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gif" ContentType="image/gif"/>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theme/themeOverride1.xml" ContentType="application/vnd.openxmlformats-officedocument.themeOverride+xml"/>
  <Override PartName="/xl/drawings/drawing17.xml" ContentType="application/vnd.openxmlformats-officedocument.drawingml.chartshap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23.xml" ContentType="application/vnd.openxmlformats-officedocument.drawingml.chartshapes+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ml.chartshapes+xml"/>
  <Override PartName="/xl/charts/chart30.xml" ContentType="application/vnd.openxmlformats-officedocument.drawingml.chart+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charts/chart33.xml" ContentType="application/vnd.openxmlformats-officedocument.drawingml.chart+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ml.chartshapes+xml"/>
  <Override PartName="/xl/charts/chart36.xml" ContentType="application/vnd.openxmlformats-officedocument.drawingml.chart+xml"/>
  <Override PartName="/xl/drawings/drawing39.xml" ContentType="application/vnd.openxmlformats-officedocument.drawingml.chartshapes+xml"/>
  <Override PartName="/xl/charts/chart37.xml" ContentType="application/vnd.openxmlformats-officedocument.drawingml.chart+xml"/>
  <Override PartName="/xl/drawings/drawing40.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ml.chartshapes+xml"/>
  <Override PartName="/xl/charts/chart45.xml" ContentType="application/vnd.openxmlformats-officedocument.drawingml.chart+xml"/>
  <Override PartName="/xl/drawings/drawing48.xml" ContentType="application/vnd.openxmlformats-officedocument.drawingml.chartshapes+xml"/>
  <Override PartName="/xl/charts/chart46.xml" ContentType="application/vnd.openxmlformats-officedocument.drawingml.chart+xml"/>
  <Override PartName="/xl/drawings/drawing49.xml" ContentType="application/vnd.openxmlformats-officedocument.drawingml.chartshapes+xml"/>
  <Override PartName="/xl/charts/chart47.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8.xml" ContentType="application/vnd.openxmlformats-officedocument.drawingml.chart+xml"/>
  <Override PartName="/xl/drawings/drawing5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8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9005"/>
  <workbookPr filterPrivacy="1" codeName="ThisWorkbook"/>
  <mc:AlternateContent xmlns:mc="http://schemas.openxmlformats.org/markup-compatibility/2006">
    <mc:Choice Requires="x15">
      <x15ac:absPath xmlns:x15ac="http://schemas.microsoft.com/office/spreadsheetml/2010/11/ac" url="/Users/sweekartm/Desktop/tonse/MMI/2018/MMI Feb-18/"/>
    </mc:Choice>
  </mc:AlternateContent>
  <bookViews>
    <workbookView xWindow="0" yWindow="460" windowWidth="28680" windowHeight="16340" tabRatio="875"/>
  </bookViews>
  <sheets>
    <sheet name="Table Of Content" sheetId="4" r:id="rId1"/>
    <sheet name="Disclaimer" sheetId="23" r:id="rId2"/>
    <sheet name="Regulatory Update " sheetId="89" r:id="rId3"/>
    <sheet name="Graphs" sheetId="24" r:id="rId4"/>
    <sheet name="Revenue numbers " sheetId="9" r:id="rId5"/>
    <sheet name="Service Provider Updates " sheetId="91" r:id="rId6"/>
    <sheet name="Market share &amp; Sub Trends " sheetId="90" r:id="rId7"/>
    <sheet name="Cellular Market Share" sheetId="45" r:id="rId8"/>
    <sheet name="Operator Circlewise Breakup" sheetId="46" r:id="rId9"/>
    <sheet name="Operatorwise Subscriber Trends" sheetId="47" r:id="rId10"/>
    <sheet name="New Devices Intro &amp; Analysis" sheetId="94" r:id="rId11"/>
    <sheet name="Tariff Plans " sheetId="92" r:id="rId12"/>
    <sheet name="New VAS offerings " sheetId="93" r:id="rId13"/>
    <sheet name="India Telecom Industry Stats" sheetId="95" r:id="rId14"/>
  </sheets>
  <externalReferences>
    <externalReference r:id="rId15"/>
    <externalReference r:id="rId16"/>
  </externalReferences>
  <definedNames>
    <definedName name="_xlnm._FilterDatabase" localSheetId="6" hidden="1">'Market share &amp; Sub Trends '!$C$1:$C$1433</definedName>
    <definedName name="_xlnm._FilterDatabase" localSheetId="10" hidden="1">'New Devices Intro &amp; Analysis'!$C$1:$C$1176</definedName>
    <definedName name="_xlnm._FilterDatabase" localSheetId="8" hidden="1">'Operator Circlewise Breakup'!$E$1:$E$224</definedName>
    <definedName name="_xlnm._FilterDatabase" localSheetId="11" hidden="1">'Tariff Plans '!$C$1:$C$326</definedName>
    <definedName name="AdBriteInlineAd_Charges" localSheetId="11">'Tariff Plans '!#REF!</definedName>
    <definedName name="bejkbfvlfk" localSheetId="13">#REF!</definedName>
    <definedName name="bejkbfvlfk" localSheetId="6">#REF!</definedName>
    <definedName name="bejkbfvlfk" localSheetId="10">#REF!</definedName>
    <definedName name="bejkbfvlfk" localSheetId="12">#REF!</definedName>
    <definedName name="bejkbfvlfk" localSheetId="2">#REF!</definedName>
    <definedName name="bejkbfvlfk" localSheetId="5">#REF!</definedName>
    <definedName name="bejkbfvlfk" localSheetId="11">#REF!</definedName>
    <definedName name="bejkbfvlfk">#REF!</definedName>
    <definedName name="mainContent" localSheetId="12">'New VAS offerings '!#REF!</definedName>
    <definedName name="New_Tablets_Launch_India" localSheetId="7">#REF!</definedName>
    <definedName name="New_Tablets_Launch_India" localSheetId="13">#REF!</definedName>
    <definedName name="New_Tablets_Launch_India" localSheetId="6">#REF!</definedName>
    <definedName name="New_Tablets_Launch_India" localSheetId="10">'New Devices Intro &amp; Analysis'!$H$10</definedName>
    <definedName name="New_Tablets_Launch_India" localSheetId="12">#REF!</definedName>
    <definedName name="New_Tablets_Launch_India" localSheetId="8">#REF!</definedName>
    <definedName name="New_Tablets_Launch_India" localSheetId="9">#REF!</definedName>
    <definedName name="New_Tablets_Launch_India" localSheetId="2">#REF!</definedName>
    <definedName name="New_Tablets_Launch_India" localSheetId="5">#REF!</definedName>
    <definedName name="New_Tablets_Launch_India" localSheetId="11">#REF!</definedName>
    <definedName name="New_Tablets_Launch_India">#REF!</definedName>
    <definedName name="tablets" localSheetId="13">#REF!</definedName>
    <definedName name="tablets" localSheetId="6">#REF!</definedName>
    <definedName name="tablets" localSheetId="10">#REF!</definedName>
    <definedName name="tablets" localSheetId="12">#REF!</definedName>
    <definedName name="tablets" localSheetId="2">#REF!</definedName>
    <definedName name="tablets" localSheetId="5">#REF!</definedName>
    <definedName name="tablets" localSheetId="11">#REF!</definedName>
    <definedName name="tablets">#REF!</definedName>
    <definedName name="xxx" localSheetId="13">#REF!</definedName>
    <definedName name="xxx" localSheetId="6">#REF!</definedName>
    <definedName name="xxx" localSheetId="10">#REF!</definedName>
    <definedName name="xxx" localSheetId="12">#REF!</definedName>
    <definedName name="xxx" localSheetId="2">#REF!</definedName>
    <definedName name="xxx" localSheetId="5">#REF!</definedName>
    <definedName name="xxx" localSheetId="11">#REF!</definedName>
    <definedName name="xxx">#REF!</definedName>
    <definedName name="XYZ" localSheetId="13">#REF!</definedName>
    <definedName name="XYZ" localSheetId="6">#REF!</definedName>
    <definedName name="XYZ" localSheetId="10">#REF!</definedName>
    <definedName name="XYZ" localSheetId="12">#REF!</definedName>
    <definedName name="XYZ" localSheetId="2">#REF!</definedName>
    <definedName name="XYZ" localSheetId="5">#REF!</definedName>
    <definedName name="XYZ" localSheetId="11">#REF!</definedName>
    <definedName name="XYZ">#REF!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M643" i="95" l="1"/>
  <c r="M642" i="95"/>
  <c r="S637" i="95"/>
  <c r="T634" i="95"/>
  <c r="U634" i="95"/>
  <c r="T635" i="95"/>
  <c r="U635" i="95"/>
  <c r="T636" i="95"/>
  <c r="U636" i="95"/>
  <c r="U637" i="95"/>
  <c r="S610" i="95"/>
  <c r="R610" i="95"/>
  <c r="S613" i="95"/>
  <c r="M613" i="95"/>
  <c r="L613" i="95"/>
  <c r="N583" i="95"/>
  <c r="N584" i="95"/>
  <c r="M584" i="95"/>
  <c r="L584" i="95"/>
  <c r="AE573" i="95"/>
  <c r="AF573" i="95"/>
  <c r="AF576" i="95"/>
  <c r="AC573" i="95"/>
  <c r="AC576" i="95"/>
  <c r="S566" i="95"/>
  <c r="S571" i="95"/>
  <c r="S573" i="95"/>
  <c r="R571" i="95"/>
  <c r="R573" i="95"/>
  <c r="S576" i="95"/>
  <c r="T566" i="95"/>
  <c r="W571" i="95"/>
  <c r="V571" i="95"/>
  <c r="R566" i="95"/>
  <c r="U571" i="95"/>
  <c r="W570" i="95"/>
  <c r="V570" i="95"/>
  <c r="U570" i="95"/>
  <c r="N514" i="95"/>
  <c r="M514" i="95"/>
  <c r="O514" i="95"/>
  <c r="P513" i="95"/>
  <c r="O513" i="95"/>
  <c r="P512" i="95"/>
  <c r="O512" i="95"/>
  <c r="P511" i="95"/>
  <c r="O511" i="95"/>
  <c r="P510" i="95"/>
  <c r="O510" i="95"/>
  <c r="P509" i="95"/>
  <c r="O509" i="95"/>
  <c r="P508" i="95"/>
  <c r="O508" i="95"/>
  <c r="P507" i="95"/>
  <c r="O507" i="95"/>
  <c r="P506" i="95"/>
  <c r="O506" i="95"/>
  <c r="O505" i="95"/>
  <c r="P504" i="95"/>
  <c r="O504" i="95"/>
  <c r="N498" i="95"/>
  <c r="N497" i="95"/>
  <c r="N496" i="95"/>
  <c r="N495" i="95"/>
  <c r="N494" i="95"/>
  <c r="AY474" i="95"/>
  <c r="AX474" i="95"/>
  <c r="AW474" i="95"/>
  <c r="AV474" i="95"/>
  <c r="AY473" i="95"/>
  <c r="AX473" i="95"/>
  <c r="AW473" i="95"/>
  <c r="AV473" i="95"/>
  <c r="AY472" i="95"/>
  <c r="AX472" i="95"/>
  <c r="AW472" i="95"/>
  <c r="AV472" i="95"/>
  <c r="AY471" i="95"/>
  <c r="AX471" i="95"/>
  <c r="AW471" i="95"/>
  <c r="AV471" i="95"/>
  <c r="AY470" i="95"/>
  <c r="AX470" i="95"/>
  <c r="AW470" i="95"/>
  <c r="AV470" i="95"/>
  <c r="AI456" i="95"/>
  <c r="AH456" i="95"/>
  <c r="AG456" i="95"/>
  <c r="AF456" i="95"/>
  <c r="AH455" i="95"/>
  <c r="AG455" i="95"/>
  <c r="AF455" i="95"/>
  <c r="AH454" i="95"/>
  <c r="AG454" i="95"/>
  <c r="AF454" i="95"/>
  <c r="AI453" i="95"/>
  <c r="AH453" i="95"/>
  <c r="AG453" i="95"/>
  <c r="AF453" i="95"/>
  <c r="N298" i="95"/>
  <c r="M298" i="95"/>
  <c r="L298" i="95"/>
  <c r="K298" i="95"/>
  <c r="J298" i="95"/>
  <c r="I298" i="95"/>
  <c r="H298" i="95"/>
  <c r="O294" i="95"/>
  <c r="O295" i="95"/>
  <c r="O296" i="95"/>
  <c r="P295" i="95"/>
  <c r="O291" i="95"/>
  <c r="O292" i="95"/>
  <c r="N149" i="95"/>
  <c r="M149" i="95"/>
  <c r="L149" i="95"/>
  <c r="H149" i="95"/>
  <c r="G149" i="95"/>
  <c r="F149" i="95"/>
  <c r="E149" i="95"/>
  <c r="N55" i="95"/>
  <c r="M55" i="95"/>
  <c r="L55" i="95"/>
  <c r="K55" i="95"/>
  <c r="J55" i="95"/>
  <c r="I55" i="95"/>
  <c r="H55" i="95"/>
  <c r="G55" i="95"/>
  <c r="I32" i="46"/>
  <c r="I80" i="46"/>
  <c r="I152" i="46"/>
  <c r="I200" i="46"/>
  <c r="I201" i="46"/>
  <c r="H32" i="46"/>
  <c r="H80" i="46"/>
  <c r="H152" i="46"/>
  <c r="H200" i="46"/>
  <c r="H201" i="46"/>
  <c r="L568" i="90"/>
  <c r="F551" i="90"/>
  <c r="E551" i="90"/>
  <c r="D847" i="90"/>
  <c r="H376" i="90"/>
  <c r="H377" i="90"/>
  <c r="H378" i="90"/>
  <c r="H380" i="90"/>
  <c r="H381" i="90"/>
  <c r="H382" i="90"/>
  <c r="H383" i="90"/>
  <c r="H384" i="90"/>
  <c r="I47" i="90"/>
  <c r="I48" i="90"/>
  <c r="I49" i="90"/>
  <c r="I50" i="90"/>
  <c r="I51" i="90"/>
  <c r="I52" i="90"/>
  <c r="I53" i="90"/>
  <c r="I54" i="90"/>
  <c r="I55" i="90"/>
  <c r="I56" i="90"/>
  <c r="D222" i="9"/>
  <c r="D93" i="9"/>
  <c r="D53" i="9"/>
  <c r="D43" i="9"/>
  <c r="D74" i="9"/>
  <c r="F672" i="90"/>
  <c r="F673" i="90"/>
  <c r="F674" i="90"/>
  <c r="F675" i="90"/>
  <c r="F676" i="90"/>
  <c r="F677" i="90"/>
  <c r="F678" i="90"/>
  <c r="F679" i="90"/>
  <c r="F680" i="90"/>
  <c r="F681" i="90"/>
  <c r="F682" i="90"/>
  <c r="F683" i="90"/>
  <c r="E672" i="90"/>
  <c r="E673" i="90"/>
  <c r="E674" i="90"/>
  <c r="E675" i="90"/>
  <c r="E676" i="90"/>
  <c r="E677" i="90"/>
  <c r="E678" i="90"/>
  <c r="E679" i="90"/>
  <c r="E680" i="90"/>
  <c r="E681" i="90"/>
  <c r="E682" i="90"/>
  <c r="E683" i="90"/>
  <c r="D672" i="90"/>
  <c r="D673" i="90"/>
  <c r="D674" i="90"/>
  <c r="D675" i="90"/>
  <c r="D676" i="90"/>
  <c r="D677" i="90"/>
  <c r="D678" i="90"/>
  <c r="D679" i="90"/>
  <c r="D680" i="90"/>
  <c r="D681" i="90"/>
  <c r="D682" i="90"/>
  <c r="D683" i="90"/>
  <c r="C672" i="90"/>
  <c r="C673" i="90"/>
  <c r="C674" i="90"/>
  <c r="C675" i="90"/>
  <c r="C676" i="90"/>
  <c r="C677" i="90"/>
  <c r="C678" i="90"/>
  <c r="C679" i="90"/>
  <c r="C680" i="90"/>
  <c r="C681" i="90"/>
  <c r="C682" i="90"/>
  <c r="C683" i="90"/>
  <c r="I464" i="90"/>
  <c r="K199" i="46"/>
  <c r="I483" i="90"/>
  <c r="G200" i="46"/>
  <c r="F200" i="46"/>
  <c r="J200" i="46"/>
  <c r="G152" i="46"/>
  <c r="F152" i="46"/>
  <c r="J152" i="46"/>
  <c r="G80" i="46"/>
  <c r="F80" i="46"/>
  <c r="J80" i="46"/>
  <c r="J32" i="46"/>
  <c r="G32" i="46"/>
  <c r="F32" i="46"/>
  <c r="G78" i="94"/>
  <c r="D96" i="9"/>
  <c r="D63" i="9"/>
  <c r="G273" i="90"/>
  <c r="F579" i="90"/>
  <c r="F273" i="90"/>
  <c r="E579" i="90"/>
  <c r="G219" i="90"/>
  <c r="F578" i="90"/>
  <c r="F219" i="90"/>
  <c r="E578" i="90"/>
  <c r="G143" i="90"/>
  <c r="F577" i="90"/>
  <c r="F143" i="90"/>
  <c r="E577" i="90"/>
  <c r="G93" i="90"/>
  <c r="F576" i="90"/>
  <c r="F93" i="90"/>
  <c r="E576" i="90"/>
  <c r="G367" i="90"/>
  <c r="F587" i="90"/>
  <c r="F367" i="90"/>
  <c r="E587" i="90"/>
  <c r="G351" i="90"/>
  <c r="F586" i="90"/>
  <c r="F351" i="90"/>
  <c r="E586" i="90"/>
  <c r="G323" i="90"/>
  <c r="F585" i="90"/>
  <c r="F323" i="90"/>
  <c r="E585" i="90"/>
  <c r="G303" i="90"/>
  <c r="F584" i="90"/>
  <c r="F303" i="90"/>
  <c r="E584" i="90"/>
  <c r="F595" i="90"/>
  <c r="E595" i="90"/>
  <c r="F594" i="90"/>
  <c r="E594" i="90"/>
  <c r="F593" i="90"/>
  <c r="E593" i="90"/>
  <c r="F592" i="90"/>
  <c r="E592" i="90"/>
  <c r="G530" i="90"/>
  <c r="F603" i="90"/>
  <c r="F530" i="90"/>
  <c r="E603" i="90"/>
  <c r="G503" i="90"/>
  <c r="F602" i="90"/>
  <c r="F503" i="90"/>
  <c r="E602" i="90"/>
  <c r="G448" i="90"/>
  <c r="F601" i="90"/>
  <c r="F448" i="90"/>
  <c r="E601" i="90"/>
  <c r="G412" i="90"/>
  <c r="F600" i="90"/>
  <c r="F412" i="90"/>
  <c r="E600" i="90"/>
  <c r="I550" i="90"/>
  <c r="H550" i="90"/>
  <c r="I549" i="90"/>
  <c r="H549" i="90"/>
  <c r="I548" i="90"/>
  <c r="H548" i="90"/>
  <c r="I547" i="90"/>
  <c r="H547" i="90"/>
  <c r="I546" i="90"/>
  <c r="H546" i="90"/>
  <c r="I545" i="90"/>
  <c r="H545" i="90"/>
  <c r="I544" i="90"/>
  <c r="H544" i="90"/>
  <c r="I543" i="90"/>
  <c r="H543" i="90"/>
  <c r="I542" i="90"/>
  <c r="H542" i="90"/>
  <c r="I541" i="90"/>
  <c r="H541" i="90"/>
  <c r="I540" i="90"/>
  <c r="H540" i="90"/>
  <c r="I441" i="90"/>
  <c r="I434" i="90"/>
  <c r="I427" i="90"/>
  <c r="I420" i="90"/>
  <c r="I411" i="90"/>
  <c r="I404" i="90"/>
  <c r="I397" i="90"/>
  <c r="I396" i="90"/>
  <c r="H412" i="90"/>
  <c r="E412" i="90"/>
  <c r="D412" i="90"/>
  <c r="F531" i="90"/>
  <c r="G531" i="90"/>
  <c r="G385" i="90"/>
  <c r="F385" i="90"/>
  <c r="E385" i="90"/>
  <c r="D385" i="90"/>
  <c r="C385" i="90"/>
  <c r="F368" i="90"/>
  <c r="G368" i="90"/>
  <c r="E288" i="90"/>
  <c r="F288" i="90"/>
  <c r="F57" i="90"/>
  <c r="G57" i="90"/>
  <c r="G274" i="90"/>
  <c r="F274" i="90"/>
  <c r="M19" i="45"/>
  <c r="L19" i="45"/>
  <c r="D831" i="90"/>
  <c r="D81" i="9"/>
  <c r="D288" i="90"/>
  <c r="E93" i="90"/>
  <c r="E143" i="90"/>
  <c r="E219" i="90"/>
  <c r="H367" i="90"/>
  <c r="G587" i="90"/>
  <c r="E367" i="90"/>
  <c r="D367" i="90"/>
  <c r="E351" i="90"/>
  <c r="D351" i="90"/>
  <c r="C586" i="90"/>
  <c r="E323" i="90"/>
  <c r="D585" i="90"/>
  <c r="D323" i="90"/>
  <c r="C585" i="90"/>
  <c r="E303" i="90"/>
  <c r="D303" i="90"/>
  <c r="C584" i="90"/>
  <c r="C288" i="90"/>
  <c r="E166" i="9"/>
  <c r="E155" i="9"/>
  <c r="E147" i="9"/>
  <c r="D202" i="9"/>
  <c r="D77" i="9"/>
  <c r="D57" i="9"/>
  <c r="G673" i="90"/>
  <c r="H673" i="90"/>
  <c r="G674" i="90"/>
  <c r="G676" i="90"/>
  <c r="H676" i="90"/>
  <c r="G677" i="90"/>
  <c r="H677" i="90"/>
  <c r="G678" i="90"/>
  <c r="G679" i="90"/>
  <c r="H679" i="90"/>
  <c r="G681" i="90"/>
  <c r="H681" i="90"/>
  <c r="G672" i="90"/>
  <c r="H672" i="90"/>
  <c r="G675" i="90"/>
  <c r="H675" i="90"/>
  <c r="G680" i="90"/>
  <c r="H680" i="90"/>
  <c r="G682" i="90"/>
  <c r="V175" i="46"/>
  <c r="U175" i="46"/>
  <c r="T175" i="46"/>
  <c r="S175" i="46"/>
  <c r="R175" i="46"/>
  <c r="Q175" i="46"/>
  <c r="X102" i="46"/>
  <c r="W102" i="46"/>
  <c r="V102" i="46"/>
  <c r="U102" i="46"/>
  <c r="T102" i="46"/>
  <c r="S102" i="46"/>
  <c r="R102" i="46"/>
  <c r="Q102" i="46"/>
  <c r="T54" i="46"/>
  <c r="S54" i="46"/>
  <c r="R54" i="46"/>
  <c r="Q54" i="46"/>
  <c r="S25" i="46"/>
  <c r="R25" i="46"/>
  <c r="Q25" i="46"/>
  <c r="K192" i="46"/>
  <c r="K185" i="46"/>
  <c r="K178" i="46"/>
  <c r="K170" i="46"/>
  <c r="K161" i="46"/>
  <c r="K151" i="46"/>
  <c r="K142" i="46"/>
  <c r="K134" i="46"/>
  <c r="K125" i="46"/>
  <c r="K116" i="46"/>
  <c r="K106" i="46"/>
  <c r="K98" i="46"/>
  <c r="K90" i="46"/>
  <c r="K79" i="46"/>
  <c r="K70" i="46"/>
  <c r="K61" i="46"/>
  <c r="K52" i="46"/>
  <c r="K42" i="46"/>
  <c r="K31" i="46"/>
  <c r="K22" i="46"/>
  <c r="K14" i="46"/>
  <c r="K19" i="45"/>
  <c r="J19" i="45"/>
  <c r="H649" i="90"/>
  <c r="I649" i="90"/>
  <c r="J649" i="90"/>
  <c r="K649" i="90"/>
  <c r="D273" i="90"/>
  <c r="C579" i="90"/>
  <c r="D219" i="90"/>
  <c r="C578" i="90"/>
  <c r="D143" i="90"/>
  <c r="C577" i="90"/>
  <c r="D93" i="90"/>
  <c r="C576" i="90"/>
  <c r="C587" i="90"/>
  <c r="D530" i="90"/>
  <c r="C603" i="90"/>
  <c r="D503" i="90"/>
  <c r="C602" i="90"/>
  <c r="D448" i="90"/>
  <c r="C601" i="90"/>
  <c r="C600" i="90"/>
  <c r="D551" i="90"/>
  <c r="C551" i="90"/>
  <c r="E530" i="90"/>
  <c r="D603" i="90"/>
  <c r="E503" i="90"/>
  <c r="E448" i="90"/>
  <c r="D600" i="90"/>
  <c r="E57" i="90"/>
  <c r="D57" i="90"/>
  <c r="H57" i="90"/>
  <c r="I57" i="90"/>
  <c r="H93" i="90"/>
  <c r="G576" i="90"/>
  <c r="D577" i="90"/>
  <c r="H143" i="90"/>
  <c r="I143" i="90"/>
  <c r="D578" i="90"/>
  <c r="H219" i="90"/>
  <c r="I219" i="90"/>
  <c r="E273" i="90"/>
  <c r="H273" i="90"/>
  <c r="G579" i="90"/>
  <c r="I248" i="90"/>
  <c r="I239" i="90"/>
  <c r="I229" i="90"/>
  <c r="I218" i="90"/>
  <c r="I209" i="90"/>
  <c r="I200" i="90"/>
  <c r="I191" i="90"/>
  <c r="I181" i="90"/>
  <c r="I171" i="90"/>
  <c r="I162" i="90"/>
  <c r="I153" i="90"/>
  <c r="I142" i="90"/>
  <c r="I133" i="90"/>
  <c r="I124" i="90"/>
  <c r="I114" i="90"/>
  <c r="I104" i="90"/>
  <c r="I92" i="90"/>
  <c r="I83" i="90"/>
  <c r="I74" i="90"/>
  <c r="I256" i="90"/>
  <c r="I264" i="90"/>
  <c r="I272" i="90"/>
  <c r="D338" i="9"/>
  <c r="H285" i="90"/>
  <c r="D215" i="9"/>
  <c r="C711" i="90"/>
  <c r="E1364" i="24"/>
  <c r="K2091" i="24"/>
  <c r="J2091" i="24"/>
  <c r="I2091" i="24"/>
  <c r="K2090" i="24"/>
  <c r="J2090" i="24"/>
  <c r="I2090" i="24"/>
  <c r="K2089" i="24"/>
  <c r="J2089" i="24"/>
  <c r="I2089" i="24"/>
  <c r="K2088" i="24"/>
  <c r="J2088" i="24"/>
  <c r="I2088" i="24"/>
  <c r="K2085" i="24"/>
  <c r="J2085" i="24"/>
  <c r="I2085" i="24"/>
  <c r="K2084" i="24"/>
  <c r="J2084" i="24"/>
  <c r="I2084" i="24"/>
  <c r="K2083" i="24"/>
  <c r="J2083" i="24"/>
  <c r="I2083" i="24"/>
  <c r="K2082" i="24"/>
  <c r="J2082" i="24"/>
  <c r="I2082" i="24"/>
  <c r="K2078" i="24"/>
  <c r="J2078" i="24"/>
  <c r="I2078" i="24"/>
  <c r="K2077" i="24"/>
  <c r="J2077" i="24"/>
  <c r="I2077" i="24"/>
  <c r="K2076" i="24"/>
  <c r="J2076" i="24"/>
  <c r="I2076" i="24"/>
  <c r="K2075" i="24"/>
  <c r="J2075" i="24"/>
  <c r="I2075" i="24"/>
  <c r="K2072" i="24"/>
  <c r="J2072" i="24"/>
  <c r="I2072" i="24"/>
  <c r="K2071" i="24"/>
  <c r="J2071" i="24"/>
  <c r="I2071" i="24"/>
  <c r="K2070" i="24"/>
  <c r="J2070" i="24"/>
  <c r="I2070" i="24"/>
  <c r="K2069" i="24"/>
  <c r="J2069" i="24"/>
  <c r="I2069" i="24"/>
  <c r="K2068" i="24"/>
  <c r="J2068" i="24"/>
  <c r="I2068" i="24"/>
  <c r="K2065" i="24"/>
  <c r="J2065" i="24"/>
  <c r="I2065" i="24"/>
  <c r="K2064" i="24"/>
  <c r="J2064" i="24"/>
  <c r="I2064" i="24"/>
  <c r="K2063" i="24"/>
  <c r="J2063" i="24"/>
  <c r="I2063" i="24"/>
  <c r="K2062" i="24"/>
  <c r="J2062" i="24"/>
  <c r="I2062" i="24"/>
  <c r="K2061" i="24"/>
  <c r="J2061" i="24"/>
  <c r="I2061" i="24"/>
  <c r="K2057" i="24"/>
  <c r="J2057" i="24"/>
  <c r="I2057" i="24"/>
  <c r="K2056" i="24"/>
  <c r="J2056" i="24"/>
  <c r="I2056" i="24"/>
  <c r="K2055" i="24"/>
  <c r="J2055" i="24"/>
  <c r="I2055" i="24"/>
  <c r="K2054" i="24"/>
  <c r="J2054" i="24"/>
  <c r="I2054" i="24"/>
  <c r="G2091" i="24"/>
  <c r="F2091" i="24"/>
  <c r="E2091" i="24"/>
  <c r="G2090" i="24"/>
  <c r="F2090" i="24"/>
  <c r="E2090" i="24"/>
  <c r="G2089" i="24"/>
  <c r="F2089" i="24"/>
  <c r="E2089" i="24"/>
  <c r="G2088" i="24"/>
  <c r="G2093" i="24"/>
  <c r="F2088" i="24"/>
  <c r="F2093" i="24"/>
  <c r="E2088" i="24"/>
  <c r="E2093" i="24"/>
  <c r="G2085" i="24"/>
  <c r="F2085" i="24"/>
  <c r="E2085" i="24"/>
  <c r="G2084" i="24"/>
  <c r="F2084" i="24"/>
  <c r="E2084" i="24"/>
  <c r="G2083" i="24"/>
  <c r="F2083" i="24"/>
  <c r="E2083" i="24"/>
  <c r="G2082" i="24"/>
  <c r="G2086" i="24"/>
  <c r="F2082" i="24"/>
  <c r="F2086" i="24"/>
  <c r="E2082" i="24"/>
  <c r="E2086" i="24"/>
  <c r="G2078" i="24"/>
  <c r="F2078" i="24"/>
  <c r="E2078" i="24"/>
  <c r="G2077" i="24"/>
  <c r="F2077" i="24"/>
  <c r="E2077" i="24"/>
  <c r="G2076" i="24"/>
  <c r="F2076" i="24"/>
  <c r="E2076" i="24"/>
  <c r="G2075" i="24"/>
  <c r="G2080" i="24"/>
  <c r="F2075" i="24"/>
  <c r="F2080" i="24"/>
  <c r="E2075" i="24"/>
  <c r="E2080" i="24"/>
  <c r="G2072" i="24"/>
  <c r="F2072" i="24"/>
  <c r="E2072" i="24"/>
  <c r="G2071" i="24"/>
  <c r="F2071" i="24"/>
  <c r="E2071" i="24"/>
  <c r="G2070" i="24"/>
  <c r="F2070" i="24"/>
  <c r="E2070" i="24"/>
  <c r="G2069" i="24"/>
  <c r="F2069" i="24"/>
  <c r="E2069" i="24"/>
  <c r="G2068" i="24"/>
  <c r="G2073" i="24"/>
  <c r="F2068" i="24"/>
  <c r="F2073" i="24"/>
  <c r="E2068" i="24"/>
  <c r="E2073" i="24"/>
  <c r="G2065" i="24"/>
  <c r="F2065" i="24"/>
  <c r="E2065" i="24"/>
  <c r="G2064" i="24"/>
  <c r="F2064" i="24"/>
  <c r="E2064" i="24"/>
  <c r="G2063" i="24"/>
  <c r="F2063" i="24"/>
  <c r="E2063" i="24"/>
  <c r="G2062" i="24"/>
  <c r="F2062" i="24"/>
  <c r="E2062" i="24"/>
  <c r="G2061" i="24"/>
  <c r="G2066" i="24"/>
  <c r="F2061" i="24"/>
  <c r="F2066" i="24"/>
  <c r="E2061" i="24"/>
  <c r="E2066" i="24"/>
  <c r="G2057" i="24"/>
  <c r="F2057" i="24"/>
  <c r="E2057" i="24"/>
  <c r="G2056" i="24"/>
  <c r="F2056" i="24"/>
  <c r="E2056" i="24"/>
  <c r="G2055" i="24"/>
  <c r="F2055" i="24"/>
  <c r="E2055" i="24"/>
  <c r="G2054" i="24"/>
  <c r="G2059" i="24"/>
  <c r="F2054" i="24"/>
  <c r="F2059" i="24"/>
  <c r="E2054" i="24"/>
  <c r="E2059" i="24"/>
  <c r="K2041" i="24"/>
  <c r="J2041" i="24"/>
  <c r="I2041" i="24"/>
  <c r="K2040" i="24"/>
  <c r="J2040" i="24"/>
  <c r="I2040" i="24"/>
  <c r="K2039" i="24"/>
  <c r="J2039" i="24"/>
  <c r="I2039" i="24"/>
  <c r="K2038" i="24"/>
  <c r="J2038" i="24"/>
  <c r="I2038" i="24"/>
  <c r="K2037" i="24"/>
  <c r="J2037" i="24"/>
  <c r="I2037" i="24"/>
  <c r="K2033" i="24"/>
  <c r="J2033" i="24"/>
  <c r="I2033" i="24"/>
  <c r="K2032" i="24"/>
  <c r="J2032" i="24"/>
  <c r="I2032" i="24"/>
  <c r="K2031" i="24"/>
  <c r="J2031" i="24"/>
  <c r="I2031" i="24"/>
  <c r="K2027" i="24"/>
  <c r="J2027" i="24"/>
  <c r="I2027" i="24"/>
  <c r="K2026" i="24"/>
  <c r="J2026" i="24"/>
  <c r="I2026" i="24"/>
  <c r="K2025" i="24"/>
  <c r="J2025" i="24"/>
  <c r="I2025" i="24"/>
  <c r="K2024" i="24"/>
  <c r="J2024" i="24"/>
  <c r="I2024" i="24"/>
  <c r="K2021" i="24"/>
  <c r="J2021" i="24"/>
  <c r="I2021" i="24"/>
  <c r="K2020" i="24"/>
  <c r="J2020" i="24"/>
  <c r="I2020" i="24"/>
  <c r="K2019" i="24"/>
  <c r="J2019" i="24"/>
  <c r="I2019" i="24"/>
  <c r="K2018" i="24"/>
  <c r="J2018" i="24"/>
  <c r="I2018" i="24"/>
  <c r="K2017" i="24"/>
  <c r="J2017" i="24"/>
  <c r="I2017" i="24"/>
  <c r="K2014" i="24"/>
  <c r="J2014" i="24"/>
  <c r="I2014" i="24"/>
  <c r="K2013" i="24"/>
  <c r="J2013" i="24"/>
  <c r="I2013" i="24"/>
  <c r="K2012" i="24"/>
  <c r="J2012" i="24"/>
  <c r="I2012" i="24"/>
  <c r="K2011" i="24"/>
  <c r="J2011" i="24"/>
  <c r="I2011" i="24"/>
  <c r="K2010" i="24"/>
  <c r="J2010" i="24"/>
  <c r="I2010" i="24"/>
  <c r="K2007" i="24"/>
  <c r="J2007" i="24"/>
  <c r="I2007" i="24"/>
  <c r="K2005" i="24"/>
  <c r="J2005" i="24"/>
  <c r="I2005" i="24"/>
  <c r="K2004" i="24"/>
  <c r="J2004" i="24"/>
  <c r="I2004" i="24"/>
  <c r="K2003" i="24"/>
  <c r="J2003" i="24"/>
  <c r="I2003" i="24"/>
  <c r="K2000" i="24"/>
  <c r="J2000" i="24"/>
  <c r="I2000" i="24"/>
  <c r="K1998" i="24"/>
  <c r="J1998" i="24"/>
  <c r="I1998" i="24"/>
  <c r="K1997" i="24"/>
  <c r="J1997" i="24"/>
  <c r="I1997" i="24"/>
  <c r="K1996" i="24"/>
  <c r="J1996" i="24"/>
  <c r="I1996" i="24"/>
  <c r="K1993" i="24"/>
  <c r="J1993" i="24"/>
  <c r="I1993" i="24"/>
  <c r="K1992" i="24"/>
  <c r="J1992" i="24"/>
  <c r="I1992" i="24"/>
  <c r="K1991" i="24"/>
  <c r="J1991" i="24"/>
  <c r="I1991" i="24"/>
  <c r="K1990" i="24"/>
  <c r="J1990" i="24"/>
  <c r="I1990" i="24"/>
  <c r="K1989" i="24"/>
  <c r="J1989" i="24"/>
  <c r="I1989" i="24"/>
  <c r="G2041" i="24"/>
  <c r="F2041" i="24"/>
  <c r="E2041" i="24"/>
  <c r="G2040" i="24"/>
  <c r="F2040" i="24"/>
  <c r="E2040" i="24"/>
  <c r="G2039" i="24"/>
  <c r="F2039" i="24"/>
  <c r="E2039" i="24"/>
  <c r="G2038" i="24"/>
  <c r="F2038" i="24"/>
  <c r="E2038" i="24"/>
  <c r="E2037" i="24"/>
  <c r="E2042" i="24"/>
  <c r="G2037" i="24"/>
  <c r="G2042" i="24"/>
  <c r="F2037" i="24"/>
  <c r="F2042" i="24"/>
  <c r="G2033" i="24"/>
  <c r="F2033" i="24"/>
  <c r="E2033" i="24"/>
  <c r="G2032" i="24"/>
  <c r="F2032" i="24"/>
  <c r="E2032" i="24"/>
  <c r="G2031" i="24"/>
  <c r="G2035" i="24"/>
  <c r="F2031" i="24"/>
  <c r="F2035" i="24"/>
  <c r="E2031" i="24"/>
  <c r="E2035" i="24"/>
  <c r="G2027" i="24"/>
  <c r="F2027" i="24"/>
  <c r="E2027" i="24"/>
  <c r="G2026" i="24"/>
  <c r="F2026" i="24"/>
  <c r="E2026" i="24"/>
  <c r="G2025" i="24"/>
  <c r="F2025" i="24"/>
  <c r="E2025" i="24"/>
  <c r="G2024" i="24"/>
  <c r="G2029" i="24"/>
  <c r="F2024" i="24"/>
  <c r="F2029" i="24"/>
  <c r="E2024" i="24"/>
  <c r="E2029" i="24"/>
  <c r="G2021" i="24"/>
  <c r="F2021" i="24"/>
  <c r="E2021" i="24"/>
  <c r="G2020" i="24"/>
  <c r="F2020" i="24"/>
  <c r="E2020" i="24"/>
  <c r="G2019" i="24"/>
  <c r="F2019" i="24"/>
  <c r="E2019" i="24"/>
  <c r="G2018" i="24"/>
  <c r="F2018" i="24"/>
  <c r="E2018" i="24"/>
  <c r="E2017" i="24"/>
  <c r="E2022" i="24"/>
  <c r="G2017" i="24"/>
  <c r="G2022" i="24"/>
  <c r="F2017" i="24"/>
  <c r="F2022" i="24"/>
  <c r="G2014" i="24"/>
  <c r="F2014" i="24"/>
  <c r="E2014" i="24"/>
  <c r="G2013" i="24"/>
  <c r="F2013" i="24"/>
  <c r="E2013" i="24"/>
  <c r="G2012" i="24"/>
  <c r="F2012" i="24"/>
  <c r="E2012" i="24"/>
  <c r="G2011" i="24"/>
  <c r="F2011" i="24"/>
  <c r="E2011" i="24"/>
  <c r="G2010" i="24"/>
  <c r="G2015" i="24"/>
  <c r="F2010" i="24"/>
  <c r="F2015" i="24"/>
  <c r="E2010" i="24"/>
  <c r="E2015" i="24"/>
  <c r="G2007" i="24"/>
  <c r="F2007" i="24"/>
  <c r="E2007" i="24"/>
  <c r="G2005" i="24"/>
  <c r="F2005" i="24"/>
  <c r="E2005" i="24"/>
  <c r="G2004" i="24"/>
  <c r="F2004" i="24"/>
  <c r="E2004" i="24"/>
  <c r="G2003" i="24"/>
  <c r="G2008" i="24"/>
  <c r="F2003" i="24"/>
  <c r="F2008" i="24"/>
  <c r="E2003" i="24"/>
  <c r="E2008" i="24"/>
  <c r="G2000" i="24"/>
  <c r="F2000" i="24"/>
  <c r="E2000" i="24"/>
  <c r="G1998" i="24"/>
  <c r="F1998" i="24"/>
  <c r="E1998" i="24"/>
  <c r="G1997" i="24"/>
  <c r="F1997" i="24"/>
  <c r="E1997" i="24"/>
  <c r="G1996" i="24"/>
  <c r="G2001" i="24"/>
  <c r="F1996" i="24"/>
  <c r="F2001" i="24"/>
  <c r="E1996" i="24"/>
  <c r="E2001" i="24"/>
  <c r="G1993" i="24"/>
  <c r="F1993" i="24"/>
  <c r="E1993" i="24"/>
  <c r="G1992" i="24"/>
  <c r="F1992" i="24"/>
  <c r="E1992" i="24"/>
  <c r="G1991" i="24"/>
  <c r="F1991" i="24"/>
  <c r="E1991" i="24"/>
  <c r="G1990" i="24"/>
  <c r="F1990" i="24"/>
  <c r="E1990" i="24"/>
  <c r="G1989" i="24"/>
  <c r="G1994" i="24"/>
  <c r="F1989" i="24"/>
  <c r="F1994" i="24"/>
  <c r="E1989" i="24"/>
  <c r="E1994" i="24"/>
  <c r="K1978" i="24"/>
  <c r="J1978" i="24"/>
  <c r="I1978" i="24"/>
  <c r="K1977" i="24"/>
  <c r="J1977" i="24"/>
  <c r="I1977" i="24"/>
  <c r="K1976" i="24"/>
  <c r="J1976" i="24"/>
  <c r="I1976" i="24"/>
  <c r="K1975" i="24"/>
  <c r="J1975" i="24"/>
  <c r="I1975" i="24"/>
  <c r="K1974" i="24"/>
  <c r="J1974" i="24"/>
  <c r="I1974" i="24"/>
  <c r="K1970" i="24"/>
  <c r="J1970" i="24"/>
  <c r="I1970" i="24"/>
  <c r="K1969" i="24"/>
  <c r="J1969" i="24"/>
  <c r="I1969" i="24"/>
  <c r="K1968" i="24"/>
  <c r="J1968" i="24"/>
  <c r="I1968" i="24"/>
  <c r="K1967" i="24"/>
  <c r="J1967" i="24"/>
  <c r="I1967" i="24"/>
  <c r="K1964" i="24"/>
  <c r="J1964" i="24"/>
  <c r="I1964" i="24"/>
  <c r="K1963" i="24"/>
  <c r="J1963" i="24"/>
  <c r="I1963" i="24"/>
  <c r="K1962" i="24"/>
  <c r="J1962" i="24"/>
  <c r="I1962" i="24"/>
  <c r="K1961" i="24"/>
  <c r="J1961" i="24"/>
  <c r="I1961" i="24"/>
  <c r="K1960" i="24"/>
  <c r="J1960" i="24"/>
  <c r="I1960" i="24"/>
  <c r="K1956" i="24"/>
  <c r="J1956" i="24"/>
  <c r="I1956" i="24"/>
  <c r="K1955" i="24"/>
  <c r="J1955" i="24"/>
  <c r="I1955" i="24"/>
  <c r="K1954" i="24"/>
  <c r="J1954" i="24"/>
  <c r="I1954" i="24"/>
  <c r="K1953" i="24"/>
  <c r="J1953" i="24"/>
  <c r="I1953" i="24"/>
  <c r="K1952" i="24"/>
  <c r="J1952" i="24"/>
  <c r="I1952" i="24"/>
  <c r="K1949" i="24"/>
  <c r="J1949" i="24"/>
  <c r="I1949" i="24"/>
  <c r="K1948" i="24"/>
  <c r="J1948" i="24"/>
  <c r="I1948" i="24"/>
  <c r="K1947" i="24"/>
  <c r="J1947" i="24"/>
  <c r="I1947" i="24"/>
  <c r="K1946" i="24"/>
  <c r="J1946" i="24"/>
  <c r="I1946" i="24"/>
  <c r="K1945" i="24"/>
  <c r="J1945" i="24"/>
  <c r="I1945" i="24"/>
  <c r="G1978" i="24"/>
  <c r="F1978" i="24"/>
  <c r="E1978" i="24"/>
  <c r="G1977" i="24"/>
  <c r="F1977" i="24"/>
  <c r="E1977" i="24"/>
  <c r="G1976" i="24"/>
  <c r="F1976" i="24"/>
  <c r="E1976" i="24"/>
  <c r="G1975" i="24"/>
  <c r="F1975" i="24"/>
  <c r="F1974" i="24"/>
  <c r="F1979" i="24"/>
  <c r="E1975" i="24"/>
  <c r="E1974" i="24"/>
  <c r="E1979" i="24"/>
  <c r="G1974" i="24"/>
  <c r="G1979" i="24"/>
  <c r="F1967" i="24"/>
  <c r="F1968" i="24"/>
  <c r="F1972" i="24"/>
  <c r="F1969" i="24"/>
  <c r="F1970" i="24"/>
  <c r="G1970" i="24"/>
  <c r="E1970" i="24"/>
  <c r="G1969" i="24"/>
  <c r="E1969" i="24"/>
  <c r="G1968" i="24"/>
  <c r="E1968" i="24"/>
  <c r="G1967" i="24"/>
  <c r="G1972" i="24"/>
  <c r="E1967" i="24"/>
  <c r="E1972" i="24"/>
  <c r="G1964" i="24"/>
  <c r="F1964" i="24"/>
  <c r="E1964" i="24"/>
  <c r="G1963" i="24"/>
  <c r="F1963" i="24"/>
  <c r="E1963" i="24"/>
  <c r="G1962" i="24"/>
  <c r="F1962" i="24"/>
  <c r="E1962" i="24"/>
  <c r="G1961" i="24"/>
  <c r="F1961" i="24"/>
  <c r="F1960" i="24"/>
  <c r="F1965" i="24"/>
  <c r="E1961" i="24"/>
  <c r="E1960" i="24"/>
  <c r="E1965" i="24"/>
  <c r="G1960" i="24"/>
  <c r="G1965" i="24"/>
  <c r="G1956" i="24"/>
  <c r="F1956" i="24"/>
  <c r="E1956" i="24"/>
  <c r="G1955" i="24"/>
  <c r="F1955" i="24"/>
  <c r="E1955" i="24"/>
  <c r="G1954" i="24"/>
  <c r="F1954" i="24"/>
  <c r="E1954" i="24"/>
  <c r="G1953" i="24"/>
  <c r="F1953" i="24"/>
  <c r="E1953" i="24"/>
  <c r="G1952" i="24"/>
  <c r="G1958" i="24"/>
  <c r="F1952" i="24"/>
  <c r="F1958" i="24"/>
  <c r="E1952" i="24"/>
  <c r="E1958" i="24"/>
  <c r="G1932" i="24"/>
  <c r="F1932" i="24"/>
  <c r="E1932" i="24"/>
  <c r="G1931" i="24"/>
  <c r="G1933" i="24"/>
  <c r="F1931" i="24"/>
  <c r="F1933" i="24"/>
  <c r="E1931" i="24"/>
  <c r="E1933" i="24"/>
  <c r="G1928" i="24"/>
  <c r="F1928" i="24"/>
  <c r="E1928" i="24"/>
  <c r="G1927" i="24"/>
  <c r="F1927" i="24"/>
  <c r="E1927" i="24"/>
  <c r="G1926" i="24"/>
  <c r="F1926" i="24"/>
  <c r="E1926" i="24"/>
  <c r="G1925" i="24"/>
  <c r="F1925" i="24"/>
  <c r="E1925" i="24"/>
  <c r="G1924" i="24"/>
  <c r="G1929" i="24"/>
  <c r="F1924" i="24"/>
  <c r="F1929" i="24"/>
  <c r="E1924" i="24"/>
  <c r="E1929" i="24"/>
  <c r="K1932" i="24"/>
  <c r="J1932" i="24"/>
  <c r="I1932" i="24"/>
  <c r="K1931" i="24"/>
  <c r="J1931" i="24"/>
  <c r="I1931" i="24"/>
  <c r="K1928" i="24"/>
  <c r="J1928" i="24"/>
  <c r="I1928" i="24"/>
  <c r="K1927" i="24"/>
  <c r="J1927" i="24"/>
  <c r="I1927" i="24"/>
  <c r="K1926" i="24"/>
  <c r="J1926" i="24"/>
  <c r="I1926" i="24"/>
  <c r="K1925" i="24"/>
  <c r="J1925" i="24"/>
  <c r="I1925" i="24"/>
  <c r="K1924" i="24"/>
  <c r="J1924" i="24"/>
  <c r="I1924" i="24"/>
  <c r="K1921" i="24"/>
  <c r="J1921" i="24"/>
  <c r="I1921" i="24"/>
  <c r="K1920" i="24"/>
  <c r="J1920" i="24"/>
  <c r="I1920" i="24"/>
  <c r="K1919" i="24"/>
  <c r="J1919" i="24"/>
  <c r="I1919" i="24"/>
  <c r="K1918" i="24"/>
  <c r="J1918" i="24"/>
  <c r="I1918" i="24"/>
  <c r="K1916" i="24"/>
  <c r="J1916" i="24"/>
  <c r="I1916" i="24"/>
  <c r="G1921" i="24"/>
  <c r="F1921" i="24"/>
  <c r="E1921" i="24"/>
  <c r="G1920" i="24"/>
  <c r="F1920" i="24"/>
  <c r="E1920" i="24"/>
  <c r="G1919" i="24"/>
  <c r="F1919" i="24"/>
  <c r="E1919" i="24"/>
  <c r="G1918" i="24"/>
  <c r="F1918" i="24"/>
  <c r="E1918" i="24"/>
  <c r="G1916" i="24"/>
  <c r="G1922" i="24"/>
  <c r="F1916" i="24"/>
  <c r="F1922" i="24"/>
  <c r="E1916" i="24"/>
  <c r="E1922" i="24"/>
  <c r="K1913" i="24"/>
  <c r="J1913" i="24"/>
  <c r="I1913" i="24"/>
  <c r="K1912" i="24"/>
  <c r="J1912" i="24"/>
  <c r="I1912" i="24"/>
  <c r="K1911" i="24"/>
  <c r="J1911" i="24"/>
  <c r="I1911" i="24"/>
  <c r="K1910" i="24"/>
  <c r="J1910" i="24"/>
  <c r="I1910" i="24"/>
  <c r="G1913" i="24"/>
  <c r="F1913" i="24"/>
  <c r="E1913" i="24"/>
  <c r="G1912" i="24"/>
  <c r="F1912" i="24"/>
  <c r="E1912" i="24"/>
  <c r="G1911" i="24"/>
  <c r="F1911" i="24"/>
  <c r="E1911" i="24"/>
  <c r="G1910" i="24"/>
  <c r="G1914" i="24"/>
  <c r="F1910" i="24"/>
  <c r="F1914" i="24"/>
  <c r="E1910" i="24"/>
  <c r="E1914" i="24"/>
  <c r="F1882" i="24"/>
  <c r="G1882" i="24"/>
  <c r="H1882" i="24"/>
  <c r="E1882" i="24"/>
  <c r="F1860" i="24"/>
  <c r="G1860" i="24"/>
  <c r="H1860" i="24"/>
  <c r="E1860" i="24"/>
  <c r="F1829" i="24"/>
  <c r="G1829" i="24"/>
  <c r="H1829" i="24"/>
  <c r="E1829" i="24"/>
  <c r="F1799" i="24"/>
  <c r="G1799" i="24"/>
  <c r="H1799" i="24"/>
  <c r="E1799" i="24"/>
  <c r="F1768" i="24"/>
  <c r="G1768" i="24"/>
  <c r="H1768" i="24"/>
  <c r="E1768" i="24"/>
  <c r="J103" i="94"/>
  <c r="I103" i="94"/>
  <c r="H103" i="94"/>
  <c r="G103" i="94"/>
  <c r="F103" i="94"/>
  <c r="I78" i="94"/>
  <c r="H78" i="94"/>
  <c r="F78" i="94"/>
  <c r="J56" i="94"/>
  <c r="D147" i="9"/>
  <c r="D155" i="9"/>
  <c r="N1230" i="24"/>
  <c r="I1230" i="24"/>
  <c r="N1220" i="24"/>
  <c r="I1220" i="24"/>
  <c r="N1210" i="24"/>
  <c r="I1210" i="24"/>
  <c r="N1200" i="24"/>
  <c r="I1200" i="24"/>
  <c r="N1189" i="24"/>
  <c r="I1189" i="24"/>
  <c r="N1179" i="24"/>
  <c r="I1179" i="24"/>
  <c r="N1160" i="24"/>
  <c r="I1160" i="24"/>
  <c r="N1150" i="24"/>
  <c r="I1150" i="24"/>
  <c r="N1139" i="24"/>
  <c r="I1139" i="24"/>
  <c r="N1129" i="24"/>
  <c r="I1129" i="24"/>
  <c r="N1118" i="24"/>
  <c r="I1118" i="24"/>
  <c r="N1107" i="24"/>
  <c r="I1107" i="24"/>
  <c r="N1096" i="24"/>
  <c r="I1096" i="24"/>
  <c r="N1086" i="24"/>
  <c r="I1086" i="24"/>
  <c r="N1066" i="24"/>
  <c r="I1066" i="24"/>
  <c r="N1056" i="24"/>
  <c r="I1056" i="24"/>
  <c r="N1046" i="24"/>
  <c r="I1046" i="24"/>
  <c r="N1036" i="24"/>
  <c r="I1036" i="24"/>
  <c r="N1025" i="24"/>
  <c r="I1025" i="24"/>
  <c r="N1005" i="24"/>
  <c r="I1005" i="24"/>
  <c r="N1001" i="24"/>
  <c r="I1001" i="24"/>
  <c r="N991" i="24"/>
  <c r="I991" i="24"/>
  <c r="N979" i="24"/>
  <c r="I979" i="24"/>
  <c r="N934" i="24"/>
  <c r="I934" i="24"/>
  <c r="N924" i="24"/>
  <c r="I924" i="24"/>
  <c r="N914" i="24"/>
  <c r="I914" i="24"/>
  <c r="N904" i="24"/>
  <c r="I904" i="24"/>
  <c r="N893" i="24"/>
  <c r="I893" i="24"/>
  <c r="N883" i="24"/>
  <c r="I883" i="24"/>
  <c r="N863" i="24"/>
  <c r="I863" i="24"/>
  <c r="N853" i="24"/>
  <c r="I853" i="24"/>
  <c r="N842" i="24"/>
  <c r="I842" i="24"/>
  <c r="N832" i="24"/>
  <c r="I832" i="24"/>
  <c r="N821" i="24"/>
  <c r="I821" i="24"/>
  <c r="N810" i="24"/>
  <c r="I810" i="24"/>
  <c r="N799" i="24"/>
  <c r="I799" i="24"/>
  <c r="N789" i="24"/>
  <c r="I789" i="24"/>
  <c r="N770" i="24"/>
  <c r="I770" i="24"/>
  <c r="N760" i="24"/>
  <c r="I760" i="24"/>
  <c r="N750" i="24"/>
  <c r="I750" i="24"/>
  <c r="N740" i="24"/>
  <c r="I740" i="24"/>
  <c r="N729" i="24"/>
  <c r="I729" i="24"/>
  <c r="K6" i="46"/>
  <c r="K7" i="46"/>
  <c r="K8" i="46"/>
  <c r="K9" i="46"/>
  <c r="K10" i="46"/>
  <c r="K12" i="46"/>
  <c r="K13" i="46"/>
  <c r="I403" i="90"/>
  <c r="D331" i="9"/>
  <c r="D334" i="9"/>
  <c r="N1367" i="24"/>
  <c r="M1367" i="24"/>
  <c r="L1367" i="24"/>
  <c r="K1367" i="24"/>
  <c r="J1367" i="24"/>
  <c r="I1367" i="24"/>
  <c r="H1367" i="24"/>
  <c r="G1367" i="24"/>
  <c r="F1367" i="24"/>
  <c r="N1366" i="24"/>
  <c r="M1366" i="24"/>
  <c r="L1366" i="24"/>
  <c r="K1366" i="24"/>
  <c r="J1366" i="24"/>
  <c r="I1366" i="24"/>
  <c r="H1366" i="24"/>
  <c r="G1366" i="24"/>
  <c r="F1366" i="24"/>
  <c r="N1365" i="24"/>
  <c r="M1365" i="24"/>
  <c r="L1365" i="24"/>
  <c r="K1365" i="24"/>
  <c r="J1365" i="24"/>
  <c r="I1365" i="24"/>
  <c r="H1365" i="24"/>
  <c r="G1365" i="24"/>
  <c r="F1365" i="24"/>
  <c r="N1364" i="24"/>
  <c r="M1364" i="24"/>
  <c r="L1364" i="24"/>
  <c r="K1364" i="24"/>
  <c r="J1364" i="24"/>
  <c r="I1364" i="24"/>
  <c r="H1364" i="24"/>
  <c r="G1364" i="24"/>
  <c r="F1364" i="24"/>
  <c r="N1361" i="24"/>
  <c r="M1361" i="24"/>
  <c r="L1361" i="24"/>
  <c r="K1361" i="24"/>
  <c r="J1361" i="24"/>
  <c r="I1361" i="24"/>
  <c r="H1361" i="24"/>
  <c r="G1361" i="24"/>
  <c r="F1361" i="24"/>
  <c r="E1361" i="24"/>
  <c r="N1360" i="24"/>
  <c r="M1360" i="24"/>
  <c r="L1360" i="24"/>
  <c r="K1360" i="24"/>
  <c r="J1360" i="24"/>
  <c r="I1360" i="24"/>
  <c r="H1360" i="24"/>
  <c r="G1360" i="24"/>
  <c r="F1360" i="24"/>
  <c r="E1360" i="24"/>
  <c r="N1359" i="24"/>
  <c r="M1359" i="24"/>
  <c r="L1359" i="24"/>
  <c r="K1359" i="24"/>
  <c r="J1359" i="24"/>
  <c r="I1359" i="24"/>
  <c r="H1359" i="24"/>
  <c r="G1359" i="24"/>
  <c r="F1359" i="24"/>
  <c r="E1359" i="24"/>
  <c r="N1358" i="24"/>
  <c r="M1358" i="24"/>
  <c r="L1358" i="24"/>
  <c r="K1358" i="24"/>
  <c r="J1358" i="24"/>
  <c r="I1358" i="24"/>
  <c r="H1358" i="24"/>
  <c r="G1358" i="24"/>
  <c r="F1358" i="24"/>
  <c r="E1358" i="24"/>
  <c r="N1357" i="24"/>
  <c r="M1357" i="24"/>
  <c r="L1357" i="24"/>
  <c r="K1357" i="24"/>
  <c r="J1357" i="24"/>
  <c r="I1357" i="24"/>
  <c r="H1357" i="24"/>
  <c r="G1357" i="24"/>
  <c r="F1357" i="24"/>
  <c r="E1357" i="24"/>
  <c r="N1356" i="24"/>
  <c r="M1356" i="24"/>
  <c r="L1356" i="24"/>
  <c r="K1356" i="24"/>
  <c r="J1356" i="24"/>
  <c r="I1356" i="24"/>
  <c r="H1356" i="24"/>
  <c r="G1356" i="24"/>
  <c r="F1356" i="24"/>
  <c r="E1356" i="24"/>
  <c r="N1355" i="24"/>
  <c r="M1355" i="24"/>
  <c r="L1355" i="24"/>
  <c r="K1355" i="24"/>
  <c r="J1355" i="24"/>
  <c r="I1355" i="24"/>
  <c r="H1355" i="24"/>
  <c r="G1355" i="24"/>
  <c r="F1355" i="24"/>
  <c r="E1355" i="24"/>
  <c r="N1354" i="24"/>
  <c r="M1354" i="24"/>
  <c r="L1354" i="24"/>
  <c r="K1354" i="24"/>
  <c r="J1354" i="24"/>
  <c r="I1354" i="24"/>
  <c r="H1354" i="24"/>
  <c r="G1354" i="24"/>
  <c r="F1354" i="24"/>
  <c r="E1354" i="24"/>
  <c r="N1353" i="24"/>
  <c r="N1363" i="24"/>
  <c r="M1353" i="24"/>
  <c r="M1363" i="24"/>
  <c r="L1353" i="24"/>
  <c r="L1363" i="24"/>
  <c r="K1353" i="24"/>
  <c r="K1363" i="24"/>
  <c r="J1353" i="24"/>
  <c r="J1363" i="24"/>
  <c r="I1353" i="24"/>
  <c r="I1363" i="24"/>
  <c r="H1353" i="24"/>
  <c r="H1363" i="24"/>
  <c r="G1353" i="24"/>
  <c r="G1363" i="24"/>
  <c r="F1353" i="24"/>
  <c r="F1363" i="24"/>
  <c r="E1353" i="24"/>
  <c r="E1363" i="24"/>
  <c r="O18" i="45"/>
  <c r="O16" i="45"/>
  <c r="O15" i="45"/>
  <c r="O14" i="45"/>
  <c r="O12" i="45"/>
  <c r="O11" i="45"/>
  <c r="O10" i="45"/>
  <c r="O9" i="45"/>
  <c r="O8" i="45"/>
  <c r="N19" i="45"/>
  <c r="O19" i="45"/>
  <c r="D840" i="90"/>
  <c r="D825" i="90"/>
  <c r="F774" i="90"/>
  <c r="E774" i="90"/>
  <c r="G750" i="90"/>
  <c r="E750" i="90"/>
  <c r="C714" i="90"/>
  <c r="E1367" i="24"/>
  <c r="C713" i="90"/>
  <c r="E1366" i="24"/>
  <c r="C712" i="90"/>
  <c r="E1365" i="24"/>
  <c r="K650" i="90"/>
  <c r="K648" i="90"/>
  <c r="K645" i="90"/>
  <c r="AN644" i="90"/>
  <c r="AM644" i="90"/>
  <c r="AL644" i="90"/>
  <c r="AK644" i="90"/>
  <c r="AJ644" i="90"/>
  <c r="AI644" i="90"/>
  <c r="AH644" i="90"/>
  <c r="AG644" i="90"/>
  <c r="AF644" i="90"/>
  <c r="AE644" i="90"/>
  <c r="K644" i="90"/>
  <c r="H643" i="90"/>
  <c r="AM641" i="90"/>
  <c r="K641" i="90"/>
  <c r="H640" i="90"/>
  <c r="I529" i="90"/>
  <c r="I527" i="90"/>
  <c r="I526" i="90"/>
  <c r="I523" i="90"/>
  <c r="I522" i="90"/>
  <c r="I520" i="90"/>
  <c r="I519" i="90"/>
  <c r="I518" i="90"/>
  <c r="I517" i="90"/>
  <c r="I514" i="90"/>
  <c r="I513" i="90"/>
  <c r="I512" i="90"/>
  <c r="I511" i="90"/>
  <c r="I508" i="90"/>
  <c r="I507" i="90"/>
  <c r="I506" i="90"/>
  <c r="I502" i="90"/>
  <c r="I501" i="90"/>
  <c r="I500" i="90"/>
  <c r="I499" i="90"/>
  <c r="I497" i="90"/>
  <c r="I496" i="90"/>
  <c r="I495" i="90"/>
  <c r="I494" i="90"/>
  <c r="I493" i="90"/>
  <c r="I490" i="90"/>
  <c r="I489" i="90"/>
  <c r="I488" i="90"/>
  <c r="I487" i="90"/>
  <c r="I486" i="90"/>
  <c r="I485" i="90"/>
  <c r="I482" i="90"/>
  <c r="I481" i="90"/>
  <c r="I480" i="90"/>
  <c r="I479" i="90"/>
  <c r="I478" i="90"/>
  <c r="I473" i="90"/>
  <c r="I472" i="90"/>
  <c r="I471" i="90"/>
  <c r="I469" i="90"/>
  <c r="I468" i="90"/>
  <c r="I467" i="90"/>
  <c r="I466" i="90"/>
  <c r="I463" i="90"/>
  <c r="I462" i="90"/>
  <c r="I461" i="90"/>
  <c r="I460" i="90"/>
  <c r="I459" i="90"/>
  <c r="I458" i="90"/>
  <c r="I455" i="90"/>
  <c r="I454" i="90"/>
  <c r="I453" i="90"/>
  <c r="I452" i="90"/>
  <c r="I451" i="90"/>
  <c r="D601" i="90"/>
  <c r="I447" i="90"/>
  <c r="I446" i="90"/>
  <c r="I445" i="90"/>
  <c r="I444" i="90"/>
  <c r="I443" i="90"/>
  <c r="I440" i="90"/>
  <c r="I439" i="90"/>
  <c r="I438" i="90"/>
  <c r="I437" i="90"/>
  <c r="I436" i="90"/>
  <c r="I433" i="90"/>
  <c r="I432" i="90"/>
  <c r="I431" i="90"/>
  <c r="I430" i="90"/>
  <c r="I429" i="90"/>
  <c r="I426" i="90"/>
  <c r="I425" i="90"/>
  <c r="I424" i="90"/>
  <c r="I423" i="90"/>
  <c r="I422" i="90"/>
  <c r="I419" i="90"/>
  <c r="I418" i="90"/>
  <c r="I417" i="90"/>
  <c r="I416" i="90"/>
  <c r="I415" i="90"/>
  <c r="I410" i="90"/>
  <c r="I409" i="90"/>
  <c r="I408" i="90"/>
  <c r="I407" i="90"/>
  <c r="I406" i="90"/>
  <c r="I402" i="90"/>
  <c r="I401" i="90"/>
  <c r="I400" i="90"/>
  <c r="I399" i="90"/>
  <c r="I395" i="90"/>
  <c r="I394" i="90"/>
  <c r="I392" i="90"/>
  <c r="I366" i="90"/>
  <c r="I364" i="90"/>
  <c r="I362" i="90"/>
  <c r="I360" i="90"/>
  <c r="I359" i="90"/>
  <c r="I357" i="90"/>
  <c r="I355" i="90"/>
  <c r="I354" i="90"/>
  <c r="D586" i="90"/>
  <c r="I350" i="90"/>
  <c r="I348" i="90"/>
  <c r="I346" i="90"/>
  <c r="I345" i="90"/>
  <c r="I343" i="90"/>
  <c r="I341" i="90"/>
  <c r="I339" i="90"/>
  <c r="I338" i="90"/>
  <c r="I336" i="90"/>
  <c r="I333" i="90"/>
  <c r="I332" i="90"/>
  <c r="I330" i="90"/>
  <c r="I328" i="90"/>
  <c r="I326" i="90"/>
  <c r="I322" i="90"/>
  <c r="I320" i="90"/>
  <c r="I318" i="90"/>
  <c r="I316" i="90"/>
  <c r="I314" i="90"/>
  <c r="I313" i="90"/>
  <c r="I311" i="90"/>
  <c r="I309" i="90"/>
  <c r="I307" i="90"/>
  <c r="I306" i="90"/>
  <c r="D584" i="90"/>
  <c r="I302" i="90"/>
  <c r="H303" i="90"/>
  <c r="G584" i="90"/>
  <c r="I298" i="90"/>
  <c r="I296" i="90"/>
  <c r="G288" i="90"/>
  <c r="H288" i="90"/>
  <c r="H287" i="90"/>
  <c r="I271" i="90"/>
  <c r="I270" i="90"/>
  <c r="I269" i="90"/>
  <c r="I268" i="90"/>
  <c r="I267" i="90"/>
  <c r="I266" i="90"/>
  <c r="I263" i="90"/>
  <c r="I262" i="90"/>
  <c r="I261" i="90"/>
  <c r="I260" i="90"/>
  <c r="I259" i="90"/>
  <c r="I258" i="90"/>
  <c r="I255" i="90"/>
  <c r="I254" i="90"/>
  <c r="I253" i="90"/>
  <c r="I252" i="90"/>
  <c r="I251" i="90"/>
  <c r="I250" i="90"/>
  <c r="I247" i="90"/>
  <c r="I246" i="90"/>
  <c r="I245" i="90"/>
  <c r="I244" i="90"/>
  <c r="I242" i="90"/>
  <c r="I241" i="90"/>
  <c r="I238" i="90"/>
  <c r="I237" i="90"/>
  <c r="I236" i="90"/>
  <c r="I235" i="90"/>
  <c r="I234" i="90"/>
  <c r="I233" i="90"/>
  <c r="I232" i="90"/>
  <c r="I231" i="90"/>
  <c r="I228" i="90"/>
  <c r="I227" i="90"/>
  <c r="I226" i="90"/>
  <c r="I225" i="90"/>
  <c r="I224" i="90"/>
  <c r="I223" i="90"/>
  <c r="I222" i="90"/>
  <c r="I217" i="90"/>
  <c r="I216" i="90"/>
  <c r="I215" i="90"/>
  <c r="I214" i="90"/>
  <c r="I213" i="90"/>
  <c r="I212" i="90"/>
  <c r="I211" i="90"/>
  <c r="I208" i="90"/>
  <c r="I207" i="90"/>
  <c r="I206" i="90"/>
  <c r="I205" i="90"/>
  <c r="I204" i="90"/>
  <c r="I203" i="90"/>
  <c r="I202" i="90"/>
  <c r="I199" i="90"/>
  <c r="I198" i="90"/>
  <c r="I197" i="90"/>
  <c r="I196" i="90"/>
  <c r="I195" i="90"/>
  <c r="I194" i="90"/>
  <c r="I193" i="90"/>
  <c r="I190" i="90"/>
  <c r="I189" i="90"/>
  <c r="I188" i="90"/>
  <c r="I187" i="90"/>
  <c r="I186" i="90"/>
  <c r="I185" i="90"/>
  <c r="I184" i="90"/>
  <c r="I183" i="90"/>
  <c r="I180" i="90"/>
  <c r="I179" i="90"/>
  <c r="I178" i="90"/>
  <c r="I177" i="90"/>
  <c r="I176" i="90"/>
  <c r="I175" i="90"/>
  <c r="I174" i="90"/>
  <c r="I173" i="90"/>
  <c r="I170" i="90"/>
  <c r="I169" i="90"/>
  <c r="I168" i="90"/>
  <c r="I167" i="90"/>
  <c r="I166" i="90"/>
  <c r="I165" i="90"/>
  <c r="I164" i="90"/>
  <c r="I161" i="90"/>
  <c r="I160" i="90"/>
  <c r="I159" i="90"/>
  <c r="I158" i="90"/>
  <c r="I157" i="90"/>
  <c r="I156" i="90"/>
  <c r="I155" i="90"/>
  <c r="I152" i="90"/>
  <c r="I151" i="90"/>
  <c r="I150" i="90"/>
  <c r="I149" i="90"/>
  <c r="I147" i="90"/>
  <c r="I146" i="90"/>
  <c r="I141" i="90"/>
  <c r="I140" i="90"/>
  <c r="I139" i="90"/>
  <c r="I138" i="90"/>
  <c r="I137" i="90"/>
  <c r="I136" i="90"/>
  <c r="I135" i="90"/>
  <c r="I132" i="90"/>
  <c r="I131" i="90"/>
  <c r="I130" i="90"/>
  <c r="I129" i="90"/>
  <c r="I128" i="90"/>
  <c r="I127" i="90"/>
  <c r="I126" i="90"/>
  <c r="I123" i="90"/>
  <c r="I122" i="90"/>
  <c r="I121" i="90"/>
  <c r="I120" i="90"/>
  <c r="I119" i="90"/>
  <c r="I118" i="90"/>
  <c r="I117" i="90"/>
  <c r="I116" i="90"/>
  <c r="I113" i="90"/>
  <c r="I112" i="90"/>
  <c r="I111" i="90"/>
  <c r="I110" i="90"/>
  <c r="I109" i="90"/>
  <c r="I107" i="90"/>
  <c r="I106" i="90"/>
  <c r="I103" i="90"/>
  <c r="I102" i="90"/>
  <c r="I101" i="90"/>
  <c r="I100" i="90"/>
  <c r="I99" i="90"/>
  <c r="I98" i="90"/>
  <c r="I97" i="90"/>
  <c r="I96" i="90"/>
  <c r="I91" i="90"/>
  <c r="I90" i="90"/>
  <c r="I89" i="90"/>
  <c r="I88" i="90"/>
  <c r="I86" i="90"/>
  <c r="I85" i="90"/>
  <c r="I82" i="90"/>
  <c r="I81" i="90"/>
  <c r="I80" i="90"/>
  <c r="I79" i="90"/>
  <c r="I78" i="90"/>
  <c r="I77" i="90"/>
  <c r="I76" i="90"/>
  <c r="I73" i="90"/>
  <c r="I72" i="90"/>
  <c r="I71" i="90"/>
  <c r="I70" i="90"/>
  <c r="I69" i="90"/>
  <c r="I68" i="90"/>
  <c r="I300" i="90"/>
  <c r="H644" i="90"/>
  <c r="G600" i="90"/>
  <c r="H645" i="90"/>
  <c r="H641" i="90"/>
  <c r="I644" i="90"/>
  <c r="I641" i="90"/>
  <c r="I645" i="90"/>
  <c r="J648" i="90"/>
  <c r="I640" i="90"/>
  <c r="I643" i="90"/>
  <c r="H650" i="90"/>
  <c r="H351" i="90"/>
  <c r="G586" i="90"/>
  <c r="I393" i="90"/>
  <c r="J640" i="90"/>
  <c r="J643" i="90"/>
  <c r="H648" i="90"/>
  <c r="H323" i="90"/>
  <c r="G585" i="90"/>
  <c r="H385" i="90"/>
  <c r="I648" i="90"/>
  <c r="H503" i="90"/>
  <c r="G602" i="90"/>
  <c r="I108" i="90"/>
  <c r="D579" i="90"/>
  <c r="I243" i="90"/>
  <c r="H448" i="90"/>
  <c r="G601" i="90"/>
  <c r="I87" i="90"/>
  <c r="I148" i="90"/>
  <c r="H530" i="90"/>
  <c r="G603" i="90"/>
  <c r="H678" i="90"/>
  <c r="J647" i="90"/>
  <c r="I647" i="90"/>
  <c r="H647" i="90"/>
  <c r="J642" i="90"/>
  <c r="I642" i="90"/>
  <c r="H642" i="90"/>
  <c r="K642" i="90"/>
  <c r="K647" i="90"/>
  <c r="G551" i="90"/>
  <c r="J542" i="90"/>
  <c r="K640" i="90"/>
  <c r="J641" i="90"/>
  <c r="K643" i="90"/>
  <c r="J644" i="90"/>
  <c r="J645" i="90"/>
  <c r="I650" i="90"/>
  <c r="J650" i="90"/>
  <c r="D233" i="9"/>
  <c r="R1310" i="24"/>
  <c r="M1310" i="24"/>
  <c r="H1310" i="24"/>
  <c r="H1286" i="24"/>
  <c r="M1286" i="24"/>
  <c r="R1286" i="24"/>
  <c r="R1255" i="24"/>
  <c r="M1255" i="24"/>
  <c r="H1255" i="24"/>
  <c r="N1169" i="24"/>
  <c r="I1169" i="24"/>
  <c r="N1076" i="24"/>
  <c r="I1076" i="24"/>
  <c r="N1015" i="24"/>
  <c r="I1015" i="24"/>
  <c r="N969" i="24"/>
  <c r="I969" i="24"/>
  <c r="N873" i="24"/>
  <c r="I873" i="24"/>
  <c r="N779" i="24"/>
  <c r="I779" i="24"/>
  <c r="N719" i="24"/>
  <c r="I719" i="24"/>
  <c r="N673" i="24"/>
  <c r="D377" i="9"/>
  <c r="H1910" i="24"/>
  <c r="H1911" i="24"/>
  <c r="H1912" i="24"/>
  <c r="H1913" i="24"/>
  <c r="L1910" i="24"/>
  <c r="L1911" i="24"/>
  <c r="L1912" i="24"/>
  <c r="L1913" i="24"/>
  <c r="H1916" i="24"/>
  <c r="H1918" i="24"/>
  <c r="H1922" i="24"/>
  <c r="H1919" i="24"/>
  <c r="H1920" i="24"/>
  <c r="H1921" i="24"/>
  <c r="L1916" i="24"/>
  <c r="L1918" i="24"/>
  <c r="L1919" i="24"/>
  <c r="L1920" i="24"/>
  <c r="L1921" i="24"/>
  <c r="D12" i="4"/>
  <c r="D13" i="4"/>
  <c r="D14" i="4"/>
  <c r="D15" i="4"/>
  <c r="D16" i="4"/>
  <c r="D17" i="4"/>
  <c r="D384" i="9"/>
  <c r="D387" i="9"/>
  <c r="D61" i="9"/>
  <c r="H2021" i="24"/>
  <c r="L2091" i="24"/>
  <c r="L2090" i="24"/>
  <c r="L2089" i="24"/>
  <c r="L2088" i="24"/>
  <c r="L2085" i="24"/>
  <c r="L2084" i="24"/>
  <c r="L2083" i="24"/>
  <c r="L2082" i="24"/>
  <c r="L2078" i="24"/>
  <c r="L2077" i="24"/>
  <c r="L2076" i="24"/>
  <c r="L2075" i="24"/>
  <c r="L2072" i="24"/>
  <c r="L2071" i="24"/>
  <c r="L2070" i="24"/>
  <c r="L2069" i="24"/>
  <c r="L2068" i="24"/>
  <c r="L2065" i="24"/>
  <c r="L2064" i="24"/>
  <c r="L2063" i="24"/>
  <c r="L2062" i="24"/>
  <c r="L2061" i="24"/>
  <c r="L2057" i="24"/>
  <c r="L2056" i="24"/>
  <c r="L2055" i="24"/>
  <c r="L2054" i="24"/>
  <c r="H2091" i="24"/>
  <c r="H2090" i="24"/>
  <c r="H2089" i="24"/>
  <c r="H2088" i="24"/>
  <c r="H2085" i="24"/>
  <c r="H2084" i="24"/>
  <c r="H2083" i="24"/>
  <c r="H2082" i="24"/>
  <c r="H2086" i="24"/>
  <c r="H2078" i="24"/>
  <c r="H2077" i="24"/>
  <c r="H2076" i="24"/>
  <c r="H2075" i="24"/>
  <c r="H2072" i="24"/>
  <c r="H2071" i="24"/>
  <c r="H2070" i="24"/>
  <c r="H2069" i="24"/>
  <c r="H2073" i="24"/>
  <c r="H2068" i="24"/>
  <c r="H2065" i="24"/>
  <c r="H2064" i="24"/>
  <c r="H2063" i="24"/>
  <c r="H2062" i="24"/>
  <c r="H2061" i="24"/>
  <c r="H2066" i="24"/>
  <c r="H2057" i="24"/>
  <c r="H2056" i="24"/>
  <c r="H2055" i="24"/>
  <c r="H2054" i="24"/>
  <c r="L2041" i="24"/>
  <c r="L2040" i="24"/>
  <c r="L2039" i="24"/>
  <c r="L2038" i="24"/>
  <c r="L2037" i="24"/>
  <c r="L2033" i="24"/>
  <c r="L2032" i="24"/>
  <c r="L2031" i="24"/>
  <c r="L2027" i="24"/>
  <c r="L2026" i="24"/>
  <c r="L2025" i="24"/>
  <c r="L2024" i="24"/>
  <c r="L2021" i="24"/>
  <c r="L2020" i="24"/>
  <c r="L2019" i="24"/>
  <c r="L2018" i="24"/>
  <c r="L2017" i="24"/>
  <c r="L2014" i="24"/>
  <c r="L2013" i="24"/>
  <c r="L2012" i="24"/>
  <c r="L2011" i="24"/>
  <c r="L2010" i="24"/>
  <c r="L2007" i="24"/>
  <c r="L2005" i="24"/>
  <c r="L2004" i="24"/>
  <c r="L2003" i="24"/>
  <c r="L2000" i="24"/>
  <c r="L1998" i="24"/>
  <c r="L1997" i="24"/>
  <c r="L1996" i="24"/>
  <c r="L1993" i="24"/>
  <c r="L1992" i="24"/>
  <c r="L1991" i="24"/>
  <c r="L1990" i="24"/>
  <c r="L1989" i="24"/>
  <c r="H2041" i="24"/>
  <c r="H2040" i="24"/>
  <c r="H2039" i="24"/>
  <c r="H2038" i="24"/>
  <c r="H2037" i="24"/>
  <c r="H2042" i="24"/>
  <c r="H2033" i="24"/>
  <c r="H2032" i="24"/>
  <c r="H2031" i="24"/>
  <c r="H2027" i="24"/>
  <c r="H2026" i="24"/>
  <c r="H2025" i="24"/>
  <c r="H2029" i="24"/>
  <c r="H2024" i="24"/>
  <c r="H2020" i="24"/>
  <c r="H2019" i="24"/>
  <c r="H2018" i="24"/>
  <c r="H2017" i="24"/>
  <c r="H2014" i="24"/>
  <c r="H2013" i="24"/>
  <c r="H2012" i="24"/>
  <c r="H2011" i="24"/>
  <c r="H2010" i="24"/>
  <c r="H2007" i="24"/>
  <c r="H2005" i="24"/>
  <c r="H2004" i="24"/>
  <c r="H2003" i="24"/>
  <c r="H2008" i="24"/>
  <c r="H2000" i="24"/>
  <c r="H1998" i="24"/>
  <c r="H1997" i="24"/>
  <c r="H1996" i="24"/>
  <c r="H1993" i="24"/>
  <c r="H1992" i="24"/>
  <c r="H1991" i="24"/>
  <c r="H1990" i="24"/>
  <c r="H1994" i="24"/>
  <c r="H1989" i="24"/>
  <c r="L1978" i="24"/>
  <c r="L1977" i="24"/>
  <c r="L1976" i="24"/>
  <c r="L1975" i="24"/>
  <c r="L1974" i="24"/>
  <c r="L1970" i="24"/>
  <c r="L1969" i="24"/>
  <c r="L1968" i="24"/>
  <c r="L1967" i="24"/>
  <c r="L1964" i="24"/>
  <c r="L1963" i="24"/>
  <c r="L1962" i="24"/>
  <c r="L1961" i="24"/>
  <c r="L1960" i="24"/>
  <c r="L1956" i="24"/>
  <c r="L1955" i="24"/>
  <c r="L1954" i="24"/>
  <c r="L1953" i="24"/>
  <c r="L1952" i="24"/>
  <c r="L1949" i="24"/>
  <c r="L1948" i="24"/>
  <c r="L1947" i="24"/>
  <c r="L1946" i="24"/>
  <c r="L1945" i="24"/>
  <c r="H1978" i="24"/>
  <c r="H1977" i="24"/>
  <c r="H1976" i="24"/>
  <c r="H1975" i="24"/>
  <c r="H1974" i="24"/>
  <c r="H1979" i="24"/>
  <c r="H1970" i="24"/>
  <c r="H1969" i="24"/>
  <c r="H1968" i="24"/>
  <c r="H1967" i="24"/>
  <c r="H1964" i="24"/>
  <c r="H1963" i="24"/>
  <c r="H1962" i="24"/>
  <c r="H1961" i="24"/>
  <c r="H1960" i="24"/>
  <c r="H1956" i="24"/>
  <c r="H1955" i="24"/>
  <c r="H1954" i="24"/>
  <c r="H1953" i="24"/>
  <c r="H1952" i="24"/>
  <c r="H1958" i="24"/>
  <c r="H1949" i="24"/>
  <c r="H1948" i="24"/>
  <c r="H1947" i="24"/>
  <c r="H1946" i="24"/>
  <c r="H1950" i="24"/>
  <c r="H1945" i="24"/>
  <c r="L1932" i="24"/>
  <c r="L1931" i="24"/>
  <c r="L1928" i="24"/>
  <c r="L1927" i="24"/>
  <c r="L1926" i="24"/>
  <c r="L1925" i="24"/>
  <c r="L1924" i="24"/>
  <c r="H1932" i="24"/>
  <c r="H1931" i="24"/>
  <c r="H1928" i="24"/>
  <c r="H1927" i="24"/>
  <c r="H1926" i="24"/>
  <c r="H1925" i="24"/>
  <c r="H1924" i="24"/>
  <c r="H1929" i="24"/>
  <c r="H1972" i="24"/>
  <c r="H2001" i="24"/>
  <c r="H2015" i="24"/>
  <c r="H2035" i="24"/>
  <c r="H1914" i="24"/>
  <c r="H1933" i="24"/>
  <c r="H1965" i="24"/>
  <c r="H2022" i="24"/>
  <c r="H2059" i="24"/>
  <c r="H2080" i="24"/>
  <c r="H2093" i="24"/>
  <c r="D422" i="9"/>
  <c r="D425" i="9"/>
  <c r="D218" i="9"/>
  <c r="D151" i="9"/>
  <c r="K152" i="46"/>
  <c r="K32" i="46"/>
  <c r="K80" i="46"/>
  <c r="D166" i="9"/>
  <c r="K198" i="46"/>
  <c r="K197" i="46"/>
  <c r="K196" i="46"/>
  <c r="K195" i="46"/>
  <c r="K194" i="46"/>
  <c r="K193" i="46"/>
  <c r="K191" i="46"/>
  <c r="K190" i="46"/>
  <c r="K189" i="46"/>
  <c r="K188" i="46"/>
  <c r="K187" i="46"/>
  <c r="K186" i="46"/>
  <c r="K184" i="46"/>
  <c r="K183" i="46"/>
  <c r="K182" i="46"/>
  <c r="K181" i="46"/>
  <c r="K180" i="46"/>
  <c r="K179" i="46"/>
  <c r="K177" i="46"/>
  <c r="K176" i="46"/>
  <c r="K175" i="46"/>
  <c r="K174" i="46"/>
  <c r="K173" i="46"/>
  <c r="K172" i="46"/>
  <c r="K171" i="46"/>
  <c r="K169" i="46"/>
  <c r="K168" i="46"/>
  <c r="K167" i="46"/>
  <c r="K166" i="46"/>
  <c r="K165" i="46"/>
  <c r="K164" i="46"/>
  <c r="K163" i="46"/>
  <c r="K162" i="46"/>
  <c r="K160" i="46"/>
  <c r="K159" i="46"/>
  <c r="K158" i="46"/>
  <c r="K157" i="46"/>
  <c r="K156" i="46"/>
  <c r="K155" i="46"/>
  <c r="K154" i="46"/>
  <c r="K150" i="46"/>
  <c r="K149" i="46"/>
  <c r="K147" i="46"/>
  <c r="K146" i="46"/>
  <c r="K145" i="46"/>
  <c r="K144" i="46"/>
  <c r="K143" i="46"/>
  <c r="K141" i="46"/>
  <c r="K140" i="46"/>
  <c r="K139" i="46"/>
  <c r="K138" i="46"/>
  <c r="K137" i="46"/>
  <c r="K136" i="46"/>
  <c r="K135" i="46"/>
  <c r="K133" i="46"/>
  <c r="K132" i="46"/>
  <c r="K130" i="46"/>
  <c r="K129" i="46"/>
  <c r="K128" i="46"/>
  <c r="K127" i="46"/>
  <c r="K126" i="46"/>
  <c r="K124" i="46"/>
  <c r="K123" i="46"/>
  <c r="K122" i="46"/>
  <c r="K121" i="46"/>
  <c r="K120" i="46"/>
  <c r="K119" i="46"/>
  <c r="K118" i="46"/>
  <c r="K117" i="46"/>
  <c r="K115" i="46"/>
  <c r="K114" i="46"/>
  <c r="K113" i="46"/>
  <c r="K111" i="46"/>
  <c r="K110" i="46"/>
  <c r="K109" i="46"/>
  <c r="K108" i="46"/>
  <c r="K107" i="46"/>
  <c r="K105" i="46"/>
  <c r="K104" i="46"/>
  <c r="K103" i="46"/>
  <c r="K102" i="46"/>
  <c r="K101" i="46"/>
  <c r="K100" i="46"/>
  <c r="K99" i="46"/>
  <c r="K97" i="46"/>
  <c r="K96" i="46"/>
  <c r="K95" i="46"/>
  <c r="K94" i="46"/>
  <c r="K93" i="46"/>
  <c r="K92" i="46"/>
  <c r="K91" i="46"/>
  <c r="K89" i="46"/>
  <c r="K88" i="46"/>
  <c r="K86" i="46"/>
  <c r="K85" i="46"/>
  <c r="K84" i="46"/>
  <c r="K83" i="46"/>
  <c r="K82" i="46"/>
  <c r="K78" i="46"/>
  <c r="K77" i="46"/>
  <c r="K75" i="46"/>
  <c r="K74" i="46"/>
  <c r="K73" i="46"/>
  <c r="K72" i="46"/>
  <c r="K71" i="46"/>
  <c r="K69" i="46"/>
  <c r="K68" i="46"/>
  <c r="K66" i="46"/>
  <c r="K65" i="46"/>
  <c r="K64" i="46"/>
  <c r="K63" i="46"/>
  <c r="K62" i="46"/>
  <c r="K60" i="46"/>
  <c r="K59" i="46"/>
  <c r="K58" i="46"/>
  <c r="K57" i="46"/>
  <c r="K56" i="46"/>
  <c r="K55" i="46"/>
  <c r="K54" i="46"/>
  <c r="K53" i="46"/>
  <c r="K51" i="46"/>
  <c r="K50" i="46"/>
  <c r="K49" i="46"/>
  <c r="U54" i="46"/>
  <c r="K47" i="46"/>
  <c r="K46" i="46"/>
  <c r="K45" i="46"/>
  <c r="K44" i="46"/>
  <c r="K43" i="46"/>
  <c r="K41" i="46"/>
  <c r="K40" i="46"/>
  <c r="K39" i="46"/>
  <c r="K38" i="46"/>
  <c r="K37" i="46"/>
  <c r="K36" i="46"/>
  <c r="K35" i="46"/>
  <c r="K34" i="46"/>
  <c r="K30" i="46"/>
  <c r="K29" i="46"/>
  <c r="K27" i="46"/>
  <c r="K26" i="46"/>
  <c r="K25" i="46"/>
  <c r="K24" i="46"/>
  <c r="K23" i="46"/>
  <c r="K21" i="46"/>
  <c r="K20" i="46"/>
  <c r="K19" i="46"/>
  <c r="K18" i="46"/>
  <c r="K17" i="46"/>
  <c r="K16" i="46"/>
  <c r="K15" i="46"/>
  <c r="K200" i="46"/>
  <c r="J546" i="90"/>
  <c r="J548" i="90"/>
  <c r="G578" i="90"/>
  <c r="G594" i="90"/>
  <c r="I367" i="90"/>
  <c r="D594" i="90"/>
  <c r="E531" i="90"/>
  <c r="C595" i="90"/>
  <c r="E368" i="90"/>
  <c r="D587" i="90"/>
  <c r="D595" i="90"/>
  <c r="D602" i="90"/>
  <c r="C594" i="90"/>
  <c r="C592" i="90"/>
  <c r="D593" i="90"/>
  <c r="E274" i="90"/>
  <c r="G577" i="90"/>
  <c r="G593" i="90"/>
  <c r="D576" i="90"/>
  <c r="D592" i="90"/>
  <c r="C593" i="90"/>
  <c r="D531" i="90"/>
  <c r="D368" i="90"/>
  <c r="D274" i="90"/>
  <c r="G201" i="46"/>
  <c r="F201" i="46"/>
  <c r="J544" i="90"/>
  <c r="J543" i="90"/>
  <c r="J545" i="90"/>
  <c r="I351" i="90"/>
  <c r="I323" i="90"/>
  <c r="I273" i="90"/>
  <c r="I93" i="90"/>
  <c r="G592" i="90"/>
  <c r="G683" i="90"/>
  <c r="I674" i="90"/>
  <c r="H674" i="90"/>
  <c r="G595" i="90"/>
  <c r="H368" i="90"/>
  <c r="I368" i="90"/>
  <c r="I303" i="90"/>
  <c r="H274" i="90"/>
  <c r="I274" i="90"/>
  <c r="D848" i="90"/>
  <c r="E751" i="90"/>
  <c r="J201" i="46"/>
  <c r="K201" i="46"/>
  <c r="J549" i="90"/>
  <c r="J540" i="90"/>
  <c r="J547" i="90"/>
  <c r="J541" i="90"/>
  <c r="J550" i="90"/>
  <c r="I530" i="90"/>
  <c r="I503" i="90"/>
  <c r="I448" i="90"/>
  <c r="H531" i="90"/>
  <c r="I531" i="90"/>
  <c r="H683" i="90"/>
  <c r="I681" i="90"/>
  <c r="I680" i="90"/>
  <c r="I673" i="90"/>
  <c r="I675" i="90"/>
  <c r="I679" i="90"/>
  <c r="I682" i="90"/>
  <c r="I672" i="90"/>
  <c r="I677" i="90"/>
  <c r="I676" i="90"/>
  <c r="I678" i="90"/>
</calcChain>
</file>

<file path=xl/sharedStrings.xml><?xml version="1.0" encoding="utf-8"?>
<sst xmlns="http://schemas.openxmlformats.org/spreadsheetml/2006/main" count="17562" uniqueCount="5890">
  <si>
    <t xml:space="preserve">     </t>
  </si>
  <si>
    <t>Table Of Content</t>
  </si>
  <si>
    <t>India Telecom Trends(Graphical)</t>
  </si>
  <si>
    <t>Regulatory Update</t>
  </si>
  <si>
    <t>Service Provider Update</t>
  </si>
  <si>
    <t xml:space="preserve">Operator Revenue numbers </t>
  </si>
  <si>
    <t>Market share &amp; Sub Trends</t>
  </si>
  <si>
    <t>New VAS Offerings</t>
  </si>
  <si>
    <t>India Telecom Industry Stats</t>
  </si>
  <si>
    <t>Disclaimer</t>
  </si>
  <si>
    <t>Note : Click on content to view Graphs</t>
  </si>
  <si>
    <t>Graphs</t>
  </si>
  <si>
    <t>Cellular Operators Total Revenue</t>
  </si>
  <si>
    <t>Cellular Operators Mobile Revenue</t>
  </si>
  <si>
    <t>Cellular Operators Mobile ARPU</t>
  </si>
  <si>
    <t>Cellular Operators Avg MoU</t>
  </si>
  <si>
    <t>Cellular Operators VAS Revenue</t>
  </si>
  <si>
    <t>Cellular Operators NLD Traffic</t>
  </si>
  <si>
    <t>Cellular Operators ILD Traffic</t>
  </si>
  <si>
    <t>Cellular Operators Total Minutes On Network</t>
  </si>
  <si>
    <t>Circlewise Revenue and AGR - All Service Providers</t>
  </si>
  <si>
    <t>Circlewise License Fees and Spectrum Charges</t>
  </si>
  <si>
    <t xml:space="preserve">Cellular Market Share </t>
  </si>
  <si>
    <t>GSM Market Share</t>
  </si>
  <si>
    <t>Broadband India Subscribers</t>
  </si>
  <si>
    <t>Wireline Market Share</t>
  </si>
  <si>
    <t>Wireless Subscribers Monthly Incremental</t>
  </si>
  <si>
    <t>Wireless Subscriber Growth</t>
  </si>
  <si>
    <t>Circlewise Operator's Subscriber Breakup</t>
  </si>
  <si>
    <t>Operator's Market Share - (Wired+Wireless)</t>
  </si>
  <si>
    <t>India Telecom Monthly Snapshot</t>
  </si>
  <si>
    <t>Service Area</t>
  </si>
  <si>
    <t>Bharti Airtel</t>
  </si>
  <si>
    <t>AP</t>
  </si>
  <si>
    <t>Assam</t>
  </si>
  <si>
    <t>Bihar</t>
  </si>
  <si>
    <t>Delhi</t>
  </si>
  <si>
    <t>Gujarat</t>
  </si>
  <si>
    <t>H.P</t>
  </si>
  <si>
    <t>Haryana</t>
  </si>
  <si>
    <t>J &amp; K</t>
  </si>
  <si>
    <t>Karnataka</t>
  </si>
  <si>
    <t>Kerala</t>
  </si>
  <si>
    <t>Kolkata</t>
  </si>
  <si>
    <t>Maharashtra</t>
  </si>
  <si>
    <t>Mumbai</t>
  </si>
  <si>
    <t>North East</t>
  </si>
  <si>
    <t>Orissa</t>
  </si>
  <si>
    <t>Punjab</t>
  </si>
  <si>
    <t>Rajasthan</t>
  </si>
  <si>
    <t>UP (E)</t>
  </si>
  <si>
    <t>UP(W)</t>
  </si>
  <si>
    <t xml:space="preserve">Vodafone </t>
  </si>
  <si>
    <t>Chennai</t>
  </si>
  <si>
    <t>HP</t>
  </si>
  <si>
    <t>Tamil Nadu</t>
  </si>
  <si>
    <t>Idea Cellular</t>
  </si>
  <si>
    <t xml:space="preserve">Maharashtra </t>
  </si>
  <si>
    <t>Aircel</t>
  </si>
  <si>
    <t>Reliance</t>
  </si>
  <si>
    <t>M.P</t>
  </si>
  <si>
    <t>Operator</t>
  </si>
  <si>
    <t>Vodafone Essar</t>
  </si>
  <si>
    <t>IDEA Cellular</t>
  </si>
  <si>
    <t>BPL Mobile</t>
  </si>
  <si>
    <t>Aircel Limited</t>
  </si>
  <si>
    <t>A.P.</t>
  </si>
  <si>
    <t>Spice</t>
  </si>
  <si>
    <t>Dishnet Wireless</t>
  </si>
  <si>
    <t>H.P.</t>
  </si>
  <si>
    <t>CIRCLEWISE REVENUE &amp; AGR from Mobile Operations - All Service Providers</t>
  </si>
  <si>
    <t>AGR in Crores</t>
  </si>
  <si>
    <t>MTNL</t>
  </si>
  <si>
    <t xml:space="preserve">Reliance </t>
  </si>
  <si>
    <t>Tata Tele</t>
  </si>
  <si>
    <t>Uninor</t>
  </si>
  <si>
    <t>Total  - Delhi</t>
  </si>
  <si>
    <t>Loop Mobile</t>
  </si>
  <si>
    <t>Total  - Mumbai</t>
  </si>
  <si>
    <t>BSNL</t>
  </si>
  <si>
    <t>Total - Chennai</t>
  </si>
  <si>
    <t>Total - Maharashtra</t>
  </si>
  <si>
    <t>Total  - Gujarat</t>
  </si>
  <si>
    <t>Total - A.P</t>
  </si>
  <si>
    <t>IDEA (Spice)</t>
  </si>
  <si>
    <t>Total - Karnataka</t>
  </si>
  <si>
    <t>Total - Tamil Nadu</t>
  </si>
  <si>
    <t>Total - Kerala</t>
  </si>
  <si>
    <t>IDEA(Spice)</t>
  </si>
  <si>
    <t>Total  - Punjab</t>
  </si>
  <si>
    <t>Total - Haryana</t>
  </si>
  <si>
    <t>U.P. (West)</t>
  </si>
  <si>
    <t>IDEA</t>
  </si>
  <si>
    <t>Total -U.P. (West)</t>
  </si>
  <si>
    <t>U.P. (East)</t>
  </si>
  <si>
    <t xml:space="preserve">IDEA </t>
  </si>
  <si>
    <t>Total - U.P.(East)</t>
  </si>
  <si>
    <t>Sistema Shyam</t>
  </si>
  <si>
    <t>Total - Rajasthan</t>
  </si>
  <si>
    <t>M.P.</t>
  </si>
  <si>
    <t>Total - M.P.</t>
  </si>
  <si>
    <t>West Bengal</t>
  </si>
  <si>
    <t xml:space="preserve">Idea </t>
  </si>
  <si>
    <t>Total - West Bengal</t>
  </si>
  <si>
    <t>Total - H.P.</t>
  </si>
  <si>
    <t>Total  - Orissa</t>
  </si>
  <si>
    <t>Total - Bihar</t>
  </si>
  <si>
    <t>Idea</t>
  </si>
  <si>
    <t>Total - Assam</t>
  </si>
  <si>
    <t>Total - North East</t>
  </si>
  <si>
    <t>Total - J &amp; K</t>
  </si>
  <si>
    <t>CIRCLEWISE License Fees and Spectrum Charges - All Service Providers</t>
  </si>
  <si>
    <t>-</t>
  </si>
  <si>
    <t xml:space="preserve">Vital Statistics: Indian Telecom </t>
  </si>
  <si>
    <t>(End of month, millions)</t>
  </si>
  <si>
    <t xml:space="preserve">Total Telephone Subscriber base  </t>
  </si>
  <si>
    <t xml:space="preserve">Total wireless </t>
  </si>
  <si>
    <t>Total fixed line</t>
  </si>
  <si>
    <t>Teledensity (%)</t>
  </si>
  <si>
    <t>Total Broadband (in '000) &gt;256kbp</t>
  </si>
  <si>
    <t>(Additions 1-30 of month, in millions)</t>
  </si>
  <si>
    <t>GSM Incremental Sub additions</t>
  </si>
  <si>
    <t>CDMA Incremental Sub additions</t>
  </si>
  <si>
    <t>Wireless Incremental Sub additions</t>
  </si>
  <si>
    <t>Fixed line Incremental sub</t>
  </si>
  <si>
    <t>GSM</t>
  </si>
  <si>
    <t>CDMA</t>
  </si>
  <si>
    <t>NA</t>
  </si>
  <si>
    <t>Note: Click on the Specific Operator logo to view their Revenue and Operating Details</t>
  </si>
  <si>
    <t>Airtel</t>
  </si>
  <si>
    <t>Parameters</t>
  </si>
  <si>
    <t>Unit</t>
  </si>
  <si>
    <t>Financials</t>
  </si>
  <si>
    <t>Total Revenue</t>
  </si>
  <si>
    <t>INR Mn</t>
  </si>
  <si>
    <t>Mobile Revenue</t>
  </si>
  <si>
    <t>Enterprises Revenue ( Carrier + Corporate)</t>
  </si>
  <si>
    <t>INR</t>
  </si>
  <si>
    <t>Broadband/Telemedia Revenue</t>
  </si>
  <si>
    <t>Passive Infrastructure Services</t>
  </si>
  <si>
    <t xml:space="preserve">Other Revenues </t>
  </si>
  <si>
    <t>Mobile ARPU</t>
  </si>
  <si>
    <t>Average Rate Per Minute</t>
  </si>
  <si>
    <t>SMS Revenue as a % of Mobile Revenue</t>
  </si>
  <si>
    <t>%</t>
  </si>
  <si>
    <t>Non Voice Revenue as a % of Total Revenue</t>
  </si>
  <si>
    <t>Non Voice Revenue as a % of Mobile Revenue</t>
  </si>
  <si>
    <t>Mobile Services</t>
  </si>
  <si>
    <t>Telemedia Services</t>
  </si>
  <si>
    <t>Enterprise Services</t>
  </si>
  <si>
    <t>Others</t>
  </si>
  <si>
    <t>Total</t>
  </si>
  <si>
    <t>Operating Details {No. Of Customers}</t>
  </si>
  <si>
    <t>Million</t>
  </si>
  <si>
    <t>Broadband &amp; Telephone Services (Telemedia Services)</t>
  </si>
  <si>
    <t>Mobile Services { Subscriber Base }</t>
  </si>
  <si>
    <t>All India Subscribers</t>
  </si>
  <si>
    <t>000's</t>
  </si>
  <si>
    <t>Mobile customers on operator's Network</t>
  </si>
  <si>
    <t>Market Share</t>
  </si>
  <si>
    <t>Operator's Mobile Market Share of Net Adds</t>
  </si>
  <si>
    <t>Pre-Paid Customers</t>
  </si>
  <si>
    <t>Total Customer Base</t>
  </si>
  <si>
    <t>Post-Paid Customers</t>
  </si>
  <si>
    <t>Other Operating Information</t>
  </si>
  <si>
    <t>Average Minutes of Use Per User (MOU)</t>
  </si>
  <si>
    <t>Min/Sub</t>
  </si>
  <si>
    <t>Monthly Churn</t>
  </si>
  <si>
    <t>Post-paid churn</t>
  </si>
  <si>
    <t>Prepaid</t>
  </si>
  <si>
    <t>Blended Churn</t>
  </si>
  <si>
    <t>Access lines</t>
  </si>
  <si>
    <t>Average Revenue Per User (ARPU)</t>
  </si>
  <si>
    <t>DSL Access</t>
  </si>
  <si>
    <t>Traffic Details -</t>
  </si>
  <si>
    <t>Mn Min</t>
  </si>
  <si>
    <t>Broadband &amp; Telephone Services</t>
  </si>
  <si>
    <t>National Long Distance Services (NLD)</t>
  </si>
  <si>
    <t>International Long Distance Services (ILD)</t>
  </si>
  <si>
    <t>Total Minutes on Network</t>
  </si>
  <si>
    <t>Network and Coverage</t>
  </si>
  <si>
    <t>Number of circles Operational</t>
  </si>
  <si>
    <t>Census Towns</t>
  </si>
  <si>
    <t>No.</t>
  </si>
  <si>
    <t>Non-Census Towns &amp; Villages</t>
  </si>
  <si>
    <t>Population Coverage</t>
  </si>
  <si>
    <t>Cell sites</t>
  </si>
  <si>
    <t>No</t>
  </si>
  <si>
    <t>No. of cities covered (Wireline)</t>
  </si>
  <si>
    <t>Carriers (National Long Distance)</t>
  </si>
  <si>
    <t>Optic Fibre Network</t>
  </si>
  <si>
    <t>RKms</t>
  </si>
  <si>
    <t>Click Here to Move on TOP</t>
  </si>
  <si>
    <t xml:space="preserve">                         Click Here to Move on TOP</t>
  </si>
  <si>
    <t>RELIANCE</t>
  </si>
  <si>
    <t>Global Revenue</t>
  </si>
  <si>
    <t>Mobile Customers on Operator's Network</t>
  </si>
  <si>
    <t>Operator's Mobile Market Share on Net Adds</t>
  </si>
  <si>
    <t>Operating Details</t>
  </si>
  <si>
    <t>Basic Telephony Revenue</t>
  </si>
  <si>
    <t>License Fee</t>
  </si>
  <si>
    <t>Basic Telephony ARPU</t>
  </si>
  <si>
    <t>Total No. of customers</t>
  </si>
  <si>
    <t>Basic Telephony</t>
  </si>
  <si>
    <t>Internet : Broadband</t>
  </si>
  <si>
    <t>Internet :Dialup</t>
  </si>
  <si>
    <t>Subscriber Base</t>
  </si>
  <si>
    <t>Vodafone</t>
  </si>
  <si>
    <t>Non Voice Revenue</t>
  </si>
  <si>
    <t>Data Revenue</t>
  </si>
  <si>
    <t>Other Services Revenue</t>
  </si>
  <si>
    <t>Mobile ARPU - Total</t>
  </si>
  <si>
    <t>Mobile ARPU - Postpaid</t>
  </si>
  <si>
    <t>Mobile ARPU - Prepaid</t>
  </si>
  <si>
    <t>Mobile Services  {Subscriber Base }</t>
  </si>
  <si>
    <r>
      <t xml:space="preserve">      </t>
    </r>
    <r>
      <rPr>
        <b/>
        <sz val="14"/>
        <color indexed="12"/>
        <rFont val="Arial"/>
        <family val="2"/>
      </rPr>
      <t/>
    </r>
  </si>
  <si>
    <t>Index</t>
  </si>
  <si>
    <t>.</t>
  </si>
  <si>
    <t>Circle wise Breakup</t>
  </si>
  <si>
    <t>Name of Operator</t>
  </si>
  <si>
    <t>Growth Rate  (Percentage)</t>
  </si>
  <si>
    <t>BSNL/MTNL</t>
  </si>
  <si>
    <t>GSM Circle wise Break up</t>
  </si>
  <si>
    <t>City/Circle</t>
  </si>
  <si>
    <t>Operators</t>
  </si>
  <si>
    <t>Growth ( % )</t>
  </si>
  <si>
    <t>Metros</t>
  </si>
  <si>
    <t xml:space="preserve">Delhi </t>
  </si>
  <si>
    <t xml:space="preserve">  </t>
  </si>
  <si>
    <t xml:space="preserve">Mumbai </t>
  </si>
  <si>
    <t xml:space="preserve">Kolkata </t>
  </si>
  <si>
    <t xml:space="preserve">All Metros </t>
  </si>
  <si>
    <t xml:space="preserve">A' Circle </t>
  </si>
  <si>
    <t>A.P</t>
  </si>
  <si>
    <t xml:space="preserve">Karnataka </t>
  </si>
  <si>
    <t xml:space="preserve">A.P. </t>
  </si>
  <si>
    <t>Aircel Ltd.</t>
  </si>
  <si>
    <t xml:space="preserve">T.N. </t>
  </si>
  <si>
    <t xml:space="preserve">B' Circle </t>
  </si>
  <si>
    <t xml:space="preserve">Kerala </t>
  </si>
  <si>
    <t xml:space="preserve">Punjab </t>
  </si>
  <si>
    <t xml:space="preserve">Haryana </t>
  </si>
  <si>
    <t xml:space="preserve">U.P.(W) </t>
  </si>
  <si>
    <t xml:space="preserve">U.P.(E) </t>
  </si>
  <si>
    <t xml:space="preserve">Rajasthan </t>
  </si>
  <si>
    <t xml:space="preserve">M.P. </t>
  </si>
  <si>
    <t xml:space="preserve">W.B. &amp; A&amp;N </t>
  </si>
  <si>
    <t xml:space="preserve">C' Circle </t>
  </si>
  <si>
    <t xml:space="preserve">H.P. </t>
  </si>
  <si>
    <t>Jammu &amp; Kashmir</t>
  </si>
  <si>
    <t xml:space="preserve">Bihar </t>
  </si>
  <si>
    <t xml:space="preserve">Orissa </t>
  </si>
  <si>
    <t xml:space="preserve">Assam </t>
  </si>
  <si>
    <t xml:space="preserve">N.E. </t>
  </si>
  <si>
    <t xml:space="preserve">All India </t>
  </si>
  <si>
    <t>Service</t>
  </si>
  <si>
    <t>Growth (%)</t>
  </si>
  <si>
    <t>Andhra Pradesh</t>
  </si>
  <si>
    <t>Madhya Pradesh</t>
  </si>
  <si>
    <t>Himachal Pradesh</t>
  </si>
  <si>
    <t>CDMA Market Shares</t>
  </si>
  <si>
    <t>CDMA Operators</t>
  </si>
  <si>
    <t>Cellular Operators</t>
  </si>
  <si>
    <t>Tata</t>
  </si>
  <si>
    <t xml:space="preserve">GSM Circlewise Breakup </t>
  </si>
  <si>
    <t>Circle 'A'</t>
  </si>
  <si>
    <t>Circle 'B'</t>
  </si>
  <si>
    <t>Circle 'C'</t>
  </si>
  <si>
    <t>Tata Teleservices</t>
  </si>
  <si>
    <t>Month</t>
  </si>
  <si>
    <t>Teledensity</t>
  </si>
  <si>
    <t>Wireless Subscribers Incremental</t>
  </si>
  <si>
    <t xml:space="preserve">Jan </t>
  </si>
  <si>
    <t xml:space="preserve">Feb </t>
  </si>
  <si>
    <t xml:space="preserve">Mar </t>
  </si>
  <si>
    <t>Apr</t>
  </si>
  <si>
    <t xml:space="preserve">May </t>
  </si>
  <si>
    <t>Jun</t>
  </si>
  <si>
    <t>Jul</t>
  </si>
  <si>
    <t>Aug</t>
  </si>
  <si>
    <t>Sep</t>
  </si>
  <si>
    <t>Oct</t>
  </si>
  <si>
    <t>Nov</t>
  </si>
  <si>
    <t>Dec</t>
  </si>
  <si>
    <t>Circle A</t>
  </si>
  <si>
    <t>Circle B</t>
  </si>
  <si>
    <t>Circle C</t>
  </si>
  <si>
    <t>CDMA Circle wise Break up</t>
  </si>
  <si>
    <t>Sistema</t>
  </si>
  <si>
    <t>Operator Market Share (GSM+CDMA+Fixed Line)</t>
  </si>
  <si>
    <t xml:space="preserve">Jan  </t>
  </si>
  <si>
    <t>Mar</t>
  </si>
  <si>
    <t>June</t>
  </si>
  <si>
    <t xml:space="preserve">July </t>
  </si>
  <si>
    <t>(end of month data, millions)</t>
  </si>
  <si>
    <t>Total Telephone Subscriber base</t>
  </si>
  <si>
    <t>Total wireless</t>
  </si>
  <si>
    <t xml:space="preserve">View </t>
  </si>
  <si>
    <t>A Circles</t>
  </si>
  <si>
    <t>B Circles</t>
  </si>
  <si>
    <t>C Circles</t>
  </si>
  <si>
    <t>View</t>
  </si>
  <si>
    <t>MTS</t>
  </si>
  <si>
    <t>Huawei</t>
  </si>
  <si>
    <t>ZTE</t>
  </si>
  <si>
    <t>Motorola</t>
  </si>
  <si>
    <t>Manufacturer</t>
  </si>
  <si>
    <t>Model</t>
  </si>
  <si>
    <t>Launch Date in India</t>
  </si>
  <si>
    <t>OS</t>
  </si>
  <si>
    <t>Screen Size</t>
  </si>
  <si>
    <t>Segment</t>
  </si>
  <si>
    <t>USP of the phone</t>
  </si>
  <si>
    <t>Price</t>
  </si>
  <si>
    <t>Features</t>
  </si>
  <si>
    <t>Nokia</t>
  </si>
  <si>
    <t>Entertainment</t>
  </si>
  <si>
    <t>Android</t>
  </si>
  <si>
    <t>Samsung</t>
  </si>
  <si>
    <t>Intex</t>
  </si>
  <si>
    <t>Dual SIM</t>
  </si>
  <si>
    <t>Blackberry</t>
  </si>
  <si>
    <t>Asus</t>
  </si>
  <si>
    <t>Micromax</t>
  </si>
  <si>
    <t>Metro</t>
  </si>
  <si>
    <t>All India</t>
  </si>
  <si>
    <t>Wireless</t>
  </si>
  <si>
    <t>GR</t>
  </si>
  <si>
    <t>AGR</t>
  </si>
  <si>
    <t>ARPU</t>
  </si>
  <si>
    <t>Rural</t>
  </si>
  <si>
    <t>Urban</t>
  </si>
  <si>
    <t>www.tonsetelecom.com</t>
  </si>
  <si>
    <t>Teledensity(Wireless Only)</t>
  </si>
  <si>
    <t>Teledensity (%) - Wireless</t>
  </si>
  <si>
    <t>Lava</t>
  </si>
  <si>
    <t>Videocon</t>
  </si>
  <si>
    <t>3.5 inch</t>
  </si>
  <si>
    <t>Mar 31, 2010</t>
  </si>
  <si>
    <t>Cellular Operators SMS Revenue as a % of Mobile Revenue</t>
  </si>
  <si>
    <t>Fly</t>
  </si>
  <si>
    <t>License Fees in crores</t>
  </si>
  <si>
    <t>Spectrum Charges in crores</t>
  </si>
  <si>
    <t>Etisalat DB</t>
  </si>
  <si>
    <t>June 30, 2010</t>
  </si>
  <si>
    <t>Mobile Services-(Idea+spice)</t>
  </si>
  <si>
    <t>Circle</t>
  </si>
  <si>
    <t>Average Revenue Per Minute</t>
  </si>
  <si>
    <t>Quarterly Revenues in Crores.</t>
  </si>
  <si>
    <t>Sansui</t>
  </si>
  <si>
    <t>Spice results merged with Idea</t>
  </si>
  <si>
    <t>Operator wise Subscriber Trends</t>
  </si>
  <si>
    <t xml:space="preserve"> </t>
  </si>
  <si>
    <t>Sep 30, 2010</t>
  </si>
  <si>
    <t xml:space="preserve">CAPEX </t>
  </si>
  <si>
    <t xml:space="preserve">Average traffic minutes per subscription per month (AMPU) </t>
  </si>
  <si>
    <t>Name of Manufacturer</t>
  </si>
  <si>
    <t>LG</t>
  </si>
  <si>
    <t>HTC</t>
  </si>
  <si>
    <t>Mid-High</t>
  </si>
  <si>
    <t>Mid-low</t>
  </si>
  <si>
    <t>Low-End</t>
  </si>
  <si>
    <t>Quadrant Tele</t>
  </si>
  <si>
    <t>Growth</t>
  </si>
  <si>
    <t>Tulip Telecom</t>
  </si>
  <si>
    <t>iBall</t>
  </si>
  <si>
    <t>Contract</t>
  </si>
  <si>
    <t>Content</t>
  </si>
  <si>
    <t>Handset Market Analysis</t>
  </si>
  <si>
    <t>New Handset Launch India</t>
  </si>
  <si>
    <t xml:space="preserve">High-End </t>
  </si>
  <si>
    <t>Note:-  High End (Handset price &gt;15k), Mid-High (Price between 10k to 15 k), Mid-Low (5k to 10 k) and Low End (&lt;5 k)</t>
  </si>
  <si>
    <t>Sl No.</t>
  </si>
  <si>
    <t xml:space="preserve">            Click Here to move on TOP</t>
  </si>
  <si>
    <t xml:space="preserve">                  Click Here to Move on TOP</t>
  </si>
  <si>
    <t xml:space="preserve">         Click Here to Move on TOP</t>
  </si>
  <si>
    <t xml:space="preserve"> Content </t>
  </si>
  <si>
    <t>Cellular Operators VAS Revenue %</t>
  </si>
  <si>
    <t>http://www.tonsetelecom.com/</t>
  </si>
  <si>
    <t>No. of Total Subscribers</t>
  </si>
  <si>
    <t xml:space="preserve">Average Minutes of Use Per User (MOU) </t>
  </si>
  <si>
    <t>Submarine Cable Systems</t>
  </si>
  <si>
    <t>Internet connection (sum of broadband, prepaid and postpaid connection)</t>
  </si>
  <si>
    <t>Broadband ARPU</t>
  </si>
  <si>
    <t>Broadband connections</t>
  </si>
  <si>
    <t xml:space="preserve">Mobile Services </t>
  </si>
  <si>
    <t>Update</t>
  </si>
  <si>
    <t>More Information/Contract Details</t>
  </si>
  <si>
    <t>Date</t>
  </si>
  <si>
    <t>News and Updates</t>
  </si>
  <si>
    <t>New Tablets Launch India</t>
  </si>
  <si>
    <t>Category</t>
  </si>
  <si>
    <t>Vital Statistics: Indian Telecom ()</t>
  </si>
  <si>
    <t>EBITDA</t>
  </si>
  <si>
    <t>EBITDA Margin</t>
  </si>
  <si>
    <t>New Devices Intro. and Analysis</t>
  </si>
  <si>
    <t>Mobile Revenue (Consolidated)</t>
  </si>
  <si>
    <t>Mobile Revenue (Standalone)</t>
  </si>
  <si>
    <t>proportionate consolidation of erstwhile Spice (41.09% till February 28, 2010) and Indus (16%).</t>
  </si>
  <si>
    <r>
      <rPr>
        <b/>
        <sz val="9"/>
        <color rgb="FFFF0000"/>
        <rFont val="Calibri"/>
        <family val="2"/>
        <scheme val="minor"/>
      </rPr>
      <t>Consolidated</t>
    </r>
    <r>
      <rPr>
        <sz val="9"/>
        <color rgb="FFFF0000"/>
        <rFont val="Calibri"/>
        <family val="2"/>
        <scheme val="minor"/>
      </rPr>
      <t xml:space="preserve"> – Idea, its 100% subsidiaries, and its JVs, grouped together. In addition to Idea Standalone, this covers the</t>
    </r>
  </si>
  <si>
    <t>accordingly from that date Idea Standalone includes erstwhile Spice.</t>
  </si>
  <si>
    <r>
      <rPr>
        <b/>
        <sz val="9"/>
        <color rgb="FFFF0000"/>
        <rFont val="Calibri"/>
        <family val="2"/>
        <scheme val="minor"/>
      </rPr>
      <t>Standalone</t>
    </r>
    <r>
      <rPr>
        <sz val="9"/>
        <color rgb="FFFF0000"/>
        <rFont val="Calibri"/>
        <family val="2"/>
        <scheme val="minor"/>
      </rPr>
      <t xml:space="preserve"> - Spice Communications has been amalgamated into Idea Cellular w.e.f. March 01, 2010 and</t>
    </r>
  </si>
  <si>
    <t>Total Minutes on Network (Gross)</t>
  </si>
  <si>
    <t>Number of Handsets Launched in India</t>
  </si>
  <si>
    <t>Dec 31, 2009</t>
  </si>
  <si>
    <t>Operator wise Monthly additions I</t>
  </si>
  <si>
    <t>Operator wise Monthly additions II</t>
  </si>
  <si>
    <t>Month on Month Growth Rate - Operators I</t>
  </si>
  <si>
    <t>Month on Month Growth Rate - Operators II</t>
  </si>
  <si>
    <t>EBITDA (Consolidated)</t>
  </si>
  <si>
    <t>Net Profit Margin</t>
  </si>
  <si>
    <t>Lemon</t>
  </si>
  <si>
    <t>MNP Subscribers</t>
  </si>
  <si>
    <t>Wireless (%)</t>
  </si>
  <si>
    <t>Yearly Rate of Growth (In %)</t>
  </si>
  <si>
    <t>Circle wise Subscriber Growth</t>
  </si>
  <si>
    <t>Tata Docomo</t>
  </si>
  <si>
    <t>Manufacturer/ Company</t>
  </si>
  <si>
    <t>Device</t>
  </si>
  <si>
    <t>PRODUCT SPECIFICATIONS</t>
  </si>
  <si>
    <t xml:space="preserve">Other devices </t>
  </si>
  <si>
    <t>Source: TRAI</t>
  </si>
  <si>
    <t>4.3 inch</t>
  </si>
  <si>
    <t>OIBDA</t>
  </si>
  <si>
    <t>4. CAPEX in mobile services includes National optic fibre network.</t>
  </si>
  <si>
    <t>*Total</t>
  </si>
  <si>
    <t xml:space="preserve">Operator's % MoM Growth Rate </t>
  </si>
  <si>
    <t>SSTL (MTS)</t>
  </si>
  <si>
    <t>Circle wise subscriber Net Additions</t>
  </si>
  <si>
    <t>All</t>
  </si>
  <si>
    <t>T.N.</t>
  </si>
  <si>
    <t>U.P.(W)</t>
  </si>
  <si>
    <t>U.P.(E)</t>
  </si>
  <si>
    <t>W.B. &amp; A &amp; N</t>
  </si>
  <si>
    <t>N.E.</t>
  </si>
  <si>
    <t>All Circle Total</t>
  </si>
  <si>
    <t>MAXX</t>
  </si>
  <si>
    <t xml:space="preserve">Wireless Growth </t>
  </si>
  <si>
    <t>4 inch</t>
  </si>
  <si>
    <t>June 30, 2011</t>
  </si>
  <si>
    <t>Key parameters</t>
  </si>
  <si>
    <t>Karbonn</t>
  </si>
  <si>
    <t>Monthly Snapshot</t>
  </si>
  <si>
    <t>Note: Mobile Subs are taken from Uninor's financial report.</t>
  </si>
  <si>
    <t>Indicates new handset launch in this month</t>
  </si>
  <si>
    <t>**</t>
  </si>
  <si>
    <t>** MTNL has not yet released the value</t>
  </si>
  <si>
    <t>Specifications</t>
  </si>
  <si>
    <t>AP**</t>
  </si>
  <si>
    <t>**AP</t>
  </si>
  <si>
    <t>Gross Revenue in crores</t>
  </si>
  <si>
    <t>AGR  in crores</t>
  </si>
  <si>
    <t xml:space="preserve"> Gross Revenue and AGR of NLD/ILD/ISP operators</t>
  </si>
  <si>
    <t>HCL Infinet</t>
  </si>
  <si>
    <t>Rail Tel</t>
  </si>
  <si>
    <t>Sify Technologies</t>
  </si>
  <si>
    <t>SingTel</t>
  </si>
  <si>
    <t>Tata Commn</t>
  </si>
  <si>
    <t>Verizon Commn</t>
  </si>
  <si>
    <t xml:space="preserve">AT&amp;T </t>
  </si>
  <si>
    <t xml:space="preserve">BT Telecom </t>
  </si>
  <si>
    <t>Cable &amp; Wireless</t>
  </si>
  <si>
    <t>Airtel Broadband</t>
  </si>
  <si>
    <t xml:space="preserve">Tata Internet </t>
  </si>
  <si>
    <t>Delhi &amp; Mumbai</t>
  </si>
  <si>
    <t>Tata Commn Internet</t>
  </si>
  <si>
    <t>Zone -1</t>
  </si>
  <si>
    <t>Zone - 2</t>
  </si>
  <si>
    <t>NLD/ILD/ISP Revenue &amp; License Fees</t>
  </si>
  <si>
    <t>Financial Highlights</t>
  </si>
  <si>
    <t>MNP Subscriber Request-Zone 1</t>
  </si>
  <si>
    <t>MNP Subscriber Request-Zone 2</t>
  </si>
  <si>
    <t>New Launches</t>
  </si>
  <si>
    <t xml:space="preserve">Nokia </t>
  </si>
  <si>
    <t>Social Networking and Multimedia</t>
  </si>
  <si>
    <t>Celkon</t>
  </si>
  <si>
    <t>2G Cell sites</t>
  </si>
  <si>
    <t>Sep 30, 2011</t>
  </si>
  <si>
    <t>Sept 30, 2011</t>
  </si>
  <si>
    <t>5.3 inch</t>
  </si>
  <si>
    <t>4.5 inch</t>
  </si>
  <si>
    <t>4.7 inch</t>
  </si>
  <si>
    <t>Entertainment and Social Networking</t>
  </si>
  <si>
    <t>SMS Revenue as a % of total mobile revenues</t>
  </si>
  <si>
    <t>*</t>
  </si>
  <si>
    <t>8.9</t>
  </si>
  <si>
    <t>Operator Share of Total Gross Revenue &amp; AGR</t>
  </si>
  <si>
    <t>Total - Kolkata</t>
  </si>
  <si>
    <t>* Blank Fields: data not released by MTNL</t>
  </si>
  <si>
    <t>Business/ Entertainment</t>
  </si>
  <si>
    <t xml:space="preserve"> Click Here to Move on TOP</t>
  </si>
  <si>
    <t>Bharti Airtel Ltd.</t>
  </si>
  <si>
    <t>Wireless Market Share (GSM + CDMA wireless)</t>
  </si>
  <si>
    <t>Operator's Mobile Market Share (GSM) ***</t>
  </si>
  <si>
    <t>Cellular Subscriber trends- Operator wise</t>
  </si>
  <si>
    <t>Wireless Operator wise Monthly subscriber Additions</t>
  </si>
  <si>
    <t>Wire line</t>
  </si>
  <si>
    <t>Wireless Subscriber Base in million</t>
  </si>
  <si>
    <t>CDMA Subscriber Base in million</t>
  </si>
  <si>
    <t>GSM Subscriber Base in million</t>
  </si>
  <si>
    <t>Manufacturer/ Application Developer</t>
  </si>
  <si>
    <t>S. No.</t>
  </si>
  <si>
    <t>Dec 31, 2011</t>
  </si>
  <si>
    <t>Wire line (%)</t>
  </si>
  <si>
    <t>Multimedia and Social Networking</t>
  </si>
  <si>
    <t>Panasonic</t>
  </si>
  <si>
    <t>Hughes Communications</t>
  </si>
  <si>
    <t xml:space="preserve">Tikona Digital Networks </t>
  </si>
  <si>
    <t>Featured Phones</t>
  </si>
  <si>
    <t>Smart Phones</t>
  </si>
  <si>
    <t>&lt;=2,500</t>
  </si>
  <si>
    <t>2,501-5,000</t>
  </si>
  <si>
    <t>5,001-10,000</t>
  </si>
  <si>
    <t>10,001-20,000</t>
  </si>
  <si>
    <t>&gt;20,000</t>
  </si>
  <si>
    <t>Price Range Analysis</t>
  </si>
  <si>
    <t>Quad core processor</t>
  </si>
  <si>
    <t>Sony</t>
  </si>
  <si>
    <t xml:space="preserve">Sony </t>
  </si>
  <si>
    <t>Urban and Rural Wireless Subscriber Growth</t>
  </si>
  <si>
    <t>In Millions</t>
  </si>
  <si>
    <t>Urban and Rural Subscriber Teledensity</t>
  </si>
  <si>
    <t>LAVA</t>
  </si>
  <si>
    <t>Mar 31, 2012</t>
  </si>
  <si>
    <t xml:space="preserve">Operator's Mobile Market Share </t>
  </si>
  <si>
    <t>Operator's Mobile Market Share</t>
  </si>
  <si>
    <t>May-12</t>
  </si>
  <si>
    <t>Jun-12</t>
  </si>
  <si>
    <t>Number of Porting Requests</t>
  </si>
  <si>
    <t>Total 
(Zone 1 + Zone 2)</t>
  </si>
  <si>
    <t>No. of GSM Subscribers</t>
  </si>
  <si>
    <t>June 30, 2012</t>
  </si>
  <si>
    <t>Android 4.0
(Ice Cream Sandwich)</t>
  </si>
  <si>
    <t>Jul-12</t>
  </si>
  <si>
    <t>Jun 30, 2012</t>
  </si>
  <si>
    <t>*Updated on quarterly basis</t>
  </si>
  <si>
    <t xml:space="preserve">Operator's Mobile Market Share (GSM) </t>
  </si>
  <si>
    <t>Operator's Mobile Market Share (GSM)</t>
  </si>
  <si>
    <t>Opex</t>
  </si>
  <si>
    <t>Operator wise Cellular Subscriber Trends</t>
  </si>
  <si>
    <t>Aug-12</t>
  </si>
  <si>
    <t>5 inch</t>
  </si>
  <si>
    <t>Sep-12</t>
  </si>
  <si>
    <t>Entertainment and Social networking</t>
  </si>
  <si>
    <t>Oct-12</t>
  </si>
  <si>
    <t>A</t>
  </si>
  <si>
    <t>NFC support</t>
  </si>
  <si>
    <t>Sept 30, 2012</t>
  </si>
  <si>
    <t>Sep 30, 2012</t>
  </si>
  <si>
    <t xml:space="preserve">           </t>
  </si>
  <si>
    <t>Lenovo</t>
  </si>
  <si>
    <t>Nov-12</t>
  </si>
  <si>
    <t>Maximus</t>
  </si>
  <si>
    <t>Social networking and multimedia</t>
  </si>
  <si>
    <t>Zen mobiles</t>
  </si>
  <si>
    <t>New Tariff Plans</t>
  </si>
  <si>
    <t>Dec-12</t>
  </si>
  <si>
    <t>Urban and Rural Wireless Subscriber (Million)</t>
  </si>
  <si>
    <t>Multimedia and Social networking</t>
  </si>
  <si>
    <t>INR 12,999</t>
  </si>
  <si>
    <t>INR 10,990</t>
  </si>
  <si>
    <t>INR 19,990</t>
  </si>
  <si>
    <t>INR 11,999</t>
  </si>
  <si>
    <t>INR 2,499</t>
  </si>
  <si>
    <t>INR 1,500</t>
  </si>
  <si>
    <t>INR 10,999</t>
  </si>
  <si>
    <t>INR 9,999</t>
  </si>
  <si>
    <t>INR 4,499</t>
  </si>
  <si>
    <t>INR 4,999</t>
  </si>
  <si>
    <t>Technology</t>
  </si>
  <si>
    <t>GSM/CDMA</t>
  </si>
  <si>
    <t xml:space="preserve">                          View</t>
  </si>
  <si>
    <t>U.P(W)</t>
  </si>
  <si>
    <t>U.P(E)</t>
  </si>
  <si>
    <t>WestBengal</t>
  </si>
  <si>
    <t>Jan-13</t>
  </si>
  <si>
    <t>5.5 inch</t>
  </si>
  <si>
    <t>Dec 31, 2012</t>
  </si>
  <si>
    <t>Subscribers (in Thousands)</t>
  </si>
  <si>
    <t>Tata Docomo Subscribers</t>
  </si>
  <si>
    <t xml:space="preserve">Note: * The values do not include Tata Docomo and Tata Indicom subscribers </t>
  </si>
  <si>
    <t>Cellular Operators NLD Traffic (Million Mins)</t>
  </si>
  <si>
    <t>INR 4,799</t>
  </si>
  <si>
    <t>INR 2,999</t>
  </si>
  <si>
    <t xml:space="preserve">Lava </t>
  </si>
  <si>
    <r>
      <rPr>
        <vertAlign val="superscript"/>
        <sz val="9"/>
        <color theme="1"/>
        <rFont val="Calibri"/>
        <family val="2"/>
        <scheme val="minor"/>
      </rPr>
      <t>2</t>
    </r>
    <r>
      <rPr>
        <sz val="9"/>
        <color theme="1"/>
        <rFont val="Calibri"/>
        <family val="2"/>
        <scheme val="minor"/>
      </rPr>
      <t>*Total Revenue</t>
    </r>
  </si>
  <si>
    <r>
      <rPr>
        <vertAlign val="superscript"/>
        <sz val="9"/>
        <color theme="1"/>
        <rFont val="Calibri"/>
        <family val="2"/>
        <scheme val="minor"/>
      </rPr>
      <t>3</t>
    </r>
    <r>
      <rPr>
        <sz val="9"/>
        <color theme="1"/>
        <rFont val="Calibri"/>
        <family val="2"/>
        <scheme val="minor"/>
      </rPr>
      <t>*Passive Infrastructure Services</t>
    </r>
  </si>
  <si>
    <r>
      <rPr>
        <vertAlign val="superscript"/>
        <sz val="9"/>
        <color theme="1"/>
        <rFont val="Calibri"/>
        <family val="2"/>
        <scheme val="minor"/>
      </rPr>
      <t>3</t>
    </r>
    <r>
      <rPr>
        <sz val="9"/>
        <color theme="1"/>
        <rFont val="Calibri"/>
        <family val="2"/>
        <scheme val="minor"/>
      </rPr>
      <t xml:space="preserve">*Other Revenues </t>
    </r>
  </si>
  <si>
    <t>Total**</t>
  </si>
  <si>
    <t>*Total GSM and Total CDMA are updated from COAI &amp; AUSPI</t>
  </si>
  <si>
    <t xml:space="preserve">*Total GSM </t>
  </si>
  <si>
    <t>*Total CDMA incl. WLL (F)</t>
  </si>
  <si>
    <t xml:space="preserve">                             W.B. &amp; A&amp;N </t>
  </si>
  <si>
    <t>Tonse Analysis: Mobile ARPU comparison</t>
  </si>
  <si>
    <t>Power Grid Corporation of India</t>
  </si>
  <si>
    <t>ARPU Comparison-Tonse Analysis</t>
  </si>
  <si>
    <t>Capex incurred during the Period (India+ South Asia)</t>
  </si>
  <si>
    <t>No. of CDMA Subscribers</t>
  </si>
  <si>
    <t>1. Note: Accounting as per IFRS</t>
  </si>
  <si>
    <t>2. Total Revenue is only after deduction of Inter segment elimination.</t>
  </si>
  <si>
    <t>No. of Voice Mobile Subscribers</t>
  </si>
  <si>
    <t>No. of Data Mobile Subscribers</t>
  </si>
  <si>
    <t>No. of Non-Mobile Subscribers</t>
  </si>
  <si>
    <t>No. of Mobile Subscribers</t>
  </si>
  <si>
    <t>3. Passive infrastructure services and other revenue includes consolidated revenue of India and SA.</t>
  </si>
  <si>
    <t>Feb-13</t>
  </si>
  <si>
    <t>INR 8,499</t>
  </si>
  <si>
    <t>INR 8,999</t>
  </si>
  <si>
    <t>INR 14,999</t>
  </si>
  <si>
    <t>6 inch</t>
  </si>
  <si>
    <t>3G data subscribers</t>
  </si>
  <si>
    <t>INR 6,490</t>
  </si>
  <si>
    <t>INR 13,999</t>
  </si>
  <si>
    <t>INR 1,699</t>
  </si>
  <si>
    <t>Cellular Operators 3G subscriber base</t>
  </si>
  <si>
    <t>Cellular Operators data usage per customer-MBs</t>
  </si>
  <si>
    <t>Cellular Operators Data ARPU for data subscribers</t>
  </si>
  <si>
    <t>Cellular Operators data realization per MB- Paise per MB</t>
  </si>
  <si>
    <t>Cellular Operators data customers- million</t>
  </si>
  <si>
    <t>Data Customer Base</t>
  </si>
  <si>
    <t>As % of customer base</t>
  </si>
  <si>
    <t>Total MBs on the network</t>
  </si>
  <si>
    <t>Mn MBs</t>
  </si>
  <si>
    <t>Data Usage per customer</t>
  </si>
  <si>
    <t>Data Realization per MB</t>
  </si>
  <si>
    <t>MBs</t>
  </si>
  <si>
    <t>Paise</t>
  </si>
  <si>
    <t>Total data volume</t>
  </si>
  <si>
    <t>Paise/MB</t>
  </si>
  <si>
    <t>Data usage per customer</t>
  </si>
  <si>
    <t>INR 9,290</t>
  </si>
  <si>
    <t>Cellular Circle-wise Breakup</t>
  </si>
  <si>
    <t>*BSNL, MTNL and Vodafone wireline subscriber numbers are Tonse estimates</t>
  </si>
  <si>
    <t>Uttar Pradesh -East</t>
  </si>
  <si>
    <t>Uttar Pradesh -West</t>
  </si>
  <si>
    <t>Mar-13</t>
  </si>
  <si>
    <t>Gionee</t>
  </si>
  <si>
    <t>INR 17,999</t>
  </si>
  <si>
    <t>INR 19,999</t>
  </si>
  <si>
    <t>INR 2,500</t>
  </si>
  <si>
    <t xml:space="preserve">         </t>
  </si>
  <si>
    <t xml:space="preserve">               </t>
  </si>
  <si>
    <t xml:space="preserve">             </t>
  </si>
  <si>
    <t xml:space="preserve">OPERATOR WISE REVENUE NUMBERS &amp; ARPU - GSM </t>
  </si>
  <si>
    <t>Quaterly  Revenues in Crores.</t>
  </si>
  <si>
    <t>ARPU in Rs</t>
  </si>
  <si>
    <t>MP</t>
  </si>
  <si>
    <t>TN &amp; Chennai</t>
  </si>
  <si>
    <t>WB</t>
  </si>
  <si>
    <t>Total Rev/Average ARPU</t>
  </si>
  <si>
    <t>Quaterly Revenues in Crores.</t>
  </si>
  <si>
    <t>ARPU in Rs.</t>
  </si>
  <si>
    <t>UP (East)</t>
  </si>
  <si>
    <t>UP (W)</t>
  </si>
  <si>
    <t>J&amp;K</t>
  </si>
  <si>
    <t>NE</t>
  </si>
  <si>
    <t>UP(West)</t>
  </si>
  <si>
    <t>Maharastra</t>
  </si>
  <si>
    <t xml:space="preserve">CIRCLEWISE REVENUE NUMBERS &amp; ARPU - GSM </t>
  </si>
  <si>
    <t>Bharti Airtel Ltd</t>
  </si>
  <si>
    <t>Total Rev/Average ARPU - Delhi</t>
  </si>
  <si>
    <t>Total Rev/Avg ARPU - Mumbai</t>
  </si>
  <si>
    <t>Total Rev/Avg ARPU - Kolkata</t>
  </si>
  <si>
    <t>Aircel Cellular</t>
  </si>
  <si>
    <t>Total Rev/Avg ARPU - Chennai</t>
  </si>
  <si>
    <t xml:space="preserve">Note:Total Rev/Avg ARPU excludes BSNL </t>
  </si>
  <si>
    <t xml:space="preserve"> Rev/Avg ARPU-Maharashtra</t>
  </si>
  <si>
    <t>Total Rev/Avg ARPU -Gujarat</t>
  </si>
  <si>
    <t>Total Rev/Avg ARPU - AP</t>
  </si>
  <si>
    <t>Total Rev/Avg ARPU -Karnataka</t>
  </si>
  <si>
    <t>Total Rev/Avg ARPU - TN</t>
  </si>
  <si>
    <t>Total Rev/Avg ARPU - Kerala</t>
  </si>
  <si>
    <t>Total Rev/Avg ARPU -Punjab</t>
  </si>
  <si>
    <t>Total Rev/Avg ARPU - Haryana</t>
  </si>
  <si>
    <t>Total Rev/Avg ARPU -UP (W)</t>
  </si>
  <si>
    <t>Total Rev/Avg ARPU - UP (E)</t>
  </si>
  <si>
    <t>Total Rev/Avg ARPU: Rajasthan</t>
  </si>
  <si>
    <t>Total Rev/Avg ARPU -MP</t>
  </si>
  <si>
    <t>Dishnet wireless</t>
  </si>
  <si>
    <t>Total Rev/Avg ARPU - WB</t>
  </si>
  <si>
    <t>Total Rev/Avg ARPU -HP</t>
  </si>
  <si>
    <t>Total Rev/Avg ARPU - Orissa</t>
  </si>
  <si>
    <t>Total Rev/Avg ARPU - Bihar</t>
  </si>
  <si>
    <t>Total Rev/Avg ARPU -Assam</t>
  </si>
  <si>
    <t>Total Rev/Avg ARPU - NE</t>
  </si>
  <si>
    <t>Total Rev/Avg ARPU - J&amp;K</t>
  </si>
  <si>
    <t>Operator Wise Revenue and ARPU - GSM</t>
  </si>
  <si>
    <t>Circle Wise Revenue and ARPU - GSM</t>
  </si>
  <si>
    <t>Apr-13</t>
  </si>
  <si>
    <t>3G data card</t>
  </si>
  <si>
    <t>14.4 mbps speed one and a 7.2 mbps download speed data card</t>
  </si>
  <si>
    <t>ZTE has launched 2 data 3G data cards with 14.4 MBps and 7.2 Mbps download speed. The data card with 14.4 mbps download speed has an option to connect with a USB charger and the connection can be shared via WiFi with up to 5 devices. The two models launched include a WiFi enabled hotspot and both the data cards can connect to USB port of a tablet and laptop.</t>
  </si>
  <si>
    <t>INR 2,250
INR 1,799</t>
  </si>
  <si>
    <t>INR 6,999</t>
  </si>
  <si>
    <t>Mar'13</t>
  </si>
  <si>
    <t>Note:- SSTL has operations in 9 circles.</t>
  </si>
  <si>
    <t>Kappa Internet 
Service Pvt.Ltd.</t>
  </si>
  <si>
    <t>Mar 31, 2013</t>
  </si>
  <si>
    <t>3G – EVDO WiFi Router – W200</t>
  </si>
  <si>
    <t>W200 is a mini portable wireless router that creates Wi-Fi hotspot &amp; can support up to 32 users</t>
  </si>
  <si>
    <t xml:space="preserve">Portable wireless router that creates Wi-Fi hotspot + power bank through which mobile device can be charged. W200 supports EVDo and 3G dongle devices. </t>
  </si>
  <si>
    <t>Dovado</t>
  </si>
  <si>
    <t>Mobile broadband router</t>
  </si>
  <si>
    <t>The PRO connects to the Internet via USB modem and supports Category 4 LTE devices making it capable of handling 150Mbps speeds</t>
  </si>
  <si>
    <t>Dovado has launched its new Dovado PRO, a high-speed mobile broadband router for homes and offices. It supports a wide range of USB broadband routers including the latest Category 4 4G/LTE devices making it capable of handling speeds of up to 150Mbps on the downlink.</t>
  </si>
  <si>
    <t>INR 22,999</t>
  </si>
  <si>
    <t xml:space="preserve">Data Average Revenue Per User (ARPU) </t>
  </si>
  <si>
    <t>May-13</t>
  </si>
  <si>
    <t>Cellular operators 3G cell sites</t>
  </si>
  <si>
    <t>Cellular operators Number of 3G sites</t>
  </si>
  <si>
    <t>INR 3,999</t>
  </si>
  <si>
    <t>INR 5,499</t>
  </si>
  <si>
    <t>MMX377G-data card</t>
  </si>
  <si>
    <t>The Micromax MMX377G dongle is powered by MediaTek's MT6280 3G/HSPA+"&gt;HSPA+ thin-modem platform.</t>
  </si>
  <si>
    <t>Micromax launched a new data card, called MMX377G, which claims to offer speed of 14.4 Mbps. The device is powered to upload files at a speed of 5.76 Mbps. It has a memory slot which can accommodate upto 32 GB micro SD card. The device comes with a YouTube tab that enables prompt access to the weekly top 10 music videos and micromaxonline.com.</t>
  </si>
  <si>
    <t>E3121- Wi-Fi datacard</t>
  </si>
  <si>
    <t>Huawei announced the launch of E3121 datacard with 14.4 Mbps speeds and Wi-Fi Hotspot feature</t>
  </si>
  <si>
    <t>Huawei E3121 comes with download speeds of 14.4 Mbps and a soft WiFi feature allowing upto 5 WiFi-enabled devices to connect to internet, by making the laptop a hotpot with Huawei Soft Wi-Fi feature. Compatible with all operators, this datacard offers the users to choose their favorite service-providers for the best data offers.</t>
  </si>
  <si>
    <t>Jun-13</t>
  </si>
  <si>
    <t>TP-Link</t>
  </si>
  <si>
    <t>3G Mobile Wi-Fi router M5350</t>
  </si>
  <si>
    <t>Signal rate Up to 72Mbps , Supports 64/128 bit WEP, WPA-PSK/WPA2-PSK,Wireless MAC Filtering, enable/disable SSID broadcast.</t>
  </si>
  <si>
    <t>3G Mobile Wi-Fi M5350 router combines the mobility of 3G broadband connections using its internal 3G modem with the flexibility of Wireless 802.11n, coupled with the anytime-anywhere portability of the high-capacity 2000mAh internal rechargeable battery. Upload Speed up to 5.76Mbps and download speed up to 21Mbps.</t>
  </si>
  <si>
    <t>5.2 inch</t>
  </si>
  <si>
    <t>ARPU in INR</t>
  </si>
  <si>
    <t>Zen Mobiles</t>
  </si>
  <si>
    <t>Jul-13</t>
  </si>
  <si>
    <t>Working on 4G devices and Windows phone 8 smartphones</t>
  </si>
  <si>
    <t xml:space="preserve">Micromax is aggressively working on 4G devices including dongles and smartphones, and is also planning to launch Windows Phone 8 based smartphones as well as a tablet. </t>
  </si>
  <si>
    <t xml:space="preserve">Micromax recorded revenues of Rs 3,168 crore ($0.52 billion) in the fiscal 2012-13 </t>
  </si>
  <si>
    <t>INR 1,599</t>
  </si>
  <si>
    <t>Jun 31, 2013</t>
  </si>
  <si>
    <t>Jun 30, 2013</t>
  </si>
  <si>
    <t>Voice Revenue (Mobile in bundle)</t>
  </si>
  <si>
    <t>INR 16,990</t>
  </si>
  <si>
    <t>INR 7,999</t>
  </si>
  <si>
    <t>Media Tek</t>
  </si>
  <si>
    <t xml:space="preserve">Media Tek partners with LG to bring triple SIM android smartphones </t>
  </si>
  <si>
    <t>Micromax tied up with Spuun App for canvas 4 smartphones</t>
  </si>
  <si>
    <t>Chinese player Xiaocai</t>
  </si>
  <si>
    <t>Plans to enter Indian market with Xiaocai X9</t>
  </si>
  <si>
    <t xml:space="preserve">AndroidGuru, Indian distributor of over 40 Chinese brands, is bringing Chinese firm called Xiaocai to India. Its first product will be X9 with a price tag of INR 11,000. The phone will be launched in India through Androidguru. </t>
  </si>
  <si>
    <t>Xiaocai X9 will come with a 4.5 inch display with HD resolution and one glass solution technology, with a better viewing angle and thinner phones. X9 will be launched in India in August.</t>
  </si>
  <si>
    <t>Minutes &amp; Network Statistics</t>
  </si>
  <si>
    <t>DWR-730 portable 3G dongle</t>
  </si>
  <si>
    <t>D-Link DWR-730 is a pocket sized 21.6Mbps mobile router that also works as a battery bank.</t>
  </si>
  <si>
    <t xml:space="preserve">D-Link DWM-730, a business card sized HSPA+ 21.6 Mbps Router, allows users to connect notebook, tablet and smartphone to the Internet anytime via 3G connection. D-Link DWM-730’ 1500 mAh battery offers 3 hours battery bank that can charge mobile phone and 5 hours of using time. It supports MicroSD card up to 32GB. </t>
  </si>
  <si>
    <t>Media Tek partners with LG  to bring 3G Triple-SIM 3G android smartphones. This 3G Triple-SIM technology allows three SIM cards to be used simultaneously, can receive calls, transmit data, send SMS, and can remain in standby mode when not in use to conserve battery life.</t>
  </si>
  <si>
    <t>It provides manufacturers through built-in user interface, which enables end-users ti directly access multi SIM function when required.</t>
  </si>
  <si>
    <t xml:space="preserve">Micromax has preloaded Spuun app on Canvas 4 smartphones, with 1 month free subscription offering unlimited On-demand access to 1000 Indian movies and TV shows </t>
  </si>
  <si>
    <t>Premium subscription for Spuun is currently prices INR 270 per month</t>
  </si>
  <si>
    <t>3G Dongle K3800</t>
  </si>
  <si>
    <t>High speed 3G USB Dongle with data transfer speed up to 14.4 Mbps,</t>
  </si>
  <si>
    <t>The Vodafone K3800 3G dongle supports all major Operating Systems, like latest Window 8, Mac, Linux, Fedora and Ubuntu. Expandable storage up to 32GB. Setting Data usage limit alert –for usage in MB or as per time.</t>
  </si>
  <si>
    <t>INR 1,750</t>
  </si>
  <si>
    <t>Aug-13</t>
  </si>
  <si>
    <t>Indic interface for 9 different languages</t>
  </si>
  <si>
    <t>Samsung is rolling out Indic interface for 9 different languages for smartphone and tablet users. The languages are Hindi, Punjabi, Bengali, Tamil, Telugu, Kannada, Malayalam, Marathi and Gujarati</t>
  </si>
  <si>
    <t>The languages will be supported by android powered smartphones Smasung Galaxy S4, Galaxy Grand and tablet Galaxy Tab 3</t>
  </si>
  <si>
    <t>5.7 inch</t>
  </si>
  <si>
    <t>INR 6,499</t>
  </si>
  <si>
    <t>Rural Wire line Subscribers</t>
  </si>
  <si>
    <t>Composition of Telephone Subscribers</t>
  </si>
  <si>
    <t>Village Public Telephone</t>
  </si>
  <si>
    <t>Public Call Offices</t>
  </si>
  <si>
    <t>ARPU - GSM &amp; CDMA</t>
  </si>
  <si>
    <t>ARPU (GSM) - Post-paid vs. Prepaid</t>
  </si>
  <si>
    <t>ARPU (CDMA) - Post-paid vs. Prepaid</t>
  </si>
  <si>
    <t>ARPU  - Blended</t>
  </si>
  <si>
    <t>MOU - Blended</t>
  </si>
  <si>
    <t xml:space="preserve">GSM MOU per user per month </t>
  </si>
  <si>
    <t>CDMA MoU per User Per Month</t>
  </si>
  <si>
    <t xml:space="preserve">Mobile Originated Traffic/Termination </t>
  </si>
  <si>
    <t>Composition of Revenue for GSM Operators</t>
  </si>
  <si>
    <t>Composition of Revenue for CDMA Operators</t>
  </si>
  <si>
    <t>GSM - Average Subscriber Outgo per Minute</t>
  </si>
  <si>
    <t>CDMA - Average Subscriber Outgo Per Minute</t>
  </si>
  <si>
    <t xml:space="preserve">Composition of Outgoing Traffic </t>
  </si>
  <si>
    <t>Analysis : GR, AGR , Spectrum Fee, License Fee</t>
  </si>
  <si>
    <t>Service wise Revenue Breakup and Percentage Share</t>
  </si>
  <si>
    <t>PMRTS : Subscriber Base</t>
  </si>
  <si>
    <t>List of Wireless Service Providers</t>
  </si>
  <si>
    <t xml:space="preserve">Indicates </t>
  </si>
  <si>
    <t>decline in growth (%)</t>
  </si>
  <si>
    <t>increase in growth ( %)</t>
  </si>
  <si>
    <t>Rural Wire line Subscribers in Million</t>
  </si>
  <si>
    <t>Public call Office in Million</t>
  </si>
  <si>
    <t xml:space="preserve"> GSM ARPU - Circle Wise Breakup</t>
  </si>
  <si>
    <t>CDMA ARPU - Circle Wise Breakup</t>
  </si>
  <si>
    <t xml:space="preserve">Post-paid ARPU Circle wise Breakup : GSM </t>
  </si>
  <si>
    <t>Prepaid ARPU Circle wise Breakup : GSM</t>
  </si>
  <si>
    <t>Post-paid ARPU Circle wise Breakup : CDMA</t>
  </si>
  <si>
    <t>Prepaid ARPU Circle wise Breakup : CDMA</t>
  </si>
  <si>
    <t xml:space="preserve">O/G - Out Going , I/C - In Coming , MoU - Minutes of Usage </t>
  </si>
  <si>
    <t>GSM Post-paid MOU Breakup in Minutes</t>
  </si>
  <si>
    <t>GSM Prepaid MoU Breakup in Minutes</t>
  </si>
  <si>
    <t>O/G MOU</t>
  </si>
  <si>
    <t>I/C MOU</t>
  </si>
  <si>
    <t>Total MOU</t>
  </si>
  <si>
    <t>O/G SMS</t>
  </si>
  <si>
    <t>CDMA Post-paid MoU Breakup in Minutes</t>
  </si>
  <si>
    <t>CDMA Prepaid MoU Breakup in Minutes</t>
  </si>
  <si>
    <t>Population in Million</t>
  </si>
  <si>
    <t>Gross Total</t>
  </si>
  <si>
    <t xml:space="preserve"> Mobile Originated Traffic (GSM) in %</t>
  </si>
  <si>
    <t>Mobile Originated Traffic (CDMA) in %</t>
  </si>
  <si>
    <t>Intra-circle to Fixed</t>
  </si>
  <si>
    <t xml:space="preserve">ILD </t>
  </si>
  <si>
    <t>Inter- Circle to Mobile</t>
  </si>
  <si>
    <t>Inter-circle to Mobile</t>
  </si>
  <si>
    <t>Inter- Circle to Fixed</t>
  </si>
  <si>
    <t>Inter-circle to Fixed</t>
  </si>
  <si>
    <t>Intra- Circle to Mobile</t>
  </si>
  <si>
    <t>Intra-circle to Mobile</t>
  </si>
  <si>
    <t>Composition Of Revenue - GSM</t>
  </si>
  <si>
    <t>Rental Revenue</t>
  </si>
  <si>
    <t>Revenue from Calls</t>
  </si>
  <si>
    <t>Revenue from Roaming</t>
  </si>
  <si>
    <t>Revenue from SMS</t>
  </si>
  <si>
    <t>Other Revenues *</t>
  </si>
  <si>
    <t>*  Includes revenue from other value added services, installations etc.</t>
  </si>
  <si>
    <t>Composition Of Revenue - CDMA</t>
  </si>
  <si>
    <t>Revenue from Call charges (usage)</t>
  </si>
  <si>
    <t>Average Subscriber Outgo (Rental + Call Charges) Per Minute (Rs. Per Minute) for GSM (Full Mobility) GSM</t>
  </si>
  <si>
    <r>
      <t xml:space="preserve"> </t>
    </r>
    <r>
      <rPr>
        <b/>
        <sz val="8"/>
        <rFont val="Arial"/>
        <family val="2"/>
      </rPr>
      <t>Average Subscriber Outgo ( Post-paid )</t>
    </r>
  </si>
  <si>
    <t>Average Subscriber Outgo (Prepaid)</t>
  </si>
  <si>
    <t>A Circle</t>
  </si>
  <si>
    <t>B Circle</t>
  </si>
  <si>
    <t>C Circle</t>
  </si>
  <si>
    <t>Average Subscriber Outgo (Rental + Call Charges) Per Minute (Rs. Per Minute) for CDMA</t>
  </si>
  <si>
    <r>
      <t xml:space="preserve"> </t>
    </r>
    <r>
      <rPr>
        <b/>
        <sz val="8"/>
        <rFont val="Arial"/>
        <family val="2"/>
      </rPr>
      <t>Average Subscriber Outgo (Post-paid)</t>
    </r>
  </si>
  <si>
    <t>1 usd =54.405311 inr</t>
  </si>
  <si>
    <t>In Million US $</t>
  </si>
  <si>
    <t>LF</t>
  </si>
  <si>
    <t>Spectrum Charges</t>
  </si>
  <si>
    <t>Access Providers</t>
  </si>
  <si>
    <t>NLD</t>
  </si>
  <si>
    <t>ILD</t>
  </si>
  <si>
    <t>Others (reported)</t>
  </si>
  <si>
    <t>* GR - Gross Revenue, AGR - Adjusted Gross Revenue , LF - License Fee</t>
  </si>
  <si>
    <t>Analysis of GR, AGR, License Fee &amp; Spectrum Charges in Million USD</t>
  </si>
  <si>
    <t>Gross Revenue (GR)</t>
  </si>
  <si>
    <t>Adjusted Gross Revenue (AGR)</t>
  </si>
  <si>
    <t>License Fee (LF)</t>
  </si>
  <si>
    <t>Pass through (GR – AGR)</t>
  </si>
  <si>
    <t>Subscriber Base of Public Mobile Radio Trunking Services (PMRTS)</t>
  </si>
  <si>
    <t>Name of the Service Provider</t>
  </si>
  <si>
    <t>%age Growth in Subscribers</t>
  </si>
  <si>
    <t>%age in Market Share</t>
  </si>
  <si>
    <t>Procall Limited</t>
  </si>
  <si>
    <t>The Arvind Mills Ltd.</t>
  </si>
  <si>
    <t>Smartalk Pvt Limited</t>
  </si>
  <si>
    <t>QuickCall</t>
  </si>
  <si>
    <t>Bhilwara Telenet Services Pvt Limited</t>
  </si>
  <si>
    <t>India Satcom Ltd.*</t>
  </si>
  <si>
    <t>Arya Omnitalk
Radio Trunking
Services Pvt.Ltd.</t>
  </si>
  <si>
    <t>Service Provider</t>
  </si>
  <si>
    <t>Area for which licensed with No.</t>
  </si>
  <si>
    <t>UASL Service Licensed</t>
  </si>
  <si>
    <t>All India (23)</t>
  </si>
  <si>
    <t>Bharti</t>
  </si>
  <si>
    <t>All India (22)</t>
  </si>
  <si>
    <t>Aircel Group</t>
  </si>
  <si>
    <t>Reliance Communications</t>
  </si>
  <si>
    <t>All India (except 
Assam &amp; NE) (20)</t>
  </si>
  <si>
    <t>All India except 
Assam, NE &amp; J&amp;K 
(19)</t>
  </si>
  <si>
    <t>Delhi, Kol, Guj, 
KTK, TN incl. 
Chennai, Kerala, 
UP-W, Raj, WB(9)</t>
  </si>
  <si>
    <t>Unitech Group</t>
  </si>
  <si>
    <t>MH, Guj, AP, UPW, UP-E, Bihar (6)</t>
  </si>
  <si>
    <t>Quadrant (HFCL)</t>
  </si>
  <si>
    <t>Punjab (1)</t>
  </si>
  <si>
    <t>Composition of Outgoing Mins of Use - GSM</t>
  </si>
  <si>
    <t>Composition of Outgoing Mins of Use CDMA</t>
  </si>
  <si>
    <t>Local (Intra-circle)</t>
  </si>
  <si>
    <t>NLD (Inter-circle)</t>
  </si>
  <si>
    <t>Local includes calls to all local mobiles and fixed wireline</t>
  </si>
  <si>
    <t>Blended ARPU</t>
  </si>
  <si>
    <t>TRAI</t>
  </si>
  <si>
    <t>QoQ Growth</t>
  </si>
  <si>
    <t>Blended MoU</t>
  </si>
  <si>
    <t>MoU</t>
  </si>
  <si>
    <t>Blended churn</t>
  </si>
  <si>
    <t>Churn</t>
  </si>
  <si>
    <t>QoQ  Variation</t>
  </si>
  <si>
    <t>Note : Blended Churn is a Tonse's Computed value based upon top 3 operators.</t>
  </si>
  <si>
    <t>Subs</t>
  </si>
  <si>
    <t>Rural Wireline</t>
  </si>
  <si>
    <t>Rural Wireless</t>
  </si>
  <si>
    <t>Urban Wireline</t>
  </si>
  <si>
    <t>Urban Wireless</t>
  </si>
  <si>
    <t>Rural Wire line Subscribers (Million)</t>
  </si>
  <si>
    <t>Village Public Telephone Subscribers  (Lakh)</t>
  </si>
  <si>
    <t>GSM ARPU (INR)- Circle Wise Breakup</t>
  </si>
  <si>
    <t>CDMA ARPU (INR)- Circle Wise Breakup</t>
  </si>
  <si>
    <t xml:space="preserve">Post-paid ARPU(INR) Circle wise Breakup : GSM </t>
  </si>
  <si>
    <t>Prepaid ARPU(INR) Circle wise Breakup : GSM</t>
  </si>
  <si>
    <t>Post-paid ARPU (INR) Circle wise Breakup : CDMA</t>
  </si>
  <si>
    <t>Prepaid ARPU (INR)Circle wise Breakup : CDMA</t>
  </si>
  <si>
    <t>Composition Of Revenue(%) - GSM</t>
  </si>
  <si>
    <t>Composition Of Revenue(%) - CDMA</t>
  </si>
  <si>
    <t xml:space="preserve"> GSM-Average Subscriber Outgo ( Post-paid )-INR</t>
  </si>
  <si>
    <t>GSM-Average Subscriber Outgo (Prepaid)-INR</t>
  </si>
  <si>
    <t xml:space="preserve"> CDMA-Average Subscriber Outgo (Post-paid)-INR</t>
  </si>
  <si>
    <t>CDMA-Average Subscriber Outgo (Prepaid)-INR</t>
  </si>
  <si>
    <t>Blended ARPU-INR</t>
  </si>
  <si>
    <t>Blended MoU-Minutes</t>
  </si>
  <si>
    <t>Composition of Telecom Subscribers-%</t>
  </si>
  <si>
    <t>Hybrid Dual Pendrive</t>
  </si>
  <si>
    <t>Hybrid Pen Drive with Micro-B &amp; Standard USB Interface</t>
  </si>
  <si>
    <t>INR 599/799</t>
  </si>
  <si>
    <t>High Speed USB 2.0 (Backward compatible with 1.1), available in 8/16 GB.</t>
  </si>
  <si>
    <t>TL-WA850RE Wi-Fi range extender</t>
  </si>
  <si>
    <t>Range Extender mode boosts wireless signal to previously unreachable or hard-to-wire areas flawlessly, Ethernet port allows the Extender to function as a wireless adapter to connect wired devices</t>
  </si>
  <si>
    <t>300Mbps wireless data rates ideal for video streaming, online gaming and internet calling, wireless functions - WMM (Wi-Fi Multimedia), Wireless MAC Address Filtering, Wireless Statistic, Domain Login Function, wireless security like 64/128/152-bit WEP, WPA-PSK / WPA2-PSK</t>
  </si>
  <si>
    <t>INR 2,599</t>
  </si>
  <si>
    <t>Sep-13</t>
  </si>
  <si>
    <t>BSNL to launch co-branded smart phones, tablets, PCs, data cards</t>
  </si>
  <si>
    <t>BSNL has partnered with Champion Computers Pvt Ltd (CCPL) to launch co-branded smart phones, tablets, PCs and data cards.</t>
  </si>
  <si>
    <t>Champion Computers Pvt Ltd (CCPL) contributes for wireless networking products and BSNL provides connectivity across the country.</t>
  </si>
  <si>
    <t>HTC one dual SIM will be available for INR 53,509.
This phone uses dual networks of Tata Docomo to offer good voice and data experience to customers</t>
  </si>
  <si>
    <t>HTC has partnered with mobile operator Tata Docomo</t>
  </si>
  <si>
    <t>Cube26</t>
  </si>
  <si>
    <t>Cube26 partners with six Indian smartphone makers to provide Gesture based features</t>
  </si>
  <si>
    <t>Cube26 natural vision and gesture control technology company has partnered with six Indian smartphone OEMs including Micromax, Intex, Celkon, Zen, iBerry and Lemon Mobile to include Cube26′s gesture based capabilities on their handsets.</t>
  </si>
  <si>
    <t>Cube26 allows smartphones to use their touchscreen interface with gesture controls using Human Computer Interaction (HCI).</t>
  </si>
  <si>
    <t>DoT</t>
  </si>
  <si>
    <t>DOT</t>
  </si>
  <si>
    <t>Summary of the Regulation</t>
  </si>
  <si>
    <t>Notification dated</t>
  </si>
  <si>
    <t>Regulatory Body</t>
  </si>
  <si>
    <t>Click here to read the full paper</t>
  </si>
  <si>
    <t>Click here to read full paper</t>
  </si>
  <si>
    <t>New Updates</t>
  </si>
  <si>
    <t>Other details</t>
  </si>
  <si>
    <t xml:space="preserve"> Title</t>
  </si>
  <si>
    <t>This section contains updates of new Regulations/ Policies that would influence the Telecom Ecosystem.</t>
  </si>
  <si>
    <t>Reliance Communications(CDMA) has licenses in 20 circles and GSM services for 8  circles</t>
  </si>
  <si>
    <t>Idea Cellular offers GSM services in 18 circles out of licensed 22 circles</t>
  </si>
  <si>
    <t xml:space="preserve">BSNL/MTNL is a state owned PAN India land-line telephone and cellular service provider in India . 
It is also the first telecom operator in India to launch 3G video-telephony services. </t>
  </si>
  <si>
    <t>Pan India GSM operations</t>
  </si>
  <si>
    <t>Uninor is part of Telenor group, operating in 6 telecom circles.</t>
  </si>
  <si>
    <t>GSM operation in 19 circles</t>
  </si>
  <si>
    <t>Tata Docomo is a GSM arm of Tata Teleservices. Has a strategic alliance with Japanese telecom major NTT DOCOMO in November 2008.</t>
  </si>
  <si>
    <t>_</t>
  </si>
  <si>
    <t>Service Details/ Description</t>
  </si>
  <si>
    <t>License Area</t>
  </si>
  <si>
    <t>Background/Description</t>
  </si>
  <si>
    <t>Google</t>
  </si>
  <si>
    <t>Reliance Jio Infocomm</t>
  </si>
  <si>
    <t>More Information</t>
  </si>
  <si>
    <t>Other Details</t>
  </si>
  <si>
    <t>Min billing amount</t>
  </si>
  <si>
    <t>SMS</t>
  </si>
  <si>
    <t>STD M2M &amp; M2L</t>
  </si>
  <si>
    <t>Local M2M &amp; M2L</t>
  </si>
  <si>
    <t>Free Minutes</t>
  </si>
  <si>
    <t>Monthly  rental</t>
  </si>
  <si>
    <t>Price of Pack</t>
  </si>
  <si>
    <t>Prepaid/ Post Paid</t>
  </si>
  <si>
    <t>Plan Name</t>
  </si>
  <si>
    <t>Monthly  rental/talk value</t>
  </si>
  <si>
    <t>Prepaid/ Postpaid</t>
  </si>
  <si>
    <t>STV 29</t>
  </si>
  <si>
    <t xml:space="preserve">Prepaid </t>
  </si>
  <si>
    <t>Free incoming calls</t>
  </si>
  <si>
    <t>Postpaid</t>
  </si>
  <si>
    <t>Validity 30 days</t>
  </si>
  <si>
    <t>Valid for 30 days</t>
  </si>
  <si>
    <t>Prepaid/
Postpaid</t>
  </si>
  <si>
    <t>INR 44</t>
  </si>
  <si>
    <t>Prepaid/ 
Postpaid</t>
  </si>
  <si>
    <t>Price of Pack (for new connection)</t>
  </si>
  <si>
    <t>Prepaid &amp; Postpaid</t>
  </si>
  <si>
    <t>INR 29</t>
  </si>
  <si>
    <t>prepaid</t>
  </si>
  <si>
    <t>INR 79</t>
  </si>
  <si>
    <t xml:space="preserve">Price of Pack </t>
  </si>
  <si>
    <t>VAS Name</t>
  </si>
  <si>
    <t>VAS Segment</t>
  </si>
  <si>
    <t>Special features</t>
  </si>
  <si>
    <t>Pricing</t>
  </si>
  <si>
    <t>Data</t>
  </si>
  <si>
    <t xml:space="preserve">Data </t>
  </si>
  <si>
    <t xml:space="preserve">News </t>
  </si>
  <si>
    <t xml:space="preserve">                                New Updates</t>
  </si>
  <si>
    <t xml:space="preserve">New Updates </t>
  </si>
  <si>
    <t>Special features/frequency of alerts</t>
  </si>
  <si>
    <t>VAS Provider</t>
  </si>
  <si>
    <t>Tata Docomo new 3G data pack</t>
  </si>
  <si>
    <t>Tata Docomo offers a new 1 GB 3G data plan for selected customers</t>
  </si>
  <si>
    <t>Taiwanese handset maker HTC has partnered with mobile operator Tata Docomo to jointly launch smartphones at different price range over next five months.</t>
  </si>
  <si>
    <t>Micromax partners with Aircel to offer special voice and data services</t>
  </si>
  <si>
    <t xml:space="preserve">Aircel Bundled offers for Micromax phones:
Smart phones(3G)-
Local calls @ 1p/2s, STD calls at 1p/s, 2 GB data per month for 3 months, Rs.10000 worth WAP content for 3 months, popcorn TV for 3 months
2G phones-
Local calls @ 1p/2s, STD calls @ 1p/s, 1 GB data per month for 3 months, Rs.10000 worth WAP content for 3 months
Dongles(3G)-
500 MB data per month for 3 months
</t>
  </si>
  <si>
    <t>Micromax has entered into a strategic partner ship with Aircel to offer special voice and data services with their mobile phones. Under this partner ship Micromax and Aircel will share their channel and retail networks and sales resources. With this partnership Aircel introduced bundled handset offers .</t>
  </si>
  <si>
    <t>INR 128 offer valid for 30 days.</t>
  </si>
  <si>
    <t>Airtel increases 2G data tariff</t>
  </si>
  <si>
    <t>INR 155 1 GB 2G data valid for 25 days
INR 125 625 MB 2G data valid for 25 days</t>
  </si>
  <si>
    <t>Galaxy Gear smartwatch</t>
  </si>
  <si>
    <t>Global messaging service, Video playback and recording, sound and shot, auto lock, find my device, media controller, pedometer, stopwatch and timer.</t>
  </si>
  <si>
    <t>512 MB RAM, 4GB internal memory, 1 speaker, 2 microphones, 1.63 inch amoled display, Bluetooth v4.0, 1.9 MP BSI sensor camera</t>
  </si>
  <si>
    <t>INR 22,900</t>
  </si>
  <si>
    <t>Panasonic selects Broadcom's 3G smartphone platform for its new android based T21 smartphone</t>
  </si>
  <si>
    <t>In addition to twp CPUs and VPUs, the baseband also includes 21.1/5.8 Mbps HSPA+ modem. With videocore multimedia support, the platform enables advanced 3D user interfaces and high resolution video and camera functionality.</t>
  </si>
  <si>
    <t xml:space="preserve">                SL No.                                                </t>
  </si>
  <si>
    <t>Panasonic has chosen Broadcom's 3G smartphone platform fro its new android based T21 smartphone. Broadcom's BCM28145 has unique "two-puls-two" architecture, which includes two central processing units (CPUs), and two vector processing units (VPUs) which intelligently balances power and performance to deliver optimal user experience.</t>
  </si>
  <si>
    <t xml:space="preserve">Airtel has increased 2G data rates by reducing free data usage and validity. It has increased the price of 1 GB 2G data plan for prepaid customers by 25%. As of now 2G data rates are revised in Karnataka circle only and the changes are expected in other circles soon. </t>
  </si>
  <si>
    <r>
      <t>Tata Tele</t>
    </r>
    <r>
      <rPr>
        <b/>
        <sz val="10"/>
        <rFont val="Calibri"/>
        <family val="2"/>
        <scheme val="minor"/>
      </rPr>
      <t>s</t>
    </r>
    <r>
      <rPr>
        <sz val="10"/>
        <rFont val="Calibri"/>
        <family val="2"/>
        <scheme val="minor"/>
      </rPr>
      <t>ervices Limited (TTSL) is a subsidiary of  Tata group. It operates under the brand name Tata Indicom offering pan India 2G operation and
Tata Docomo which provides 3G operations in 9 circles</t>
    </r>
  </si>
  <si>
    <r>
      <t>Pan India CDMA and GSM in 19 circles</t>
    </r>
    <r>
      <rPr>
        <sz val="10"/>
        <rFont val="Calibri"/>
        <family val="2"/>
        <scheme val="minor"/>
      </rPr>
      <t xml:space="preserve"> 
3G operations in 9 circles</t>
    </r>
  </si>
  <si>
    <t>(additions 1-30 of month, growth %)</t>
  </si>
  <si>
    <t xml:space="preserve">Idea Cellular offers GSM services in 18 circles out of licensed 22 circles. </t>
  </si>
  <si>
    <t>Free incoming calls while on roaming in Assam, Northeast</t>
  </si>
  <si>
    <t xml:space="preserve">Free roaming on incoming calls. </t>
  </si>
  <si>
    <t>Outgoing calls at INR 1 per minute while on roaming. STD to home circle will be charged at INR 1 per minute, STD all other circles Pan India (excluding home circle) at INR 1.50 per minute.</t>
  </si>
  <si>
    <t>Local SMS will cost INR 1 per unit and STD SMS at INR 1.50 per SMS.</t>
  </si>
  <si>
    <t xml:space="preserve">Hikes ISD call rates </t>
  </si>
  <si>
    <t xml:space="preserve">The company has maintained older rates on certain codes, with regards to calls to Germany. </t>
  </si>
  <si>
    <t>Tonse Estimate</t>
  </si>
  <si>
    <t xml:space="preserve">Airtel/Reliance </t>
  </si>
  <si>
    <t>Airtel and Reliance to offer iPhone 5S and 5C in India On November 1</t>
  </si>
  <si>
    <t xml:space="preserve">Airtel has started pre-bookings for the latest iPhones. According to media reports, it is belived that iPhone 5c would be available at price starting from about INR 42,000 and iPhone 5s at INR 54,000.  
</t>
  </si>
  <si>
    <t xml:space="preserve">A contract-free and unlocked 16GB version of the iPhone 5c is available for USD 549 (about INR 34,700) in the US, while an unlocked and contract-free iPhone 5s can be bought for USD 649 (about INR 41,000). 
</t>
  </si>
  <si>
    <t>Sept-13</t>
  </si>
  <si>
    <t>INR 40 
INR 25 
INR 35
INR 20</t>
  </si>
  <si>
    <t>Rate per International SMS - INR 3</t>
  </si>
  <si>
    <t>Introduces unified 2G, 3G data pricing</t>
  </si>
  <si>
    <t>Aircel has introduced unified data pricing whereby users can benefit from 2G and 3G services in the same pack. This data tariff is aimed at customers who use data for downloading music, playing HD games, using mobile applications, live streaming of videos, and other high data usage content.</t>
  </si>
  <si>
    <t>Pl 27 - priced at INR 27, offers unlimited 2G, 200 MB data at 3G speed, validity 7 days.
PI 128 - priced at INR 128 offers 2G and 3G customers 1 GB data, validity 30 days.</t>
  </si>
  <si>
    <t>Super Saudi Pack</t>
  </si>
  <si>
    <t xml:space="preserve">Postpaid </t>
  </si>
  <si>
    <t xml:space="preserve">INR 786 </t>
  </si>
  <si>
    <t xml:space="preserve">_ </t>
  </si>
  <si>
    <t>Outgoing SMS - INR 10
Data - INR 0.24 /10 KB</t>
  </si>
  <si>
    <t xml:space="preserve">Awesome America </t>
  </si>
  <si>
    <t>INR 849</t>
  </si>
  <si>
    <t xml:space="preserve">Outgoing SMS - INR 10
Data INR 10/MB </t>
  </si>
  <si>
    <t>Discount Packs: 
Local outgoing Call/Min-INR 40
International calls - INR 40
Calls Back to India - INR 40
Incoming calls/min - INR 40</t>
  </si>
  <si>
    <t>Discount Packs: 
Outgoing calls within Saudi Arabia - INR 24
Outgoing calls to India- INR 24
Incoming Call/min - INR 24</t>
  </si>
  <si>
    <t>Oct-13</t>
  </si>
  <si>
    <t>Band - HSPA+, GSM/GPRS/EDGE, 
DL 21.6Mbps/UL 5.76Mbps, OS - Windows XP / Vista / Windows7 / Mac OS 10.5 / Mac OS 10.6 / Mac OS 10.7</t>
  </si>
  <si>
    <t xml:space="preserve">High-speed packet access mobile hotspot, Wi-Fi
Plug and Play (PnP), Built-in DHCP Server, DNS RELAY and NAT, Traffic statistic, Ethernet port
PPPoE dial up, LED indicators, Built-in UMTS and WLAN high gain antenna. </t>
  </si>
  <si>
    <t xml:space="preserve">E5151 Mi-Fi - Pocket Wi-Fi router </t>
  </si>
  <si>
    <t>E8131- Wi-Fi data card</t>
  </si>
  <si>
    <t xml:space="preserve">HSUPA:5.76Mbps(UL), HSDPA: 21.6Mbps(DL), Plug &amp; Play, 3G : UMTS/HSUPA/HSPA+ 2100 MHz, 2G : GSM/GPRS/EDGE 
850/900/1800/1900MHz, OS: Windows  XP SP2/SP3,Windows  VistaSP1/SP2 , Windows 7, Mac OS X 10.5 and 10.6. </t>
  </si>
  <si>
    <t xml:space="preserve">Multi-mode wireless terminal for SOHO (Small Office Home Office) and business professionals. Comes equipped with Type3i Technology which provides up to 20% more upload and download speed. </t>
  </si>
  <si>
    <t>Full &amp; extra talk time</t>
  </si>
  <si>
    <t>INR98, INR198, INR298, INR498</t>
  </si>
  <si>
    <t xml:space="preserve">Top Up - Talk Time INR 
INR 98 - 98 
INR 198 - 218 
INR 298 - 338 
INR 498 - 598 </t>
  </si>
  <si>
    <t xml:space="preserve">Special Top-Up will be available up to 3 months from 24th Oct, 2013 for Prepaid subscribers in Delhi-NCR circle through E-Recharge system only. </t>
  </si>
  <si>
    <t>CDMA INR 34 Special Recharge</t>
  </si>
  <si>
    <t>INR 34</t>
  </si>
  <si>
    <t xml:space="preserve">Unlimited free Reliance CDMA STD to STD </t>
  </si>
  <si>
    <t xml:space="preserve">Offer valid for Tamilnadu customers only. 
Validity 28 days. </t>
  </si>
  <si>
    <t>Sept 30, 2013</t>
  </si>
  <si>
    <t>Airtel (INR)</t>
  </si>
  <si>
    <t>Idea (INR)</t>
  </si>
  <si>
    <t>Airtel 
(Paisa)</t>
  </si>
  <si>
    <t>Idea
(Paisa)</t>
  </si>
  <si>
    <t>Cellular Operators Average MOU (Per Connection)</t>
  </si>
  <si>
    <t>Cellular Operators Total Minutes On Network (mln)</t>
  </si>
  <si>
    <t>Cellular Operators 3G Subscriber Base (mln)</t>
  </si>
  <si>
    <t>Cellular Operators Data Customers (mln)</t>
  </si>
  <si>
    <t>Cellular Operators data usage per customer-Mb</t>
  </si>
  <si>
    <t>Cellular Operators ILD Traffic (Mln mins)</t>
  </si>
  <si>
    <t xml:space="preserve">NOTE: Data usage/ customer: It is calculated by dividing the total MBs consumed on the network during the relevant period by the average 
data customer base; and dividing the result by the number of months in the relevant period. (as per definition from Airtel Qtrly report)
* Idea Cellular started releasing its 'data usage per customer' numbers. The figures estimated by Tonse Telecom has been replaced by the actual numbers. </t>
  </si>
  <si>
    <t>Years</t>
  </si>
  <si>
    <t>Note: Click on handset manufacturers logo to view details of new launches</t>
  </si>
  <si>
    <t>Android 4.1
Jelly Bean</t>
  </si>
  <si>
    <t xml:space="preserve">Apple </t>
  </si>
  <si>
    <t>iPhone 5s</t>
  </si>
  <si>
    <t>Fingerprint sensor (Touch ID)</t>
  </si>
  <si>
    <t>iOS7</t>
  </si>
  <si>
    <t>4 inch 
Retina display</t>
  </si>
  <si>
    <t xml:space="preserve">16GB - INR 53,500
32GB - INR 62,500
64 GB - INR 71,500   </t>
  </si>
  <si>
    <t>Sept 30,2013</t>
  </si>
  <si>
    <t>Cellular Operators Mobile ARPU (INR)</t>
  </si>
  <si>
    <t>Cellular Operators Mobile Revenue (INR Mn)</t>
  </si>
  <si>
    <t>Qtr</t>
  </si>
  <si>
    <t xml:space="preserve">New Service Type </t>
  </si>
  <si>
    <t xml:space="preserve">New Updates                                    </t>
  </si>
  <si>
    <t xml:space="preserve">VAS News </t>
  </si>
  <si>
    <t xml:space="preserve">Videocon </t>
  </si>
  <si>
    <t xml:space="preserve">Total data subscribers </t>
  </si>
  <si>
    <t xml:space="preserve">Mb </t>
  </si>
  <si>
    <t>Mn MB</t>
  </si>
  <si>
    <t>Average Revenue Per Minute = Total rev/total minutes on network</t>
  </si>
  <si>
    <t>Pan-India Unified Licenses</t>
  </si>
  <si>
    <t>XOLO</t>
  </si>
  <si>
    <t>Aajeeven</t>
  </si>
  <si>
    <t>Local/STD Onnet- 1.2ps/sec Local/STD Offnet- 1.3ps/sec</t>
  </si>
  <si>
    <t>80p for local and 90p for STD SMS</t>
  </si>
  <si>
    <t>Validity 180 days. The plan gets extended to 180 days when subscriber do cumulative top up of INR 200. The plan is available as promotional offer for period of 90 days from 1-11-2013 to 29-1-2014.</t>
  </si>
  <si>
    <t>International roaming packs</t>
  </si>
  <si>
    <t>postpaid / prepaid</t>
  </si>
  <si>
    <t>INR 599
INR 1499</t>
  </si>
  <si>
    <t>Free in-coming call minutes</t>
  </si>
  <si>
    <t>Local Outgoing Call rates/minute INR 15</t>
  </si>
  <si>
    <t>Google to launch new Nexus 7 in India next month</t>
  </si>
  <si>
    <t xml:space="preserve"> The tablet will initially be sold by Google's retail arm through AndroidLand store in Noida (near Delhi) and Bangaluru.</t>
  </si>
  <si>
    <t>Accoeding to media reports, Google is gearing up to launch the all-new second generation Nexus 7 tablet in the Indian market in November. Google is currently testing the tablet with Indian apps and customised content.</t>
  </si>
  <si>
    <t>Nokia unveils its first tablet Lumia 2520 and six- incher Lumia 1520</t>
  </si>
  <si>
    <t>Nokia has unveiled its much talked about and first Windows tablet the Nokia Lumia 2520 and five other devices. They include its first 6-inch phablet the Lumia 1520 and 1320, three new Asha models - including the first 3G device in the Asha Platform family of smartphones- Nokia Asha 500, Asha 502 and Asha 503.</t>
  </si>
  <si>
    <t>Nokia's Windows tablet, the Lumia 2520, features a  10.1-inch HD display. It supports both  4G LTE and Wi-Fi connectivity and sports a 6.7MP camera.. The Lumia 2520 runs on Windows RT 8.1.</t>
  </si>
  <si>
    <t>Broadband Subscribers (In Mn)</t>
  </si>
  <si>
    <t>All India Subscribers (All operators)</t>
  </si>
  <si>
    <t xml:space="preserve">GSM 850/900/1800/1900/CDMA 800/1700/1900/2100 - A1533 (CDMA), A1453, HSDPA 850/900/1700/1900/2100 - A1533 (GSM), A1453, CDMA2000 1xEV-DO - A1533 (CDMA), A1453 HSDPA 850/900/1900/2100 - A1457, A1530.  A7 Processor, 8MP rear camera, Retina Display, Internal Memory 16GB/32GB/64GB, Bluetooth 4.0, SIRI, Wi-fi, 3G, 4G, music player, video player with recording. </t>
  </si>
  <si>
    <t>International Outgoing call rates/minute INR 30 
Incoming Call rates/minute INR 30</t>
  </si>
  <si>
    <t>Data (INR/MB) - 30
Validity 10 days (INR 599 pack)
Validity 30 days (INR 1499 Pack)
Prepaid customers can avail of these offers through recharge vouchers of INR 673 and INR 1684 respectively.</t>
  </si>
  <si>
    <t xml:space="preserve"> ISD Special Tariff Vouchers (Rate Cutters) - ISD add-on postpaid plans</t>
  </si>
  <si>
    <t>Canada, China, Singapore, U.S.A - INR 40 -ISD Voice Call Rate -1.49 INR/Min
Bangladesh, Malaysia, Hong Kong, Thailand- INR 25 - ISD Voice Call Rate - 2.99 INR/Min
France, Germany, UK - INR 35 - ISD Voice Call Rate 4.49 INR/Min
Australia, Bahrain, Indonesia, Kuwait - INR 20 - ISD Voice Call Rate - 6.49 INR/Min</t>
  </si>
  <si>
    <t>The charges of normal ISD tariff will be applicable to countries for which no reduced ISD Voice call charges/ International SMS rates have been prescribed. 
New ISD add-on plans will also be allowed to reduce the charges, while the customer is in roaming at BSNL Network.
The plans will be implemented with effect from Nov. 1 in all the circles under postpaid GSM mobile services.</t>
  </si>
  <si>
    <t>Idea raises international call rates by 25%</t>
  </si>
  <si>
    <t>The official websites says standard international call rates to countries like the US, Britain and Canada have been increased from INR 6.40/ minute to 
INR 8/minute.</t>
  </si>
  <si>
    <t>The websites show rise in call rates to most of the countries to INR 12 a minute from INR 10 a minute earlier, and INR 17-20 a minute from INR 15 a minute earlier.</t>
  </si>
  <si>
    <t>Note: Click on Service Providers logo to view details Of  VAS offerings                                    Indicates new VAS in this month</t>
  </si>
  <si>
    <t>Vodafone India slashes 2G Internet rates by 80 percent</t>
  </si>
  <si>
    <t xml:space="preserve">Vodafone India has reduced mobile internet charges by 80 percent for all pre-paid and post-paid customers on 2G across the country.  This rate would be applicable from November 1, 2013 on 2G on a ‘Pay as you Go’ basis. </t>
  </si>
  <si>
    <t>The rate has been reduced from 10p/10KB to 2p/10KB</t>
  </si>
  <si>
    <t>Nov-13</t>
  </si>
  <si>
    <t>INR 8,299</t>
  </si>
  <si>
    <t>INR 7,690</t>
  </si>
  <si>
    <t xml:space="preserve">Samsung extends the patent license agreement between Nokia and Samsung for five years </t>
  </si>
  <si>
    <t>Nokia announced that Samsung has extended a patent license agreement between Nokia and Samsung for five years. The agreement would have expired at the end of 2013. According to the agreement, Samsung will pay additional compensation to Nokia for the period commencing from January 1, 2014 onwards, and the amount of such compensation shall be finally settled in a binding arbitration which is expected to be concluded during 2015.</t>
  </si>
  <si>
    <t xml:space="preserve">Nokia will retain its industry-leading patent portfolio following the proposed transaction to sell substantially all of its Devices &amp; Services business to Microsoft and sees further opportunity to create value by investing in innovation, and by actively managing its patent portfolio and licensing activities. </t>
  </si>
  <si>
    <t>INR 29,990</t>
  </si>
  <si>
    <t>Zebronics</t>
  </si>
  <si>
    <t>Sonic 3.5G USB dongle</t>
  </si>
  <si>
    <t xml:space="preserve">HSDPA:7.2Mbps(DL) and 5.76Mbps(UL), 3G: 7.2 Mbps(DL), 5.76 Mbps(UL), GSM/GPRS/EDGE - 850/900/1800/1900/UMTS 2100 MHz, OS: Windows  XP SP2/SP3,Windows  VistaSP1/SP2 , Windows 7, Mac OS X 10.4.9 and greater. </t>
  </si>
  <si>
    <t xml:space="preserve">2G/3G plug-and-play support. </t>
  </si>
  <si>
    <t>‘Paanch Ka Dum’</t>
  </si>
  <si>
    <t xml:space="preserve">INR 5 </t>
  </si>
  <si>
    <t xml:space="preserve">Unlimited community calling – 5AM to 5PM free. </t>
  </si>
  <si>
    <t xml:space="preserve">Community calling 1p/6 sec.
1/2 ps local calls. 
</t>
  </si>
  <si>
    <t xml:space="preserve">1/2 ps local + STD Call and ISD. </t>
  </si>
  <si>
    <t xml:space="preserve"> Consumer can choose one of the voice calls benefit. This offer is available in Andhra Pradesh circle.</t>
  </si>
  <si>
    <t xml:space="preserve">Idea Cellular reduces 2G data tariff by 90% across all circles. 3G data tariffs now at par with 2G. </t>
  </si>
  <si>
    <t>2G data at 2 paise/10 KB</t>
  </si>
  <si>
    <t xml:space="preserve">The company has introduced specialized ayurvedic mobile health service for its subscribers. This Ayurvedic health service will provide access to top Ayurvedic doctors round-the-clock. </t>
  </si>
  <si>
    <t>Idea Mobile Commerce Services, the mobile banking subsidiary of the telco Idea Cellular has received a five-year prepaid mobile wallet license from the RBI. Idea Cellular currently has a partnership with Axis Bank to offer mobile money transfer services in four circles.</t>
  </si>
  <si>
    <t>Last month, Idea Cellular MD Himanshu Kampania had disclosed during its earnings call, that they had applied for a semi-closed prepaid payments license and were currently awaiting its approval.</t>
  </si>
  <si>
    <t>400MB = INR 123
1GB = INR 156
1.5GB INR 246  
3GB = INR 492</t>
  </si>
  <si>
    <t>TRAI has prescribed that ceiling tariff for an outgoing USSD-based mobile banking service shall be INR 1.50 per USSD session. All mobile service providers should facilitate not only the banks, but also the authorized agents of banks to use SMS, USSD and IVR (Interactive Voice Response) to provide banking services to bank customers.</t>
  </si>
  <si>
    <t>TRAI prescribes tariff for USSD-based mobile banking services</t>
  </si>
  <si>
    <t>Tata Docomo introduces 'The Social Combo Pack'</t>
  </si>
  <si>
    <t>Daily Packs at INR 1 Offers 10 MB</t>
  </si>
  <si>
    <t>The 'Social Combo Pack' offers 150 MB of free Facebook, fb messenger and Twitter with a validity of 15 days. The Monthly 'Social Combo Pack' for INR 30 offers 300MB usage of Facebook, twitter and Facebook messenger.</t>
  </si>
  <si>
    <t>Consultation paper on calling cards, intends to make STD and ISD cheaper</t>
  </si>
  <si>
    <t>The objective of the consultation paper is to discuss various issues related to revenue sharing arrangements for Intelligent network based calling card services. The move may lead to lower ISD and STD rates across the country. It invited comments on the subject by November 28 and counter-comments by December 6.</t>
  </si>
  <si>
    <r>
      <t xml:space="preserve">DoT to launch pan </t>
    </r>
    <r>
      <rPr>
        <sz val="10"/>
        <color rgb="FF000000"/>
        <rFont val="Calibri"/>
        <family val="2"/>
      </rPr>
      <t>I</t>
    </r>
    <r>
      <rPr>
        <i/>
        <sz val="10"/>
        <color rgb="FF000000"/>
        <rFont val="Calibri"/>
        <family val="2"/>
      </rPr>
      <t>ndia consumer grievance helpline 1037 for mobile and telecom consumers</t>
    </r>
  </si>
  <si>
    <t>DoT’s new helpline number 1037 will be toll free or non metered service which will be accessible from any basic and mobile phones across India. DoT also confirmed that provision of access to this service would be mandatory for all telecom service providers, once officially launched for public.</t>
  </si>
  <si>
    <t>Reliance Jio</t>
  </si>
  <si>
    <t>Tata Docomo introduces 'Endless Music'</t>
  </si>
  <si>
    <t xml:space="preserve">The company has launched, 'Endless Music' which will be available to all Tata Docomo prepay GSM customers through electronic voucher distribution (EVD). </t>
  </si>
  <si>
    <t xml:space="preserve">Customers in Andhra Pradesh will have to recharge with RC 46 followed by dialing 59090 (toll free number) to avail the benefits of listening to free 300 minutes of music. RC 92=600 minutes of music, validity 30 days. 
 RC 131 = 600 minutes of music, 1000 minutes of music, validity 60 days.  </t>
  </si>
  <si>
    <t>IN USD million</t>
  </si>
  <si>
    <t>Tata Docomo launches unlimited WhatsApp packs</t>
  </si>
  <si>
    <t>INR 15, valid for 15 
INR 30, valid for 30 days</t>
  </si>
  <si>
    <t xml:space="preserve">The company said it has launch WhatsApp data packs for its GSM prepaid customers across all circles.   </t>
  </si>
  <si>
    <t>Launching 4G LTE for smartphones in Bangalore</t>
  </si>
  <si>
    <t xml:space="preserve">Airtel is the only operator that has rolled out 4G service in India till now and has spectrum to launch 4G services in four more circles,  i.e. in Mumbai, Delhi, in states of Haryana and Kerala, after the acquisition of 100% stake in Qualcomm’s broadband wireless entity in India. </t>
  </si>
  <si>
    <t>According to media reports, Airtel has adopted Circuit Switched Fall Back (CSFB) technology for providing voice calling facility over its 4G LTE networks in the country.</t>
  </si>
  <si>
    <t>TRAI reduces telemarketer registration fees</t>
  </si>
  <si>
    <t xml:space="preserve"> 3-Dec-13</t>
  </si>
  <si>
    <t>TRAI has reduced the entry barriers for companies to register as telemarketers. Acting on submissions from banks and insurance companies, that small dealers and agents do not have the means to afford the security deposit of INR 100,000, the security deposit has been reduced to INR 50,000.</t>
  </si>
  <si>
    <t xml:space="preserve">Airtel has announced that it is offering Do-It-Yourself (DIY) e-commerce solution provider Shopify’s services to its SOHO and SME customers by provisioning the service through its cloud platform. Airtel customers can avail this service at INR 818 per month. </t>
  </si>
  <si>
    <t xml:space="preserve">According to media reports, DoT is planning to launch telecom consumers grievance redressal Pan- India helpline with single unified number 1037 soon. After the launch of this helpline 1037, Telecom and Mobile Service consumer can register their complaint on 1037 number toll free if not satisfied with their existing operator. </t>
  </si>
  <si>
    <t>Reliance Communications hikes 3G internet rates</t>
  </si>
  <si>
    <t>Idea slashes international roaming tariff by 80-95% for voice and data</t>
  </si>
  <si>
    <t>Postpaid </t>
  </si>
  <si>
    <t>INR 1499
INR 599</t>
  </si>
  <si>
    <t xml:space="preserve">INR 1499 - Free incoming mins - 30
</t>
  </si>
  <si>
    <t>STD/ISD M2M &amp; M2L</t>
  </si>
  <si>
    <t>International call (INR/min) - 30</t>
  </si>
  <si>
    <t xml:space="preserve">Local outgoing call 
(INR/min) -  15
Incoming call 
(INR/min) 30
</t>
  </si>
  <si>
    <t>Data (INR/MB)10kb increment - 30
No. of countries covered - 40
INR 1499 - Pack validity - 30 days
INR 599 - Pack validity - 10 days</t>
  </si>
  <si>
    <t xml:space="preserve">TRAI issues regulations prescribing guidelines for renewal of STV </t>
  </si>
  <si>
    <t>TRAI has issued guidelines prescribing on renewal of special tariff vouchers (STVs) pertaining to data and SMS packs. TRAI said it has received complaints of customers regarding renewal of STVs without their consent, after the expiry of the STVs. TRAI said, telecom operators need to inform the consumer, three days before the expiry of the validity period of STV, through SMS, the due date of renewal, the charges for renewal, the terms and conditions of renewal, the toll free short code for deactivation of STV.</t>
  </si>
  <si>
    <t xml:space="preserve">Idea has reduced 2G data tariff by up to 90% across all 22 circles. Idea’s 3G users will also be able to save now up to 30% on their monthly data charges as the same tariff will also be available across all 10 Idea 3G circles. The offer will be effective from November 15th, 2013 and be available for six months. </t>
  </si>
  <si>
    <t xml:space="preserve">RCom has increased its 3G data rates by reducing free 3G data usage by nearly 60%  in its existing 1GB 3G data pack. Rcom has increased the price of its 1GB 3G data plan for prepaid users by 25%. </t>
  </si>
  <si>
    <t>This service is exclusively available by dialing 535133, chargeable at INR 6/min.</t>
  </si>
  <si>
    <t xml:space="preserve">Bharti Airtel is launching its 4G LTE services for smartphones in Bangalore within the next three weeks, the company announced on Twitter on Dec 5. Airtel has not mentioned its tariff plans for customers as yet. </t>
  </si>
  <si>
    <t>Net Additions (Wireless)</t>
  </si>
  <si>
    <t>Market Share (Wireless)</t>
  </si>
  <si>
    <t xml:space="preserve">Traffic Details </t>
  </si>
  <si>
    <r>
      <t xml:space="preserve">Average Minutes of Use Per User (MOU) </t>
    </r>
    <r>
      <rPr>
        <sz val="9"/>
        <color theme="1"/>
        <rFont val="Calibri"/>
        <family val="2"/>
        <scheme val="minor"/>
      </rPr>
      <t>**</t>
    </r>
  </si>
  <si>
    <r>
      <rPr>
        <i/>
        <sz val="12"/>
        <color theme="1"/>
        <rFont val="Calibri"/>
        <family val="2"/>
      </rPr>
      <t>**</t>
    </r>
    <r>
      <rPr>
        <i/>
        <sz val="9"/>
        <color theme="1"/>
        <rFont val="Calibri"/>
        <family val="2"/>
      </rPr>
      <t xml:space="preserve">Computed by Tonse Telecom based on the data provided by Vodafone </t>
    </r>
  </si>
  <si>
    <t xml:space="preserve">SMS Revenue </t>
  </si>
  <si>
    <t>Dec-13</t>
  </si>
  <si>
    <t>FRC 95</t>
  </si>
  <si>
    <t>INR 95</t>
  </si>
  <si>
    <t>25 min local and STD per month for 6 months</t>
  </si>
  <si>
    <t>This offer is available in Delhi and valid for 6 months.</t>
  </si>
  <si>
    <t>Local to any network at 40p/min</t>
  </si>
  <si>
    <t>STD to any network at 40p/min</t>
  </si>
  <si>
    <t>Bharti Airtel and Reliance Jio announce comprehensive telecom infrastructure sharing arrangement</t>
  </si>
  <si>
    <t xml:space="preserve">Bharti Airtel and Reliance Jio </t>
  </si>
  <si>
    <t>Bharti Airtel Limited and Reliance Jio Infocomm Limited announced a comprehensive telecom infrastructure sharing arrangement under which they will share infrastructure created by both parties. This will include optic fibre network – inter and intra city, submarine cable networks, towers and internet broadband services and other such opportunities identified in the future.</t>
  </si>
  <si>
    <t>As part of this arrangement, Bharti and Reliance Jio have already announced an agreement under which Bharti has provided capacity on its i2i submarine cable to Reliance Jio.</t>
  </si>
  <si>
    <t>Uninor to add 550 network sites in AP</t>
  </si>
  <si>
    <t>GSM in 6 Telecom circles</t>
  </si>
  <si>
    <t>The company aims to add 7,000 new retail points to reach 60,000.</t>
  </si>
  <si>
    <t>Telecom operator Uninor will be deploying an additional 550 network sites across 2,700 towns and villages in Andra Pradesh beginning January 2014.</t>
  </si>
  <si>
    <t>Tata Teleservices returns 20 MHz CDMA spectrum</t>
  </si>
  <si>
    <t>Tata Teleservices has surrendered about 20 MHz of CDMA spectrum to the Department of Telecom (DoT). Tata Teleservices informed DoT’s wireless planning &amp; co-ordination wing about the development in the first week of this month and the spectrum vacation has been done in 14 circles. It continues to retain a third carrier in Delhi and Mumbai telecom circles, which makes its spectrum holdings in the metros at 3.75 MHz.</t>
  </si>
  <si>
    <t>Though Tata Teleservices had got a stay from Kolkata high court over the payment of one-time charge for airwaves beyond the 2.5 MHz threshold in CDMA band, the company had made it clear that it will go ahead with the surrender.</t>
  </si>
  <si>
    <t xml:space="preserve">Auction of Spectrum in 
1800MHz and 900MHz 
Bands 
</t>
  </si>
  <si>
    <t xml:space="preserve"> 12-Dec-13</t>
  </si>
  <si>
    <t>Reliance Jio Infocomm Gets LRN Code for Seamless Mobile Number Portability</t>
  </si>
  <si>
    <t>Reliance Jio Infocomm a subsuduary of Reliance Industries Limited has pan India 4G license.</t>
  </si>
  <si>
    <t>Pan India</t>
  </si>
  <si>
    <t xml:space="preserve"> Department of Telecom (DoT) today issued Location Routing Numbers (LRN) for seamless Mobile Number Portability Service to Reliance Jio Infocomm. With the allocation of LRN to Reliance Jio Infocomm  for all 22 telecom circles, now any GSM or CDMA (2G or 3G) mobile service user can port-out from his/her operator to opt out 4G mobile services of Reliance Jio without changing the mobile number.</t>
  </si>
  <si>
    <t>DoT  has also allocated 22 million numbers (2.2 crore numbers) in 70 series and Network Code (MCC and MNC) for all 22 circles to Reliance Jio Infocomm to launch its 4G services.</t>
  </si>
  <si>
    <t>Idea Cellular launches       !-plan offering Greater Flexibility to Postpaid customers</t>
  </si>
  <si>
    <t>Idea Cellular has launched !-plan for its Postpaid customers pan India. The new plan offers customers with their own personalisation, flexibility and choice.</t>
  </si>
  <si>
    <t>Idea !-plan is offered to Postpaid customers with a monthly subscription rates of INR 199, INR 299, INR 399, INR 599 and INR 999 with each having certain benefits and free packs added to it.</t>
  </si>
  <si>
    <t>Tata Docomo Launches Online Shop-Offers Postpaid Prepay and Other Services in One Place</t>
  </si>
  <si>
    <t>TATA DOCOMO has started offering new kind of services to add comfort to it’s customers in the form of Online Shop where customers can Shop online for Prepay/Post pay/Photon connections all at a place.</t>
  </si>
  <si>
    <t>TATA Docomo has also included some of it’s existing services like Recharge/Buy a Pack/Bill pay/Support to this Online Shop making it a complete package to buy and get support for its suite of products.</t>
  </si>
  <si>
    <t>PI29
PI128</t>
  </si>
  <si>
    <t>PI29 - 10 min on-net video calls
PI128 - 100 min off-net calls</t>
  </si>
  <si>
    <t>Local to any network at 1.6 p/s</t>
  </si>
  <si>
    <t>STD to any network at 1.6 p/s</t>
  </si>
  <si>
    <t>INR 29 (PI29)
INR 128 (PI128)</t>
  </si>
  <si>
    <t>Vodafone has launched new music service called Vodafone Music offering stream unlimited music and video for no additional content charges. It is available on WAP on smartphones as well as features phones all phones and via an APP on Android.</t>
  </si>
  <si>
    <t>The user can stream unlimited music and video for no additional content charges. For customers who wish to download content, the same is available via Pay Go tariff for as low as INR.3/single song, Pay Go Value for INR.10/ 5 songs and Pack charges that are as low as INR.99 / month,  INR.29 / week  &amp; INR.5 / day for unlimited downloads.</t>
  </si>
  <si>
    <t>Idea to introduce Nimbuzz data packs for GSM subscribers across all circles.</t>
  </si>
  <si>
    <t>INR 1 for 50 MB data usage on Nimbuzz.</t>
  </si>
  <si>
    <t>TRAI releases consultation paper on "Reserve price for auction of spectrum in 800 MHz"</t>
  </si>
  <si>
    <t xml:space="preserve"> 30-Dec-13</t>
  </si>
  <si>
    <t>TRAI has released a consultation paper on "Reserve price for auction fo spectrum in 800 MHz band", The key issues raised in this paper are:
- What should be the quantum of spectrum in the 800 MHz band that should be put up for auction?
- What should be the block size in the 800 MHz band?
- Should the value of 800 MHz spectrum be derived on the basis of the value of 1800 MHz spectrum using technical efficiency factors?</t>
  </si>
  <si>
    <t>Christmas and New Year Special Trump Combo Pack</t>
  </si>
  <si>
    <t>INR 125, INR 355</t>
  </si>
  <si>
    <t>6000 seconds local calls (INR 125),
20,000 seconds local calls (INR 355)</t>
  </si>
  <si>
    <t>600 local and national SMS (INR 125),
2,000 local and national SMS (INR 355)</t>
  </si>
  <si>
    <t>INR 125 plan is valid for 15 days
INR 355 plan is valid for 30 days</t>
  </si>
  <si>
    <t>local on-net and off-net calls @ 1 p/s</t>
  </si>
  <si>
    <t>local on-net and off-net calls @ 1.2 p/s</t>
  </si>
  <si>
    <t>Offer valid for subsribers in Delhi and NCR regions for 7 days</t>
  </si>
  <si>
    <t>BSNL ties up with Datawind to offer four Low-cost 2G and 3G android tablets with bundled offers</t>
  </si>
  <si>
    <t>BSNL has entered into a strategic alliance with Datawind, to launch four co-branded 2G and 3G Android tablets with bundled data offers,  which include UbiSlate 7C+, UbiSlate 7CX, UbiSlate 7CZ and UbiSlate 3G7.</t>
  </si>
  <si>
    <t>BSNL will offer Bundled plan with SIM card and allows freebies like 50 Minutes per month free call from BSNL to BSNL for 6 months, 500 MB (3G/2G) data usage per month free for 6 months &amp; 12 months.</t>
  </si>
  <si>
    <t>Airtel to Invest Heavily to get 4G connectivity in Punjab</t>
  </si>
  <si>
    <t>Airtel and the Government of Punjab today signed an agreement , under which Airtel will take its high speed 4G LTE services to all towns and villages across Punjab . Airtel will be investing around INR 40 billion over the next 5 years to expand services and contribute to the Government of Punjab’s digital inclusion agenda.</t>
  </si>
  <si>
    <t>Airtel will invest in its existing 2G mobile operations, Wireline &amp; DSL Broadband, DTH services, M-Commerce Services offering in the State.</t>
  </si>
  <si>
    <t>Vodafone Now offers 1GB 3G at INR 124</t>
  </si>
  <si>
    <t>Vodafone is offering 1GB 3G for just INR 124 for all subscribers in Chennai &amp; Tamil Nadu.</t>
  </si>
  <si>
    <t>1 GB 3G data for INR 127 valid for 28 days</t>
  </si>
  <si>
    <t>Tata Docomo to expand mRupee service to cover 26 Indian cities by the end of this fiscal (FY-14).</t>
  </si>
  <si>
    <t>The service is currently available across 1,700 retail outlets in 11 Indian cities and was launched by Tata DOCOMO in partnership with ICICI Bank.</t>
  </si>
  <si>
    <t>iBerry</t>
  </si>
  <si>
    <t>INR 23,990</t>
  </si>
  <si>
    <t>Octa core processor</t>
  </si>
  <si>
    <t>INR 3,499</t>
  </si>
  <si>
    <t>Jan-14</t>
  </si>
  <si>
    <t>INR 15,499</t>
  </si>
  <si>
    <t>Dec 31,2013</t>
  </si>
  <si>
    <t>Dual core 
processor</t>
  </si>
  <si>
    <t>INR 29,999</t>
  </si>
  <si>
    <t>MAXX Mobile launches nineteen feature phones and seven android phones</t>
  </si>
  <si>
    <t>28-1-2014</t>
  </si>
  <si>
    <t>Maxx Mobile launched twenty-six new handsets which include nineteen feature phones and seven android phones. The phones are priced between INR 1100 and INR 5000.</t>
  </si>
  <si>
    <t xml:space="preserve">The models launched in the Android segment are AX44, AX 45, AX5i, MSD7 Smarty II, AX06, AX409 and AX04 while those launched in the feature phone segment include, MX180, MX422, MX187, MX12, MX444, MX105, MX125, MX553, MX472, MX168, MX467, MX445, MX11, MX103, MX254, MX255, MX433, MX442 and MT352. </t>
  </si>
  <si>
    <t>Available in Maharashtra,Goa, Madhya Pradesh,Chattisgarh and Gujarat circles. Valid for 7 days</t>
  </si>
  <si>
    <t>Republic Day Special Hyper Talk Time Recharge 1950</t>
  </si>
  <si>
    <t>Trump Roaming Free STV 79</t>
  </si>
  <si>
    <t>Free roaming service between Mumbai and Delhi</t>
  </si>
  <si>
    <t>ISD Super</t>
  </si>
  <si>
    <t xml:space="preserve">INR 18 </t>
  </si>
  <si>
    <t xml:space="preserve">Pay per second rate </t>
  </si>
  <si>
    <t>Calling destinations to America, Europe, Asia and Gulf countries. Offer valid for 28 days.</t>
  </si>
  <si>
    <t>Aircel ISD 54444</t>
  </si>
  <si>
    <t>ISD 1p/sec</t>
  </si>
  <si>
    <t>Subscribers opting for the serivce need to prefix the 5 digit toll free short code “54444” followed by 00 – Country Code – Customer number. 
Calling destinations USA, Canada, Singapore, China, UK.
This service will not be applicable while on roaming.</t>
  </si>
  <si>
    <t>Vodafone, ICICI launch M-Pesa money transfer service in Haryana</t>
  </si>
  <si>
    <t xml:space="preserve">Vodafone India in association with ICICI bank has started the money transfer and payment service "M-Pesa" in in Haryana. This technology helps customers for a fast, simple and secure way to transfer money and make payments. This service will now be available across 62 Tehsils, 21 Districts across 110 Vodafone exclusive retail mini stores in Haryana. </t>
  </si>
  <si>
    <t>New Data Voucher STV450</t>
  </si>
  <si>
    <t xml:space="preserve">BSNL launches new data STV with  longer validity for Republic Day. The new STV, STV-450 will be available for BSNL users in Karnataka and will provide 3.5 GB of data. </t>
  </si>
  <si>
    <t xml:space="preserve">Beyond free usage, users will be charged 2p/10 kb.
Validity 90 days.  </t>
  </si>
  <si>
    <t xml:space="preserve">BSNL - Pan India GSM operations
</t>
  </si>
  <si>
    <t>BSNL and MTNL to get INR 11,000 Crore refund for spectrum surrender</t>
  </si>
  <si>
    <t>BSNL and MTNL, the cabinet has decided to refund over INR 11,000 crore to BSNL and MTNL in return for the BWA spectrum which was returned back in 2010. BSNL will get INR 6,724.51 crore as refund while MTNL will receive INR 4,533.97 crore which will be done in staged manner over a period of time.</t>
  </si>
  <si>
    <t xml:space="preserve">BSNL surrendered its spectrum in Tamil Nadu, Karnataka, A.P , Gujarat Maharashtra and Kolkata. </t>
  </si>
  <si>
    <t xml:space="preserve"> Reliance Communications</t>
  </si>
  <si>
    <t xml:space="preserve">Reliance Communications to split GSM, CDMA businesses
</t>
  </si>
  <si>
    <t xml:space="preserve">According to media reports, RCom is undergoing a  round of restructuring, aimed at separating the mobile phone major's growing GSM business from the lagging CDMA operations, which could even be sold off at a later stage to pare debt.
</t>
  </si>
  <si>
    <t>If the sale of CDMA business turn out to be successful, it could help in clearing the company's debt, which stood at INR 41,170 crore at end of September. The CDMA licence expires in six years.</t>
  </si>
  <si>
    <t>Tata Communications</t>
  </si>
  <si>
    <t>Tata Communications launches mobile VoIP platform for mobile service providers</t>
  </si>
  <si>
    <t>Tata Comm. has launched a mobile VoIP (Voice over Internet Protocol) platform that allows operators and other retail voice providers to deliver and monetise converged IP communication services across voice, chat, video and file sharing.</t>
  </si>
  <si>
    <t xml:space="preserve">Tata’s VoIP platform enables operators to quickly roll out packages, launch their own branded mobile VoIP app and make it available on all major smartphone and desktop platform. </t>
  </si>
  <si>
    <t xml:space="preserve"> Tata Comm. leverages its solutions capabilities across its global and pan-India network to deliver managed solutions to multi-national enterprises, service providers and Indian consumers.</t>
  </si>
  <si>
    <t xml:space="preserve">Unlimited free incoming calls while National Roaming on BSNL and MTNL network across India. </t>
  </si>
  <si>
    <t>Validity is 30 days</t>
  </si>
  <si>
    <t xml:space="preserve">1paisa/sec for local calls
</t>
  </si>
  <si>
    <t>STD calls will cost 1.2paisa/sec</t>
  </si>
  <si>
    <t xml:space="preserve">Recharge INR 1950 , offer hyper talk time of INR 2601 </t>
  </si>
  <si>
    <t>Offer for ‘Trump’ prepaid customers (2G and 3G) in Delhi circle. Offer will be available in the form of E-Recharge at retailers across Delhi -NCR circle or at ‘MTNL Sanchar Haat’ till 31st January 2014. 
Dial 1503 / 9868112345  (toll free from MTNL)</t>
  </si>
  <si>
    <t>INR 1,950</t>
  </si>
  <si>
    <t>Free Roaming Service for Mumbai and Delhi MTNL, BSNL</t>
  </si>
  <si>
    <t>Service will be available for customers starting from 26th January, 2014.</t>
  </si>
  <si>
    <t>Micromax, Tata Docomo Team Up for 2G, 3G</t>
  </si>
  <si>
    <t>Tata Docomo has partnered with domestic handset player Micromax allowing its customers access to bundled offerings across 2G and 3G. The company said customers using Micromax handsets, purchased after October 1, 2013 can avail the offers such as 3 GB of free data for one month on 3G services, and double data on recharge of INR 95 and above</t>
  </si>
  <si>
    <t xml:space="preserve">Recharge of INR 95 and above
offer is valid till June 30, 2014. </t>
  </si>
  <si>
    <t>Aircel Community Building STD pack RC35</t>
  </si>
  <si>
    <t>INR 35</t>
  </si>
  <si>
    <t xml:space="preserve">10p/min for Aircel to Aircel. 
30p/min for Aircel to other mobile. </t>
  </si>
  <si>
    <t>validity of 30 days.</t>
  </si>
  <si>
    <t>Airtel Football Pack</t>
  </si>
  <si>
    <t>Airtel has announced the launch of‘’Airtel Football Pack’ in West Bengal. It will enable Airtel mobile customers to stay tuned to updates through LIVE match commentary &amp; updates of all the matches played by the East Bengal and Mohun Bagan soccer teams.</t>
  </si>
  <si>
    <t>INR 20  for 30 days.
Customers can access team blogs by dialing 52000 toll-free and subscribing to service at a price of INR 10  for 7 days.</t>
  </si>
  <si>
    <t>Idea Cellular introduces Nimbuzz data packs</t>
  </si>
  <si>
    <t>Reliance Jio begins 4G/LTE tower deployment in NCR</t>
  </si>
  <si>
    <t>According to media reports, the telco has started deploying towers in the National Capital Region (NCR).
The report said that the testing phase is over now and Reliance Jio has started deploying Global Base Monopole towers in Noida and Greater Noida.</t>
  </si>
  <si>
    <t>EGoM</t>
  </si>
  <si>
    <t>EGoM approves spectrum use charge at 5% for new spectrum</t>
  </si>
  <si>
    <t xml:space="preserve">27 Jan 2014 
</t>
  </si>
  <si>
    <t>The Empowered Group of Ministers (EGoM) on Monday decided that spectrum use charge will be levied at 5 percent on all new spectrum bought in the auction. Spectrum usage charge for broadband wireless access (BWA) spectrum will continue to remain at one per cent as the Government has not amended the existing contractual obligation.</t>
  </si>
  <si>
    <t>Under the current SUC policy, charges are levied according to the amount of airwaves held by the operators, and are charged between 3% to 8% basis the spectrum allocation.</t>
  </si>
  <si>
    <t xml:space="preserve">Dial 155223 to deactivate unwanted mobile services </t>
  </si>
  <si>
    <t>Telecom Regulatory Authority of India (TRAI) has launched a toll free number 155223 which helps unsubscribe any value added service (caller tone, cricket update or horoscope) activated on your  mobile phone either on purpose or unknowingly. The value added service would be deactivated as soon as you register your complaint on the number.</t>
  </si>
  <si>
    <t xml:space="preserve">In order to stop telecom companies from sending SMSs and calls regarding promotion of new schemes launched by them on your  number, type START 0 in your message box and send on the number 1909. </t>
  </si>
  <si>
    <t>DoT tweaks spectrum auction terms</t>
  </si>
  <si>
    <t xml:space="preserve">In response to 276 queries raised by the telecom industry on spectrum auction slated for Feb, DoT has made about 24 changes in various terms that includes a rule which may make radiowaves costlier. As per the notice issued for the auction, telecom firms were required to provide information regarding any new technology they wanted to deploy one year before starting trials. This did not cover 2G (GSM and CDMA) or 3G technologies. </t>
  </si>
  <si>
    <t>The new clause now reads that the company acquiring spectrum in the forthcoming auction “shall provide details of the technology proposed to be deployed for operation...Within one month of obtaining the license, if the technology happens to be other than GSM/WCDMA (3G)/LTE (4G)”.</t>
  </si>
  <si>
    <t>TRAI released Working Guidelines for Spectrum Trading</t>
  </si>
  <si>
    <t>Click Here to Read Full Document</t>
  </si>
  <si>
    <t xml:space="preserve">Uninor </t>
  </si>
  <si>
    <t>Uninor expands Maharashtra network</t>
  </si>
  <si>
    <t>According to media reports, the company has announced an expansion drive in the Maharashtra circle, where it will deploy more than 1,000 new sites over the next five months.</t>
  </si>
  <si>
    <t>The programme will see the cellco’s networks extended to cover an additional seven million people, with the footprint exceeding 200 towns and villages across the operating area.</t>
  </si>
  <si>
    <t>One Number, One Nation, One Rupee a Day</t>
  </si>
  <si>
    <t>STV-90 provides a validity of 90 days</t>
  </si>
  <si>
    <t>STV-90
STV-5
STV-33
STV-69</t>
  </si>
  <si>
    <t xml:space="preserve">
STV-5 - Unlimited incoming while in roaming,</t>
  </si>
  <si>
    <t>STV-90 - Free unlimited roaming all over India</t>
  </si>
  <si>
    <t xml:space="preserve">STV-90 - Local and national outgoing calls made from roaming circle will be charged 1.5 p/sec. </t>
  </si>
  <si>
    <t xml:space="preserve">STV-33 - Unlimited incoming while in roaming. </t>
  </si>
  <si>
    <t xml:space="preserve">STV-33 - outgoing local/national @ 1.5 p/sec. </t>
  </si>
  <si>
    <t xml:space="preserve">STV-69: Unlimited incoming while in roaming, </t>
  </si>
  <si>
    <t xml:space="preserve">STV-69 - outgoing local/national @ 1.5 p/sec </t>
  </si>
  <si>
    <t xml:space="preserve">STV-5 outgoing local/national @ 1.5 p/sec </t>
  </si>
  <si>
    <t>Valid for a day</t>
  </si>
  <si>
    <t>Working Guidelines include:
•    Only outright transfers of airwaves have been permitted from the seller to the buyer.
•    While no permission will be required from the government for trading of spectrum, the regulator has mandated that both the seller and the buyer will have to inform the licensor six weeks before the trade takes place.</t>
  </si>
  <si>
    <t>Contracts</t>
  </si>
  <si>
    <t>Feb-14</t>
  </si>
  <si>
    <t>Xolo</t>
  </si>
  <si>
    <t>M2</t>
  </si>
  <si>
    <t>INR 12,499</t>
  </si>
  <si>
    <t>Sept'13</t>
  </si>
  <si>
    <t>MOU</t>
  </si>
  <si>
    <t>SanDisk</t>
  </si>
  <si>
    <t>Ultra dual USB drive</t>
  </si>
  <si>
    <t>Dual connectors for easy file transfers optimized for Android smartphones and tablets.</t>
  </si>
  <si>
    <t>micro USB and USB-2.0 connectors, available in 16GB, 32GB and 64GB, Compatible with PC and MAC computers</t>
  </si>
  <si>
    <t>INR 920 (16GB)</t>
  </si>
  <si>
    <t>The Government of India, through the Department of Telecommunications, proposes to allot the rights to use certain specified radio spectrum frequencies in the 1800MHz and 900MHz band by means of auction in various telecom Service Areas.
The Government has set itself the following objectives for the Auctions:
- Obtain a market determined price of Spectrum in 1800MHz and 900MHz bands through a transparent process.
- Ensure efficient use of spectrum and avoid hoarding.
- Stimulate competition in the sector.
- Promote rollout of the respective services
- Maximise revenue proceeds from the Auctions within the set parameters.</t>
  </si>
  <si>
    <t>The regulator recommends that the reserve price for the forthcoming auction of 800 MHz spectrum should be fixed at 80% of the average valuation.TRAI suggested that the entire spectrum in the 800 MHz band available with the DoT should be put-up to auction. TRAI says spectrum in the 800 MHz band should be auctioned in a block size of 1.25 MHz.</t>
  </si>
  <si>
    <t>TRAI releases recommendations on reserve price for auction of spectrum in the 800 MHz band</t>
  </si>
  <si>
    <t>According to media reports, India’s telecom regulator TRAI said that the next 3G spectrum in 2100 Mhz band be auctioned by June 2014 and should be made available immediately after the new government takes charge.</t>
  </si>
  <si>
    <t>Auction for 3G spectrum (2100 Mhz) after new government takes charge</t>
  </si>
  <si>
    <t>The change in general plan FMC would impact customers whose connections come under exchanges with capacity &gt;= 30000 lines. Customers will have to pay INR 15 more per month.</t>
  </si>
  <si>
    <t xml:space="preserve">BSNL customers will have to pay more as Fixed Monthly Charges (FMC or rent) starting 01 March 2014 for two landline plans PAN India. </t>
  </si>
  <si>
    <t>BSNL to revise monthly charges for ‘General’ Urban and ‘One India’ landline customers</t>
  </si>
  <si>
    <t>BSNL and The National Informatics Centre (NIC) will launch mobile governance (m-Governance) service in next few days and On-Mobile has been selected to deploy and manage the USSD platform and services nationally.</t>
  </si>
  <si>
    <t xml:space="preserve">BSNL/MTNL is a state owned PAN India land-line telephone and cellular service provider in India . </t>
  </si>
  <si>
    <t>BSNL to Offer Government of India’s USSD Based ‘M-Governance’ Services on Mobile Phone</t>
  </si>
  <si>
    <t xml:space="preserve">BSNL </t>
  </si>
  <si>
    <t>Operator/Service 
Provider</t>
  </si>
  <si>
    <t xml:space="preserve">Validity of 28 days. </t>
  </si>
  <si>
    <t xml:space="preserve">First 400 STD &amp; Local mobile minutes at 25p/min. Beyond the capping limit, STD &amp; Local mobile calls are charged at 1p/sec. </t>
  </si>
  <si>
    <t>TT INR 30</t>
  </si>
  <si>
    <t>The first 25 seconds of every minute are charged  1p/sec and rests of 35 sec are free.</t>
  </si>
  <si>
    <t>INR 38</t>
  </si>
  <si>
    <t>STD &amp; Local mobile calls</t>
  </si>
  <si>
    <t>Local and STD calls to any other network will be charged as per existing plan or Trump Vidyarthi Plan.</t>
  </si>
  <si>
    <t>Unlimited free outgoing calls to all local MTNL GSM mobile.</t>
  </si>
  <si>
    <t>INR 121</t>
  </si>
  <si>
    <t>Trump Own Net Unlimited Plan 121</t>
  </si>
  <si>
    <t xml:space="preserve">Unlimited own network Voice and 3G Video calls (Mobile/Landline) </t>
  </si>
  <si>
    <t>INR 224</t>
  </si>
  <si>
    <t>Simply Unlimited Plan</t>
  </si>
  <si>
    <t xml:space="preserve">Validity 180 days. </t>
  </si>
  <si>
    <t>Local SMS - On-net @60p/SMS, Off-net @70/SMS
National SMS on On-net@70p/SMS, National SMS Off-net @80p/SMS</t>
  </si>
  <si>
    <t>Local/STD calls on Mobile - On-net @60p/min, Off-net @70p/min
Local/STD calls on Fixed - On-net @60p/min, Off-net @90p/min</t>
  </si>
  <si>
    <t>INR 103</t>
  </si>
  <si>
    <t>New General Plan</t>
  </si>
  <si>
    <t>Free SIM card scheme is valid from 07.02.2014 till 31.03.2014.</t>
  </si>
  <si>
    <t xml:space="preserve">Full usage value equal to MRP on GSM Top-up vouchers/C-top-up/Flexi top-up with MRP from INR 200 to INR 999. 
10% extra usage value on MRP on GSM Top-up vouchers/C-top-up/Flexi top-up with MRP from INR 1000 to INR 2999. </t>
  </si>
  <si>
    <t>Free SIM, Extra Talktime &amp; New STVs</t>
  </si>
  <si>
    <t xml:space="preserve">Validity for 90 days. </t>
  </si>
  <si>
    <t xml:space="preserve">outgoing calls at 1.5p/sec </t>
  </si>
  <si>
    <t>STV INR 92</t>
  </si>
  <si>
    <t>New roaming plan</t>
  </si>
  <si>
    <t>Airtel has increased international call rates by up to 80%. Calls to US and UK would be now charged at INR 8 per minute vs. the earlier INR 6.40 per minute. Calls to Australia, which used to cost INR 100 would now cost INR 180.</t>
  </si>
  <si>
    <t>According to media reports, Delhi and Mumbai plans have been hiked by 33</t>
  </si>
  <si>
    <t xml:space="preserve">Charges for Gold Plan in Delhi are up by 33% t to 2p/sec and in Mumbai 106 Plan Voucher call rate has been hiked to 40p/min. </t>
  </si>
  <si>
    <t>Airtel Revises Tariff Rates In Delhi-Mumbai</t>
  </si>
  <si>
    <t>Aircel subscribers need to dial *121*787# to browse through the ‘Aircel Joy’ menu and select the deals as per their requirements. The offer spans across 152 cities with more than one lakh deals on the joint platform of aircel and mydala.com</t>
  </si>
  <si>
    <t>Aircel launched ‘Aircel Joys’ a unique Deal and Discount service for its postpaid and prepaid customers in association with mydala.com. Through this exclusive partnership, Aircel customers can avail deals and discounts upto 90% from a vast range of categories such as Entertainment, Lifestyle, Shopping, Hospitality, Personal Care and others.</t>
  </si>
  <si>
    <t>Vodafone Sports is being launched with Cricket, Football and Hockey and will rapidly cover other major sports like F1, Tennis etc.</t>
  </si>
  <si>
    <t xml:space="preserve">Vodafone India today announced a strategic partnership with Star India and announce the launch of ‘Vodafone Sports’ portal on Vodafone Live.  Match at INR 10/INR 20, Video clip at INR 3 /INR 5, Cricket wallpapers at INR 3 etc. </t>
  </si>
  <si>
    <t>The Vodafone Red Box facilitates easy and secure transfer of key data and media files, including internal memory and SIM card contacts. The service is available at any Vodafone RoTo (Retail of Tomorrow) stores in Mumbai. The service will be provided free of cost to customers.</t>
  </si>
  <si>
    <t>The company has launched secure data transfer, specially pictures, videos and documents, from one mobile handset to another for customers in Mumbai, called the Vodafone Red Box Service.</t>
  </si>
  <si>
    <t xml:space="preserve">The revised data plans is almost as par with market’s 2G data plans. </t>
  </si>
  <si>
    <t>CDMA data plans revised for prepaid mobile users</t>
  </si>
  <si>
    <t xml:space="preserve">Similar changes are announced for data STVs in postpaid, where the charges beyond free usage will be revised effective same date. 2paisa/100KB from present rate of 1paisa/10KB for Postpaid Data Plan 666 (7 GB Free Data).
1paisa/100KB from present rate of 1paisa/10KB for Postpaid data Plan 901 (10 GB Free Data) and Plan 1711 (20 GB Free Data). </t>
  </si>
  <si>
    <t xml:space="preserve">BSNL postpaid customers are charged 1p/10 KB all over India. Starting 15th February 2014, BSNL Karnataka customers will be charged 4p/100 KB </t>
  </si>
  <si>
    <t>BSNL Karnataka to Slash 3G Data Charges for Postpaid Mobile Customers</t>
  </si>
  <si>
    <t xml:space="preserve"> Vodafone and Opera Software has launched Idea Web Pass, which allows users to enjoy customized mobile internet packages when using the Opera Mini web browser. It enables Vodafone to replace KB/MB-based data plans with time-based or content-based web-pass packages. </t>
  </si>
  <si>
    <t>Vodafone India to launch Opera Web Pass</t>
  </si>
  <si>
    <t>Airtel also announced the launch of a new 4G plan giving customers 10 GB 4G data for INR 1000. While data browsing will be on 4G network, voice calls will be routed on 2G/3G</t>
  </si>
  <si>
    <t xml:space="preserve">Airtel customers, both prepaid and postpaid in Bangalore on Apple iPhone 5s or 5c will be able to experience 4G on their mobile at the current 3G prices. </t>
  </si>
  <si>
    <t>Airtel Officially Launches 4G on Mobile at 3G Prices for Customers in Bangalore</t>
  </si>
  <si>
    <t xml:space="preserve">Urban and Rural Subscriber Wireless Teledensity </t>
  </si>
  <si>
    <t>Mar-14</t>
  </si>
  <si>
    <t>INR 11,990</t>
  </si>
  <si>
    <t>INR 4,699</t>
  </si>
  <si>
    <t>No. of  broadband subscribers</t>
  </si>
  <si>
    <t>INR 23,999</t>
  </si>
  <si>
    <t>Swipe</t>
  </si>
  <si>
    <t>Android 4.4 (KitKat)</t>
  </si>
  <si>
    <t>INR 7,499</t>
  </si>
  <si>
    <t>INR 14,990</t>
  </si>
  <si>
    <t>Trai may review ceiling tariff for leased lines</t>
  </si>
  <si>
    <t xml:space="preserve">Trai has floated a consultation paper for reviewing ceiling tariff for leased lines. "Prevailing Tariff is significantly below the ceiling tariff prescribed by the Authority, particularly on the dense routes. Per unit cost of providing DLC has reduced owing to advancements in the transmission technologies and increased demand particularly on the dense routes," Trai said. </t>
  </si>
  <si>
    <t>TTSL-Vodafone Merger Talks in Advanced Level</t>
  </si>
  <si>
    <t xml:space="preserve">Tata Teleservices is jointly owned by Tata Group and Japanese telecom major NTT Docomo. NTT Docomo owns 26.5% in Tata Teleservices and around 11.7% in Tata Teleservices (Maharastra). </t>
  </si>
  <si>
    <t xml:space="preserve">According to media reports, Vodafone is in advanced talks with the Tata Group to buy its controlling stake in Tata Teleservices to create India's largest telco by subscribers. </t>
  </si>
  <si>
    <t xml:space="preserve">BSNL is set to launch Government of India’s M-Governance program by launching a next level mobile governance system over USSD platform (no Internet required) for speedy delivery of services to the people residing rural and semi-urban areas. Uniform or single pre-designated short code (USSD number)  *491# with 3 digit suffix code is allotted for BSNL, which will be used for mobile-based M-Governance. </t>
  </si>
  <si>
    <t>Extension of full and additional talk value offers</t>
  </si>
  <si>
    <t>The offers will be available from 25 March 2014 for a period of 90 days.</t>
  </si>
  <si>
    <t>Happy Recharge</t>
  </si>
  <si>
    <t>INR 45</t>
  </si>
  <si>
    <t xml:space="preserve">TT - 45 mn. </t>
  </si>
  <si>
    <t xml:space="preserve">45 Local/National SMS
 and 45 MB   </t>
  </si>
  <si>
    <t>Valid for 5 days</t>
  </si>
  <si>
    <t xml:space="preserve">INR 168
</t>
  </si>
  <si>
    <t>11,000 Local/National Seconds</t>
  </si>
  <si>
    <t xml:space="preserve">168 Local/National SMS and 750 MB </t>
  </si>
  <si>
    <t xml:space="preserve">INR 268
</t>
  </si>
  <si>
    <t xml:space="preserve">22,000 Local/National seconds     </t>
  </si>
  <si>
    <t xml:space="preserve">268 Local/National SMS and  1 GB    </t>
  </si>
  <si>
    <t xml:space="preserve">
INR 368</t>
  </si>
  <si>
    <t xml:space="preserve"> 33,000 Local/National seconds      </t>
  </si>
  <si>
    <t xml:space="preserve"> 368 Local/National SMS and 2GB     </t>
  </si>
  <si>
    <t>Airtel reduces 3G data usage charges</t>
  </si>
  <si>
    <t>Rates for minimal data usage remains same but for 1 GB and beyond the rates are reduced. Maximum reduction has been made for usage of 2.5 GB at 45%.</t>
  </si>
  <si>
    <t>Data  -   Old Tariff   -   New Tariff
1GB  -  INR 249   -  INR 149
2.5 GB  -  INR 449  -  INR 249
4GB  -  INR 749  -  INR 449 
10 GB   -  INR 1499  -  INR 999</t>
  </si>
  <si>
    <t>BSNL Karnataka Launches Night Unlimited 3G Data Plan</t>
  </si>
  <si>
    <t>BSNL Karnataka today launched a new Night Unlimited 3G Data Plan as a promotional offer for 60 days. The time period for unlimited data usage is 00:00 hrs to 06:00 hrs.</t>
  </si>
  <si>
    <t xml:space="preserve">INR 389.  Valid for a period of 30 days. </t>
  </si>
  <si>
    <t>Tata Docomo launches 3G service in Kozhikode</t>
  </si>
  <si>
    <t>Tata Docomo has announced that it has launched 3G services in Kozhikode. Customers can now access services such as video calling, mobile TV, video on demand, full track downloads, high definition games etc.</t>
  </si>
  <si>
    <t>INR 5 - 50 Mb - Validity till midnight of day of recharge. 
INR 14 - 150 Mb -3 days, 
INR 48 - 500Mb - 14 days, 
INR 95 - 1Gb - 28 days, 
INR 126 - 1.5 Gb - 30 days, 
INR 256 - 4 Gb - 30 days. 
Post free data usage charges - 10p/10Kb</t>
  </si>
  <si>
    <t>True Unlimited Hourly, Daily, Weekly and Monthly Plans for Facebook and Whatsapp</t>
  </si>
  <si>
    <t>The company launches True Unlimited Hourly, Daily, Weekly and Monthly Plans for Facebook and Whatsapp starting from just 50 ps.</t>
  </si>
  <si>
    <t xml:space="preserve">Opera 20 </t>
  </si>
  <si>
    <t xml:space="preserve">Opera for Android mobile browser will now offer video chat across mobile phones. One can visit a website to start a video call with anyone using a WebRTC-compatible browser such as Opera 20. </t>
  </si>
  <si>
    <t>One needs to visit a site such as appear.in to get an address for the video conference, which can be shared with those who'd like to join. Up to eight people can chat from their Android phones or computers, at the same time.</t>
  </si>
  <si>
    <t>Mahindra Comviva</t>
  </si>
  <si>
    <t xml:space="preserve"> Mahindra Comviva has launched a digital wallet solution called mobiquity Wallet.</t>
  </si>
  <si>
    <t xml:space="preserve">Comviva says merchants can bundle location-based promotions, automated coupon redemption and loyalty card selection during checkout and offer a personalized payment experience along with support for multiple value-added services and payment methods to its consumers. The company seems to be targeting banks, telecom operators and retailers with this solution. </t>
  </si>
  <si>
    <t>INR 15,000</t>
  </si>
  <si>
    <t>INR 3,550</t>
  </si>
  <si>
    <t>HSPA+: 21.6 Mbps (DL) and 5.76 Mbps (UL)
GSM/GPRS/EDGE - 850/900/1800/1900/UMTS 2100 MHz,
OS: Windows XP, Windows Vista, Windows 7, Windows 8, MAC OS X 10.5, 10.6, 10.7 and 10.8.</t>
  </si>
  <si>
    <t xml:space="preserve">E5220 Mi-Fi - Pocket Wi-Fi router </t>
  </si>
  <si>
    <t>Family plans</t>
  </si>
  <si>
    <t>INR 1,049</t>
  </si>
  <si>
    <t>INR 1,249</t>
  </si>
  <si>
    <t>INR 1,449</t>
  </si>
  <si>
    <t>500 Local and STD SMS</t>
  </si>
  <si>
    <t>500 MB 2G data</t>
  </si>
  <si>
    <t>1500 Local and STD minutes</t>
  </si>
  <si>
    <t>2200 Local and STD minutes</t>
  </si>
  <si>
    <t>3000 Local and STD minutes</t>
  </si>
  <si>
    <t>4200 Local and STD minutes</t>
  </si>
  <si>
    <t>1000 Local and STD SMS</t>
  </si>
  <si>
    <t>1 GB 2G data</t>
  </si>
  <si>
    <t>2 GB 2G data</t>
  </si>
  <si>
    <t>1.5 GB 2G data</t>
  </si>
  <si>
    <t>Reliance Jio to ride on Viom Networks’ towers</t>
  </si>
  <si>
    <t>Reliance Jio signed an agreement with Viom Networks to use its passive telecom infrastructure having a footprint of over 42,000 telecom towers.</t>
  </si>
  <si>
    <t>Tata DOCOMO</t>
  </si>
  <si>
    <t>Full talk time on all recharges</t>
  </si>
  <si>
    <t>Tata DOCOMO has announced tha Full Talk Time on all recharge vouchers worth INR 100 and above. Now with all Topup and Prepaid recharges of INR 100 and above no service tax or processing fee will be deducted from the recharge value.</t>
  </si>
  <si>
    <t>Paper Recharge with a QR code</t>
  </si>
  <si>
    <t>Bharti Airtel launched Paper Recharge Coupon with a Quick Response code. This product is currently available in Andra Pradesh.</t>
  </si>
  <si>
    <t>Customers can scan the QR code using their smartphones instead of entering the 16 digit PIN after scratching the coupon.</t>
  </si>
  <si>
    <t>Unique UK pack</t>
  </si>
  <si>
    <t>INR 25/Mb of data usage in UK</t>
  </si>
  <si>
    <t>INR 25/min for Local outgoing(UK) or call back to India
Incoming calls are charged at INR 15/min</t>
  </si>
  <si>
    <t>INR 10/SMS</t>
  </si>
  <si>
    <t>Vodafone India to promote vodafone 3G using Augmented Reality and RFID in Delhi &amp; NCR</t>
  </si>
  <si>
    <t xml:space="preserve">Vodafone has PAN India GSM license and  offers GSM services in all 22 circles </t>
  </si>
  <si>
    <t>Vodafone India has launched "Be Smart" aimed at providing better smartphone experience on 3G to its customers using Augmented Reality and RFID.</t>
  </si>
  <si>
    <t>Vodafone has made use of Augmented Reality to transport its customers to the superfast world of 3G, giving them an extraordinary experience.
In addition of Augmented Reality an innovative mechanism called RFID is used where user wears the RFID tag and connects with Vodafone , the same is flashed on his/her Facebook profile highlighting it.</t>
  </si>
  <si>
    <t>information</t>
  </si>
  <si>
    <t>Vodafone launches M-Pesa facility</t>
  </si>
  <si>
    <t>Vodafone launches M-Pesa facility in Tamil Nadu, using M-Pesa customers can deposit and withdraw cash, transfer money to any mobile phone, remit cash to any bank account and make payments to utility bills.</t>
  </si>
  <si>
    <t>Trai releases consultation paper on "Allocation and Pricing of Microwave Access (MWA) and Microwave Backbone (MWB) RF carriers”.</t>
  </si>
  <si>
    <t xml:space="preserve">Trai released a consultation paper on "Allocation and Pricing of Microwave Access and Microwave Backbone RF carriers".Issues for consultation:
-How many total Microwave Access and Backbone (MWA/MWB) 
carriers should be assigned to a TSP?
- How many MWA/MWB carriers need to be assigned to TSPs in case 
of 2G, 3G and BWA at the start of their services?
-Should excess spectrum be withdrawn from existing TSPs?
-If yes, what should be the criteria for withdrawal of excess 
allocation of MWA and MWB carriers, if any, allocated to the 
existing service providers?
. -What should be the preferred basis of assignment of MWA/MWB 
carriers to the TSPs i.e. ‘exclusive basis assignment’ or ‘link-to-link 
based assignment’? </t>
  </si>
  <si>
    <t>FaceBook /WhatsApp Packs Price
1 Hour True Unlimited 50 ps.(Facebook only)
1 Day True Unlimited INR 1
1 Week True Unlimited INR 5
1 Month True Unlimited INR 15</t>
  </si>
  <si>
    <t>Reliance Jio Infocomm a subsidiary of Reliance Industries Limited has pan India 4G license.</t>
  </si>
  <si>
    <t>Reliance Jio Infocomm will utilize RCOM’s 
nationwide intra-city fiber network for accelerated roll-out of its state-of-the-art 4G 
services across the country.</t>
  </si>
  <si>
    <t>Reliance Jio / RCOM</t>
  </si>
  <si>
    <t xml:space="preserve"> RCOM’s intra-city optic fiber network extends to nearly 500,000 fiber pair kilometres</t>
  </si>
  <si>
    <t xml:space="preserve">Reliance Jio and Reliance 
Communications Ltd.  announced the signing of a Master Services Agreement 
for sharing of RCOM’s extensive intra-city optic fiber infrastructure. </t>
  </si>
  <si>
    <t>Vodafone acquires 100 % stake in Vodafone India</t>
  </si>
  <si>
    <t xml:space="preserve">Vodafone acquired the remaining 10.97% of VIL form Piramal Enterprises Limited for £1.0 billion.  </t>
  </si>
  <si>
    <t>Vodafone Business services launches Managed Video Conferencing for enterprises</t>
  </si>
  <si>
    <t>Vodafone Business Services the Enterprise arm of Vodafone India launched "Managed Video Conferencing Service" for enterprise</t>
  </si>
  <si>
    <t xml:space="preserve">The HD service comes with an online self-care portal and on-demand video recording service. The cloud based service is subscription based. </t>
  </si>
  <si>
    <t>INR 13,499</t>
  </si>
  <si>
    <t>INR 6,299</t>
  </si>
  <si>
    <t>INR 5,399</t>
  </si>
  <si>
    <t>5.1 inch</t>
  </si>
  <si>
    <t>4.8 inch</t>
  </si>
  <si>
    <t>INR 18,499</t>
  </si>
  <si>
    <t>The Telecom Commercial Communications Customer Preference (Fifteenth Amendment) Regulations</t>
  </si>
  <si>
    <t>7-04-2014</t>
  </si>
  <si>
    <t xml:space="preserve">TRAI makes the 
following regulations to further amend the Telecom Commercial 
Communications Customer Preference Regulations-2010:
“19B.Restoration of telecom resources—If a subscriber, whose 
telecom resources have been disconnected for contravention of the 
provision of clause (b) of sub-regulation (11) of regulation 19, makes a 
request, within thirty days of such disconnection, to the Authority for 
restoration of his telecom resources and satisfies the Authority that it 
has taken reasonable steps to prevent recurrence of such 
contravention, the Authority may order restoration of the telecom 
resources of such subscriber on payment of an amount of five 
hundred rupees to the Authority for restoration of each telecom 
resource, subject to the condition that the total amount payable by 
the subscriber shall not exceed five lakh rupees.”
</t>
  </si>
  <si>
    <t>21-04-2014</t>
  </si>
  <si>
    <t>TRAI issues consultation paper on amendment to the "The Standards of QoS for Wireless Data Services Regulations-2012", to examine the benchmark for "minimum download speed" being offered through various technologies. The highlights of consultation paper are:
-the authority seeks to prescribe a minimum download speed for wireless data services, based on the data on minimum download speed reported by service providers in the last three quarters.
-the authority processes it with each tariff plan for data services, the minimum download speed should necessarily be mentioned on all sale vouchers, website, advertisements etc.</t>
  </si>
  <si>
    <t>TRAI issues consultation paper on amendment to"The standards of QoS of wireless data services regulations-2012"</t>
  </si>
  <si>
    <t>INR 4,990</t>
  </si>
  <si>
    <t>INR 8,700</t>
  </si>
  <si>
    <t>Micromax starts manufacturing its smartphones in India</t>
  </si>
  <si>
    <t>23-4-2014</t>
  </si>
  <si>
    <t xml:space="preserve">Micromax starts manufacturing its smartphones in Rudraprayag facility in Uttarakhand - India.  </t>
  </si>
  <si>
    <t>The company had a 13% market share in total mobile phone segment and 16C% in smartphone market in last quarter of 2013.</t>
  </si>
  <si>
    <t>Microsoft, HP and Pearson launch Windows tablets for higher education in India</t>
  </si>
  <si>
    <t>Microsoft and HP are collaborating to launch new windows 8.1 based tablet named Omni 10 for students pursuing higher studies in engineering and management streams. The tablet solution offers students preloaded syllabus compliant educational material from Pearson that ensures effective learning with homework, tutorial and assessment support, along with e-books.</t>
  </si>
  <si>
    <t>The Microsoft offerings include a preloaded set of 10 e-books on developer tools, access to various Microsoft developer tools and servers through the DreamSpark student site, single sign-on student mail IDs as well as a 50 GB mail box and 25 GB OneDrivePro</t>
  </si>
  <si>
    <t>Microsoft</t>
  </si>
  <si>
    <t>BSNL launches pan India National Roaming plan</t>
  </si>
  <si>
    <t>INR 33</t>
  </si>
  <si>
    <t>Validity 7 days</t>
  </si>
  <si>
    <t>New prepaid promotional plan called "Deepam"</t>
  </si>
  <si>
    <t>1000 free Onnet seconds</t>
  </si>
  <si>
    <t>Local/STD Onnet- 1.2ps/sec Local/STD Offnet- 1.4ps/sec</t>
  </si>
  <si>
    <t>Applicable for Kerala circle
Validity 180 days</t>
  </si>
  <si>
    <t>Airtel launches Night Store</t>
  </si>
  <si>
    <t>INR 7 (voice)
INR 49 (data)</t>
  </si>
  <si>
    <t>Unlimited Onnet calls</t>
  </si>
  <si>
    <t>INR 7 - unlimited Onnet calls
INR 8 - unlimited 2G data
INR 29 - 500 MB of 3G data
INR 49 - 1 GB of 3G data</t>
  </si>
  <si>
    <t>Airtel to credit 50 MB free data for voters</t>
  </si>
  <si>
    <t>Nokia-X buyers in India to get free 3G data</t>
  </si>
  <si>
    <t>Airtel reduced validity of 2G data pack</t>
  </si>
  <si>
    <t>INR 125 - 525 MB - 21 days (Delhi)</t>
  </si>
  <si>
    <t>Airtel is offering free 3G data to Samsung Galaxy S5 buyers</t>
  </si>
  <si>
    <t>Bharti Airtel in collaboration with Samsung  is providing data bundles with Galaxy S5 to both prepaid and postpaid customers. Airtel will offer 1 GB of 3G data for first 6 months to postpaid customers with plans 399 and above. The prepaid customers will get 2 GB 3G data per month for first 2 months.</t>
  </si>
  <si>
    <t>Airtel reduced validity of 2G data pack, most widely used data pack of INR 125 will now provide validity of 3 weeks instead of 4 weeks.</t>
  </si>
  <si>
    <t>Nokia, in association with Bharti Airtel announced free 3G data offer for Nokia X smartphone. Airtel prepaid customers across all circles buying Nokia X will get 500 MB of 3G data per month for 3 months.</t>
  </si>
  <si>
    <t>Airtel to credit 50 MB of free data for its prepaid customers in Delhi NCR, Haryana and Kerala regions, giving the option to go online and read about their candidates before casting their votes.</t>
  </si>
  <si>
    <t>Nimbuzz</t>
  </si>
  <si>
    <t xml:space="preserve">Nimbuzz partners with LG for LG L III series smartphones and offers free 100 international calling minutes to any number in USA. </t>
  </si>
  <si>
    <t>Nimbuzz has over 150 million users globally and an international user footprint of more than 200 countries</t>
  </si>
  <si>
    <t>Mar 31, 2014</t>
  </si>
  <si>
    <t>INR 5,799</t>
  </si>
  <si>
    <t>Oppo</t>
  </si>
  <si>
    <t>Airtel launches 4G on mobile in Chandigarh, Mohali and Panchkula</t>
  </si>
  <si>
    <t>Airtel announced the launch of 4G on mobile in Chandigarh, Mohali and Panchkula with the roll out of Airtel 4G service.</t>
  </si>
  <si>
    <t>Customers using Apple iPhone 5s or 5c, XOLO LT900 and LG G2 have to just upgrade their existing SIM to a 4G SIM and select from any 4G plan.</t>
  </si>
  <si>
    <t>Airtel introduces talktime auto credit</t>
  </si>
  <si>
    <t>Airtel introduces talktime auto credit, it has enabled auto credit of INR 10 when user's balance goes below INR 5.</t>
  </si>
  <si>
    <t>Airtel has pan India GSM license, 3G license for 13 circles and 4G license for 8 circles</t>
  </si>
  <si>
    <t>Reliance Jio and ATC sign tower sharing pact</t>
  </si>
  <si>
    <t>STV 43
STV 148
STV 259</t>
  </si>
  <si>
    <t>INR 43
INR 148
INR 259</t>
  </si>
  <si>
    <t>80 STD minutes(STV 43)
500 local minutes(STV 148)
2,500 Onnet minutes(STV 259)</t>
  </si>
  <si>
    <t>Headline tariff of 1.6p/s</t>
  </si>
  <si>
    <t>Airtel is offering smart SIM in Andra Pradesh</t>
  </si>
  <si>
    <t>Tie up for 3G services</t>
  </si>
  <si>
    <t>RCOM/Tata Teleservices/Aircel</t>
  </si>
  <si>
    <t>RCOM, Tata Teleservices and Aircel signed an agreement to provide 3G roaming services using their network across the country.</t>
  </si>
  <si>
    <t>RCOM and Aircel have permits for 3G services in 13 circles, while Tata Teleservices has license in 9 circles.</t>
  </si>
  <si>
    <t>Mar 31,2014</t>
  </si>
  <si>
    <t>INR 17</t>
  </si>
  <si>
    <t>BBNL</t>
  </si>
  <si>
    <t>Citycom Networks Pvt. Ltd.</t>
  </si>
  <si>
    <t xml:space="preserve">Citycom Networks </t>
  </si>
  <si>
    <t>Infotel Telecom Ltd.</t>
  </si>
  <si>
    <t xml:space="preserve">Orange Business Services India </t>
  </si>
  <si>
    <t xml:space="preserve">Telstra </t>
  </si>
  <si>
    <t xml:space="preserve">Tikona Infinet </t>
  </si>
  <si>
    <t>Telewings Communicatio ns Services Pvt. Ltd.</t>
  </si>
  <si>
    <t>Telewings Communicatio ns Services Pvt.</t>
  </si>
  <si>
    <t>Delhi, Mumbai, Haryana &amp; Kerala</t>
  </si>
  <si>
    <t xml:space="preserve">Atria </t>
  </si>
  <si>
    <t xml:space="preserve">Beam Telecom </t>
  </si>
  <si>
    <t xml:space="preserve">Conjoinix </t>
  </si>
  <si>
    <t>Den Networks Ltd.</t>
  </si>
  <si>
    <t>Financial Technologies Communications Ltd.</t>
  </si>
  <si>
    <t xml:space="preserve">Idea Cellular Ltd </t>
  </si>
  <si>
    <t>Nelco Ltd.</t>
  </si>
  <si>
    <t xml:space="preserve">Nextra </t>
  </si>
  <si>
    <t xml:space="preserve">Power Grid Corportation of </t>
  </si>
  <si>
    <t xml:space="preserve">Quadrant Televentures </t>
  </si>
  <si>
    <t xml:space="preserve">Reliance Jio Infocomm Ltd. </t>
  </si>
  <si>
    <t>Telstra</t>
  </si>
  <si>
    <t>Airtel is offering smart SIM in Andra Pradesh, this Smart SIM is a nano SIM offered along with adapters for using the Smart SIM as a micro or mini SIM.</t>
  </si>
  <si>
    <t>Reliance Jio and ATC sign tower sharing pact. Under the agreement, Reliance Jio would utilize the telecom tower infrastructure of ATC India to 
launch its services across the country.</t>
  </si>
  <si>
    <t>This is an Opt-in feature, user will have to opt for service through USSD or IVR (by calling 121). 
USSD code : *141*4#</t>
  </si>
  <si>
    <t>May-14</t>
  </si>
  <si>
    <t>INR 8,990</t>
  </si>
  <si>
    <t>INR 6,599</t>
  </si>
  <si>
    <t>Android 4.4.2 (KitKat)</t>
  </si>
  <si>
    <t>INR 51,500</t>
  </si>
  <si>
    <t>INR 9,499</t>
  </si>
  <si>
    <t>INR 5,199</t>
  </si>
  <si>
    <t>INR 5,700</t>
  </si>
  <si>
    <t>INR 24,999</t>
  </si>
  <si>
    <t>TRAI issues Consultation Paper on  
‘Review of the Standards of Quality of Service of 
Basic Telephone Services (Wireline) and Cellular 
Mobile Telephone Services’</t>
  </si>
  <si>
    <t>21-05-2014</t>
  </si>
  <si>
    <t xml:space="preserve">TRAI issues Consultation Paper on  
‘Review of the Standards of Quality of Service of 
Basic Telephone Services (Wireline) and Cellular 
Mobile Telephone Services’. The highlights of consultation paper are:
-does the benchmark for the parameter “Fault 
incidences (No. of faults/100 subscribers/ month)” for Basic Telephone 
Service need revision? If so, what should be the benchmark? Please give 
your comments with justification. 
- does the benchmark for parameter “Fault 
Repair by next working day” for Basic Telephone Service need revision? If 
so, what should be the benchmark for faults repaired by next working day 
and by 3, 5 or 7 days? Please give your comments with justification
- What are your views on relaxing the benchmark for 
parameter “Mean Time to Repair (MTTR) to ≤ 12 Hrs” for Basic Telephone 
Service? Please give your comments with justification. 
</t>
  </si>
  <si>
    <t>INR 5,999</t>
  </si>
  <si>
    <t>Alcatel</t>
  </si>
  <si>
    <t>INR 16,999</t>
  </si>
  <si>
    <t xml:space="preserve">E5330 mobile Wi-Fi router </t>
  </si>
  <si>
    <t>High-speed packet access mobile hotspot</t>
  </si>
  <si>
    <t>HSDPA 21.6Mbps/HSUPA 5.76Mbps
UMTS/HSUPA/HSPA+
GSM/GPRS/EDGE
OS: Windows XP, Windows Vista, Windows 7, Windows 8, Mac OS X 10.5, 10.6, 10.7, 10.8</t>
  </si>
  <si>
    <t>Airtel introduced new billing of 2G and 3G data for its Post paid customers post rental usage</t>
  </si>
  <si>
    <t>Airtel increases 3G postpaid tariff card for ICR circles</t>
  </si>
  <si>
    <t>Airtel increases data tariff for postpaid customers in ICRA circles by 11%. 1 GB data costs INR 250.</t>
  </si>
  <si>
    <t>Airtel offers free 3 GB of 4G data with LG G2 for Bangalore customers</t>
  </si>
  <si>
    <t>Tata Docomo launches Track Me location tracking service</t>
  </si>
  <si>
    <t>Location SMS every 15 min for 2 hrs @ INR 5 per event
Location SMS every 30 in for 8 hrs @ INR 10 per event</t>
  </si>
  <si>
    <t>Idea cellular introduces "Easy Share Plan" for sharing usage of voice, data and SMS within a group of 3 or more connections. 5GB/10GB/20GB plans for INR 999/1,499/2,499.</t>
  </si>
  <si>
    <t>This plan is available in Andhra Pradesh, Gujarat, Himachal Pradesh, Jammu &amp; Kashmir, Kerala, Maharashtra and UP-W.</t>
  </si>
  <si>
    <t>Idea Cellular launches "Easy Share Plan"</t>
  </si>
  <si>
    <t>Idea Cellular launches 3G in Punjab</t>
  </si>
  <si>
    <t>Idea Cellular launches 3G services in Punjab and the service will be currently available in Chandigarh, Nawanshahr, Jagraon, Malerkotla and Nabha and in Ludhiana.</t>
  </si>
  <si>
    <t>GSM mobile service provider operating in 19 of 23 Circles.</t>
  </si>
  <si>
    <t>Aircel offers STD calls at lower rates with INR 55 plan</t>
  </si>
  <si>
    <t>INR 55</t>
  </si>
  <si>
    <t>Onnet calls @ 10p/min
Offnet calls @ 25p/min</t>
  </si>
  <si>
    <t>Valid for 30 days in Maharastra</t>
  </si>
  <si>
    <t>Airtel launches Whatsapp data plans</t>
  </si>
  <si>
    <t>Tata Docomo introduces location tracking service "Track Me" to its subscribers which sends an SMS to chosen recipients about users location by making use of network towers</t>
  </si>
  <si>
    <t>Airtel offers 3GB of free 4G data  for its customers who have a 4G enabled LG G2 smartphone. Postpaid customers can get 3GB of 4G data valid for 1 month for myPlan 199 and above. Prepaid customers will get 3GB of 4G data on the first eligible Airtel SIM inserted into the device for a period of 1 month.</t>
  </si>
  <si>
    <t>Airtel introduces Whatsapp data plans for its 2G and 3G customers. Airtel offers 200 MB of Whatsapp for one month starting from INR 36 which varies according to circles.</t>
  </si>
  <si>
    <t>Pricing differs from INR 36 to INR 48 according to circles</t>
  </si>
  <si>
    <t xml:space="preserve">Airtel reduced the billing charge for 2G and 3G postpaid customers after they exhaust their data limits. Under the new plan, if a 3G data customer with INR 250 rental exhausts 1 GB data limit, then another 1GB of 3G data capacity will be added to his quota for INR 250.  </t>
  </si>
  <si>
    <t xml:space="preserve">           -</t>
  </si>
  <si>
    <t>Jun-14</t>
  </si>
  <si>
    <t>NFC connectivity</t>
  </si>
  <si>
    <t>Windows Phone 8.1</t>
  </si>
  <si>
    <t>INR 9,500</t>
  </si>
  <si>
    <t>INR 7,299</t>
  </si>
  <si>
    <t>INR 4,490</t>
  </si>
  <si>
    <t>INR 4,500</t>
  </si>
  <si>
    <t>BB 10</t>
  </si>
  <si>
    <t>INR 15,999</t>
  </si>
  <si>
    <t>Windows 8.1</t>
  </si>
  <si>
    <t>Idea launches "No Bill Shock Postpaid Combo Plans"</t>
  </si>
  <si>
    <t>INR 199</t>
  </si>
  <si>
    <t>INR 175</t>
  </si>
  <si>
    <t>INR 249</t>
  </si>
  <si>
    <t>INR 399</t>
  </si>
  <si>
    <t>INR 549</t>
  </si>
  <si>
    <t>0.5 GB 2G data</t>
  </si>
  <si>
    <t>0.5 GB 3G data</t>
  </si>
  <si>
    <t>1 GB 3G data</t>
  </si>
  <si>
    <t>2 GB 3G data</t>
  </si>
  <si>
    <t>Reliance introduces free roaming plans</t>
  </si>
  <si>
    <t>prepaid/postpaid</t>
  </si>
  <si>
    <t>INR 599</t>
  </si>
  <si>
    <t>INR 350</t>
  </si>
  <si>
    <t>Post free minutes 40p/m
1 GB data
200 min free on roaming</t>
  </si>
  <si>
    <t>Post free minutes 30p/m
2 GB data
unlimited freee incoming calls on roaming</t>
  </si>
  <si>
    <t>Dual Sim</t>
  </si>
  <si>
    <t>INR 16,900</t>
  </si>
  <si>
    <t>octa core processor</t>
  </si>
  <si>
    <t>Jun 30, 2014</t>
  </si>
  <si>
    <t xml:space="preserve">List Of Service Providers  </t>
  </si>
  <si>
    <t>NA: Not Available</t>
  </si>
  <si>
    <t>8 circles</t>
  </si>
  <si>
    <t>Airtel introduces 4G services in Patiala</t>
  </si>
  <si>
    <t>Airtel adopts SON to manage data growth</t>
  </si>
  <si>
    <t>Aircel introduces 3G services in Arunachal Pradesh</t>
  </si>
  <si>
    <t>In order to increase its 3G penetration and improve customer experience, Aircel introduced 3G services in Itanagar and Naharlagun. The customers can use the services in their smartphones and the 3G Dongles are also made available.</t>
  </si>
  <si>
    <t>Airtel introduces 4G services in Amritsar, Hoshiarpur, Phagwara and Kapurthala</t>
  </si>
  <si>
    <t>Airtel introduces "My  Plan" for business and corporate employees</t>
  </si>
  <si>
    <t>Airtel had a success with its "My Plan" and hence is now introducing the same for its corporate and business customers. All the rental structures would be similar to the ones in original "My Plan". This plan is helpful in customizing the services as per the requirements of the users</t>
  </si>
  <si>
    <t>Unlimited Incoming Roaming</t>
  </si>
  <si>
    <t>Rs.38</t>
  </si>
  <si>
    <t>Outgoing Roaming charges 1.5paisa/second</t>
  </si>
  <si>
    <t>7 days validity</t>
  </si>
  <si>
    <t>STV Rs33</t>
  </si>
  <si>
    <t>Rs.33</t>
  </si>
  <si>
    <t xml:space="preserve">STD calls at 1p/2 sec </t>
  </si>
  <si>
    <t>3 months</t>
  </si>
  <si>
    <t>Ramzan Offer</t>
  </si>
  <si>
    <t>Rs.700</t>
  </si>
  <si>
    <t>Rs.786</t>
  </si>
  <si>
    <t>1p/60 sec for Tata Docomo and 1.5p/2 sec for other networks (11pm to 7am)</t>
  </si>
  <si>
    <t>15 days</t>
  </si>
  <si>
    <t>Rs.125</t>
  </si>
  <si>
    <t>Rs.135</t>
  </si>
  <si>
    <t>Gulf(Kuwait, UAE, Saudi Arabia) calls at 13.1p/sec</t>
  </si>
  <si>
    <t>Till July 31st</t>
  </si>
  <si>
    <t>Vodafone gives 2G free data for customers using Micromax Canvas Knight</t>
  </si>
  <si>
    <t>Vodafone gives 2G free data for customers who are not active on data pack and using Micromax Canvas Knight. Soon the offer is to be extended to other Micromax device, hence to give an enriched experience</t>
  </si>
  <si>
    <t>Idea has introduced 3G packs for its Kolkata customers with unlimited usage</t>
  </si>
  <si>
    <t>Idea has introduced 3G packs for its Kerala customers along with the TV packs</t>
  </si>
  <si>
    <t xml:space="preserve">The customer can get 3GB, 4GB, 5GB, 6GB, 8GB, 9GB, 10GB of 3G data for INR 646, 745, 848, 949, 1146, 1346 respectively. The INR 301 for Idea TV combo: 1 month subscription and 1GB 3G data </t>
  </si>
  <si>
    <t>INR 5,299</t>
  </si>
  <si>
    <t>Idea Cellular launches unlimited 3G Data packs in Kolkata</t>
  </si>
  <si>
    <t>Idea Cellular launches unlimited 3G Data packs in Kerala</t>
  </si>
  <si>
    <t>The customer can get 3GB, 4GB, 5GB, 6GB, 3G data for INR 649, 751, 851, 951 respectively. After the data consumption, the plan switches to 2G with 80 Kbps</t>
  </si>
  <si>
    <t>TRAI Releases Recommendations on Improving Telecom Services in Andaman &amp; Nicobar Islands and Lakshadweep </t>
  </si>
  <si>
    <t>22-07-2014</t>
  </si>
  <si>
    <t>TRAI releases recommendaions on improving the telecom services in Andaman &amp; Nicobar islands and Lakshadweep.. The highlight of these recommendations are: -The connectivity through submarine cable to all six DoT identified islands in Andaman and Nicobar. -Along with Chennai, Kolkata should be connected to Andaman and Nicobar by submarine cables. -Along with satellite connectivity, Lakshadweep should be connected to Cochin by submarine cables. -All villages with a population of more than 100 to be given 2G mobile coverage in 1st phase. -Investment of INR2277.87 crore for reliable and quality tecom services. -DoT/UT to have give componsation of INR130.4 crores on yearly basis for telecom opertion. -Additional 287.31 MHz satellite bandwidth for short term requirement.</t>
  </si>
  <si>
    <t>Total Broadband (in Mn) &gt;512kbp</t>
  </si>
  <si>
    <t>Jun 14</t>
  </si>
  <si>
    <t>`</t>
  </si>
  <si>
    <t xml:space="preserve">Idea Cellular Ltd         </t>
  </si>
  <si>
    <t xml:space="preserve">MTNL </t>
  </si>
  <si>
    <t>Quadrant Televentures Ltd</t>
  </si>
  <si>
    <t>Reliance Communication Ltd.</t>
  </si>
  <si>
    <t>Tata Teleservices (Maharashtra) Ltd.</t>
  </si>
  <si>
    <t>Vodafone Cellular Ltd</t>
  </si>
  <si>
    <t>Jun 30,2014</t>
  </si>
  <si>
    <t>Vodafone and Indian Government opt for third arbitrator to resolve tax dispute and extend the deadline for the same</t>
  </si>
  <si>
    <t>Reliance Jio has signed tower sharing agreement with BSNL for leasing 4000 mobile towers</t>
  </si>
  <si>
    <t>BSNL  will also an offer discounted rates if Reliance Jio commits leasing of at least 1,500 towers in the first year.</t>
  </si>
  <si>
    <t>Aircel launches LTE in Tamil Nadu and J&amp;K</t>
  </si>
  <si>
    <t>Telecom operator Aircel introduced 4G services in Tamil Nadu and Jammu &amp; Kashmir, and thereby becoming the only private telecom operator to provide all the three existing technologies of 2G, 3G and 4G in these markets</t>
  </si>
  <si>
    <t>Airtel introduces 4G services in Patiala and hence the people of Punjab from cities such as Amritsar, Hoshiarpur, Phagwara, Kapurthala, Chandigarh, Mohali, Panchkula, Ludhiana and Jalandhar can use the services while roaming. The iPhone 5S users can start using ir by upgrading to USIM. Even the Airtel 4G Dongle are available.</t>
  </si>
  <si>
    <t>The USIM is provided free with dongles or CPE and mobile users can purchase it for INR49. The dongles arepriced INR1500 while the CPE are priced INR2500.</t>
  </si>
  <si>
    <t>Airtel hass decided to adopt SON to efficiently manage the growing data traffic on the networks. The company is focuse in providing improved data experience and efficiently cater to increase in data demand. The company has deployed SON in Bangalore and Delhi and plans to adopt in all the metros.</t>
  </si>
  <si>
    <t>Airtel has deployed 4G services in Bangalore, Kolkata, Pune, and Chandigarh and lans to deploy it soon in Gurgaon</t>
  </si>
  <si>
    <t>To promote the usage of 3G, the company has introduced an offer called "3G Good Morning" where the customers are provided unlimited data freeand browse upto 100MB of 3G data everyday between 4am-8am</t>
  </si>
  <si>
    <t>Airtel introduces 4G services in four towns in Punjab: Amritsar, Hoshiarpur, Phagwara, and Kapurthala.  The comes at the backdrop of its launching 4G in Chandigarh, Ludhiana, and Amritsar.The iPhone 5S users can start using ir by upgrading to USIM. Even the Airtel 4G Dongle are available.</t>
  </si>
  <si>
    <t>Idea introduces Smart MiFi 3G Data Card</t>
  </si>
  <si>
    <t>Idea introduces Idea Smart Wifi, a 3G WiFi Dongle which can be simultaneously used by 10 people. The dongle provides download speed of 21.6 Mbps and upload speed of 5.76 Mbps</t>
  </si>
  <si>
    <t>quad core processor</t>
  </si>
  <si>
    <t>dual SIM</t>
  </si>
  <si>
    <t>INR 12,990</t>
  </si>
  <si>
    <t>Android 4.4.4 (KitKat)</t>
  </si>
  <si>
    <t>Feature Phone</t>
  </si>
  <si>
    <t>Auto focus rear camera</t>
  </si>
  <si>
    <t>Launches train booking app</t>
  </si>
  <si>
    <t>Aug-'14</t>
  </si>
  <si>
    <t>Blackberry launched the IRCTC app to facilitate its users to book train tickets through smartphones</t>
  </si>
  <si>
    <t>IRCTC is the subsidiary of Indian railways that handles tourism, catering, and online ticketing. It has been the major factor for boosting the railway ticket sales in India, It has also recently launched next generation e-ticket system.</t>
  </si>
  <si>
    <t>Partnership with Here, a navigation and mapping major</t>
  </si>
  <si>
    <t>Samsung has partnered Here to provide maps and navigation solutions to the company's Tizen powered smartphones and Samsung Gear S</t>
  </si>
  <si>
    <t>The Samsung gear has an application called Navigator which provides turn by turn walk navigation and public transit routing and these are provided by Here.</t>
  </si>
  <si>
    <t>Data and Talktime Combo</t>
  </si>
  <si>
    <t>200 talktime and 1.5 GB 3G data</t>
  </si>
  <si>
    <t>Only for Karnataka users</t>
  </si>
  <si>
    <t>Vodafone Red</t>
  </si>
  <si>
    <t>Post Paid</t>
  </si>
  <si>
    <t>INR 499, 899, 1299, 1499</t>
  </si>
  <si>
    <t>1000 minutes, 2000 minutes, 4000 minutes, 6000 minutes</t>
  </si>
  <si>
    <t>Free sms 500, 1000, 1500, 2000</t>
  </si>
  <si>
    <t>Free data 500mb, 2GB, 3GB, 5GB</t>
  </si>
  <si>
    <t>Idea provides special offers to subscribers using Blackberry OS 7 devices</t>
  </si>
  <si>
    <t xml:space="preserve">Idea announced a special offer on 1 GB data plan for its subscribers using Blackberry OS 7 devices </t>
  </si>
  <si>
    <t>1 GB 2G data for INR 83 with an annual rental plan (postpaid) of INR 999</t>
  </si>
  <si>
    <t>BSNL introduces STV 177</t>
  </si>
  <si>
    <t>INR 177</t>
  </si>
  <si>
    <t>200 minutes</t>
  </si>
  <si>
    <t>100 SMS</t>
  </si>
  <si>
    <t>350 MB 2G data valid for 30 days</t>
  </si>
  <si>
    <t>Uninor offers unlimited local calls for INR 64</t>
  </si>
  <si>
    <t>INR 64</t>
  </si>
  <si>
    <t>Offer available in Andra Pradesh vaild for 28 days</t>
  </si>
  <si>
    <t>Onnet and offnet calls @ 1p/s</t>
  </si>
  <si>
    <t>Vodafone introduces 3G booster packs in Tamil Nadu</t>
  </si>
  <si>
    <t>Vodafone has introduced booster packs for its postpaid consumers of 3G in Tamil Nadu</t>
  </si>
  <si>
    <t>INR 100 for 300 MB 3G data
INR 250 for 1 GB 3G data
INR 450 for 2 GB 3G data</t>
  </si>
  <si>
    <t>INR 4</t>
  </si>
  <si>
    <t>Valid for 28 days</t>
  </si>
  <si>
    <t>INR 43</t>
  </si>
  <si>
    <t>onnet and offnet calls @ 25p/min</t>
  </si>
  <si>
    <t>Valid for 28 days
First minute of every day @75p/min</t>
  </si>
  <si>
    <t>Onnet and offnet calls @ 30p/min</t>
  </si>
  <si>
    <t>INR 124</t>
  </si>
  <si>
    <t>300 local and STD minutes</t>
  </si>
  <si>
    <t>INR 253</t>
  </si>
  <si>
    <t>54,000 seconds of local and STD calling</t>
  </si>
  <si>
    <t>Uninor launches combo offers in Gujarat</t>
  </si>
  <si>
    <t>Regulation for standard of quality of service for wireline and cellular mobile telephone service</t>
  </si>
  <si>
    <t>TRAI is focused In improving the services of wireline and wireless services and has hence issued benchmarks for several parameters which needs to be followed by telecom service providers under standards of quality of servicesof wireline and cellular mobile telephone regulations</t>
  </si>
  <si>
    <t>Click here to view full document</t>
  </si>
  <si>
    <t>Regulation for international calling card services</t>
  </si>
  <si>
    <t>TRAI is focused in regulating the international long distance voice services and has hence passed the regulation where every operator which provide international voice services through calling card to enter into interconnection agreements following the terms and conditions of the license agreements</t>
  </si>
  <si>
    <t>Vodafone Group and Indian Government extend the date to have third arbitrator to resolve the tax dispute. The Government wants to encourage investments and hence has agreed for the delay by over a month</t>
  </si>
  <si>
    <t>The Indian Government and Vodafone Group have a long pending Rs.20,000 crore withholding tax dispute</t>
  </si>
  <si>
    <t xml:space="preserve"> BSNL would offer a base rate of INR 38,000 per month for its ground based towers and INR 24,900 per month for its rooftop based towers. </t>
  </si>
  <si>
    <t>Aircel is the second network operator in India, after Airtel, to introduce 4G services using LTE technology. However, the company presently is offering only broadband services - and not mobile services as well like Airtel.</t>
  </si>
  <si>
    <t>Sep-14</t>
  </si>
  <si>
    <t>Accelerometer</t>
  </si>
  <si>
    <t>LTE Enabled</t>
  </si>
  <si>
    <t>LTE enabled</t>
  </si>
  <si>
    <t>Partnership with BSNL</t>
  </si>
  <si>
    <t>Micromax joins hands with BSNL to drive the usage of data in the country</t>
  </si>
  <si>
    <t>Acquires Movirtu, a virtualidentity solution provider</t>
  </si>
  <si>
    <t>Sep-'14</t>
  </si>
  <si>
    <t>Blackberry has acquired a UK based startup Movirtu, which provides solution that allows multiple users on a single device</t>
  </si>
  <si>
    <t>With this virtual SIM platform, both the business and personal number can be used on a single device and also have separate billing for voice, data, and messaging usage for each number.</t>
  </si>
  <si>
    <t>BSNL would be providing 2GB free data and 500 minutes free talk time per quarter for Micromax users for a period f 1 year. The micromax users need to opt for a plan voucher of INR 153 to avail this offer.</t>
  </si>
  <si>
    <t>TRAI issues Draft Telecom Tariff order which is also the fifty ninth amendment</t>
  </si>
  <si>
    <t>All the telecom operators in the country would comply with the requirements of reporting the tariffs mentioned in the first time as well as changes made later on. ISPAI has requested the authority from excepting the small ISPs from reporting the tariffs</t>
  </si>
  <si>
    <t xml:space="preserve">Hikes call rates </t>
  </si>
  <si>
    <t>Airtel has increased  call rates to mobile and landline connection. The calls to mobile is increased to 60ps from 50ps per minute while the calls to landline has been increased to 90ps from 60ps per minute.</t>
  </si>
  <si>
    <t>This hike is applicable to Advantage 199 plan</t>
  </si>
  <si>
    <t>If the total number of subscribers in the last day of previous year is less than ten thoudand, the ISP can be excempted from reporting requirement during the financial year</t>
  </si>
  <si>
    <t>Advance balance loan</t>
  </si>
  <si>
    <t xml:space="preserve">Airtel is providing advance talk time feature for 50 rupees for its customers for a grace period which would be beneficial duringe emergencies. </t>
  </si>
  <si>
    <t>The offer is for Bihar state. The 50 rupees and an additional 3 rupees would be deducted as service charge after the grace period</t>
  </si>
  <si>
    <t>PV 49</t>
  </si>
  <si>
    <t>PV 89</t>
  </si>
  <si>
    <t>after free calls, 1.6p/2 sec</t>
  </si>
  <si>
    <t>20 paisa/sms</t>
  </si>
  <si>
    <t>Full talktime on topup of denominations 200,1100, 1500, 2000, 2200, 2500, 3000 and is only for Karnataka</t>
  </si>
  <si>
    <t>1000 sec and 20mb data free</t>
  </si>
  <si>
    <t>2000 sec and 20mb data free</t>
  </si>
  <si>
    <t>STD and Roaming pack</t>
  </si>
  <si>
    <t>10p/min</t>
  </si>
  <si>
    <t>This offer is for Delhi and only to Aircel to Aircel calls and has a validity of 28 days</t>
  </si>
  <si>
    <t>INR 49</t>
  </si>
  <si>
    <t>INR 89</t>
  </si>
  <si>
    <t>after free calls, 1.8p /2 sec</t>
  </si>
  <si>
    <t>Simply Swap</t>
  </si>
  <si>
    <t>INR89 plus swap fees of INR400</t>
  </si>
  <si>
    <t>Swap their handsets within 90 days. This offer is limited to Hyderabad users. Tata Docomo offers around 500n devices from 30 brands</t>
  </si>
  <si>
    <t>BSNL launches night data packs</t>
  </si>
  <si>
    <t>The data usage would start from mid night till 6am</t>
  </si>
  <si>
    <t>INR 389 for 15 GB and valid for 30 days and INR 589 for 40 GB valid for 30 days and the offer is limited to Karnataka</t>
  </si>
  <si>
    <t>BSNL partners Micromax to give free data with certain devices</t>
  </si>
  <si>
    <t>Free 8GB of data bundled with few Micromax devices</t>
  </si>
  <si>
    <t>The devices covered are Bolt A37/A37B, X070/X088, Funbook Mini P410i, MMX377G (Data card)</t>
  </si>
  <si>
    <t>Vodafone reduces its 3G monthly package price in AP</t>
  </si>
  <si>
    <t xml:space="preserve">INR 147 for 1GB 3G data </t>
  </si>
  <si>
    <t>Vodafone has introduced reduced priced packs for its 3G customers in AP</t>
  </si>
  <si>
    <t>Idea introduces special 2G plan for Blackberry users</t>
  </si>
  <si>
    <t xml:space="preserve">Idea has introduced special 2G plan for Blackberry OS 7 users having Idea postpaid tariff </t>
  </si>
  <si>
    <t>INR 83 for 1GB 2G data</t>
  </si>
  <si>
    <t>Moto 360 Smartwatch</t>
  </si>
  <si>
    <t>4GB memory, pedometer, wireless charging</t>
  </si>
  <si>
    <t>Inr 17,999</t>
  </si>
  <si>
    <t xml:space="preserve">Compatible with devices with Android 4.3 and above. The watch runs by OMAP3 processor and has 512MB RAM and 4GB internal memory. 
</t>
  </si>
  <si>
    <t>Android 4.4.4 KitKat</t>
  </si>
  <si>
    <t>Stellar 518</t>
  </si>
  <si>
    <t>INR 7,799</t>
  </si>
  <si>
    <t>Android 4.4(KitKat)</t>
  </si>
  <si>
    <t>Oct-14</t>
  </si>
  <si>
    <t>Apple</t>
  </si>
  <si>
    <t>iPhone 6</t>
  </si>
  <si>
    <t>iPhone 6 Plus</t>
  </si>
  <si>
    <t>iOS8</t>
  </si>
  <si>
    <t>NFC</t>
  </si>
  <si>
    <t>16GB-INR 53,500 64GB- INR 62,500 128GB- INR 71,500</t>
  </si>
  <si>
    <t>16GB-Inr 62,500 64GB- INR 71,500 128GB- INR 80,500</t>
  </si>
  <si>
    <t xml:space="preserve">GSM 850/900/1800/1900/UMTS 2100 MHz, LTE 2600 MHz,  1.4 GHZ dual core processor, Apple A8 chipset, 1 GB RAM, 16GB/64GB/128GB internal memory, dual-band, Wi-Fi hotspot, 8 MP rear camera, 1.2 MP front camera, Wi-Fi 802.11 a/b/g/n/ac, Bluetooth 4.0 LE version,  music player, video player with recording. </t>
  </si>
  <si>
    <t>OCT-14</t>
  </si>
  <si>
    <t>Lumia 930</t>
  </si>
  <si>
    <t>INR 36,649</t>
  </si>
  <si>
    <t>Windors 8.1</t>
  </si>
  <si>
    <t>20MP camera</t>
  </si>
  <si>
    <t xml:space="preserve">GSM 850/900/1800/1900/UMTS 2100/LTE 2600 MHz, single Nano SIM, 2.2 GHz quad core processor, 2 GB RAM, 32 GB internal memory, no external memory, 20 MP rear camera, 1.2 MP front camera, Wi-Fi 802.11 b/g/n,  Wi-Fi hotspot, bluetooth, 3G, FM radio , music player, video player with recording.      </t>
  </si>
  <si>
    <t>Lumia 730 Dual</t>
  </si>
  <si>
    <t>INR 15,299</t>
  </si>
  <si>
    <t xml:space="preserve">GSM 850/900/1800/1900/UMTS 2100 MHz, dual SIM, dual standby, 1.2 GHz quad core Qualcomm processor, 1 GB RAM, 8 GB internal memory, external memory up to 128 GB, 6.7 MP rear camera, 5 MP front camera, Wi-Fi 802.11 b/g/n,  Wi-Fi hotspot, bluetooth, 3G, FM radio , music player, video player with recording.      </t>
  </si>
  <si>
    <t>INR 28,799</t>
  </si>
  <si>
    <t>OCT-15</t>
  </si>
  <si>
    <t>Lumia 830</t>
  </si>
  <si>
    <t>clear black display</t>
  </si>
  <si>
    <t xml:space="preserve">GSM 850/900/1800/1900/UMTS 2100/LTE 2600 MHz, single Nano SIM, 1.2 GHz quad core processor, 1 GB RAM, 16 GB internal memory, external memory upto 128 GB, 10 MP rear camera, 1 MP front camera, Wi-Fi 802.11 b/g/n,  Wi-Fi hotspot, bluetooth, 3G, FM radio , music player, video player with recording.      </t>
  </si>
  <si>
    <t>Partnership with Reliance</t>
  </si>
  <si>
    <t>Apple iPhone 6 and iPhone 6 plus are to be be offered by Reliance through a zero plan</t>
  </si>
  <si>
    <t>The company wont be charging down payment. The iPhone 6 would be charged INR 3,099 for 24 months while iPhone 6 plus would be charged INR 3,599 for 24 months.</t>
  </si>
  <si>
    <t>Manufacturing unit in India</t>
  </si>
  <si>
    <t>Lava would be shifting its production to India from China. The decision is mainly inspired by the "Make in India" campaign by the PM</t>
  </si>
  <si>
    <t>The company is expected to spend INR 5000 crore in next 3 years to shift its manufacturing base</t>
  </si>
  <si>
    <t>Maps for Android</t>
  </si>
  <si>
    <t>Nokia has finally decided to introduce its beta version of its popular Here Maps for Android users</t>
  </si>
  <si>
    <t>Here Maps is one of the most comprehensive and intuitive location and navigation tool and has efficient inegration with public transit system and is much more intuitive than the Google maps</t>
  </si>
  <si>
    <t>DSL-AC68U Modem Router</t>
  </si>
  <si>
    <t>speed of 1300 Mbit/s for 802.11ac at 5 GHz and 600 Mbit/s for 802.11n at 2.4 GHz</t>
  </si>
  <si>
    <t>DSL port, switchable WAN/LAN port</t>
  </si>
  <si>
    <t>INR 18,740</t>
  </si>
  <si>
    <t>Galaxy Gear S</t>
  </si>
  <si>
    <t>INR 28,300</t>
  </si>
  <si>
    <t>1 GHz dual core processor, 512 MB RAM, 4 GB internal memory</t>
  </si>
  <si>
    <t>2 inch AMOLED display, powered by Tizen</t>
  </si>
  <si>
    <t>Sep 30, 2014</t>
  </si>
  <si>
    <t>WickedLeak</t>
  </si>
  <si>
    <t>Nov-14</t>
  </si>
  <si>
    <t>Xiaomi</t>
  </si>
  <si>
    <t>INR 10,499</t>
  </si>
  <si>
    <t>INR 4,399</t>
  </si>
  <si>
    <t>13 MP rear camera</t>
  </si>
  <si>
    <t>P55</t>
  </si>
  <si>
    <t>8MP front camera</t>
  </si>
  <si>
    <t>Android 5(Lollipop)</t>
  </si>
  <si>
    <t>INR 10,290</t>
  </si>
  <si>
    <t>5000 mAh battery </t>
  </si>
  <si>
    <t xml:space="preserve">Vodafone India has partnered with the Department of Posts to provide its recharge vouchers </t>
  </si>
  <si>
    <t xml:space="preserve">The partnership is restricted to Kerala state. Because of the good distribution network of post offices, the people need not have a separate trip to the Vodafone outlet just to recharge. </t>
  </si>
  <si>
    <t>Prepaid vouchers of diverse denominations, from Rs 7 to Rs 1001, would be available at the post offices across the state</t>
  </si>
  <si>
    <t>The company now allows its data subscribers to carry forward their unused data benefits</t>
  </si>
  <si>
    <t>The subscribers can now carry forward their data benefits, the 2G unused data by recharging with a 2G data pack and unused 3G data by recharging with a 3G data pack before the validity of the existing data pack expires.</t>
  </si>
  <si>
    <t>The updation of the validity of the data added will depend on the validity of the new data pack.</t>
  </si>
  <si>
    <t>Hike call rates</t>
  </si>
  <si>
    <t>Post paid</t>
  </si>
  <si>
    <t>INR 199 increased to INR 224</t>
  </si>
  <si>
    <t>Airtel has increased the postpaid rentals by 12% in the NCR region. The hike is applicable only to low rental packs. However, there are no changes in benefits being provided</t>
  </si>
  <si>
    <t>Sep 14</t>
  </si>
  <si>
    <t>Airtel increased 2G tariff</t>
  </si>
  <si>
    <t>The company reduces the data provided for the price and also reduces the validity time</t>
  </si>
  <si>
    <t>INR 149 for 750MB and valid for 21 days. This was earlier 1 GB for 28 days. This is restricted to Kerala circle</t>
  </si>
  <si>
    <t>Airtel hikes 3G tariff</t>
  </si>
  <si>
    <t>The company reduces  reduces the validity time of the 3G plans</t>
  </si>
  <si>
    <t xml:space="preserve">INR 202 for 500 MB 3G and 500 MB 2G data and the validity reduced to 25 days from 28. </t>
  </si>
  <si>
    <t xml:space="preserve">Airtel introduces "One touch </t>
  </si>
  <si>
    <t>E-commerce website</t>
  </si>
  <si>
    <t>Xiaomi, the Chinese smartphone major is planning to launch its own e-commerce website in India</t>
  </si>
  <si>
    <t>The website is expected to be introduced in first half of 2015 and would be functional along with Flipkart</t>
  </si>
  <si>
    <t>Self branded smartphone launch</t>
  </si>
  <si>
    <t>Microsoft has introduced its first Windows phone without Nokia label. The company has introduced Lumia 535 with Microsoft label</t>
  </si>
  <si>
    <t>It is an entry level Windows 8.1 based smartphone with 5 inch display</t>
  </si>
  <si>
    <t>It is a WAP portal designed which has a simple, secure and intuitive interface which simplifies the internet usage for the first-time users</t>
  </si>
  <si>
    <t>Vodafone introduces 3G services in Orissa</t>
  </si>
  <si>
    <t>The company becomes the only operator offering 3G services scross the country</t>
  </si>
  <si>
    <t>INR 251 for 1GB validity of 28 days</t>
  </si>
  <si>
    <t>Idea hikes tariff of daily free roaming pack</t>
  </si>
  <si>
    <t>INR 5 for daily and INR 75 for monthly pack</t>
  </si>
  <si>
    <t>The free incoming has been revised to 1ps/6 sec</t>
  </si>
  <si>
    <t>2GB 3G data for very comeptitive price of INR 177</t>
  </si>
  <si>
    <t>INR 177 valid for 30 days for</t>
  </si>
  <si>
    <t>RCOM introduces reduced 3G plans for Mumbai circle</t>
  </si>
  <si>
    <t>Talk Loan</t>
  </si>
  <si>
    <t>INR 5 or INR 10 loan when balance dips below INR 10</t>
  </si>
  <si>
    <t>Aircel introduces 3G experience zone in Chennai</t>
  </si>
  <si>
    <t>Opens experience zone with smartphones and tablets to experience Aircel 3G services</t>
  </si>
  <si>
    <t>Aircel hikes its 2G data tariff in Mumbai</t>
  </si>
  <si>
    <t>The INR 148 pack which used to give 2GB 2G data has been reduced to 1.25 GB</t>
  </si>
  <si>
    <t>INR 148. The tariff is exclusive for Mumbai circle</t>
  </si>
  <si>
    <t>Aircel launches 3G services in Mumbai</t>
  </si>
  <si>
    <t xml:space="preserve">Mumbai becomes third city after Rajasthan and Delhi. </t>
  </si>
  <si>
    <t>INR 195 for 1GB 3G data</t>
  </si>
  <si>
    <t>Tata Docomo introduces smaller monthly data packs</t>
  </si>
  <si>
    <t>Exclusive for Telangana and Andhra Pradesh</t>
  </si>
  <si>
    <t>INR 31 for 100 MB, INR 58 for 250 MB, INR 95 for 750 MB, INR 125 for 1GB 2G data</t>
  </si>
  <si>
    <t>Total Teledensity</t>
  </si>
  <si>
    <t>Sep 30,2014</t>
  </si>
  <si>
    <t>Wi-Fi Direct</t>
  </si>
  <si>
    <t>13MP rear camera</t>
  </si>
  <si>
    <t>INR 9,990</t>
  </si>
  <si>
    <t>OnePlus</t>
  </si>
  <si>
    <t>3 GB RAM</t>
  </si>
  <si>
    <t>8 MP front camera</t>
  </si>
  <si>
    <t>Service to provide mobile financial services to the population with no bank accounts</t>
  </si>
  <si>
    <t>BSNL has collaborated with Amdocs, Triotech and SBI to provide financial assistance to people with no bank accounts. The service would be having a 5 year service contract</t>
  </si>
  <si>
    <t>The mobile operators has thus relied on branchless banking, and has strong partners such as Amdocs and Triotech, thereby can assure reliability and an efficient cost structure which is highly affordable and targeted to low-income households</t>
  </si>
  <si>
    <t>Aircel has tiedup with Astelliato facilitate 2G and 3G servies of high quality</t>
  </si>
  <si>
    <t>Aircel has adopted the Nova suite from Astellia, for an optimized 2G and 3G radio access and core network resources.</t>
  </si>
  <si>
    <t>International Roaming pack</t>
  </si>
  <si>
    <t>Prepaid and Postpaid</t>
  </si>
  <si>
    <t>INR 149</t>
  </si>
  <si>
    <t>Incoming and outgoing calls at INR 5 per min during internation roaming</t>
  </si>
  <si>
    <t>Prepaid not available in West Bengal and Kolkata circles</t>
  </si>
  <si>
    <t>177 free minutes</t>
  </si>
  <si>
    <t>100 local and national SMS</t>
  </si>
  <si>
    <t>200 MB free data</t>
  </si>
  <si>
    <t>Combo 111</t>
  </si>
  <si>
    <t>INR 111</t>
  </si>
  <si>
    <t>OneIndia plan</t>
  </si>
  <si>
    <t>INR 44-46</t>
  </si>
  <si>
    <t>Outgoing calls at 35-40 ps/min while roaming</t>
  </si>
  <si>
    <t>Incoming unlimited while roaming</t>
  </si>
  <si>
    <t>Free data with recharge</t>
  </si>
  <si>
    <t>BSNL gives 50MB free data with all recharges and new connections to drive the usage of mobile data</t>
  </si>
  <si>
    <t>Idea reduces 3G data and validity on the 3G packs in Keraa circles</t>
  </si>
  <si>
    <t>Idea introduces new 3G packs</t>
  </si>
  <si>
    <t>INR 124 for 400 MB data and validity of 21 days. INR 149 for 500 MB data with validity of 21 days.</t>
  </si>
  <si>
    <t>INR 107 for 250 MB from earlier 300 MB with validity of 21 days from the earlier 30 days. INR 199 with 600 MB data and validity of 28 days from the earlier 30 days.</t>
  </si>
  <si>
    <t>RCOM has revised its 3G plan</t>
  </si>
  <si>
    <t>2GB 3G data for very comeptitive price of INR 177 and free FB, Whatsapp, and Twitter</t>
  </si>
  <si>
    <t>INR 177 with validity of 30 days</t>
  </si>
  <si>
    <t>Dec-14</t>
  </si>
  <si>
    <t>Chromecast</t>
  </si>
  <si>
    <t>Stream content such as Video on HD TV with a plugin. Also, reflect smartphone content into big screen</t>
  </si>
  <si>
    <t>Auxus RIST Smartwatch</t>
  </si>
  <si>
    <t>GPS, Wi-Fi, Bluetooth, 32GB micro SD card slot, 3MP camera, voice calling, 3G connectivity</t>
  </si>
  <si>
    <t>Delhi High Court lifts ban on its smartphone One Plus One</t>
  </si>
  <si>
    <t>Micromax had filed a case agianst the Chinese major for using Cyanogen OS. Micromax  claimed to have exclusive rights to sell smartphones on Cyanogen OS</t>
  </si>
  <si>
    <t>The court has asked Cyanogen and Shenzhen One Plus to file the replies on the interim stay application by Micromax</t>
  </si>
  <si>
    <t>Contracts/Investments/ Comments</t>
  </si>
  <si>
    <t>This is a major step towards PMs "Jan Dhan Yojna" or to connect every person with a bank account</t>
  </si>
  <si>
    <t>Astellia excels in providing real time network monitoring and trouble shooting solutions which can provide Aircel to drive business performance and customer experience</t>
  </si>
  <si>
    <t>USB 2.0 (1port), Wi-Fi 802.11 b/g/n, video playback, photo viewer, internal power adapter, works on  iOS, Android, Windows Phone, Mac, and PC</t>
  </si>
  <si>
    <t>3G voice calling, pedometer, heart rate monitor</t>
  </si>
  <si>
    <t>It allows Aircel to detect any glitches that might lead to degradation of the network and hence take corrective actions,thereby leading to improved availability and efficiency of the network. </t>
  </si>
  <si>
    <t>QE Jun 14</t>
  </si>
  <si>
    <t>QE Sep 14</t>
  </si>
  <si>
    <t>Dec 14</t>
  </si>
  <si>
    <t>Dec 31, 2014</t>
  </si>
  <si>
    <t>Dec 31,2014</t>
  </si>
  <si>
    <t>Feb-15</t>
  </si>
  <si>
    <t>Hikes Tata Photon Max WiFi postpaid tariff</t>
  </si>
  <si>
    <t>TTSL has its CDMA presence in 19 Indian circles and in Delhi circle it operates without the Docomo branding</t>
  </si>
  <si>
    <t>Tata has hiked its postpaid tariff for itsphoton max wifi offering in Delhi circle. The INR 1250 plan used to provide 30GB data has been revised to 20GB (10GB day + 10GB night)</t>
  </si>
  <si>
    <t>Tata has PAN India roaming agreement with RCOM for continous connectivity for its photon subscribers.</t>
  </si>
  <si>
    <t>Launches 4G services in Bhatinda</t>
  </si>
  <si>
    <t>Bhatinda has hence become the 12th town in the statewhere Airtel has its 4G presence. Other cities are  Chandigarh, Mohali, Panchkula, Ludhiana, Jalandhar, Amritsar, Hoshiarpur, Phagwara, Kapurthala, Patiala and Moga.</t>
  </si>
  <si>
    <t>The service pack is priced at INR 2500. The home Wi-Fi has been bundled with a numberous  4G plans. These are available across select Airtel retail outlets in Bathinda</t>
  </si>
  <si>
    <t> Special demo zones and kiosks have been installed at the Airtel Store for customers to have the live experience and opt for 4G service</t>
  </si>
  <si>
    <t>Launch WiFi hotspot services in national monument areas</t>
  </si>
  <si>
    <t>The areas which are to get BSNL WiFi hotspot are Taj Mahal, Fatehpur Sikri, SarnathTemple, Konark Temple, Jagannath Temple, Bodh Gaya, Shore Temple, Hampi, Khajurao, and Thanjaur</t>
  </si>
  <si>
    <t>Most of the tourists would not have a local sim card and hence would find it difficult to get internet connectivity</t>
  </si>
  <si>
    <t>To assist the tourists the BSNL has started the service. It would be starting the service with these 10 locations.</t>
  </si>
  <si>
    <t>To introduce highspeed WiFi services in 10 Andra Pradesh cities</t>
  </si>
  <si>
    <t>The 10 cities which are expected to get Wifi services  includw Guntur, Vijayawada, Visakhapatnam and Tirupati.</t>
  </si>
  <si>
    <t>BSNLis focused on Digital India Project and hence has given the contract to setup WiFi hotspots across the state in public areas to QuadGen Wireless Solutions Pvt Ltd.</t>
  </si>
  <si>
    <t xml:space="preserve"> The operator is planning to provide WiFi hotspots to universities, public spaces like bus stations and railway stations </t>
  </si>
  <si>
    <t>The operator introduces "HomeSpot" instant WiFi solution</t>
  </si>
  <si>
    <t>This marks the strategic shift of the company from being a major dongle provider to provider of WiFi solution as well</t>
  </si>
  <si>
    <t>The uniquely designed Homespot Instant WiFi solution includes a MBlaze Ultra dongle which works with a simple plug and play mechanism and facilitates high speed broadband access. It can be simultaneously used by 5 users including Smartphone customers</t>
  </si>
  <si>
    <t>This business is a opportunity for telecom operators where they can target the untapped home segment. The households in the tier 2 and tier 3 cities can be the major target group, especially where the smartphones are gaining popularity</t>
  </si>
  <si>
    <t>Partners with Facebook to provide free internet and inetrnet.org</t>
  </si>
  <si>
    <t>This is a joint venture between the global social media giant Facebook and Indian ISP Rcom.The main aim of thisventure is to reach out to the Billion Indians who have mobile phones but no access to online services</t>
  </si>
  <si>
    <t>The two-third of the Indian population who have mobile do not access  basic internet services due to constraints such as high pricing. The venture plans to accelerate the adoption of online services by a big margin</t>
  </si>
  <si>
    <t>The internet.org has gone live in 6 telecom circles which includes Gujarat, Mumbai, Maharashtra, Kerala, Andhra Pradesh(Including Telangana) and Tamil Nadu(Including Chennai)</t>
  </si>
  <si>
    <t>Mar-15</t>
  </si>
  <si>
    <t>2.4 inch</t>
  </si>
  <si>
    <t>Lowest cost internet ready phone from Microsoft</t>
  </si>
  <si>
    <t>INR 2,149</t>
  </si>
  <si>
    <t xml:space="preserve">GSM 900/1800 MHz, dual SIM, dual standby, 8 MB RAM, external memory up to 32 GB,VGA rear camera, bluetooth, FM radio , music player, video player with recording.      </t>
  </si>
  <si>
    <t>G Flex2</t>
  </si>
  <si>
    <t xml:space="preserve">5.5 inch </t>
  </si>
  <si>
    <t>Curved body and self healing back panel</t>
  </si>
  <si>
    <t>INR 55,000</t>
  </si>
  <si>
    <t xml:space="preserve">GSM 850/900/1800/1900/ UMTS 2100/LTE 2600 MHz , dual SIM, dual standby, 2 GHz quad core processor, 2 GB RAM, 32 GB internal memory, external memory up to 128 GB, 13 MP rear camera, 2.1 MP front camera, Wi-Fi 802.11 b/g/n, bluetooth, FM radio, music player, video player with recording. </t>
  </si>
  <si>
    <t>Galaxy A7</t>
  </si>
  <si>
    <t>Panaroma like Selfie feature</t>
  </si>
  <si>
    <t>INR 28,999</t>
  </si>
  <si>
    <t>GSM 850/900/1800/1900/UMTS 2100/LTE 2300 MHz, 1.5 GHz octa core processor, 2 GB RAM, 16 GB internal memory, external memory up to 64 GB, 13 MP rear camera, 5 MP front camera, Wi-Fi 802.11 b/g/n/ Wi-Fi hotspot, bluetooth, , FM radio, music player, video player with recording</t>
  </si>
  <si>
    <t>Galaxy J1</t>
  </si>
  <si>
    <t>INR 7,190</t>
  </si>
  <si>
    <t>GSM 850/900/1800/1900/UMTS 2100 MHz, 1.2 GHz quad core processor, 512 MB RAM, 4 GB internal memory, external memory up to 64 GB, 5 MP rear camera, 2 MP front camera, Wi-Fi 802.11 b/g/n/ Wi-Fi hotspot, bluetooth, , FM radio, music player, video player with recording</t>
  </si>
  <si>
    <t>Moto E (Gen 2)</t>
  </si>
  <si>
    <t xml:space="preserve">4.5 inch </t>
  </si>
  <si>
    <t>water resistant coating</t>
  </si>
  <si>
    <t xml:space="preserve">GSM 850/900/1800/1900/UMTS 2100 MHz, 1.2 GHz quad core  processor, 1 GB RAM, 8 GB internal memory, epandable upto 32GB, 5 MP rear camera, VGA fornt camera, Wi-Fi 802.11 a/g/b/n/ac, bluetooth,  FM radio, music player, video player with recording. </t>
  </si>
  <si>
    <t>Desire 820S</t>
  </si>
  <si>
    <t>Android 4.4 (Kit-Kat)</t>
  </si>
  <si>
    <t>INR 24,890</t>
  </si>
  <si>
    <t xml:space="preserve">GSM 850/900/1800/1900/UMTS 2100/LTE 2300 MHz, dual SIM, dual standby, 1.7 GHz  octa core processor, 2 GB RAM, 16 GB internal memory, external memory up to 32 GB, 13 MP rear camera, 8 MP front camera, Wi-Fi 802.11 a/b/g/n, bluetooth, FM radio, music player, video player with recording. </t>
  </si>
  <si>
    <t>Xtreme V</t>
  </si>
  <si>
    <t>INR 11,290</t>
  </si>
  <si>
    <t xml:space="preserve">GSM 900/1800 MHz UMTS 2100 MHz, dual SIM, 1.7 GHz octa core processor, 2 GB RAM, 16 GB internal memory, external memory up to 32 GB, 13 MP rear camera, 5 MP front camera, Wi-Fi 802.11 b/g/n, bluetooth, FM radio, music player, video player with recording.   </t>
  </si>
  <si>
    <t xml:space="preserve">Intex </t>
  </si>
  <si>
    <t>Aqua Speed</t>
  </si>
  <si>
    <t>2GB RAM</t>
  </si>
  <si>
    <t xml:space="preserve">GSM 850/900/1800/1900/ UMTS 2100 MHz, dual SIM, 1.3 GHz quad core processor, 2 GB RAM, 16 GB internal memory, external memory up to 32 GB, 8 MP rear camera, 5 MP front camera, Wi-Fi 802.11 b/g/n, bluetooth, FM radio, music player, video player with recording.   </t>
  </si>
  <si>
    <t>Aqua Y2</t>
  </si>
  <si>
    <t>Integrated remote control to use on various home appliances</t>
  </si>
  <si>
    <t>INR 4,390</t>
  </si>
  <si>
    <t xml:space="preserve">GSM 900/1800 MHz UMTS 2100 MHz, dual SIM, 1.2 GHz dual core processor, 512 MB RAM, 4 GB internal memory, external memory up to 32 GB, 5 MP rear camera, 0.3 MP front camera, Wi-Fi 802.11 b/g/n, bluetooth, FM radio, music player, video player with recording.   </t>
  </si>
  <si>
    <t>Aqua Star 2</t>
  </si>
  <si>
    <t>5 MP front camera</t>
  </si>
  <si>
    <t xml:space="preserve">GSM 900/1800 MHz UMTS 2100 MHz, dual SIM, 1.2 GHz quad core processor, 1 GB RAM, 8 GB internal memory, external memory up to 32 GB, 8 MP rear camera, 5 MP front camera, Wi-Fi 802.11 b/g/n, bluetooth, FM radio, music player, video player with recording.   </t>
  </si>
  <si>
    <t>Aqua Power HD</t>
  </si>
  <si>
    <t>4000 mAH battery</t>
  </si>
  <si>
    <t xml:space="preserve">GSM 900/1800 MHz UMTS 2100 MHz, dual SIM, 1.4 GHz Octa core processor, 2 GB RAM, 16 GB internal memory, external memory up to 32 GB, 13 MP rear camera, 5 MP front camera, Wi-Fi 802.11 b/g/n, bluetooth, FM radio, music player, video player with recording.   </t>
  </si>
  <si>
    <t>Aqua Desire</t>
  </si>
  <si>
    <t>8MP rear camera</t>
  </si>
  <si>
    <t>INR 5,560</t>
  </si>
  <si>
    <t xml:space="preserve">GSM 900/1800 MHz UMTS 2100 MHz, dual SIM, 1.2 GHz Dual core processor, 512 MB RAM, 16 4 internal memory, external memory up to 32 GB, 8 MP rear camera, 8 MP front camera, Wi-Fi 802.11 b/g/n, bluetooth, FM radio, music player, video player with recording.   </t>
  </si>
  <si>
    <t>Stellar 431</t>
  </si>
  <si>
    <t>dual core processor</t>
  </si>
  <si>
    <t>GSM 900/1800 UMTS 2100 MHz, dual SIM, dual standby, 1 GHz dual-core processor, 512 MB RAM, 4 GB internal memory, expandable memory upto 32 GB, 3.2 MP rear camera, 1.3 MP front camera, Wi-Fi 802.11 b/g/n, GPRS, WAP, bluetooth, FM Radio,  music player, video player with recording.</t>
  </si>
  <si>
    <t>Rio</t>
  </si>
  <si>
    <t>NewYork R501</t>
  </si>
  <si>
    <t>Exclusive on Snapdeal</t>
  </si>
  <si>
    <t>GSM 850/900/1800/1900/UMTS 2100 MHz, dual SIM, dual standby, 1.3 GHz quad core processor, 512 MB RAM, 4 GB internal memory, external memroy up to 32 GB, 8 MP rear camera, 2 MP front camera, Wi-Fi, bluetooth, FM Radio,  music player, video player with recording.</t>
  </si>
  <si>
    <t>Paris R301</t>
  </si>
  <si>
    <t>GSM 850/900/1800/1900/UMTS 2100 MHz, dual SIM, dual standby, 1.3 GHz quad core processor, 512 MB RAM, 4 GB internal memory, external memroy up to 32 GB, 5 MP rear camera, 2 MP front camera, Wi-Fi, bluetooth, FM Radio,  music player, video player with recording.</t>
  </si>
  <si>
    <t>London R201</t>
  </si>
  <si>
    <t>INR 3,399</t>
  </si>
  <si>
    <t>GSM 850/900/1800/1900/UMTS 2100 MHz, dual standby, 1.3 GHz quad core processor, 512 MB RAM, 4 GB internal memory, external memroy up to 32 GB, 5 MP rear camera, 2 MP front camera, Wi-Fi, bluetooth, FM Radio,  music player, video player with recording.</t>
  </si>
  <si>
    <t>Millenia Q450</t>
  </si>
  <si>
    <t>5 MP front cam</t>
  </si>
  <si>
    <t>GSM 900/1800/1900 UMTS 2100 MHz, dual SIM, dual standby, 1.3 GHz quad core processor, 512 MB RAM, 4 GB internal memory, external memroy up to 32 GB, 5 MP rear camera, 2 MP front camera, Wi-Fi, bluetooth, FM Radio,  music player, video player with recording.</t>
  </si>
  <si>
    <t>Iris 414</t>
  </si>
  <si>
    <t>proximity sensor</t>
  </si>
  <si>
    <t>INR 4,049</t>
  </si>
  <si>
    <t>GSM 900/1800/ UMTS 2100 MHz, dual SIM, dual standby, 1 GHz single core processor, 512 MB RAM, 4 GB internal memory, external memroy up to 32 GB, 3.2 MP rear camera, VGA front camera, Wi-Fi, bluetooth, FM Radio,  music player, video player with recording.</t>
  </si>
  <si>
    <t>LT2000</t>
  </si>
  <si>
    <t>GSM 850/900/1800/1900 UMTS 2100/LTE 2300 MHz, dual SIM, dual standby, 1.2 GHz quad core processor, 1 GB RAM, 8 GB internal memory, external memroy up to 32 GB, 8 MP rear camera, 2 MP front camera, Wi-Fi, bluetooth, FM Radio,  music player, video player with recording.</t>
  </si>
  <si>
    <t>Datawind</t>
  </si>
  <si>
    <t>Pocket Surfer 2G4</t>
  </si>
  <si>
    <t>INR 1,999</t>
  </si>
  <si>
    <t>GSM 850/900/1800/1900 MHz, dual SIM, dual standby, 1 GHz single core processor, 256 MB RAM, 512 MB internal memory, external memroy up to 32 GB, 0.3 MP rear camera, No front camera, Wi-Fi, bluetooth, FM Radio,  music player, video player with recording.</t>
  </si>
  <si>
    <t>PocketSurfer3G4</t>
  </si>
  <si>
    <t>GSM 850/900/1800/1900/UMTS 2100 MHz, dual SIM, dual standby, 1.2 GHz dual core processor, 256 MB RAM, 512 MB internal memory, external memroy up to 32 GB, 5 MP rear camera, 0.3 MP front camera, Wi-Fi, bluetooth, FM Radio,  music player, video player with recording.</t>
  </si>
  <si>
    <t>PocketSurfer 3G5</t>
  </si>
  <si>
    <t>GSM 850/900/1800/1900/UMTS 2100 MHz, dual SIM, dual standby, 1.2 GHz dual core processor, 512 MB RAM, 4 GB internal memory, external memroy up to 32 GB, 5 MP rear camera, 0.3 MP front camera, Wi-Fi, bluetooth, FM Radio,  music player, video player with recording.</t>
  </si>
  <si>
    <t>Q1001</t>
  </si>
  <si>
    <t>INR 6,199</t>
  </si>
  <si>
    <t>GSM 850/900/1800/1900/ UMTS 2100 MHz, dual SIM, dual standby, 1.3GHz quad-core processor, 512 MB RAM, 4 GB internal memory, expandable memory upto 32 GB, 5 MP rear camera, VGA front camera, Wi-Fi 802.11 b/g/n, GPRS, WAP, bluetooth, FM Radio,  music player, video player with recording.</t>
  </si>
  <si>
    <t>Iris Fuel 10</t>
  </si>
  <si>
    <t>3000mAH battery</t>
  </si>
  <si>
    <t>INR 6,541</t>
  </si>
  <si>
    <t>GSM 900/1800/UMTS 2100 MHz, dual SIM, dual standby, 1.3GHz quad-core processor, 1 GB RAM, 8 GB internal memory, expandable memory upto 32 GB, 5 MP rear camera, 2 MP front camera, Wi-Fi 802.11 b/g/n, GPRS, WAP, bluetooth, FM Radio,  music player, video player with recording.</t>
  </si>
  <si>
    <t>Iris Fuel 25</t>
  </si>
  <si>
    <t>INR 5,666</t>
  </si>
  <si>
    <t>GSM 900/1800 UMTS 2100 MHz, dual SIM, dual standby, 1GHz dual-core processor, 512 MB RAM, 4 GB internal memory, expandable memory upto 32 GB, 5 MP rear camera, VGA front camera, Wi-Fi 802.11 b/g/n, GPRS, WAP, bluetooth, FM Radio,  music player, video player with recording.</t>
  </si>
  <si>
    <t>Redmi 2</t>
  </si>
  <si>
    <t>GPS with GLONASS</t>
  </si>
  <si>
    <t>GSM 850/900/1800/1900/ UMTS 2100/LTE 2300 MHz, dual SIM, dual standby, 1.2GHz quad-core processor, 1 GB RAM, 8 GB internal memory, expandable memory upto 32 GB, 8 MP rear camera, 2 MP front camera, Wi-Fi 802.11 b/g/n, GPRS, WAP, bluetooth, FM Radio,  music player, video player with recording.</t>
  </si>
  <si>
    <t>KArbonn</t>
  </si>
  <si>
    <t>Titanium Mach Two</t>
  </si>
  <si>
    <t>INR 10,490</t>
  </si>
  <si>
    <t>GSM 850/900/1800/1900/ UMTS 2100 MHz, dual SIM, dual standby, 1.4GHz octa-core processor, 1 GB RAM, 8 GB internal memory, expandable memory upto 32 GB, 8 MP rear camera, 8 MP front camera, Wi-Fi 802.11 b/g/n, GPRS, WAP, bluetooth, FM Radio,  music player, video player with recording.</t>
  </si>
  <si>
    <t>Iris X1 Beats</t>
  </si>
  <si>
    <t>INR 6,552</t>
  </si>
  <si>
    <t>GSM 900/1800/ UMTS 2100 MHz, dual SIM, dual standby, 1.2GHz quad-core processor, 1 GB RAM, 8 GB internal memory, expandable memory upto 32 GB, 5 MP rear camera, VGA front camera, Wi-Fi 802.11 b/g/n, GPRS, WAP, bluetooth, FM Radio,  music player, video player with recording.</t>
  </si>
  <si>
    <t>Q600 Club</t>
  </si>
  <si>
    <t>Mali 400 MP 2 graphics processor </t>
  </si>
  <si>
    <t>GSM 900/1800/UMTS 2100 MHz, dual SIM, dual standby, 1.3GHz quad-core processor, 512 MB RAM, 4 GB internal memory, 32 GB expandable memory, 5 MP rear camera, 0.3 MP front camera, Wi-Fi 802.11 b/g/n, GPRS, WAP, bluetooth, FM Radio,  music player, video player with recording.</t>
  </si>
  <si>
    <t>Campus A356</t>
  </si>
  <si>
    <t>3G video calling</t>
  </si>
  <si>
    <t>INR 3,333</t>
  </si>
  <si>
    <t>GSM 900/1800/ UMTS 2100 MHz, dual SIM, dual standby, 1 GHz single-core processor, 256 MB RAM, 512 MB internal memory, expandable memory upto 32 GB, 2 MP rear camera, 0.3 MP front camera, Wi-Fi 802.11 b/g/n, GPRS, WAP, bluetooth, FM Radio,  music player, video player with recording.</t>
  </si>
  <si>
    <t>A1010</t>
  </si>
  <si>
    <t>15 hours and 27 minutes 3G talktime battery</t>
  </si>
  <si>
    <t>GSM 900/1800/UMTS 2100 MHz, dual SIM, dual standby, 1 GHz dual-core processor, 512 MB RAM, 4 GB internal memory, expandable memory upto 32 GB, 5 MP rear camera, VGA front camera, Wi-Fi 802.11 b/g/n, GPRS, WAP, bluetooth, FM Radio,  music player, video player with recording.</t>
  </si>
  <si>
    <t>Titanium Dazzle</t>
  </si>
  <si>
    <t>INR 5,490</t>
  </si>
  <si>
    <t>GSM 850/900/1800/1900/UMTS 2100 MHz, dual SIM, dual standby, 1.2 GHz quad core processor, 1 GB RAM, 8 GB internal memory, external memroy up to 32 GB, 5 MP rear camera, 2 MP front camera, Wi-Fi, bluetooth, FM Radio,  music player, video player with recording.</t>
  </si>
  <si>
    <t>CTRL V6L LTE</t>
  </si>
  <si>
    <t>Expandable upto 128 GB</t>
  </si>
  <si>
    <t>GSM 850/900/1800/1900/UMTS 2100/LTE 2600 MHz, dual SIM, dual standby, 1.2 GHz quad core processor, 1 GB RAM, 8 GB internal memory, external memroy up to 128 GB, 8 MP rear camera, 5 MP front camera, Wi-Fi, bluetooth, FM Radio,  music player, video player with recording.</t>
  </si>
  <si>
    <t>Xotic</t>
  </si>
  <si>
    <t>INR 8,890</t>
  </si>
  <si>
    <t>GSM 850/900/1800/1900/UMTS 2100 MHz, dual SIM, dual standby, 1.3 GHz quad core processor, 2 GB RAM, 16 GB internal memory, external memroy up to 32 GB, 8 MP rear camera, 3.2 MP front camera, Wi-Fi, bluetooth, FM Radio,  music player, video player with recording.</t>
  </si>
  <si>
    <t>Snap</t>
  </si>
  <si>
    <t>cheapest quadcore processor phone</t>
  </si>
  <si>
    <t>GSM 850/900/1800/1900 UMTS 2100 MHz, dual SIM, dual standby, 1.3 GHz quad core processor, 512 MB RAM, 4 GB internal memory, external memroy up to 16 GB, 5 MP rear camera, 2 MP front camera, Wi-Fi, bluetooth, FM Radio,  music player, video player with recording.</t>
  </si>
  <si>
    <t>Qik</t>
  </si>
  <si>
    <t>cheapest octacore processor phone</t>
  </si>
  <si>
    <t>GSM 850/900/1800/1900 UMTS 2100 MHz, dual SIM, dual standby, 1.7 GHz octa core processor, 1 GB RAM, 8 GB internal memory, external memroy up to 32 GB, 8 MP rear camera, 5 MP front camera, Wi-Fi, bluetooth, FM Radio,  music player, video player with recording.</t>
  </si>
  <si>
    <t>Qik+</t>
  </si>
  <si>
    <t>GSM 850/900/1800/1900 UMTS 2100 MHz, dual SIM, dual standby, 1.7 GHz octa core processor, 1 GB RAM, 8 GB internal memory, external memroy up to 32 GB, 13 MP rear camera, 5 MP front camera, Wi-Fi, bluetooth, FM Radio,  music player, video player with recording.</t>
  </si>
  <si>
    <t>Win Q1000</t>
  </si>
  <si>
    <t>GSM 850/900/1800/1900 UMTS 2100 MHz, dual SIM, dual standby, 1.2 GHz quad core processor, 1 GB RAM, 8 GB internal memory, external memroy up to 32 GB, 8 MP rear camera, 2 MP front camera, Wi-Fi, bluetooth, FM Radio,  music player, video player with recording.</t>
  </si>
  <si>
    <t>Lumia 435</t>
  </si>
  <si>
    <t>2 micro sim card slots</t>
  </si>
  <si>
    <t>GSM 850/900/1800/1900/ UMTS 2100 MHz, dual SIM, dual standby, 1.4GHz dual-core processor, 1 GB RAM, 8 GB internal memory, expandable memory upto 128 GB, 2 MP rear camera, VGA front camera, Wi-Fi 802.11 b/g/n, GPRS, WAP, bluetooth, FM Radio,  music player, video player with recording.</t>
  </si>
  <si>
    <t>Lumia 532</t>
  </si>
  <si>
    <t>GSM 850/900/1800/1900/ UMTS 2100 MHz, dual SIM, dual standby, 1.2GHz quad-core processor, 1 GB RAM, 8 GB internal memory, expandable memory upto 128 GB, 5 MP rear camera, VGA front camera, Wi-Fi 802.11 b/g/n, GPRS, WAP, bluetooth, FM Radio,  music player, video player with recording.</t>
  </si>
  <si>
    <t>Wammy Titan 4</t>
  </si>
  <si>
    <t>5330mAH battery</t>
  </si>
  <si>
    <t>GSM 850/900/1800/1900/ UMTS 2100 MHz, dual SIM, dual standby, 1.7GHz octa-core processor, 2 GB RAM, 8 GB internal memory, expandable memory upto 64 GB, 16 MP rear camera, 8 MP front camera, Wi-Fi 802.11 b/g/n, GPRS, WAP, bluetooth, FM Radio,  music player, video player with recording.</t>
  </si>
  <si>
    <t>Iris Fuel 20</t>
  </si>
  <si>
    <t>4400mAH battery</t>
  </si>
  <si>
    <t>GSM 900/1800 MHz, dual SIM, dual standby, 1.3GHz dual-core processor, 512 MB RAM, 4 GB internal memory, expandable memory upto 32 GB, 5 MP rear camera, VGA front camera, Wi-Fi 802.11 b/g/n, GPRS, WAP, bluetooth, FM Radio,  music player, video player with recording.</t>
  </si>
  <si>
    <t>Iris 465</t>
  </si>
  <si>
    <t>Supports 21 Indian languages</t>
  </si>
  <si>
    <t>GSM 900/1800 UMTS 2100 MHz, dual SIM, dual standby, 1.3GHz dual-core processor, 512 MB RAM, 4 GB internal memory, expandable memory upto 32 GB, 3.2 MP rear camera, 0.3 MP front camera, Wi-Fi 802.11 b/g/n, GPRS, WAP, bluetooth, FM Radio,  music player, video player with recording.</t>
  </si>
  <si>
    <t>Mirror 3</t>
  </si>
  <si>
    <t>GSM 850/900/1800/1900/ UMTS 2100 MHz, dual SIM, dual standby, 1.2GHz quad-core processor, 1 GB RAM, 8 GB internal memory, expandable memory upto 128 GB, 8 MP rear camera, 5 MP front camera, Wi-Fi 802.11 b/g/n, GPRS, WAP, bluetooth, FM Radio,  music player, video player with recording.</t>
  </si>
  <si>
    <t>N919D</t>
  </si>
  <si>
    <t>GSM 900/1800 MHz, dual SIM, dual standby, 1.2GHz quad-core processor, 1 GB RAM, 4 GB internal memory, expandable memory upto 32 GB, 8 MP rear camera, VGA front camera, Wi-Fi 802.11 b/g/n, GPRS, WAP, bluetooth, FM Radio,  music player, video player with recording.</t>
  </si>
  <si>
    <t>Zenfonce C</t>
  </si>
  <si>
    <t>GSM 850/900/1800/1900/ UMTS 2100 MHz, dual SIM, dual standby, 1.2GHz dual-core processor, 1 GB RAM, 8 GB internal memory, expandable memory upto 64 GB, 5 MP rear camera, 0.3 MP front camera, Wi-Fi 802.11 b/g/n, GPRS, WAP, bluetooth, FM Radio,  music player, video player with recording.</t>
  </si>
  <si>
    <t>S90</t>
  </si>
  <si>
    <t>Design similar to iPhone 6</t>
  </si>
  <si>
    <t>GSM 900/1800/1900/ UMTS 2100 MHz, dual SIM, dual standby, 1.2GHz quad-core processor, 2 GB RAM, 32 GB internal memory,  13 MP rear camera, 8 MP front camera, Wi-Fi 802.11 b/g/n, GPRS, WAP, bluetooth, FM Radio,  music player, video player with recording.</t>
  </si>
  <si>
    <t>Iris X8</t>
  </si>
  <si>
    <t>GSM 850/900/1800/1900/ UMTS 2100 MHz, dual SIM, dual standby, 1.4GHz octa-core processor, 2 GB RAM, 16 GB internal memory, expandable memory upto 32 GB, 8 MP rear camera, 3 MP front camera, Wi-Fi 802.11 b/g/n, GPRS, WAP, bluetooth, FM Radio,  music player, video player with recording.</t>
  </si>
  <si>
    <t>Iris X1 Grand</t>
  </si>
  <si>
    <t>INR 7,326</t>
  </si>
  <si>
    <t>GSM 900/1800/UMTS 2100 MHz, dual SIM, dual standby, 1.3GHz quad-core processor, 1 GB RAM, 8 GB internal memory, expandable memory upto 32 GB, 8 MP rear camera, 2 MP front camera, Wi-Fi 802.11 b/g/n, GPRS, WAP, bluetooth, FM Radio,  music player, video player with recording.</t>
  </si>
  <si>
    <t>Q54 Millennia ME</t>
  </si>
  <si>
    <t>INR 5,555</t>
  </si>
  <si>
    <t>GSM 900/1800/UMTS 2100 MHz, dual SIM, dual standby, 1.2GHz quad-core processor, 512 MB RAM, 4 GB internal memory, expandable memory upto 32 GB, 5 MP rear camera, 5 MP front camera, Wi-Fi 802.11 b/g/n, GPRS, WAP, bluetooth, FM Radio,  music player, video player with recording.</t>
  </si>
  <si>
    <t>S300</t>
  </si>
  <si>
    <t>Android 4.4.3 (KitKat)</t>
  </si>
  <si>
    <t>Low cost 3G phone</t>
  </si>
  <si>
    <t>INR 3,300</t>
  </si>
  <si>
    <t>GSM 850/900/1800/UMTS 2100 MHz, dual SIM, dual standby, 1.2 GHz Dual core processor,512 MB RAM, 4 GB internal memory, expandable memory upto 32 GB, 0.3 MP rear camera, 0.3 MP front camera, Wi-Fi 802.11 b/g/n, GPRS, WAP, bluetooth, FM Radio,  music player, video player with recording.</t>
  </si>
  <si>
    <t>Canvas Juice 2</t>
  </si>
  <si>
    <t>Android 5.0 (Lollipop)</t>
  </si>
  <si>
    <t>Dedicated Mali GPU</t>
  </si>
  <si>
    <t>GSM 850/900/1800/UMTS 2100 MHz, dual SIM, dual standby, 1.3 GHz Quad core processor,2 GB RAM, 8 GB internal memory, expandable memory upto 32 GB, 8 MP rear camera, 2 MP front camera, Wi-Fi 802.11 b/g/n, GPRS, WAP, bluetooth, FM Radio,  music player, video player with recording.</t>
  </si>
  <si>
    <t>Bolt Q324</t>
  </si>
  <si>
    <t>INR 3,990</t>
  </si>
  <si>
    <t>GSM 850/900/1800/1900/UMTS 2100 MHz, dual SIM, dual standby, 1.2 GHz Quad core processor,512 MB RAM, 4 GB internal memory, expandable memory upto 32 GB, 2 MP rear camera, 0.3 MP front camera, Wi-Fi 802.11 b/g/n, GPRS, WAP, bluetooth, FM Radio,  music player, video player with recording.</t>
  </si>
  <si>
    <t>Canvas Fire 4</t>
  </si>
  <si>
    <t>GSM 900/1800/1900/UMTS 2100 MHz, dual SIM, dual standby, 1.3 GHz Quad core processor,1 GB RAM, 4 GB internal memory, expandable memory upto 32 GB, 8 MP rear camera, 2 MP front camera, Wi-Fi 802.11 b/g/n, GPRS, WAP, bluetooth, FM Radio,  music player, video player with recording.</t>
  </si>
  <si>
    <t>Canvas Selfie</t>
  </si>
  <si>
    <t>13 MP rear and front cameras</t>
  </si>
  <si>
    <t>GSM 900/1800/1900/UMTS 2100 MHz, dual SIM, dual standby, 1.7 GHz octa core processor,2 GB RAM, 16 GB internal memory, expandable memory upto 32 GB, 13 MP rear camera, 13 MP front camera, Wi-Fi 802.11 b/g/n, GPRS, WAP, bluetooth, FM Radio,  music player, video player with recording.</t>
  </si>
  <si>
    <t>Canvas Pep</t>
  </si>
  <si>
    <t>Feb-2015</t>
  </si>
  <si>
    <t>quadcore processor</t>
  </si>
  <si>
    <t>GSM 850/900/1800/1900/UMTS 2100 MHz, dual SIM, dual standby, 1.4 GHz Quad core processor,1 GB RAM, 4 GB internal memory, expandable memory upto 32 GB, 5 MP rear camera, 0.3 MP front camera, Wi-Fi 802.11 b/g/n, GPRS, WAP, bluetooth, FM Radio,  music player, video player with recording.</t>
  </si>
  <si>
    <t>Honor 6 Plus</t>
  </si>
  <si>
    <t>INR 26,499</t>
  </si>
  <si>
    <t xml:space="preserve">GSM 900/1800/1900/ UMTS 2100/LTE 1800 MHz, dual SIM,dual standby, 1.8 GHz quad core processor, 3 GB RAM, 32 GB internal memory, external memory up to 128 GB, 8 MP rear camera, 8 MP front camera, Wi-Fi 802.11 b/g/n, bluetooth, FM radio, music player, video player with recording. </t>
  </si>
  <si>
    <t>Honor 4X</t>
  </si>
  <si>
    <t>customized Huawei 3.0 user interface</t>
  </si>
  <si>
    <t xml:space="preserve">GSM 900/1800/1900/ UMTS 2100/LTE 1800 MHz, dual SIM,dual standby, 1.2 GHz quad core processor, 2 G B RAM, 8 GB internal memory, external memory up to 32 GB, 13 MP rear camera, 5 MP front camera, Wi-Fi 802.11 b/g/n, bluetooth, FM radio, music player, video player with recording. </t>
  </si>
  <si>
    <t>Opens first Motocare in India</t>
  </si>
  <si>
    <t>Provides customers hands on experience on its product portfolio and also service support</t>
  </si>
  <si>
    <t>Its first Motocare is located in Bangalore</t>
  </si>
  <si>
    <t>Decides to start selling smartphones offline on retail stores</t>
  </si>
  <si>
    <t>Xiaomi, the Chinese smartphone major was one of the major smartphone player who got immense success through online only sales</t>
  </si>
  <si>
    <t>It has tied up with "The Mobile Store" and would initially provide its Note 4G and Mi4 models offline</t>
  </si>
  <si>
    <t>BlackBerry</t>
  </si>
  <si>
    <t>Roll out of 10.3.1 update for BB10 smartphoens</t>
  </si>
  <si>
    <t>Provides open access to BB world app store and Amazone app store</t>
  </si>
  <si>
    <t>The update is available for z10,q10,q5,z30,z3, Porsche design P'9983, and Passport phones</t>
  </si>
  <si>
    <t>Roll out of 5.0.2 update for BB10 Android wear devices</t>
  </si>
  <si>
    <t>The update fixes bugs, improves gear security, and enhances performance</t>
  </si>
  <si>
    <t>The update is available for Samsung Gear Live, Moto 360, LG G Watch, and Sony Smartwatch 3</t>
  </si>
  <si>
    <t>DC-21 external power bank</t>
  </si>
  <si>
    <t>Can charge the battery twice with full charge. It has a standby time of 6 months. Available colors are green, orange, and white</t>
  </si>
  <si>
    <t>6000mAH battery</t>
  </si>
  <si>
    <t xml:space="preserve">Unlimited Vodafone to Vodafone calls </t>
  </si>
  <si>
    <t>INR 99</t>
  </si>
  <si>
    <t>Unlimited(Vodafone to Vodafone)</t>
  </si>
  <si>
    <t>For Tamil Nadu circle. Validity of 28 days</t>
  </si>
  <si>
    <t>STV 88</t>
  </si>
  <si>
    <t>INR 88</t>
  </si>
  <si>
    <t>INR 50p/min</t>
  </si>
  <si>
    <t>Validity of 90 days. The reduced call rates wont be applicable for roming</t>
  </si>
  <si>
    <t>STV 54</t>
  </si>
  <si>
    <t>INR 54</t>
  </si>
  <si>
    <t>0.8p/sec</t>
  </si>
  <si>
    <t>Validity of 45 days. The reduced call rates wont be applicable for roaming</t>
  </si>
  <si>
    <t>STV 444</t>
  </si>
  <si>
    <t>INR 444</t>
  </si>
  <si>
    <t>4444 MB free 3G data. The plan is for Karnataka circle</t>
  </si>
  <si>
    <t>STV 666</t>
  </si>
  <si>
    <t>INR 666</t>
  </si>
  <si>
    <r>
      <t xml:space="preserve">6666 MB free 3G data. </t>
    </r>
    <r>
      <rPr>
        <b/>
        <sz val="10"/>
        <color theme="1"/>
        <rFont val="Calibri"/>
        <family val="2"/>
        <scheme val="minor"/>
      </rPr>
      <t>The plan is for Karnataka circle</t>
    </r>
  </si>
  <si>
    <t>Special roaming pack for Australia and NewZealand</t>
  </si>
  <si>
    <t>INR 149 for 30 days</t>
  </si>
  <si>
    <t>90% discount on incoming and outgoing charges while roaming</t>
  </si>
  <si>
    <t>Local/STD seconds pack</t>
  </si>
  <si>
    <t>INR 168/204</t>
  </si>
  <si>
    <t>30,000 seconds to Idea/25,000 seconds to any network</t>
  </si>
  <si>
    <t>Validity of 28 days. Only for Maharastra circle</t>
  </si>
  <si>
    <t>Easy share plan</t>
  </si>
  <si>
    <t xml:space="preserve">          INR 158</t>
  </si>
  <si>
    <t>110(local and national)</t>
  </si>
  <si>
    <t>250Mb Data</t>
  </si>
  <si>
    <t>Affordable local calling pack</t>
  </si>
  <si>
    <t>INR 197</t>
  </si>
  <si>
    <t>1,20,000 local net seconds and 24,000 off net seconds</t>
  </si>
  <si>
    <t>The offer is for Mumbai circle</t>
  </si>
  <si>
    <t>Aircel to Aircel free</t>
  </si>
  <si>
    <t xml:space="preserve">Aircel to Aircel free for 3000minutes after which it is 10p/min. </t>
  </si>
  <si>
    <t>The offer is for Mumbai circle. It has a validity of 28 days</t>
  </si>
  <si>
    <t>STV35</t>
  </si>
  <si>
    <t>48,000 on net local seconds</t>
  </si>
  <si>
    <t>The offer is for Maharastra circle and has validity of 28 days</t>
  </si>
  <si>
    <t>Unlimited roaming and STD calls</t>
  </si>
  <si>
    <t>Unlimited roaming and STD for 10p/min</t>
  </si>
  <si>
    <t>The offer is for Aircel customers across the country. It is specially launched for Holi</t>
  </si>
  <si>
    <t>Personalized double talk time</t>
  </si>
  <si>
    <t>Double talktime ranging from 50-110 minutes</t>
  </si>
  <si>
    <t>Validity of 30 days. The offer is for Tamil Nadu circle</t>
  </si>
  <si>
    <t>Airtel launches online data recharge offer</t>
  </si>
  <si>
    <t>The offer provides data at discounted prices. It is exclusive to recharge through its online portal</t>
  </si>
  <si>
    <t>INR 131 for 1GB 3G data and INR 74 for 1GB 2G data</t>
  </si>
  <si>
    <t>Airtel launches 3G data pack for INR 192</t>
  </si>
  <si>
    <t>The new tariff is for Punjab circle. The operator provides 1GB data of 3G speed with validity of 21 days</t>
  </si>
  <si>
    <t xml:space="preserve">INR 192 for 1GB and 21 days. INR 195 for 600MB data for 28 days. </t>
  </si>
  <si>
    <t>STV68</t>
  </si>
  <si>
    <t>The operator is providing 1GB 3G data for nominal INR 68. It has a validity of 10 days</t>
  </si>
  <si>
    <t>INR 68</t>
  </si>
  <si>
    <t>Revises annual 3G data plans to monthly data plans</t>
  </si>
  <si>
    <t>The operator used to provide full data during the recharge. However, now the customers would get data on monthly basis</t>
  </si>
  <si>
    <t>INR 1251 750 MB/month, INR 2299 1.5GB/month</t>
  </si>
  <si>
    <t>Revises prepaid data pack</t>
  </si>
  <si>
    <t>The operator has reduced the validity of its data packs by 1 or 2 days</t>
  </si>
  <si>
    <t>INR 39 for 200 MB data has become 6 days from 7. INR 78 for 450 MB reduced to 12 days from 14</t>
  </si>
  <si>
    <t>Introduces data based STVs</t>
  </si>
  <si>
    <t>STVs 73 and 105 which offer 200MB/21days and 300MB/30 day</t>
  </si>
  <si>
    <t xml:space="preserve">Offered for promotional 60 days time. For 3 days from 13th to 15th February 2015, the operator provided 50% extra Data on all Data STVs </t>
  </si>
  <si>
    <t>Idea hikes the 2G data tariff in Maharastra circle</t>
  </si>
  <si>
    <t>The operator has 1280 MB of 2G data for INR 198 with 28 days validity. This was earlier unlimited 2G data</t>
  </si>
  <si>
    <t>INR 198</t>
  </si>
  <si>
    <t xml:space="preserve">Introduces Whatsapp pack </t>
  </si>
  <si>
    <t>The opertor provides dedicated pack for Whatsapp only users with 30-day validity for its subscribers in Andhra Pradesh circle, but the usage is limited to 200MB</t>
  </si>
  <si>
    <t>Inr 39</t>
  </si>
  <si>
    <t>RCOM hikes 3G data tariff in Delhi circle</t>
  </si>
  <si>
    <t>Reduction of data provided by 40%</t>
  </si>
  <si>
    <t>INR 177 for 1GB has been reduced to 600 MB</t>
  </si>
  <si>
    <t>RCOM reduces 2G tariff in Maharastra</t>
  </si>
  <si>
    <t>INR 127 pack which used to give 3GB 2G data now provides unlimited 2G data</t>
  </si>
  <si>
    <t>INR 127</t>
  </si>
  <si>
    <t>Twitter access with no data charge</t>
  </si>
  <si>
    <t xml:space="preserve">Customers who do not have twitter accounts can also access cricket related tweets logging into rcom.co.in/cricket </t>
  </si>
  <si>
    <t>Data per run scored</t>
  </si>
  <si>
    <t>Customers would get 2MB data for each run scored by Indian team and 4MB for Indian victory</t>
  </si>
  <si>
    <t>Extra data for Recharge through portal</t>
  </si>
  <si>
    <t>The operator is offering 25% extra data for recharge through online portal</t>
  </si>
  <si>
    <t>INR 148, 2GB data is increased to 2.5GB data if it is echarged online</t>
  </si>
  <si>
    <t>Unlimited Facebook and Whatsapp</t>
  </si>
  <si>
    <t>Free Facebook browsing and Whatsapp messaging but does not include Whatsapp calling feature</t>
  </si>
  <si>
    <t>INR 1/day</t>
  </si>
  <si>
    <t>Aircel reduces 2G tariff in Maharastra circle</t>
  </si>
  <si>
    <t>Introduces value for money pocket internet for 2G services with as low as INR 79 for 1GB</t>
  </si>
  <si>
    <t>1GB 2G data for INR 79 with validity of 28 days. 2GB 2G data for INR 98 with 28 days validity.</t>
  </si>
  <si>
    <t>Aircel provides 20 percent extra data on exclusive online rechages</t>
  </si>
  <si>
    <t>It is one of the aggressive marketing strategy taken by the operator where it rolls back services with attractive offers in loss making circles</t>
  </si>
  <si>
    <t> recharge denominations of INR 193, 393, 693, 993.</t>
  </si>
  <si>
    <t>The operator revises 3G pack in Kerala</t>
  </si>
  <si>
    <t>1GB 3G data comes at INR 189 with 30 days validity. 1GB 3G data was earlier priced INR 153</t>
  </si>
  <si>
    <t>INR 189</t>
  </si>
  <si>
    <t>Roam like home like offering in Delhi</t>
  </si>
  <si>
    <t>In this offer, subscribers roaming on partner networks in Delhi circle can make outgoing off-net calls at 1paisa per second and incoming calls and SMS will be completely free</t>
  </si>
  <si>
    <t>Personalized service messages through Facebook</t>
  </si>
  <si>
    <t>These messages will be mainly value added services (VAS) offerings personalised to the likes and preferences of the subscriber</t>
  </si>
  <si>
    <t>TRAI passes telecom tariff draft</t>
  </si>
  <si>
    <t>The authority has been notifying the tariffs for various telecom services which also include the national roaming services.The tariffs for national roaming services was last reviewed in 2013</t>
  </si>
  <si>
    <t>The draft highlights the reduction of the ceiling tariffs for national roaming services. It also permits STVs and CVs for national roaming</t>
  </si>
  <si>
    <t>TRAI passed telecom MNP regulation</t>
  </si>
  <si>
    <t>The Government of India to introduce inter-service area MNP. The draft has also proposed certain changes in the current process of porting</t>
  </si>
  <si>
    <t>Even though  a subscriber ports his mobile number from one MNP Zone to another, his porting requests would be handled by the sameMNPSP  for all subsequent portings</t>
  </si>
  <si>
    <t>TRAI passed regulation on telecom interconnection usage charges</t>
  </si>
  <si>
    <t>Access licensees in India are allowed to access services within the Licensed Service Area. However, the Inter-LSA calls need to be routed through a National
Long Distance Operator (NLDO)</t>
  </si>
  <si>
    <t>The TRAI also found that the primary issue in transit carriage charges is the point of handing over of intra-LSA mobile to fixed call.</t>
  </si>
  <si>
    <t>Canvas Play</t>
  </si>
  <si>
    <t>Apr-15</t>
  </si>
  <si>
    <t>Android 5.0. (Lollipop)</t>
  </si>
  <si>
    <t>GSM 850/900/1800/1900/UMTS 2100 MHz, dual SIM, dual standby, 1.4 GHz MTK6592 Octa core processor,2 GB RAM, 16 GB internal memory, expandable memory upto 32 GB, 13 MP rear camera, 5 MP front camera, Wi-Fi 802.11 b/g/n, 3G, WAP, bluetooth, FM Radio,  music player, video player with recording.</t>
  </si>
  <si>
    <t>Canvas Nitro 2</t>
  </si>
  <si>
    <t>Android 4.4. (KitKat)</t>
  </si>
  <si>
    <t>Yuphoria</t>
  </si>
  <si>
    <t>Android 5.0.2 (Lollipop)</t>
  </si>
  <si>
    <t>Cyanogen OS</t>
  </si>
  <si>
    <t>GSM 850/900/1800/1900/UMTS 2100/LTE 2600 MHz, dual SIM, dual standby, 1.2 GHz Qualcomm Snapdragon 410 Quad core processor,2 GB RAM, 16 GB internal memory, expandable memory upto 32 GB, 8 MP rear camera, 5 MP front camera, Wi-Fi 802.11 b/g/n, 3G, 4G, WAP, bluetooth, FM Radio,  music player, video player with recording.</t>
  </si>
  <si>
    <t>INR 7,200</t>
  </si>
  <si>
    <t>Leap</t>
  </si>
  <si>
    <t>12 hours talktime</t>
  </si>
  <si>
    <t>INR 21,000</t>
  </si>
  <si>
    <t>GSM 850/900/1800/1900/UMTS 2100/LTE 2600 MHz, 1.5 GHz MSM 89660 Qualcomm processor, 2 GB RAM, 16 GB internal memory, external memroy up to 128 GB, 8 MP rear camera, 2 MP front camera, Wi-Fi, bluetooth, 3G, 4G, FM Radio,  music player, video player with recording.</t>
  </si>
  <si>
    <t>G4</t>
  </si>
  <si>
    <t>Android 5.1 (Lollipop)</t>
  </si>
  <si>
    <t>NFC connectivity, External memory up to 2 TB</t>
  </si>
  <si>
    <t xml:space="preserve">GSM 850/900/1800/1900/ UMTS 2100/LTE 2600 MHz , dual SIM, dual standby, Qualcomm Snapdragon 808 processor, 3 GB RAM, 32 GB internal memory, external memory up to 2 TB, 16 MP rear camera, 8 MP front camera, Wi-Fi 802.11 b/g/n, bluetooth, 3G, 4G, FM radio, music player, video player with recording. </t>
  </si>
  <si>
    <t>Zenfone 2</t>
  </si>
  <si>
    <t>Android 5.0(Lollipop)</t>
  </si>
  <si>
    <t>Fast charging with Asus boost master technology</t>
  </si>
  <si>
    <t>GSM 850/900/1800/1900/UMTS 2100/LTE 2600 MHz, Dual SIM, 2.3 GHz intel Atom Z3580 Quad core processor, 4 GB RAM, 64 GB internal memory, external memroy up to 64 GB, 13 MP rear camera, 5 MP front camera, Wi-Fi, bluetooth, 3G, 4G, FM Radio,  music player, video player with recording.</t>
  </si>
  <si>
    <t>Aqua Star II HD</t>
  </si>
  <si>
    <t xml:space="preserve">GSM 850/900/1800/UMTS 2100 MHz, dual SIM, 1.2 GHz quad core processor, 1 GB RAM, 8 GB internal memory, external memory up to 32 GB, 8 MP rear camera, 5 MP front camera, Wi-Fi 802.11 b/g/n, bluetooth, 3G, FM radio, music player, video player with recording.   </t>
  </si>
  <si>
    <t>INR 6,590</t>
  </si>
  <si>
    <t>Lumia 430</t>
  </si>
  <si>
    <t>Windows 8.1 phone</t>
  </si>
  <si>
    <t>GSM 850/900/1800/1900/UMTS 2100 MHz, dual SIM, dual standby, 1.2 GHz Qualcomm Snapdragon 200 dual core processor, 1 GB RAM, 8 GB internal memory, external memroy up to 128 GB, 2 MP rear camera, 0.3 MP front camera, Wi-Fi, bluetooth, 3G, FM Radio,  music player, video player with recording.</t>
  </si>
  <si>
    <t>INR 5,150</t>
  </si>
  <si>
    <t>Stellar 519</t>
  </si>
  <si>
    <t>GSM 900/1800/UMTS 2100/LTE 2300 MHz, dual SIM, dual standby, 1.2 GHz quad core processor, 512 MB RAM, 4 GB internal memory, expandable memory upto 32 GB, 8 MP rear camera, 3.2 MP front camera, Wi-Fi 802.11 b/g/n, GPRS, 3G, 4G, WAP, bluetooth, FM Radio,  music player, video player with recording.</t>
  </si>
  <si>
    <t>INR 10,799</t>
  </si>
  <si>
    <t>Aqua Power +</t>
  </si>
  <si>
    <t>4000 mAh battery</t>
  </si>
  <si>
    <t xml:space="preserve">GSM 900/1800/UMTS 2100 MHz, dual SIM, 1.3 GHz quad core processor, 2 GB RAM, 16 GB internal memory, external memory up to 32 GB, 13 MP rear camera, 5 MP front camera, Wi-Fi 802.11 b/g/n, bluetooth, 3G, FM radio, music player, video player with recording.   </t>
  </si>
  <si>
    <t>Iris Alfa L</t>
  </si>
  <si>
    <t>INFR 8,000</t>
  </si>
  <si>
    <t>GSM 850/900/1800/1900/UMTS 2100 MHz, dual SIM, dual standby, 1.3 GHz Media Tek quad core processor, 1 GB RAM, 8 GB internal memory, external memroy up to 32 GB, 8 MP rear camera, 2 MP front camera, Wi-Fi, bluetooth, 3G, FM Radio,  music player, video player with recording.</t>
  </si>
  <si>
    <t>Idea offer 3G data ranging from INR 7-29</t>
  </si>
  <si>
    <t xml:space="preserve">Idea has launched 5 3G data packs 
</t>
  </si>
  <si>
    <t>INR 7 , 20 min free data valid for 1 day
INR 26, 100 MB 3G data valid for 3 days
INR 44, 150 MB 3G data valid for 7 days
INR 19, 75 MB 3G data valid for 2 days
INR 29, 120 MB 3G data valid for 3 days</t>
  </si>
  <si>
    <t>CDMA internet pack</t>
  </si>
  <si>
    <t>Launches CDMA internet pack with data benefits of 100 MB, 250 MB and 500 MB depending on telecom circle</t>
  </si>
  <si>
    <t>INR 5</t>
  </si>
  <si>
    <t>Docomo reduces data benefits for CDMA data users</t>
  </si>
  <si>
    <t>Tata docomo reduces the data benefits of CDMA users  by 50%</t>
  </si>
  <si>
    <t>Docomo launches new 3G packs</t>
  </si>
  <si>
    <t>Docmo launches 3G plans for INR 499 wih post FUP charges of 10p/10kb</t>
  </si>
  <si>
    <t>INR 499 for 3GB 3G data valid for 30 days</t>
  </si>
  <si>
    <t>Uninor launches new data packs for Gujarat circle</t>
  </si>
  <si>
    <t>Uninor launches new unlimited Whatsapp with data packs starting from INR 15 to INR 102</t>
  </si>
  <si>
    <t>INR 15, unlimited whatsapp with 150 MB data valid for 3 days
INR 27, unlimited whatsapp with 250 MB data valid for 6 days
INR 42, unlimited whatsapp with 250 MB data valid for 21 days
INR 63, unlimited whatsapp with 500 MB data valid for 28 days
INR 102, unlimited whatsapp with 750 MB data valid for 56 days</t>
  </si>
  <si>
    <t>5% cash back in M-pesa app</t>
  </si>
  <si>
    <t>Moblie wallet</t>
  </si>
  <si>
    <t>Vodaone is promoting their M-pesa mobile app by oering 5% cash back on payments made using app up to a maximum of INR 50 per month</t>
  </si>
  <si>
    <t>Idea starts offering news unlimited 3G packs</t>
  </si>
  <si>
    <t>Idea offers unlimited 3G packs starting from INR 655 to INR 499 with post data benefits at 40 kbps speed valid for 28 days</t>
  </si>
  <si>
    <t>INR 655 - 3 GB
INR 755 - 3 GB  
INR 855 - 5 GB
INR 955 - 6 GB
INR 1055 - 7 GB
INR 1255 - 9 GB
INR 1499 - 11 GB</t>
  </si>
  <si>
    <t>Axis bank</t>
  </si>
  <si>
    <t>Funds transfer through social networks</t>
  </si>
  <si>
    <t>Axis banks has enabled its customers to transfer money through Whatsapp, Facebook, e-mail and SMS, all functions will be performed using mobile application Ping Pay</t>
  </si>
  <si>
    <t xml:space="preserve"> Ping Pay application will allow funds transfer between its users for up to INR 50,000 through National Payment Corporation of India's IMPS</t>
  </si>
  <si>
    <t>Smart fixed wireless phone with Wi-Fi</t>
  </si>
  <si>
    <t>Reliance communication has launched fixed wireless phone with inbuilt EVDO modem and Wi-Fi router which allows up to 8 devices to connect to internet</t>
  </si>
  <si>
    <t>Price of device is INR 3,999 and supports CDMA voice, data and SMS services</t>
  </si>
  <si>
    <t>Reliance communications</t>
  </si>
  <si>
    <t>Introduced SmartCare</t>
  </si>
  <si>
    <t>Reliance communication introduced SmartCare service on Twitter, customers can use some hashtags to recharge and activete certain services</t>
  </si>
  <si>
    <t>Unlimited calling</t>
  </si>
  <si>
    <t>INR 21
INR 44</t>
  </si>
  <si>
    <t>Unlimited Onnet calls between 5 AM to 5 PM
rest of the day all calls @ 1.4p/2 sec</t>
  </si>
  <si>
    <t>Offer vaild in Maharastra circle only</t>
  </si>
  <si>
    <t>Unlimited night calling</t>
  </si>
  <si>
    <t>INR 8</t>
  </si>
  <si>
    <t>Unlimited night calling between 00.00 to 06.00 AM</t>
  </si>
  <si>
    <t>Offer valid in Tamilnadu circle only</t>
  </si>
  <si>
    <t>Local Idea minutes</t>
  </si>
  <si>
    <t>Onnet calls @ 10p/m in idea towns and 40p/m in ICR towns (INR 63)</t>
  </si>
  <si>
    <t>INR 9</t>
  </si>
  <si>
    <t>INR 42</t>
  </si>
  <si>
    <t>INR 63</t>
  </si>
  <si>
    <t>INR 196</t>
  </si>
  <si>
    <t>60 min onnet calls</t>
  </si>
  <si>
    <t>200 min onnet calls</t>
  </si>
  <si>
    <t>1200 min onnet calls</t>
  </si>
  <si>
    <t>Valid for 1 days</t>
  </si>
  <si>
    <t>Valid for 8 days</t>
  </si>
  <si>
    <t>INR 12</t>
  </si>
  <si>
    <t>INR 41</t>
  </si>
  <si>
    <t>INR 74</t>
  </si>
  <si>
    <t>25 min STD/Local</t>
  </si>
  <si>
    <t>100 min STD/Local</t>
  </si>
  <si>
    <t>All calls @ 25p/min</t>
  </si>
  <si>
    <t>Valid for 3 days</t>
  </si>
  <si>
    <t>Valid for 60 days</t>
  </si>
  <si>
    <t>Rate cutters for Kolkata circle</t>
  </si>
  <si>
    <t>STV 248</t>
  </si>
  <si>
    <t>INR 248</t>
  </si>
  <si>
    <t>Unlimited calls to Landline 
M2M calls @ 30p/min</t>
  </si>
  <si>
    <t>Valid for 30 days in Karnataka circle only</t>
  </si>
  <si>
    <t>PV77</t>
  </si>
  <si>
    <t>INR 77</t>
  </si>
  <si>
    <t>50 min local and STD</t>
  </si>
  <si>
    <t>All calls @ 0.7p/min</t>
  </si>
  <si>
    <t>100 free onnet SMS per day</t>
  </si>
  <si>
    <t>50 MB data every day
Validity of pack is 180 days
Applicable for MNP users only</t>
  </si>
  <si>
    <t>PV87</t>
  </si>
  <si>
    <t>INR 87</t>
  </si>
  <si>
    <t>30 min local and STD</t>
  </si>
  <si>
    <t>All landline calls @ 20p/min
M2M onnet calls @ 30p/min
M2M offnet calls @ 40p/min</t>
  </si>
  <si>
    <t>SMS @ 25p/min</t>
  </si>
  <si>
    <t>Valid for 180 days</t>
  </si>
  <si>
    <t>Partners with GadgetWood</t>
  </si>
  <si>
    <t>Xiaomi partners with web based portal GadgetWood a multi brand repair provider for smartphones</t>
  </si>
  <si>
    <t>Users will get real time updates for repair status via SMS and phone will be delivered to their doorstep</t>
  </si>
  <si>
    <t>Mi 4i</t>
  </si>
  <si>
    <t>GSM 850/900/1800/1900/UMTS 2100 MHz, dual SIM, dual standby, 1.7 GHz Snapdragon 615  Octa core processor, 2 GB RAM, 16 GB internal memory, external memroy up to 64 GB, 13 MP rear camera, 3 MP front camera, Wi-Fi a/b/g/n/ac, bluetooth, 3G, 4G, FM Radio,  music player, video player with recording.</t>
  </si>
  <si>
    <t>LTE</t>
  </si>
  <si>
    <t>Andi 5F Infinito</t>
  </si>
  <si>
    <t>Android 5.0.1(Lollipop)</t>
  </si>
  <si>
    <t>GSM 900/1800/UMTS 2100 MHz, dual SIM, dual standby, 1.3 GHz quad core processor, 1 GB RAM, 8 GB internal memory, external memroy up to 32 GB, 8 MP rear camera, 3.2 MP front camera, Wi-Fi, bluetooth, 3G, FM Radio,  music player, video player with recording.</t>
  </si>
  <si>
    <t>Canvas Spark</t>
  </si>
  <si>
    <t>GSM 850/900/1800/1900/UMTS 2100 MHz, dual SIM, dual standby, 1.3 GHz MT6582M Quad core processor, 1 GB RAM, 8 GB internal memory, expandable memory upto 32 GB, 8 MP rear camera, 2 MP front camera, Wi-Fi 802.11, 3G, WAP, bluetooth, FM Radio,  music player, video player with recording.</t>
  </si>
  <si>
    <t>Joy Plus</t>
  </si>
  <si>
    <t>GSM 850/900/1800/1900/UMTS 2100 MHz, dual SIM, dual standby, 1.3 GHz Media Tek MT6572 dual core processor, 1 GB RAM, 4 GB internal memory, external memroy up to 32 GB, 3 MP rear camera, 1.3 MP front camera, Wi-Fi b/g/n, bluetooth, 3G, FM Radio,  music player, video player with recording.</t>
  </si>
  <si>
    <t>INR 6,990</t>
  </si>
  <si>
    <t>A6000</t>
  </si>
  <si>
    <t>Android 4.4.4(KitKat)</t>
  </si>
  <si>
    <t>GSM 850/900/1800/1900/UMTS 2100/LTE 2600 MHz, dual SIM, dual standby, 1.2 GHz Qualcomm Snapdragon 410 Quad core processor, 1 GB RAM, 8 GB internal memory, external memroy up to 32 GB, 8 MP rear camera, 2 MP front camera, Wi-Fi b/g/n, bluetooth, 3G, 4G, FM Radio,  music player, video player with recording.</t>
  </si>
  <si>
    <t>LTE, Dolby Digital speakers</t>
  </si>
  <si>
    <t>Iris X1 Atom</t>
  </si>
  <si>
    <t>GSM 900/1800/UMTS 2100 MHz, dual SIM, dual standby, 1.2 GHz quad core processor, 512 MB RAM, 4 GB internal memory, external memory up to 8 GB, 5 MP rear camera, VGA front camera, Wi-Fi 802.11 b/g, bluetooth, 3G, FM radio, music player, video player with recording.</t>
  </si>
  <si>
    <t>INR 4,444</t>
  </si>
  <si>
    <t>Aqua Y2+</t>
  </si>
  <si>
    <t xml:space="preserve">GSM 900/1800/UMTS 2100 MHz, dual SIM, 1.2 GHz quad core processor, 512 MB RAM, 4 GB internal memory, external memory up to 32 GB, 5 MP rear camera, 1.3 MP front camera, Wi-Fi 802.11 b/g/n, bluetooth, 3G, FM radio, music player, video player with recording.   </t>
  </si>
  <si>
    <t>INR 4,350</t>
  </si>
  <si>
    <t xml:space="preserve">GSM 900/1800/1900/ UMTS 2100/LTE 2600 MHz, dual SIM,dual standby, 1.2 GHz quad core processor, 2 GB RAM, 8 GB internal memory, external memory up to 32 GB, 13 MP rear camera, 5 MP front camera, Wi-Fi 802.11 b/g/n, bluetooth, 3G, 4G, FM radio, music player, video player with recording. </t>
  </si>
  <si>
    <t>LTE, dual SIM</t>
  </si>
  <si>
    <t>Iris Icon</t>
  </si>
  <si>
    <t>GSM 850/900/1800/1900/UMTS 2100 MHz, dual SIM, dual standby, 1.3 GHz quad core processor, 2 GB RAM, 16 GB internal memory, external memroy up to 32 GB, 13 MP rear camera, 5 MP front camera, Wi-Fi, bluetooth, 3G, FM Radio,  music player, video player with rec</t>
  </si>
  <si>
    <t>N3</t>
  </si>
  <si>
    <t>GSM 850/900/1800/1900/UMTS 2100/LTE band 1/3/7/20/40, dual SIM, dua standby, 2.3 GHz Qualcomm Snapdragon 801 MSM8974AA quad core processor, 2 GB RAM, 32 GB internal memory, external memory up to 128 GB, 16 MP rear camera, 16 MP front camera, Wi-Fi 802.11 a/b/g/n/ac, 3G, 4G, FM Radio,  music player, video player with recording.</t>
  </si>
  <si>
    <t>INR 42,990</t>
  </si>
  <si>
    <t>P70</t>
  </si>
  <si>
    <t>GSM 850/900/1800/1900/UMTS 2100/LTE 2600 MHz, dual SIM, dual standby, 1.2 GHz MT6752 octa core processor, 2 GB RAM, 16 GB internal memory, external memroy up to 32 GB, 13 MP rear camera, 5 MP front camera, Wi-Fi b/g/n, bluetooth, 3G, 4G, FM Radio,  music player, video player with recording.</t>
  </si>
  <si>
    <t>A7000</t>
  </si>
  <si>
    <t>850MHz/900MHz/1800MHz/1900/UMTS 2100/LTE 2600, dual SIM, dual standby, 1.5 GHz MediaTek MT6752m octa core processor, 2 GB RAM, 8 GB internal memory, external memory up to 32 GB, 8 MP rear camera, 5 MP front camera, Wi-Fi 802.11 b/g/n, 3G, 4G, FM Radio,  music player, video player with recording.</t>
  </si>
  <si>
    <t>One M9+</t>
  </si>
  <si>
    <t xml:space="preserve">GSM 850/900/1800/1900/UMTS 2100/LTE 2300 MHz, dual SIM, dual standby, 2.2 GHz  MediaTek helio™ X10 octa core processor, 3 GB RAM, 32 GB internal memory, external memory up to 2 TB, 20+2 MP dual rear camera, 4 MP front camera, Wi-Fi 802.11 a/b/g/n/a, bluetooth, 3G, 4G, FM radio, music player, video player with recording. </t>
  </si>
  <si>
    <t>INR 44,999</t>
  </si>
  <si>
    <t>LTE, 3GB RAM</t>
  </si>
  <si>
    <t>Desire 626G+</t>
  </si>
  <si>
    <t xml:space="preserve">GSM 850/900/1800/1900/UMTS 2100 MHz, dual SIM, dual standby, 1.7 GHz octa core processor, 1 GB RAM, 8 GB internal memory, external memory up to 32 GB, 13 MP dual rear camera, 5 MP front camera, Wi-Fi 802.11 b/g/n, bluetooth, 3G, FM radio, music player, video player with recording. </t>
  </si>
  <si>
    <t>Android 4.4.4 (Kit-Kat)</t>
  </si>
  <si>
    <t>Desire 826</t>
  </si>
  <si>
    <t xml:space="preserve">GSM 850/900/1800/1900/UMTS 2100 MHz, dual SIM, dual standby, 1.7 GHz Qualcomm Snapdragon 615 octa core processor, 2 GB RAM, 16 GB internal memory, external memory up to 128 GB, 13 MP dual rear camera, 13 MP front camera, Wi-Fi 802.11 a/b/g/n, bluetooth, 3G, 4G, FM radio, music player, video player with recording. </t>
  </si>
  <si>
    <t>INR 23,900</t>
  </si>
  <si>
    <t>Aqua Speed HD</t>
  </si>
  <si>
    <t xml:space="preserve">GSM 900/1800/UMTS 2100 MHz, dual SIM, dua standby, 1.3 GHz MT 6582M quad core processor, 2 GB RAM, 16 GB internal memory, external memory up to 32 GB, 8 MP rear camera, 5 MP front camera, Wi-Fi, 3G, FM radio, music player, video player with recording.   </t>
  </si>
  <si>
    <t>Aqua M5</t>
  </si>
  <si>
    <t xml:space="preserve">GSM 900/1800/UMTS 2100 MHz, dual SIM, dua standby, 1.3 GHz quad core processor, 512 MB RAM, 4 GB internal memory, external memory up to 32 GB, 8 MP rear camera, 2 MP front camera, Wi-Fi, 3G, FM radio, music player, video player with recording.   </t>
  </si>
  <si>
    <t xml:space="preserve">GSM 900/1800/UMTS 2100 MHz, dual SIM, dua standby, 1.4 GHz octa core processor, 1 GB RAM, 8 GB internal memory, external memory up to 32 GB, 10 MP rear camera, 5 MP front camera, Wi-Fi, 3G, FM radio, music player, video player with recording.   </t>
  </si>
  <si>
    <t>Aqua Desire HD</t>
  </si>
  <si>
    <t>Elife S7</t>
  </si>
  <si>
    <t>GSM 850/900/1800/1900/UMTS 2100/LTE 2600 MHz, dual SIM, dual standby, 1.7 GHz octa core processor, 2 GB RAM, 16 GB internal memory, 13 MP rear camera, 8 MP front camera, Wi-Fi b/g/n, bluetooth, 3G, 4G, FM Radio,  music player, video player with recording.</t>
  </si>
  <si>
    <t>Stellar 526n Octa</t>
  </si>
  <si>
    <t>Stellar 526</t>
  </si>
  <si>
    <t>Stellar 524</t>
  </si>
  <si>
    <t>Stellar 520n</t>
  </si>
  <si>
    <t>GSM 900/1800/UMTS 2100 MHz, 1.3 GHz quad core processor, 1 GB RAM, 8 GB internal memory, 8 MP rear camera, 2 MP front camera, Wi-Fi 802.11 b/g/n, GPRS, 3G, WAP, bluetooth, FM Radio,  music player, video player with recording.</t>
  </si>
  <si>
    <t>GSM 900/1800/UMTS 2100 MHz, 1.3 GHz quad core processor, 1 GB RAM, 8 GB internal memory, 13 MP rear camera, 3.2 MP front camera, Wi-Fi 802.11 b/g/n, GPRS, 3G, WAP, bluetooth, FM Radio,  music player, video player with recording.</t>
  </si>
  <si>
    <t>GSM 900/1800/UMTS 2100 MHz, 1.5 GHz hexa core processor, 1 GB RAM, 8 GB internal memory, 8 MP rear camera, 3.2 MP front camera, Wi-Fi 802.11 b/g/n, GPRS, 3G, WAP, bluetooth, FM Radio,  music player, video player with recording.</t>
  </si>
  <si>
    <t>GSM 900/1800/UMTS 2100 MHz, 1.4 GHz octa core processor, 1 GB RAM, 8 GB internal memory, expandable memory upto 32 GB, 8 MP rear camera, 3.2 MP front camera, Wi-Fi 802.11 b/g/n, GPRS, 3G, WAP, bluetooth, FM Radio,  music player, video player with recording.</t>
  </si>
  <si>
    <t>GSM 900/1800/UMTS 2100 MHz, dual SIM, dual standby, 1.3 GHz quad core processor, 1 GB RAM, 8 GB internal memory, external memory up to 32 GB, 8 MP rear camera, 1.3 MP front camera, Wi-Fi 802.11 b/g/n, GPRS, 3G, WAP, bluetooth, FM Radio,  music player, video player with recording.</t>
  </si>
  <si>
    <t>INR 9,299</t>
  </si>
  <si>
    <t>Android 4.2 (JellyBean)</t>
  </si>
  <si>
    <t>GSM 900/1800/UMTS 2100 MHz, dual SIM, dual standby, 1.3 GHz quad core processor, 1 GB RAM, 4 GB internal memory, external memory up to 32 GB, 8 MP rear camera, 2 MP front camera, Wi-Fi 802.11 b/g/n, GPRS, 3G, WAP, bluetooth, FM Radio,  music player, video player with recording.</t>
  </si>
  <si>
    <t>640 XL</t>
  </si>
  <si>
    <t>GSM 850/900/1800/1900/UMTS 2100 MHz, dual SIM, dual standby, 1.2 GHz Qualcomm Snapdragon quad core processor, 1 GB RAM, 8 GB internal memory, external memory up to 128 GB, 8 MP rear camera, 0.9 MP front camera, Wi-Fi b/g/n, bluetooth, 3G, FM Radio,  music player, video player with recording.</t>
  </si>
  <si>
    <t>INR 14,399</t>
  </si>
  <si>
    <t>GSM 850/900/1800/1900/UMTS 2100 MHz, dual SIM, dual standby, 1.2 GHz Qualcomm Snapdragon quad core processor, 1 GB RAM, 8 GB internal memory, external memory up to 128 GB, 13 MP rear camera, 5 MP front camera, Wi-Fi b/g/n, bluetooth, 3G, FM Radio,  music player, video player with recording.</t>
  </si>
  <si>
    <t>Free minutes for customers experiencing call drops</t>
  </si>
  <si>
    <t>Reliance communication is offering 10 minutes for customers experiencing call drops, a move to address decreasing customer loyalty</t>
  </si>
  <si>
    <t>Vodafone investing in Maharastra circle to expand its network presence</t>
  </si>
  <si>
    <t>Vodafone India invests INR 10500 million in Maharastra circle to expand its 3G and 2G network footprint and also to enhance retail presence</t>
  </si>
  <si>
    <t xml:space="preserve">Vodafone has expanded its network coverage by adding 3000 3G and 2G sites across the circle </t>
  </si>
  <si>
    <t>Canvas Doodle 4</t>
  </si>
  <si>
    <t>May-15</t>
  </si>
  <si>
    <t>GSM 900/1800/850/1900/UMTS 2100 MHz, 1.3 GHz MT6582M Quad core processor, 1 GB RAM, 8 GB internal memory, external memory up to 32 GB, 8 MP rear camera, 2 MP front camera, Wi-Fi, bluetooth, 3G, FM Radio,  music player, video player with recording.</t>
  </si>
  <si>
    <t>6 inch IPS display</t>
  </si>
  <si>
    <t>Bolt Q335</t>
  </si>
  <si>
    <t>GSM 900/1800/850/1900/UMTS 2100 MHz, 1.2 GHz SC7731 Quad core processor, 512  MB RAM, 4 GB internal memory, external memory up to 32 GB, 5 MP rear camera, 2 MP front camera, Wi-Fi, bluetooth, 3G, FM Radio,  music player, video player with recording.</t>
  </si>
  <si>
    <t>INR 4,000</t>
  </si>
  <si>
    <t>6 hours talk time</t>
  </si>
  <si>
    <t>xperia Z3+</t>
  </si>
  <si>
    <t>Android 5.0
(Lollipop)</t>
  </si>
  <si>
    <t>INR 55,990</t>
  </si>
  <si>
    <t>GSM 850/900/1800/1900/ UMTS 2100/LTE 700/2600 MHz, 2 GHz Qualcomm Snapdragon 810 Octa core processor, 3 GB RAM, 32 GB internal memory, external memory up to 128 GB, 20.7 MP rear camera, 5 front camera, Wi-Fi 802.11 b/g/n, bluetooth, 3G, 4G, FM radio, music player, video player with recording</t>
  </si>
  <si>
    <t>LTE Enabled and supports NFC</t>
  </si>
  <si>
    <t>INR 24,499</t>
  </si>
  <si>
    <t>GSM 850/900/1800/1900/ UMTS 2100/LTE 700/2600 MHz, dual SIM, dual standby, 1.5 GHz Qualcomm Snapdragon 615 Octa Core processor, 2 GB RAM, 8/16 GB internal memory, external memory up to 128 GB, 13 MP rear camera, 5 front camera, Wi-Fi 802.11 b/g/n, bluetooth, 3G, 4G, FM radio, music player, video player with recording</t>
  </si>
  <si>
    <t>Xperia C4 Dual</t>
  </si>
  <si>
    <t>Xperia M4 Aqua Dual</t>
  </si>
  <si>
    <t>INR 29,490</t>
  </si>
  <si>
    <t>GSM 850/900/1800/1900/ UMTS 2100/LTE 700/2600 MHz, dual SIM, dual standby, 1.7 GHz  Octa Core processor, 2 GB RAM, 16 GB internal memory, external memory up to 128 GB, 13 MP rear camera, 5 front camera, Wi-Fi 802.11 b/g/n, bluetooth, 3G, 4G, FM radio, music player, video player with recording</t>
  </si>
  <si>
    <t>Nubia</t>
  </si>
  <si>
    <t>Z9</t>
  </si>
  <si>
    <t>GSM 850/900/1800/1900/UMTS 2100/LTE 2600 MHz, dual SIM, dual standby, 1.5 GHz MSM8939 Octa core processor, 2 GB RAM, 16 GB internal memory, external memory up to 128 GB, 16 MP rear camera, 8 MP front camera, Wi-Fi a/b/g/n/ac, bluetooth, 3G, 4G, FM Radio,  music player, video player with recording.</t>
  </si>
  <si>
    <t>LTE enebled</t>
  </si>
  <si>
    <t>Galaxy Grand Neo Plus</t>
  </si>
  <si>
    <t>INR 9,498</t>
  </si>
  <si>
    <t>GSM 850/900/1800/1900/UMTS 2100 MHz, dual SIM, dual standby, 1.2 GHz Quad core processor, 1 GB RAM, 8 GB internal memory, external memory up to 64 GB, 5 MP rear camera, 2 MP front camera, Wi-Fi 802.11 b/g/n , bluetooth, 3G , FM radio, music player, video player with recording</t>
  </si>
  <si>
    <t>S60</t>
  </si>
  <si>
    <t>GSM 850/900/1800/1900/UMTS 2100/LTE 2600 MHz, dual SIM, dual standby, 1.2 GHz Qualcomm Snapdragon MSM8916 Quad core processor, 2 GB RAM, 8 GB internal memory, external memory up to 32 GB, 13 MP rear camera, 5 MP front camera, Wi-Fi a/b/g/n/ac, bluetooth, 3G, 4G, FM Radio,  music player, video player with recording.</t>
  </si>
  <si>
    <t>One Liverpool FC</t>
  </si>
  <si>
    <t>GSM 900/1800/UMTS 2100 MHz, dual SIM, dual standby, 1.3 GHz MTK 6582M Quad core procesor, 1 GB RAM, 8 GB internal memory, external memory up to 32 GB, 5 MP rear camera, VGA front camera, Wi-Fi b/g/n, 3G, FM Radio,  music player, video player with recording.</t>
  </si>
  <si>
    <t>Lumia 540</t>
  </si>
  <si>
    <t xml:space="preserve">Windows Phone 8.1 </t>
  </si>
  <si>
    <t>GSM 850/900/1800/1900/UMTS 2100 MHz, dual SIM, dual standby, 1.2 GHz Qualcomm Snapdragon 200 Quad core procesor, 1 GB RAM, 8 GB internal memory, external memory up to 128 GB, 8 MP rear camera, 5 MP front camera, Wi-Fi b/g/n, 3G, FM Radio,  music player, video player with recording.</t>
  </si>
  <si>
    <t>Xlife 512</t>
  </si>
  <si>
    <t>Xline 431 Q Lite</t>
  </si>
  <si>
    <t xml:space="preserve">GSM 900/1800/UMTS 2100 MHz, dual SIM, dual standby, 1 GHz dual core processor, 512 MB RAM, 4 GB internal memory, external memory up to 8 GB, 8 MP rear camera, 2 MP front camera, Wi-Fi b/g/n, 3G, bluetooth, FM Radio,  music player, video player with recording. </t>
  </si>
  <si>
    <t xml:space="preserve">GSM 900/1800/UMTS 2100 MHz, dual SIM, dual standby, 1.2 GHz Quad core processor, 512 MB RAM, 4 GB internal memory, external memory up to 8 GB, 3.2 MP rear camera, 1.32 MP front camera, Wi-Fi b/g/n, 3G, bluetooth, FM Radio,  music player, video player with recording. </t>
  </si>
  <si>
    <t>INR 4,199</t>
  </si>
  <si>
    <t>Xlife 404</t>
  </si>
  <si>
    <t xml:space="preserve">GSM 900/1800/UMTS 2100 MHz, dual SIM, dual standby, 1 GHz processor, 256 MB RAM, 512 MB internal memory, external memory up to 8 GB, 3.2 MP rear camera, 1.32 MP front camera, Wi-Fi b/g/n, 3G, bluetooth, FM Radio,  music player, video player with recording. </t>
  </si>
  <si>
    <t>Cast</t>
  </si>
  <si>
    <t>Online or offline content casting from tablet or smartphone to big screen with transfer distance up to 20 mt, Supports Wi-Fi 2.4G and 5G</t>
  </si>
  <si>
    <t>Wi-Fi a/b/g/n, Resolution up to 1080p, supports DLNA</t>
  </si>
  <si>
    <t>YU</t>
  </si>
  <si>
    <t>YU Fit</t>
  </si>
  <si>
    <t>Comes with Healthify me app which enables it to connect to smartphones and tablets, access to dietians and fitness trainers and has activity tracker</t>
  </si>
  <si>
    <t>OLED display for time, activity record and task remainder</t>
  </si>
  <si>
    <t>Unlimited Free calls</t>
  </si>
  <si>
    <t>INR 999</t>
  </si>
  <si>
    <t>Unlimited M2M calls 
M2L calls @ 50p/m</t>
  </si>
  <si>
    <t>While roaming they will be charged 0.45rs/m for incoming calls and 0.8rs/m for outgoing calls</t>
  </si>
  <si>
    <t>Aircel new pocket internet plans</t>
  </si>
  <si>
    <t>INR 5, 25 MB 2G data valid for 1 day</t>
  </si>
  <si>
    <t>INR 8, 25 MB 2G/3G data valid for 1 day</t>
  </si>
  <si>
    <t>INR 17, 100 MB 2G data valid for 3 days</t>
  </si>
  <si>
    <t>INR 47, 300 MB 2G data valid for 10 days</t>
  </si>
  <si>
    <t>INR 43, 150 MB 2G/3G data valid for 7 days</t>
  </si>
  <si>
    <t>INR 29, 100 MB 2G/3G data valid for 3 days</t>
  </si>
  <si>
    <t>INR 25, 200 MB 2G data valid for 5 days</t>
  </si>
  <si>
    <t>INR 98, 500 MB 2G data valid for 14 days</t>
  </si>
  <si>
    <t>INR 148, 1 GB 2G data valid for 28 days</t>
  </si>
  <si>
    <t>INR 195, Unlimited 2G data valid for 28 days</t>
  </si>
  <si>
    <t>INR 101, 1 GB 2G/3G data valid for 1 days</t>
  </si>
  <si>
    <t>Idea offers unlimited 3G internet</t>
  </si>
  <si>
    <t>Idea offers unlimited 3G internet for its customers in Karnataka circle.
Post FUP browsing speed will be reduced to 20 kbps</t>
  </si>
  <si>
    <t>INR 649, data up to 3 GB valid for 30 days</t>
  </si>
  <si>
    <t>INR 749, data up to 4 GB valid for 30 days</t>
  </si>
  <si>
    <t>INR 849, data up to 5 GB valid for 30 days</t>
  </si>
  <si>
    <t>INR 949, data up to 6 GB valid for 28 days</t>
  </si>
  <si>
    <t>Idea launched data rate cutter that allows users to browse @ 39p/10kb valid for 30 days</t>
  </si>
  <si>
    <t>INR 31</t>
  </si>
  <si>
    <t>Airtel 4G data plans in Hyderabad</t>
  </si>
  <si>
    <t>INR 100, 300 MB 4G data</t>
  </si>
  <si>
    <t>Airtel introduces 4G data pland in Hyderabad starting from INR 100 to INR 1500 valid for 30 days. 
Post FUP users will be charged @ 50p/MB up to INR 500 above rental</t>
  </si>
  <si>
    <t>INR 250, 1 GB 4G data</t>
  </si>
  <si>
    <t>INR 450, 2 GB 4G data</t>
  </si>
  <si>
    <t>INR 650, 3 GB 4G data</t>
  </si>
  <si>
    <t>INR 750, 4 GB 4G data</t>
  </si>
  <si>
    <t>INR 850, 5 GB 4G data</t>
  </si>
  <si>
    <t>INR 950, 6 GB 4G data</t>
  </si>
  <si>
    <t>INR 1250, 8 GB 4G data</t>
  </si>
  <si>
    <t>INR 1500, 10 GB 4G data</t>
  </si>
  <si>
    <t>INR 7, 20 min free data valid for 1 day</t>
  </si>
  <si>
    <t>INR 26, 100 MB 3G data valid for 3 days</t>
  </si>
  <si>
    <t>INR 44, 150 MB 3G data valid for 7 days</t>
  </si>
  <si>
    <t>INR 29, 120 MB 3G data valid for 3 days</t>
  </si>
  <si>
    <t>INR 19, 75 MB 3G data valid for 2 days</t>
  </si>
  <si>
    <t>Aircel launched its service in Kerala</t>
  </si>
  <si>
    <t>Aircle launched its 2G and 3G services in Palakkad and Trivandrum in Kerala circle</t>
  </si>
  <si>
    <t>RIL</t>
  </si>
  <si>
    <t>RIL raises USD 750 Million</t>
  </si>
  <si>
    <t>Reliance Jio a subsidiary of RIL raised USD 750 Million, 12 year loan backed by Korea Trade Insurance Corporation</t>
  </si>
  <si>
    <t>It has a door to door tenor of 12 years including a 2 year availability period and
10 year repayment period thereafter.</t>
  </si>
  <si>
    <t xml:space="preserve">EBITDA </t>
  </si>
  <si>
    <t>Mar 31,2015</t>
  </si>
  <si>
    <t>Aircel scaled down its operations in 5 circles in 2012 including Kerala</t>
  </si>
  <si>
    <t>However free minutes is valid only for onnet calls</t>
  </si>
  <si>
    <t>This is a joint venture between the global social media giant Facebook and Indian ISP Rcom.The main aim of this venture is to reach out to the Billion Indians who have mobile phones but no access to online services</t>
  </si>
  <si>
    <t>Idea 3G data packs</t>
  </si>
  <si>
    <t>Idea Data rate cutter</t>
  </si>
  <si>
    <t>Idea introduced 5 sachet 3G data plans for its customers in Delhi circle
Post FUP users will be charged @ 4p/10kb.
For INR 7 plan users will be charged @ INR 3/min</t>
  </si>
  <si>
    <t>Aircel has introduced pocket internet plans starting from INR 5 in Tamilnadu circle
*Post FUP browsing speed will be reduced to 64 kbps</t>
  </si>
  <si>
    <t>Mar 15</t>
  </si>
  <si>
    <t xml:space="preserve">              -</t>
  </si>
  <si>
    <t xml:space="preserve">                -</t>
  </si>
  <si>
    <t xml:space="preserve">          - </t>
  </si>
  <si>
    <t xml:space="preserve">             - </t>
  </si>
  <si>
    <t>Aqua Extreme II</t>
  </si>
  <si>
    <t>Jun-15</t>
  </si>
  <si>
    <t xml:space="preserve">GSM  850/900/1800/1900/UMTS 2100 MHz, dual SIM, dual standby, 1.4 GHz Octa core processor, 2 GB RAM, 16 GB internal memory, external memory up to 32 GB, 13 MP rear camera, 8 MP front camera, Wi-Fi 802.11b/g/n, bluetooth, 3G, FM radio, music player, video player with recording.    </t>
  </si>
  <si>
    <t>Dual SIM, Octa core processor</t>
  </si>
  <si>
    <t>INR 9,590</t>
  </si>
  <si>
    <t>Aqua Q4</t>
  </si>
  <si>
    <t xml:space="preserve">GSM 850/900/1800/UMTS 2100 MHZ, dual SIM, dual standby, 1.2 GHz Quad core processor, 512 MB RAM, 4 GB internal memory, external memory up to 32 GB, 5 MP rear camera, 2 MP front camera, Wi-Fi, bluetooth,  3G, FM radio, music player, video player with recording.     </t>
  </si>
  <si>
    <t>INR 5,290</t>
  </si>
  <si>
    <t>K3 Note</t>
  </si>
  <si>
    <t>GSM 850/900/1800/1900/UMTS 2100/LTE 2600 MHz, dual SIM, dual standby, 1.7 GHz MediaTek MT6752 Octa core processor, 2 GB RAM, 16 GB internal memory, 13 MP rear camera, 5 MP front camera, Wi-Fi 802.11 b/g/n/ac, bluetooth, 3G, 4G, FM Radio,  music player, video player with recording.</t>
  </si>
  <si>
    <t>Joy 3</t>
  </si>
  <si>
    <t>GSM 850/900/1800/1900/UMTS 2100 MHz, dual SIM, dual standby, 1.3 GHz MediaTek MT6582 Quad core processor, 1 GB RAM, 4 GB internal memory, external memory up to 32 GB, 5 MP rear camera, 2 MP front camera, Wi-Fi 802.11 b/g/n, bluetooth, 3G, FM Radio, music player, video player with recording.</t>
  </si>
  <si>
    <t>Neo 5</t>
  </si>
  <si>
    <t>Neo 5s</t>
  </si>
  <si>
    <t>GSM 850/900/1800/1900/UMTS 2100 MHz, dual SIM, dual standby, 1.3 GHz MediaTek MT6582 Quad core processor, 1 GB RAM, 8 GB internal memory, external memory up to 32 GB, 8 MP rear camera, 2 MP front camera, Wi-Fi 802.11 b/g/n, bluetooth, 3G, FM Radio, music player, video player with recording.</t>
  </si>
  <si>
    <t>GSM 850/900/1800/1900/UMTS 2100 MHz/LTE B 1/3/1/7, dual SIM, dual standby, 1.2 GHz Qualcomm MSM8916 Snapdragon 410 Quad core processor, 1 GB RAM, 8 GB internal memory, external memory up to 32 GB, 8 MP rear camera, 2 MP front camera, Wi-Fi 802.11 b/g/n, bluetooth, 3G, FM Radio, music player, video player with recording.</t>
  </si>
  <si>
    <t>INR 11,500</t>
  </si>
  <si>
    <t>Millennia Q5K Power</t>
  </si>
  <si>
    <t>A35K Remote</t>
  </si>
  <si>
    <t>INR 5,222</t>
  </si>
  <si>
    <t>One Me</t>
  </si>
  <si>
    <t xml:space="preserve">GSM 850/900/1800/1900/UMTS 2100 MHz /LTE Bands (FDD: 1, 3, 5, 7, 8, 28/ TDD: 38, 39, 40, 41), dual SIM, 2.2 GHz MediaTek helio™ X10
Octa Core, 2 GB RAM, 32 GB internal memory, external memory up to 2 TB, 20 MP rear camera, 5 MP front ca,era, Wi-Fi 802.11 a/b/g/n/ac, bluetooth, 3G, 4G, DLNA, NFC cvonnectivity, FM radio, music player, video player with recording. </t>
  </si>
  <si>
    <t>INR 40,500</t>
  </si>
  <si>
    <t>External memory up to 2 TB</t>
  </si>
  <si>
    <t>Canvas Selfie Lens</t>
  </si>
  <si>
    <t xml:space="preserve">GSM 850/900/1800/1900/UMTS 2100 MHz, dual SIM, dual standby,  1.3 GHz MTK6582 MediaTek Quad core processor, 1 GB RAM, 8 GB internal memory, external memory up to 32 GB, 8 MP rear camera, 5 MP front camera, Wi-Fi, bluetooth, 3G, FM Radio,  music player, video player with recording. </t>
  </si>
  <si>
    <t>Canvas Sliver 5</t>
  </si>
  <si>
    <t xml:space="preserve">GSM 850/900/1800/1900/UMTS 2100/LTE 2600 MHz, dual SIM, dual standby, 1.2 GHz MSM8916 Quad core processor,2 GB RAM, 16 GB internal memory, 8 MP rear camera, 5 MP front camera, Wi-Fi , 3G, 4G, FM Radio, music player, video player with recording. </t>
  </si>
  <si>
    <t>Canvas HUE 2</t>
  </si>
  <si>
    <t xml:space="preserve">GSM 900/1800/850/1900/UMTS 2100 MHz, dual SIM, dual standby, 1.7 GHz MT6592 MediaTek Octa core processor, 2 GB RAM, 16 GB internal memory, external memory up to 32 GB, 13 MP rear camera, 5 MP front camera, Wi-Fi , 3G, FM Radio, music player, video player with recording. </t>
  </si>
  <si>
    <t>INR 11,736</t>
  </si>
  <si>
    <t>Canvas Knight 2</t>
  </si>
  <si>
    <t xml:space="preserve">GSM 900/1800/UMTS 2100/LTE 2600 MHz, dual SIM, dual standby, 1.5 GHz MSM 8939 Octa core processor, 2 GB RAM, 16 GB internal memory, external memory up to 32 GB, 13 MP rear camera, 5 MP front camera, Wi-Fi 802.11b/g/n, bluetooth, 3G, 4G, FM Radio, music player, video player with recording.  </t>
  </si>
  <si>
    <t>INR 16,299</t>
  </si>
  <si>
    <t>Canvas Fire 3</t>
  </si>
  <si>
    <t xml:space="preserve">GSM 900/1800/UMTS 2100 MHz, dual SIM, dual standby, 1.3 GHz MT6582M MediaTek Octa core processor, 1 GB RAM, 8 GB internal memory, external memory up to 32 GB, 5 MP rear camera, 2 MP front camera, Wi-Fi, 3G, bluetooth, FM Radio, music player, video player with recording.  </t>
  </si>
  <si>
    <t xml:space="preserve">INR 6,499 </t>
  </si>
  <si>
    <t>Iris X1 Atom S</t>
  </si>
  <si>
    <t>INR 4,149</t>
  </si>
  <si>
    <t>Andi 5Q Cobalt Solus</t>
  </si>
  <si>
    <t>Andi4L Pulse</t>
  </si>
  <si>
    <t>Andi 4F Waves</t>
  </si>
  <si>
    <t>Andi 4H Tiger+</t>
  </si>
  <si>
    <t>mSLR Cobalt 4</t>
  </si>
  <si>
    <t>Detachable camera lens</t>
  </si>
  <si>
    <t>Cube 5</t>
  </si>
  <si>
    <t>INR 8,888</t>
  </si>
  <si>
    <t>GSM 850/900/1800/1900/UMTS 2100 MHz, dual SIM, dual standby, 1.3 GHz MTK 6582M Mediatek Quad core processor, 2 GB RAM, 8 GB internal memory, external memory up to 32 GB, 8 MP rear camera, 2 MP front camera, Wi-Fi 802.11 b/g/n, bluetooth, FM Radio, music player, video player with recording.</t>
  </si>
  <si>
    <t>GSM 900/1800/ UMTS 2100 MHz, dual SIM, dual standby, 1.4 GHz Octa core processor, 1 GB RAM, 8 GB internal memory, external memory up to 32 GB, 8 MP rear camera, 3.2 MP front camera, Wi-Fi, 3G, bluetooth, FM Radio, music player, video player with recording.</t>
  </si>
  <si>
    <t>GSM 900/1800/ UMTS 2100 MHz, dual SIM, dual standby, 1.3 GHz Quad core processor, 1 GB RAM, 4 GB internal memory, external memory up to 32 GB, 8 MP rear camera, VGA front camera, Wi-Fi, 3G, bluetooth, FM Radio, music player, video player with recording.</t>
  </si>
  <si>
    <t>GSM 900/1800/ UMTS 2100 MHz, dual SIM, dual standby, 1.3 GHz Quad core processor, 512 MB RAM, 4 GB internal memory, external memory up to 32 GB, 2 MP rear camera, VGA front camera, Wi-Fi, 3G, bluetooth, FM Radio, music player, video player with recording.</t>
  </si>
  <si>
    <t>GSM 900/1800/ UMTS 2100 MHz, dual SIM, dual standby, 1.2 GHz Qualcomm® Snapdragon™ 200  Quad core processor, 1 GB RAM, 4 GB internal memory, external memory up to 32 GB, 5 MP rear camera, VGA front camera, Wi-Fi 802.11 b\g\n , 3G, bluetooth, FM Radio, music player, video player with recording.</t>
  </si>
  <si>
    <t>GSM 900/1800/ UMTS 2100 MHz, dual SIM, dual standby, 1.4 GHz Octa core processor, 2 GB RAM, 16 GB internal memory, external memory up to 32 GB, 13 MP rear camera, 5 MP front camera, Wi-Fi, 3G, bluetooth, FM Radio, music player, video player with recording.</t>
  </si>
  <si>
    <t>GSM 900/1800/ UMTS 2100 MHz, dual SIM, dual standby, 1 GHz processor, 512 MB RAM, 8 GB internal memory, external memory up to 32 GB, 5 MP rear camera, VGA front camera, Wi-Fi, 3G, bluetooth, FM Radio, music player, video player with recording.</t>
  </si>
  <si>
    <t>GSM 900/1800/ UMTS 2100 MHz, dual SIM, dual standby, 1 GHz processor, 256 MB RAM, 512 MB internal memory, external memory up to 32 GB, 3.2 MP rear camera, VGA front camera, Wi-Fi, 3G, bluetooth, FM Radio, music player, video player with recording.</t>
  </si>
  <si>
    <t>GSM 900/1800/ UMTS 2100 MHz, dual SIM, dual standby, 1.2 GHz Quad core processor, 512 MB RAM, 4 GB internal memory, external memory up to 32 GB, 5 MP rear camera, 3.2 MP front camera, Wi-Fi, 3G, bluetooth, FM Radio, music player, video player with recording.</t>
  </si>
  <si>
    <t>Era</t>
  </si>
  <si>
    <t>GSM 900/1800/UMTS 2100 MHz, dual SIM, dual standby, 1.2 GHz Spreadtrum SC7731 Quad core processor, 1 GB RAM, 8 GB internal memory, external memory up to 32 GB, 8 MP rear camera, 2 MP front camera, Wi-Fi 802.11 b/g/n, bluetooth, FM Radio, music player, video player with recording.</t>
  </si>
  <si>
    <t>Blade Qlux 4G</t>
  </si>
  <si>
    <t>GSM 850/900/1800/1900/UMTS 2100/LTE 2600 MHz, dual SIM, dual standby, 1.3 GHz Mediatek MTK6732M Quad core processor, 1 GB RAM, 8 GB internal memroy, external memory up to 32 GB, 8 MP rear camera, 5 MP front camera, Wi-Fi 802.11 b/g/n, bluetooth, 3G, 4G, FM Radio, music player, video player with recording.</t>
  </si>
  <si>
    <t>Infinium Z51 Nova+</t>
  </si>
  <si>
    <t>GSM 900/1800/UMTS 2100 MHz, Dual SIM, dual standby, 1.2 GHz processor, 1 GB RAM, 8 GB internal memory, external memory up to 32 GB, 8 MP rear camera, 5 MP front camera, Wi-Fi: 802.11b/g/n, bluetooth, 3G, FM Radio, music player, video player with recording.</t>
  </si>
  <si>
    <t>INR 5,569</t>
  </si>
  <si>
    <t>Teewe 2</t>
  </si>
  <si>
    <t>Stream videos, photos from smartphones and tablets on to TV, browse internet on television</t>
  </si>
  <si>
    <t xml:space="preserve">Full HD 1080p streaming </t>
  </si>
  <si>
    <t>Power bank</t>
  </si>
  <si>
    <t>Super slim power bank with thickness of 9.9mm with over charge or over discharge protection</t>
  </si>
  <si>
    <t>5000 mAh battery</t>
  </si>
  <si>
    <t>INR 699</t>
  </si>
  <si>
    <t>INR 2,210</t>
  </si>
  <si>
    <t>To manufacture smartphones in India</t>
  </si>
  <si>
    <t>Consifering the initiative "Make in India" from Indian Gov, HTC is planning to setup a manufacturing unit in Noida</t>
  </si>
  <si>
    <t>Commercial production will start by Q2 2015</t>
  </si>
  <si>
    <t>Foxconn to manufacture smartphones for Xiaomi</t>
  </si>
  <si>
    <t>Foxconn will manufacture smartphones for Xiaomi India. The manufacturing facility will be setup in Andra Pradesh</t>
  </si>
  <si>
    <t>This facility will be caopabe of producing 10,000 smartphones per day</t>
  </si>
  <si>
    <t>Partnered with Snapdeal to open its online store on Snapdeal</t>
  </si>
  <si>
    <t>Microsoft store on Snapdeal built by Snapdeal will allow users accessibility of Microsoft's unified portfolio of smartphones, tablets, PCs and software</t>
  </si>
  <si>
    <t>Customers can browse through Microsoft store on Snapdeal using following limk microsoft.snapdeal.com</t>
  </si>
  <si>
    <t>Xolo to launch a new smartphone brand "Black"</t>
  </si>
  <si>
    <t>Xolo announced that it will be launching its online only brand called "Black"</t>
  </si>
  <si>
    <t>"Black" branded smartphones will be sold on Flipkart and are planning to launch their first flagship by Q2  2015</t>
  </si>
  <si>
    <t>To add new BTS in Kerala</t>
  </si>
  <si>
    <t>The new 3G sites will be distributed across Kerala as follows, Trivandrum(160),  Kollam(140), Pathanamthitta(135), Alappuzha(135), 160 Kottayam(160), Ernakulam(270), Trichur(170), Palakkad(130), Malappuram(165), Kozhikode(175)and  Kannur(330)</t>
  </si>
  <si>
    <t>Receives MSO license</t>
  </si>
  <si>
    <t>Reliance Jio Media has its presence in 29 states, covering 18,000 cities and towns in the country. Its wireless presence is available over one lakh villages</t>
  </si>
  <si>
    <t>Docomo launches data and voice packs</t>
  </si>
  <si>
    <t>Docomo launches two data packs with voice benefits</t>
  </si>
  <si>
    <t>INR 300 1 GB 2G data, 400 free minutes valid for 30 days
INR 500 3 GB 2G data, 300 free minutes valid for 60 days</t>
  </si>
  <si>
    <t>Introduces 3G data offers</t>
  </si>
  <si>
    <t>Vodafone introduces new 3G data packs for new Samsung tablet or smartphone customers in Mumbai circle</t>
  </si>
  <si>
    <t>Galaxy A3/E5/E7 - 1 GB 3G data/month for 2 months
Galaxy A7/Note III/Note Edge/S6/Note IV - 2 GB 3G data/month valid for 2 months</t>
  </si>
  <si>
    <t>Aircel introduces new data packs</t>
  </si>
  <si>
    <t>Aircel introduces new data packs for heavy data users in Kolkata circle</t>
  </si>
  <si>
    <t>INR 335 3 GB 3G data valid for 30 days
INR 353 4 GB 3G data(dongle only) valid for 30 days</t>
  </si>
  <si>
    <t>Unlimited postpaid data plans</t>
  </si>
  <si>
    <t>INR 350, 1 GB 3G data, 500 free seconds, 350 SMS</t>
  </si>
  <si>
    <t>INR 899, 2 GB 3G data, Unlimited local calls</t>
  </si>
  <si>
    <t>INR 1299, 2 GB 3G data, Unlimited local and STD calls, 3000 SMS</t>
  </si>
  <si>
    <t xml:space="preserve">Docomo launches unlimited voice and 3G data plans for postpaid customers in Karnataka. </t>
  </si>
  <si>
    <t>2G and 3G data packs</t>
  </si>
  <si>
    <t>INR 84, 500 MB 3G data valid for 7 days</t>
  </si>
  <si>
    <t>INR 95, 1 GB 3G data valid for 15 days</t>
  </si>
  <si>
    <t>INR 27, 200 MB 2G data valid for 5 days</t>
  </si>
  <si>
    <t>INR 45, 1 GB 2G data valid for 7 days</t>
  </si>
  <si>
    <t>Smart life plans</t>
  </si>
  <si>
    <t>Docomo introduces smart life plans for INR 33 and INR 66 in Mumbai circle</t>
  </si>
  <si>
    <t>INR 33, 150 MB 2G data valid for 28 days
INR 66, 300 MB 2G data valid for 28 days</t>
  </si>
  <si>
    <t>3G data packs</t>
  </si>
  <si>
    <t>Vodafone reduced data benefits for 3G data packs in Delhi circle</t>
  </si>
  <si>
    <t>INR 147 for 375 MB 3G data valid for 28 days</t>
  </si>
  <si>
    <t>INR 175 for 700 MB 2G data valid for 21 days</t>
  </si>
  <si>
    <t>INR 249 for unlimited 2G data valid for 28 days</t>
  </si>
  <si>
    <t>INR 255 for 650 MB 3G data valid for 28 days</t>
  </si>
  <si>
    <t>INR 297 for 1 GB 3G data valid for 28 days</t>
  </si>
  <si>
    <t>STV44</t>
  </si>
  <si>
    <t>STV122</t>
  </si>
  <si>
    <t>STV344</t>
  </si>
  <si>
    <t>STV65</t>
  </si>
  <si>
    <t>STV699</t>
  </si>
  <si>
    <t>STV164</t>
  </si>
  <si>
    <t>INR 122</t>
  </si>
  <si>
    <t>INR 344</t>
  </si>
  <si>
    <t>INR 65</t>
  </si>
  <si>
    <t>INR 164</t>
  </si>
  <si>
    <t>onnet and offnet calls @ 1.4p/2s</t>
  </si>
  <si>
    <t>Unlimited onnet calls</t>
  </si>
  <si>
    <t>Onnet calls @ 15p/min</t>
  </si>
  <si>
    <t>Valid for 24 days</t>
  </si>
  <si>
    <t>Valid for 81 days</t>
  </si>
  <si>
    <t>Valid for 27 days</t>
  </si>
  <si>
    <t>Pan India 4G license holder Reliance Jio has received MSO license. The license will now make it eligible to receive programming services from a broadcaster.</t>
  </si>
  <si>
    <t>BSNL is expanding its 3G footprint by adding  2000 BTS in kerala circle.</t>
  </si>
  <si>
    <t>Reliance has reduced data benefits for popular data packs in Kolkata and West Bengal circle</t>
  </si>
  <si>
    <t>Millennia Q455L</t>
  </si>
  <si>
    <t>Jul-15</t>
  </si>
  <si>
    <t>INR 6,300</t>
  </si>
  <si>
    <t>Q58 Explore</t>
  </si>
  <si>
    <t>GSM 900/1800/UMTS 2100 MHz, Dual SIM, dual standby, 1.3 GHz Quad core processor, 1 GB RAM, 8 GB internal memory, external memory up to 32 GB, 13 MP rear camera, 8 MP front camera, Wi-Fi, bluetooth, 3G, FM Radio, music player, video player with recording.</t>
  </si>
  <si>
    <t>GSM 900/1800/UMTS 2100 MHz, Dual SIM, dual standby, 1.3 GHz Quad core processor, 1 GB RAM, 8 GB internal memory, external memory up to 32 GB, 8 MP rear camera, 3.2 MP front camera, Wi-Fi, bluetooth, 3G, FM Radio, music player, video player with recording.</t>
  </si>
  <si>
    <t>GSM 900/1800/UMTS 2100 MHz, Dual SIM, dual standby, 1 GHz  processor, 512 MB RAM, 256 MB internal memory, external memory up to 32 GB, 3.2 MP rear camera, VGA front camera, Wi-Fi, bluetooth, 3G, FM Radio, music player, video player with recording.</t>
  </si>
  <si>
    <t>Universal TV remote</t>
  </si>
  <si>
    <t>INR 3,200</t>
  </si>
  <si>
    <t>Q3K Power</t>
  </si>
  <si>
    <t>GSM 900/1800/UMTS 2100 MHz, Dual SIM, dual standby, 1.2 GHz Quad core processor, 512 MB RAM, 8 GB internal memory, external memory up to 32 GB, 3.2 MP rear camera, 1.3 MP front camera, Wi-Fi, bluetooth, 3G, FM Radio, music player, video player with recording.</t>
  </si>
  <si>
    <t>INR 5,500</t>
  </si>
  <si>
    <t>2GB Xpress</t>
  </si>
  <si>
    <t>GSM 900/1800/UMTS 2100 MHz, Dual SIM, dual standby, 1.2 GHz Quad core processor, 2 GB RAM, 16 GB internal memory, external memory up to 32 GB, 5 MP rear camera, 1.3 MP front camera, Wi-Fi, bluetooth, 3G, FM Radio, music player, video player with recording.</t>
  </si>
  <si>
    <t>INR 7,000</t>
  </si>
  <si>
    <t>Pioneer P2M</t>
  </si>
  <si>
    <t>GSM 850/900/1800/1900/UMTS 2100 MHz, dual SIM, dual standby, 1.3 GHz Quad core processor, 1 GB RAM, 16 GB internal memroy, external memory up to 32 GB, 5 MP rear camera, VGA front camera, Wi-Fi 802.11 b/g/n, bluetooth, 3G, FM Radio, music player, video player with recording.</t>
  </si>
  <si>
    <t>Moto G (3rd Gen)</t>
  </si>
  <si>
    <t>Water resistant</t>
  </si>
  <si>
    <t>INR 11,999/12,999</t>
  </si>
  <si>
    <t>Moto X (2nd Gen)</t>
  </si>
  <si>
    <t>Infocus</t>
  </si>
  <si>
    <t>M810</t>
  </si>
  <si>
    <t>GSM 850/900/1800/1900/UMTS 2100/LTE 2600 MHz, Qualcomm Snapdragon 801 2.5 GHz Quad core processor, 2 GB RAM, 32 GB internal memroy, 13 MP rear camera, 2 MP front camera, Wi-Fi 802.11 b/g/n, bluetooth, 3G, 4G, FM Radio, music player, video player with recording.</t>
  </si>
  <si>
    <t>GSM 850/900/1800/1900/UMTS 2100 MHz/LTE band 1,3,,8,28,40, dual SIM, dual standby, Qualcomm Snapdragon 410 1.4 GHz Quad core processor, 1/2 GB RAM, 8/16 GB internal memroy, 13 MP rear camera, 5 MP front camera, Wi-Fi 802.11 b/g/n, bluetooth, 3G, 4G, FM Radio, music player, video player with recording.</t>
  </si>
  <si>
    <t>GSM 850/900/1800/1900/UMTS 2100 MHz/LTE 1,3,8,28, Qualcomm Snapdragon 801 2.5 GHz Quad core processor, 2 GB RAM, 16 GB internal memory, external memory up to 64 GB, 13 MP rear camera, 5 MP front camera, Wi-Fi 802.11 b/g/n, bluetooth, 3G, 4G, FM Radio, music player, video player with recording.</t>
  </si>
  <si>
    <t>M530</t>
  </si>
  <si>
    <t>M350</t>
  </si>
  <si>
    <t>GSM 850/900/1800/1900/UMTS 2100 MHz/LTE 1,3,8,28, MediaTek MT6732 1.5 GHz Quad core processor, 2 GB RAM, 16 GB internal memory, external memory up to 64 GB, 8 MP rear camera, 8 MP front camera, Wi-Fi 802.11 b/g/n, bluetooth, 3G, 4G, FM Radio, music player, video player with recording.</t>
  </si>
  <si>
    <t>GSM 850/900/1800/1900/UMTS 2100 MHz/LTE 2600 MHz, MediaTek MT6595 Octa 2 GHz core processor, 2 GB RAM, 16 GB internal memory, external memory up to 64 GB, 13 MP rear camera, 13 MP front camera, Wi-Fi, bluetooth, 3G, 4G, FM Radio, music player, video player with recording.</t>
  </si>
  <si>
    <t>M2 4G</t>
  </si>
  <si>
    <t>4.2 inch</t>
  </si>
  <si>
    <t>GSM 850/900/1800/1900/UMTS 2100 MHz, dual SIM, dual standby, Qualcomm Snapdragon MSM8926 1.2 GHz Quad core processor, 1 GB RAM, 8 GB internal memory, external memory up to 64 GB, 8 MP rear camera, 8 MP front camera, Wi-Fi, bluetooth, 3G, 4G, FM Radio, music player, video player with recording.</t>
  </si>
  <si>
    <t>GSM 850/900/1800/1900/UMTS 2100 MHz/LTE 38,39,40,41, dual SIM, dual standby, Qualcomm Snapdragon MSM8926 1.2 GHz Quad core processor, 1 GB RAM, 8 GB internal memory, external memory up to 64 GB, 8 MP rear camera, 8 MP front camera, Wi-Fi , bluetooth, 3G, 4G, FM Radio, music player, video player with recording.</t>
  </si>
  <si>
    <t>T33</t>
  </si>
  <si>
    <t>GSM 900/1800/UMTS 2100 MHz, dual SIM, dual standby, 1.2 Ghz Quad core processor, 512 MB RAM, 4 GB internal memroy, external memory up to 32 GB, 3 MP rear camera, VGA front camera, Wi-Fi, bluetooth, 3G, FM Radio, music player, video player with recording.</t>
  </si>
  <si>
    <t>GSM 900/1800/UMTS 2100 MHz, dual SIM, dual standby, 1.2 Ghz Quad core processor, 1 GB RAM, 4 GB internal memroy, external memory up to 32 GB, 8 MP rear camera, 2 MP front camera, Wi-Fi, bluetooth, 3G, FM Radio, music player, video player with recording.</t>
  </si>
  <si>
    <t>ELUGA Z</t>
  </si>
  <si>
    <t>Android 4.4.2(KitKat)</t>
  </si>
  <si>
    <t>AMOLED HD display</t>
  </si>
  <si>
    <t>GSM 850/900/1800/1900/UMTS 2100 MHz, 1.4 GHz Octa core processor, 2 GB RAM, 16 GB  internal memory, external memory up to 32 GB, 13 MP rear camera, 5 MP front camera, Wi-Fi, bluetooth, 3G, FM Radio, music player, video player with recording.</t>
  </si>
  <si>
    <t>INR 13,490</t>
  </si>
  <si>
    <t>Canvas Xpress 2</t>
  </si>
  <si>
    <t xml:space="preserve">GSM 850/900/1800/1900/UMTS 2100 MHz, dual SIM, dual standby, MediaTek MTK6592M 1.4 GHz Octa core processor, 1 GB RAM, 8 GB internal memory, external memory up to 32 GB, 13 MP rear camera, 2 MP front camera, Wi-Fi, 3G, bluetooth, FM Radio, music player, video player with recording.  </t>
  </si>
  <si>
    <t>BOLT S301</t>
  </si>
  <si>
    <t xml:space="preserve">GSM 900/1800/UMTS 2100 MHz, 1 GHz processor, 512 MB RAM, 4 GB internal memory, external memory up to 16 GB, 1.3 MP rear camera, 0.3 MP front camera, Wi-Fi, 3G, bluetooth, FM Radio, music player, video player with recording.  </t>
  </si>
  <si>
    <t>INR 3,500</t>
  </si>
  <si>
    <t>Pixel V1</t>
  </si>
  <si>
    <t xml:space="preserve">GSM 850/900/1800/1900/UMTS 2100 MHz, dual SIM, dual standby, 1.3 GHz Quad core processor, 2 GB RAM, 32 GB internal memroy, external memroy up to 32 GB, 13 MP rear camera, 8 MP front camera, Wi-Fi 802.11 b/g/n, bluetooth, 3G, FM Radio, music player, video player with recording. </t>
  </si>
  <si>
    <t>INR 11,349</t>
  </si>
  <si>
    <t>Flair Z1</t>
  </si>
  <si>
    <t xml:space="preserve">GSM 900/1800/UMTS 2100 MHz, dual SIM, dual standby, 1.3 GHz Quad core processor, 1 GB RAM, 8 GB internal memory, external memory up to 32 GB, 5 MP rear camera, 2 MP front camera, Wi-Fi 802.11 b/g/n, bluetooth, 3G, FM Radio, music player, video player with recording. </t>
  </si>
  <si>
    <t>MAX</t>
  </si>
  <si>
    <t xml:space="preserve">GSM 850/900/1800/1900/UMTS 2100 MHz, dual SIM, dual standby, 1.3 GHz Quad core processor, 1 GB RAM, 8 GB internal memory, external memory up to 32 GB, 5 MP rear camera, 5 MP front camera, Wi-Fi 802.11 b/g/n, bluetooth, 3G, FM radio, music player, video player with recording. </t>
  </si>
  <si>
    <t>Vivo</t>
  </si>
  <si>
    <t>X5 Pro</t>
  </si>
  <si>
    <t xml:space="preserve">GSM 850/900/1800/1900/UMTS 2100/LTE 900/1800/2100/2300 MHz, Qualcomm Snapdragon 615 1.5 GHz Octa core processor, 2 GB RAM, 16 GB internal memory, external memory up to 128 GB, 13 MP rear camera, 8 MP ftont camera, Wi-Fi, bluetooth, 3G, FM Radio, music player, video player with recording. </t>
  </si>
  <si>
    <t>AMOLED display</t>
  </si>
  <si>
    <t>INR 27,999</t>
  </si>
  <si>
    <t>V1</t>
  </si>
  <si>
    <t xml:space="preserve">GSM 850/900/1800/1900/UMTS 2100/LTE 1800/2100/2300 MHz, Qualcomm Snapdragon 410 1.2 GHz Quad core processor, 2 GB RAM, 16 GB internal memory, external memory up to 128 GB, 13 MP rear camera, 5 MP ftont camera, Wi-Fi, bluetooth, 3G, FM Radio, music player, video player with recording. </t>
  </si>
  <si>
    <t>INR 16,000</t>
  </si>
  <si>
    <t>Desire 820G+</t>
  </si>
  <si>
    <t xml:space="preserve">GSM 850/900/1800/1900/UMTS 2100 MHz, dual SIM, dual standby, MediaTek MT6592 1.7 GHz Octa core processor, 1 GB RAM, 16 GB internal memory, external mrmory up to 32 GB, 13 MP rear camera, 8 MP front camera, Wi-Fi 802.11 b/g/n, bluetooth, 3G, FM radio, music player, video player with recording. </t>
  </si>
  <si>
    <t>Black</t>
  </si>
  <si>
    <t xml:space="preserve">GSM 850/900/1800/1900/UMTS 2100/LTE 1800/2300 MHz, dual SIM, dual standby, Qualcomm Snapdragon 615 1.5 GHz Octa core processor, 2 GB RAM, 16 GB internal memroy, external memory up to 32 GB, 13 MP + 2MP dual rear camera, 5 MP front camera, Wi-Fi, bluetooth, 3G, 4G, FM Radio, music player, video player with recording. </t>
  </si>
  <si>
    <t>Dual rear camera</t>
  </si>
  <si>
    <t xml:space="preserve">GSm 900/1800/UMTS 2100 MHz, dual SIM, dual standby, Spreadtrum SC7731 1.2 GHz Quad core processor, 1 GB RAM, 8 GB internal memory, external memory up to 32 GB, 8 MP rear camera, 2 MP front camera, Wi-Fi, bluetooth, 3G, FM Radio, music player, video player with recording. </t>
  </si>
  <si>
    <t xml:space="preserve">GSM 850/900/1800/1900/UMTS 2100 MHz, dual SIM, dual standby, MediaTek MT 6582M 1.3 GHz Quad core processor, 2 GB RAM, 8 GB internal memory, external memory up to 32 GB, 8 MP rear camera, 5 MP front camera, Wi-Fi, bluetooth, 3G, FM Radio, music player, video player with recording. </t>
  </si>
  <si>
    <t>UMI</t>
  </si>
  <si>
    <t>Hammer</t>
  </si>
  <si>
    <t>GSM 850/900/1800/1900/UMTS 2100/LTE 800/1800/2600 MHz, dual SIM, dual standby, MediaTek MT6732 1.5 Ghz Quad core processor,  2 GB RAM, 16 GB internal memory, external memory up to 32 GB, 13 MP rear camera, VGA front camera, Wi-Fi 802.11 b/g/n, bluetooth, 3G, 4G, FM Radio, music player, video player with recording.</t>
  </si>
  <si>
    <t>Sonic 1</t>
  </si>
  <si>
    <t xml:space="preserve">GSM 850/900/1800/1900/UMTS 2100 MHz, dual SIM, dual standby, 1.3 GHz Quad core processor, 2 GB RAM, 16 GB internal memory, external memory up to 32 GB, 5 MP rear camera, 2 MP front camera, Wi-Fi, bluetooth, 3G, FM Radio, music player, video player with recording. </t>
  </si>
  <si>
    <t>Infium Z51 Nova</t>
  </si>
  <si>
    <t xml:space="preserve">GSM 900/1800/UMTS 2100 MHz, dual SIM, dual standby, 1.2 GHz Quad core processor, 1 GB RAM, 8 GB internal memory, external memory up to 32 GB, 5 MP rear camera, 2 MP front camera, Wi-Fi, bluetooth, 3G, FM Radio, music player, video player with recording. </t>
  </si>
  <si>
    <t>Infium Z51 Nova+</t>
  </si>
  <si>
    <t xml:space="preserve">GSM 900/1800/UMTS 2100 MHz, dual SIM, dual standby, 1.2 GHz Quad core processor, 1 GB RAM, 8 GB internal memory, external memory up to 32 GB, 8 MP rear camera, 5 MP front camera, Wi-Fi, bluetooth, 3G, FM Radio, music player, video player with recording. </t>
  </si>
  <si>
    <t>Aqua Q5</t>
  </si>
  <si>
    <t xml:space="preserve">GSM 850/900/1800/1900/UMTS 2100 MHz, dual SIM, dual standby, Spreadtrum SC7731G 1.3 Ghz Quad core processor, 1 GB RAM, 8 GB internal memory, external memory up to 32 GB, 8 MP rear camera, 2 MP front camera, Wi-Fi 802.11 b/g/n, bluetooth,  3G, FM radio, music player, video player with recording.  </t>
  </si>
  <si>
    <t>INR 5,090</t>
  </si>
  <si>
    <t>Aqua Y4</t>
  </si>
  <si>
    <t xml:space="preserve">GSM 900/1800/UMTS 2100 MHz, dual SIM, dual standby, MediaTek MTK6572X 1.0 Ghz Dual core processor, 512 MB RAM, 4 GB internal memory, external memory up to 32 GB, 5 MP rear camera, 2 MP front camera, Wi-Fi 802.11 a/b/g, bluetooth,  3G, FM radio, music player, video player with recording.  </t>
  </si>
  <si>
    <t>INR 4,222</t>
  </si>
  <si>
    <t>Jun 30, 2015</t>
  </si>
  <si>
    <t>Mar 31, 2015</t>
  </si>
  <si>
    <t>Yureka Plus</t>
  </si>
  <si>
    <t xml:space="preserve">GSM 900/1800/1900/UMTS 2100/LTE 2600 MHz, dual SIM, dual standby, Qualcomm Snapdragon 615 1.5 GHz processor, 2 GB RAM, 16 GB internal memory, external memory up to 32 GB, 13 MP rear camera, 5 MP front camera, Wi-Fi, 3G, 4G, bluetooth, FM Radio, music player, video player with recording.  </t>
  </si>
  <si>
    <t>Aircel launches new unlimited combo pack</t>
  </si>
  <si>
    <t>INR 148 unlimited onnet calls between 5 AM to 5 PM and 1.5 GB 2 G data</t>
  </si>
  <si>
    <t>Mavin</t>
  </si>
  <si>
    <t xml:space="preserve">Partners include Jabong, OLX, Saavan and many others </t>
  </si>
  <si>
    <t>Reliance is offering free Whatsapp and Facebook for its CDMA customers</t>
  </si>
  <si>
    <t xml:space="preserve">Mavin launches Gigato a mobile app which remburses mobile data when used on their partner apps. Not applicable for data usage on Wi-Fi network, pushing users to use more mobile data  </t>
  </si>
  <si>
    <t>Offer is available for GSM prepaid customers with some special recharge</t>
  </si>
  <si>
    <t>Airtel launches new combo pack for INR 192</t>
  </si>
  <si>
    <t xml:space="preserve">Airtel launches combo pack for prepaid users for INR 192  </t>
  </si>
  <si>
    <t>Pack includes INR 90 talktime with 250 MB 3G data for 28 days valid for Kolkata circle</t>
  </si>
  <si>
    <t>Videocon announced 1GB free data fro all its women customers and 100 MB data per month for 10 months.</t>
  </si>
  <si>
    <t>Reliance introduces short term data packs</t>
  </si>
  <si>
    <t>Reliance introduces data plans valid for short period and data boosters to extend the validity of plans</t>
  </si>
  <si>
    <t>INR 98, 1 GB 3G data valid for 2 days
INR 116, 2 GB 3G data valid for 2 days
INR 97, boosts data validity for 30 days with 300 MB 3G data</t>
  </si>
  <si>
    <t>Uninor reduces data benefits for its prepaid customers</t>
  </si>
  <si>
    <t>Uninor revises 2G data tariff by reducing data benefits and validity of packs by 50%</t>
  </si>
  <si>
    <t xml:space="preserve">INR 15, unlimited whatsapp &amp; FB with 100 MB data valid for 3 days
INR 27, unlimited whatsapp &amp; FB with 100 MB data valid for 6 days
INR 42, unlimited whatsapp &amp; FB with 220 MB data valid for 14 days
INR 63, unlimited whatsapp &amp; FB with 400 MB data valid for 21 days
INR 92, unlimited whatsapp &amp; FB with 750 MB data valid for 8 days </t>
  </si>
  <si>
    <t xml:space="preserve">Aircel launches cheap voice combo pack </t>
  </si>
  <si>
    <t>Aircel launches new combo pack with unlimited calling and data benefits</t>
  </si>
  <si>
    <t>Aircel launches a voice combo pack which includes unlimited onnet calls and 25,000 national and local seconds to any network</t>
  </si>
  <si>
    <t>INR 255, with 1GB 3G data valid for 30 days in Jharkhand circle only</t>
  </si>
  <si>
    <t>DOCOMO launches "Zabardast SIM"</t>
  </si>
  <si>
    <t xml:space="preserve">DOCOMO launches Zabardast SIM with cheap call rates and data  for new users </t>
  </si>
  <si>
    <t>INR 501, 2GB 3G/2G Internet
700 STD + Local Minutes(Validity: 30 Days)
Special calling tariff for one year.</t>
  </si>
  <si>
    <t>INR 503, 3GB 3G/2G Internet
300 STD + Local Minutes(Validity: 60 Days)
Special calling tariff for one year.</t>
  </si>
  <si>
    <t>INR 301, 500 MB 3G/2G Internet
300 STD + Local Minutes(Validity: 60 Days)
Special calling tariff for one year.</t>
  </si>
  <si>
    <t>INR 303, 1 GB 3G/2G Internet
400 STD + Local Minutes(Validity: 30 Days)
Special calling tariff for one year.</t>
  </si>
  <si>
    <t>Vodafone introduced Double Data Weekend offer</t>
  </si>
  <si>
    <t>Vodafone introduced Double Data Weekend offering double data benefit on 3G data recharges</t>
  </si>
  <si>
    <t>INR 251-297, 1GB+1GB 3G data valid for 28 days
INR 449-497, 2GB+2GB 3G data valid for 28 days
Offer is valid in Assam, North East, Karnataka, Rajasthan and UP West circles</t>
  </si>
  <si>
    <t>Reliance launches unlimited 3G plans</t>
  </si>
  <si>
    <t>Reliance launches 3G data plan for heavy data users for Odisha circle for INR 499, where as they are charging INR 2999 for same plan in other circles</t>
  </si>
  <si>
    <t>INR 499, 30GB 3G + 30 GB 2G data valid for 28 days</t>
  </si>
  <si>
    <t>INR 14</t>
  </si>
  <si>
    <t>STV14</t>
  </si>
  <si>
    <t>onnet calls @ 10p/min</t>
  </si>
  <si>
    <t>Valid for 2 days</t>
  </si>
  <si>
    <t>STV89</t>
  </si>
  <si>
    <t>STV29</t>
  </si>
  <si>
    <t>all calls @ 35p/min</t>
  </si>
  <si>
    <t>4200 local onnet seconds</t>
  </si>
  <si>
    <t>valid for 3 days</t>
  </si>
  <si>
    <t>STV196</t>
  </si>
  <si>
    <t>25,000 local onnet calls</t>
  </si>
  <si>
    <t>STV101</t>
  </si>
  <si>
    <t>INR 101</t>
  </si>
  <si>
    <t>10,100 local onnet calls</t>
  </si>
  <si>
    <t>Valid for 14 days</t>
  </si>
  <si>
    <t>INR 91</t>
  </si>
  <si>
    <t>40 SMS on any network</t>
  </si>
  <si>
    <t>120 mins on any network</t>
  </si>
  <si>
    <t>STV91 (Roaming)</t>
  </si>
  <si>
    <t>Special roaming tariff plan</t>
  </si>
  <si>
    <t>INR 125</t>
  </si>
  <si>
    <t>all calls @ INR 0.75/min</t>
  </si>
  <si>
    <t>local SMS @ INR 1/SMS
National SMS @ INR 1.5/SMS</t>
  </si>
  <si>
    <t>ISD outgoing local calls @ INR 0.8/min
ISD outgoing STD calls @ INR 1.15/min</t>
  </si>
  <si>
    <t>INR 775</t>
  </si>
  <si>
    <t>Roaming tariff voucher</t>
  </si>
  <si>
    <t>all roaming calls @ 80p/min</t>
  </si>
  <si>
    <t>all roaming calls @ INR 1.15/min</t>
  </si>
  <si>
    <t>Local SMS @ 25p/SMS
STD SMS @ 38p/SMS on roaming</t>
  </si>
  <si>
    <t>Offer applicabke in Mumbai circle valid for 6 months</t>
  </si>
  <si>
    <t>FRC51</t>
  </si>
  <si>
    <t>INR 51</t>
  </si>
  <si>
    <t>1200 seconds to any network per month for 3 months</t>
  </si>
  <si>
    <t>all calls @ 1p/min</t>
  </si>
  <si>
    <t>40p/SMS</t>
  </si>
  <si>
    <t>Launches dCare Smart</t>
  </si>
  <si>
    <t xml:space="preserve">Vodafone Business Services the Enterprise arm of Vodafone India launched "dCare Smart", GSM SIM enabled wireless glucometer powered by Vodafone's M2M embedded cellular technology </t>
  </si>
  <si>
    <t>Vodafone’s M2M Solution for Diabetacare allows data to be securely uploaded to a central server and is then accessed remotely by multiple parties</t>
  </si>
  <si>
    <t>RCOM</t>
  </si>
  <si>
    <t>Launches Cloud Xchange Nodes in 5 cities</t>
  </si>
  <si>
    <t xml:space="preserve">RCOM announced the deployment of Cloud Xchange Nodes in Delhi, Mumbai, Chennai, Bangalore and Hyderabad. </t>
  </si>
  <si>
    <t>These Cloud Xchange nodes can help government departments access 240 times the amount of compute power currently available in Government data centers, and over six times the high-speed storage currently available in India</t>
  </si>
  <si>
    <t>Partners with Walmart for mobile payments</t>
  </si>
  <si>
    <t>Vodafone India has entered into a partnership with Walmart India to make payments using m-pesa from mobile phones</t>
  </si>
  <si>
    <t>Pilot launches has been made in parts of Uttar Pradesh and Andra Pradesh</t>
  </si>
  <si>
    <t xml:space="preserve">Airtel has launched its 4G service in Shillong, Manipal, Udupi, Tumkur, Bhubaneshwar, Kochi, Hubli, Dharwad, Panipat, and Rohtak. </t>
  </si>
  <si>
    <t>So far Airtel has launched its LTE network in 12 circles covering 33 cities</t>
  </si>
  <si>
    <t>Starts 4G service in 10 cities</t>
  </si>
  <si>
    <t>QE Dec 14</t>
  </si>
  <si>
    <t>Blended MOU</t>
  </si>
  <si>
    <t>QE Mar 15</t>
  </si>
  <si>
    <t>Jun 15</t>
  </si>
  <si>
    <t xml:space="preserve">             -</t>
  </si>
  <si>
    <t>Eluga Icon</t>
  </si>
  <si>
    <t>Aug-15</t>
  </si>
  <si>
    <t xml:space="preserve">GSM 900/1800/1900/UMTS 2100 MHz/LTE 1/3/38/39/40/41 bands, dial sim, dual standby, 1.5 GHz octa core processor, 2 GB RAM, 16 GB internal memory, external memory up to 32 GB, 13 MP rear camera, 8 MP front camera, Wi-Fi, bluetooth, 3G, 4G, FM Radio, music player, video player with recording. </t>
  </si>
  <si>
    <t>Xperia C5 Ultra</t>
  </si>
  <si>
    <t>GSM 850/900/1800/1900/ UMTS 2100/LTE 700/2600 MHz, dual SIM, dual standby, 1.7 GHz  MediaTek MTK6752 Octa Core processor, 2 GB RAM, 16 GB internal memory, external memory up to 200 GB, 13 MP rear camera, 13 front camera, Wi-Fi 802.11 b/g/n, bluetooth, 3G, 4G, FM radio, music player, video player with recording</t>
  </si>
  <si>
    <t>V1 Max</t>
  </si>
  <si>
    <t>INR 21,980</t>
  </si>
  <si>
    <t>Dual band Wi-Fi</t>
  </si>
  <si>
    <t>Meizu</t>
  </si>
  <si>
    <t>MX5</t>
  </si>
  <si>
    <t>Fingerprint sensor with mTouch 2.0</t>
  </si>
  <si>
    <t>M2 Note</t>
  </si>
  <si>
    <t xml:space="preserve">GSM 850/900/1800/1900/UMTS 2100/LTE 2300/1800/2100 MHz, dual SIM, dual standby, 2.2 GHz MediaTek Helio X10 octa core procesor, 3 GB RAM, 16/32/64 GB internal memory, 20.7 MP rear camera, 5 MP front camera, Wi-Fi, bluetooth, 3G, 4G, FM Radio, music player, video player with recording. </t>
  </si>
  <si>
    <t xml:space="preserve">GSM 850/900/1800/1900/UMTS 2100/LTE 2300/1800/2100 MHz, dual SIM, dual standby, 1.4 GHz Qualcomm Snapdragon 615 octa core procesor, 2 GB RAM, 16 GB internal memory, external memory up to 128 GB, 13 MP rear camera, 5 MP front camera, Wi-Fi, bluetooth, 3G, 4G, FM Radio, music player, video player with recording. </t>
  </si>
  <si>
    <t xml:space="preserve">GSM 850/900/1800/1900/UMTS 2100/LTE 2300/1800/2100 MHz, dual SIM, dual standby, 1.3 GHz MediaTek MT6753 octa core procesor, 2 GB RAM, 16/32 GB internal memory, 13 MP rear camera, 5 MP front camera, Wi-Fi, bluetooth, 3G, 4G, FM Radio, music player, video player with recording. </t>
  </si>
  <si>
    <t>Canvas Selfie 2</t>
  </si>
  <si>
    <t>Canvas Selfie 3</t>
  </si>
  <si>
    <t xml:space="preserve">GSM 850/900/1800/1900/UMTS 2100 MHz, dual SIM, dual standby, 1.3 GHz MediaTek MT6582M quad core processor, 1 GB Ram, 8 GB internal memory, external memory up to 32 GB, 5 MP rear camera, 5 MP front camera, Wi-Fi, 3G, bluetooth, FM Radio, music player, video player with recording.  </t>
  </si>
  <si>
    <t xml:space="preserve">GSM 850/900/1800/1900/UMTS 2100 MHz, dual SIM, dual standby, 1.3 GHz MediaTek MT6582M quad core processor, 1 GB Ram, 8 GB internal memory, external memory up to 32 GB, 8 MP rear camera, 8 MP front camera, Wi-Fi, 3G, bluetooth, FM Radio, music player, video player with recording.  </t>
  </si>
  <si>
    <t>R5s</t>
  </si>
  <si>
    <t xml:space="preserve">GSM 850/900/1800/1900/UMTS 2100 MHz/LTE 1/3/7/40 bands, 1.5 GHz Qualcomm Snapdragon 615 octa core processor, 3 GB RAM, 32 GB internal memory, 13 MP rear camera, 5 MP front camera, Wi-Fi 802.11 b/g/n, bluetooth, 3G, 4G, FM Radio, music player, video player with recording. </t>
  </si>
  <si>
    <t>Mirror 5</t>
  </si>
  <si>
    <t xml:space="preserve">GSM 850/900/1800/1900/UMTS 2100 MHz/LTE 1/4/7/17 bands, dual SIM, dual standby, 1.2 GHz Qualcomm Snapdragon quad core processor, 2 GB RAM, 16 GB internal memory, 8 MP rear camera, 5 MP front camera, Wi-Fi 802.11 b/g/n, bluetooth, 3G, 4G, FM Radio, music player, video player with recording. </t>
  </si>
  <si>
    <t>INR 15,990</t>
  </si>
  <si>
    <t>Galaxy S6 Edge+</t>
  </si>
  <si>
    <t>INR 57,900</t>
  </si>
  <si>
    <t>Dual edge display</t>
  </si>
  <si>
    <t>A8</t>
  </si>
  <si>
    <t>GSM 850/900/1800/1900/UMTS 2100/LTE 2100/1800/850/2600/900/800 MHz, dual SIM, dual standby, 1.8 GHz octa core processor, 2 GB RAM, 32 GB internel memory, external mempory up to 128 GB, 16 MP rear camera, 5 MP front camera, Wi-Fi 802.11 a/b/g/n/ac, bluetooth, 3G, 4G, FM radio, music player, video player with recording</t>
  </si>
  <si>
    <t>GSM 900/1800/UMTS 2100/LTE, 2.1 GHz octa core processor, 4 GB RAM, 32 GB internel memory, 16 MP rear camera, 5 MP front camera, Wi-Fi 802.11 a/b/g/n/ac , bluetooth, 3G, 4G, FM radio, music player, video player with recording</t>
  </si>
  <si>
    <t>Fingerprint security</t>
  </si>
  <si>
    <t>INR 32,500</t>
  </si>
  <si>
    <t>Zenfone GO</t>
  </si>
  <si>
    <t xml:space="preserve">GSM 850/900/1800/1900/UMTS 2100 MHz, dual SIM, dual standby, 1.3 GHz MediaTek MT6580 quad core processor, 2 GB RAM, 8 GB internal memory, external memory up to 64 GB, 8 MP rear camera, 2 MP front camera, Wi-Fi 802.11 b/g/n, bluetooth, 3G, FM Radio, music player, video player with recording. </t>
  </si>
  <si>
    <t xml:space="preserve">GSM 850/900/1800/1900/UMTS 2100/LTE 2100/1800/2600/1900/2300/2500 MHz, dual SIM, dual standby, 2.3 GHz Intel® Atom™ quad core processor, 4 GB RAM, 64 GB internal memory, external memory up to 128 GB, 13 MP rear camera, 5 MP front camera, Wi-Fi 802.11 a/b/g/n/ac, bluetooth, 3G, 4G, FM Radio, music player, video player with recording. </t>
  </si>
  <si>
    <t>LTE enabled with 4 GB RAM</t>
  </si>
  <si>
    <t>INR 22,990</t>
  </si>
  <si>
    <t>Zenfone 2 Laser</t>
  </si>
  <si>
    <t>Zenfone 2 Deluxe</t>
  </si>
  <si>
    <t xml:space="preserve">GSM 850/900/1800/1900/UMTS 2100/LTE 2100/1800/2600/1900/2300/2500 MHz, dual SIM, dual standby,Qualcomm Snapdragon processr, 2 GB RAM, 16 GB internal memory, external memory up to 128 GB, 13 MP rear camera, 5 MP front camera, Wi-Fi 802.11 b/g/n, bluetooth, 3G, 4G, FM Radio, music player, video player with recording. </t>
  </si>
  <si>
    <t>Zenfone Selfie</t>
  </si>
  <si>
    <t xml:space="preserve">GSM 850/900/1800/1900/UMTS 2100/LTE 2100/1800/2600/1900/2300/2500 MHz, dual SIM, dual standby,Qualcomm Snapdragon 615 processr, 2 GB RAM, 16 GB internal memory, external memory up to 128 GB, 13 MP rear camera, 13 MP front camera, Wi-Fi 802.11 b/g/n/ac, bluetooth, 3G, 4G, FM Radio, music player, video player with recording. </t>
  </si>
  <si>
    <t>13 MP front camera</t>
  </si>
  <si>
    <t>INR 17,900</t>
  </si>
  <si>
    <t>OnePlus 2</t>
  </si>
  <si>
    <t xml:space="preserve">GSM 850/900/1800/1900/UMTS 2100 MHz/LTE Bands 1/3/5/7/8/20/38/40/41, dual SIM, dual standby, 1.8 GHz Qualcomm© Snapdragon™ 810 octa core processor, 4 GB RAM, 64 GB internal memory, 13 MP rear camera, 5 MP front camera, Wi-Fi 802.11 a/b/g/n/ac, bluetooth, 3G, 4G, FM Radio, music player, video player with recording. </t>
  </si>
  <si>
    <t>4 GB RAM</t>
  </si>
  <si>
    <t>INR 25,000</t>
  </si>
  <si>
    <t>Cloud M6</t>
  </si>
  <si>
    <t xml:space="preserve">GSM 900/1800/UMTS 2100 MHz, dual SIM, dual standby, 1.2 GHz quad core processor, 1 GB RAM, 8 GB internal memory, external memory up to 32 GB, 8 MP rear camera, 5 MP front camera, Wi-Fi 802.11 a/b/g, bluetooth,  3G, FM radio, music player, video player with recording.  </t>
  </si>
  <si>
    <t>Phicomm</t>
  </si>
  <si>
    <t>Energy 653</t>
  </si>
  <si>
    <t xml:space="preserve">GSM 850/900/1800/1900/UMTS 2100/LTE 1800/2300 MHz, dual SIM, dual standby, Qualcomm Snapdragon 1.1 GHz Octa core processor, 1 GB RAM, 8 GB internal memroy, external memory up to 64 GB, 8 MP rear camera , 2 MP front camera, Wi-Fi, bluetooth, 3G, 4G, FM Radio, music player, video player with recording. </t>
  </si>
  <si>
    <t>Cloud Q5</t>
  </si>
  <si>
    <t xml:space="preserve">GSM 850/900/1800/1900/UMTS 2100 MHz, dual SIM, dual standby, 1.3 GHz quad core processor, 1 GB RAM, 8 GB internal memory, external memory up to 32 GB, 8 MP rear camera, 2 MP front camera, Wi-Fi 802.11 b/g/n, bluetooth,  3G, FM radio, music player, video player with recording.  </t>
  </si>
  <si>
    <t>INR 10,750</t>
  </si>
  <si>
    <t>Iris X5 4G</t>
  </si>
  <si>
    <t xml:space="preserve">GSM 850/900/1800/1900/UMTS 2100/LTE 1800/2300 MHz, dual SIM, dual standby, Qualcomm Snapdragon 1.3 GHz  MediaTek quad core processor, 2 GB RAM, 16 GB internal memroy, external memory up to 32 GB, 13 MP rear camera, 8 MP front camera, Wi-Fi, bluetooth, 3G, 4G, FM Radio, music player, video player with recording. </t>
  </si>
  <si>
    <t>Titanium Mach Five</t>
  </si>
  <si>
    <t xml:space="preserve">GSM 850/900/1800/1900/UMTS 2100 MHz, dual SIM, dual standby, 1.3 GHz quad core processor, 2 GB RAM, 16 GB internal memory, external memory up to 32 GB, 8 MP rear camera, 5 MP front camera, Wi-Fi, bluetooth, 3G, FM Radio, music player, video player with recording. </t>
  </si>
  <si>
    <t>Marathon M4</t>
  </si>
  <si>
    <t xml:space="preserve">GSM 850/900/1800/1900/UMTS 2100/LTE 1800/2300 MHz, dual SIM, dual standby, 1.3 GHz quad core processor, 2 GB RAM, 16 GB internal memory, external memory up to 32 GB, 8 MP rear camera, 5 MP front camera, Wi-Fi, bluetooth, 3G, 4G, FM Radio, music player, video player with recording. </t>
  </si>
  <si>
    <t>Iris X1 Selfie</t>
  </si>
  <si>
    <t xml:space="preserve">GSM 900/1800/UMTS 2100 MHz, dual SIM, dual standby, 1.3 GHz quad core processor, 1 GB RAM, 8 GB internal memory, external memory up to 32 GB, 8 MP rear camera, 5 MP front camera, Wi-Fi, bluetooth, 3G, FM Radio, music player, video player with recording. </t>
  </si>
  <si>
    <t>INR 6,439</t>
  </si>
  <si>
    <t>Plan-99</t>
  </si>
  <si>
    <t>Plan-149</t>
  </si>
  <si>
    <t>Plan-225</t>
  </si>
  <si>
    <t>Plan-325</t>
  </si>
  <si>
    <t>Plan-525</t>
  </si>
  <si>
    <t>Plan-725</t>
  </si>
  <si>
    <t>Plan-1500</t>
  </si>
  <si>
    <t>Worth INR 50</t>
  </si>
  <si>
    <t>Worth INR 180</t>
  </si>
  <si>
    <t>Worth INR 270</t>
  </si>
  <si>
    <t>Worth INR 450</t>
  </si>
  <si>
    <t>100 STD and local minutes</t>
  </si>
  <si>
    <t>100 Local and national SMS</t>
  </si>
  <si>
    <t>all calls @ INR 0.7/m</t>
  </si>
  <si>
    <t>all calls @ INR 1/m</t>
  </si>
  <si>
    <t>all calls @ INR 0.6/m</t>
  </si>
  <si>
    <t>Free onnet calls
Offnet calls @ INR 0.4/m</t>
  </si>
  <si>
    <t>onnet calls @  INR 0.011/s
offnet calls @ INR 0.013/s</t>
  </si>
  <si>
    <t>onnet calls @ INR 0.6/m
offnet calls @ INR 1/m</t>
  </si>
  <si>
    <t>all calls @ INR 0.013/s</t>
  </si>
  <si>
    <t>onnet calls @ INR 0.8/m
offnet calls @ INR 1/m</t>
  </si>
  <si>
    <t>all calls @ INR 0.8/m</t>
  </si>
  <si>
    <t>Free onnet calls
offnet calls @ INR 0.6/m</t>
  </si>
  <si>
    <t>250 MB free data</t>
  </si>
  <si>
    <t>500 MB free data</t>
  </si>
  <si>
    <t>1000 MB free data</t>
  </si>
  <si>
    <t>2000 MB free data</t>
  </si>
  <si>
    <t>STV 15</t>
  </si>
  <si>
    <t>INR 15</t>
  </si>
  <si>
    <t>all calls @ 25p/m</t>
  </si>
  <si>
    <t>Offer for UP east circle only</t>
  </si>
  <si>
    <t>STV 8</t>
  </si>
  <si>
    <t>STV 42</t>
  </si>
  <si>
    <t>STV 73</t>
  </si>
  <si>
    <t>STV 24</t>
  </si>
  <si>
    <t>STV 63</t>
  </si>
  <si>
    <t>STV 26</t>
  </si>
  <si>
    <t>INR 73</t>
  </si>
  <si>
    <t>INR 24</t>
  </si>
  <si>
    <t>INR 26</t>
  </si>
  <si>
    <t>onnet calls @ 10p/m
offnet calls @ 30p/m</t>
  </si>
  <si>
    <t>offnet calls @ 30p/m</t>
  </si>
  <si>
    <t>all calls @ 1.2p/2s</t>
  </si>
  <si>
    <t>First 200 min STD calls @ 25p/m, then @ 40p/m</t>
  </si>
  <si>
    <t>Valid for 90 days</t>
  </si>
  <si>
    <t>Unlimited calling pack</t>
  </si>
  <si>
    <t>INR 348</t>
  </si>
  <si>
    <t>Unlimited free calls</t>
  </si>
  <si>
    <t>348 MB free 2G data
pack valid for 28 days</t>
  </si>
  <si>
    <t>STV 255</t>
  </si>
  <si>
    <t>INR 255</t>
  </si>
  <si>
    <t>30000 local and national seconds</t>
  </si>
  <si>
    <t>all calls @ 1p/s</t>
  </si>
  <si>
    <t>1 GB data valid for 28 days
(for Kolkata and West Bengal cirlces only)</t>
  </si>
  <si>
    <t>Amogh</t>
  </si>
  <si>
    <t>30 national and local minutes</t>
  </si>
  <si>
    <t>onnet calls @ 30p/m
offnet calls @ 40p/m
landline calls @ 20p/m</t>
  </si>
  <si>
    <t>Port in plan</t>
  </si>
  <si>
    <t>3000 local and national seconds</t>
  </si>
  <si>
    <t>all calls @ 0.7p/s</t>
  </si>
  <si>
    <t>50 MB free data
pack valid for 180 days</t>
  </si>
  <si>
    <t>Idea data booster packs</t>
  </si>
  <si>
    <t xml:space="preserve">INR 399, 4 GB 3G data valid for 14 days
</t>
  </si>
  <si>
    <t>INR 499 5 GB 3G data valid for 28 days</t>
  </si>
  <si>
    <t>Idea has launched lower priced data booster packs for its postpaid customers in Delhi NCR region</t>
  </si>
  <si>
    <t>Idea revises rates of 3G and 2G data packs for its postpaid customers</t>
  </si>
  <si>
    <t>Idea 3G/2G packs</t>
  </si>
  <si>
    <t>INR 300, 1 GB 3G data</t>
  </si>
  <si>
    <t>INR 500, 2 GB 3G data</t>
  </si>
  <si>
    <t>INR 700, 3 GB 3G data</t>
  </si>
  <si>
    <t>INR 900, 4 GB 3G data</t>
  </si>
  <si>
    <t xml:space="preserve">INR 200, 1 GB 2G data </t>
  </si>
  <si>
    <t>INR 250, 1.25 GB 2G data</t>
  </si>
  <si>
    <t>Airtel revised data packs</t>
  </si>
  <si>
    <t>INR 200, 1GB 2G data</t>
  </si>
  <si>
    <t>INR 249, 1.5GB 2G data</t>
  </si>
  <si>
    <t>INR 299, 2GB 2G data</t>
  </si>
  <si>
    <t>INR 300, 1GB 3G data</t>
  </si>
  <si>
    <t>INR 500, 2GB 3G data</t>
  </si>
  <si>
    <t>INR 700, 3GB 3G data</t>
  </si>
  <si>
    <t>Airtel has increased 2G and 3G data tariffs by 20% for postpaid customers in Delhi, Haryana, Kolkata, Himachal Pradesh, Maharashtra, Punjab, Rajasthan, UP East, and UP West circles.</t>
  </si>
  <si>
    <t>BSNL introduces new data STV for INR 56 with 300 MB data valid for 28 days</t>
  </si>
  <si>
    <t>Post free data usage 2p/10Kb</t>
  </si>
  <si>
    <t>BSNL introduces unlimited data plans</t>
  </si>
  <si>
    <t>BSNL has introduced unlimited 3G data STVs starting from INR 399 in notth and south zones</t>
  </si>
  <si>
    <t>INR 399, valid for 30 days
Speed 80Kbps after 2 GB High Speed 3G</t>
  </si>
  <si>
    <t>INR 629, valid for 30 days
Speed 80Kbps after 3 GB High Speed 3G</t>
  </si>
  <si>
    <t>INR 2399, valid for 60 days
Speed 80Kbps after 16 GB High Speed 3G</t>
  </si>
  <si>
    <t>Aircel increases price of data packs</t>
  </si>
  <si>
    <t xml:space="preserve">Aircel has revised the data packs in Kolkata circle which costs more compared to earlier pricing. </t>
  </si>
  <si>
    <t>INR 98, 650 MB 2G data valid for 14 days
INR 128, 1 GB 2G data valid for 21 days
INR 148, 1.25 GB 2G data valid for 28 days
INR 155, 1 GB 3G data valid for 21 days
INR 175, 1 GB 3G data valid for 28 days
INR 198, 1.3 GB 3G data valid for 28 days</t>
  </si>
  <si>
    <t>Vodafone has increased prices of its 2G and 3G data packs for its customers in Gujarat circle</t>
  </si>
  <si>
    <t>Vodafone has revised pricing of data packs</t>
  </si>
  <si>
    <t>INR 48, 190 MB 2G data valid for 6 days
INR 248, 1.25 GB 2G data valid for 28 days
INR 68, 200 MB 3G data valid for 7 days
INR 297, 1 GB 3G data valid for 28 days
INR 697, 3 GB 3G data valid for 28 days
INR 897, 4GB 3G data valid for 28 days</t>
  </si>
  <si>
    <t>Airtel 'Infinity Plans'</t>
  </si>
  <si>
    <t>Airtel has introduced 'Infinity Plans', which offers 4G data with bundled voice calling, Wynk Music and Wynk Movies</t>
  </si>
  <si>
    <t>INR 999, 3 GB 4G data with Unlimited onnet calls and Wynk Music</t>
  </si>
  <si>
    <t>INR 2249, 7 GB 4G data with unlimited local and STD calls, roaming, Wynk Music and Wynk Movies</t>
  </si>
  <si>
    <t>INR 1749, 5 GB 4G data with unlimited local calls , wynk music and wynk movies</t>
  </si>
  <si>
    <t>INR 3249, 15 GB 4G data with unlimited local and STD calls, roaming, Wynk Music and Wynk Movies</t>
  </si>
  <si>
    <t>Launches 4G service in around 300 cities</t>
  </si>
  <si>
    <t xml:space="preserve">Airtel has launched its 4G services in Kochi, Agartala, Kohima, Dimapur, Warangal and 300+ other cities across India.  </t>
  </si>
  <si>
    <t>with every 4G SIM swap, Airtel is offering six months of unlimited music streaming and downloads on ‘Wynk Music’ and five free movies per month for six months on the Eros Now channel of ‘Wynk Movies’</t>
  </si>
  <si>
    <t>Launches 4G Wi-Fi internet service in Odisha</t>
  </si>
  <si>
    <t>Reliance Jio has launched 4G Wi-Fi internet service in four locations in Odisha. Four locations — Orissa University of Agriculture and Technology (OUAT) campus, Gopabandhu Chowk, Governor House Road and Surya Nagar — covering popular areas like Reliance Fresh Retail outlet, Gopabandhu market complex and ICICI Bank</t>
  </si>
  <si>
    <t xml:space="preserve">RIL has received licenses to set up a ‘Payments Bank‘. Jio has already rolled out an app for such purpose – Jio Money (available to Jio Chat users, as of now) that makes the transaction cashless, can transform a smartphone into a virtual ATM </t>
  </si>
  <si>
    <t>Partners with Jasper to deliver IoT services</t>
  </si>
  <si>
    <t xml:space="preserve">RCOm and Jasper announced a partnership to provide IoT services to enterprises in India. </t>
  </si>
  <si>
    <t xml:space="preserve">This partnership pairs the capabilities of Reliance’s 11 data center facilities and its Global Cloud Exchange (Cloud X®) platform with Jasper’s global IoT services platform to enable enterprises to capitalize on IoT services. </t>
  </si>
  <si>
    <t>Bharti Airtel acquires Augere wireless</t>
  </si>
  <si>
    <t>Bharti Airtel acquires Augere Wireless Broadband India Pvt. Ltd. Which holds BWA spectrum in Madya Pradesh and Chattisgarh</t>
  </si>
  <si>
    <t>Airtel had won 20MHz of spectrum in 2300MHz band 40 in the 4 circles of Maharashtra, Karnataka, Kolkata and Punjab in the 2010 BWA auctions. Later Airtel acquired 100% stake in Qualcomm India and made it a wholly owned subsidiary which gave it access to 20MHz of spectrum in in 2300MHz band in the 4 circles of Delhi, Mumbai, Kerala and Haryana.</t>
  </si>
  <si>
    <t>Vodafone launches Wi-Fi connect</t>
  </si>
  <si>
    <t>The application, which is available for Android and iOS platforms, will require a one-time sign in and will come into effect anytime the user enters Vodafone’s Wi-Fi zones.</t>
  </si>
  <si>
    <t>Jun 30,2015</t>
  </si>
  <si>
    <t>TRAI releases Consultation Paper on
Compensation to the Consumers in the Event of
Dropped Calls</t>
  </si>
  <si>
    <t xml:space="preserve">TRAI releases Consultation Paper on Compensation to the Consumers in the Event of Dropped Calls
It may please be noted that answers/ comments to the issues given below should be provided with appropriate justification. 
1. Do you agree that calling consumers should not be charged for a call that got dropped within five seconds? In addition, if the call gets dropped any time after five seconds, the last pulse of the call (minute/second) which got
dropped, should not be charged. Please support your viewpoint with reasons
along with the methodologies for implementation. 
2. Is there any other relevant issue which should be considered in the present
consultation on the issue of call drops? </t>
  </si>
  <si>
    <t>Vodafone has launched Wi-Fi connect to address the increasing demand of data traffic by offloading data traffic from mobile network to Wi-Fi hotspots in Delhi and Mumbai. It is planning to implement data offloading technology in other cities soon.</t>
  </si>
  <si>
    <t>BSNL STV56</t>
  </si>
  <si>
    <t>Sep-15</t>
  </si>
  <si>
    <t>Nexus 6P</t>
  </si>
  <si>
    <t>Android 6.0 (Marshmallow)</t>
  </si>
  <si>
    <t xml:space="preserve">GSM 850/900/1800/1900/UMTS 2100 MHz/LTE 1/2/3/4/5/7/8/9/17/19/20/28/38/39/40/41 bands, 2 GHz Qualcomm Snapdragon 810 octa core processor, 3 GB RAM, 32/64/128 GB internal memory, 12.3 MP rear camera, 8 MP front camera, Wi-Fi 802.11 ac/a/b/g/n, bluetooth, 3G, 4G, FM radio, music player, video player with recording. </t>
  </si>
  <si>
    <t>Corning® Gorilla® Glass 4
Reversible USB Type-C</t>
  </si>
  <si>
    <t>Blu</t>
  </si>
  <si>
    <t>JR LTE</t>
  </si>
  <si>
    <t>Windows Mobile 8.1</t>
  </si>
  <si>
    <t>INR 8,000</t>
  </si>
  <si>
    <t>HD LTE</t>
  </si>
  <si>
    <t xml:space="preserve">GSM 850/1700/1900/UMTS 2100/LTE 700/1700/2600 MHz, dual SIM, dual standby, 1.2 GHz Qualcomm Snapdragon 410 quad core prpcessor, 512 MB RAM, 4 GB internal memory, external memory up to 32 GB, 5 MP rear camera, VGA front camera, Wi-Fi, bluetooth, 3G, 4G, FM Radio, music player, video player with recording. </t>
  </si>
  <si>
    <t xml:space="preserve">GSM 850/1700/1900/UMTS 2100/LTE 700/1700/2600 MHz, dual SIM, dual standby, 1.2 GHz Qualcomm Snapdragon 410 quad core prpcessor, 1 GB RAM, 8 GB internal memory, external memory up to 32 GB, 8 MP rear camera, 2 MP front camera, Wi-Fi, bluetooth, 3G, 4G, FM Radio, music player, video player with recording. </t>
  </si>
  <si>
    <t>INR 6,000</t>
  </si>
  <si>
    <t>Canvas Blaze 4G</t>
  </si>
  <si>
    <t xml:space="preserve">GSM 900/1800/1900/850/UMTS 2100/LTE 2300/1800/2600 MHz, dual SIM, dual standby, 1.1 GHz quad core processor, 1 GB RAM, 8 GB internal memory, exrernal memory up to 32 GB, 5 MP rear camera, 2 MP front camera, Wi-Fi, 3G, 4G, bluetooth, FM Radio, music player, video player with recording.  </t>
  </si>
  <si>
    <t>Canvas Nitro 4G</t>
  </si>
  <si>
    <t xml:space="preserve">GSM 850/900/1800/1900/UMTS 2100/LTE 1800/2100/2300 MHz, dual SIM, dual standby, 1.4 GHz octa core processor, 2 GB RAM, 16 GB internal memory, external memory up to 32 GB, 13 MP rear camera, 5 MP front camera, Wi-Fi, 3G, 4G, bluetooth, FM Radio, music player, video player with recording.  </t>
  </si>
  <si>
    <t>Canvas Juice 3</t>
  </si>
  <si>
    <t xml:space="preserve">GSM 850/900/1800/1900/UMTS 2100 MHz, dual SIM, dual standby, 1.3 GHz MediaTek MT6580 quad core processor, 2 GB RAM, 8 GB internal memory, external memory up to 32 GB, 8 MP rear camera, 2 MP front camera, Wi-Fi, 3G, bluetooth, FM Radio, music player, video player with recording.  </t>
  </si>
  <si>
    <t>INR 8,799</t>
  </si>
  <si>
    <t>Canvas Spark 2</t>
  </si>
  <si>
    <t xml:space="preserve">GSM 850/900/1800/1900/UMTS 2100 MHz, dual SIM, dual standby, 1.3 GHz MediaTek MT6580M quad core processor, 768 MB RAM, 4 GB internal memory, external memory up to 32 GB, 5 MP rear camera, 2 MP front camera, Wi-Fi, 3G, bluetooth, FM Radio, music player, video player with recording.  </t>
  </si>
  <si>
    <t xml:space="preserve">GSM 850/900/1800/1900/UMTS 2100 MHz, dual SIM, dual standby, 1.4 GHz MediaTek MTK6592M quad core processor, 1 GB RAM, 8 GB internal memory, external memory up to 32 GB, 13 MP rear camera, 2 MP front camera, Wi-Fi, 3G, bluetooth, FM Radio, music player, video player with recording.  </t>
  </si>
  <si>
    <t>P3S</t>
  </si>
  <si>
    <t xml:space="preserve">GSM 850/900/1800/1900/UMTS 2100 MHz, dual SIM, dual standby, 1.3 GHz quad core processor, 1 GB RAM, 16 GB internal memory, 5 MP rear camera, VGA front camera, Wi-Fi, bluetooth, 3G, FM Radio, music player, video player with recording. </t>
  </si>
  <si>
    <t>Dual SIm</t>
  </si>
  <si>
    <t>S5.1</t>
  </si>
  <si>
    <t xml:space="preserve">GSM 850/900/1800/1900/UMTS 2100 MHz, 1.7 GHz MediaTek MT6592 octa core processor, 1 GB RAM, 8 GB internal memory, 8 MP rear camera, 5 MP front camera, Wi-Fi, bluetooth, 3G, FM Radio, music player, video player with recording. </t>
  </si>
  <si>
    <t>F103</t>
  </si>
  <si>
    <t>GSM 850/900/1800/1900/UMTS 2100/LTE 1800/2300 MHz, dual SIM, dual standby, 1.3 GHz quad core processor, 2 GB RAM, 16 GB internal memory, external memory up to 32 GB, 8 MP rear camera, 5 MP front camera, Wi-Fi, bluetooth, 3G, 4G, FM Radio, music player, vi</t>
  </si>
  <si>
    <t>Zenfone Go</t>
  </si>
  <si>
    <t xml:space="preserve">GSM 850/900/1800/1900/UMTS 2100 MHz, dual SIM, dual standby, 1.3 GHz MediaTek MT6580 quad core processor, 2 GB RAM, 8/16 GB internal memory, external memory up to 64 GB, 8 MP rear camera, 2 MP front camera, Wi-Fi, bluetooth, 3G, FM Radio, music player, video player with recording. </t>
  </si>
  <si>
    <t xml:space="preserve">GSM 850/900/1800/1900/UMTS 2100/LTE 2100/1800/2600/2300/2500 MHz, dual SIM, dual standby, Qualcomm Snapdragon 410 processor, 2 GB RAM, 8/16 GB internal memory, external memory up to 128 GB, 13 MP rear camera, 5 MP front camera, Wi-Fi, bluetooth, 3G, 4G, FM Radio, music player, video player with recording. </t>
  </si>
  <si>
    <t xml:space="preserve">GSM 850/900/1800/1900/UMTS 2100/LTE 2100/1800/2600/2300/2500 MHz, dual SIM, dual standby, Qualcomm Snapdragon 615 MSM8939 processor, 2/3 GB RAM, 8/16 GB internal memory, external memory up to 128 GB, 13 MP rear camera, 13 MP front camera, Wi-Fi, bluetooth, 3G, 4G, FM Radio, music player, video player with recording. </t>
  </si>
  <si>
    <t>Vibe Shot</t>
  </si>
  <si>
    <t>INR 25,499</t>
  </si>
  <si>
    <t xml:space="preserve">GSM 850/900/1800/1900/UMTS 2100/LTE 1/3/7/8/20/40 bands, dual SIM, dual standby, 1.7 GHz Qualcomm Snapdragon octa core processor, 3 GB RAM, 32 GB internal memroy, external memory up to 32 GB, 16 MP rear camera, 8 MP front camera, Wi-Fi, bluetooth, 3G, 4G, FM Radio, music player, video player with recording. </t>
  </si>
  <si>
    <t>Aqua Ace</t>
  </si>
  <si>
    <t>Aqua 4G+</t>
  </si>
  <si>
    <t>Aqua 3G Neo</t>
  </si>
  <si>
    <t xml:space="preserve">GSM 900/1800/UMTS 2100 MHz, dual SIM, dual standby, 1.2 GHz SC7731 quad core processor, 512 MB RAM, 4 GB internal memory, external memory up to 32 GB, 2 MP rear camera, VGA front camera, Wi-Fi, bluetooth,  3G, FM radio, music player, video player with recording.  </t>
  </si>
  <si>
    <t>INR 3,690</t>
  </si>
  <si>
    <t>INR 9,490</t>
  </si>
  <si>
    <t xml:space="preserve">GSM 900/1800/UMTS 2100 MHz, dual SIM, dual standby, 1.3 GHz MediaTek MT6580 quad core processor, 1 GB RAM, 8 GB internal memory, external memory up to 32 GB, 8 MP rear camera, 8 MP front camera, Wi-Fi, bluetooth,  3G, FM radio, music player, video player with recording.  </t>
  </si>
  <si>
    <t xml:space="preserve">Aqua Glam </t>
  </si>
  <si>
    <t xml:space="preserve">GSM 900/1800/1900/UMTS 2100 MHz/LTE 3/5/8/1/40 bands, dual SIM, dual standby, 1.3 GHz quad core processor, 3 GB RAM, 16 GB internal memory, external memory up to 128 GB, 13 MP rear camera, 5 MP front camera, Wi-Fi, bluetooth,  3G, 4G, FM radio, music player, video player with recording.  </t>
  </si>
  <si>
    <t xml:space="preserve">GSM 900/1800/1900/UMTS 2100 MHz/LTE 3/5/8/1/40 bands, dual SIM, dual standby, 1.3 GHz MediaTek MT6735V/W quad core processor, 2 GB RAM, 16 GB internal memory, external memory up to 32 GB, 13 MP rear camera, 5 MP front camera, Wi-Fi, bluetooth,  3G, 4G, FM radio, music player, video player with recording.  </t>
  </si>
  <si>
    <t>Aqua Active</t>
  </si>
  <si>
    <t xml:space="preserve">GSM 900/1800/UMTS 2100 MHz, dual SIM, dual standby, 1.2 GHz SC7731 quad core processor, 756 MB RAM, 4 GB internal memory, external memory up to 32 GB, 2 MP rear camera, VGA front camera, Wi-Fi, bluetooth,  3G, FM radio, music player, video player with recording.  </t>
  </si>
  <si>
    <t>INR 4,890</t>
  </si>
  <si>
    <t>Aqua Life V</t>
  </si>
  <si>
    <t xml:space="preserve">GSM 900/1800/UMTS 2100 MHz, dual SIM, dual standby, 1.2 GHz SPRD7731 quad core processor, 756 MB RAM, 8 GB internal memory, external memory up to 32 GB, 8 MP rear camera, 2 MP front camera, Wi-Fi, bluetooth,  3G, FM radio, music player, video player with recording.  </t>
  </si>
  <si>
    <t>Moto X play</t>
  </si>
  <si>
    <t>5.25 inch</t>
  </si>
  <si>
    <t xml:space="preserve">GSM 850/900/1800/1900/UMTS 2100 MHz/LTE 1/3/5/7/8/19/20/28/38/40/41 bands, 1.7 GHz Qualcomm Snapdragon 615 octa core processor, 2 GB RAM, 16/32 GB internal memory, 21 MP rear camera, 5 MP front camera, Wi-Fi, bluetooth, 3G, 4G, FM Radio, music player, video player with recording. </t>
  </si>
  <si>
    <t>Galaxy Note 5</t>
  </si>
  <si>
    <t>GSM 850/900/1800/1900/UMTS 2100/ LTE, 2.1 GHz + 1.5 GHz quad coer processor, 4 GB RAM, 32 GB internal memory, 16 MP rear camera, 5 MP front camera, Wi-Fi 802.11 a/b/g/n/ac, bluetooth, 3G, 4G, FM radio, music player, video player with recording</t>
  </si>
  <si>
    <t>NFC enabled, wireless charging</t>
  </si>
  <si>
    <t>INR 53,900</t>
  </si>
  <si>
    <t>Yunique</t>
  </si>
  <si>
    <t xml:space="preserve">GSM 850/900/1800/1900/UMTS 2100/LTE 2300/1800 MHz, dual SIM, dual standby, 1.2 GHz Qualcomm Snapdragon 410 quad core processor, 1 GB RAM, 8 GB internal memory, external memory up to 32 GB, 8 MP rear camera, 2 MP front camera, Wi-Fi, 3G, 4G, bluetooth, FM Radio, music player, video player with recording.  </t>
  </si>
  <si>
    <t>Xperia M5 dual</t>
  </si>
  <si>
    <t>GSM 850/900/1800/1900/ UMTS 2100/LTE 700/2600 MHz, dual SIM, dual standby, 2 GHz  MediaTek Helio X10 Octa Core processor, 3 GB RAM, 16 GB internal memory, external memory up to 200 GB, 21.5 MP rear camera, 13 front camera, Wi-Fi 802.11 b/g/n, bluetooth, 3G, 4G, FM radio, music player, video player with recording</t>
  </si>
  <si>
    <t>INR 34,500</t>
  </si>
  <si>
    <t>Zagg</t>
  </si>
  <si>
    <t>ZAGG announced its launch in India</t>
  </si>
  <si>
    <t>ZAGG a global mobile accessories company, has announced its launch in India. The company offers a broad range of products, from market-leading InvisibleShield® screen protectors and tablet keyboards, to power management solutions, mobile audio and cases.</t>
  </si>
  <si>
    <t>ZAGG has partnered with Brilyant, an IT and Consumer Electronics Distribution company, established in 2014, to enter India. Brilyant has a pan-India presence through its Strategic Partner Network, with a direct coverage of 18,000+ billing points and counters.</t>
  </si>
  <si>
    <t>MediTek</t>
  </si>
  <si>
    <t>MediaTek announces partnership with Micromax</t>
  </si>
  <si>
    <t>MediaTek announced an enhanced strategic collaboration with Micromax Informatics. The partnership aims to accelerate 4G accessibility and fuel faster smartphone adoption in India’s rapidly growing market.</t>
  </si>
  <si>
    <t>As part of the company’s India roadmap, MediaTek announced the availability of the Helio family, the premium smartphone chipsets that deliver greater performance and efficiency; and the intention for Micromax Informatics to become the first Indian brand to launch a device on the new Helio premium platform using the Helio X10.</t>
  </si>
  <si>
    <t>Docomo</t>
  </si>
  <si>
    <t>Tata Docomo launches "My Best Offer"</t>
  </si>
  <si>
    <t>Tata Docomolaunched a new functionality to the My Best Offer (MBO), which ollows subscribers a swift MBO recharge. This offer provides users the benefit of Customer Self Care at *123# by eliminating the need for menu change.</t>
  </si>
  <si>
    <t>The interface of the entire offer is available on text messaging; however Tata Docomo retailers are also available to personally cater to customer queries</t>
  </si>
  <si>
    <t>Uninor rebraded as Telenor</t>
  </si>
  <si>
    <t xml:space="preserve">Telenor India introduced a refreshed brand identity. Telenor India will invest significantly in transforming its network and retail presence across circles. By modernizing the entire network for advanced technology solutions, it is preparing to offer high-speed Internet services for mass-market consumers in future. </t>
  </si>
  <si>
    <t>Last year Norway-based Telenor Group had increased its stake in the Indian entity to 100% and earlier this month had changed the name of the company from Telewings Communications Services to Telenor (India) Communications.</t>
  </si>
  <si>
    <t>Telenor</t>
  </si>
  <si>
    <t>Sterlite</t>
  </si>
  <si>
    <t>Sterlite Technologies aquires elitecore Technologies</t>
  </si>
  <si>
    <t>Sterlite Technologies Limited has completed the 100% acquisition of Elitecore Technologies Private Limited, a global telecom software product
company from First Carlyle Ventures Mauritius and other shareholders.</t>
  </si>
  <si>
    <t>Elitecore Technologies is a global provider of software product and services company with over 15 years of experience in delivering BSS, Packet Core and Carrier Wi-Fi Solution with flexibility of modular as well as pre-integrated offerings.</t>
  </si>
  <si>
    <t>The addition of Elitecore’s operation
will offer significant impetus to Sterlite’s efforts to scale up the contribution from services and
solutions in its revenue mix to complement the large and high-growth optical products business.</t>
  </si>
  <si>
    <t>Airtel has signed a partnership with Ericsson for its 3G network expansion</t>
  </si>
  <si>
    <t>Bharti Airtel has signed a foru year contract with Ericsson to expand its 3G network across eight telecom circles in India. The agreement also includes rollout of 3G network in both 2100 MHz and 900 MHz in 3 circles.</t>
  </si>
  <si>
    <t>Ericsson will provide its multi-standard radio equipment from the Ericsson RBS 6000 base station family for macro and small cells. This will enable energy-efficient and cost-effective operations while allowing the operator to meet growing demands of better and faster mobile internet connectivity for the end-users.</t>
  </si>
  <si>
    <t>Airtel has launched Wi-Fi offloading app called Airtel Hangouts</t>
  </si>
  <si>
    <t>To tackle increasing data traffic on mobile network Airtel has launched Wi-Fi offloading app called Airtel Hangouts. Customers subscribing to 3G/4G data packs can use this service which is available in around 100 Wi-Fi hotspots across Delhi.</t>
  </si>
  <si>
    <t>The app requires one time password and then it can be used at Wi-Fi zones, which offer data services through unlicensed or freely available spectrum.</t>
  </si>
  <si>
    <t>Airtel launches 4G in 3 new cities and Platinum 3G network in 3 cities</t>
  </si>
  <si>
    <t>Airtel has expanded its 4G coverage by launching 4G service in Itanagar, Thiruvananthapuram and Brahmapur.
Airtel also launched platinum 3G network in Indore, Haryana and Odisha which boost indoor coverage, enhance voice clarity, deliver faster internet speeds and offer a superior network experience for customers.</t>
  </si>
  <si>
    <t>STV 158</t>
  </si>
  <si>
    <t>STV 319</t>
  </si>
  <si>
    <t>STV 329</t>
  </si>
  <si>
    <t>BSNL has launched new combo packs with 3G data and talktime in Karnataka circle</t>
  </si>
  <si>
    <t>250 MB 3G data, INR 100 talktime</t>
  </si>
  <si>
    <t>2 GB 3G data, INR 100 talktime</t>
  </si>
  <si>
    <t>1 GB 3G data, INR 200 talktime</t>
  </si>
  <si>
    <t>Airtel revises data plans in Himachal Pradesh</t>
  </si>
  <si>
    <t>Airtel revises its data plans and adds more data benefits to its customers in Himachal Pradesh</t>
  </si>
  <si>
    <t>INR 249, 1 GB 3G data valid for 28 days</t>
  </si>
  <si>
    <t>INR 297, 1.25 GB 3G data valid for 28 days</t>
  </si>
  <si>
    <t>INR 309, 1.25 GB 3G data valid for 28 days, Wynk music</t>
  </si>
  <si>
    <t>INR 449, 2 GB 3G data valid for 28 days</t>
  </si>
  <si>
    <t>INR 495, 2.25 GB 3G data valid for 28 days</t>
  </si>
  <si>
    <t>INR 648, 3 GB 3G data valid for 28 days</t>
  </si>
  <si>
    <t>INR 849, 5 GB 3G data valid for 28 days</t>
  </si>
  <si>
    <t>INR 949, 6 GB 3G data valid for 28 days</t>
  </si>
  <si>
    <t>Vodafone revises data packs for prepaid users in Maharastra circle</t>
  </si>
  <si>
    <t>Vodafone revises data packs for prepaid users in Maharastra circle, has added more data in existing 2G &amp; 3G data packs for prepaid users. The operator has added upto 80% more data in existing packs, there are no changes in the lower denomination packs.</t>
  </si>
  <si>
    <t>INR 247, 2 GB 2G data valid for 28 days
INR 299, 3 GB 2G data valid for 28 days
INR 249, 1 GB 3G data valid for 28 days
INR 299, 1.25 GB 3G data valid for 28 days
INR 347, 1.5 GB 3G data valid for 28 days
INR 397, 1.75 GB 3G data valid for 28 days
INR 449, 2 GB 3G data valid for 28 days
INR 497, 2.25 GB 3G data valid for 28 days
INR 697, 3.5 GB 3G data valid for 28 days
INR 749, 4 GB 3G data valid for 28 days
INR 897, 5 GB 3G data valid for 28 days
INR 947, 5 GB 3G data valid for 90 days</t>
  </si>
  <si>
    <t>BSNL has launched special data STV for Mobile TV service</t>
  </si>
  <si>
    <t>BSNL has launched data STV for its Mobile TV service. For this offering BSNL has a revenue sharing tie up with Digivive, whereby a mobile TV specific data STV offered by BSNL has the operator’s own share along with a share of the Mobile TV content provider.</t>
  </si>
  <si>
    <t>INR 179, 1 GB free data download, All  Channels provided by M/s Digivive Services Pvt. Ltd. 
Valid for 22 days</t>
  </si>
  <si>
    <t>VOD</t>
  </si>
  <si>
    <t>RCOM slashes 2G and 3G data packs in Kolkata circle</t>
  </si>
  <si>
    <t>Reliance reduces prices of 2G/3G data packs and withdraws unlimited access to OTT services like Facebook and Whatsapp</t>
  </si>
  <si>
    <t>INR 95, 750 &lt;MB 3G data valid for 7 days
INR 99, 650 MB 3G data valid for 14 days
INR 177, 1 GB 3G data valid for 26 days
INR 45, 400 MB 2G daya valid for 7 days
INR 125, 1 GB 2G data valid for 21 days</t>
  </si>
  <si>
    <t>Idea revises its data offers in Maharastra circle</t>
  </si>
  <si>
    <t>Idea revises its data packs with more benefits by adding extra data in Maharastra circle</t>
  </si>
  <si>
    <t>INR 248, 2 GB 2G data valid for 28 days
INR 298, 3 GB UL 2G data valid for 28 days
INR 101, 300 MB 2G data valid for 28 days
INR 159, 500 MB 3G data valid for 28 days
INR 249, 1 GB 3G data valid for 28 days
INR 299, 1.25 GB 3G data valid for 28 days
INR 349, 1.5 GB 3G data valid for 28 days
INR 399, 1.75 GB 3G data valid for 28 days
INR 449, 2 GB 3G data valid for 28 days
INR 598, 3 GB 3G data valid for 28 days
INR 698, 3.5 GB 3G data valid for 28 days</t>
  </si>
  <si>
    <t>STV 135</t>
  </si>
  <si>
    <t>300 minutes free local and STD calls to any network</t>
  </si>
  <si>
    <t>Pack valid for 28 days</t>
  </si>
  <si>
    <t>INR 135</t>
  </si>
  <si>
    <t>all calls @ 35p/m</t>
  </si>
  <si>
    <t>all calls @ 2p/s</t>
  </si>
  <si>
    <t>Pack available in West Bengal circle valid for 30 days</t>
  </si>
  <si>
    <t>all calls @ 30p/m</t>
  </si>
  <si>
    <t>Pack available in West Bengal circle and valid for 14 days</t>
  </si>
  <si>
    <t>Plan 649</t>
  </si>
  <si>
    <t>Plan 299</t>
  </si>
  <si>
    <t>Plan 375</t>
  </si>
  <si>
    <t>Plan 499</t>
  </si>
  <si>
    <t>500 local minutes to any network</t>
  </si>
  <si>
    <t>600 local and STD imnutes to any network</t>
  </si>
  <si>
    <t>2000 local minutes to any network</t>
  </si>
  <si>
    <t>1500 local and STD minutes to any network</t>
  </si>
  <si>
    <t>onnet calls @ 20p/m
offnet calls @ 30p/m</t>
  </si>
  <si>
    <t>All calls @ 50p/m</t>
  </si>
  <si>
    <t>Local SMS @ 20p
National SMS @ 50p</t>
  </si>
  <si>
    <t>750 MB UL 3G data (2G speed after FUP)</t>
  </si>
  <si>
    <t>1 GB UL 3G data (2G speed after FUP)</t>
  </si>
  <si>
    <t>1.5 GB UL 3G data (2G speed after FUP)</t>
  </si>
  <si>
    <t>STV 19</t>
  </si>
  <si>
    <t>INR 19</t>
  </si>
  <si>
    <t>Sep 30, 2015</t>
  </si>
  <si>
    <t>Neo 7</t>
  </si>
  <si>
    <t>Oct-15</t>
  </si>
  <si>
    <t xml:space="preserve">GSM 850/900/1800/1900/UMTS 2100 MHz/ LTE bands B1/3/5/7/8/20/TD-40, dual SIM, dual standby, 1.2 GHz Qualcomm MSM8916 quad coer processor, 1 GB RAM, 16 GB internal memory, 8 MP rear camera, 5 MP front camera, Wi-Fi, bluetooth, 3G, 4G, FM Radio, music player, video player with recording.   </t>
  </si>
  <si>
    <t>Aqua Trend</t>
  </si>
  <si>
    <t xml:space="preserve">GSM 900/1800/UMTS 2100 MHz/LTE bands 3/40, dual SIM, dual standby, 1.3 GHz quad core processor, 2 GB RAM, 16 GB internal memory, external memory up to 32 GB, 13 MP rear camera, 5 MP front camera, Wi-Fi, bluetooth,  3G, 4G, FM radio, music player, video player with recording.  </t>
  </si>
  <si>
    <t>INR 9,444</t>
  </si>
  <si>
    <t>Nexus 5X</t>
  </si>
  <si>
    <t xml:space="preserve">GSM 850/900/1800/1900/UMTS B1/2/4/5/6/8/9/19/ LTE LTE (FDD): B1/2 /3/ 4/5/7/8/9/17/18/19/20/26/28 LTE (TDD): B38/40/41 LTE CA DL: B1-B3, B1-B5, B1-B7, B1-B8, B1-B18, B1-B19, B1-B26, B3-B3, B3-B5, B3-B7, B3-B8, B3-B19, B3-B20, B3-B28, B5-B7, B7-B7, B7-B20, B7-B28, B40-B40, B41-B41, 1.8 GHz Qualcomm Snapdragon 808 hexa core processor, 2 GB RAM, 16/32 GB internal memory, 12.3 MP rear camera, 5 MP front camera,  Wi-Fi 802.11 a/b/g/n/ac, bluetooth, 3G, 4G, FM radio, music player, video player with recording. </t>
  </si>
  <si>
    <t>NFC connectivity, finger print sensor</t>
  </si>
  <si>
    <t>INR 31,900</t>
  </si>
  <si>
    <t>Xperia Z5 Dual</t>
  </si>
  <si>
    <t>Android 5.1
(Lollipop)</t>
  </si>
  <si>
    <t>GSM/UMTS/LTE,  dual SIM, dual standby, Qualcomm Snapdragon 810 processor, 2 GB RAM, 32 GB internal memory, external memory up to 200 GB, 23 MP rear camera, 5 MP front camera, Wi-Fi 802.11 b/g/n, bluetooth, 3G, 4G, FM radio, music player, video player with recording</t>
  </si>
  <si>
    <t>INR 52,990</t>
  </si>
  <si>
    <t>Vibe P1</t>
  </si>
  <si>
    <t xml:space="preserve">GSM 850/900/1800/1900/UMTS 2100/LTE band 1/3/7/20/40, dual SIM, dual standby, 1.5 GHz Qualcomm Snapdragon 615 octa core processor, 2 GB RAM, 32 GB internal memroy, external memory up to 128 GB, 13 MP rear camera, 5 MP front camera, Wi-Fi 802.11 b/g/n/ac, bluetooth, 3G, 4G, FM Radio, music player, video player with recording.   </t>
  </si>
  <si>
    <t>Vibe P1m</t>
  </si>
  <si>
    <t xml:space="preserve">GSM 850/900/1800/1900/UMTS 2100/ LTE band 1/3/5/7/8/20/40, dual SIM, dual standby, 1 GHz MediaTek MT6735P quad core processor, 2 GB RAM, 16 GB internel memory, external memory up to 32 GB, 8 MP rear camera, 5 MP front camera, Wi-Fi 802.11 b/g/n, bluetooth, 3G, 4G, FM Radio, music player, video player with recording.   </t>
  </si>
  <si>
    <t>A6000 Shot</t>
  </si>
  <si>
    <t xml:space="preserve">GSM 850/900/1800/1900/UMTS 2100/LTE 800/850/900/1800/2100/2600/2300/2400 MHz, dual SIM, dual standby, 1.2 GHz Qualcomm Snapdragon MSM8916 quad core processor, 2 GB RAM, 16 GB internal memory, external memory up to 32 GB, 13 MP rear camera, 5 MP front camera, Wi-Fi 802.11 b/g/n, bluetooth, 3G, 4G, FM Radio, music player, video player with recording.    </t>
  </si>
  <si>
    <t>K3 Note Music Edition</t>
  </si>
  <si>
    <t xml:space="preserve">GSM 850/900/1800/1900/UMTS 2100/LTE 800/850/900/1800/2100/2600/2300/2400 MHz, dual SIM, dual standby, 1.7 MediaTek MT6752 octa core processor, 2 GB RAM, 16 GB internal memory, external memory up to 32 GB, 13 MP rear camera, 5 MP front camera, Wi-Fi 802.11 b/g/n, bluetooth, 3G, 4G, FM Radio, music player, video player with recording.    </t>
  </si>
  <si>
    <t>One A9</t>
  </si>
  <si>
    <t xml:space="preserve">GSM 850/900/1800/1900/UMTS 2100/LTE bands 1,3,5,7,8,20,28,38, 40, 41, 1.5 Ghz Qualcomm Snapdragon 617 octa core processor, 3 GB RAM, 32 GB internal memory, external memory up to 2 TB, 13 MP rear camera, 5 MP front camera, Wi-Fi 802.11 a/b/g/n/ac, bluetooth, 3G, FM radio, music player, video player with recording. </t>
  </si>
  <si>
    <t>One E9s</t>
  </si>
  <si>
    <t>Dollby audio</t>
  </si>
  <si>
    <t>INR 21,200</t>
  </si>
  <si>
    <t>R7s</t>
  </si>
  <si>
    <t xml:space="preserve">GSM 850/900/1800/1900/UMTS 2100/LTE band  1/3/5/7/8/20/TD-40, dual SIM, dual standby, Qualcomm MSM8939 octa core processor, 4 GB RAM, 32 GB internal memory, external memory up to 64 GB, 13 MP rear camera, 8 MP front camera, Wi-Fi, bluetooth, 3G, 4G, FM Radio, music player, video player with recording.   </t>
  </si>
  <si>
    <t>INR 20,000</t>
  </si>
  <si>
    <t>Flash 2</t>
  </si>
  <si>
    <t xml:space="preserve">GSM 850/900/1800/1900/UMTS 2100/LTE band 1,3,7,40, dual SIM, dual standby, 1.3 GHz MediaTek MT6753 octa core processor, 2 GB RAM, 16 GB internal memory, external memory up to 128 GB, 13 MP rear camera, 5 MP front camera, Wi-Fi 802.11 b/g/n, bluetooth, 3G, 4G, FM Radio, music player, video player with recording.    </t>
  </si>
  <si>
    <t xml:space="preserve">GSM 850/900/1800/1900/UMTS 2100/LTE band 3,40, dual SIM, dual standby, 1.3 GHz quad core processor, 2 GB RAM, 16 GB internal memory, external memory up to 32 GB, 8 MP rear camera, 5 MP front camera, Wi-Fi 802.11 b/g/n, bluetooth, 3G, 4G, FM Radio, music player, video player with recording.    </t>
  </si>
  <si>
    <t>Elife E8</t>
  </si>
  <si>
    <t xml:space="preserve">GSM 850/900/1800/1900/UMTS 2100/LTE band 38,39,40,41,1,3,7,20, dual SIM, dual standby, 2 GHz octa core processor, 3 GB RAM, 64 GB internal memory, external memory up to 128 GB, 24 MP rear camera, 8 MP front camera, Wi-Fi 802.11 b/g/n, bluetooth, 3G, 4G, FM Radio, music player, video player with recording.    </t>
  </si>
  <si>
    <t>INR 34,999</t>
  </si>
  <si>
    <t xml:space="preserve">GSM/UMTS/LTE, dual SIM, dal standby, 1.3 GHz MediaTek MT6735 quad core processor, 2 GB RAM, 16 GB internal memory, external memory up to 128 GB, 13 MP rear camera, 5 MP front camera, Wi-Fi 802.11 b/g/n, bluetooth, 3G, 4G, FM Radio, music player, video player with recording.    </t>
  </si>
  <si>
    <t>Moto X Style</t>
  </si>
  <si>
    <t xml:space="preserve">GSM 850/900/1800/1900/UMTS 2100/LTE band 1,2,3,4,5,7,8,12,17,20,25,28,40, dual SIM, dual standby, 1.8 GHz Qualcomm Snapdragon 808 hexa core processor, 3 GB RAM, 16/32 GB internal memory, external memory up to 128 GB, 21 MP rear camera, 5 MP front camera, Wi-Fi 802.11 b/g/n, bluetooth, 3G, 4G, FM Radio, music player, video player with recording.    </t>
  </si>
  <si>
    <t>Lumia 640 XL LTE</t>
  </si>
  <si>
    <t xml:space="preserve">GSM 850/900/1800/1900/UMTS 2100/LTE band 1,2,3,4,5,7,8,12,20,28,38,40, dual SIM, dual standby, 1.2 GHz Qualcomm Snapdragon 400 quad core processor, 1 GB RAM, 8 GB internal memory, external memory up to 128 GB, 13 MP rear camera, 5 MP front camera, Wi-Fi 802.11 b/g/n, bluetooth, 3G, 4G, FM Radio, music player, video player with recording.   </t>
  </si>
  <si>
    <t>INR 16,798</t>
  </si>
  <si>
    <t>Lumia 950</t>
  </si>
  <si>
    <t>Lumia 950 XL</t>
  </si>
  <si>
    <t>Windows 10</t>
  </si>
  <si>
    <t xml:space="preserve">GSM 850/900/1800/1900/UMTS 2100/LTE band 1,2,3,4,5,7,8,12,17,20,28,38,40, dual SIM, dual standby, 1.8 MHz Qualcomm Snapdragon 808 hexa core processor, 3 GB RAM, 32 GB internal memory, external memory up to 200 GB, 20 MP rear camera, 5 MP front camera, Wi-Fi 802.11 a/b/g/n/ac, bluetooth, 3G, 4G, FM Radio, music player, video player with recording.   </t>
  </si>
  <si>
    <t xml:space="preserve">GSM 850/900/1800/1900/UMTS 2100/LTE band 1,2,3,4,5,7,8,12,17,20,28,38,40, dual SIM, dual standby, 2.3 MHz Qualcomm Snapdragon 810 octa core processor, 3 GB RAM, 32 GB internal memory, external memory up to 200 GB, 20 MP rear camera, 5 MP front camera, Wi-Fi 802.11 a/b/g/n/ac, bluetooth, 3G, 4G, FM Radio, music player, video player with recording.   </t>
  </si>
  <si>
    <t>Gorilla Glass 4</t>
  </si>
  <si>
    <t>Trip On5</t>
  </si>
  <si>
    <t>Trip On7</t>
  </si>
  <si>
    <t>GSM 850/900/1800/1900/UMTS 2100/LTE 800/850/900/1800/2100, dual SIM, dual standby, 1.3 GHz quad core processor, 1.5 GB RAM, 8 GB internal memory, external memory up to 128 GB, 8 MP rear camera, 5 MP front camera, Wi-Fi 802.11 b/g/n, bluetooth, 3G, 4G, FM radio, music player, video player with recording</t>
  </si>
  <si>
    <t>GSM 850/900/1800/1900/UMTS 2100/LTE 800/850/900/1800/2100, dual SIM, dual standby, 1.2 GHz Qualcomm Snapdragon 410 quad core processor, 1.5 GB RAM, 8 GB internal memory, external memory up to 128 GB, 13 MP rear camera, 5 MP front camera, Wi-Fi 802.11 b/g/n, bluetooth, 3G, 4G, FM radio, music player, video player with recording</t>
  </si>
  <si>
    <t>Canvas Amaze</t>
  </si>
  <si>
    <t>Canvas Play 4G</t>
  </si>
  <si>
    <t>Bolt Q339</t>
  </si>
  <si>
    <t xml:space="preserve">GSM 850/900/1800/1900/UMTS 2100, dual SIM, dual standby, 1.2 GHz SC7731 quad core processor, 512 MB RAM, 4 GB internal memory, external memory up to 32 GB, 5 MP rear camera, 2 MP front camera, Wi-Fi, 3G, bluetooth, FM Radio, music player, video player with recording.  </t>
  </si>
  <si>
    <t xml:space="preserve">GSM 850/900/1800/1900/UMTS 2100, dual SIM, dual standby, 1.3 GHz MediaTek MT6580 quad core processor, 2 GB RAM, 8 GB internal memory, external memory up to 32 GB, 13 MP rear camera, 5 MP front camera, Wi-Fi, 3G, bluetooth, FM Radio, music player, video player with recording.  </t>
  </si>
  <si>
    <t xml:space="preserve">GSM 850/900/1800/1900/UMTS 2100/LTE 1800/2600/800/2300, dual SIM, dual standby, 1.2 GHz MSM 8916 quad core processor, 2 GB RAM, 16 GB internal memory, external memory up to 32 GB, 13 MP rear camera, 5 MP front camera, Wi-Fi, 3G, bluetooth, FM Radio, music player, video player with recording.  </t>
  </si>
  <si>
    <t>Iris Fuel F1</t>
  </si>
  <si>
    <t xml:space="preserve">GSM 900/8100/UMTS 2100 MHz, dual SIM, dual standby, 1.3 GHz MediaTek quad core processor, 2 GB RAM, 8 GB internal memory, external memory up to 32 GB, 8 MP rear camera, 2 MP front camera, Wi-Fi, bluetooth, 3G, FM Radio, music player, video player with recording.    </t>
  </si>
  <si>
    <t>Intex to setup manufacturing facility in N0ida</t>
  </si>
  <si>
    <t>Intex fo invest INR 10 billion to setup manufacturing facility in Noida. The facility is spread across the area of 1 lakh sq ft with a manufacturing capacity of 35 million handsets a year</t>
  </si>
  <si>
    <t>Intex is also planning to invest INR 5 billion in research and developmet projects in coming few years</t>
  </si>
  <si>
    <t>Oneplus, Asus</t>
  </si>
  <si>
    <t xml:space="preserve">Oneplus and ASUS to start local production </t>
  </si>
  <si>
    <t>Oneplus and ASUS in collaboration with Foxconn will manufacture smartphones in Andra Pradesh. The Facility is spread across 30,000 sq ft with a manufacturing capacity of half a million handsets a month</t>
  </si>
  <si>
    <t>Lava to start handset manufacturing in India</t>
  </si>
  <si>
    <t xml:space="preserve">Lava to start manufacturing handsets in Noida and Tirupati. With an investment of INR 26 billion two units will manufacture 18 million devices a month. </t>
  </si>
  <si>
    <t>Lava plas to setup research and development facility in bangalore with an investment of INR 2 billion</t>
  </si>
  <si>
    <t>Idea has launched promotionaldata packs in Himachal Pradesh</t>
  </si>
  <si>
    <t>Idea has announced new promotional data plans for HimachalPradesh, customers will get double data benefits compared to general plans</t>
  </si>
  <si>
    <t>INR 202, 2 GB 2G data 
INR 347, 2 GB 3G data
INR 447, 3 GB 3G data
INR 547, 5 GB 3G data
INR 947, 10 GB 3G data
All packs valid for 28 days</t>
  </si>
  <si>
    <t>Idea has launched new combo packs</t>
  </si>
  <si>
    <t>Idea has launched new combo packs with unlimited calling including3G data benefits</t>
  </si>
  <si>
    <t>INR 1098, unlimited onnet calls, 3GB 3G data
INR 1749, unlimited local calls, 5 GB 3G data
INR 2249,all calls unlimited, 7 GB 3G data
INR 3249, all calls unlimited, 15 GB 3G data</t>
  </si>
  <si>
    <t>STV 78</t>
  </si>
  <si>
    <t>INR 78, 1 GB 3G data, valid for 3 days</t>
  </si>
  <si>
    <t>BSNL has revised its STV 68 plan for INR 68 to INR 78 and has reduced validity of the plan to 3 days</t>
  </si>
  <si>
    <t>Airtel provides additional 3G data in Delhi</t>
  </si>
  <si>
    <t>Airtel customers in Delhi will now get additional data with 1 GB data plan</t>
  </si>
  <si>
    <t>INR 299, 1.25 GB 3G data, valid for 28 days</t>
  </si>
  <si>
    <t>Docomo revises 3G data packs in Maharastra</t>
  </si>
  <si>
    <t>Docomo has revised its popular 3G data packs in Maharastra circle with more data benefits to users</t>
  </si>
  <si>
    <t>INR 208, 1 GB 3G data, valid for 28 days
INR 249, 1.25 GB 3G data vaid for 28 days</t>
  </si>
  <si>
    <t>STV 419</t>
  </si>
  <si>
    <t>INR 419</t>
  </si>
  <si>
    <t>1000 minutes of calling to any network</t>
  </si>
  <si>
    <t>Pack valid for 90 days</t>
  </si>
  <si>
    <t>STV 205</t>
  </si>
  <si>
    <t>INR 205</t>
  </si>
  <si>
    <t>300 minutes of calling to any network</t>
  </si>
  <si>
    <t>100 local and STD SMS</t>
  </si>
  <si>
    <t>300 MB 3G data
pack valid for 28 days</t>
  </si>
  <si>
    <t>Local and STD rate cutter</t>
  </si>
  <si>
    <t>INR 85</t>
  </si>
  <si>
    <t>all calls @ 1p/2s</t>
  </si>
  <si>
    <t>Local rate cutter</t>
  </si>
  <si>
    <t>Local onnet calls @ 1.2p/4s</t>
  </si>
  <si>
    <t>Second based pack</t>
  </si>
  <si>
    <t>INR 247</t>
  </si>
  <si>
    <t>27000 local seconds</t>
  </si>
  <si>
    <t>Rate cutter voucher</t>
  </si>
  <si>
    <t>Plan available for customers in Mumbai valid for 90 days</t>
  </si>
  <si>
    <t>FRC 64</t>
  </si>
  <si>
    <t>onnet calls @ 1p/6s
offnet calls @ 1p/2s</t>
  </si>
  <si>
    <t>all calls @ 1.5p/2s</t>
  </si>
  <si>
    <t>Customer will et talktime of INR 40 and can access free facebook, twitter and whatsapp for 90 days</t>
  </si>
  <si>
    <t>FRC74</t>
  </si>
  <si>
    <t>onnet calls @ 10p/m
offnet calls @ 25p/m</t>
  </si>
  <si>
    <t>Plan 199</t>
  </si>
  <si>
    <t>249 minutes of local and STD calling</t>
  </si>
  <si>
    <t>onnet calls @ 30p/m
offnet calls @ 50p/m</t>
  </si>
  <si>
    <t>all calls @ 60p/m</t>
  </si>
  <si>
    <t>200 local SMS</t>
  </si>
  <si>
    <t>200 MB free data usage in home</t>
  </si>
  <si>
    <t xml:space="preserve">Airtel expands its 4G  and 3G platinum network footprint </t>
  </si>
  <si>
    <t>Airtel 4G is available to customers across a range of smart devices including mobile phones, dongles, 4G hotspots and Wi-Fi dongles.</t>
  </si>
  <si>
    <t xml:space="preserve">Airtel launches 4G in Thrissur, Baddi, Vishakapatnam, Vijayawada, Guntur, Tirupati, Nellore, Gulburga, Shimla, Tirupur and Sambalpur. 
And launched its 3G platinum network in Kohima, Baroda, Tumkur, Madikeri, Chitradurga, Gwalior and Deesa  </t>
  </si>
  <si>
    <t>This product is available for INR 144 with a validity of 90 days</t>
  </si>
  <si>
    <t>Aircel starts offering basic internet to its new customers</t>
  </si>
  <si>
    <t>Aircel is offering basic internet to its new customers, with this product, aircel subscribers can browse and use applications like Whatsapp, twitter, facebook and other utility apps</t>
  </si>
  <si>
    <t>Vodafone launches its own 3G network</t>
  </si>
  <si>
    <t>Vodafone adds Kohima, Nagaland, Tumkur, Madikeri, Chitradurga and Jorhat to its 3G footprint</t>
  </si>
  <si>
    <t>With this launch our valued customers will now avail of faster, smarter, better speeds and superior data browsing experience at the existing 3G tariffs.</t>
  </si>
  <si>
    <t>BSNL launches smart payphone services</t>
  </si>
  <si>
    <t xml:space="preserve">BSNL in partnership with Navitel will extend its smart payphone services in Karnataka, Kerala and Andra Pradesh </t>
  </si>
  <si>
    <t>NCPL is the Smart Payphone Operator for BSNL and the service is offered through chip integrated reusable smart cards which come with lifetime validity.</t>
  </si>
  <si>
    <t>Reliance launched Jionet Wi-Fi service HimachalPradesh</t>
  </si>
  <si>
    <t>Reliance Jio starts its Wi-Fi service Jionet in Dharamshala and Mcleodganj of Himachal Pradesh</t>
  </si>
  <si>
    <t xml:space="preserve"> ‘Jionet’ High Speed Wi-Fi service will be covering Macleo Chowk and Temple road in Mcleodganj and Kotwali in Dharamshala </t>
  </si>
  <si>
    <t>RCOM introduces smartcare service</t>
  </si>
  <si>
    <t>RCOM introduces smartcare service on twitter, it allows customers to get account information using specific keywords and hashtags</t>
  </si>
  <si>
    <t>Telenor launches self care app for its customers</t>
  </si>
  <si>
    <t>Telenor has launched a self care app on android platform for its customers. With this appTelenor customers can manage and recharge their prepaid SIMs</t>
  </si>
  <si>
    <t>INR 21,899</t>
  </si>
  <si>
    <t>Sep 30,2015</t>
  </si>
  <si>
    <t xml:space="preserve">% subs </t>
  </si>
  <si>
    <t>Nov-15</t>
  </si>
  <si>
    <t>INR 43,699</t>
  </si>
  <si>
    <t>INR 49,399</t>
  </si>
  <si>
    <t>Obi</t>
  </si>
  <si>
    <t>SF1</t>
  </si>
  <si>
    <t xml:space="preserve">GSM 850/900/1800/1900/UMTS 2100/LTE 1800/2300 MHz, dual SIM, dual standby, Qualcomm Snapdragon 615 1.5 GHz Octa core processor, 2/3 GB RAM, 16/32 GB internal memroy, external memory up to 64 GB, 13 MP  dual rear camera, 5 MP front camera, Wi-Fi 802.11 a/b/g/n, bluetooth, 3G, 4G, FM Radio, music player, video player with recording.   </t>
  </si>
  <si>
    <t>INR 11,999 (2 GB RAM)
INR 13,999 (3 GB RAM)</t>
  </si>
  <si>
    <t>InFocus</t>
  </si>
  <si>
    <t>M808</t>
  </si>
  <si>
    <t xml:space="preserve">GSM 900/1800/UMTS 2100/LTE 1800 MHz, dual SIM, dual standby, 1.3 Ghz MediaTek MT6753 octa core processor, 2 GB RAM, 16 GB internal memory, external memory up to 128 GB, 13 MP rear camera, 5 MP front camera, Wi-Fi 802.11, bluetooth, 3G, 4G, FM Radio, music player, video player with recording.   </t>
  </si>
  <si>
    <t>Optimized quality using NXP Smart AMP Technology</t>
  </si>
  <si>
    <t>Marathon M5</t>
  </si>
  <si>
    <t xml:space="preserve">GSM 850/900/1800/1900/UMTS 2100/TDD B38/39/40/41/FDD B1/B3/B7/B20, dual SIM, dual standby, 1.3 GHz quad core processor, 3 GB RAM, 32 GB internel memory, external memory up to 128 GB, 13MP rear camera, 5 MP front camera, Wi-Fi 802.11, bluetooth, 3G, 4G, FM Radio, music player, video player with recording.   </t>
  </si>
  <si>
    <t>6020 mAh battery</t>
  </si>
  <si>
    <t>Elife Splus</t>
  </si>
  <si>
    <t xml:space="preserve">GSM 850/900/1800/1900/UMTS 1900/900/2100/TDD B40/FDD B3 MHz, dual SIM, dual standby, 1.3 Ghz octa core processor, 3 GB RAM, 16 GB internal memory, external memory up to 128 GB, 13 MP rear camera, 5 MP front camera, Wi-Fi 802.11, bluetooth, 3G, 4G, FM Radio, music player, video player with recording.   </t>
  </si>
  <si>
    <t>USB-C charging port</t>
  </si>
  <si>
    <t>Vibe S1</t>
  </si>
  <si>
    <t xml:space="preserve">GSM 850/900/1800/1900/UMTS 850/900/1900/2100/FDD B1/3/5/7/8/20/TDD B40 MHz, dual SIM, dual standby, 1.7 GHz Mediatek MT6752 octa core processor, 3 GB RAM, 32 GB internal memory, external memory upto 128 GB, 13 MP rear camera, 8 MP front camera, Wi-Fi 802.11, bluetooth, 3G, 4G, FM Radio, music player, video player with recording.   </t>
  </si>
  <si>
    <t>Canvas Nitro 3</t>
  </si>
  <si>
    <t xml:space="preserve">GSM 850/900/1800/1900/UMTS 2100, dual SIM, dual standby, 1.4 GHz octa core processor, 2 GB RAM, 16 GB internal memory, external memory up to 32 GB, 13 MP rear camera, 5 MP front camera, Wi-Fi, 3G, bluetooth, FM Radio, music player, video player with recording.  </t>
  </si>
  <si>
    <t>INR 8,200</t>
  </si>
  <si>
    <t>Canvas Xpress 4G</t>
  </si>
  <si>
    <t xml:space="preserve">GSM 850/900/1800/1900/UMTS 2100/TDD 3200/FDD 1800 MHz, dual SIM, dual standby, 1 GHz MedaTek MT6735P quad core processor, 2 GB RAM, 16 GB internal memory, external memory up to 32 GB, 8 MP rear camera, 2 MP front camera, Wi-Fi, 3G, bluetooth, FM Radio, music player, video player with recording.  </t>
  </si>
  <si>
    <t>Canvas Mega</t>
  </si>
  <si>
    <t xml:space="preserve">GSM 850/900/1800/1900/UMTS 2100, dual SIM, dual standby, 1.4 GHz  quad core processor, 1 GB RAM, 8 GB internal memory, external memory up to 32 GB, 13 MP rear camera, 5 MP front camera, Wi-Fi, 3G, bluetooth, FM Radio, music player, video player with recording.  </t>
  </si>
  <si>
    <t>Desire 728G</t>
  </si>
  <si>
    <t xml:space="preserve">GSM 850/900/1800/1900/UMTS 2100/LTE bad 1,3,5,7,8,38, 39, 40, 41, dual SIM, dual standby, 1.5 GHz MediaTek MT6752M octa core processor, 2 GB RAM, 16 GB internal memory, external memory up to 2 TB, 13 MP rear camera, 5 MP front camera, Wi-Fi 802.11 b/g/n, bluetooth, 3G, FM radio, music player, video player with recording. </t>
  </si>
  <si>
    <t xml:space="preserve">GSM 850/900/1800/1900/UMTS 2100/CDMA 800Mhz, dual SIM, dual standby, 1.3 GHz MediaTek MT6753 octa core processor, 1.5 GB RAM, 16 GB internal memory, external memory up to 2 TB, 13 MP rear camera, 5 MP front camera, Wi-Fi 802.11 b/g/n, bluetooth, 3G, FM radio, music player, video player with recording. </t>
  </si>
  <si>
    <t>INR 17,990</t>
  </si>
  <si>
    <t>Acer</t>
  </si>
  <si>
    <t>Liquid Z630s</t>
  </si>
  <si>
    <t xml:space="preserve">GSM 1800/1900/850/900/UMTS 2100/LTE 2100/1800/2600/800 MHz, dual SIM, dual standby, 1.3 GHz MediaTek MT6735 quad core processor, 3 GB RAM, 32 GB internal memory, external memory up to 32 GB, 8 MP rear camera, 8 MP front camera, Wi-Fi 802.11, bluetooth, 3G, 4G, FM Radio, music player, video player with recording.   </t>
  </si>
  <si>
    <t>Liquid Z530</t>
  </si>
  <si>
    <t xml:space="preserve">GSM 1800/1900/850/900/UMTS 2100/LTE 2100/1800/2600/800 MHz, 1.3 GHz  MediaTek MT6735 quad core processor, 2 GB RAM, 16 GB internal memory, external memory up to 32 GB, 8 MP rear camera, 8 MP front camera, Wi-Fi 802.11, bluetooth, 3G, 4G, FM Radio, music player, video player with recording.   </t>
  </si>
  <si>
    <t>STV 89</t>
  </si>
  <si>
    <t>Pack valid for 30 days in Himachal Pradesh circle</t>
  </si>
  <si>
    <t xml:space="preserve">Note: Click on Service Providers logo to view details Of Tariff plans                                                             </t>
  </si>
  <si>
    <t xml:space="preserve">   New tariff details for the month</t>
  </si>
  <si>
    <t>Unlimited Morning calls</t>
  </si>
  <si>
    <t>Unlimited onnet cals between 6 am to 8 am</t>
  </si>
  <si>
    <t>First call would be charged @ INR 1/min
Customers can dial *121*6290# to avail the offer</t>
  </si>
  <si>
    <t>STV 65</t>
  </si>
  <si>
    <t>All calls @ 1.2p/m</t>
  </si>
  <si>
    <t>Pack valid for 21 days in Kolkata circle</t>
  </si>
  <si>
    <t>STV 49</t>
  </si>
  <si>
    <t>STV 79</t>
  </si>
  <si>
    <t>All calls @ 1.2p/2s</t>
  </si>
  <si>
    <t>Pack valid for 14 days in Kolkata circle</t>
  </si>
  <si>
    <t>aAll calls @ 35p/m</t>
  </si>
  <si>
    <t>Pack valid for 28 days in Kolkata circle</t>
  </si>
  <si>
    <t>FRC 36</t>
  </si>
  <si>
    <t>INR 36</t>
  </si>
  <si>
    <t>onnet calls @ 1p/3s
offnet calls @ 2p/3s</t>
  </si>
  <si>
    <t>Pack valid for 60 days</t>
  </si>
  <si>
    <t>FRC 37</t>
  </si>
  <si>
    <t>INR 37</t>
  </si>
  <si>
    <t>onnet calls @ 10p/min
offnet calls @ 30p/min</t>
  </si>
  <si>
    <t>"One Rate, One South"</t>
  </si>
  <si>
    <t>INR 57</t>
  </si>
  <si>
    <t>All calls @ 35p/m</t>
  </si>
  <si>
    <t>All calls @ 1p/1s</t>
  </si>
  <si>
    <t>No roaming incoming charges regardless of the location of the customer – be it AP &amp; Telangana, Tamil Nadu, Kerala and Karnataka.</t>
  </si>
  <si>
    <t>Aircel introduces affordable data packs</t>
  </si>
  <si>
    <t>Aircel launched affordable data packs ranging from INR 9 to INR 399</t>
  </si>
  <si>
    <t>INR 9, 100 MB 3G/2G data valid for 1 day
INR 79, 1 GB 3G/2G data valid for 10 days
INR 248, 3 GB 3G/2G data valid for 30 days
INR 399, 7.5 GB 3G/2G data valid for 15 days</t>
  </si>
  <si>
    <t>Idea introduces Magic data vouchers</t>
  </si>
  <si>
    <t>Price of the pack is INR 295 and INR 298 in Punjab ad Himachal Pradesh respectively valid for 28 days</t>
  </si>
  <si>
    <t>BSNL revises 3G data packs</t>
  </si>
  <si>
    <t>INR 17, 110 MB 3G data valid for 1 day
INR 39, 200 Mb 3G data valid for 5 days
INR 56, 250 MB 3G data valid for 27 days
INR 29, 150 MB 3G data valid for 3 days</t>
  </si>
  <si>
    <t>BSNL revises 3G data packs ranging from INR 17 to INR 56</t>
  </si>
  <si>
    <t>Telenor offers new video packs with unlimited access to Youtube</t>
  </si>
  <si>
    <t>OTT</t>
  </si>
  <si>
    <t xml:space="preserve">Customers can download content on Youtube and Hungama Music for free between 11pm - 7am, after 7am customers will be charged 2p/20Kb with a cap of INR 5 per day </t>
  </si>
  <si>
    <t>Telenor introduces "Paisa Vasool", entertainment pack for the price range of INR 2 to INR 28 with unlimited access to Youtube and Hungama Music</t>
  </si>
  <si>
    <t>Aircel launches cheapest data packs in Mumbai</t>
  </si>
  <si>
    <t>INR 14, 1 GB 2G data valid for 1 day
INR 139, Unlimited 2G data valid for 28 days (post 1GB FUP will be reduced to 64Kbps)</t>
  </si>
  <si>
    <t>Docomo launches new combo packs in Kolkata circle</t>
  </si>
  <si>
    <t>Docomo launches combo pack for INR 250 with free internet and talktime valid for 3 months</t>
  </si>
  <si>
    <t>INR 250, 500 MB 3G data per month for 3 months
All local calls @ 25p/min
All STD calls @ 30p/min
Talktime of INR 250</t>
  </si>
  <si>
    <t>Airtel to invest INR 600 billion with "Project Leap"</t>
  </si>
  <si>
    <t>Airtel announced to invest around INR 600 billion in "Project Leap", to expand its telecom network over next 3 years, the company will also upgrade its copper broadband lines through new Vectoring Technology</t>
  </si>
  <si>
    <t>Bharti Airtel plans to focus on Green Technology. Investing in compact base stations and small cells will lead to less power consuming radio technologies</t>
  </si>
  <si>
    <t>Airtel introduces benefits sharing through "My Airtel", app</t>
  </si>
  <si>
    <t xml:space="preserve">Airtel has introduced sharing using "My Airtel" app, with this feature customers can share their talktime and data benefits to other Airtel customers </t>
  </si>
  <si>
    <t>Airtel recently launched "My Airtel" app with extended VAS support within the app</t>
  </si>
  <si>
    <t>Vodafone has launched its own 3G network in Dimapur, Nagaland, Changlang and Guawahati under Assam, North East and Himachal Pradesh  circle, the company has installed around 300 3G cell sites in these regions</t>
  </si>
  <si>
    <t>Vodafone has invested around INR 5 billion to expand its network coverage in Assam and North East Circles</t>
  </si>
  <si>
    <t>Vodafone has launched its own 3G towers in Assam, NE and HP regions</t>
  </si>
  <si>
    <t>Vodafone commited to invest INR 130 billion in India</t>
  </si>
  <si>
    <t>Vodafone India to invest around INR 130 billion for capacity augmentation and new business initiatives.</t>
  </si>
  <si>
    <t>Since starting operations in India in 2007, Vodafone has already invested over INR 111,000 crore and over INR 1000 billion contributed to the exchequer</t>
  </si>
  <si>
    <t>Vodafone partnets with JCB India Ltd to provide M2M services</t>
  </si>
  <si>
    <t>Vodafone Business Services has partnered with JCB India Ltd Vodafone to provide Machine-to-Machine (M2M) solution to power JCB`s Livelink.</t>
  </si>
  <si>
    <t>Livelink an advanced telematics system that allows remote monitoring of its construction equipment and provides information on service, operation and security of the equipment.</t>
  </si>
  <si>
    <t>BSNL launches "Friends and Benefits" for its subscribers in Punjab</t>
  </si>
  <si>
    <t xml:space="preserve">BSNL has launches "Friends and Benefits" in Punjab circle, under the offer prepaid customers get the benefits to add five local numbers with onnet calls @ 20p/m and onnet calls @ 40p/m </t>
  </si>
  <si>
    <t>Telenor expands its network coverage in Bihar and Jharkhand circles</t>
  </si>
  <si>
    <t xml:space="preserve">Telenor has rolled out 950 additional cell sites across Bihar and Jharkhand, covering over 3,380 rural areas in the circle. </t>
  </si>
  <si>
    <t>As of September 2015, Telenor had 7.57 million subscribers in the circle and the circle has seen a 37% growth in Internet users since November 2014</t>
  </si>
  <si>
    <t>RCOM signs non-binding Term Sheet with Tillman Global Holdings, LLC and TPG Asia, Inc.</t>
  </si>
  <si>
    <t xml:space="preserve">RCOM signs non-binding Term Sheet with Tillman Global Holdings, LLC and TPG Asia, Inc.  in relation to the proposed acquisition of RCOM’s nationwide tower assets and related infrastructure by Tillman and TPG. </t>
  </si>
  <si>
    <t>Under the Term Sheet, the specified assets are intended to be transferred from Reliance Infratel Ltd. (RITL) on a going concern basis into a separate SPV, to be owned 100% by Tillman and TPG. RCOM will continue as an anchor tenant on the tower assets, under a long term MSA, for its integrated telecommunications business.</t>
  </si>
  <si>
    <t>Idea inks INR 33 billion with Videocon</t>
  </si>
  <si>
    <t>This agreement is for a quantum of 2×5 MHz contiguous blocks of 1800 MHz in each service area, with right to use spectrum until December 2032, which Idea Cellular intends to use for deployment of 4G (LTE) services</t>
  </si>
  <si>
    <t>BSNL customers can register complaints using whatsapp</t>
  </si>
  <si>
    <t>BSNL has launched a new initiative to adress customer complaints. The company has started whatsapp service to register user compaints in Indore</t>
  </si>
  <si>
    <t>Vodafone customers can now choose their own number</t>
  </si>
  <si>
    <t xml:space="preserve">Vodafone has launched new facility "Choose Your Number’, under which prepaid and postpaid customers can choose their own mobile number. </t>
  </si>
  <si>
    <t>The facility can be availed at any of the 52 stores and 212 mini stores and over 40,000 Multi Brand Outlets (MBOs) of Vodafone.</t>
  </si>
  <si>
    <t>Airtel launches 3G network in Goa and Puri</t>
  </si>
  <si>
    <t>Airtle launches its own 3G network in Goa and Platinum 3G network in Puri of Odisha. The company has launched around 3G 1000 towers in Odisha</t>
  </si>
  <si>
    <t>Airtel lunched Platinum 3G network to 38 new towns including Puri, Kendujhar, Jagatsinghapur, Chhatrapur, Balugaon, Baripada, Gopalpur, Bargarh, Jharsuguda, Jajapur, Kendrapara, Sundargarh, Nayagarh, Barbil, Joda &amp; Jajpur.</t>
  </si>
  <si>
    <t>Idea inks carrier billing deal with Angry Bird maker Rovio, under the partnership Idea Cellular will allow customers to pay in-game transactions</t>
  </si>
  <si>
    <t>The tie-up with Idea will let customers download these games from a co-branded portal. Shashi Shankar, chief marketing officer at Idea Cellular, said that games downloaded from this portal will have in-built operator charging mechanism for all in-app purchases, which gamers would need during the game play.</t>
  </si>
  <si>
    <t>Vodafone India has started offering ‘3-in-1 Smart SIM cards’ to its customers, which is necessary to access their upcoming 4G LTE services in five circles; Kolkata, Mumbai, Delhi-NCR, Karnataka, and Kerala.</t>
  </si>
  <si>
    <t>The new Smart SIM (128K) can be used as a normal/ micro/nano SIM card. As most of the newer handsets requires micro or nano SIM card slots, it will be beneficial for many subscribers.</t>
  </si>
  <si>
    <t>RCOM to acquire Sistema Shyam Teleservices</t>
  </si>
  <si>
    <t>RCOM signed a merger agreement with SSTL, as a result of the merger, SSTL will acquire and hold a 10% equity stake in RCom. In addition, prior to the transaction’s completion, SSTL plans to pay off existing debt.</t>
  </si>
  <si>
    <t>SSTL’s valuable spectrum holdings in the 800 – 850 MHz band will strengthen RCOM’s spectrum portfolio, and extend our ability to provide world class 4G LTE services to our customers in 8 important circles in the country till the year 2033</t>
  </si>
  <si>
    <t xml:space="preserve">BSNL in partnership with Facebook to power 100 Wi-Fi hotspots in rural India. </t>
  </si>
  <si>
    <t>Qaud Zen will be responsible for equipment sourcing and sales in the south-west region, whereas Trimax will look after the northern region.</t>
  </si>
  <si>
    <t>BSNL along with Facebook to setup 100 Wi-Fi hotspots in rural India</t>
  </si>
  <si>
    <t>Ericsson and Cisco</t>
  </si>
  <si>
    <t>Ericsson partners with Cisco to build networks of the future</t>
  </si>
  <si>
    <t>Ericsson announced a strategic partnership with Cisco to create networks of the future. The companies will combine routing, data center, networking, cloud, mobility, management and control, and global services capabilities, to build future networks.</t>
  </si>
  <si>
    <t>Incremental revenue opportunity of $1 billion or more expected for each company by calendar year 2018.</t>
  </si>
  <si>
    <t>Google to work with Indian Government on Project Loon</t>
  </si>
  <si>
    <t>Google is working with Indian Government on Project Loon , an attempt to provide internet to rural population. Internet connectivity will be provided using big balloons floating at a height of 20 km above earth surface. Google may partner with BSNL for testing its technology using 2600 MHz spectrum for transmission.</t>
  </si>
  <si>
    <t>As per Google, each balloon can provide connectivity to a ground area about 40 km in diameter using a wireless communications technology called LTE or 4G.</t>
  </si>
  <si>
    <t>Quadrant</t>
  </si>
  <si>
    <t>Wireline Market Shares</t>
  </si>
  <si>
    <t>Wireline Operators</t>
  </si>
  <si>
    <t>Wireline Circle wise Break up</t>
  </si>
  <si>
    <t>TN</t>
  </si>
  <si>
    <t>UP-W</t>
  </si>
  <si>
    <t>UP-E</t>
  </si>
  <si>
    <t>CDMA - Circlewise Breakup</t>
  </si>
  <si>
    <t>Wireless - Circlewise Breakup</t>
  </si>
  <si>
    <t>Wireline - Circlewise Breakup</t>
  </si>
  <si>
    <t>Wireless Circle Wise Operators subscriber Breakup</t>
  </si>
  <si>
    <t xml:space="preserve"> Total Wireless subs. net additions (CDMA + GSM)</t>
  </si>
  <si>
    <t>Wireless Market Share</t>
  </si>
  <si>
    <t>Wistron</t>
  </si>
  <si>
    <t>Wistron Corporation partners with India retailer and handset distributor, Optiemus to set up manufacuring facilities in India</t>
  </si>
  <si>
    <t>Wistron Corporation, has entered into a joint venture with Indian retailer and handset distributor, Optiemus Infracom to set up manufacturing facilities for telecom products in India.</t>
  </si>
  <si>
    <t>The two companies are planning to invest $200 million in best in class infrastructure, technologies and processes, to cater to growing Indian and global demands of telecom products like smart phones, tablets and smart devices.</t>
  </si>
  <si>
    <t>Fossil</t>
  </si>
  <si>
    <t>Fossil acquires smartwatch maker Misfit</t>
  </si>
  <si>
    <t>Fossil has announced to acquire smartwatch maker Misfot for $260 million, the company  expects the acquisition to close within the financial year 2015</t>
  </si>
  <si>
    <t>Fossil plans to use Misfit’s activity tracking technology in Skagen and 16 other brands in 2016.</t>
  </si>
  <si>
    <t>TRAI releases consultation paper on valuation and reserve price of spectrum</t>
  </si>
  <si>
    <t>TRAI releases consultation paper on valuation and reserve price of spectrum in  700, 800, 900, 1800, 2100, 2300 and 2500 MHz bands. Following are the issues for consultation:
1. Whether the entire spectrum available with DoT in the 800 MHz
band be put for auction? Justify your answer.
2. How can the spectrum in the 800 MHz band, which is not
proposed to be auctioned due to non-availability of inter-operator
guard band, be utilised?
3. What should be the block size in the 700 MHz band?
4. Whether there is any requirement to change the provisions of the
latest NIA with respect to block size and minimum quantum of
spectrum that a new entrant/existing licenses/expiry licensee is
required to bid for in 800, 900, 1800 and 2100 MHz bands. Please
give justification for the same.</t>
  </si>
  <si>
    <t>Vodafone offers ‘3-in-1 Smart SIM cards'</t>
  </si>
  <si>
    <t>Idea inks INR 33 billion deal with Videocon telecom for acquisition of spectrum in Gujarat and Uttar Pradesh-West circles</t>
  </si>
  <si>
    <t>Price of the plan is INR 36 for per second plan and INR 37 for per minute plan</t>
  </si>
  <si>
    <t>Aircel launches cheapest 2G data packs starting from INR 14 in Mumbai Circle</t>
  </si>
  <si>
    <t>Idea introduces Magic Data vouchers in Punjab and Himachal Pradesh, with this recharge one can get 3G data from 1 Gb to 10 GB</t>
  </si>
  <si>
    <t>INR 39,999 (32 GB)
INR 42,999 (64 GB)</t>
  </si>
  <si>
    <t>Lumia 550</t>
  </si>
  <si>
    <t>Dec-15</t>
  </si>
  <si>
    <t xml:space="preserve">GSM 850/900/1800/1900/UMTS 850/900/2100/LTE 800/900/1800/2100/2600 MHz, 1.1 Ghz Qualcomm Snapdragon 210  quad core processor, 1 GB RAM, 8 GB internal memory, external memory up to 200 GB, 5 MP rear camera, 2 MP front camera, Wi-Fi 802.11 b/g/n, bluetooth, 3G, 4G, FM Radio, music player, video player with recording.   </t>
  </si>
  <si>
    <t>INR 9,399</t>
  </si>
  <si>
    <t>Canvas Pulse 4G</t>
  </si>
  <si>
    <t xml:space="preserve">GSM 900/1800/UMTS 2100/LTE 2600 MHz, dual SIM, dual standby, 1.3 GHz octa core processor, 3 GB RAM, 16 GB internal memory, externalmemory up to 32 GB, 13 MP rear camera, 5 MP front camera, Wi-Fi, 3G, 4G bluetooth, FM Radio, music player, video player with recording.  </t>
  </si>
  <si>
    <t>Canvas Fire 4G+</t>
  </si>
  <si>
    <t xml:space="preserve">GSM 850/900/1800/1900/UMTS 900/2100/LTE 850/1800/2300 MHz, dual SIM, dual standby, 1GHz MT6735P quad core processor, 1 GB RAM, 8 GB internal memory, external memory up to 32 GB, 8 MP rear camera, 5 MP front camera, Wi-Fi, 3G, 4G bluetooth, FM Radio, music player, video player with recording.  </t>
  </si>
  <si>
    <t>Yutopia</t>
  </si>
  <si>
    <t xml:space="preserve">GSM  850/900/1800/1900 MHz/UMTS B1/B8/LTE  B3/B5/B7/B20/B40 bands, dual SIM, dual standby, 2 GHz Qualcomm Snapdragon 810 octa core processor, 4 GB Ram, 32 GB internal memory, 21 MP rear camera, 8 MP front camera, Wi-Fi  802.11 a/b/g/n/ac, 3G, 4G bluetooth, FM Radio, music player, video player with recording.  </t>
  </si>
  <si>
    <t>M680</t>
  </si>
  <si>
    <t xml:space="preserve">GSM 900/1800/UMTS 900/2100/LTE 1800/B40 bands, dual SIM, dual standby, 1.3 GHz MediaTek MT6753 octa core processor, 2 GB RAM, 16 GB internal memory, external memory up to 64 GB, 13 MP rear camera, 13 MP front camera, Wi-Fi 802.11 b/g/n, bluetooth, 3G, 4G, FM Radio, music player, video player with recording.   </t>
  </si>
  <si>
    <t xml:space="preserve">GSM 900/1800/UMTS 2100 Mhz, dual SM, dual standby, 1.3 GHz quad core processor, 1 GB RAM, 8 GB internal memory, external memory up to 32 GB, 5 MP rear camera, 2 MP front camera,  Wi-Fi 802.11 b/g/n, bluetooth, 3G, FM Radio, music player, video player with recording.   </t>
  </si>
  <si>
    <t xml:space="preserve">GSM 900/1800/UMTS 2100 Mhz, dual SM, dual standby, 1.3 GHz quad core processor, 512 MB RAM, 8 GB internal memory, external memory up to 32 GB, 5 MP rear camera, 2 MP front camera,  Wi-Fi 802.11 b/g/n, bluetooth, 3G, FM Radio, music player, video player with recording.   </t>
  </si>
  <si>
    <t xml:space="preserve">GSM 900/1800/UMTS 2100 Mhz, dual SM, dual standby, 1.3 GHz quad core processor, 1 GB RAM, 8 GB internal memory, external memory up to 32 GB, 8 MP rear camera, 3.2 MP front camera,  Wi-Fi 802.11 b/g/n, bluetooth, 3G, FM Radio, music player, video player with recording.   </t>
  </si>
  <si>
    <t>Android 4.2 (Jellybean)</t>
  </si>
  <si>
    <t xml:space="preserve">GSM 900/1800 Mhz, dual SM, dual standby, 1.3 GHz quad core processor, 256 MB RAM, 512 MB internal memory, external memory up to 16 GB, 2 MP rear camera, VGA front camera,  Wi-Fi 802.11, bluetooth, FM Radio, music player, video player with recording.   </t>
  </si>
  <si>
    <t>INR 5,949</t>
  </si>
  <si>
    <t>Andi Weber</t>
  </si>
  <si>
    <t>Andi Magnifico</t>
  </si>
  <si>
    <t>Andi O'Buddy</t>
  </si>
  <si>
    <t>Andi Grabit2</t>
  </si>
  <si>
    <t>INR 3,685</t>
  </si>
  <si>
    <t>INR 4,615</t>
  </si>
  <si>
    <t>INR 2,050</t>
  </si>
  <si>
    <t>Desire 828</t>
  </si>
  <si>
    <t xml:space="preserve">GSM 850/900/1800/1900/UMTS 2100/CDMA 800/ LTE Bands 1, 3, 5, 7, 8, 38, 39, 40, 41, dual SIM, dual standby, 1.5 GHz octa core processor, 2 GB RAM, 16 GB internal memory, external memory up to 2 TB, 13 MP rear camera, 5 MP front camera, Wi-Fi 802.11 b/g/n, bluetooth, 3G, 4G, FM radio, music player, video player with recording. </t>
  </si>
  <si>
    <t>Moto G Turbo Edition</t>
  </si>
  <si>
    <t>Android 5.1.1 (Lollipop)</t>
  </si>
  <si>
    <t xml:space="preserve">GSM 850/900/1800/1900/UMTS 2100/LTE band 1, 3,7,8,28, dual SIM, dual standby, 1.5 GHz Qualcomm Snapdragon octa core processor, 2 GB RAM, 16 GB internal memory, external memory up to 32 GB, 13 MP rear camera, 5 MP front camera, Wi-Fi 802.11 b/g/n, bluetooth, 3G, 4G, FM Radio, music player, video player with recording.    </t>
  </si>
  <si>
    <t>INR 14,499</t>
  </si>
  <si>
    <t>Eluga Mark</t>
  </si>
  <si>
    <t xml:space="preserve">GSM 900/1800/1900/UMTS 900/2100/LTE 1800 MHz, dual SIM, dual standby, 1.5 GHz Qualcomm Snapdragon 615 octa core processor, 2 GB RAM, 16 GB internal memory, 13 MP rear camera, 5 MP front camera, Wi-Fi 802.11 b/g/n, bluetooth, 3G, 4G, FM Radio, music player, video player with recording.   </t>
  </si>
  <si>
    <t>INR 11,195</t>
  </si>
  <si>
    <t>Xiaomi sings 3G/4G license agreement with Qualcomm</t>
  </si>
  <si>
    <t>Qualcomm and Xiaomi announced that they have entered into  a new 3G and 4G China patent license agreement.</t>
  </si>
  <si>
    <t>Under the terms of the agreement, Qualcomm has granted Xiaomi a royalty-bearing patent license to develop, manufacture and sell 3G (WCDMA and CDMA2000) and 4G, including 3-mode (LTE-TDD, TD-SCDMA and GSM), complete devices.</t>
  </si>
  <si>
    <t>Lava to invest around INR 2 billion in India</t>
  </si>
  <si>
    <t>Lava is plannning to invest areound INR 2 billion in India to improve design and testing operations over a period of 18 months</t>
  </si>
  <si>
    <t>The company is planning to export handsets to other countries by 2019</t>
  </si>
  <si>
    <t>STV 36</t>
  </si>
  <si>
    <t>STV 37</t>
  </si>
  <si>
    <t>PV-79</t>
  </si>
  <si>
    <t>3000 free seconds to any network</t>
  </si>
  <si>
    <t>100 onnet free SMS daily</t>
  </si>
  <si>
    <t>all calls @ 0.007Rs/m</t>
  </si>
  <si>
    <t>Offer only for MPN port in customers</t>
  </si>
  <si>
    <t>STV Data3099</t>
  </si>
  <si>
    <t>INR 3099</t>
  </si>
  <si>
    <t>500 free minutes local/STD roaming offnet calls</t>
  </si>
  <si>
    <t>Unlimited calls</t>
  </si>
  <si>
    <t>15 GB free data 
pack valid for 30 days</t>
  </si>
  <si>
    <t>All-In-One Roaming Happy Pack</t>
  </si>
  <si>
    <t>INR 81</t>
  </si>
  <si>
    <t>INR 141</t>
  </si>
  <si>
    <t>6600 free seconds on local/STD/roaming calls</t>
  </si>
  <si>
    <t>12000 free seconds on local/STD/roaming calls</t>
  </si>
  <si>
    <t>10  SMS free</t>
  </si>
  <si>
    <t>20  SMS free</t>
  </si>
  <si>
    <t>Pack valid in Punjab circle for 28 days</t>
  </si>
  <si>
    <t>STV 9</t>
  </si>
  <si>
    <t>Unlimited free onnet calls</t>
  </si>
  <si>
    <t>Offer valid for 1 day for CDMA subscribers</t>
  </si>
  <si>
    <t>Super Recharge</t>
  </si>
  <si>
    <t>All calls @ 30p/m</t>
  </si>
  <si>
    <t>Use USSD *190*CARD-Code*1# to recharge,valid for 10 days</t>
  </si>
  <si>
    <t>Onnet calls @ 15p/m</t>
  </si>
  <si>
    <t>Use USSD *190*CARD-Code*2# to recharge,valid for 10 days</t>
  </si>
  <si>
    <t>Vodafone offers new Super Recharge vouchers, types of benefits offered with the voucher are — cheaper calling rates, lower calling rates for Vodafone numbers, regular talk time, 2G and 3G data, night data usage. Customers can pick the benefit at the time of recharge by entering respective USSD code. Price of the pack is INR 45</t>
  </si>
  <si>
    <t>Airtel launches Wynk Games subscription free with Airtel data packs</t>
  </si>
  <si>
    <t>Airtel has pan India GSM license, 3G license for 13 circles and 4G license for 12 circles</t>
  </si>
  <si>
    <t>Airtel has tied up with Playphone Inc., a GungHo Subsidiaria and Softbank group, California for providing enough content under Wynk Games.</t>
  </si>
  <si>
    <t xml:space="preserve">Airtel starts offering double data benefits on most of its data plans in Kerala circle. The company is offering 100% extra 4G data, which can be used on 4G network only. </t>
  </si>
  <si>
    <t>INR 247 1GB 4G+1GB 4G data valid for 28 days
INR 248 1GB 3G+1Gb 4G data valid for 26 days
INR 348 1.5GB 3G+1.5GB 4G data valid for 28 days
INR 447 2GB 4G+2GB 4G data valid for 28 days
INR 449 3GB 3G+3GB 4G data valid for 28 days
INR 647 3GB 4G+3GB 4G data valid for 28 days
INR 655 3GB 3G+3GB 4G data valid for 28 days
INR 847 5GB 4G+5GB 4G dats valid for 28 days
INR 851 4GB 3G+4GB 4G data valid for 28 days</t>
  </si>
  <si>
    <t>Airtel launches unlimited validity data plans</t>
  </si>
  <si>
    <t xml:space="preserve">Airtel has introduced unlimited validity data plans for its prepaid customers in Delhi and Mumbai circles. </t>
  </si>
  <si>
    <t>Delhi plans
INR 24, 35 MB 2G/3G/4G data
INR 51, 75 MB 2G/3G/4G data
INR 74, 110 MB 2G/3G/4G data 
Mumbai plans
INR 22, 35 MB 2G/3G/4G data
INR 54, 75 MB 2G/3G/4G data
INR 73, 110 MB 2G/3G/4G data</t>
  </si>
  <si>
    <t xml:space="preserve">Idea Cellular has launched mobile wallet app, which allows users to pay their utility bills. </t>
  </si>
  <si>
    <t>The users can download app from Google Play store and Idea is offering 5% cash back on every transaction</t>
  </si>
  <si>
    <t>Idea launches new 3G data packs</t>
  </si>
  <si>
    <t>INR 123, 500 MB 3G data valid for 12 days
INR 796, 5 GB 3G data valid for 28 days</t>
  </si>
  <si>
    <t>QE Jun 15</t>
  </si>
  <si>
    <t>Inative Networks
Pvt Ltd</t>
  </si>
  <si>
    <t>Airtel launches micro website to allow users to track network transformation</t>
  </si>
  <si>
    <t>Bharti Airtel has launched a website that allows users track the progress of network transformation program, "Project Leap"</t>
  </si>
  <si>
    <t>The website allows customers to see network coverage for voice, 2G data services and high speed 3G/4G data services</t>
  </si>
  <si>
    <t>Reliance jio launches 4G services for its employees</t>
  </si>
  <si>
    <t>Reliance Jio, the telecom arm of RIL has launched 4G services for its employees in Mumbai, full fledge launch is expected in first half of 2016</t>
  </si>
  <si>
    <t>The company expects to acquire 100 million 4G customers within two years of its launch</t>
  </si>
  <si>
    <t>Vodafone implements solutions to improve indoor coverage</t>
  </si>
  <si>
    <t xml:space="preserve">Vodafone India is rolling out 5BARz network extender solution to improve indoor coverage. </t>
  </si>
  <si>
    <t>Department of Telecom approves liberalization of RCOM's 850MHz spectrum in 19 circles</t>
  </si>
  <si>
    <t>The 850Mhz spectrum in 19 circles can be used to launch 4G LTE services</t>
  </si>
  <si>
    <t>Airtel launches 4G in 3 new cities</t>
  </si>
  <si>
    <t xml:space="preserve">Bharti Airtel launches its 4G services in Erode and Sri City of Andra Pradesh and Salem in Tamil Nadu. </t>
  </si>
  <si>
    <t>Airtel launched its 4G network in Kolkata in April, 2012 and by its launch of service in Erode it has covered 300 cities ahead of Jio's 4G launch</t>
  </si>
  <si>
    <t>Vodafone launches 4G network in Thiruvananthapuram</t>
  </si>
  <si>
    <t>The towns are Kochi City, Maradu, Thripunithura, Vazhakkala, Kalamassery, and Kakkanad. In the Thiruvananathapuram zone, the towns are Thiruvananthapuram city, Kazhakoottam, Kovalam, and Vizhinjam.</t>
  </si>
  <si>
    <t>RCOM and Aircel in talks to merge their wireless business</t>
  </si>
  <si>
    <t xml:space="preserve">RCOM and Aircel are planning to combine their wireless business. </t>
  </si>
  <si>
    <t>RCOM has entered into a 90-day exclusivity period with Maxis Communications Berhad (MCB) and Sindya Securities and Investments Private Limited, the shareholders of Aircel, to consider the potential merger of wireless business of both the telcos.</t>
  </si>
  <si>
    <t>Idea launches 4G LTE services in 5 south Indian states</t>
  </si>
  <si>
    <t>Mjor towns where Idea has launched 4G are Kochi, Hosur, Kadapa, Malappuram, Madurai, Mysore, Rajahmundry, Tiruchirappalli, Tirunelveli, Tiruppur, Vijayawada and Vishakhapatnam, while Belgaum, Calicut, Cuddalore, Chitradurga, Guntur, Kakinada, Kanchipuram and Trichur will follow by 31st December 2015.</t>
  </si>
  <si>
    <t>Idea Cellular announced the launch of 4G LTE services in Andhra Pradesh, Karnataka, Kerala, Tamil Nadu and Telangana. In the first phase, Idea’s high speed 4G Network will be available across 75 Towns in Southern India.</t>
  </si>
  <si>
    <t xml:space="preserve">Idea rolls out 3G services in Kolkata and Delhi </t>
  </si>
  <si>
    <t>Idea has launched its own 3G network in Kolkata and Delhi on 2100 MHz and 900 MHz bands respectively</t>
  </si>
  <si>
    <t>Idea has built the data network of 2,500 3G cell sites and 5,000 2G cell sites.</t>
  </si>
  <si>
    <t>Airtel announced the launch of "Wynk Games", which accommodates over 2000 games. Wynk subscription is free for Airtel users and for customers of other service providers it costs INR 29</t>
  </si>
  <si>
    <t>Vodafone entered 4G league by launching its 4G network in Thiruvananthapuram and Kochi of Kerala circle. With this launch Vodafone is providing 4G services is 10 towns in the state</t>
  </si>
  <si>
    <t>Department of telecom has approved the liberalization of RCOM's 850 MHz spectrum in 19 circles. He company should pay a one time fee of INR 59 billion and can go ahead with spectrum sharing and trading deals</t>
  </si>
  <si>
    <t>Idea Cellular has announced new data packs for its prepaid customers in Kolkata circle on its own 3G network</t>
  </si>
  <si>
    <t>Airtel starts offering double data benefits</t>
  </si>
  <si>
    <t>180 MB 2G data, USSD *190*CARD-Code*4#, valid for 5 days
135 MB 3G data, USSD *190*CARD-Code*5#, valid for 5 days
1Gb night 3G data, USSD *190*CARD-Code*6#, valid for 1 night</t>
  </si>
  <si>
    <t>Note: Numbers in Italic are Tonse Estimates and will be verified against TRAI data when released</t>
  </si>
  <si>
    <t>Priv</t>
  </si>
  <si>
    <t>Jan-16</t>
  </si>
  <si>
    <t>5.4 inch</t>
  </si>
  <si>
    <t xml:space="preserve">GSM 850/900/1800/1900 /UMTS 2100/1900/1700/850/900 /LTE 2100/1900/1800/1700/850/2600/700/700/800/
700/2300 MHz, Qualcomm 8992 Snapdragon 808 Hexa-Core processor, 3 GB RAM, 32 GB internal memory, external memory up to 2 TB, 18 MP rear camera, 2 MP front camera, Wi-Fi 802.11 b/g/n/ac, bluetooth, 3G, 4G, FM Radio, music player, video player with recording.   </t>
  </si>
  <si>
    <t>INR 62,989</t>
  </si>
  <si>
    <t>F1</t>
  </si>
  <si>
    <t xml:space="preserve">GSM 850/900/1800/1900/UMTS 2100/ LTE bands 1/3/40, dual SIM, dual standby,  Qualcomm snapdragon 616 processor, 3 GB RAM, 16 GB internal memory, external memory up to 128 GB, 13 MP rear camera, 8 MP front camera, Wi-Fi 802.11 b/g/n, bluetooth, 3G, 4G, FM Radio, music player, video player with recording.   </t>
  </si>
  <si>
    <t>Corning Gorilla Glass 4</t>
  </si>
  <si>
    <t>INR 15,998</t>
  </si>
  <si>
    <t>Vibe X3</t>
  </si>
  <si>
    <t xml:space="preserve">GSM 850/900/1800/1900/ UMTS 850/900/1900/2100/ LTE band 38/40/41/1/3/5/7/8/20, dual SIM, dual standby, Qualcomm® Snapdragon™ 808 hexa-core processor, 3 GB RAM, 32 GB internal memory, external memory up to 128 GB, 21 MP rear camera, 8 MP front camera, Wi-Fi 802.11 a/b/g/n/ac, bluetooth, 3G, 4G, FM Radio, music player, video player with recording.   </t>
  </si>
  <si>
    <t>Dolby Atmos speakers</t>
  </si>
  <si>
    <t>K4 Note</t>
  </si>
  <si>
    <t>INR 11,998</t>
  </si>
  <si>
    <t xml:space="preserve">GSM 850/900/1800/1900/ UMTS 850/900/1900/2100/ LTE band 40/41/1/3/5/7/8/20, dual SIM, dual standby, MediaTek® MT6753 Octa-core processor, 3 GB RAM, 16 GB internal memory, external memory up to 128 GB, 13 MP rear camera, 5 MP front camera, Wi-Fi 802.11 a/b/g/n/ac, bluetooth, 3G, 4G, FM Radio, music player, video player with recording.   </t>
  </si>
  <si>
    <t>Eluga Turbo</t>
  </si>
  <si>
    <t xml:space="preserve">GSM 900/1800/1900/ UMTS 850/900/1900/2100/ LTE 2300 MHz, dual SIM, dual standby, octa core processor, 3 GB RAM, 32 GB internal memory, 13 MP rear camera, 5 MP front camera, Wi-Fi 802.11 a/b/g/n,  bluetooth, 3G, 4G, FM Radio, music player, video player with recording.   </t>
  </si>
  <si>
    <t>Zenfone Zoom</t>
  </si>
  <si>
    <t xml:space="preserve">GSM 850/900/1800/1900/ UMTS 850/900/1900/2100/ LTE 2100/1900/1800/850/2600/900/1800/800/850/700/2300 MHz, 2.5 GHz Intel® Atom™ Quad Core Z3590 processor, 4 GB RAM, 128 GB internal memory, external memory up to 128 GB, 13 MP rear camera, 5 MP front camera, Wi-Fi 802.11 a/b/g/n/ac , bluetooth, 3G, 4G, FM Radio, music player, video player with recording.   </t>
  </si>
  <si>
    <t>INR 37,999</t>
  </si>
  <si>
    <t>Rear camera with 3x optical zoom</t>
  </si>
  <si>
    <t>Zenfone Max</t>
  </si>
  <si>
    <t xml:space="preserve">GSM 850/900/1800/1900/ UMTS 850/900/1900/2100/ LTE 2100/1800 MHz, Qualcomm® Snapdragon™ 410 processor, 2 GB RAM, 16 GB internal memory, external memory up to 64 GB, 13 MP rear camera, 5 MP front camera, Wi-Fi 802.11 a/b/g/n/ac , bluetooth, 3G, 4G, FM Radio, music player, video player with recording.   </t>
  </si>
  <si>
    <t>Letv</t>
  </si>
  <si>
    <t>Le 1S</t>
  </si>
  <si>
    <t xml:space="preserve">GSM 850/900/1800/1900/UMTS 850/900/1900/2100/ LTE 1800/2100/2600/38/39/40/41 bands, dual SIM, dual standby, 2.2 GHz Helio X10 Turbo MTK 6795T processor, 3 GB RAM, 32 GB internal memory, 13 MP rear camera, 5 MP front camera, Wi-Fi 802.11 a/b/g/n/ac, bluetooth, 3G, 4G, FM Radio, music player, video player with recording.   </t>
  </si>
  <si>
    <t>Le Max</t>
  </si>
  <si>
    <t>6.33 inch</t>
  </si>
  <si>
    <t xml:space="preserve">GSM 850/900/1800/1900/UMTS 850/900/1900/2100/LTE 1800/2100/2600/2300/2600 MHz, dual SIM, dual standby, 2 GHz Qualcomm Snapdragon 810 MSM8994 octa core processor, 4 GB RAM, 128 GB internal memory, 21 MP rear camera, 4 MP front camera, Wi-Fi 802.11 a/b/g/n/ac, bluetooth, 3G, 4G, FM Radio, music player, video player with recording.   </t>
  </si>
  <si>
    <t>INR 36,999</t>
  </si>
  <si>
    <t>Dolby DTS audio enhancement</t>
  </si>
  <si>
    <t>G4 Stylus 3G</t>
  </si>
  <si>
    <t>INR 19,000</t>
  </si>
  <si>
    <t xml:space="preserve">GSM 850/900/1800/1900/UMTS 850/900/2100 MHz, dual SIM, dual standby, 1.4 GHz Octa-Core MTK MT6592M processor, 1 GB RAM, 16 GB internal memory, external memory up to 32 GB, 8 MP rear camera, 5 MP front camera, Wi-Fi 802.11a/b/g/n, bluetooth, 3G, FM radio, music player, video player with recording. </t>
  </si>
  <si>
    <t>Aqua Air II</t>
  </si>
  <si>
    <t xml:space="preserve">GSM 900/1800/UMTS 2100 MHz, dual SIM, dual standby, 1.2 GHz MediaTek MT6572W dual core processor, 1 GB RAM, 8 GB internal memory, external memory up to 32 GB, 2 MP rear camera, 0.3 MP front camera, Wi-Fi, bluetooth,  3G, FM radio, music player, video player with recording.  </t>
  </si>
  <si>
    <t>INR 4,690</t>
  </si>
  <si>
    <t>GSM 850/900/1800/1900/UMTS 2100/1900/850/900/LTE 2100/1900/1800/850/2600/900/700/800/2300/2500 MHz, dual SIM, dual standby, 2.1 GHz, 1.5 GHz otcta core processor, 4 GB RAM, 64/32 GB internal memory, 16 MP rear camera, 5 MP front camera, Wi-Fi 802.11 b/g/n, bluetooth, 3G, 4G, FM radio, music player, video player with recording</t>
  </si>
  <si>
    <t>QuadHD AMOLED screen</t>
  </si>
  <si>
    <t>INR 57,400/51,400</t>
  </si>
  <si>
    <t>Canvas Juice 4G</t>
  </si>
  <si>
    <t>Canvas Juice 4</t>
  </si>
  <si>
    <t xml:space="preserve">GSM 850/900/1800/1900/UMTS 900/2100/LTE band 3/5/40, dual SIM, dual standby, 1 GHz quad core processor, 2 GB RAM, 8 GB internal memory, external memory up to 32 GB, 8 MP rear camera, 5 MP front camera, Wi-Fi, 3G, 4G bluetooth, FM Radio, music player, video player with recording.  </t>
  </si>
  <si>
    <t>LYF</t>
  </si>
  <si>
    <t>Earth 1</t>
  </si>
  <si>
    <t xml:space="preserve">GSM 850/900/1800/1900/UMTS 900/2100/LTE FDD 1800/850/TDD 2300 MHz, dual SIM, dual standby, 1.5 GHz Octa Core Qualcomm Snapdragon 615 MSM8939 processor, 3 GB RAM, 32 GB internal memory, external memory up to 32 GB, 13+2 MP rear camera, 5 MP front camera,  Wi-Fi 802.11 a/b/g/n/ac, bluetooth, 3G, 4G, FM Radio, music player, video player with recording.   </t>
  </si>
  <si>
    <t>Water 1</t>
  </si>
  <si>
    <t xml:space="preserve">GSM 850/900/1800/1900/UMTS 900/2100/LTE FDD 1800/850/TDD 2300 MHz, dual SIM, dual standby, 1.5 GHz Octa Core Qualcomm Snapdragon 615 MSM8939 processor, 2 GB RAM, 16 GB internal memory, external memory up to 32 GB, 13 MP rear camera, 5 MP front camera,  Wi-Fi 802.11 a/b/g/n/ac, bluetooth, 3G, 4G, FM Radio, music player, video player with recording.   </t>
  </si>
  <si>
    <t>Water 2</t>
  </si>
  <si>
    <t xml:space="preserve">GSM 850/900/1800/1900/UMTS 900/2100/LTE FDD 1800/TDD 2300 MHz, dual SIM, dual standby, 1.5 GHz Octa Core Qualcomm Snapdragon 615 MSM8939 processor, 2 GB RAM, 16 GB internal memory, external memory up to 32 GB, 13 MP rear camera, 5 MP front camera,  Wi-Fi 802.11 a/b/g/n/ac, bluetooth, 3G, 4G, FM Radio, music player, video player with recording.   </t>
  </si>
  <si>
    <t>INR 14,690</t>
  </si>
  <si>
    <t>Flame 1</t>
  </si>
  <si>
    <t xml:space="preserve">GSM 850/900/1800/1900/UMTS 900/2100/LTE FDD 1800/850/TDD 2300 MHz, dual SIM, dual standby, 1.1 GHz Quad-Core Qualcomm SnapDragon 210 MSM8909 processor, 1 GB RAM, 8 GB internal memory, external memory up to 32 GB, 5 MP rear camera, 5 MP front camera,  Wi-Fi, bluetooth, 3G, 4G, FM Radio, music player, video player with recording.   </t>
  </si>
  <si>
    <t xml:space="preserve">Samsung </t>
  </si>
  <si>
    <t>1.2 inch circular sAMOLED display, 512 MB RAM, 4 GB internal memory, Wi-Fi, bluetooth, NFC</t>
  </si>
  <si>
    <t>Samsung Gear S2 smartwatch pairs with majority of smartphones and also tracks fitness data of the user</t>
  </si>
  <si>
    <t>Gear S2/ S2 Classic</t>
  </si>
  <si>
    <t>INR 22,900/ 24,300</t>
  </si>
  <si>
    <t>ZenWatch 2</t>
  </si>
  <si>
    <t>View timely information at a glance with smart assistance and tracks fitness with wellness manager application</t>
  </si>
  <si>
    <t>1.2 GHz Qualcomm Snapdragon 400 processor, 512 MB RAM, 4 GB internal memory, 1.45 inch AMOLED display, Wi-Fi, bluetooth</t>
  </si>
  <si>
    <t>Lenovo partners with Google to develop smart devices</t>
  </si>
  <si>
    <t>Lenovo to develop smartphones under proect Tango in collaboration with Google. The smartphones will be powered by Qualcomm Snapdragon processor</t>
  </si>
  <si>
    <t>Google’s Project Tango is a technology platform that uses advanced computer vision, depth sensing, and motion tracking to create on-screen 3D experiences, allowing users to explore their physical environments via their device.</t>
  </si>
  <si>
    <t>Y51 L</t>
  </si>
  <si>
    <t xml:space="preserve">GSM 850/900/1800/1900/UMTS 2100/LTE 2300 MHz, dual SIM, dual standby, 1.2 GHz quad core processor, 2 GB RAM, 16 GB internal memory, external memory up to 128 GB, 8 MP rear camera, 5 MP front camera, Wi-Fi, bluetooth, 3G, 4G, FM Radio, music player, video player with recording.   </t>
  </si>
  <si>
    <t>INR 11,400</t>
  </si>
  <si>
    <t>Honor 5X</t>
  </si>
  <si>
    <t xml:space="preserve">GSM 850/900/1800/1900/UMTS 800/850/900/2100/LTE FDD 1900/1800/850/TDD 2300 MHz, dual SIM, dual standby, 1.5 GHz+1.2 GHz Qualcomm Snapdragon 616 MSM8939V2 octa core processor, 2 GB RAM, 16 GB internal memory, external memory up to 128 GB, 13 MP rear camera, 5 MP front camera, Wi-Fi 802.11 b/g/n, bluetooth, 3G, 4G, FM radio, music player, video player with recording. </t>
  </si>
  <si>
    <t>Finger print identification 2.0</t>
  </si>
  <si>
    <t>Honor Holly 2 Plus</t>
  </si>
  <si>
    <t>Reverse charging capability</t>
  </si>
  <si>
    <t xml:space="preserve">GSM 900/1800/1900/UMTS 900/2100/LTE FDD 1900/1800/TDD 2300 MHz, dual SIM, dual standby, 1.3 GHz MTK MT6735P quad core processor, 2 GB RAM, 16 GB internal memory, external memory up to 128 GB, 13 MP rear camera, 5 MP front camera, Wi-Fi 802.11 b/g/n, bluetooth, 3G, 4G, FM radio, music player, video player with recording. </t>
  </si>
  <si>
    <t>Auxus Stunner</t>
  </si>
  <si>
    <t xml:space="preserve">GSM 850/900/1800/UMTS 900/2100/ LTE 2300 MHz, dual SIM, dual standby, MT6753 Mediatek Soc processor, 3 GB RAM, 16 GB internal memory, external memory up to 128 GB, 8 MP rear camera, 5 MP front camera, Wi-Fi 802.11 b/g/n, bluetooth, 3G, 4G, FM Radio, music player, video player with recording.   </t>
  </si>
  <si>
    <t>Remote control feature</t>
  </si>
  <si>
    <t>V5</t>
  </si>
  <si>
    <t>INR 11,299</t>
  </si>
  <si>
    <t>Virtue</t>
  </si>
  <si>
    <t xml:space="preserve">GSM 850/900/1800/1900/UMTS 900/2100/LTE 2300 MHz, dual SIM, dual standby, 1.3 GHz MediaTek quad core processor, 3 GB RAM, 16 GB internal memory, external memory up to 32 GB, 13 MP rear camera, 8 MP front camera, Wi-Fi 802.11 b/g/n, bluetooth, 3G, 4G, FM Radio, music player, video player with recording.   </t>
  </si>
  <si>
    <t xml:space="preserve">GSM 850/900/1800/1900/UMTS 900/2100, dual SIM, dual standby, 1.3 GHz quad core processor, 2 GB RAM, 16 GB internal memory, 8 MP rear camera, 5 MP front camera, Wi-Fi 802.11 b/g/n, bluetooth, 3G, 4G, FM Radio, music player, video player with recording.   </t>
  </si>
  <si>
    <t>Quattro</t>
  </si>
  <si>
    <t>INR 7,474</t>
  </si>
  <si>
    <t xml:space="preserve">GSM 850/900/1800/1900/UMTS 850/900/2100/LTE FDD 1800/TDD 2300 MHz, dual SIM, dual standby, 1.3 GHz quad core processor, 2 GB RAM, 16 GB internal memory, external memory up to 32 GB, 13 MP rear camera, 5 MP front camera, Wi-Fi 802.11 b/g/n, bluetooth, 3G, 4G, FM Radio, music player, video player with recording.   </t>
  </si>
  <si>
    <t>Karbonn Kandy UI</t>
  </si>
  <si>
    <t>K9 Smart</t>
  </si>
  <si>
    <t xml:space="preserve">GSM 900/1800/UMTS 2100 MHz, dual SIM, dual standby, 1.2 GHz dual core processor, 512 MB RAM, 8 GB internal memory, external memory up to 32 GB, 3.2 MP rear camera, 1.3 MP front camera, Wi-Fi 802.11 b/g/n, bluetooth, 3G, 4G, FM Radio, music player, video player with recording.   </t>
  </si>
  <si>
    <t>21 Indian language support</t>
  </si>
  <si>
    <t>CoolPad</t>
  </si>
  <si>
    <t>Note 3</t>
  </si>
  <si>
    <t xml:space="preserve">GSM 900/1800/1900/UMTS 850/2100/LTE 850/1800/2300 MHz, dual SIM, dual standby, 1.3 GHz MT6753 octa core processor, 3 GB RAM, 16 GB internal memory, external memory up to 64 GB, 13 MP rear camera, 5 MP front camera, Wi-Fi 802.11 b/g/n, bluetooth, 3G, 4G, FM Radio, music player, video player with recording.   </t>
  </si>
  <si>
    <t>Finger print scanner</t>
  </si>
  <si>
    <t>Dec 31, 2015</t>
  </si>
  <si>
    <t>Dec 31,2015</t>
  </si>
  <si>
    <t>Jalsa 998</t>
  </si>
  <si>
    <t>INR 499*</t>
  </si>
  <si>
    <t>100 local and national SMS per day</t>
  </si>
  <si>
    <t>* MNP discount is available for 24 months</t>
  </si>
  <si>
    <t>STV 359</t>
  </si>
  <si>
    <t>INR 359</t>
  </si>
  <si>
    <t>Pack valid for 30 days</t>
  </si>
  <si>
    <t>STV 649</t>
  </si>
  <si>
    <t>INR 649</t>
  </si>
  <si>
    <t>Unlimited onnet and offnet calls</t>
  </si>
  <si>
    <t>STV 849</t>
  </si>
  <si>
    <t>STV 7</t>
  </si>
  <si>
    <t>INR 7</t>
  </si>
  <si>
    <t>STV 5</t>
  </si>
  <si>
    <t>15 minutes free loca and STD calls</t>
  </si>
  <si>
    <t>Pack valid for 1 day</t>
  </si>
  <si>
    <t>STV 118</t>
  </si>
  <si>
    <t>BSNL introduces new STV packs for suscribers in East Zone (Orissa, North East, Assam, Jharkhand, Bihar, Kolkata, and West Bengal)</t>
  </si>
  <si>
    <t>INR 118, 1.5 GB 3G/2G data, valid for 7 days</t>
  </si>
  <si>
    <t>Hero data packs</t>
  </si>
  <si>
    <t>Vodafone introduces Hero Data Pack for INR 297, voddafone prepaid customers can get data benefit up to 10 GB, while 1.25 GB of data is for sure</t>
  </si>
  <si>
    <t>INR 297, 1.25 - 10GB 3G data, valid for 28 days</t>
  </si>
  <si>
    <t>Idea launches new 3G/4G data pack in Kerala</t>
  </si>
  <si>
    <t>Following successful rollout of 4G network, Idea is now offering 3G/4G data packs for INR 97</t>
  </si>
  <si>
    <t>INR 97, 1 GB 3G/4G data, valid for 2 days</t>
  </si>
  <si>
    <t>Vodafone deploys Cisco's Self Optimizing Network</t>
  </si>
  <si>
    <t>Vodafone has deployed Self Optimizing Network from Cisco to deliver better QoE to its subscribers by improving call quality, reduced call drops and managing network congestion</t>
  </si>
  <si>
    <t xml:space="preserve">Vodafone India has already deployed SON over one third of its network </t>
  </si>
  <si>
    <t>Airtel launches 4G in 11 more cities</t>
  </si>
  <si>
    <t>Airtel launches 4G service in11 more cities of Kerala, Karnataka, Rajasthan and Punjab circles. Airtel customers can experience high speed 4G data starting from INR 28</t>
  </si>
  <si>
    <t>11 cities include Manjeri, Tirurangadi &amp; Thalaserry in Kerala, Ajmer in Rajasthan, Hosur in Karnataka and Rajpura, Nabha, Zirakpur, Kharar, Rayya and Chaheru in Punjab</t>
  </si>
  <si>
    <t>Airtel expands its 3G footprint in Odisha</t>
  </si>
  <si>
    <t>Airtel rolls out its own 3G network in Odisha, the company has installed over 1800 3G cites across the state covering 109 census towns</t>
  </si>
  <si>
    <t>Airtel has strengthened its existing network of more than 5,000 2G sites. It has added 8,564 kms of high fiber optic cable and 234 2G sites this year.</t>
  </si>
  <si>
    <t>Vodafone rolls out 3G network in UP-W and North East</t>
  </si>
  <si>
    <t>Vodafone has launched its own 3G network in UP-W and North East, the company has installed over 1500 cell sites</t>
  </si>
  <si>
    <t xml:space="preserve">Vodafone has invesed around INR 4 billion towards network expansion in UP-W in 2015. </t>
  </si>
  <si>
    <t>Idea launches 4G services in 7 circles</t>
  </si>
  <si>
    <t>Idea Cellular has launched 4G services in 183 towns in states of Karnataka, Haryana, MP, Punjab, TN, AP and Kerala with this launch Idea now offers 4G in 7 telecom circles</t>
  </si>
  <si>
    <t>183 towns include  Gwalior, Jabalpur, Jalandhar, Muktsar, Patiala, Sangrur, Charkhidadri, Mysore, Madikeri, Karwar, Belgaum, Bengaluru, Channarayapatna, Udyavara (CT), Harihar, Kunigal, Mulbagal, and Toranagal</t>
  </si>
  <si>
    <t xml:space="preserve">Vodafone enters the league of 4G by launching 4G services </t>
  </si>
  <si>
    <t>Vodafone launches its 4G services in Kerala, Karnataka and Kolkata. Vodafone is offering free upgrade to 4G along with 100% extra data for three months</t>
  </si>
  <si>
    <t>The cities with 4G coverage include Mysore, Kozhikode and Kolkata</t>
  </si>
  <si>
    <t>Idea signs content deal with Eros</t>
  </si>
  <si>
    <t xml:space="preserve">Idea has enterned into a content deal with Eros to provide music, movies and TV content to its 4G subscribers </t>
  </si>
  <si>
    <t>Idea plans to expand its 4G coverage to 750 cities in 10 teecom circles by first half of 2016</t>
  </si>
  <si>
    <t>Reliance Jio signs spectrum sharing pact with RCOM</t>
  </si>
  <si>
    <t xml:space="preserve">Reliance Jio enters into a partnership with RCOM for Change
in Spectrum Allotment in 800 MHz band across 9 Circles from RCOM to RJIL, and for
Sharing of Spectrum in 800 MHz band across 17 Circles. </t>
  </si>
  <si>
    <t>Access to enhanced spectrum footprint in the 800 MHz band will complement RJIL’s best-inclass
LTE services rollout, providing increased network coverage and superior service
quality.</t>
  </si>
  <si>
    <t>Feb-16</t>
  </si>
  <si>
    <t>Wind 6</t>
  </si>
  <si>
    <t xml:space="preserve"> GSM 1800/1900/850/900/ UMTS 900/2100/ LTE 850/1800/2300 Mhz, dual SIM, dual standby, 1.1 GHz Quad-Core Qualcomm SnapDragon 210 processor, 1 GB RAM, 8 GB internal memory, external memory up to 32 GB, 5 MP rear camera, 5 MP front camera, Wi-Fi 802.11 b/g/n, bluetooth, 3G, 4G, FM Radio, music player, video player with recording.   </t>
  </si>
  <si>
    <t>Era X</t>
  </si>
  <si>
    <t xml:space="preserve">GSM 900/1800/ UMTS 900/2100/ LTE 850/1800/2300 MHz, dualSIM, dual standby, 1.5 GHz quad core processor, 2 GB RAM, 8 GB internal memory, externalmemory up to 32 GB, 8 MP rear camera, 5 MP front camera, Wi-Fi 802.11 b/g/n, bluetooth, 3G, 4G, FM Radio, music player, video player with recording.   </t>
  </si>
  <si>
    <t>INR 5,777</t>
  </si>
  <si>
    <t>Konnect 5.1</t>
  </si>
  <si>
    <t>Era 4K</t>
  </si>
  <si>
    <t xml:space="preserve">GSM 900/1800/ UMTS 900/2100/LTE 1800/2300 MHz, dual SIM, dual standby, 1 GHz processor, 2 GB RAM, 8 GB internal memory, external memory up to 32 GB, 8 MP rear camera, 5 MP front camera,  Wi-Fi 802.11 b/g/n, bluetooth, 3G, 4G, FM Radio, music player, video player with recording.   </t>
  </si>
  <si>
    <t>Go 4G</t>
  </si>
  <si>
    <t xml:space="preserve">GSM 900/1800/UMTS 900/2100/LTE 850/1800/2300 MHz, dual SIM, dual standby, 1.5 GHz quad core processor, 1 GB RAM, 8 GB internal memory, exernal memory up to 32 GB, 5 MP rear camera, 2 MP front camera, Wi-Fi 802.11 b/g/n, bluetooth, 3G, 4G, FM Radio, music player, video player with recording.   </t>
  </si>
  <si>
    <t>INR 4,777</t>
  </si>
  <si>
    <t>Y6 Pro</t>
  </si>
  <si>
    <t xml:space="preserve">GSM 900/1800/1900/UMTS 900/1800/1900/LTE Band: 1/3/38/39/40/41, dual SIM, dual standby, 1.3 GHz MediaTek MT6735P processor, 2 GB RAM, 16 GB internal memory, 13 MP rear camera, 5 MP front camera, Wi-Fi 802.11 b/g/n, bluetooth, 3G, 4G, FM radio, music player, video player with recording. </t>
  </si>
  <si>
    <t>A71</t>
  </si>
  <si>
    <t xml:space="preserve">GSM 900/1800/ UMTS 2100 MHz, dual SIM, dual standby, 1.2 GHz quad core processor, 1 GB RAM, 8 GB internal memory, external memory up to 32 GB, 8 MP rear camera, 3.2 MP front camera, Wi-Fi, bluetooth, 3G, FM Radio, music player, video player with recording.  </t>
  </si>
  <si>
    <t xml:space="preserve">GSM 900/1800/ UMTS 900/2100/LTE 850/1800/2300 MHz, dual SIM, dual standby, 1.5 GHz quad core processor, 1 GB RAM, 8 GB internal memory, external memory up to 32 GB, 5 MP rear camera, 2 MP front camera, Wi-Fi, bluetooth, 3G, 4G, FM Radio, music player, video player with recording.  </t>
  </si>
  <si>
    <t>A88</t>
  </si>
  <si>
    <t xml:space="preserve">GSM 900/1800/ UMTS 2100/LTE 850/1800/2300 MHz, dual SIM, dual standby, 1.5 GHz quad core processor, 512 MB RAM, 4 GB internal memory, external memory up to 32 GB, 5 MP rear camera, 2 MP front camera, Wi-Fi, bluetooth, 3G, 4G, FM Radio, music player, video player with recording.  </t>
  </si>
  <si>
    <t>X11</t>
  </si>
  <si>
    <t xml:space="preserve">GSM 900/1800/ UMTS 2100/LTE 850/1800/2300 MHz, dual SIM, dual standby, 1.5 GHz quad core processor, 2 GB RAM, 8 GB internal memory, external memory up to 32 GB, 8 MP rear camera, 5 MP front camera, Wi-Fi, bluetooth, 3G, 4G, FM Radio, music player, video player with recording.  </t>
  </si>
  <si>
    <t>X33</t>
  </si>
  <si>
    <t xml:space="preserve">GSM 900/1800/ UMTS 2100 MHz, dual SIM, dual standby, 1.5 GHz quad core processor, 2 GB RAM, 8 GB internal memory, external memory up to 32 GB, 8 MP rear camera, 5 MP front camera, Wi-Fi, bluetooth, 3G, FM Radio, music player, video player with recording.  </t>
  </si>
  <si>
    <t>P66 Mega</t>
  </si>
  <si>
    <t xml:space="preserve">GSM 850/900/1800/1900/UMTS 850/900/2100/LTE 2300 Mhz, dual SIM, dual standby, 1.3 GHz quad core processor, 2 GB RAM, 16 GB internal memory, external memory up to32 GB, 8 MP rear camera, 5 MP front camera, Wi-Fi  802.11b/g/n, bluetooth, 3G, 4G, FM Radio, music player, video player with recording.  </t>
  </si>
  <si>
    <t>INR 7,990</t>
  </si>
  <si>
    <t>Aqua Wing</t>
  </si>
  <si>
    <t>INR 4,599</t>
  </si>
  <si>
    <t xml:space="preserve">GSM 850/900/1800/1900/UMTS 900/2100/LTE Band: 3/5/40, dual SIM, MediaTek MTK6735M processor, 1 GB RAM, 8 GB internal memory, external memory up to 128 GB, 5 MP rear camera, 0.3 MP front camera, Wi-Fi, bluetooth,  3G, 4G, FM radio, music player, video player with recording.  </t>
  </si>
  <si>
    <t xml:space="preserve">GSM 850/900/1800/1900/UMTS 900/2100/LTE Band: 3/5/40, dual SIM, MediaTek MT6735m processor, 1 GB RAM, 8 GB internal memory, external memory up to 32 GB, 5 MP rear camera, 0.3 MP front camera, Wi-Fi, bluetooth,  3G, 4G, FM radio, music player, video player with recording.  </t>
  </si>
  <si>
    <t>Aqua Raze</t>
  </si>
  <si>
    <t>Aqua Twist</t>
  </si>
  <si>
    <t xml:space="preserve">GSM 900/1800/UMTS 2100 MHz, dual SIM, 1.3 GHz MediaTek processor, 1 GB RAM, 8 GB internal memory, external memory up to 32 GB, 5 MP rear camera, 5 MP front camera, Wi-Fi, bluetooth,  3G, FM radio, music player, video player with recording.  </t>
  </si>
  <si>
    <t>Rotating camera</t>
  </si>
  <si>
    <t>Aqua Ace Mini</t>
  </si>
  <si>
    <t xml:space="preserve">GSM 900/1800/1900/UMTS 900/2100/LTE Band: 3/5/40, dual SIM, 1 GHz MediaTek quad core processor, 2 GB RAM, 16 GB internal memory, external memory up to 32 GB, 8 MP rear camera, 5 MP front camera, Wi-Fi, bluetooth,  3G, 4G, FM radio, music player, video player with recording.  </t>
  </si>
  <si>
    <t>Cloud Crystal 2.5 D</t>
  </si>
  <si>
    <t xml:space="preserve">GSM 850/900/1800/1900/UMTS 900/2100/LTE Band: 3/5/40, dual SIM, 1 GHz MediaTek quad core processor, 3 GB RAM, 16 GB internal memory, external memory up to 32 GB, 8 MP rear camera, 2 MP front camera, Wi-Fi, bluetooth,  3G, 4G, FM radio, music player, video player with recording.  </t>
  </si>
  <si>
    <t>INR 6,899</t>
  </si>
  <si>
    <t>Aqua Freedom</t>
  </si>
  <si>
    <t xml:space="preserve">GSM 850/900/1800/1900/UMTS 900/2100/LTE Band: 3/5/40, dual SIM, 1.3 GHz MediaTek  processor, 1 GB RAM, 8 GB internal memory, external memory up to 32 GB, 5 MP rear camera, 2 MP front camera, Wi-Fi, bluetooth,  3G, 4G, FM radio, music player, video player with recording.  </t>
  </si>
  <si>
    <t>INR 5,790</t>
  </si>
  <si>
    <t xml:space="preserve">Desire 626 </t>
  </si>
  <si>
    <t xml:space="preserve">GSM 850/900/1800/1900/UMTS 850/900/2100/LTE Band: 1/3/5/7/8/38/39/40/41, dual SIM, 1.7 GHz octa core processor, 2 GB RAM, 16 GB internal memory, external memory up to 32 GB, 13 MP rear camera, 5 MP front camera, Wi-Fi 802.11 b/g/n,  bluetooth, 3G, 4G, FM radio, music player, video player with recording. </t>
  </si>
  <si>
    <t>Elife S6</t>
  </si>
  <si>
    <t xml:space="preserve">GSM  850/900/1800/1900/UMTS 850/1900/900/2100/LTE Bands:1/3/7/38/39/40/41, dual SIM, 1.3 GHz octa core processor, 3 GB RAM, 32 GB internal memory, external memory up to 128 GB, 13 MP rear camera, 5 MP front camera, Wi-Fi  802.11b/g/n, bluetooth, 3G, 4G, FM Radio, music player, video player with recording.  </t>
  </si>
  <si>
    <t>P5W</t>
  </si>
  <si>
    <t xml:space="preserve">GSM  850/900/1800/1900/UMTS 1900/900/2100 MHz, dual SIM, 1.3 GHz quad core processor, 1 GB RAM, 16 GB internal memory, external memory up to 128 GB, 5 MP rear camera, 2 MP front camera, Wi-Fi  802.11b/g/n, bluetooth, 3G, FM Radio, music player, video player with recording.  </t>
  </si>
  <si>
    <t>Canvas Amaze 4G</t>
  </si>
  <si>
    <t xml:space="preserve">GSM 850/900/1800/1900/UMTS 900/2100/LTE 800/1800/2300/2600 MHz, dual SIM, dual standby, 1.2 GHz Qualcomm Snapdragon 410 processor, 1 GB RAM, 8 GB internal memory, external memory up to 32 GB, 8 MP rear camera, 2 MP front camera, Wi-Fi, 3G, 4G bluetooth, FM Radio, music player, video player with recording.  </t>
  </si>
  <si>
    <t>RCOM/ Aircel</t>
  </si>
  <si>
    <t>RCOm and Aircel to combine their wireless business</t>
  </si>
  <si>
    <t xml:space="preserve">Reliance Communications and Aircle will combine their respective wireless business, both the companies will hold 50 % each of the merged entity. </t>
  </si>
  <si>
    <t>Both the companies will now each transfer Rs 14,000 crore of debt to their wireless company</t>
  </si>
  <si>
    <t>BSNL is planning to buy spectrum in 700 MHz band</t>
  </si>
  <si>
    <t xml:space="preserve">BSNL is planning to buy 5 MHz spectrum in 700MHz band in six telecom circles to strengthen its coverage in the country. </t>
  </si>
  <si>
    <t>Six telecom circles include Gujarat, Maharashtra, Andhra Pradesh, Karnataka, Kolkata and Tamil Nadu</t>
  </si>
  <si>
    <t>BSNL topartner with LCOs to provide broadband services in tier 2 cities</t>
  </si>
  <si>
    <t>BSNL is looking for a partnership with LOCs and MSOs to provide broadband services on cable TV network in tier 2 cities</t>
  </si>
  <si>
    <t>Under the agreement, BSNL will provide connectivity for Broadband services to LCO/MSO in tier-2 locations. The LCO/MSCO would use their cable network to provide the broadband connectivity with required equipment to subscribers.</t>
  </si>
  <si>
    <t xml:space="preserve">Airtel expands its 3G and 4G footprint </t>
  </si>
  <si>
    <t xml:space="preserve">Bharti Airtel launches its 4G services in Kannur, Udaipur, Kakinada and Mandi, and also launches ts platinum 3G network in Dimapur, Aizawl, Vijayawada, Vishakapatnam, Agartal and Shillong </t>
  </si>
  <si>
    <t xml:space="preserve">3G promises to deliver faster internet speed, enhanced voice clarity and an improved network experience for customers in the circle. </t>
  </si>
  <si>
    <t>Bharti Airtel sells 19.9% stake in its m-commerce business</t>
  </si>
  <si>
    <t>Bharti Airtel sells 19.9% stake in Airtel Mcommerce Services to Kotak Mahindra Bank for INR 983.8 mn</t>
  </si>
  <si>
    <t>RCOM/MTS</t>
  </si>
  <si>
    <t>Competition Comission of India approves the merger of RCOM and MTS</t>
  </si>
  <si>
    <t>The merger of COM and MTS receives approval of CCI, as per the deal, RCom is acquiring Sistema’s Indian telecom unit in an all-stock deal that will create an operator with 118 million subscribers. In addition, SSTL will hold about 10 per cent stake in RCom and pay off its existing debt before closing the deal.</t>
  </si>
  <si>
    <t>The deal will give RCom access to 850 MHz airwaves that can be used for 4G services which it plans to start by the year-end.</t>
  </si>
  <si>
    <t>Bharti Airtel selects ECI Telecom to transform mobile backhaul</t>
  </si>
  <si>
    <t>Bharti Airtel elects ECI Telecom's Neptune products to expand mobile backhaul transport capabilities across India to support the increasing demand for bandwidth, as it migrates its mobile networks from 2G to 3G to 4G, and eventually to LTE-A.</t>
  </si>
  <si>
    <t>Neptune offers a powerful, efficient, E2E metro-core and aggregation solution for high-performance L1 to L3 services through convergence of IP, Elastic MPLS (IP and TP), Ethernet (MEF CE2.0 certified), OTN and WDM. The platform will evolve to support NFV services and SDN applications, compulsory in future metro environments.</t>
  </si>
  <si>
    <t>Vodafone select ericsson to manage its optical fiber network for 3 years in 10 telecom circles. Under the agreement Ericsson will operate and maintain Vodafone’s optical fiber network across East and West India, spanning a distance of approximately 45,000 KM.</t>
  </si>
  <si>
    <t>Ericsson currently provides managed services for networks that together serve more than 1 billion subscribers worldwide. With the addition of Vodafone’s optical fiber network Ericsson will manage a total of 2,225,000 kilometers of fiber and strengthen its existing fiber operations in India</t>
  </si>
  <si>
    <t>Idea awards a 2 year network deployment contract to Ericsson</t>
  </si>
  <si>
    <t>Idea has eselected ericsson for the deployment of 4G, 2G and 3G network, under the agreement Ericsson will deploy 4G LTE network in Maharashtra, Madhya Pradesh, North East and Himachal Pradesh telecom circles.</t>
  </si>
  <si>
    <t>Ericsson will install its multi-standard RBS 6000 radio base station, which supports GSM/EDGE, WCDMA/HSPA and LTE in a single cabinet and upgrade core network and operations support systems (OSS).</t>
  </si>
  <si>
    <t>Idea launches 4G services across 38 cities of Andrapradesh, Telangana and Tamil Nadu</t>
  </si>
  <si>
    <t>Idea expands its 4G footprint by launching 4G services across 38 cities of Andra Pradesh, Telangana and Tamil Nadu</t>
  </si>
  <si>
    <t>Hyderabad, Vijayawada, Vizag, Warangal, Kakinada, Nalgonda, Kadapa, Kakinada, Tirupathi and Chennai are the major cities where Idea launched 4G services</t>
  </si>
  <si>
    <t>The Alliance focuses on exchanging best practices on how to bring partner propositions to the market, on joint efforts in partner scouting and will also exchange knowledge about upcoming trends and services amongst the group.</t>
  </si>
  <si>
    <t xml:space="preserve">Reliance Jio along with MTS, BT, Deutsche Telekom, Millicom, Orange, Rogers, TeliaSonera and TIM forms new Partnering Operator Alliance to expand reach globally. </t>
  </si>
  <si>
    <t>Vodafone rollsout 4G in Mumbai and Delhi</t>
  </si>
  <si>
    <t>Vodafone rollsout 4G services on 1800MHz band in Mumbai and Delhi, the compay is offering free upgrade to 4G for customers along with 4G SIM</t>
  </si>
  <si>
    <t>Mumbai is a strong leadership market for Vodafone India with data contributing around 30% of total revenues.</t>
  </si>
  <si>
    <t>Airtel deploysLTE-A network in Kerala</t>
  </si>
  <si>
    <t>Bharti Airtel deploys LTE-A network in Kerala by partnering with Nokia Networks to deploy carrier aggregation technology</t>
  </si>
  <si>
    <t>The LTE Advanced network was deployed on a live 4G network, while the company said data speed of 135 mbps was witnessed on a 4G mobile phone during the commercial launch.</t>
  </si>
  <si>
    <t>Airtel migrates 40,000 network sites to green technology</t>
  </si>
  <si>
    <t xml:space="preserve">Bharti Airtel has migrated over 40,000 of its network sites across India to green technology in sync with its commitment towards green network initiatives. </t>
  </si>
  <si>
    <t xml:space="preserve">Airtel is committed to bringing down the carbon emission by 70% and are taking all measures including bringing in state-of-art technology and partnering with the best globally. </t>
  </si>
  <si>
    <t>STV 99</t>
  </si>
  <si>
    <t>17,500 free offnet seconds
17,500 free offnet seconds</t>
  </si>
  <si>
    <t>Pack valid for 28 days in Andra Pradesh circle</t>
  </si>
  <si>
    <t xml:space="preserve"> onnet calls @ 10p/m
offnet calls @ 30p/m</t>
  </si>
  <si>
    <t>Pack valid for 21 days</t>
  </si>
  <si>
    <t>STV 69</t>
  </si>
  <si>
    <t>STV 209</t>
  </si>
  <si>
    <t>INR 69</t>
  </si>
  <si>
    <t>INR 209</t>
  </si>
  <si>
    <t>INR 25 talktime</t>
  </si>
  <si>
    <t>FRC 46</t>
  </si>
  <si>
    <t>INR 46</t>
  </si>
  <si>
    <t>INR 30 talktime</t>
  </si>
  <si>
    <t>Pack valid for 90 days and offers 200 MB free data valid for 30 days</t>
  </si>
  <si>
    <t>Plan 599</t>
  </si>
  <si>
    <t>Unlimited Onnet and offnet calls</t>
  </si>
  <si>
    <t>Unlimited</t>
  </si>
  <si>
    <t>Unlimited 2G data</t>
  </si>
  <si>
    <t>INR 499</t>
  </si>
  <si>
    <t>BSNL revises data packs</t>
  </si>
  <si>
    <t>BSNL revises its popular 3G data packs starting with INR 68</t>
  </si>
  <si>
    <t>INR 68, 1 GB 3G data, valid for 2 days
INR 155, 1 GB 3G data, valid for 8 days
INR 198, 1 GB 3G data, valid for 28 days
INR 291, 2.2 Gb 3G data, valid for 28 days</t>
  </si>
  <si>
    <t>QE Sep 15</t>
  </si>
  <si>
    <t>Wiwanet Solutions Pvt Ltd</t>
  </si>
  <si>
    <t>Airtalk Solutions &amp; Services Pvt Ltd</t>
  </si>
  <si>
    <t xml:space="preserve">Vodafone signs a 3 year contract with Ericsson to manage its optical fiber </t>
  </si>
  <si>
    <t>Reliance Jio forms an alliance with eight global telcos</t>
  </si>
  <si>
    <t>Mi5</t>
  </si>
  <si>
    <t>Mar-16</t>
  </si>
  <si>
    <t xml:space="preserve">GSM  850/900/1800/1900/UMTS 850/900/1900/2100/LTE B1/B3/B5/B7/B38/B39/B40/B41 MHz, dual SIM, 1.8 GHz Snapdragon 820 quad core processor, 3 GB RAM, 32 GB internal memory, 16 MP rear camera, 4 MP front camera, Wi-Fi 802.11 a/b/g/n/ac, bluetooth, 3G, FM Radio, music player, video player with recording.  </t>
  </si>
  <si>
    <t>5.15 inch</t>
  </si>
  <si>
    <t>Galaxy J3</t>
  </si>
  <si>
    <t>GSM 850/900/1800/1900/UMTS 2100/1900/850/900/LTE 2100/1800/850/900/2300 MHz, dual SIM, 1.5 GHz quad core processor, 1.5 GB RAM, 8 GB internal memory, external memory up to 128 GB, 8 MP rear camera, 5 MP front camera, Wi-Fi 802.11 b/g/n, bluetooth, 3G, 4G, FM radio, music player, video player with recording</t>
  </si>
  <si>
    <t>Smart Bike mode</t>
  </si>
  <si>
    <t>INR 56,900</t>
  </si>
  <si>
    <t>Galaxy S7 Edge</t>
  </si>
  <si>
    <t>GSM 850/900/1800/1900/UMTS 2100/1900/850/900/LTE 2100/1800/850/900/2300 MHz, dual SIM, 2.3 GHz octa core processor, 4 GB RAM, 32 GB internal memory, external memory up to 200 GB, 12 MP rear camera, 5 MP front camera, Wi-Fi 802.11 a/b/g/n/ac, bluetooth, 3G, 4G, FM radio, music player, video player with recording</t>
  </si>
  <si>
    <t>Water and dust resistant</t>
  </si>
  <si>
    <t xml:space="preserve">Galaxy S7 </t>
  </si>
  <si>
    <t>INR 48,900</t>
  </si>
  <si>
    <t>Redmi Note 3</t>
  </si>
  <si>
    <t>Fingerprint sensor</t>
  </si>
  <si>
    <t>V2s</t>
  </si>
  <si>
    <t>INR 7,899</t>
  </si>
  <si>
    <t xml:space="preserve">GSM 900/1800/UMTS 900/2100/LTE 1800/2300 MHz, dual SIM, 1.GHz MediaTek quad core processor, 2 GB RAM, 8 GB internal memory, external memory up to 32 GB, 8 MP rear camera, 8 MP front camera, Wi-Fi 802.11 b/g/n, bluetooth, 3G, 4G, FM Radio, music player, video player with recording.   </t>
  </si>
  <si>
    <t xml:space="preserve">GSM  850/900/1800/1900/UMTS 850/900/1900/2100/LTE B1/B3/B5/B7/B38/B39/B40/B41 MHz, dual SIM, 1.8 GHz Snapdragon 650 hexa core processor, 2 GB RAM, 16 GB internal memory, external memory up to 32 GB, 16 MP rear camera, 5 MP front camera, Wi-Fi 802.11 a/b/g/n/ac, bluetooth, 3G, 4G, FM Radio, music player, video player with recording.  </t>
  </si>
  <si>
    <t>Aqua 4G Strong</t>
  </si>
  <si>
    <t>Cloud Breeze</t>
  </si>
  <si>
    <t>Cloud Jewel</t>
  </si>
  <si>
    <t>Android 4.4 (Kitkat)</t>
  </si>
  <si>
    <t xml:space="preserve">GSM 850/900/1800/1900/UMTS 900/2100/LTE B3,B5,40 MHz, dual SIM, 1 GHz Mediatek MT6735M quad core processor, 768 MB RAM, 4 GB internal memory, external memory up to 32 GB, 2 MP rear camera, 0.3 MP front camera, Wi-Fi, bluetooth,  3G, 4G, FM radio, music player, video player with recording.  </t>
  </si>
  <si>
    <t xml:space="preserve">GSM 900/1800/UMTS 2100, dual SIM, 1.3 GHz MT6580 MediaTek processor, 1 GB RAM, 8 GB internal memory, external memory up to 32 GB, 5 MP rear camera, 5 MP front camera, Wi-Fi, bluetooth,  3G, FM radio, music player, video player with recording.  </t>
  </si>
  <si>
    <t xml:space="preserve">GSM 900/1800/UMTS 2100, dual SIM, 1.2 GHz dual core processor, 1 GB RAM, 8 GB internal memory, external memory up to 32 GB, 5 MP rear camera, 2 MP front camera, Wi-Fi, bluetooth,  3G, FM radio, music player, video player with recording.  </t>
  </si>
  <si>
    <t xml:space="preserve">GSM 900/1800/UMTS 2100, dual SIM, 1.3 GHz SC7731 quad core processor, 1 GB RAM, 8 GB internal memory, external memory up to 32 GB, 5 MP rear camera, VGA front camera, Wi-Fi, bluetooth,  3G, FM radio, music player, video player with recording.  </t>
  </si>
  <si>
    <t>Y31</t>
  </si>
  <si>
    <t>INR 9,800</t>
  </si>
  <si>
    <t>iPhone SE</t>
  </si>
  <si>
    <t xml:space="preserve">GSM 850/900/1800/1900/UMTS 850/900/1700/1900/2100/LTE B38/B39/B40/B41 MHz, A9 chip with 64-bit architecture, 2 GB RAM, 64 GB internal memory, 12 MP rear camera, 1.2 MP front camera,  Wi-Fi 802.11 a/b/g/n/ac, Bluetooth 4.0 LE version,  music player, video player with recording. </t>
  </si>
  <si>
    <t>INR 49,000</t>
  </si>
  <si>
    <t>iOS9</t>
  </si>
  <si>
    <t>Bingo 10</t>
  </si>
  <si>
    <t xml:space="preserve">GSM 900/1800/UMTS 900/2100 MHz, dual SIM, 1.3 GHz MediaTek MT6580A quad core processor, 1 GB RAM, 8 GB internal memory, external memory up to 64 GB, 5 MP rear camera, 5 MP front camera, Wi-Fi 802.11 b/g/n, bluetooth, 3G, FM Radio, music player, video player with recording.   </t>
  </si>
  <si>
    <t xml:space="preserve">GSM 850/900/1800/1900/UMTS 850/900/2100, dual SIM, 1.3 GHz quad core processor, 1 GB RAM, 8 GB internal memory, external memory up to 128 GB, 8 MP rear camera, 2 MP front camera, Wi-Fi 802.11 b/g/n, bluetooth, 3G, FM Radio, music player, video player with recording.   </t>
  </si>
  <si>
    <t>Bingo 20</t>
  </si>
  <si>
    <t>INR 5,749</t>
  </si>
  <si>
    <t xml:space="preserve">GSM 900/1800/UMTS 900/2100/LTE 1800/2300 MHz, dual SIM, 1.5 GHz SC9830 quad core processor, 1 GB RAM, 8 GB internal memory, external memory up to 64 GB, 8 MP rear camera, 5 MP front camera, Wi-Fi 802.11 b/g/n, bluetooth, 3G, 4G, FM Radio, music player, video player with recording.   </t>
  </si>
  <si>
    <t>Bingo 21</t>
  </si>
  <si>
    <t>INR 5,599</t>
  </si>
  <si>
    <t xml:space="preserve">GSM 900/1800/UMTS 900/2100/LTE 1800/2300 MHz, dual SIM, 1.5 GHz SC9830 quad core processor, 2 GB RAM, 8 GB internal memory, external memory up to 64 GB, 8 MP rear camera, 5 MP front camera, Wi-Fi 802.11 b/g/n, bluetooth, 3G, 4G, FM Radio, music player, video player with recording.   </t>
  </si>
  <si>
    <t>Bingo 50</t>
  </si>
  <si>
    <t xml:space="preserve">GSM 900/1800/UMTS 900/2100/LTE 1800/2300 MHz, dual SIM, 1.3 GHz MediaTek MT6735 quad core processor, 3 GB RAM, 16 GB internal memory, external memory up to 64 GB, 8 MP rear camera, 8 MP front camera, Wi-Fi 802.11 b/g/n, bluetooth, 3G, 4G, FM Radio, music player, video player with recording.   </t>
  </si>
  <si>
    <t>Vibe K5 plus</t>
  </si>
  <si>
    <t xml:space="preserve">GSM 850/900/1800/1900/UMTS 850/900/1900/2100/LTE B1/B3/B7/B8/B20/B38/B40/B41, dual SIM, 1.5 GHz Qualcomm Snapdragon 616 octa core processor, 2 GB RAM, 16 GB internal memory, external memory up to 32 GB, 13 MP rear camera, 5 MP front camera, Wi-Fi 802.11 b/g/n, bluetooth, 3G, 4G, FM Radio, music player, video player with recording.   </t>
  </si>
  <si>
    <t>Dolby Atmos Dual Stereo Speakers</t>
  </si>
  <si>
    <t>T50</t>
  </si>
  <si>
    <t xml:space="preserve">GSM 850/900/1800/1900/UMTS 900/2100 MHz, dual SIM, 1.3 GHz quad core processor, 1 GB RAM, 8 GB internal memory, external memory up to 32 GB, 5 MP rear camera, 2MP front camera, Wi-Fi 802.11 b/g/n, bluetooth, 3G, FM Radio, music player, video player with recording.   </t>
  </si>
  <si>
    <t>Airtel launches 4G in Goa and 3G platinum network in Imphal and Churachandpur</t>
  </si>
  <si>
    <t>Airtel launches 4G services in Goa, which would be available at 3G prices. It has also launched 3G platinum network in Imphal and Churachandpur under "Project Leap".</t>
  </si>
  <si>
    <t>Earlier in July 2015, Airtel had introduced 4G services in North East. With Airtel 4G and Platinum 3G both available in the circle now, Airtel is uniquely positioned to become the only network in North East to leverage these world class technologies towards delivering the ultimate ‘Smartphone Network’ experience for its customers.</t>
  </si>
  <si>
    <t>Vodafone to acquire You Broadband for INR 4 bn</t>
  </si>
  <si>
    <t>Vodafone signs an agreement to acquire You Broadband for INR 4 bn, as part of the telco’s global effort to increase its cabled or fixed line network</t>
  </si>
  <si>
    <t>YOU Broadband India Ltd has around 3,000 km of optic fibre and 6,000 km of last mile cables to homes across 12 cities including Mumbai</t>
  </si>
  <si>
    <t>BSNL ties up with TataSky to provide video on demand services</t>
  </si>
  <si>
    <t>BSNL signs a stragetic partnership with TataSky for its broadband service, according to the agreement  TataSky subscribers wishing to avail video on demand service will be able to do so by getting BSNL broadband connection installed at their premises.</t>
  </si>
  <si>
    <t>BSNL will waive off the first month rental of broadband while TataSky will allow the subscriber to download content worth Rs.500 from its VoD catalogue.</t>
  </si>
  <si>
    <t>4G customers can get a complementary subscription to TV, Movies &amp; Music on VODAFONE PLAY as part of Vodafone 4G for three months</t>
  </si>
  <si>
    <t>Vodafone launches its 4G services in parts of Mumbai which includes Vashi, Kopar Khairane, Airoli, Nerul, Belapur and Kharghar.
Vodafone also expands its 3G network across assam, it has invested around INR 5 bn in the region and has installed over 1000 3G cell sites</t>
  </si>
  <si>
    <t xml:space="preserve">35 cities in Kerala, Maharastra and Goa gets Idea 4G </t>
  </si>
  <si>
    <t xml:space="preserve">Idea expands its 4G reach to 35 cities in Kerala, Maharastra and Goa. </t>
  </si>
  <si>
    <t>Idea has alloted a capex of INR 75 bn for financial year 2016 to accelerate 4G and fiber rollout to strengthen 4G portfolio</t>
  </si>
  <si>
    <t>BSNL is planning to invest INR 20 bn to modernize its network across the country</t>
  </si>
  <si>
    <t>BNSL is planning to invest INR 20 bn for the upgradation and expansion of its network. Under the expansion, the PSU will add 21,000 BTS, including 13,000 BTS for 3G services.</t>
  </si>
  <si>
    <t>The telecom operator is now planning to deploy public Wi-Fi hotspots across the country covering all religious, tourist and important locations in the country. Under the first phase, 2,500 hotspots across India will be deployed.</t>
  </si>
  <si>
    <t xml:space="preserve">Bharti Airtel signed a 4G spectrum deal with Videocon Telecom </t>
  </si>
  <si>
    <t>Bharti Airtel has struck a 4G spectrum deal with Videocon Telecom to buy latter's 4G spectrum in 1800 MHz band in Bihar, UP-East, UP-West, Gujarat, Haryana and Madhya Pradesh for INR 44.28 bn</t>
  </si>
  <si>
    <t>As part of the deal, Airtel will acquire 60 MHz of bandwidth in these six circles, which will take the overall spectrum holdings to a total of 700 MHz of pan-India 3G/4G spectrum</t>
  </si>
  <si>
    <t>Through its Small Cell as a Service offering, Ericsson provides small cell technology, designs, plans, builds and optimizes networks, and then manages them on behalf of its customers, based on long-term as-a-Service contracts.</t>
  </si>
  <si>
    <t>iOS</t>
  </si>
  <si>
    <t>SuperNet</t>
  </si>
  <si>
    <t>Vodafone launches 1 GB data pack for INR 99</t>
  </si>
  <si>
    <t>INR 99, 1 GB 4G data, valid for 1 day</t>
  </si>
  <si>
    <t>Night 3G pack</t>
  </si>
  <si>
    <t>Aircel introduces 'Night 3G data Pack' - STV47 for its subscribers in Kolkata circle</t>
  </si>
  <si>
    <t>INR 47, 1 GB 3G data, for 1 night (12 AM to 6 AM)</t>
  </si>
  <si>
    <t>Unlimited Internet @ 9</t>
  </si>
  <si>
    <t>Aircel launches 'Unlimited Internet @ 9' offering unlimited data for 1 day</t>
  </si>
  <si>
    <t>Inr 9, unlimited data for 1 day, FUP 50 MB 3G/2G ; then speed @ 64 kbps</t>
  </si>
  <si>
    <t>XL Data packs</t>
  </si>
  <si>
    <t xml:space="preserve">Tata Docomo has launched Internet XL packs for its customers across all circles. </t>
  </si>
  <si>
    <t>INR 255, 2 Gb 3G/2G data, valid for 28 days</t>
  </si>
  <si>
    <t>Telenor introduces 4G data packs in Varanasi</t>
  </si>
  <si>
    <t>Telenor has launched its 4G services in Varanasi on its 1800 MHz spectrum</t>
  </si>
  <si>
    <t>INR 11, 100 MB 4G data, valid for 1 day
INR 22, 250 MB 4G data, valid for 1 day
INR 149, 1 GB 4G data, Valid for 28 days
INR 219, 2 GB 4G data, valid for 28 days</t>
  </si>
  <si>
    <t>Odisha special data packs</t>
  </si>
  <si>
    <t>In a move to expand 3G Vodafone has launched special 3G packs in Odisha</t>
  </si>
  <si>
    <t>INR 85, 300 MB 3G data, INR 50 TT, valid for 28 days
INR 196, 2 GB 3G data, valid for 28 days</t>
  </si>
  <si>
    <t>RCOM revises 3G data packs</t>
  </si>
  <si>
    <t>RCOM revises 3G data packs and withdraws OTT and social network benefits</t>
  </si>
  <si>
    <t>INR 53, 225 MB 3G data, valid for 5 days
INR 156, 700 MB 3G data, valid for 14 days
INR 197, 1 GB 3G data, valid for 21 days
INR 222, 1 GB 3G data, valid for 28 days
INR 246, 1.25 GB 3G data, valid for 28 days
INR 649, 5 GB 3G data, valid for 56 days
INR 999, 8 GB 3G data, valid for 28 days
INR 1298, 15 GB 3G data, valid for 28 days</t>
  </si>
  <si>
    <t>RC 9</t>
  </si>
  <si>
    <t>Valid for 1 day</t>
  </si>
  <si>
    <t>RC 48</t>
  </si>
  <si>
    <t>INR 48</t>
  </si>
  <si>
    <t>500 MB free 2G data valid for 3 days</t>
  </si>
  <si>
    <t>RC 88</t>
  </si>
  <si>
    <t>Valid for 15 days</t>
  </si>
  <si>
    <t>RC 201</t>
  </si>
  <si>
    <t>INR 201</t>
  </si>
  <si>
    <t>500 MB free 2G data valid for 30 days</t>
  </si>
  <si>
    <t>RC 229</t>
  </si>
  <si>
    <t>INR 229</t>
  </si>
  <si>
    <t>Pack valid for 48 days</t>
  </si>
  <si>
    <t>PV 51</t>
  </si>
  <si>
    <t>2500 free seconds</t>
  </si>
  <si>
    <t>all calls @ 1.4p/s</t>
  </si>
  <si>
    <t>Pack valid for 180 days</t>
  </si>
  <si>
    <t xml:space="preserve">RCOM has signed up with Ericsson and Ozone for Small Cell as a Service carrier-grade Wi-Fi network to offer Wi-Fi services in the country. </t>
  </si>
  <si>
    <t xml:space="preserve">RCOM has signed up with Ericsson and Ozone to offer Wi-Fi services </t>
  </si>
  <si>
    <t>Vodafone expands its 3G and 4G presence in Mumbai and Assam</t>
  </si>
  <si>
    <t>Mar 31, 2016</t>
  </si>
  <si>
    <t xml:space="preserve">Total 4G subscribers </t>
  </si>
  <si>
    <t xml:space="preserve">Total 3G subscribers </t>
  </si>
  <si>
    <t>Data ARPU for data subscribers (2G + 3G + 4G)</t>
  </si>
  <si>
    <t>Data Usage by data subscriber (2G + 3G + 4G)</t>
  </si>
  <si>
    <t>3G Cell Sites</t>
  </si>
  <si>
    <t>4G Cell Sites</t>
  </si>
  <si>
    <t>Apr-16</t>
  </si>
  <si>
    <t>Reach</t>
  </si>
  <si>
    <t>Allure</t>
  </si>
  <si>
    <t xml:space="preserve">GSM 800/1800 MHz, dual SIM, dual standby, 1.3 GHz quad core processor, 1 GB RAM, 8 GB internal memory, external memory up to 32 GB, 10 MP rear camera, 5 MP front camera, Wi-Fi 802.11, bluetooth, FM Radio, music player, video player with recording.   </t>
  </si>
  <si>
    <t>Etra-4K</t>
  </si>
  <si>
    <t>Era-X</t>
  </si>
  <si>
    <t>INR 5.499</t>
  </si>
  <si>
    <t xml:space="preserve">GSM 900/1800/UMTS 900/2100/LTE B3/B40 MHz, dual SIM, dual standby, 1 GHz MT6735P MediaTek processor, 2 GB RAM, 8 GB internal memory, external memory up to 32 GB, 8 MP rear camera, 5 MP front camera, Wi-Fi 802.11 b/g/n, bluetooth, 3G, 4G, FM Radio, music player, video player with recording.   </t>
  </si>
  <si>
    <t xml:space="preserve">GSM 900/1800/UMTS 900/2100/LTE 2300/1800/850 Mhz, dual SIM, dual standby, 1.5 GHz Spreadtrum SC9830A quad core processor, 2 GB RAM, 8 GB internal memory, external memory up to 32 GB,  8 MP rear camera, 5 MP front camera, Wi-Fi 802.11 b/g/n, bluetooth, 3G, 4G, FM Radio, music player, video player with recording.   </t>
  </si>
  <si>
    <t>Era-4G</t>
  </si>
  <si>
    <t xml:space="preserve">GSM 900/1800/UMTS 900/2100/LTE 2300/1800/850 Mhz, dual SIM, dual standby, 1.5 GHz Spreadtrum SC9830A quad core processor, 2 GB RAM, 1 GB internal memory, external memory up to 32 GB,  5 MP rear camera, 2 MP front camera, Wi-Fi 802.11 b/g/n, bluetooth, 3G, 4G, FM Radio, music player, video player with recording.   </t>
  </si>
  <si>
    <t>Eluga I3</t>
  </si>
  <si>
    <t xml:space="preserve">GSM 850/900/1800/1900/ UMTS 900/2100/ LTE B3/B5/B40 MHz, dual SIM, dual standby, 1.3 GHz quad core processor, 2 GB RAM, 16 GB internal memory, external memory up to 32 GB, 13 MP rear camera, 5 MP front camera, Wi-Fi 802.11 b/g/n, bluetooth, 3G, 4G, FM Radio, music player, video player with recording.   </t>
  </si>
  <si>
    <t>Supports VoLTE</t>
  </si>
  <si>
    <t>Eluga Arc</t>
  </si>
  <si>
    <t xml:space="preserve">GSM 850/900/1800/1900/ UMTS 900/2100/ LTE B3/B40 MHz, dual SIM, dual standby, 1.2 GHz Qualcomm Snapdragon 410 quad core processor, 2 GB RAM, 16 GB internal memory, external memory up to 32 GB, 8 MP rear camera, 5 MP front camera, Wi-Fi 802.11 b/g/n, bluetooth, 3G, 4G, FM Radio, music player, video player with recording.   </t>
  </si>
  <si>
    <t>INR 12,490</t>
  </si>
  <si>
    <t>Elite Note</t>
  </si>
  <si>
    <t xml:space="preserve">GSM 900/1800/UMTS 2100/LTE B3/B5/B40 MHz, dual SIM,dual standby, 1.3 GHz MediaTek MTK6735 quad core processor, 3 GB RAM, 16 GB internal memory, external memory up to 32 GB, 13 MP rearcamera, 5 MP front camera, Wi-Fi 802.11 b/g/n, bluetooth, 3G, 4G, FM Radio, music player, video player with recording.   </t>
  </si>
  <si>
    <t>IR Remote technology</t>
  </si>
  <si>
    <t xml:space="preserve">GSM 850/900/1800/1900/UMTS 850/900/1900/2100/ LTE B1/B3/B5/B7/B8/B20/B40 MHz, dualSIM, dual standby, 1.7 GHz MediaTek  
MT6752 octa core processor, 3 GB RAM, 32 GB internal memory, external memory up to 128 GB, 13 MP rear camera, 8 M front camera, Wi-Fi 802.11 a/b/g/n, bluetooth, 3G, 4G, FM Radio, music player, video player with recording.  </t>
  </si>
  <si>
    <t xml:space="preserve">GSM 850/900/1800/1900/UMTS 850/900/1900/2100/LTE 1800/2300 MHz, dual SIM, dualstandby, 1.5 GHz Qualcomm Snapdragon 615 octa core processor, 3/2 GB RAM, 32/16 GB internal memory, external memory up to 64 GB, 13 MP rear camera, 5 MP rear camera, Wi-Fi 802.11 a/b/g/n, bluetooth, 3G, 4G, FM Radio, music player, video player with recording.  </t>
  </si>
  <si>
    <t>Canvas Spark 2+</t>
  </si>
  <si>
    <t xml:space="preserve">GSM 850/900/1800/1900/UMTS 900/2100 MHz, dual SIM, dual standby, 1.3 GHz quad core processor, 1 GB RAM, 8 GB internal memory, external memory up to 32 GB, 5 MP rear camera, 2 MP front camera, Wi-Fi, 3G, bluetooth, FM Radio, music player, video player with recording.  </t>
  </si>
  <si>
    <t xml:space="preserve">GSM 900/1800/850/1900/UMTS 900/2100 MHz, dual SIM, fual standby, 13 GHz MediaTek MT6580M quad core processor, 1 GB RAM, 8 GB internal memory, external memory up to 32 GB, 5 MP rear camera, 2 MP front camera, Wi-Fi, 3G, bluetooth, FM Radio, music player, video player with recording.  </t>
  </si>
  <si>
    <t>F1 Plus</t>
  </si>
  <si>
    <t xml:space="preserve">GSM 850/900/1800/1900/ UMTS 850/900/1900/2100/ LTE B1/B3/B5/B7/B8/B38/B40/B41 MHz, dual SIM, dual standby, MediaTek MT6755 octa core processor, 4 GB RAM, 64 GB internal memory, external memory up to 128 GB, 13 MP rear camera, 16 MP front camera, Wi-Fi 802.11 a/b/g/n, bluetooth, 3G, 4G, FM Radio, music player, video player with recording.  </t>
  </si>
  <si>
    <t xml:space="preserve"> AMOLED screen</t>
  </si>
  <si>
    <t>INR 26,980</t>
  </si>
  <si>
    <t>Yureka Note</t>
  </si>
  <si>
    <t xml:space="preserve">GSM 850/900/1800/1900/ UMTS 850/2100/ LTE 2300 MHz, dual SIM, dual standby, 1.5 GHz  Mediatek MT6753 octa core processor, 3 GB RAM, 16GB internal memory, external memory up to 128 GB, 13 MP rear camera, 8 MP front camera,  Wi-Fi, 3G, bluetooth, FM Radio, music player, video player with recording.  </t>
  </si>
  <si>
    <t>Fingerprint scanner</t>
  </si>
  <si>
    <t>K7</t>
  </si>
  <si>
    <t xml:space="preserve">Supports VoLTE </t>
  </si>
  <si>
    <t xml:space="preserve">GSM 850/900/1800/1900/ UMTS 900/1900/2100/ LTE 850/1800/2300 MHz, dual SIM, dual standby, 1.1 GHz Qualcomm Snapdragon quad cre processor, 1.5 GB RAM, 8 GB internal memory, external memory up to 32 GB, 5 MP rear camera, 5 MP front camera, Wi-Fi 802.11a/b/g/n, bluetooth, 3G, FM radio, music player, video player with recording. </t>
  </si>
  <si>
    <t>K10</t>
  </si>
  <si>
    <t xml:space="preserve">GSM 850/900/1800/1900/ UMTS 900/1900/2100/ LTE 850/1800/2300 MHz, dual SIM, dual standby, 1.2 GHz Qualcomm Snapdragon quad cre processor, 2 GB RAM, 16 GB internal memory, external memory up to 32 GB, 13 MP rear camera, 5 MP front camera, Wi-Fi 802.11a/b/g/n, bluetooth, 3G, FM radio, music player, video player with recording. </t>
  </si>
  <si>
    <t>INR 13,750</t>
  </si>
  <si>
    <t>Creo</t>
  </si>
  <si>
    <t>Mark 1</t>
  </si>
  <si>
    <t xml:space="preserve">GSM 900/1800/850/1900/ UMTS 900/2100/1900/850/ LTE 2300/1800/900 MHz, dual SIM, dual standby, 1.95 GHz MediaTek Helio X10 octa core processor, 3 GB RAM, 32 GB internal memory, 21 MP rear camera, 8 MP front camera, Wi-Fi 802.11 b/g/n, bluetooth, 3G, 4G, FM Radio, music player, video player with recording.  </t>
  </si>
  <si>
    <t>Lumia 650 Dual</t>
  </si>
  <si>
    <t xml:space="preserve">GSM 850/900/1800/1900/ UMTS 850/900/2100/1900/1700/ LTE 850/900/800/2100/1900/700/1800/2600/1700 MHz, dual SIM, dual standby, 1.3 Hz Qualcomm Snapdragon 212 quad core processor, 1 GB RAM, 16 GB internal memory, external memory up to 200 GB, 8 MP rear camera, 5 MP front camera, Wi-Fi 802.11 b/g/n, bluetooth, 3G, 4G, FM Radio, music player, video player with recording.  </t>
  </si>
  <si>
    <t>V3</t>
  </si>
  <si>
    <t xml:space="preserve">GSM Band2/3/5/8/ UMTS Band1/5/8/ LTE Band1/3/5/40 MHz, dual SIM, dual standby, 1.5 GHz Qualcomm Snapdragon 616 Octa-core processor, 3 GB RAM, 32 GB internal mempry, external memory up to 128 GB, 13 MP rear camera, 8 MP front camera, Wi-Fi 802.11 b/g/n, bluetooth, 3G, 4G, FM Radio, music player, video player with recording.  </t>
  </si>
  <si>
    <t>V3 Max</t>
  </si>
  <si>
    <t xml:space="preserve">GSM Band2/3/5/8/ UMTS Band1/5/8/ LTE Band1/3/5/40 MHz, dual SIM, dual standby, 1.8 GHz Qualcomm Snapdragon 652 Octa-core processor, 4 GB RAM, 32 GB internal mempry, external memory up to 128 GB, 13 MP rear camera, 8 MP front camera, Wi-Fi 802.11 b/g/n, bluetooth, 3G, 4G, FM Radio, music player, video player with recording.  </t>
  </si>
  <si>
    <t>Micromax Starts handset manufacturing facility in Telangana</t>
  </si>
  <si>
    <t>Micromax has inaugurated new handset manufacturing facility in Telangana. The facility has a manufacturing capacity of 1 mn phones a month</t>
  </si>
  <si>
    <t>The company will focus on integrating product design capabilities with efficient manufacturing processes which will help in economic development of the state</t>
  </si>
  <si>
    <t>Quattro L52</t>
  </si>
  <si>
    <t xml:space="preserve">GSM 900/1800/ UMTS 900/2100/ LTE B3/B5/B40 MHz, dual SIM, dual standby, 1.3 GHz quad core processor, 2 GB RAM, 16 GB internal memory, external memory up to 32 GB, 8 MP rear camera, 5 MP front camera, Wi-Fi, bluetooth, 3G, 4G, FM Radio, music player, video player with recording.  </t>
  </si>
  <si>
    <t>INR 7,890</t>
  </si>
  <si>
    <t>Titanium Mach Six</t>
  </si>
  <si>
    <t xml:space="preserve">GSM 900/1800/ UMTS 2100 MHz, dual SIM, dual standby, 1.3 GHz quad core rocessor, 2 GB RAM, 16 GB internal memory, external memory up to 32 GB, 8 MP rear camera, 3.2 MP front camera, Wi-Fi, bluetooth, 3G, FM Radio, music player, video player with recording.  </t>
  </si>
  <si>
    <t>INR 6,777</t>
  </si>
  <si>
    <t>Weekly Night Plan</t>
  </si>
  <si>
    <t>Vodafone introduces Weekly Night Data pack for Kolkata customers</t>
  </si>
  <si>
    <t>INR 129, 1 GB 3G night data, valid for 7 nights in Kolkata circle</t>
  </si>
  <si>
    <t>Airtel launches combo STVs with unlimited calling</t>
  </si>
  <si>
    <t>Airtel introduces new combo STVs with unlimited calling and 3G/4G data in Delhi circle</t>
  </si>
  <si>
    <t>INR 648, 1 GB 3G data, unlimited local onnet calls, valid for 28 days
INR 849, 1 GB 3g/4G data, unlimited local and STD onnet calls, valid for 28 days
INR 949, 1 GB 3G/4G data, unlimited all local calls, valid for 28 days</t>
  </si>
  <si>
    <t>BSNL revises 3G data Packs</t>
  </si>
  <si>
    <t>BSNL revises 3G data packs by reducing validity on pan India basis</t>
  </si>
  <si>
    <t>INR 57, 250 Mb 3G data, valid for 21 days
INR 68, 1 GB 3G data, valid for 1 day
INR 155, 1 GB 3G data, valid for 15 days
INR 239, 1 GB 3G data, INR 80 TT, valid for 14 days
INR 451, 2 GB 3G data, INR 80 TT, valid for 60 days
INR 198, 1 GB 3G data, valid for 30 days
INR 291, 2 GB 3G data, valid for 30 days</t>
  </si>
  <si>
    <t>Idea offers Unlimited Night Data packs</t>
  </si>
  <si>
    <t xml:space="preserve">Idea has launched Unlimited Night Data packs across all circles </t>
  </si>
  <si>
    <t>INR 19, Unlimited 2G data for 1 night, Post 2 GB FUP reduced to 10 Kbps
INR 96, 1 GB 2G night data, valid for 28 days</t>
  </si>
  <si>
    <t>Idea launches 4G service in 84 towns across AP and Telenagana</t>
  </si>
  <si>
    <t xml:space="preserve">Idea deplogys 4G network in 84 towns across Andra Pradesh and Telangana. </t>
  </si>
  <si>
    <t>Since december last year Idea has launched 4G services in 1327 towns with 680,000 4G data subscribers</t>
  </si>
  <si>
    <t xml:space="preserve">Nokia acquires IoT firm Withings </t>
  </si>
  <si>
    <t>Nokia acquires fitness tracker maker Withings for $191 mn. With this acquisition Nokia will strengthen its position in Internet of Things</t>
  </si>
  <si>
    <t>Withings was founded by Chairman Eric Carreel and CEO Cedric Hutchings in 2008 and is headquartered in France, with approximately 200 employees across its locations in Paris, France, Cambridge, US and Hong Kong.</t>
  </si>
  <si>
    <t>RCOM to launch its own 4G network in nine circles</t>
  </si>
  <si>
    <t xml:space="preserve">DOT has approved of RCOMs spectrum sharing agreement in 800 MHz spectrum with Reliance Jio, with this spectrum sharing pact RCOM can now launch 4G services on its own network  </t>
  </si>
  <si>
    <t>Nine circles include Mumbai, Uttar Pradesh (East), Madhya Pradesh, Bihar, Orrisa, Haryana, Himachal Pradesh, Assam and North East.</t>
  </si>
  <si>
    <t xml:space="preserve">Airtel announced the launch of its platinum 3G network using 900 MHz spectrum in Hyderabad and 15 towns across Punjab. </t>
  </si>
  <si>
    <t>15 towns in Punja include Chandigarh, Mohali, Panchkula, Zirakpur, Kharar, Patiala, Ludhiana, Moga, Amritsar, Bathinda, Jalandhar, Phagwara, Kapurthala, Hoshiarpur and Dera Bassi.</t>
  </si>
  <si>
    <t>Airtel expands it s4G footprint in Karnataka, AP, Telangana, Kerala and Tamilnadu</t>
  </si>
  <si>
    <t>Airtel expands its 4G deployment in Karnataka, AP, Telangana, Kerala and Tamilnadu. The 4G services is available across a range of devices including mobile phones, dongles, 4G hotspots and Wi-Fi dongles</t>
  </si>
  <si>
    <t>Cities in which 4G service has been launched include Shimoga, Chidambaram, Sriperumbudur, Karakudi, Guruvayoor, Kottayam and 40 cities in AP and Telangana</t>
  </si>
  <si>
    <t>Nokia bags 4G network deployment deal from Idea</t>
  </si>
  <si>
    <t xml:space="preserve">Nokia has baged 4G network rollout deal from Idea in Kerala, Andra Pradesh and Haryana. Nokia will also modernize Idea's current 2G and 3G network </t>
  </si>
  <si>
    <t>Under the agreement, Idea Cellular will deploy Nokia’s unique Single RAN technology, which enables simultaneous 2G/3G/4G operation on one platform.</t>
  </si>
  <si>
    <t>Telenor upgrades its network across Andra Pradesh and Telangana</t>
  </si>
  <si>
    <t>Telenor upgrades around 2000 network sites across AndraPradesh and Telangana for faster internet and enhanced voice experience</t>
  </si>
  <si>
    <t>Under the modernization, the sites are deployed with Lean GSM solution that improves the network capacity by nearly 25% using the same spectrum resources and provides superior voice and data experience</t>
  </si>
  <si>
    <t>RCOM to upgrade its CDMA users to4G network</t>
  </si>
  <si>
    <t xml:space="preserve">RCOM is all set to upgrade its CDMA subscribers to 4G network, the transition will start from May 2016. </t>
  </si>
  <si>
    <t xml:space="preserve"> RCom will leverage its spectrum sharing pact with Reliance Jio for 4G services, and it will deploy its own 4G network but mainly use Jio’s infrastructure to deliver the services.</t>
  </si>
  <si>
    <t>Mar 31,2016</t>
  </si>
  <si>
    <t>Reliance Communications(CDMA) has licenses in 20 circles and GSM services for 8 circles</t>
  </si>
  <si>
    <t>Airtel launches its platinum 3G network in Hyderabad and parts of Punjab</t>
  </si>
  <si>
    <t>1 NOK = 10.06 INR for Jun 30,2014
1 NOK = 9.93 INR for Sep 30,2014
1 NOK = 9.68 INR for Dec 31,2014
1 NOK = 8.02 INR for Mar 31,2015
1 NOK = 8.1 INR for Jun 30,2015
1 NOK = 8.03 INR for Sep 30,2015
1 NOK = 7.95 INR for Dec 31,2015
1 NOK = 7.81 INR for Mar 31,2016</t>
  </si>
  <si>
    <t>Idea launches carrier billing in Google Play store</t>
  </si>
  <si>
    <t>Idea launches carrier billing in collaboration with Google, This premium service allows Idea subscribers to pay for all applications, content and in-app features on Google Play with the cost being directly charged to the subscribers’ existing phone credit – be it post-paid or pre-paid.</t>
  </si>
  <si>
    <t>This collaboration with Idea Cellular is the first time Google Play has offered direct carrier billing in India. Like with lower minimal pricing for apps and pre-paid vouchers, we hope to make it easier for people to pay for the content they want on Google Play.</t>
  </si>
  <si>
    <t>Airtel announces self regulation on QoS</t>
  </si>
  <si>
    <t>Airtel has deployed global benchmark teconologies and process to serve its customers in a better way. Based on the calculation of the call drop rate during network busy hour on a monthly average, any amount calculated for exceeding the 1.5% voluntary benchmark, subject to a maximum of INR 10 bn per annum, will be contributed by Airtel towards the education of underprivileged children in rural areas.</t>
  </si>
  <si>
    <t>As per the new benchmark, Airtel will contribute INR 1 lakh for every 0.01% increase in call drop rate beyond 1.5% every month in each circle of operation. Airtel has decided to apply this standard benchmark across the country despite the constraint of difficult operating conditions in some areas, in particular hilly regions such as Jammu &amp; Kashmir, Himachal Pradesh and North East.</t>
  </si>
  <si>
    <t>BSNL has invited bids for 3G/4G equipment worth $1 bn</t>
  </si>
  <si>
    <t>BSNL invites bids from telecom equipment vendors fot 3G/4G equipment which is estimated to be worth $1 bn</t>
  </si>
  <si>
    <t>BSNL, which has installed 24,000 BTS towers in last two years, is now going to add another 21,000 in the next one year to improve coverage. It is also preparing to install 40,000 new 4G hotspots</t>
  </si>
  <si>
    <t>Rcom</t>
  </si>
  <si>
    <t>Rcom to shut down its CDMA services in phase 1 circles</t>
  </si>
  <si>
    <t>In the process of launching 4G services in the country Rcom has announced it will shut down CDMA services by May 31st 2016 in phase 1 circles</t>
  </si>
  <si>
    <t>Phase 1 circles include Mumbai, Delhi, Kolkata, Maharashtra, Gujarat, Andhra Pradesh, UP East, UP West and Madhya Pradesh</t>
  </si>
  <si>
    <t>Airtel launch campaigns to promote MyPlan</t>
  </si>
  <si>
    <t>MyPlan addresses the problem of wasting benefits by giving customers the freedom to choose what they actually need in their postpaid</t>
  </si>
  <si>
    <t>Idea expands its 4G network across south Indian circles, it covers major towns in these states</t>
  </si>
  <si>
    <t>Idea 4G network is now available in 1,327 towns across 10 circles where it has 4G spectrum which is comparable to PAN India 4G operator Bharti Airtel’s 4G coverage. Idea currently have 680,000 customers actively using its 4G LTE services till March 31, 2016.</t>
  </si>
  <si>
    <t>Airtel expands its 4G footprint in Kerala and TamilNadu, the 4G services can be accessed on a range of smart devices including mobile phones, dongles, 4G hotspots and Wi-Fi dongles.</t>
  </si>
  <si>
    <t>The cities include Kollam, Alappuzha, Kottayam, Palakkad, Malappuram, Sivakasi, Villupuram, Kasargod, Cuddalore and Ambur</t>
  </si>
  <si>
    <t>STV 75</t>
  </si>
  <si>
    <t>INR 75</t>
  </si>
  <si>
    <t>all calls @ 40p/m</t>
  </si>
  <si>
    <t>Valid for 56 days in Kolkata circle only</t>
  </si>
  <si>
    <t>Double data packs</t>
  </si>
  <si>
    <t>INR 186, 400 MB + 400 MB 3G/4G data
INR 296, 1 GB + 1 GB 3G/4G data
INR 546, 2 GB + 2 GB 3G/4G data
INR 796, 3 GB + 3GB 3G/4G data
INR 956, 4 GB+ 4 GB 3G/4G data</t>
  </si>
  <si>
    <t>Cyber Café</t>
  </si>
  <si>
    <t>Airtel launches "Cyber Café" data packs for prepaid customers</t>
  </si>
  <si>
    <t>INR 5, 1 hour unlimited 2G data</t>
  </si>
  <si>
    <t>Unlimited combo plans</t>
  </si>
  <si>
    <t>INR 599, 1 GB 3G data, unlimited onnet calls, valid for 30 days
INR 899, 1 GB 3G data, unlimited all local calls, valid for 30 days</t>
  </si>
  <si>
    <t>Unlimited 3G night packs</t>
  </si>
  <si>
    <t>BSNL introduces night data packs during night hours of 2am to 6am</t>
  </si>
  <si>
    <t>INR 3, 9p/MB, valid for 1 day
INR 26, 500 MB 3G data, valid for 2 days
INR 46, 1 Gb 3G data, valid for 2 days
INR 63, 9p/MB, valid for 28 days</t>
  </si>
  <si>
    <t>Unlimited night pack</t>
  </si>
  <si>
    <t>Aircel launches night pack for unlimited data and calls</t>
  </si>
  <si>
    <t>INR 123, unlimited data (speed reduced after 500MB), unlimited onnet calls, from 12AM – 6AM</t>
  </si>
  <si>
    <t>Magic Recharge</t>
  </si>
  <si>
    <t>Docomo announces Magic Recharge for Karnataka circle, the customers will get minimum 1.1 GB of 3G Data</t>
  </si>
  <si>
    <t>INR 208, 1.1 GB to 10 Gb of 3G data, valid for 28 days</t>
  </si>
  <si>
    <t>K10 LTE</t>
  </si>
  <si>
    <t>May-16</t>
  </si>
  <si>
    <t>Supports VoLTE  and VoWiFi</t>
  </si>
  <si>
    <t xml:space="preserve">GSM 850/900/1800/1900/UMTS 850/900/2100/LTE 850/1900/2300 MHz, dual SIM, 1.2 GHz Qualcomm Snapdragon processor, 2 GB RAM, 16 GB internal memory, external memory up to 2 TB, 13 MP rear camera, 5 MP front camera, Wi-Fi 802.11a/b/g/n/ac, bluetooth, 3G, FM radio, music player, video player with recording. </t>
  </si>
  <si>
    <t>Stylus 2</t>
  </si>
  <si>
    <t>Android 6 (Marshmallow)</t>
  </si>
  <si>
    <t>INR 20,500</t>
  </si>
  <si>
    <t xml:space="preserve">GSM 850/900/1800/1900/UMTS 900/1900/2300/LTE B1/B3/B5/B7/B8/B28/B40 MHz, 1.2 GHz Qualcomm Snapdragon Processor quad core processor, 2 GB RAM, 16 GB internal memory, external memory up to 2 TB, 13 MP rear camera, 8 MP front camera, Wi-Fi 802.11 b/g/n, bluetooth, 3G, FM radio, music player, video player with recording. </t>
  </si>
  <si>
    <t>G5</t>
  </si>
  <si>
    <t>INR 54,000</t>
  </si>
  <si>
    <t xml:space="preserve">GSM 850/900/1800/1900/UMTS 850/900/2100/LTE 850/1900/2300 MHz, dual SIM, 2.1 GHz Qualcomm Snapdragon 820 quad core processor, 4 GB RAM, 32 GB internal memory, external memory up to 2 TB, 16 MP rear camera, 8 MP front camera, Wi-Fi 802.11a/b/g/n/ac, bluetooth, 3G, FM radio, music player, video player with recording. </t>
  </si>
  <si>
    <t>Galaxy J7</t>
  </si>
  <si>
    <t>GSM 850/900/1800/1900/UMTS 850/900/1900/2100/LTE 800/850/900/1800/2100/2600 MHz, dual SIM, 1.2 GHz quad core processos, 2 GB RAM, 16 GB internal memory, external memory up to 128 GB, 13 MP rear camera, 5 MP front camera, Wi-Fi 802.11 b/g/n, bluetooth, 3G, 4G, FM radio, music player, video player with recording</t>
  </si>
  <si>
    <t>Galaxy J5</t>
  </si>
  <si>
    <t>INR 13,990</t>
  </si>
  <si>
    <t>GSM 850/900/1800/1900/UMTS 850/900/1900/2100/LTE 800/850/900/1800/2100/2600 MHz, 1.2 GHz quad core processos, 2 GB RAM, 16 GB internal memory, external memory up to 128 GB, 13 MP rear camera, 5 MP front camera, Wi-Fi 802.11 b/g/n, bluetooth, 3G, 4G, FM radio, music player, video player with recording</t>
  </si>
  <si>
    <t>Moto G4</t>
  </si>
  <si>
    <t xml:space="preserve">GSM 850/900/1800/1900/UMTS 850/900/1700/1900/2100/LTE B1/B2/B3/B4/B5/B7/B8/B12/B13/B25/B26/B41 MHz, dual SIM, 1.5 GHz Qualcomm Snapdragon 617 octa core processor, 3 GB RAM,  32 GB internal memory, external memory up to 128 GB, 16 MP rear camera, 5 MP front camera, Wi-Fi 802.11 a/b/g/n, bluetooth, 3G, 4G, FM Radio, music player, video player with recording.    </t>
  </si>
  <si>
    <t xml:space="preserve">GSM 850/900/1800/1900/UMTS 850/900/1700/1900/2100/LTE B1/B2/B3/B4/B5/B7/B8/B12/B13/B25/B26/B41 MHz, dual SIM, 1.5 GHz Qualcomm Snapdragon 617 octa core processor, 2 GB RAM,  16 GB internal memory, external memory up to 128 GB, 13 MP rear camera, 5 MP front camera, Wi-Fi 802.11 a/b/g/n, bluetooth, 3G, 4G, FM Radio, music player, video player with recording.    </t>
  </si>
  <si>
    <t>Desire 830</t>
  </si>
  <si>
    <t>Supports Dollby 5.1 surround system</t>
  </si>
  <si>
    <t xml:space="preserve">GSM 850/900/1800/1900/UMTS 850/900/1900/2100/LTE Band: 1/3/5/7/8/38/39/40/41, dual SIM, 1.5 GHz octa core processor, 3 GB RAM, 32 GB internal memory, external memory up to 2 TB, 13 MP rear camera, 5 MP front camera, Wi-Fi 802.11 a/b/g/n/ac, bluetooth, 3G, 4G, FM radio, music player, video player with recording. </t>
  </si>
  <si>
    <t>Usb type-C</t>
  </si>
  <si>
    <t xml:space="preserve">GSM 850/900/1800/1900/UMTS 850/900/1900/2100/LTE Band: 1/3/5/7/8/38/39/40/41, dual SIM, 2.2 GHz Qualcomm Snapdragon 820 quad core processor, 4 GB RAM, 32 GB internal memory, external memory up to 1 TB, 12 MP rear camera, 5 MP front camera, Wi-Fi 802.11 a/b/g/n/ac, bluetooth, 3G, 4G, FM radio, music player, video player with recording. </t>
  </si>
  <si>
    <t>Aqua Lions 3G</t>
  </si>
  <si>
    <t>GSM 900/1800/1900/UMTS 2100 MHz, dual SIM, 1.2 GHz Spreadtrum SC7731 quad core processor, 1 GB RAM, 8 GB internal memory, external memory up to 32 GB, 5 MP rear camera, 2 MP front camera, Wi-Fi, bluetooth,  3G, 4G, FM radio, music player, video player with recording.</t>
  </si>
  <si>
    <t>Cloud String HD</t>
  </si>
  <si>
    <t>Finger Print Scanner</t>
  </si>
  <si>
    <t>INR 5,690</t>
  </si>
  <si>
    <t xml:space="preserve">GSM 900/1800/UMTS 2100/LTE 850/1800/2300 GHz, dual SIM, 1.3 GHz SC9832A quad core processor, 1 GB RAM, 8 GB internal memory, external memory up to 32 GB, 8 MP rear camera, 5 MP front camera, Wi-Fi, bluetooth,  3G, 4G, FM radio, music player, video player with recording.  </t>
  </si>
  <si>
    <t>ZUK Z1</t>
  </si>
  <si>
    <t xml:space="preserve">GSM 850/900/1800/1900/UMTS 850/900/1900/2100/LTE 1800/850/2300 MHz, dual SIM, 2.5 GHz Qualcomm Snapdragon 801 quad processor, 3 GB RAM, 64 GB internal memory, 13 MP rear camera, 8 MP front camera, Wi-Fi 802.11 b/g/n, bluetooth, 3G, 4G, FM Radio, music player, video player with recording.  </t>
  </si>
  <si>
    <t>M3 Note</t>
  </si>
  <si>
    <t xml:space="preserve">GSM 850/900/1800/1900/UMTS 850/900/1900/2100/LTE 1800/850/2300 MHz, dual SIM, 1.8 GHz quad processor, 3 GB RAM, 32 GB internal memory, 13 MP rear camera, 5 MP front camera, Wi-Fi 802.11 b/g/n, bluetooth, 3G, 4G, FM Radio, music player, video player with recording.  </t>
  </si>
  <si>
    <t>ASUS</t>
  </si>
  <si>
    <t xml:space="preserve">GSM 850/900/1800/1900/UMTS 850/900/1900/2100/LTE 1800/850/2300 MHz, dual SIM, Qualcomm Snapdragon 615 MSM8939 processor, 3 GB RAM, 16 GB internal memory, external memory up to 64 GB, 13 MP rear camera, 5 MP front camera, Wi-Fi 802.11 b/g/n, bluetooth, 3G, 4G, FM Radio, music player, video player with recording.  </t>
  </si>
  <si>
    <t>Wind 5</t>
  </si>
  <si>
    <t xml:space="preserve">GSM 850/900/1800/1900/UMTS 900/2100/LTE 1800/850/2300 MHz, dual SIM, 1 GHz quad core processor, 1 GB RAM, 8 GB internal memory, external memory up to 32 GB, 8 MP rear camera, 5 MP front camera, Wi-Fi 802.11 b/g/n, bluetooth, 3G, 4G, FM Radio, music player, video player with recording.  </t>
  </si>
  <si>
    <t>Flame 6</t>
  </si>
  <si>
    <t xml:space="preserve">GSM 850/900/1800/1900/UMTS 900/2100/LTE 1800/850/2300 MHz, dual SIM, 1.5 GHz quad core processor, 512 MB RAM, 4 GB internal memory, external memory up to 32 GB, 2 MP rear camera, 2 MP front camera, Wi-Fi 802.11 b/g/n, bluetooth, 3G, 4G, FM Radio, music player, video player with recording.  </t>
  </si>
  <si>
    <t>Flame 4</t>
  </si>
  <si>
    <t xml:space="preserve">GSM 850/900/1800/1900/UMTS 900/2100/LTE 1800/850/2300 MHz, dual SIM, 1.5 GHz quad core processor, 512 MB RAM, 8 GB internal memory, external memory up to 32 GB, 2 MP rear camera, 0.3 MP front camera, Wi-Fi 802.11 b/g/n, bluetooth, 3G, 4G, FM Radio, music player, video player with recording.  </t>
  </si>
  <si>
    <t>Flame 3</t>
  </si>
  <si>
    <t xml:space="preserve">GSM 850/900/1800/1900/UMTS 900/2100/LTE 1800/850/2300 MHz, dual SIM, 1.5 GHz quad core processor, 512 MB RAM, 4 GB internal memory, external memory up to 32 GB, 5 MP rear camera, 2 MP front camera, Wi-Fi 802.11 b/g/n, bluetooth, 3G, 4G, FM Radio, music player, video player with recording.  </t>
  </si>
  <si>
    <t>Krypton 3</t>
  </si>
  <si>
    <t>Gorilla Glass Protection</t>
  </si>
  <si>
    <t>INR 7,880</t>
  </si>
  <si>
    <t xml:space="preserve">GSM 900/1800/UMTS 900/2100/LTE B1/B3/B7/B40 MHz, 1.3 Ghz MediaTek MT6735V/W octa core processor, 2 GB RAM, 16 GB internal memory, external memory up to 64 GB, 13 MP rear camera, 5 MP front camera, Wi-Fi, bluetooth, 3G, 4G, FM Radio, music player, video player with recording.  </t>
  </si>
  <si>
    <t>Canvas Evok</t>
  </si>
  <si>
    <t xml:space="preserve">GSM 900/1800/1900/850/UMTS 2100/900/LTE 850/1800/2300 MHz, dual SIM, 1.4 GHz octa core processor, 3 GB RAM, 16 GB internal memory, external memory up to 64 GB, 13 MP rear camera, 5 MP front camera, Wi-Fi 802.11 b/g/n, 3G, 4G, bluetooth, FM Radio, music player, video player with recording. </t>
  </si>
  <si>
    <t>Canvas Mega 2</t>
  </si>
  <si>
    <t xml:space="preserve">GSM 900/1800/850/1900/UMTS 2100/900/LTE 850/1800/2300 Mhz, dual SIM, 1.3 GHz SC9832 quad core processor, 1 GB RAM, 8 GB internal memory, external memory up to 32 GB, 8 MP rear camera, 5 MP front camera, Wi-Fi 802.11 b/g/n, 3G, 4G, bluetooth, FM Radio, music player, video player with recording. </t>
  </si>
  <si>
    <t>Canvas XP 4G</t>
  </si>
  <si>
    <t xml:space="preserve">GSM 900/1800/UMTS 2100/900/LTE 850/1800/2300 MHz, dual SIM, 1 GHz MediaTek MT6735P quad core processor, 3 GB RAM, 16 GB internal memory, external memory up to 32 GB, 8 MP rear camera, 2 MP front camera, Wi-Fi 802.11 b/g/n, 3G, 4G, bluetooth, FM Radio, music player, video player with recording. </t>
  </si>
  <si>
    <t>Bolt Selfie</t>
  </si>
  <si>
    <t xml:space="preserve">GSM 900/1800/850/1900/UMTS 2100/900/LTE 850/1800/2300 Mhz, dual SIM, 1 GHz MediaTek MT6735 quad core processor, 1 GB RAM, 8 GB internal memory, external memory up to 32 GB, 5 MP rear camera, 5 MP front camera, Wi-Fi 802.11 b/g/n, 3G, 4G, bluetooth, FM Radio, music player, video player with recording. </t>
  </si>
  <si>
    <t>Yunicorn</t>
  </si>
  <si>
    <t>Full HD display</t>
  </si>
  <si>
    <t xml:space="preserve">GSM 850/900/1800/1900/UMTS B1/B8/LTE B3/B5/B40 MHz, dual SIM, 1.8 GHz MediaTek Helio P10 octa core processor, 4 GB RAM, 32 GB internal memory, external memory up to 128 GB, 13 MP rear camera, 5 MP front camera, Wi-Fi 802.11 b/g/n, 3G, 4G, bluetooth, FM Radio, music player, video player with recording.  </t>
  </si>
  <si>
    <t>INR 12,449</t>
  </si>
  <si>
    <t>Airtel launches campaigns to promote MyPlan for its postpaid customers, it offers flexibility to create their own custom plans</t>
  </si>
  <si>
    <t>Idea expands its 4G LTE service across Kerala, TamilNadu, Karnataka and Punjab</t>
  </si>
  <si>
    <t>Airtel expands its 4G coverage in Kerala and TamilNadu</t>
  </si>
  <si>
    <t>Airtel launches double data packs by providing additional data benefits at night valid for 28 days</t>
  </si>
  <si>
    <t xml:space="preserve">Vodafone launches bonus cards for unlimited calling and 3G data in West Bengal circle </t>
  </si>
  <si>
    <t>LeEco</t>
  </si>
  <si>
    <t>Le Max2</t>
  </si>
  <si>
    <t>Jun-16</t>
  </si>
  <si>
    <t xml:space="preserve">GSM B2/3/5/8/UMTS B1/2/4//5/8/FDD-LTE B1/2/3/4/5/7/8/12/17/20/25/26/TDD-LTE B38/39/40/41, dual SIM, 2.15 GHz Qualcomm Snapdragon 820 processor, 4 GB RAM, 32 GB internal memory, 21 MP rear camera, 8 MP frint camera, Wi-Fi 802.11 a/b/g/n/ac, bluetooth, 3G, 4G, FM Radio, music player, video player with recording.  </t>
  </si>
  <si>
    <t>Ultrasonic fingerprint sensor</t>
  </si>
  <si>
    <t>Le 2</t>
  </si>
  <si>
    <t xml:space="preserve">GSM B2/3/5/8/UMTS B1/2/4//5/8/FDD-LTE B1/2/3/4/5/7/8/20/TDD-LTE B38/39/40/41, dual SIM, 1.8 GHz Qualcomm Snapdragon 652 octa core processor, 3 GB RAM, 32 GB internal memory, 16 MP rear camera, 8 MP frint camera, Wi-Fi 802.11 a/b/g/n/ac, bluetooth, 3G, 4G, FM Radio, music player, video player with recording.  </t>
  </si>
  <si>
    <t>Super charge</t>
  </si>
  <si>
    <t>Canvas Unite 4</t>
  </si>
  <si>
    <t xml:space="preserve">GSM 900/1800/850/1900/UMTS 2100/900/FDD-LTE 850/TDD-LTE 2300 MHz, 1 GHz MediaTek MT6735P quad core processor, 1 GB RAM, 8 GB internal memory, external memory up to 64 GB, 8 MP rear camera, 5 MP front camera,  Wi-Fi, 3G, 4G, bluetooth, FM Radio, music player, video player with recording. </t>
  </si>
  <si>
    <t>Canvas Unite 4 Pro</t>
  </si>
  <si>
    <t>Earth 2</t>
  </si>
  <si>
    <t xml:space="preserve">GSM 850/900/1800/1900/UMTS 900/2100/FDD-LTE 850/1800/TDD-LTE 2300 MHz, dual SIM, 1.5 GHz Qualcomm Snapdragon 615 octa core processor, 3 GB RAM, 32 GB internal memory, exteernal memory up to 64 GB, 13 MP rear camera, 13 MP front camera, Wi-Fi 802.11 b/g/n, bluetooth, 3G, 4G, FM Radio, music player, video player with recording.  </t>
  </si>
  <si>
    <t>Retina Scan</t>
  </si>
  <si>
    <t xml:space="preserve">GSM 900/1800/1900/UMTS 900/2100/LTE-FDD 850/1800/LTE-TDD 2300 MHz, dual SIM, 1 GHz MediaTek MTK 6735P quad core processor, 1 GB RAM, 8 GB internal memory up to 32 GB, 8 MP rear camera, 5 MP front camera, Wi-Fi 802.11 b/g/n, bluetooth, 3G, 4G, FM Radio, music player, video player with recording.  </t>
  </si>
  <si>
    <t>OTG compatible</t>
  </si>
  <si>
    <t xml:space="preserve">GSM 900/1800/1900/UMTS 900/2100/LTE-FDD 850/1800/LTE-TDD 2300 MHz, dual SIM, 1.5 GHz quad core processor, 512 MB RAM, 4 GB internal memory up to 32 GB, 2 MP rear camera, 2 MP front camera, Wi-Fi 802.11 b/g/n, bluetooth, 3G, 4G, FM Radio, music player, video player with recording.  </t>
  </si>
  <si>
    <t xml:space="preserve">VoLTE enabled </t>
  </si>
  <si>
    <t xml:space="preserve">GSM 900/1800/850/1900/UMTS 2100/900/FDD-LTE 850/1800/TDD-LTE 2300 MHz, 1.3 GHz SC9832 quad core processor, 2 GB RAM, 16 GB internal memory, external memory up to 32 GB, 8 MP rear camera, 5 MP front camera,  Wi-Fi, 3G, 4G, bluetooth, FM Radio, music player, video player with recording. </t>
  </si>
  <si>
    <t>Canvas 6</t>
  </si>
  <si>
    <t xml:space="preserve">GSM 900/1800/UMTS 2100/900/FDD-LTE 850/1800/TDD-LTE 2300 MHz, 1.3 GHz MediaTek MT6753 quad core processor, 3 GB RAM, 32 GB internal memory, external memory up to 128 GB, 13 MP rear camera, 8 MP front camera,  Wi-Fi, 3G, 4G, bluetooth, FM Radio, music player, video player with recording. </t>
  </si>
  <si>
    <t>INR 12,599</t>
  </si>
  <si>
    <t>Canvas 6 Pro</t>
  </si>
  <si>
    <t xml:space="preserve">GSM 900/1800/850/1900/UMTS 2100/900/FDD-LTE 850/1800/TDD-LTE 2300 MHz, 2 GHz MediaTek MT6795M quad core processor, 4 GB RAM, 16 GB internal memory, external memory up to 64 GB, 13 MP rear camera, 5 MP front camera,  Wi-Fi, 3G, 4G, bluetooth, FM Radio, music player, video player with recording. </t>
  </si>
  <si>
    <t>Corning Gorilla Glass 3</t>
  </si>
  <si>
    <t>Canvas Fire 5</t>
  </si>
  <si>
    <t xml:space="preserve">GSM 900/1800/850/1900/UMTS 2100/900/FDD-LTE 850/1800/TDD-LTE 2300 MHz, 1.3 GHz MediaTek MT6580 quad core processor, 1 GB RAM, 16 GB internal memory, external memory up to 32 GB, 8 MP rear camera, 5 MP front camera,  Wi-Fi, 3G, 4G, bluetooth, FM Radio, music player, video player with recording. </t>
  </si>
  <si>
    <t>Canvas Amaze 2</t>
  </si>
  <si>
    <t xml:space="preserve">GSM 900/1800/850/1900/UMTS 2100/900/FDD-LTE 850/1800/TDD-LTE 2300 MHz, 1.4 GHz MSM8929 quad core processor, 2 GB RAM, 16 GB internal memory, external memory up to 32 GB, 13 MP rear camera, 5 MP front camera,  Wi-Fi, 3G, 4G, bluetooth, FM Radio, music player, video player with recording. </t>
  </si>
  <si>
    <t>A37</t>
  </si>
  <si>
    <t xml:space="preserve">GSM 900/1800/1900/UMTS 900/2100/LTE-FDD 850/900/1800/LTE-TDD 2300 MHz, dual SIM, 1.2 GHz MSM 8916 quad core processor, 2 GB RAM, 16 GB internal memory up to 128 GB, 8 MP rear camera, 5 MP front camera, Wi-Fi 802.11 b/g/n, bluetooth, 3G, 4G, FM Radio, music player, video player with recording.  </t>
  </si>
  <si>
    <t xml:space="preserve">LTE enabled </t>
  </si>
  <si>
    <t>Honor 5C</t>
  </si>
  <si>
    <t>Android 6(Marshmallow)</t>
  </si>
  <si>
    <t>Fingerprint Identification</t>
  </si>
  <si>
    <t xml:space="preserve">GSM 850/900/1800/1900UMTS 800/850/900/2100; LTE-FDD B1/3/5/7/8/19/28A/28B; TD-LTE B40 MHz, dual SIM, 2 GHz octa core processor, 2 GB RAM, 16 GB internal memory, external memory up to 128 GB, 13 MP rear camera, 8 MP front camera, Wi-Fi 802.11 b/g/n, bluetooth, 3G, 4G, FM radio, music player, video player with recording.   </t>
  </si>
  <si>
    <t>Desire 630</t>
  </si>
  <si>
    <t xml:space="preserve">GSM 850/900/1800/1900/UMTS 850/900/1900/2100/LTE Band: 1/3/5/7/8/20/28/40, dual SIM, 1.6 GHz Qualcomm Snapdragon quad core processor, 2 GB RAM, 16 GB internal memory, external memory up to 2 TB, 13 MP rear camera, 5 MP front camera, Wi-Fi 802.11 a/b/g/n/ac, bluetooth, 3G, 4G, FM radio, music player, video player with recording. </t>
  </si>
  <si>
    <t>Hi-res HTC BoomSound</t>
  </si>
  <si>
    <t>Mi Max</t>
  </si>
  <si>
    <t>Fingerprint Recognition</t>
  </si>
  <si>
    <t xml:space="preserve">GSM 850/900/1800/1900/UMTS 850/900/2100/LTE-FDD 850/900/1800/1900/LTE-TDD B38/39/40/41 MHz, dual SIM, 1.8 GHz Qualcomm Snapdragon 650 hexa core processor, 3/4 GB RAM, 32/128 GB internal memory, 16 MP rear camera, 5 MP front camera,  Wi-Fi 802.11 a/b/g/n/ac, bluetooth, 3G, 4G, FM Radio, music player, video player with recording.  </t>
  </si>
  <si>
    <t>6.44 inch</t>
  </si>
  <si>
    <t>INR 14,999 (3GB RAM)
INR 19,999 (4 GB RAM)</t>
  </si>
  <si>
    <t>OnePlus 3</t>
  </si>
  <si>
    <t>Vibe K5</t>
  </si>
  <si>
    <t xml:space="preserve">GSM 850/900/1800/1900/UMTS 850/900/1900/2100/LTE-FDD 1/3/5/7/8/20/LTE-TDD 38/40/41, dual SIM, 1.4 GHz Qualcomm Snapdragon 415 octa core processor, 2 GB RAM, 16 GB internal memory, external memory up to 32 GB, 13 MP rear camera, 5 MP front camera, Wi-Fi 802.11 b/g/n, bluetooth, 3G, 4G, FM Radio, music player, video player with recording.  </t>
  </si>
  <si>
    <t>Dolby Atmos audio</t>
  </si>
  <si>
    <t>Cloud Glory 4G</t>
  </si>
  <si>
    <t xml:space="preserve">GSM 850/900/1800/1900/UMTS B1/2/5/8/LTE-FDD 1/3/5/7/8/20/LTE-TDD 38/40, dual SIM, 2.2 GHz Qualcomm Snapdragon 820 quad core processor, 6 GB RAM, 64 GB internal memory, 16 MP rear camera, 8 MP front camera, Wi-Fi 802.11 a/b/g/n/ac, bluetooth, 3G, 4G, FM Radio, music player, video player with recording.  </t>
  </si>
  <si>
    <t xml:space="preserve">GSM 900/1800/UMTS 900/2100/LTE-FDD 3/LTE-TDD 40, dual SIM, 1 GHz quad core processor, 1 GB RAM, 8 GB internal memory, external memory up to 32 GB, 5 MP rear camera, 2 MP front camera, Wi-Fi 802.11 b/g/n, bluetooth, 3G, 4G, FM Radio, music player, video player with recording.  </t>
  </si>
  <si>
    <t>iRist Pro</t>
  </si>
  <si>
    <t>MediaTek MT2502C processor, 64 MB RAM, 128 MB internal memory, 1.6 inch display, bluetooth</t>
  </si>
  <si>
    <t>iRist Pro smartwatch helps users to Stay Organized, Stay Fit, Stay Punctual</t>
  </si>
  <si>
    <t>Elite Plus</t>
  </si>
  <si>
    <t xml:space="preserve">GSM 850/900/1800/1900/UMTS 850/900/1900/2100/LTE-FDD 1/3/5/7/8/20/LTE-TDD 38/40/41, dual SIM, 1.5 GHz Qualcomm Snapdragon 615 octa core processor, 2 GB RAM, 16 GB internal memory, external memory up to 32 GB, 13 MP rear camera, 8 MP front camera, Wi-Fi 802.11 b/g/n, bluetooth, 3G, 4G, FM Radio, music player, video player with recording.  </t>
  </si>
  <si>
    <t>Xperia X</t>
  </si>
  <si>
    <t>INR 48,990</t>
  </si>
  <si>
    <t>GSM 850/900/1800/1900/ UMTS 2100/LTE 850/1800/2600 MHz, dual SIM, dual standby, 1.8 GHz Qualcomm Snapdragon 650 processor, 3 GB RAM, 64 GB internal memory, external memory up to 200 GB, 23 MP rear camera, 13 front camera, Wi-Fi 802.11 b/g/n, bluetooth, 3G, 4G, FM radio, music player, video player with recording</t>
  </si>
  <si>
    <t>TRILUMINOS Display</t>
  </si>
  <si>
    <t>Xperia XA</t>
  </si>
  <si>
    <t>INR 20,990</t>
  </si>
  <si>
    <t>GSM 850/900/1800/1900/ UMTS 2100/LTE 850/1800/2600 MHz, dual SIM, dual standby, 2 GHz MediaTek helio P10 processor, 2 GB RAM, 16 GB internal memory, external memory up to 200 GB, 13 MP rear camera, 8 front camera, Wi-Fi 802.11 b/g/n, bluetooth, 3G, 4G, FM radio, music player, video player with recording</t>
  </si>
  <si>
    <t>Idea introduces double data offer for postpaid customers</t>
  </si>
  <si>
    <t>INR 186, 400MB + 400 MB (day+night)
INR 299, 1 GB + 1 GB (day+night)</t>
  </si>
  <si>
    <t>Idea launches 3G/4G double data for night surfers for postpaid customers</t>
  </si>
  <si>
    <t>Unlimited 2G plan</t>
  </si>
  <si>
    <t xml:space="preserve">Vodafone launches unlimited 2G pack for 1 hour </t>
  </si>
  <si>
    <t>INR 7, unlimited 2G data, valid for 1 hour</t>
  </si>
  <si>
    <t>BSNL Student plan</t>
  </si>
  <si>
    <t>BSNL launches new data pack for students along with INR 10 talktime</t>
  </si>
  <si>
    <t>INR 118, 1 GB data, valid for 30 days</t>
  </si>
  <si>
    <t>Telenor introduces 4G data packs in Agra</t>
  </si>
  <si>
    <t>Telenor has launched its 4G services in Agra on its 1800 MHz spectrum</t>
  </si>
  <si>
    <t>INR 11, 100 MB 4G data, valid for 1 day
INR 22, 250 MB 4G data, valid for 1 day
INR 147, 1 GB 4G data, Valid for 28 days
INR 247, 2 GB 4G data, valid for 28 days</t>
  </si>
  <si>
    <t>Aircel combo packs</t>
  </si>
  <si>
    <t>INR 76, 400 MB 3G data, valid for 14 days
INR 155, 1 GB, 3G data, valid for 28 days
INR 298, 2 GB 3G data, valid for 28 days</t>
  </si>
  <si>
    <t>Aircel launches data packs along with reduced tariff for calls @ 40p/m in Mumbai circle</t>
  </si>
  <si>
    <t>Idea 3G/4G pack</t>
  </si>
  <si>
    <t>Idea offers 3G/4G data pack in Kerala</t>
  </si>
  <si>
    <t>INR 149, 1 GB 3G/4G data, valid for 28 days</t>
  </si>
  <si>
    <t>RCOM 4G data packs</t>
  </si>
  <si>
    <t>RCOM introduces 4G data packs for its CDMA subscribers starting from INR 95 to INR 1349</t>
  </si>
  <si>
    <t>INR 95, 1 GB 4G data, valid for 2 days
INR 255, 1 GB 4G data, valid for 28 days
INR 449, 2 GB 4G data, valid for 28 days
INR 649, 3 GB 4G data, valid for 28 days
INR 849, 5 GB 4G data, valid for 28 days
INR 1049, 7 GB 4G data, valid for 28 days
INR 1349, 10 GB 4G data, valid for 28 days</t>
  </si>
  <si>
    <t>QE Dec 15</t>
  </si>
  <si>
    <t>Subscriber Base as on 31.12.2015</t>
  </si>
  <si>
    <t>Reliance Jio joins GSMAfor the adoption of RCS profile</t>
  </si>
  <si>
    <t>China Unicom, China Mobile, China Telecom, Singtel, T-Mobile US, Telefonica and Axiata Group, AIS, Beeline, Bell Mobility, Claro Brazil, Claro Colombia, Indosat Ooredoo, M1, Megafon, MTS, Optus, Personal Argentina, Personal Paraguay, Rogers Communications, StarHub, Telcel Mexico, Tele2, Telkomsel, and Telus are the other operators that have joined this initiative.</t>
  </si>
  <si>
    <t>Airtel has launched interactive online interface to provide mobile network information</t>
  </si>
  <si>
    <t>The interface will allow customers to check if the Airtel mobile network in an area is excellent, good, moderate or non-existent, along with the status of corresponding sites serving the area – existing, required, being upgraded or forcibly shut down. The interface uses geospatial tools and other technologies for accurate reporting of network coverage.</t>
  </si>
  <si>
    <t>Vodafone launches its network in Sela Pass</t>
  </si>
  <si>
    <t>Vodafone India has announced the launch of its network and servicesin Sela Pass in Tawang distric of Arunachal Pradesh</t>
  </si>
  <si>
    <t xml:space="preserve">
The network expansion to Sela Pass will enable these distant customers as well as visitors to and from Tawang to exercise their choice for telecom services and remain seamlessly connected.</t>
  </si>
  <si>
    <t>Reliance Jio invites registrations for Jio-LYF preview</t>
  </si>
  <si>
    <t>Reliance Jio a subsidiary of RIL invites registrations for Jio-LYF preview on their website. Jio 4G network currently supports only VoLTE for voice calling. As a part of Jio-LYF preview offer, Jio allows unlimited voice calling to any network in the country.</t>
  </si>
  <si>
    <t>Those who are interested in a getting a Jio connection can visit Jio website and register their interest. Jio will be sending invite for its Jio-LYF preview offer through email within few days.</t>
  </si>
  <si>
    <t>Vodafone expands its 4G network to West Bengal</t>
  </si>
  <si>
    <t>Telenor rolls out 4G services in Amravati in Maharastra, Telenor customers in Amravati city of Maharashtra can access the network using a 4G phone which supports band 3 of 1800 MHz LTE.</t>
  </si>
  <si>
    <t>Airtel launches platinum 3G network in Bangalore and Punjab</t>
  </si>
  <si>
    <t xml:space="preserve">Airtel has announced the launch of platinum 3G network in Bangalore and Punjab on a dual spectrum band of the efficient 900 Mhz along with 2100 Mhz. Airtel’s Platinum 3G is said to offer better indoor coverage, better voice clarity, and faster internet speeds. </t>
  </si>
  <si>
    <t>With the deployments across Karnataka, Airtel presently has covered almost all towns with 3G services and 4G services are available for customers in 120 towns in the state</t>
  </si>
  <si>
    <t>Telenor launches 4G network in Amravati</t>
  </si>
  <si>
    <t>Vodafone expands its 4G footprint in 2 more cities of West Bengal. Vodafone 4G speed was ranging between 12 Mbps to 15 Mbps for download and for upload it was around 3 Mbps to 5 Mbps.</t>
  </si>
  <si>
    <t>In Barasat , the district headquarter of North 24 Parganas , we got 4G signal across the Champadali more , Suncity mall , City Mall – DakBunglow more , Stadium and colony more area.</t>
  </si>
  <si>
    <t>Reliance joins hands with 24 global telecom operators  to implement RCS profile worldwide. This global initiative aims to provide the mobile industry with a common universal profile that enables mobile operators to deploy an interoperable RCS implementation with a core feature set and configuration.</t>
  </si>
  <si>
    <t>Jun 30, 2016</t>
  </si>
  <si>
    <t>1,99,307</t>
  </si>
  <si>
    <t>1,27,835</t>
  </si>
  <si>
    <t>Jun 30,2016</t>
  </si>
  <si>
    <t>QE Mar 16</t>
  </si>
  <si>
    <t>Subscriber Base as on 31.03.2016</t>
  </si>
  <si>
    <t>Xperia XA Ultra</t>
  </si>
  <si>
    <t>Jul-16</t>
  </si>
  <si>
    <t>GSM 850/900/1800/1900/ UMTS 2100/LTE 850/1800/2600 MHz, dual SIM, dual standby, MediaTek MT6755 octa processor, 3 GB RAM, 16 GB internal memory, external memory up to 200 GB, 21.5 MP rear camera, 16 MP front camera, Wi-Fi 802.11 b/g/n, bluetooth, 3G, 4G, FM radio, music player, video player with recording</t>
  </si>
  <si>
    <t>M535+</t>
  </si>
  <si>
    <t xml:space="preserve">GSM 900/1800/UMTS 900/2100/LTE-FDD 1800/LTE-TDD 2600 MHz, dual SIM, 1.3 GHz MediaTek MT6753 octa core processor, 3 GB RAM, 16 GB internal memory, external memory up to 64 GB, 13 MP rear camera, 13 MP front camera, Wi-Fi 802.11 b/g/n, bluetooth, 3G, 4G, FM Radio, music player, video player with recording.  </t>
  </si>
  <si>
    <t>Aqua Ring</t>
  </si>
  <si>
    <t xml:space="preserve">GSM 900/1800/UMTS 900/2100/, 1.3 GHz MediaTek MTK6580A quad core processor, 1 GB RAM, 8 GB internal memory, external memory up to 32 GB, 5 MP rear camera, 5 MP front camera, Wi-Fi 802.11 b/g/n, bluetooth, 3G, 4G, FM Radio, music player, video player with recording.  </t>
  </si>
  <si>
    <t>Display with Dragontail glass</t>
  </si>
  <si>
    <t>Stylus 2 PLUS</t>
  </si>
  <si>
    <t>INR 26,000</t>
  </si>
  <si>
    <t xml:space="preserve">GSM 850/900/1800/1900/UMTS 900/1900/2100/LTE B3/B5/B40 MHz, dual SIM, 1.4 GHz  Qualcomm Snapdragon Processor, 3 GB RAM, 16 GB internal memory, external memory up to 200 GB, 16 MP rear camera, 8 MP front camera,  Wi-Fi 802.11 b/g/n, bluetooth, 3G, FM radio, music player, video player with recording. </t>
  </si>
  <si>
    <t>Document Viewer</t>
  </si>
  <si>
    <t>X Screen</t>
  </si>
  <si>
    <t>GSM 850/900/1800/1900/UMTS 900/1900/2100/LTE 850/1800/2300 MHz, dual SIM, 1.2 GHz Qualcomm Snapdragon 410 Processor, 2 GB RAM, 16 GB internal memory, external memory up to 128 GB, 13 MP rear camera, 8 MP front camera, Wi-Fi 802.11 b/g/n, bluetooth, 3G, FM radio, music player, video player with recording</t>
  </si>
  <si>
    <t>1.76 inch second screen</t>
  </si>
  <si>
    <t xml:space="preserve">GSM 850/900/1800/1900/UMTS 850/900/1900/2100/LTE-TDD band 40/41/LTE-FDD Band 1/3/5/7 /8/20 MHz, dual SIM, MediaTek MT6753 processor, 3 GB RAM, 16 GB  internal memory, external memory up to 128 GB, 13 MP rear camera, 5 MP front camera, Wi-Fi 802.11 b/g/n, bluetooth, 3G, 4G, FM Radio, music player, video player with recording.  </t>
  </si>
  <si>
    <t>Vibe K5 Note</t>
  </si>
  <si>
    <t xml:space="preserve">GSM B2/B3/B5/B8/UMTS B1/B2/B5/B8/LTE-FDD B1/B3/B5/B7/B8/B20/LTE-TDD B38/B40/B41, dual SIM, 1.8 GHz octa core processor, 3/4GB RAM, 32 GB internal memory, external memory up to 128 GB, 13 MP rear camera, 8 Mp front camera, Wi-Fi 802.11 a/b/g/n/ac, bluetooth, 3G, 4G, FM Radio, music player, video player with recording.  </t>
  </si>
  <si>
    <t>Vibe K5 Plus</t>
  </si>
  <si>
    <t xml:space="preserve">GSM 850/900/1800/1900/UMTS 850/900/1900/2100/LTE-TDD band 40/41/LTE-FDD Band 1/3/5/7 /8/20 MHz, dual SIM, MediaTek MT6753 processor, 2 GB RAM, 16 GB  internal memory, external memory up to 64 GB, 13 MP rear camera, 5 MP front camera, Wi-Fi 802.11 b/g/n, bluetooth, 3G, 4G, FM Radio, music player, video player with recording.  </t>
  </si>
  <si>
    <t>Vibe P1 Turbo</t>
  </si>
  <si>
    <t xml:space="preserve">GSM 850/900/1800/1900/UMTS 850/900/1900/2100/LTE-TDD Band 40/LTE-FDD  Band 1/3/7/20 MHz, dual SIM, 1.5 GHz Qualcomm Snapdragon 616 octa core processor, 3 GB RAM, 32 GB internal memory, external memory up to 128 GB, 13 MP rear camera, 5 MP front camera, Wi-Fi 802.11 b/g/n/ac, bluetooth, 3G, 4G, FM Radio, music player, video player with recording.   </t>
  </si>
  <si>
    <t>On5 Pro</t>
  </si>
  <si>
    <t>GSM 850/900/1800/1900/UMTS 850/900/1900/2100/LTE 800/850/900/1800/2100/2600 MHz, dual SIM, 1.3 GHz quad core processos, 2 GB RAM, 16 GB internal memory, external memory up to 128 GB, 8 MP rear camera, 5 MP front camera, Wi-Fi 802.11 b/g/n, bluetooth, 3G, 4G, FM radio, music player, video player with recording</t>
  </si>
  <si>
    <t>Ultra power saving mode</t>
  </si>
  <si>
    <t>INR 9,190</t>
  </si>
  <si>
    <t>On7 Pro</t>
  </si>
  <si>
    <t>GSM 850/900/1800/1900/UMTS 850/900/1900/2100/LTE 800/850/900/1800/2100/2600 MHz, dual SIM, 1.3 GHz quad core processos, 2 GB RAM, 16 GB internal memory, external memory up to 128 GB, 13 MP rear camera, 5 MP front camera, Wi-Fi 802.11 b/g/n, bluetooth, 3G, 4G, FM radio, music player, video player with recording</t>
  </si>
  <si>
    <t>INR 11,190</t>
  </si>
  <si>
    <t>Eluga Note</t>
  </si>
  <si>
    <t>GSM 850/900/1800/1900/UMTS 900/2100/LTE B3/B40, dual SIM, 1.3 GHz octa core processor, 3 GB RAM, 32 GB internal memory, external memory up to 32 GB, 16 MP rear camera, 5 MP front camera, Wi-Fi 802.11 b/g/n, bluetooth, 3G, 4G, FM Radio, music player, video player with recording</t>
  </si>
  <si>
    <t>IR Blaster</t>
  </si>
  <si>
    <t>Eluga ARC 2</t>
  </si>
  <si>
    <t>GSM 850/900/1800/1900/UMTS 900/2100/LTE B3/B40, dual SIM, 1.3 GHz octa core processor, 3 GB RAM, 32 GB internal memory, external memory up to 128 GB, 8 MP rear camera, 5 MP front camera, Wi-Fi 802.11 b/g/n, bluetooth, 3G, 4G, FM Radio, music player, video player with recording</t>
  </si>
  <si>
    <t>Turbo Download</t>
  </si>
  <si>
    <t>INR 12,190</t>
  </si>
  <si>
    <t>F103 Pro</t>
  </si>
  <si>
    <t>GSM 900/1800/1900/850/UMTS 900/1900/2100/LTE-FDD B3/B5/LTE-TDD B40 MHz, dual SIM, 1.3 GHz quad core processor, 3 GB RAM, 16 GB internal memory, external memory up to 128 GB, 13 MP rear camera, 5 MP front camera, Wi-Fi 802.11 b/g/n, bluetooth, 3G, 4G, FM Radio, music player, video player with recording</t>
  </si>
  <si>
    <t>onnet calls @ 20p/m</t>
  </si>
  <si>
    <t>STV 119</t>
  </si>
  <si>
    <t>STV 62</t>
  </si>
  <si>
    <t>STV 82</t>
  </si>
  <si>
    <t>INR 119</t>
  </si>
  <si>
    <t>INR 62</t>
  </si>
  <si>
    <t>INR 82</t>
  </si>
  <si>
    <t>onnet calls @ 15p/m</t>
  </si>
  <si>
    <t>Valid for 45 days</t>
  </si>
  <si>
    <t>STV 67</t>
  </si>
  <si>
    <t>INR 67</t>
  </si>
  <si>
    <t>valid for 40 days</t>
  </si>
  <si>
    <t>valid for 35 days</t>
  </si>
  <si>
    <t>valid for 42 days</t>
  </si>
  <si>
    <t>Airtel revises its data plans along with revising the existing plans with more data benefits</t>
  </si>
  <si>
    <t>INR 455, 3 GB 3G/4G data, validfor 28 days
INR 655, 5 GB 3G/4G data, validfor 28 days
INR 755, 6 GB 3G/4G data, validfor 28 days
INR 855, 7 GB 3G/4G data, validfor 28 days
INR 989, 10 GB 3G/4G data, validfor 28 days
INR 5, 20 MB 3G/4G data, validfor 1 day
INR 23, 90 MB 3G/4G data, validfor 3 days
INR 53, 200 MB 3G/4G data, validfor 5 days
INR 145, 580 MB 3G/4G data, validfor 14 days
INR 5, 30 MB 2G data, valid for 1 day
INR 25, 145 MB 2G data, valid for 3 days</t>
  </si>
  <si>
    <t>Telenor launches 4G in Ranchi</t>
  </si>
  <si>
    <t>INR 11, 100 MB 4G data, valid for 1 day
INR 149, 1 GB  4G data, valid for 28 days with all calls @ 25 p/m
INR 249, 2 GB 4G data, valid for 28 days with all calls @ 25 p/m</t>
  </si>
  <si>
    <t>Vodafone upgrades its network in Karnataka</t>
  </si>
  <si>
    <t xml:space="preserve">Vodafone India has upgraded its network by deploying over 6000 3G/4G cell sites across Karnataka. </t>
  </si>
  <si>
    <t>With the expansion, Vodafone now connects over 12600 towns and villages in Karnataka, bringing them under the fold of 3G and 4G Vodafone SuperNet, connectivity and seamless service experience.</t>
  </si>
  <si>
    <t>Idea expands its 4G services in North East</t>
  </si>
  <si>
    <t>Idea has expanded its LTE services across 9 districts of North East circle. The LTE services are available in Agartala, Aizawl, Imphal, Kohima, Mokokchung, Dimapur, Senapati and Tura</t>
  </si>
  <si>
    <t>In the North East market, Idea has kept its focus strong by investing heavily in securing spectrum, setting up network infrastructure and laying and maintaining the Optical FIbre Cable in tough terrain.</t>
  </si>
  <si>
    <t>Airtel launches 4G on dual spectrum bands in Bangalore</t>
  </si>
  <si>
    <t>Airtel launches 4G in the 1800 MHz spectrum band  using FD LTE technology. With this, Airtel 4G in Bangalore will now operate in dual spectrum bands of 2300 MHz and 1800 MHz.</t>
  </si>
  <si>
    <t>Project Leap. With a national investment of INR 60,000 Crores over the next three years, Airtel’s “Project Leap” is a strategic company initiative aimed at perceptibly improving its network quality and delivering the best customer experience.</t>
  </si>
  <si>
    <t>Telenor launches 4G in Lucknow</t>
  </si>
  <si>
    <t>Telenor India launches 4G services in Uttar Pradesh, With this, Lucknow became the third city in the state to get Telenor 4G networks after Varanasi and Agra.  Telenor India currently provides mobile services in UP (West), UP (East), Bihar (including Jharkhand), Andhra Pradesh (including Telangana), Maharashtra and Gujarat.</t>
  </si>
  <si>
    <t>Telenor will make affordability a key factor in 4G as the operator has launched pocket-friendly data packs. The cheapest pack starts at Rs. 11, offering 100 MB 4G data usage for a day</t>
  </si>
  <si>
    <t>Airtel launches Wi-Fi hotspots in Gurgaon</t>
  </si>
  <si>
    <t xml:space="preserve">Airtel launches Wi-Fi hotspots in Gurgaon, an initiative which is promoted by the Municipal Corporation of Gurgaon </t>
  </si>
  <si>
    <t>The Wi-Fi is open to all users, who have a Wi-Fi compatible device. When in proximity to the Wi-Fi, a user has to just enable Wi-Fi in his/her device settings and search for ‘MCG powered by Airtel’.</t>
  </si>
  <si>
    <t>TRAI releases consultation paper on
Review of network related QoS standards for Cellular Mobile
Telephone Service</t>
  </si>
  <si>
    <t>Issues for consultation
1.  In case QoS is mandated at a sub-service area level, which
option (LDCA-wise or District Headquarter/ city/ town-wise or BTS-wise)
you would recommend? Please comment with justifications.
2. How should the call drop rate calculated – either at the
Licensed service area level calculated during TCBH, or calculated during the
Cell Bouncing Busy Hour (CBBH) at BTS level should be the benchmark?
Please give your views on each parameter, with justification.</t>
  </si>
  <si>
    <t>Telenor launches its 4g service in Ranchi ranging from INR 148 to INR 248</t>
  </si>
  <si>
    <t>Bingo 50+</t>
  </si>
  <si>
    <t>Aug-16</t>
  </si>
  <si>
    <t>GSM 900/1800/UMTS 900/2100/FDD - LTE 1800/TD - LTE 2300 MHz, dual SIM, 1.3 GHz MediaTek MT6735 quad core processor, 3 GB RAM, 16 GB internal memory, external memory up to 64 GB, 13 MP rear camera, 8 MP front camera, Wi-Fi 802.11 b/g/n, bluetooth, 3G, 4G, FM Radio, music player, video player with recording</t>
  </si>
  <si>
    <t>Aqua Q7N Pro</t>
  </si>
  <si>
    <t>INR 4,299</t>
  </si>
  <si>
    <t xml:space="preserve">GSM 850/900/1800/1900/UMTS 900/2100 MHz, dual SIM, SC7731C quad core processor, 1 GB RAM, 8 GB internal memory, external memory up to 32 GB, 5 MP rear camera, VGA front camera,  Wi-Fi 802.11 b/g/n, bluetooth, 3G, FM Radio, music player, video player with recording.  </t>
  </si>
  <si>
    <t>Aqua Viturbo</t>
  </si>
  <si>
    <t>INR 3,130</t>
  </si>
  <si>
    <t xml:space="preserve">GSM 900/1800/UMTS 2100 MHz, dual SIM, 1.2 GHz SC7731G quad core processor, 512 MB RAM, 4 GB internal memory, external memory up to 32 GB, 5 MP rear camera, VGA front camera,  Wi-Fi 802.11 b/g/n, bluetooth, 3G, FM Radio, music player, video player with recording.  </t>
  </si>
  <si>
    <t>Aqua Music</t>
  </si>
  <si>
    <t>INR 9,317</t>
  </si>
  <si>
    <t xml:space="preserve">GSM 850/900/1800/1900/ UMTS 900/2100/FDD - LTE 850/1800/TD - LTE 2300 MHz, dual SIM, MediaTek MT6735 quad core processor, 2 GB RAM, 16 GB internal memory, external memory up ro 32 GB, 13 MP rear camera, 5 MP front camera, Wi-Fi 802.11 b/g/n, bluetooth, 3G, 4G, FM Radio, music player, video player with recording.  </t>
  </si>
  <si>
    <t>Aqua Eco 4G</t>
  </si>
  <si>
    <t>INR 3,949</t>
  </si>
  <si>
    <t xml:space="preserve">GSM 850/900/1800/1900/UMTS 900/2100/LTE 850/900/2300 MHz, dual SIM, 1.5 GHz quad core processor, 512 MB RAM, 4 GB internal memory, external memory up to 32 GB, 2 MP rear camera, VGA front camera,  Wi-Fi 802.11 b/g/n, bluetooth, 3G, 4G, FM Radio, music player, video player with recording.  </t>
  </si>
  <si>
    <t>Aqua S7</t>
  </si>
  <si>
    <t xml:space="preserve">GSM 90/1800/UMTS 900/2100/FDD LTE 850/1800/TD LTE 2300 MHz, dual SIM, MediaTek MTK6735 processor, 3 GB RAM, 16 GB internal memory, external memory up to 64 GB, 13 MP rear camera, 5 MP front camera, Wi-Fi 802.11 a/b/g/n, bluetooth, 3G, 4G, FM Radio, music player, video player with recording.  </t>
  </si>
  <si>
    <t>Aqua 4.5 3G</t>
  </si>
  <si>
    <t>INR 3,349</t>
  </si>
  <si>
    <t xml:space="preserve">GSM 900/1800/UMTS 2100 MHz, dual SIM, MediaTek MTK6572A/W processor, 512 MB RAM, 4 GB internal memory, external memory up to 32 GB, 2 MP rear camera, VGA front camera,  Wi-Fi 802.11 b/g/n, bluetooth, 3G, FM Radio, music player, video player with recording.  </t>
  </si>
  <si>
    <t>Aqua Costa</t>
  </si>
  <si>
    <t>Cloud Trend</t>
  </si>
  <si>
    <t xml:space="preserve">GSM 850/900/1800/1900/UMTS 900/2100 MHz, dual SIM, 1.5 GHz MediaTek MT6591 hexa core processor, 2 GB RAM, 16 GB internal memory, external memory up to 32 GB, 5 MP rear camera, 5 MP front camera, Wi-Fi 802.11 b/g/n, bluetooth, 3G, FM Radio, music player, video player with recording.  </t>
  </si>
  <si>
    <t xml:space="preserve">GSM 850/900/1800/1900/UMTS 900/2100 MHz, dual SIM, 1.3 GHz MediaTek MT6580m quad core processor, 2 GB RAM, 8 GB internal memory, external memory up to 32 GB, 5 MP rear camera, 2 MP front camera, Wi-Fi 802.11 b/g/n, bluetooth, 3G, FM Radio, music player, video player with recording.  </t>
  </si>
  <si>
    <t>S6s</t>
  </si>
  <si>
    <t>GSM 850/900/1800/1900/UMTS 900/1900/2100/FDD LTE 850/1800/TD LTE 2300 MHz, dual SIM, 1.3 GHz octa core processor, 3 GB RAM, 32 GB internal memory, 13 MP rear camera, 8 MP front camera, Wi-Fi 802.11 b/g/n, bluetooth, 3G, 4G, FM Radio, music player, video player with recording</t>
  </si>
  <si>
    <t>Yureka S</t>
  </si>
  <si>
    <t xml:space="preserve">GSM 850/900/1800/1900/UMTS 900/2100/FDD LTE B3/B5/B7/TD LTE B40 MHz, dual SIM, Qualcomm Snapdragon 616 - MSM8939 Octa Core processor, 3 GB RAM, 16 GB internal memory, external memory up to 32 GB, 13 MP rear camera, 5 MP front camera, Wi-Fi 802.11 b/g/n/ac, 3G, 4G, bluetooth, FM Radio, music player, video player with recording. </t>
  </si>
  <si>
    <t>Yunique Plus</t>
  </si>
  <si>
    <t xml:space="preserve">GSM 850/900/1800/1900/UMTS 900/2100/FDD LTE B3/B5/B7/TD LTE B40 MHz, dual SIM, 1.2 GHz Qualcomm Snapdragon 410 quad core processor, 2 GB RAM, 8 GB internal memory, external memory up to 32 GB, 8 MP rear camera, 2 MP front camera, Wi-Fi 802.11 b/g/n/ac, 3G, 4G, bluetooth, FM Radio, music player, video player with recording. </t>
  </si>
  <si>
    <t>Canvas Unite 4 Plus</t>
  </si>
  <si>
    <t xml:space="preserve">GSM 900/1800/850/1900/UMTS 2100/900/FDD LTE 850/1800/TD LTE 2300 MHz, dual SIM, 1 GHz MediaTek MT6735P quad core processor, 2 GB RAM, 16 GB internal memory, external memory up to 64 GB, 8 MP rear camera, 5 MP front camera,  Wi-Fi 802.11 b/g/n, 3G, 4G, bluetooth, FM Radio, music player, video player with recording. </t>
  </si>
  <si>
    <t>Zenfone 3</t>
  </si>
  <si>
    <t>Zenfone 3 Ultra</t>
  </si>
  <si>
    <t>INR 21,999</t>
  </si>
  <si>
    <t>GSM 852/900/1800/1900/UMTS 850/900/2100/TDD LTE 850/90/1800/TD LTE 2300 MHz, dual SIM, 2 GHz Qualcomm Snapdragon 625 octa core processor, 3 GB RAM, 32 GB internal memory, external memory up to 1 TB, 16 MP rear camera, 8 MP front camera,  Wi-Fi 802.11 a/b/g/n/ac, bluetooth, 3G, 4G, FM Radio, music player, video player with recording</t>
  </si>
  <si>
    <t>GSM 852/900/1800/1900/UMTS 850/900/2100/TDD LTE Band 1/3/5/7/8/18/19/20/26/28/TD LTE band 38/40/41, dual SIM, 1.8 GHz Qualcomm Snapdragon 652 processor, 4 GB RAM, 64 GB internal memory, external memory up to 128 GB, 23 MP rear camera, 8 MP front camera,  Wi-Fi 802.11 a/b/g/n/ac, bluetooth, 3G, 4G, FM Radio, music player, video player with recording</t>
  </si>
  <si>
    <t>6.8 inch</t>
  </si>
  <si>
    <t>Inr 27,999</t>
  </si>
  <si>
    <t>P9</t>
  </si>
  <si>
    <t xml:space="preserve">GSM 850/900/1800/1900/ UMTS 850/900/1900/2100/FDD LTE  bands 1/2/3/4/5/6/7/8/12/17/18/19/20/26/28/ TD LTE bands 38/39/40, dual SIM, 2.5 GHz octa core processsr, 3 GB RAM, 32 GB internal memory, external memory up to 128 GB, 12+12 MP rear camera, 8 MP front camera,  Wi-Fi 802.11 a/b/g/n/ac, bluetooth, 3G, 4G, FM radio, music player, video player with recording.   </t>
  </si>
  <si>
    <t>INR 39,999</t>
  </si>
  <si>
    <t>Mega 2.5D</t>
  </si>
  <si>
    <t>GSM 900/1800/1900/ UMTS 850/2100/ FDD LTE 1800/1900/ TD LTE 2300 MHz, dual SIM, 1 GHz MediaTek MT6735P quad core processor, 3 GB RAM, 16 GB internal memory, external memory up to 32 GB, 8 MP rear camera, 8 MP front camera, Wi-Fi 802.11 b/g/n, bluetooth, 3G, 4G, FM Radio, music player, video player with recording</t>
  </si>
  <si>
    <t>F1s</t>
  </si>
  <si>
    <t>GSM 850/900/1800/1900/ UMTS 850/900/2100/ FDD LTE bands 1/3/5/ TD LTE 2300 MHz, dual SIM, MrdiaTek MT6750 octa core processor, 3 GB RAM, 32 GB internal memory, external memory up to 128 GB, 13 MP rear camera, 16 MP front camera, Wi-Fi 802.11 b/g/n, bluetooth, 3G, 4G, FM Radio, music player, video player with recording</t>
  </si>
  <si>
    <t>Redmi 3S</t>
  </si>
  <si>
    <t>Redmi 3S Prime</t>
  </si>
  <si>
    <t>GSM 900/1800/ UMTS 900/2100/ FDD LTE 900/1800/ TD LTE 2300 MHz, dual SIM, 1.4 GHz Qualcomm Snapdragon, 430 octa core processor, 2 GB RAM, 16 GB internal memory, external memory up to 128 GB, 13 MP rear camera, 5 MP front camera, Wi-Fi 802.11 b/g/n, bluetooth, 3G, 4G, FM Radio, music player, video player with recording</t>
  </si>
  <si>
    <t>GSM 900/1800/ UMTS 900/2100/ FDD LTE 900/1800/ TD LTE 2300 MHz, dual SIM, 1.4 GHz Qualcomm Snapdragon, 430 octa core processor, 3 GB RAM, 16 GB internal memory, external memory up to 128 GB, 13 MP rear camera, 5 MP front camera, Wi-Fi 802.11 b/g/n, bluetooth, 3G, 4G, FM Radio, music player, video player with recording</t>
  </si>
  <si>
    <t>FitRist Pulzz</t>
  </si>
  <si>
    <t>Powered by NRF51822 QFAC chipset, 32 MB RAM, 256 MB internal memory, 0.66 inch display</t>
  </si>
  <si>
    <t>INR 1,799</t>
  </si>
  <si>
    <t>Personalized fitness and health assistant, easy to access sms, calls, facebook and whatsapp</t>
  </si>
  <si>
    <t>Docomo launches new 3G data packs in Tamil Nadu</t>
  </si>
  <si>
    <t>INR 68, 270 Mb 3G data, valid for 15 days
INR 95, 375 MB 3G data, valid for 12 days
INR 125, 500 MB 3G data, valid for 17 days
INR 165, 650 MB 3G data, valid for 28 days
INR 265, 1 GB 3G data, valid for 28 days 
INR 309, 1.25 GB 3G data, valid for 28 days
INR 345, 1.5 GB 3G data, valid for 28 days
INR 475, 2 GB 3G data, valid for 28 days</t>
  </si>
  <si>
    <t>Vodafone SuperNet 4G</t>
  </si>
  <si>
    <t>INR 999, 20 GB 4G data, valid for 28 days</t>
  </si>
  <si>
    <t xml:space="preserve">postpaid </t>
  </si>
  <si>
    <t>500 SMS</t>
  </si>
  <si>
    <t>8 GB 3G/4G data</t>
  </si>
  <si>
    <t>My Plan</t>
  </si>
  <si>
    <t>INR 1199</t>
  </si>
  <si>
    <t>100 sms per day</t>
  </si>
  <si>
    <t>1 GB 3G/4G data</t>
  </si>
  <si>
    <t>INR 1599</t>
  </si>
  <si>
    <t>5 GB 3G/4G data</t>
  </si>
  <si>
    <t>Airtel deploys carrier aggregation in Mumbai</t>
  </si>
  <si>
    <t>Airtel announced the deployment of LTE-A technology across 1800 and 2300 Mhz spectrum bands. The deployment will result in a superior 4G experience for Airtel customers through considerably faster data speeds and better coverage – indoors and outdoors</t>
  </si>
  <si>
    <t>The deployment is a part of Airtel’s ongoing network transformation program – Project Leap, under which Airtel plans to invest Rs 60,000 crores over the next three years to meet the growing demand of voice and high speed data services in India and deliver the best network experience to its customers.</t>
  </si>
  <si>
    <t>Airtel rolls out Aadhaar based e-KYC solution</t>
  </si>
  <si>
    <t>Airtel is rolling out Aadhaar based e-KYC in company operated stores across Delhi NCR and the company plans to roll out the solution across the country over the next few days.</t>
  </si>
  <si>
    <t>Under the Aadhaar based instant verification process, customers purchasing a new Airtel prepaid/postpaid mobile connection need to submit/verify their Biometrics (iris scan / fingerprints) at the Point of Sale.</t>
  </si>
  <si>
    <t>Telenor India is part of Telenor group, operating in 6 telecom circles.</t>
  </si>
  <si>
    <t>Telenor launches 4G services in Guntur, Rajahundry, Dhanbad and Anand follows the successful test pilot of Telenor’s 4G services across its 6 circles</t>
  </si>
  <si>
    <t>To make its network future ready, Telenor has deployed latest Technology Equipment that provides superior voice and data experience.</t>
  </si>
  <si>
    <t>Vodafone rolls out 4G services in Haryana</t>
  </si>
  <si>
    <t xml:space="preserve">Vodafone launches its 4G services in Karnal and Panipat of Haryana, the service is offered in 1800 MHz band </t>
  </si>
  <si>
    <t xml:space="preserve">By the launch of 4G in Haryana, Vodafone now offers 4G in Kerala, Karnataka, Kolkata, Delhi &amp; NCR and Mumbai circles </t>
  </si>
  <si>
    <t>Idea expands 4G services across Maharastra and Goa</t>
  </si>
  <si>
    <t xml:space="preserve">Idea Cellular expands its 4G services in 390 towns across Maharastra and Goa, inviting new customers Idea is offering fre upgrade to 4G network </t>
  </si>
  <si>
    <t>By far Idea has 4G coverage in around 7,159 cities in 10 circles, as of June 2016 over 1.8 milion Idea customers are actively using its 4G services</t>
  </si>
  <si>
    <t>Telenor launches 4G services in 4 cities</t>
  </si>
  <si>
    <t>Vodafone offers 4G data on 1800 MHz in Haryana with superior connectivity</t>
  </si>
  <si>
    <t>3G/4G subscribers</t>
  </si>
  <si>
    <t>12,431</t>
  </si>
  <si>
    <t>Note 5</t>
  </si>
  <si>
    <t>Sep-16</t>
  </si>
  <si>
    <t>GSM 900/1800/ UMTS 900/2100/ FDD LTE 900/1800/ TD LTE 2300 MHz, dual SIM, 1.5 GHz Qualcomm Snapdragon 617 octa core processor, 4 GB RAM, 32 GB internal memory, external memory up to 64 GB, 13 MP rear camera, 8 MP front camera, Wi-Fi 802.11 b/g/n, bluetooth, 3G, 4G, FM Radio, music player, video player with recording</t>
  </si>
  <si>
    <t xml:space="preserve">GSM 850/900/1800/1900/UMTS 850/900/1900/2100/FDD-LTE Bands 1, 3, 5, 7, 8, 20, 28, 32/TD-LTE Bands 38, 40, 41, 2.2 GHz  Qualcomm Snapdragon 820 quad core processor, 4 GB RAM, 32 GB internal memory, external memory up to 2 TB, 12 MP rear camera, 5 MP front camera, Wi-Fi 802.11 a/b/g/n/ac, bluetooth, 3G, 4G, FM radio, music player, video player with recording. </t>
  </si>
  <si>
    <t>Desire 10 Pro</t>
  </si>
  <si>
    <t xml:space="preserve">GSM 850/900/1800/1900/UMTS 850/900/1900/2100/FDD-LTE Bands 1, 3, 5, 7, 8, 20, 28, 32/TD-LTE Bands 38, 40, 41, dual SIM,  MediaTek Helio P10 octa core processor, 4 GB RAM, 64 GB internal memory, external memory up to 2 TB, 20 MP rear camera, 13 MP front camera, Wi-Fi 802.11 a/b/g/n/ac, bluetooth, 3G, 4G, FM radio, music player, video player with recording. </t>
  </si>
  <si>
    <t>Desire 10 lifestyle</t>
  </si>
  <si>
    <t xml:space="preserve">GSM 850/900/1800/1900/UMTS 850/900/1900/2100/FDD-LTE Bands 1, 3, 5, 7, 8, 20, 28, 32/TD-LTE Bands 40, dual SIM,  1.6 GHz  Qualcomm Snapdragon 400 quad core processor, 3 GB RAM, 32 GB internal memory, external memory up to 2 TB, 13 MP rear camera, 5 MP front camera, Wi-Fi 802.11 a/b/g/n/ac, bluetooth, 3G, 4G, FM radio, music player, video player with recording. </t>
  </si>
  <si>
    <t xml:space="preserve">Desire 10 </t>
  </si>
  <si>
    <t>INR  19,990</t>
  </si>
  <si>
    <t>INR 15,900</t>
  </si>
  <si>
    <t>GSM 850/900/1800/1900/UMTS 850/900/1900/2100/FDD-LTE 850/1800/2100/2600/TD-LTE 2300 MHz, dual SIM, 1.6 GHz octa core processor, 3 GB RAM, 16 GB internal memory, external memory up to 128 GB, 13 MP rear camera, 5 MP front camera,  
Wi-Fi 802.11 b/g/n, bluetooth, 3G, 4G, FM radio, music player, video player with recording</t>
  </si>
  <si>
    <t>sAMOLED screen</t>
  </si>
  <si>
    <t>Galaxy On8</t>
  </si>
  <si>
    <t>Galaxy J7 Prime</t>
  </si>
  <si>
    <t>GSM 850/900/1800/1900/UMTS 850/900/1900/2100/FDD-LTE 800/850/900/1800/2100/2600/TD-LTE 2300/2600 MHz, dual SIM, 1.6 GHz octa core processor, 3 GB RAM, 16 GB internal memory, external memory up to 256 GB, 13 MP rear camera, 8 MP front camera,  
Wi-Fi 802.11 b/g/n, bluetooth, 3G, 4G, FM radio, music player, video player with recording</t>
  </si>
  <si>
    <t>INR 18,790</t>
  </si>
  <si>
    <t>ZUK Z2 Plus</t>
  </si>
  <si>
    <t xml:space="preserve">GSM 850/900/1800/1900/UMTS 850/900/1900/2100/FDD-LTE Band: 1/3/7/TD-LTE B38/B39/B40/B41, dual SIM, 2.15 GHz  Qualcomm Snapdragon 820 processor, 4 GB RAM, 64 GB internal memory, 13 MP rear camera, 8 MP front camera, Wi-Fi 802.11 a/b/g/n/ac, bluetooth, 3G, 4G, FM Radio, music player, video player with recording </t>
  </si>
  <si>
    <t>A6600</t>
  </si>
  <si>
    <t xml:space="preserve">GSM 850/900/1800/1900/UMTS 850/900/1900/2100/FDD-LTE Band 1/3/5, dual SIM, 1 GHz MediaTek MT6735p quad core processor, 1 GB RAM, 16 GB internal memory, external memory up to 32 GB, 8 MP rear camera, 2 MP front camera, Wi-Fi 802.11 b/g/n, bluetooth, 3G, 4G, FM Radio, music player, video player with recording </t>
  </si>
  <si>
    <t>A6600 Plus</t>
  </si>
  <si>
    <t xml:space="preserve">GSM 850/900/1800/1900/UMTS 850/900/1900/2100/FDD-LTE Band 1/3/5, dual SIM, 1 GHz MediaTek MT6735p quad core processor, 2 GB RAM, 16 GB internal memory, external memory up to 32 GB, 8 MP rear camera, 2 MP front camera, Wi-Fi 802.11 b/g/n, bluetooth, 3G, 4G, FM Radio, music player, video player with recording </t>
  </si>
  <si>
    <t>INR 7,750</t>
  </si>
  <si>
    <t>A7700</t>
  </si>
  <si>
    <t xml:space="preserve">GSM 850/900/1800/1900/UMTS 850/900/1900/2100/FDD-LTE Band 1/3/5/7/38/39/40/TD-LTE band 41, dual SIM, 1 GHz MediaTek MT6735p quad core processor, 2 GB RAM, 16 GB internal memory, external memory up to 32 GB, 8 MP rear camera, 2 MP front camera, Wi-Fi 802.11 b/g/n, bluetooth, 3G, 4G, FM Radio, music player, video player with recording </t>
  </si>
  <si>
    <t>Galaxy J5 Prime</t>
  </si>
  <si>
    <t>GSM 850/900/1800/1900/UMTS 850/900/1900/2100/FDD-LTE 800/850/900/1800/2100/2600/TD-LTE 2300/2600 MHz, dual SIM, 1.4 GHz quad core processor, 2 GB RAM, 16 GB internal memory, external memory up to 256 GB, 13 MP rear camera, 5 MP front camera,  
Wi-Fi 802.11 b/g/n, bluetooth, 3G, 4G, FM radio, music player, video player with recording</t>
  </si>
  <si>
    <t>INR 14,790</t>
  </si>
  <si>
    <t>A9 Pro</t>
  </si>
  <si>
    <t>GSM 850/900/1800/1900/UMTS 850/900/1900/2100/FDD-LTE 800/850/900/1800/2100/2600/TD-LTE 2300/2600 MHz, dual SIM, 1.8 GHz octa core processor, 4 GB RAM, 32 GB internal memory, external memory up to 256 GB, 16 MP rear camera, 8 MP front camera,  
Wi-Fi 802.11 a/b/g/n/ac, bluetooth, 3G, 4G, FM radio, music player, video player with recording</t>
  </si>
  <si>
    <t>INR 32,490</t>
  </si>
  <si>
    <t>Moto</t>
  </si>
  <si>
    <t>E3 Power</t>
  </si>
  <si>
    <t xml:space="preserve">GSM 850/900/1800/1900/UMTS 850/900/1900/2100/FDD-LTE Band 1/3/5/7/8/20/TD-LTE Band 38/40/41, dual SIM, 1 GHz MediaTek MT6735p quad core processor, 2 GB RAM, 16 GB internal memory, external memory up to 32 GB, 8 MP rear camera, 5 MP front camera, Wi-Fi 802.11 b/g/n, bluetooth, 3G, 4G, FM Radio, music player, video player with recording </t>
  </si>
  <si>
    <t>Splash proof</t>
  </si>
  <si>
    <t>G4 Play</t>
  </si>
  <si>
    <t xml:space="preserve">GSM 850/900/1800/1900/UMTS 850/900/1900/2100/FDD-LTE Band 1/3/5/7/8/20/TD-LTE Band 40, dual SIM, 1.2 GHz Qualcomm Snapdragon quad core processor, 2 GB RAM, 16 GB internal memory, external memory up to 128 GB, 8 MP rear camera, 5 MP front camera, Wi-Fi 802.11 b/g/n, bluetooth, 3G, 4G, FM Radio, music player, video player with recording </t>
  </si>
  <si>
    <t>Z Play</t>
  </si>
  <si>
    <t xml:space="preserve">GSM 850/900/1800/1900/UMTS 850/900/1900/2100/FDD-LTE Band 1/3/5/7/8/20/TD-LTE Band 40, dual SIM, 2 GHz Qualcomm Snapdragon 625 quad core processor, 3 GB RAM, 32 GB internal memory, external memory up to 2 TB, 16 MP rear camera, 5 MP front camera, Wi-Fi 802.11 a/b/g/n, bluetooth, 3G, 4G, FM Radio, music player, video player with recording </t>
  </si>
  <si>
    <t>M3 Max</t>
  </si>
  <si>
    <t xml:space="preserve">GSM 850/900/1800/1900/UMTS 850/900/1900/2100/FDD-LTE Band 1/3/5/7/8/20/TD-LTE Band 40, dual SIM, 1.8 GHz octa core processor, 3 GB RAM, 34 GB internal memory, 13 MP rear camera, 5 MP front camera, Wi-Fi 802.11 a/b/g/n/ac, bluetooth, 3G, 4G, FM Radio, music player, video player with recording </t>
  </si>
  <si>
    <t>Aqua Craze II</t>
  </si>
  <si>
    <t xml:space="preserve">GSM 850/900/1800/1900/UMTS 900/2100/FDD-LTE 850/1800/TDD-LTE 2300 MHz, dual SIM, 1.3 GHz quad core processor, 1 GB RAM, 8 GB internal memory, external memory up to 32 GB, 5 MP rear camera, 5 MP front camera, Wi-Fi 802.11b/g/n, bluetooth, 3G, 4G, FM Radio, music player, video player with recording.  </t>
  </si>
  <si>
    <t>Cloud S9</t>
  </si>
  <si>
    <t xml:space="preserve">GSM 850/900/1800/1900/UMTS 900/2100/FDD-LTE 850/1800/TDD-LTE 2300 MHz, dual SIM, 1.3 GHz MediaTek MT6737 quad core processor, 2 GB RAM, 16 GB internal memory, external memory up to 32 GB, 8 MP rear camera, 5 MP front camera, Wi-Fi 802.11 a/b/g/n, bluetooth, 3G, 4G, FM Radio, music player, video player with recording.  </t>
  </si>
  <si>
    <t>INR 5,990</t>
  </si>
  <si>
    <t>Aqua Q8</t>
  </si>
  <si>
    <t>INR 4,200</t>
  </si>
  <si>
    <t xml:space="preserve">GSM 850/900/1800/1900/UMTS 900/2100/FDD-LTE 850/1800 MHz, dual SIM, 1.2 SC7731C  quad core processor, 1 GB RAM, 8 GB internal memory, external memory up to 32 GB, 5 MP rear camera, BGA front camera, Wi-Fi 802.11 a/b/g/n, bluetooth, 3G, FM Radio, music player, video player with recording.  </t>
  </si>
  <si>
    <t>INR 5,099</t>
  </si>
  <si>
    <t>Aqua 5.5 VR</t>
  </si>
  <si>
    <t xml:space="preserve">GSM 850/900/1800/1900/UMTS 900/2100/FDD-LTE 850/1800/TDD-LTE 2300 MHz, dual SIM, 1.2 GHz  quad core processor, 1 GB RAM, 8 GB internal memory, external memory up to 32 GB, 5 MP rear camera, 5 MP front camera, Wi-Fi 802.11 a/b/g/n, bluetooth, 3G, 4G, FM Radio, music player, video player with recording.  </t>
  </si>
  <si>
    <t>Aqua S2</t>
  </si>
  <si>
    <t xml:space="preserve">GSM 850/900/1800/1900/UMTS 900/2100/FDD-LTE 850/1800 MHz, dual SIM, 1.2 quad core processor, 1 GB RAM, 8 GB internal memory, external memory up to 32 GB, 5 MP rear camera, BGA front camera, Wi-Fi 802.11 a/b/g/n, bluetooth, 3G, FM Radio, music player, video player with recording.  </t>
  </si>
  <si>
    <t xml:space="preserve">GSM 850/900/1800/1900/UMTS 850/900/1700/1900/2100/1900/FDD-LTE Bands 1, 2, 3, 4, 5, 7, 8, 12, 13, 17, 18, 19, 20, 25, 26, 27, 28, 29, 30/TDD-LTE Bands 38, 39, 40, 41, A10 chip with 64-bit architecture, 2 GB RAM, 32/128/256 GB internal memory, 12 MP rear camera, 7 MP rear camera, Wi-Fi 802.11a/b/g/n/ac,Bluetooth 4.0 LE version,  music player, video player with recording. </t>
  </si>
  <si>
    <t xml:space="preserve">GSM 850/900/1800/1900/UMTS 850/900/1700/1900/2100/1900/FDD-LTE Bands 1, 2, 3, 4, 5, 7, 8, 12, 13, 17, 18, 19, 20, 25, 26, 27, 28, 29, 30/TDD-LTE Bands 38, 39, 40, 41, A10 chip with 64-bit architecture, 3 GB RAM, 32/128/256 GB internal memory, 12 MP rear camera, 7 MP rear camera, Wi-Fi 802.11a/b/g/n/ac,Bluetooth 4.0 LE version,  music player, video player with recording. </t>
  </si>
  <si>
    <t>Splash, dust and water resistant</t>
  </si>
  <si>
    <t>32 GB - INR 60,000
128 GB - INR 70,000
256 GB - INR 80,000</t>
  </si>
  <si>
    <t>32 GB - INR 72,000
128 GB - INR 82,000
256 GB - INR 92,000</t>
  </si>
  <si>
    <t>iPhone 7</t>
  </si>
  <si>
    <t>iPhone 7 Plus</t>
  </si>
  <si>
    <t>iOS10</t>
  </si>
  <si>
    <t>BSNL completes the deployment of telecom network in areas affected by left-wing extremism</t>
  </si>
  <si>
    <t xml:space="preserve">BSNL in collaboration with Vihaan Networks Limited has completed the deployment of telecom network in areas affected by left-wing extrimism. </t>
  </si>
  <si>
    <t>VNL has set up the world’s largest solar-powered green mobile network in LWE affected regions using indigenously designed and manufactured technology in a record time of less than 18 months and is now operating and managing it for a period of 5 years.</t>
  </si>
  <si>
    <t>Vodafone to invest INR 477 billion in India</t>
  </si>
  <si>
    <t>Vodafone is planning to invest INR 477 billion in India to build modern and scalable telecom networks to deliver connectivity for both voice and data and to support technologies.</t>
  </si>
  <si>
    <t>Vodafone India has 22.5% revenue market share with over half of the customers- 107 million- coming from rural India</t>
  </si>
  <si>
    <t xml:space="preserve">Idea Cellular is all set to launch its own app-based digital services </t>
  </si>
  <si>
    <t xml:space="preserve">Idea cellular is all set to launch its app-based digital services like Idea Games, Idea Videos, Idea Music, Idea TV, Idea News, Magazines, Idea Chat and Idea Storage. </t>
  </si>
  <si>
    <t>Current Mobile broadband coverage 400 million Indians, plan to reach 500 million Indians by March 2017.</t>
  </si>
  <si>
    <t xml:space="preserve">Airtel rolls out 20,000 units of Aadhaar based e-KYC solution </t>
  </si>
  <si>
    <t>Airtel has successfully rolled out over 20,000 units of Aadhaar based e-KYC solutions across India. Over 50,000 customers, including those in rural India, are being on-boarded daily by Airtel using this digital solution.</t>
  </si>
  <si>
    <t>In the first phase of deployment, Airtel has plans to have the solution in over 500,000 retail outlets, including those in rural pockets, over the next few months.</t>
  </si>
  <si>
    <t xml:space="preserve">OnePuls opens exclusive experience stores in India </t>
  </si>
  <si>
    <t>OnePlus has announced a partnership with Idea Cellular to start 90 exclusive experience stores across India. Through this partnership, OnePlus aims at offering hands-on experience of its devices.</t>
  </si>
  <si>
    <t>These offline stores would stock OnePlus devices, and users would be allowed to use them in-store. Both the companies are targeting more than 100 experience stores to be opened in the main Indian cities.</t>
  </si>
  <si>
    <t>Jio</t>
  </si>
  <si>
    <t>Reliance Jio signs intra-circle roaming agreement with BSNL</t>
  </si>
  <si>
    <t>Reliance Jio and BSNL has signed an intra-circleroaming agreement for 2G and 4G services, the agreement allows BSNL customers to use RJio’s 4G services in roaming and RJio subscribers to use BSNL’s 2G network for making voice calls.</t>
  </si>
  <si>
    <t>BSNL is the fifth largest operator in India with a wide rural coverage of around 1.14 lakh sites. Besides RJio, Bharti Airtel, Aircel, and Vodafone India have also tied up with BSNL for 2G ICR services.</t>
  </si>
  <si>
    <t>Reliance Jio starts carrier aggregation trials in Kerala</t>
  </si>
  <si>
    <t>Reliance Jio as started testing carrier aggregation of band 3 (1800 MHz) spectrum with band 5 (850 MHz) spectrum in Kerala circle and may soon launch LTE-A on a pan India scale.</t>
  </si>
  <si>
    <t>Jio currently holds liberalised airwaves in 2300 MHz and 850 MHz pan India and in 1800 MHz in 18 out of the total 22 circles.</t>
  </si>
  <si>
    <t>Vodafone signs 2G intra-circle roaming agreement with BSNL</t>
  </si>
  <si>
    <t>Vodafone and BSNL signed a 2G intra-circle roaming agreement to use each other’s assets and network strength across the country, the partnership will improve connectivity and enhance consumer experience</t>
  </si>
  <si>
    <t>The agreement will help Vodafone expand its 2G network further, especially in rural areas and strengthens BSNL’s network reach in urban areas. Vodafone India has over 137,000 towers across the country and BSNL over 114,000.</t>
  </si>
  <si>
    <t>Airtel deploys carrier aggregation in Bengaluru</t>
  </si>
  <si>
    <t>Airtel, announced the deployment of carrier aggregation across TD LTE and LTE FDD in Bengaluru. With this deployment Airtel customers can experience superior data speeds upto 135 Mbps and better coverage – indoors and outdoors.</t>
  </si>
  <si>
    <t>Airtel launched its 4G services in Bengaluru in 2012 on the 2300 Mhz band using the TD LTE standard and recently added capacity on the 1800 Mhz band using FD LTE. With today’s rollout, Bengaluru is among the few cities globally to have high speed data services over 4G Advanced.</t>
  </si>
  <si>
    <t>Vodafone launces 4G on 1800 MHz in Gujarat</t>
  </si>
  <si>
    <t>Now in its second phase of launch, Vodafone SuperNet 4G services will soon also be available in West Bengal and in 1,000 towns across the country by end of the year. The nine circles of Mumbai, Delhi, Kolkata, Karnataka, Kerala, Haryana, Gujarat, UP (E) and West Bengal, together contribute to just under 70% of Vodafone India’s data revenues.</t>
  </si>
  <si>
    <t>Telenor launches 4G services in Bihar</t>
  </si>
  <si>
    <t>Telenor launches “Sabse Sasta Sabke Liye – Full Paisa Vasool” 4G special tariff vouchers in Bihar</t>
  </si>
  <si>
    <t>INR 11, 100 MB 4G data valid for 1 day
INR 47, 500 MB 4G data valid for 21 days
INR 97, 1 GB 4G data, local calls @ 25p/m, STD calls @ 30p/m valid for 28 days</t>
  </si>
  <si>
    <t>INR 52, 1 GB 4G data valid for 28 days
INR 97, 2 GB 4G data valid for 28 days
INR 249, 5 GB 4G data valid for 28 days</t>
  </si>
  <si>
    <t>Airtel introduces ‘Mega Saver Pack’ for mobile prepaid user with annual payment of INR 1,498 and INR 748 for 6 months</t>
  </si>
  <si>
    <t>1 GB 3G/4G data valid for 28 days</t>
  </si>
  <si>
    <t>Vodafone announced the launch of its Vodafone SuperNet 4G service in Gujarat in the prominent business and residential towns of Surat. 4G services will be rolled out across Gujarat over the next few months.</t>
  </si>
  <si>
    <t>Airtel starts offering 4G data plans with annual charge</t>
  </si>
  <si>
    <t>Idea Cellular has introduced super saver data packs with annual payment of INR 1,498 and INR 748 for 6 months</t>
  </si>
  <si>
    <t>Idea starts offering 4G data plans with annual charge</t>
  </si>
  <si>
    <t>Sep 30, 2016</t>
  </si>
  <si>
    <t>1,30,633</t>
  </si>
  <si>
    <t>1,95,504</t>
  </si>
  <si>
    <t>M5</t>
  </si>
  <si>
    <t>Oct-16</t>
  </si>
  <si>
    <t xml:space="preserve">GSM B2/B3/B5/B8/UMTS B1/B2/B5/B8/LTE-FDD B1/B3/B5/B7/B8/B20/LTE-TDD B38/B40/B41, dual SIM, 1.5 GHz MeidaTek MT6750 octa core processor, 2/3GB RAM, 16/32 GB internal memory, 13 MP rear camera, 5 MP front camera, Wi-Fi 802.11 a/b/g/n/ac, bluetooth, 3G, 4G, FM Radio, music player, video player with recording </t>
  </si>
  <si>
    <t>INR 8,900</t>
  </si>
  <si>
    <t>Elite 2 Plus</t>
  </si>
  <si>
    <t xml:space="preserve">
Android 5.1 (Lollipop) </t>
  </si>
  <si>
    <t xml:space="preserve">GSM 850/900/1800/1900/UMTS 2100/LTE 2300 MHz, dual SIM, 1.5 GHz SC9830A quad core processor, 1 GB RAM, 8 GB internal memory, external memory up to 32 GB, 5 MP rear camera, 2 MP front camera, Wi-Fi, bluetooth, 3G, 4G, FM Radio, music player, video player with recording </t>
  </si>
  <si>
    <t>Galaxy On Nxt</t>
  </si>
  <si>
    <t>GSM 850/900/1800/1900/UMTS 2100/1900/850/900/FDD-LTE 2100/1800/850/2600/900/800/TDD-LTE 2600/2300 MHz, dual SIM, 1.6 GHz octa core processor, 3 GB RAM, 32 GB internal memory, external memory up to 256 GB, 13 MP rear camera, 8 MP front camera, Wi-Fi 802.11 b/g/n, bluetooth, 3G, 4G, FM radio, music player, video player with recording</t>
  </si>
  <si>
    <t>INR 18,490</t>
  </si>
  <si>
    <t>P7 max</t>
  </si>
  <si>
    <t xml:space="preserve">GSM 850/900/1800/1900/UMTS 900/1900/2100/FDD LTE B3/B5/TDD LTE B40 MHz, dual SIM, 2.2 GHz octa core processor, 3 GB RAM, 32 GB internal memory, external memory up to 128 GB, 13 MP rear camera, 5 MP front camera, Wi-Fi, bluetooth, 3G, 4G, FM Radio, music player, video player with recording </t>
  </si>
  <si>
    <t>Zenfone 3 Laser</t>
  </si>
  <si>
    <t>INR 18,999</t>
  </si>
  <si>
    <t xml:space="preserve">GSM 850/900/1800/1900/UMTS B1/B5/B8/FDD LTE B1/B3/B5/B8/TDD LTE B40 MHz, dual SIM, Qualcomm Snapdragon 430 processor, 4 GB RAM, 32 GB internal memory, external memory up to 128 GB, 13 MP rear camera, 8 MP front camera, Wi-Fi 802.11a/b/g/n/ac, bluetooth, 3G, 4G, FM Radio, music player, video player with recording </t>
  </si>
  <si>
    <t>Ultra fast laser auto focus</t>
  </si>
  <si>
    <t>Honor 8</t>
  </si>
  <si>
    <t xml:space="preserve">GSM 850/900/1800/1900/UMTS B1/B2/B4/B5/B6/B8/B19/ FDD LTE B1/B2/B3/B4/B5/B7/B8/B12/B17/B19/B20/ TDD LTE B38/B40, dual SIM, 2.3 GHz octa core processor, 4 GB RAM, 32 GB internal memory, external memory up to 128 GB, 12 MP rear camera, 8 MP front camera, Wi-Fi 802.11 a/b/g/n/ac, bluetooth, 3G, 4G, FM radio, music player, video player with recording.  </t>
  </si>
  <si>
    <t>Y55l</t>
  </si>
  <si>
    <t xml:space="preserve">GSM B2/B3/B5/B8/UMTS B1/B5/B8/FDD LTE B1/B3/B5/TDD LTE B40, dual SIM, 1.4 GHz Qualcomm Snapdragon 430 octa core processor, 2 GB RAM, 16 GB internal memory, external memory up to 128 GB, 8 MP rear camera, 5 MP front camera, Wi-Fi, bluetooth, 3G, 4G, FM Radio, music player, video player with recording </t>
  </si>
  <si>
    <t>Smart screen flash</t>
  </si>
  <si>
    <t>INR 11,499</t>
  </si>
  <si>
    <t>Pixel</t>
  </si>
  <si>
    <t>Android 7.1 (Nougat)</t>
  </si>
  <si>
    <t>Pixel XL</t>
  </si>
  <si>
    <t>INR 57,000</t>
  </si>
  <si>
    <t xml:space="preserve">Dual SIM, 2.15 GHz Qualcomm Snapdragon 821 quad core processor, 4 GB RAM, 32/128 GB internal memory, 12.3 MP rear camera, 8 MP front camera, Wi-Fi 802.11a/b/g/n/ac, bluetooth, 3G, 4G, FM Radio, music player, video player with recording </t>
  </si>
  <si>
    <t>USB type C connector</t>
  </si>
  <si>
    <t>INR 67,000</t>
  </si>
  <si>
    <t xml:space="preserve">Z </t>
  </si>
  <si>
    <t xml:space="preserve">GSM 850/900/1800/1900/UMTS 850/900/1700/1900/2100/ LTE B1, 2, 3, 4, 5, 7, 8, 12, 17, 19, 20, 25, 28, 38, 40, 41, dual SIM, 1.8 GHz Qualcomm Snapdragon 820, quad core processor, 4 GB RAM, 64 GB internal memory, external memory up to 2 TB, 13 MP rear camera, 5 MP front camera, Wi-Fi 802.11 a/b/g/n/ac, bluetooth, 3G, 4G, FM Radio, music player, video player with recording </t>
  </si>
  <si>
    <t>Samsung signs MoU to invest in Noida plant</t>
  </si>
  <si>
    <t>Samsung siged an MoU with Akhilesh Yadav for investing INR 19.7 billion in Uttar Pradesh. Under the MoU, Samsung will be setting up a manufacturing unit in Noida, Uttar Pradesh.</t>
  </si>
  <si>
    <t>The unit will be the leading manufacturer for “Free Samajwadi Smartphone Scheme” started by Akhilesh Yadav.</t>
  </si>
  <si>
    <t>Airtel announces its expansion of 4G services in Bihar and Chattisgarh</t>
  </si>
  <si>
    <t>Airtel launches its 4G services in towns across Bihar and Chattisgarh. Raipur and Bilaspur of Chhattisgarh and Patna, Gaya, Siwan, Motihari and Bhagalpur of Bihar are the newly added towns</t>
  </si>
  <si>
    <t>In Bihar, special demo zones and kiosks have been installed at Airtel Stores and franchisee retail stores, so that the people can try the services themselves.</t>
  </si>
  <si>
    <t>RCOM signed a deal to sell its towers with Brookfield Infrastructure</t>
  </si>
  <si>
    <t>Reliance Communication signed a non-binding Term Sheet with Brookfield Infrastructure Group to sell its nationwide tower assets and related infrastructure. As per the agreement, the telco will receive an upfront cash payment of INR 110 billion from the proposed transaction, involving 45,000 mobile towers.</t>
  </si>
  <si>
    <t>Under the Term Sheet, the specified assets are intended to be transferred from Reliance Infratel Ltd. (RITL) on a going concern basis into a separate SPV, to be owned by Brookfield</t>
  </si>
  <si>
    <t>Airtel introduces V-Fiber</t>
  </si>
  <si>
    <t>The customers can upgrade to ‘V-Fiber’ speeds with their current plan and there will be no extra monthly cost involved.</t>
  </si>
  <si>
    <t>BSNL is planning to invest INR 25 billion</t>
  </si>
  <si>
    <t>In order to keep up to with the privately owned telcos BSNL is planning to invest INR 25 billion between October and March to expand mobile network, install Wi-Fi hotspots besides bolstering core network.</t>
  </si>
  <si>
    <t>The telco, under its GSM expansion project, will install 20,000 BTS this fiscal to improve service quality, and most of these would be installed between now and March, the executive said.</t>
  </si>
  <si>
    <t>BSNL and MTNL to equip tourist destinations with Wi-Fi hotspots</t>
  </si>
  <si>
    <t>BSNL and MTNL signed a deal with Union Tourism Ministry to equip 100 tourist destinations across the country with high speed Wi-Fi hotspots. The Union Tourism Ministry has inked agreements with the state-run telecom service providers for the Wi-Fi services for seven years. Under the deal, the Tourism Ministry will be bearing the operational cost for the first three years</t>
  </si>
  <si>
    <t>The Wi-Fi services are likely to be free for the first few minutes for tourists, as the ministry hasn’t taken a call to decide charges for using the service.</t>
  </si>
  <si>
    <t>Sep 30,2016</t>
  </si>
  <si>
    <t xml:space="preserve">Bharti Airtel introduces V-Fiber, a fixed broadband technology capable of delivering broadband speed up to 100 MBps.  </t>
  </si>
  <si>
    <t xml:space="preserve">BSNL/MTNL is a state owned PAN India land-line telephone and cellular service provider in India. </t>
  </si>
  <si>
    <t>Coolpad</t>
  </si>
  <si>
    <t>Nov-16</t>
  </si>
  <si>
    <t>Note 3S</t>
  </si>
  <si>
    <t>Mega 3</t>
  </si>
  <si>
    <t>3 SIM slots</t>
  </si>
  <si>
    <t xml:space="preserve">1.3 GHz Qualcomm Snapdragon octa core processor, 3 GB RAM, 32 GB internal memory, external memory up to 32 GB, 13 MP rear camera, 5 MP front camera, Wi-Fi 802.11 b/g/n, bluetooth, 3G, 4G, FM Radio, music player, video player with recording </t>
  </si>
  <si>
    <t xml:space="preserve">1.2 GHz quad core processor, 2 GB RAM, 16 GB internal memory, internal memory up to 64 GB, 8 MP rear camera, 8 MP front camera, Wi-Fi 802.11 b/g/n, bluetooth, 3G, 4G, FM Radio, music player, video player with recording </t>
  </si>
  <si>
    <t>K6 Power</t>
  </si>
  <si>
    <t xml:space="preserve">GSM 2/3/5/8/ UMTS 1/2/5/8/ FDD-LTE 1/3/5/7/8/20/ TDD LTE 38/40/41 bands, dual SIM, 1.4 GHz Qualcomm Snapdragon 430 octa core processor, 3 GB RAM, 32 GB internal memory, 13 MP rear camera, 8 MP front camera, Wi-Fi 802.11 b/g/n, bluetooth, 3G, 4G, FM Radio, music player, video player with recording </t>
  </si>
  <si>
    <t>Moto M</t>
  </si>
  <si>
    <t xml:space="preserve">GSM 2/3/5/8/ UMTS 1/2/5/8/ FDD-LTE 1/3/5/7/8/20/ TDD LTE 38/40/41 bands, dual SIM, 2.2 GHz MediaTek Helio P15 octa core processor, 3/4 GB RAM, 32/64 GB internal memory, external memory up to 128 GB, 16 MP rear camera, 8 MP front camera, Wi-Fi 802.11 a/b/g/n/ac, bluetooth, 3G, 4G, FM Radio, music player, video player with recording </t>
  </si>
  <si>
    <t xml:space="preserve">GSM 2/3/5/8/ UMTS 1/5/8/ FDD-LTE 1/3/5/ TDD-LTE 40 bands, dual SIM, 1.5 GHz MediaTek MT6750 octa core processor, 4 GB RAM, 32 GB internal memory, external memory up to 128 GB, 13 MP rear camera, 20 MP front camera, Wi-Fi 802.11 b/g/n, bluetooth, 3G, 4G, FM Radio, music player, video player with recording </t>
  </si>
  <si>
    <t>Moonlite selfie camera</t>
  </si>
  <si>
    <t>Zenfone Max (ZC520TL)</t>
  </si>
  <si>
    <t>Zenfone Max (ZC553KL)</t>
  </si>
  <si>
    <t xml:space="preserve">GSM 850/900/1800/1900 MHz/ UMTS 1/5/8/ FDD LTE 1/3/5/8/ TDD-LTE 40 bands, dual SIM, MediaTek quad core processor, 3 GB RAM, 32 GB internal memory, external memory up to 32 GB, 13 MP rear camera, 5 MP front camera, Wi-Fi 802.11 b/g/n, bluetooth, 3G, 4G, FM Radio, music player, video player with recording </t>
  </si>
  <si>
    <t xml:space="preserve">GSM 850/900/1800/1900 MHz/ UMTS 1/5/8/ FDD LTE 1/3/5/8/ TDD-LTE 40 bands, dual SIM, Qualcomm Snapdragon 430 octa core processor, 2/3 GB RAM, 32 GB internal memory, external memory up to 128 GB, 16 MP rear camera, 8 MP front camera, Wi-Fi 802.11 b/g/n, bluetooth, 3G, 4G, FM Radio, music player, video player with recording </t>
  </si>
  <si>
    <t>Reverse charging</t>
  </si>
  <si>
    <t>Canvas Spark 4G</t>
  </si>
  <si>
    <t xml:space="preserve">GSM  850/900/1800/1900/ UMTS 900/2100/ FDD-LTE 850/1800/ TDD-LTE 2300 MHz, dual SIM, 1.3 GHz  Spreadtrum quad core processor, 1 GB RAM, 8 GB internal memory, external memory up to 32 GB, 5 MP rear camera, 2 MP front camera, Wi-Fi 802.11 b/g/n, 3G, 4G, bluetooth, FM Radio, music player, video player with recording. </t>
  </si>
  <si>
    <t>Vdeo 1</t>
  </si>
  <si>
    <t>Vdeo 2</t>
  </si>
  <si>
    <t xml:space="preserve">1.3 GHz quad core processor, dual SIM, 1 GB RAM, 8 GB internal memory, external memory up to 32 GB, 5 MP rear camera, 2 MP front camera, Wi-Fi 802.11 b/g/n, 3G, 4G, bluetooth, FM Radio, music player, video player with recording. </t>
  </si>
  <si>
    <t>Zopo</t>
  </si>
  <si>
    <t>Color F2</t>
  </si>
  <si>
    <t xml:space="preserve">GSM 2/3/5/8/ UMTS 1/5/8/ FDD-LTE 1/3/5/ TDD-LTE 40 bands,dual SIM, MT6737 MediaTek quad core processor, 2 GB RAM, 16 GB internal memory, 8 MP rear camera, wexternal memory up to 64 GB, 5 MP front camera, Wi-Fi 802.11 b/g/n, bluetooth, 3G, 4G, FM Radio, music player, video player with recording </t>
  </si>
  <si>
    <t>F8</t>
  </si>
  <si>
    <t xml:space="preserve">GSM 1800/1900/850/900/ UMTS 900/2100/ FDD-LTE 850/1800/ TDD-LTE 2300 MHz, dual SIM, 1.3 GHz Qualcomm Snapdragon 210 quad core processor, 1 GB RAM, 8 GB internal memory, external memory up to 128 GB, 8 MP rear camera, 5 MP front camera, Wi-Fi 802.11 b/g/n, bluetooth, 3G, 4G, FM Radio, music player, video player with recording </t>
  </si>
  <si>
    <t>QE Jun 16</t>
  </si>
  <si>
    <t>Subscriber Base as on 30.06.2016</t>
  </si>
  <si>
    <t>Facebook</t>
  </si>
  <si>
    <t>Facebook is testing a new project "Express Wi-Fi"</t>
  </si>
  <si>
    <t>“Working with local internet service providers or mobile operators, they’re able to use software provided by Facebook to connect their communities,” Facebook said in a statement</t>
  </si>
  <si>
    <t>Airtel launches LTE-A in Tamilnadu and also launches LTE in Jarkhand</t>
  </si>
  <si>
    <t>Airtel announced the launch of superior LTE-Advanced technology in major cities across TamilNadu. The deployment will result in a superior 4G experience for Airtel customers through considerably faster data speeds and better coverage – indoors and outdoors. Customers with mobile devices that support 4G Advanced will be able to enjoy mobile data speeds of up to 135 Mbps.</t>
  </si>
  <si>
    <t>Airtel 4G Advanced is now available to customers in Chennai, Madurai, Hosur, Vellore, Pondy, Trichy, Coimbatore, Salem &amp; Tiruppur.</t>
  </si>
  <si>
    <t>Vodafone launches around 120,000 m-Pesa outlets across the country</t>
  </si>
  <si>
    <t xml:space="preserve">Vodafone announced the launch of around 120,000 m-Pessa outlets across the country enabling the customers to withdraw cash using their digital wallet from the outlets. </t>
  </si>
  <si>
    <t>With the ‘M-Pesa App’, consumers can very conveniently recharge their mobile &amp; DTH, pay their Post-paid, Electricity, Gas and Landline bills from their mobile with a click of few buttons.</t>
  </si>
  <si>
    <t>RCOM incorporates a new subsidiary Towercom Infrastructure Private Limited</t>
  </si>
  <si>
    <t>RCOM incorporates a new subsidiary Towercom Infrastructure Private Limited, TIPL will be an Infrastructure company, which is yet to commence its business operations. It added that the new subsidiary has been formed with a subscribed and paid up capital of INR 100,000.</t>
  </si>
  <si>
    <t>The latest development follows RCom’s divestment of 51% stake in Reliance Infratel for INR 110 billion to Canada’s Brookfield Infrastructure Group</t>
  </si>
  <si>
    <t>Aircel launches A!LIVE a mobile marketing services</t>
  </si>
  <si>
    <t>Aircel launches A!LIVE a mobile marketing platform along with the partnership with Celltick. The service is aimed to provide easy to discover localized Value Added Services (VAS) to Aircel customers, resulting in strong incremental revenue.</t>
  </si>
  <si>
    <t>Aircel subscribers will be able to easily access relevant VAS products and services based on their location, context and purchase history. Celltick markets content and gaming services, mobile coupons, operator services, mobile advertisements and other infotainment services using the managed service.</t>
  </si>
  <si>
    <t>12,700</t>
  </si>
  <si>
    <t>Aircel launches data and voice combo packs in Andra Pradesh</t>
  </si>
  <si>
    <t>INR 497, 10 GB 3G data, valid for 28 days
INR 599, 1.5 GB 3G data, unlimited local calls
INR 799, 2.5 GB 3G data, unlimited calls</t>
  </si>
  <si>
    <t>Airtel launches data and voice combo pack</t>
  </si>
  <si>
    <t>Airtel introduces a combo pack with unlimited local and STD calls and 1GB 4G data for 4G handsets only</t>
  </si>
  <si>
    <t xml:space="preserve">INR 349, 1 GB 4G data, with Unlimited calls valid for 82 days </t>
  </si>
  <si>
    <t>Reliance launches combo pack with unlimited calling</t>
  </si>
  <si>
    <t>Reliance introduces data and voice combo pack with unlimited local and STD calls and free roaming</t>
  </si>
  <si>
    <t>INR 501, 1 GB 4G data, with unlimited calls valid for 90 days</t>
  </si>
  <si>
    <t>TRAI issues recommendations
on
encouraging data usage in rural areas
 through
provisioning of free data</t>
  </si>
  <si>
    <t xml:space="preserve"> Recommendations 
1. In order to bridge the affordability gap for the persons residing in
rural areas and to support Governments efforts towards cashless
economy by incentivising digital means, the Authority
recommends that a scheme under which a reasonable amount of
data say 100 MB per month may be made available to rural
subscribers for free. 
2.  The cost of implementation of the scheme may be met from USOF. 
3.  To increase participation of other entities for incentivizing free
data, there is a need to introduce third party (Aggregator) to
facilitate schemes which are TSPs agnostic and non discriminatory
in their implementation. 
</t>
  </si>
  <si>
    <t xml:space="preserve">Facebook is now testing a project "Express Wi-Fi" with an aim to provide high quality internet service in the rural areas of the country. </t>
  </si>
  <si>
    <t>Google enables carrier billing for Airtel and Vodafone</t>
  </si>
  <si>
    <t>Google has enabled carrier billing service for Airtel and Vodafone postpaid customers. Direct carrier billing allows customers to buy apps, books, movies and songs directly from the Google Play Store</t>
  </si>
  <si>
    <t>These new tie-ups will help Google to further push its service business, Play Store. Moreover, these tie-ups will also provide a means for developers to monetize their apps and services using Google’s Play Store.</t>
  </si>
  <si>
    <t>Vodafone launches 4G services in certain parts of Maharastra and Tamil Nadu</t>
  </si>
  <si>
    <t>Vodafone launches SuperNet 4G services in parts of Maharasrta and Tamil Nadu, Built on the efficient 2100 MHz band, this state-of-the-art network will enable Vodafone SuperNet 4Gcustomers to access internet via mobile with speeds across a range of smart devices including Mi-Fi &amp; dongles.</t>
  </si>
  <si>
    <t>Vodafone SuperNet 4G service is also available in places like in Kerala, Karnataka, Kolkata, Delhi &amp; NCR, Mumbai, Haryana, UP East, Gujarat, West Bengal, Rajasthan, Assam &amp; North East, Odisha and Maharashtra circles.</t>
  </si>
  <si>
    <t xml:space="preserve">Vodafone has PAN India GSM license and offers GSM services in all 22 circles, offers 4G services in 13 circles </t>
  </si>
  <si>
    <t>Carrier Aggregation technology combines the capacities across 2300 MHz (TD LTE) and 1800 MHz (FD LTE) to deliver high broadband speeds. With this, Durgapur joins a select group of cities globally and in India, to have 4G-advanced network.</t>
  </si>
  <si>
    <t>Airtel enables its LTE-A network in Durgapur using dual spectrum bands of 2300 Mhz (TD LTE) and 1800 MHz (FD LTE) to offer a superior mobile broadband experience. And also launches 4G services in Dibrugarh and Tinsukia of Assam Circle</t>
  </si>
  <si>
    <t>Airtel launches high speed V-Fiber in Pune, Mumbai and Ahmedabad</t>
  </si>
  <si>
    <t>V-Fiber is based on a European fixed broadband technology called Vectorization. To install this service, no new wiring, drilling etc. are required at the customer’s premises. Instead, the modem has to be upgraded to V-Fiber modem.</t>
  </si>
  <si>
    <t>Airtel announced the launch of V-Fiber in Pune, Mumbai and Ahmedabad. Existing Airtel broadband customers can upgrade to ‘V-Fiber’ speeds to enjoy superfast data speeds at no extra monthly cost.</t>
  </si>
  <si>
    <t>Idea is planning to raise $800 Mn for LTE expansion</t>
  </si>
  <si>
    <t>Idea Cellular is planning to raise funds worth $800 million in a bid to support its 4G LTE expansion in the country, following its acquisition of new airwaves in the October auctions.</t>
  </si>
  <si>
    <t>Idea Cellular recently bagged recently acquired additional 2×74.6 MHz spectrum in FDD technology on 1800 and 2100 bands, and 200 MHz of capacity spectrum in TDD technology on 2300 and 2500 bands.</t>
  </si>
  <si>
    <t xml:space="preserve">RCOM announced the signing of binding agreements with Brookfield Infrastructure in relation to the acquisition of RCOM’s nationwide tower assets by affiliates of Brookfield Infrastructure Partners LP and its institutional partners. </t>
  </si>
  <si>
    <t>RCOM will receive an upfront cash payment of Rs. 11,000 crore  (US$ 1.6 billion) on completion of the transaction. RCOM will also receive Class B non-voting shares in the new Tower company, providing 49% future economic upside in the Towers business, based on certain conditions.</t>
  </si>
  <si>
    <t>An enterprise arm of Vodafone India, Vodafone Business Services has partnered with Gujarat-based Ecolibrium Energy, a market leader in Energy Analytics in India to jointly help businesses reduce on energy costs and improve their energy efficiency.</t>
  </si>
  <si>
    <t>Vodafone’s IoT Managed Connectivity Platform allows Ecolibrium Energy the capability to scale up its business and move to 1,000 SmartSense devices by the end of 2016.</t>
  </si>
  <si>
    <t>Simple is Best</t>
  </si>
  <si>
    <t xml:space="preserve">Docomo launches "Simple is Best" plan to provide maximum data along with 1000 local and STD minutes as well. </t>
  </si>
  <si>
    <t>INR 350, 5 GB 3G data, valid for 28 days</t>
  </si>
  <si>
    <t>2 GB 3G data valid for 28 days</t>
  </si>
  <si>
    <t>Airtel updates myPlan Infinity of Rs. 549 and Rs. 799. The move was made in order to keep up with the craze to 4G data consumption in India</t>
  </si>
  <si>
    <t>INR 549, 3 GB 4G data, with Unlimited calls valid for 28 days
INR 799, 5 GB 4G data, with Unlimited calls valid for 28 days</t>
  </si>
  <si>
    <t>New Ultimte</t>
  </si>
  <si>
    <t>INR 349</t>
  </si>
  <si>
    <t>Unlimited local calls</t>
  </si>
  <si>
    <t>Unlimited STD calls</t>
  </si>
  <si>
    <t>1 GB 4G data for for users with 4G handsets and 100 MB 2G data for users without a 4G handset</t>
  </si>
  <si>
    <t>Ultimate combo plans</t>
  </si>
  <si>
    <t>100 SMS per day</t>
  </si>
  <si>
    <t>4G handset users will get 4GB of 4G data, wheres as non 4G handset users will get 1 GB of data</t>
  </si>
  <si>
    <t>RC14</t>
  </si>
  <si>
    <t>RC249</t>
  </si>
  <si>
    <t>4G handset users will get 1.5 GB 2G data valid for 28 days</t>
  </si>
  <si>
    <t>INR 148</t>
  </si>
  <si>
    <t>4G handset users will get 300 MB of 4G data, wheres as non 4G handset users will get 50 MB of data</t>
  </si>
  <si>
    <t>4G handset users will get 1 GB of 4G data, wheres as non 4G handset users will get 50 MB of data</t>
  </si>
  <si>
    <t>Unlimited voice calling packs</t>
  </si>
  <si>
    <t>INR 145</t>
  </si>
  <si>
    <t>4G handset users will get 300 MB of 4G data, wheres as non 4G handset users will get 50 MB of data, pack is valid for 28 days</t>
  </si>
  <si>
    <t>INR 345</t>
  </si>
  <si>
    <t>STV 298</t>
  </si>
  <si>
    <t>INR 298</t>
  </si>
  <si>
    <t>Unlimited 2G data valid for 28 days</t>
  </si>
  <si>
    <t>STV 198</t>
  </si>
  <si>
    <t>free 1000 offnet minutes</t>
  </si>
  <si>
    <t>STV 108</t>
  </si>
  <si>
    <t>INR 108</t>
  </si>
  <si>
    <t>Cool 1</t>
  </si>
  <si>
    <t>Dec-16</t>
  </si>
  <si>
    <t xml:space="preserve">GSM B2/B3/B8/UMTS B1/B8/FDD-LTE B3/B5/TD-LTE B40, dual SIM, 1.8GHz Qualcomm Snapdragon 652 Octa core processor, 4 GB RAM, 32 GB internal memory, 13 MP rear camera, 8 MP front camera, Wi-Fi 802.11 b/g/n, bluetooth, 3G, 4G, FM Radio, music player, video player with recording </t>
  </si>
  <si>
    <t>ZenFone Go</t>
  </si>
  <si>
    <t xml:space="preserve">GSM 850/900/1800/UMTS 1/5/8/FDD-LTE 1/3/5/8/TD-LTE 40 bands, dual SIM, Qualcomm Snapdragon 410 quad core processor, 1 GB RAM, 8 GB internal memory, external memory up to 128 GB, 8 MP rear camera, 2 MP front camera, Wi-Fi 802.11 b/g/n, bluetooth, 3G, 4G, FM Radio, music player, video player with recording </t>
  </si>
  <si>
    <t>100 GB free Google Drive storage</t>
  </si>
  <si>
    <t>INR 2,799</t>
  </si>
  <si>
    <t>Connect 4G</t>
  </si>
  <si>
    <t xml:space="preserve">GSM 850/900/1800/UMTS 900/2100/FDD-LTE 1800/TD-LTE 2300 Mhz bands, dual SIM, 1.5 GHz quad core processor, 512 MB RAM, 4 GB internal memory, external memory up to 32 GB, 5 MP rear camera, 1.3 MP front camera, Wi-Fi 802.11 b/g/n, bluetooth, 3G, 4G, FM Radio, music player, video player with recording </t>
  </si>
  <si>
    <t>Aura Power</t>
  </si>
  <si>
    <t xml:space="preserve">GSM 900/1800/UMTS 2100/FDD-LTE 2100/TD-LTE 2300 MHz, dual SIM, 1 GHz quad core processor, 1 GB RAM, 8 GB internal memory, external memory up to 32 GB, 8 MP rear camera, 5 MP front camera, Wi-Fi 802.11 b/g/n, bluetooth, 3G, 4G, FM Radio, music player, video player with recording </t>
  </si>
  <si>
    <t>Titanium Vista</t>
  </si>
  <si>
    <t xml:space="preserve">GSM 900/1800/UMTS 2100/FDD-LTE 2100/TD-LTE 2300 MHz, dual SIM, 1.25 GHz quad core processor, 1 GB RAM, 8 GB internal memory, external memory up to 32 GB, 8 MP rear camera, 5 MP front camera, Wi-Fi 802.11 b/g/n, bluetooth, 3G, 4G, FM Radio, music player, video player with recording </t>
  </si>
  <si>
    <t xml:space="preserve">GSM 900/1800/UMTS 2100/FDD-LTE 2100/TD-LTE 2300 MHz, dual SIM, 1.1 GHz quad core processor, 1 GB RAM, 8 GB internal memory, external memory up to 32 GB, 5 MP rear camera, 5 MP front camera, Wi-Fi 802.11 b/g/n, bluetooth, 3G, 4G, FM Radio, music player, video player with recording </t>
  </si>
  <si>
    <t>K9 Viraat</t>
  </si>
  <si>
    <t xml:space="preserve">GSM 900/1800/UMTS 2100/FDD-LTE 2100/TD-LTE 2300 MHz, dual SIM, 1.3 GHz quad core processor, 1 GB RAM, 8 GB internal memory, external memory up to 32 GB, 8 MP rear camera, 5 MP front camera, Wi-Fi 802.11 b/g/n, bluetooth, 3G, 4G, FM Radio, music player, video player with recording </t>
  </si>
  <si>
    <t>Cinemax Click</t>
  </si>
  <si>
    <t>Ultra 50</t>
  </si>
  <si>
    <t xml:space="preserve">GSM 900/1800/UMTS 2100/FDD-LTE 2100/TD-LTE 2300 MHz, dual SIM, 1.3 GHz MediaTek MT6735V/W quad core processor, 3 GB RAM, 32 GB internal memory, external memory up to 64 GB, 13 MP rear camera, 5 MP front camera, Wi-Fi 802.11 b/g/n, bluetooth, 3G, 4G, FM Radio, music player, video player with recording </t>
  </si>
  <si>
    <t>Elite Max</t>
  </si>
  <si>
    <t xml:space="preserve">GSM 850/900/1800/UMTS 900/2100/FDD-LTE 1800/TD-LTE 2300 Mhz bands, dual SIM, 1.4 GHz Qualcomm Snapdragon octa core processor, 4 GB RAM, 32 GB internal memory, 13 MP rear camera, 8 MP front camera, Wi-Fi 802.11 b/g/n, bluetooth, 3G, 4G, FM Radio, music player, video player with recording </t>
  </si>
  <si>
    <t>Elite Star</t>
  </si>
  <si>
    <t xml:space="preserve">GSM 850/900/1800/UMTS 900/2100/FDD-LTE 1800/TD-LTE 2300 Mhz bands, dual SIM, 1.5 GHz quad core processor, 1 GB RAM, 8 GB internal memory, external memory up to 32 GB, 5 MP rear camera, 1.3 MP front camera, Wi-Fi 802.11 b/g/n, bluetooth, 3G, 4G, FM Radio, music player, video player with recording </t>
  </si>
  <si>
    <t>K6 Note</t>
  </si>
  <si>
    <t xml:space="preserve">GSM 2/3/5/8/UMTS 1/2/5/8/FDD-LTE 1/3/5/7/8/20/TD-LTE 38/40/41 bands, dual SIM, 1.4 GHz Qualcomm Snapdragon 430 octa core processor, 3 GB RAM, 32 GB internal memory, 16 MP rear camera, 8 MP front camera,  Wi-Fi 802.11 b/g/n, bluetooth, 3G, 4G, FM Radio, music player, video player with recording </t>
  </si>
  <si>
    <t xml:space="preserve">GSM 2/3/5/8/UMTS 1/2/5/8/FDD-LTE 1/3/5/7/8/20/TD-LTE 38/40/41 bands, dual SIM, 1.4 GHz Qualcomm Snapdragon 430 octa core processor, 3 GB RAM, 32 GB internal memory, 13 MP rear camera, 8 MP front camera,  Wi-Fi 802.11 b/g/n, bluetooth, 3G, 4G, FM Radio, music player, video player with recording </t>
  </si>
  <si>
    <t>Z11</t>
  </si>
  <si>
    <t xml:space="preserve">GSM 850/900/1800/1900/UMTS 850/900/1900/2100/ FDD-LTE  B1/3/5/7/8/20/TD-LTE B40 bands, dual SIM, 2.15 GHz Qualcomm Snapdragon 820 quad core processor, 6 GB RAM, 64 G internal memory, external memory up to 200 GB, 16 MP rear camera, 8 MP front camera, Wi-Fi 802.11 b/g/n/ac, bluetooth, 3G, 4G, FM Radio, music player, video player with recording </t>
  </si>
  <si>
    <t>Qualcomm TruSignal Multi-Antenna Boost</t>
  </si>
  <si>
    <t>N1</t>
  </si>
  <si>
    <t xml:space="preserve">GSM 850/900/1800/1900/UMTS 850/900/1900/2100/ FDD-LTE  B1/3/5/7/8/20/TD-LTE B40 bands, dual SIM, 1.8 GHz MTK Helio P10  octa core processor, 3 GB RAM, 32/64 G internal memory, external memory up to 128 GB, 13 MP rear camera, 13 MP front camera, Wi-Fi 802.11 b/g/n/ac, bluetooth, 3G, 4G, FM Radio, music player, video player with recording </t>
  </si>
  <si>
    <t>P7</t>
  </si>
  <si>
    <t xml:space="preserve">GSM 850/900/1800/1900/UMTS 900/2100/FDD-LTE 850/1800/TDD-LTE 2300 MHz, dual SIM, 1.3 GHz quad core processor, 2 GB RAM, 16 GB internal memory, exteernal memory up to 128 GB, 8 MP rear camera, 5 MP front camera, Wi-Fi 802.11 b/g/n, bluetooth, 3G, 4G, FM Radio, music player, video player with recording </t>
  </si>
  <si>
    <t>Idol 4</t>
  </si>
  <si>
    <t>5.2/5.5 inch</t>
  </si>
  <si>
    <t xml:space="preserve">GSM 850/900/1800/1900/UMTS 1/2/5/8/ LTE B1/3/7/8/20/28A, dual SIM, 1.5 GHz octa core processor, 3 GB RAM, 16 GB internal memory, external memory up to 512 GB, 13 MP rear camera, 8 MP front camera, Wi-Fi 802.11 a/b/g/n/ac, bluetooth, 3G, 4G, FM Radio, music player, video player with recording </t>
  </si>
  <si>
    <t>Experience booster</t>
  </si>
  <si>
    <t>Cloud Q11</t>
  </si>
  <si>
    <t>Aqua Classic 2</t>
  </si>
  <si>
    <t>INR 4,600</t>
  </si>
  <si>
    <t xml:space="preserve">GSM 850/900/1800/1900/UMTS 900/2100M/LTE 1800/2300 Mhz, dual SIM, 1.2 GHz quad core processor, 1 GB RAM, 8 GB internal memory, external memory up to 32 GB, 5 MP rear camera, 2 MP front camera, Wi-Fi 802.11 a/b/g/n, bluetooth, 3G, FM Radio, music player, video player with recording.  </t>
  </si>
  <si>
    <t>INR 6,190</t>
  </si>
  <si>
    <t xml:space="preserve">GSM 900/1800/ UMTS 900/2100/FDD LTE 900/1800/TD-LTE 2300 MHz, dual SIM, 1.2 GHz quad core processor, 1 GB RAM, 8 GB internal memory, external memory up to 32 GB, 8 MP rear camera, 5 MP front camera, Wi-Fi 802.11 a/b/g/n, bluetooth, 3G, FM Radio, music player, video player with recording.  </t>
  </si>
  <si>
    <t>Cloud Style</t>
  </si>
  <si>
    <t xml:space="preserve">GSM 900/1800/ UMTS 900/2100/FDD LTE 900/1800/TD-LTE 2300 MHz, dual SIM, 1.3 GHz quad core processor, 1 GB RAM, 8 GB internal memory, external memory up to 32 GB, 8 MP rear camera, 5 MP front camera, Wi-Fi 802.11 a/b/g/n, bluetooth, 3G, FM Radio, music player, video player with recording.  </t>
  </si>
  <si>
    <t>V20</t>
  </si>
  <si>
    <t>INR 60,000</t>
  </si>
  <si>
    <t>Android 7.0 (Nougat)</t>
  </si>
  <si>
    <t>GSm 850/900/1800/1900/UMTS 850/900/2100/LTE MHz, dual SIM, 2.15 GHz Qualcomm Snapdragon 820 quad core processor, 4 GB RAM, 64 GB internal memory, external memory up to 200 GB, 16 MP rear camera, 5 MP front camera, Wi-Fi 802.11 a/b/g/n/ac, bluetooth, 3G, FM radio, music player, video player with recording</t>
  </si>
  <si>
    <t>Vodafone Business Services partners with Ecolibrium Energy to help companies reduce energy costs</t>
  </si>
  <si>
    <t>RCOM sells its tower assets to Brookfield Infrastructure</t>
  </si>
  <si>
    <t>Airtel enables carrier aggregation in Durgapur and launches 4G in Assam</t>
  </si>
  <si>
    <t>Airtel updates its myPlan infinity plans</t>
  </si>
  <si>
    <t>4G handset users will get 5GB of 4G data, wheres as non 4G handset users will get 1 GB of data</t>
  </si>
  <si>
    <t>Idea cellular is preparing its networks to launch 4G services in second half of 2017, the company is in talks with telecom equipment vendors for the deployment of VoLTE service</t>
  </si>
  <si>
    <t>The company claimed that its mobile broadband data services are currently available to nearly 500 million Indians across nearly 100,000 towns and villages.</t>
  </si>
  <si>
    <t>Vodafone/Idea</t>
  </si>
  <si>
    <t xml:space="preserve">Vodafone group said that is is in discussion with Idea cellular about an all share merger of Vodafone India and Idea Cellular. The statement added that any merger would be effected through the issue of new shares in Idea to Vodafone and would result in Vodafone deconsolidating Vodafone India. </t>
  </si>
  <si>
    <t>Idea Cellular, which is a listed telecom operator, on Monday, informed stock exchanges that it is indeed involved in preliminary discussions with Vodafone Group for a potential merger.</t>
  </si>
  <si>
    <t>Nokia signs 4G deal with Vodafone India</t>
  </si>
  <si>
    <t>Nokia signs a 4G deal worth INR 36.5 Bn with Vodafone India, according to the agreement Nokia would deploy the 4G network in 10 out of 22 circles and the list includes Kolkata, Mumbai, Gujarat, Tamil Nadu/Chennai, Haryana, UP East, West Bengal, Punjab, Himachal Pradesh and Jammu &amp;Kashmir</t>
  </si>
  <si>
    <t>With this deal, Vodafone is expecting to deliver uninterrupted 4G services in 2400 towns of India by the end of March 2017.</t>
  </si>
  <si>
    <t>Airtel upgrades its networks in Bihar, Jharkhand, Rajastan and Delhi</t>
  </si>
  <si>
    <t>Airtel upgrades its 4G network with "Dual Carrier" technology in Bihar, Jharkhand, Rajastan and Delhi. Airtel has combined the capacities of two 5MHz carriers in the 2100MHz band, resulting in faster data speed, better voice quality, and improved indoor and outdoor coverage.</t>
  </si>
  <si>
    <t>Airtel is said to be the first operator to deploy dual carrier technology in Bihar and Jharkhand. Under Project Leap, Airtel has been upgrading its network across the country.</t>
  </si>
  <si>
    <t>V5 Plus</t>
  </si>
  <si>
    <t xml:space="preserve">GSM Band 2/3/5/8/ UMTS 1/5/8/ FDD-LTE 1/3/5/7/8/ TDD-LTE 40, dual SIM, 2.0 GHz Qualcomm Snapdragon 625 octa core processor, 4 GB RAM, 64 GB internal memory, 16 MP rear camera, 20MP+8MP front camera, Wi-Fi 802.11 a/b/g/n/ac, bluetooth, 3G, 4G, FM Radio, music player, video player with recording </t>
  </si>
  <si>
    <t>Dul front camera</t>
  </si>
  <si>
    <t>INR 27,990</t>
  </si>
  <si>
    <t>Galaxy J2 Ace</t>
  </si>
  <si>
    <t>Jan-17</t>
  </si>
  <si>
    <t>GSM 850/900/1800/1900/UMTS 2100/1900/850/900/FDD-LTE 2100/1800/850/2600/900/700/TDD-LTE 2600/2300 MHz, dual SIM, 1.4 GHz quad core processor, 1.5 GB RAM, 8 GB internal memory, external memory up to 256 GB, 8 MP rear camera, 5 MP front camera, Wi-Fi 802.11 b/g/n, bluetooth, 3G, 4G, FM radio, music player, video player with recording</t>
  </si>
  <si>
    <t>S Bike mode</t>
  </si>
  <si>
    <t>Galaxy J1 4G</t>
  </si>
  <si>
    <t>GSM 850/900/1800/1900/UMTS 2100/1900/850/900/FDD-LTE 2100/1800/850/2600/900/700/TDD-LTE 2600/2300 MHz, dual SIM, 1.3 GHz quad core processor, 1 GB RAM, 8 GB internal memory, external memory up to 128 GB, 5 MP rear camera, 2 MP front camera, Wi-Fi 802.11 b/g/n, bluetooth, 3G, 4G, FM radio, music player, video player with recording</t>
  </si>
  <si>
    <t>Galaxy A5</t>
  </si>
  <si>
    <t>GSM 850/900/1800/1900/UMTS 2100/1900/850/900/FDD-LTE 2100/1800/850/2600/900/700/TDD-LTE 2600/2300 MHz, dual SIM, 1.9 GHz octa core processor, 3 GB RAM, 32 GB internal memory, external memory up to 256 GB, 16 MP rear camera, 16 MP front camera, Wi-Fi 802.11 a/b/g/n/ac, bluetooth, 3G, 4G, FM radio, music player, video player with recording</t>
  </si>
  <si>
    <t>INR 23,499</t>
  </si>
  <si>
    <t>INR 28,499</t>
  </si>
  <si>
    <t>Galaxy C9 Pro</t>
  </si>
  <si>
    <t>GSM 850/900/1800/1900/UMTS 2100/1900/850/900/FDD-LTE 2100/1800/850/2600/900/700/TDD-LTE 2600/2300 MHz, dual SIM, 1.95 GHz octa core processor, 6 GB RAM, 64 GB internal memory, external memory up to 256 GB, 16 MP rear camera, 16 MP front camera, Wi-Fi 802.11 a/b/g/n/ac, bluetooth, 3G, 4G, FM radio, music player, video player with recording</t>
  </si>
  <si>
    <t>INR 36,900</t>
  </si>
  <si>
    <t>USB-C</t>
  </si>
  <si>
    <t>Aqua Amaze+</t>
  </si>
  <si>
    <t xml:space="preserve">GSM 850/900/1800/1900/ UMTS 900/2100/ FDD-LTE 1800/850/2300 MHz, dual SIM, 1.3 GHz SC9832A quad core processor, 1 GB RAM, 8 GB internal memory, external memory up to 64 GB, 5 Mp rear camera, 5 MP front camera, Wi-Fi 802.11 a/b/g/n, bluetooth, 3G, FM Radio, music player, video player with recording.  </t>
  </si>
  <si>
    <t>A57</t>
  </si>
  <si>
    <t xml:space="preserve">GSM 850/900/1800/1900/ UMTS 850/900/1900/2100 MHz/ FDD-LTE Bands 1/3/5/7/8/ TDD-LTE Bands 38/39/40/41, dual SIM, Qualcomm MSM8940  octa core processor, 3 GB RAM, 32 GB internal memory, external memory up to 256 GB, 13 MP rear camera, 16 MP front camera, Wi-Fi 802.11 a/b/g/n/ac, bluetooth, 3G, 4G, FM Radio, music player, video player with recording </t>
  </si>
  <si>
    <t>X41+</t>
  </si>
  <si>
    <t>Air Gestures</t>
  </si>
  <si>
    <t xml:space="preserve">GSM 900/1800/UMTS 900/1900/2100 MHz/ FDD-LTE Bands 850/1800/ TDD-LTE 2300 MHz, dual SIM, 1.3 GHz quadx core processor, 2 GB RAM, 32 GB internal memory, external memory up to 32 GB, 8 MP rear camera, 5 MP front camera, Wi-Fi 802.11 b/g/n, bluetooth, 3G, 4G, FM Radio, music player, video player with recording </t>
  </si>
  <si>
    <t>Cloud Q11 4G</t>
  </si>
  <si>
    <t>VoLTE enabled</t>
  </si>
  <si>
    <t xml:space="preserve">GSM 900/1800/ UMTS 900/2100/ FDD-LTE 1800/850/2300 MHz, dual SIM, 1.2 GHz quad core processor, 1 GB RAM, 8 GB internal memory, external memory up to 32 GB, 8 MP rear camera, 5 MP front camera, Wi-Fi 802.11 b/g/n, bluetooth, 3G, FM Radio, music player, video player with recording.  </t>
  </si>
  <si>
    <t>Cloud Style 4G</t>
  </si>
  <si>
    <t>INR 6,290</t>
  </si>
  <si>
    <t xml:space="preserve">GSM 850/900/1800/1900/ UMTS 900/2100/ FDD-LTE 1800/850/2300 MHz, dual SIM, 1.3 GHz quad core processor, 1 GB RAM, 8 GB internal memory, external memory up to 32 GB, 8 MP rear camera, 5 MP front camera, Wi-Fi 802.11 b/g/n, bluetooth, 3G, FM Radio, music player, video player with recording.  </t>
  </si>
  <si>
    <t>Vodafone and Idea cellular confirm preliminary merger discussions</t>
  </si>
  <si>
    <t>Idea cellular is planning to launch VoLTE services in 4G circles</t>
  </si>
  <si>
    <t>Y55S</t>
  </si>
  <si>
    <t>Feb-17</t>
  </si>
  <si>
    <t xml:space="preserve">GSM B2/B3/B5/B8/UMTS B1/B5/B8/ LTE-FDD B1/B3/B5/ LTE-TDD B40, dual SIM, 1.4 GHz Qualcomm Snapdragon quad core processor, 3 GB RAM, 16 GB internal memory, 13 MP rear camera, 5 MP front camera, Wi-Fi 802.11 b/g/n, bluetooth, 3G, 4G, FM Radio, music player, video player with recording </t>
  </si>
  <si>
    <t>Ultra U</t>
  </si>
  <si>
    <t>Android 7 (Nougat)</t>
  </si>
  <si>
    <t xml:space="preserve">GSM 850/900/1800/1900/UMTS 850/900/1900/2100/ LTE-FDD Bands B1/B2/B3/B4/B5/B7/B8/B12/B17/B20/B2/ LTE-TDD Bands B38/B39/B40/B41, dual SIM, 2.15 GHz Qualcomm Snapdragon 821 quad core processor, 4 GB RAM, 64 GB internal memory, external memory up to 2 TB, 12 MP rear camera, 16 MP frnt camera, Wi-Fi 802.11 a/b/g/n/ac, bluetooth, 3G, 4G, FM radio, music player, video player with recording. </t>
  </si>
  <si>
    <t>Dual display</t>
  </si>
  <si>
    <t>U Play</t>
  </si>
  <si>
    <t xml:space="preserve">GSM 850/900/1800/1900/UMTS 850/900/1900/2100/ LTE-FDD Bands B1/B2/B3/B4/B5/B7/B8/B12/B17/B20/B2/ LTE-TDD Bands B38/B39/B40/B41, dual SIM, MediaTek Helio P10 octa core processor, 4 GB RAM, 64 GB internal memory, external memory up to 2 TB, 16 MP rear camera, 16 MP frnt camera, Wi-Fi 802.11 a/b/g/n/ac, bluetooth, 3G, 4G, FM radio, music player, video player with recording. </t>
  </si>
  <si>
    <t>HTC real  sense</t>
  </si>
  <si>
    <t>Coming soon</t>
  </si>
  <si>
    <t>INR 11,700</t>
  </si>
  <si>
    <t>INR 59,990</t>
  </si>
  <si>
    <t xml:space="preserve">GSM 850/900/1800/1900/ UMTS 850/900/1900/2100/ LTE-FDD Bands 1/3/5/7/8/ LTE-TDD Bands 38/39/40/41, dual SIM, Qualcomm MSM8940 octa core processor, 3 GB RAM, 32 GB internal memory, external memory up to 256 GB, 13 MP rear camera, 16 MP front camera, Wi-Fi 802.11 b/g/n, bluetooth, 3G, 4G, FM Radio, music player, video player with recording </t>
  </si>
  <si>
    <t xml:space="preserve">GSM B2/B3/B5/B8/ UMTS B1/B2/B5/B8/ LTE-FDD B1/B3/B5/B7/B8/B20/ LTE-TDD B38/B40/B41, dual SIM, Helio P10 octa core processor, 3/4 GB RAM, 32 GB internal memory, external memory up to 128 GB, 13 MP rear camera, 8 MP frotn camera,  Wi-Fi 802.11 b/g/n, bluetooth, 3G, 4G, FM Radio, music player, video player with recording </t>
  </si>
  <si>
    <t>OnePLus</t>
  </si>
  <si>
    <t>3T</t>
  </si>
  <si>
    <t>Dash Charging</t>
  </si>
  <si>
    <t xml:space="preserve">GSM 850/900/1800/1900/ UMTS Bands 1/2/5/8/ LTE-FDD Bands 1/3/5/7/8/20/ LTE-TDD Bands 38/40, dual SIM, 2.35 GHz Qualcomm Snapdragon 821 quad core processor, 6 GB RAM, 64/128 GB internal memory, 16 MP rear camera, 16 MP front camera, Wi-Fi 802.11 a/b/g/n/ac, bluetooth, 3G, 4G, FM Radio, music player, video player with recording </t>
  </si>
  <si>
    <t>INR 29,999 (64 GB)
INR 34,999 (128GB)</t>
  </si>
  <si>
    <t>Konnect Star</t>
  </si>
  <si>
    <t>INR 3,799</t>
  </si>
  <si>
    <t xml:space="preserve">GSM 900/1800/UMTS 900/1900/2100 MHz/ FDD-LTE Bands 850/1800/ TDD-LTE 2300 MHz, dual SIM, 1 GHz quad core processor, 1 GB RAM, 16 GB internal memory, external memory up to 32 GB, 5 MP rear camera, 1.3 MP front camera, Wi-Fi 802.11 b/g/n, bluetooth, 3G, 4G, FM Radio, music player, video player with recording </t>
  </si>
  <si>
    <t>ZenFone Go (ZB500KL)</t>
  </si>
  <si>
    <t xml:space="preserve">GSM 850/900/1800/1900/ UMTS 1/2/5/8/ LTE FDD Band: 1/3/5/8/ LTE FDD Band: 40, dual SIM, Qualcomm Snapdragon 410 quad core processor, 2 GB RAM, 16 GB internal memory, external memory up to 128 GB, 13 MP rear camera, 5 MP front camera Wi-Fi 802.11 b/g/n, bluetooth, 3G, 4G, FM Radio, music player, video player with recording </t>
  </si>
  <si>
    <t>M5S</t>
  </si>
  <si>
    <t xml:space="preserve">GSM B2/B3/B5/B8/ UMTS B1/B2/B5/B8/ LTE-FDD B1/B3/B7/ LTE-TDD B38/B40, dual SIM, 1.3 GHz MediaTek MT6753 octa core processor, 3 GB RAM, 32 GB internal memory, external memory up to 128 GB, 13 MP rear camera, 5 MP front camera,  Wi-Fi 802.11 b/g/n, bluetooth, 3G, 4G, FM Radio, music player, video player with recording </t>
  </si>
  <si>
    <t>Idea launches LTE services in Gujarat</t>
  </si>
  <si>
    <t>The company will rapidly expand 4G services to cover ten major cities including Ahmedabad, Surat, Rajkot, Gandhidham, Vadodara and Jamnagar by end March ‘17</t>
  </si>
  <si>
    <t>Vodafone announced the launch of 4G services in Puneand Silchar</t>
  </si>
  <si>
    <t>Vodafone India announced the launch of 4G services in Pune. Vodafone SuperNetTM 4G services have now been rolled out in 107 cities and towns in Maharashtra &amp; Goa. The company also launched its 4G services in Silchar, Assam.</t>
  </si>
  <si>
    <t xml:space="preserve">The company has invested INR 10,880+ crore till date including INR 248 crore in H1 FY17 to expand, modernize and build a more technology and energy efficient network. </t>
  </si>
  <si>
    <t>Vodafone signs 4G contract with Vodafone</t>
  </si>
  <si>
    <t>Vodafone India has already launched 4G services across all 17 circles that cover 91% of its total revenues and 95% of mobile data revenues.</t>
  </si>
  <si>
    <t xml:space="preserve">Idea launched LTE services in 4 new cities Gandhinagar, Anand, Bhavnagar, and Bharuch of Gujarat </t>
  </si>
  <si>
    <r>
      <t>Vodafone awards 4G deployment contract worth INR 2.04 billion to Ericsson for network expansion in UP West, Rajasthan, Odisha, North East and Assam</t>
    </r>
    <r>
      <rPr>
        <b/>
        <sz val="10"/>
        <color theme="1"/>
        <rFont val="Calibri"/>
        <family val="2"/>
        <scheme val="minor"/>
      </rPr>
      <t xml:space="preserve"> </t>
    </r>
    <r>
      <rPr>
        <sz val="10"/>
        <color theme="1"/>
        <rFont val="Calibri"/>
        <family val="2"/>
        <scheme val="minor"/>
      </rPr>
      <t>circles</t>
    </r>
  </si>
  <si>
    <t>Dec 31, 2016</t>
  </si>
  <si>
    <t>Aqua 4G Mini</t>
  </si>
  <si>
    <t>Mar-17</t>
  </si>
  <si>
    <t>INR 3,629</t>
  </si>
  <si>
    <t xml:space="preserve">GSM 850/900/1800/1900/ UMTS 900/2100 MHz, 4G bands: B1/3/5/8,TDD LTE:B40, dual SIM, SC9832A 1.3 GHz quad core prcessor, 512 MB RAM, 4 GB internal memory, external memory up to 32 GB, 5 MP rear camera, VGA front camera, Wi-Fi, bluetooth, 3G,4G, FM Radio, music player, video player with recording.  </t>
  </si>
  <si>
    <t>Aqua Trend Lite</t>
  </si>
  <si>
    <t xml:space="preserve">GSM 900/1800/UMTS 900/2100 MHz, 4G bands:LTE: B3/B5/B40, dual SIM, 1.25 GHz MediaTek MTK6737M quad core prcessor, 1 GB RAM, 8 GB internal memory, external memory upto 32 GB, 5 MP rear camera, 2 MP front camera, Wi-Fi, bluetooth, 3G,4G, FM Radio, music player, video player with recording.  </t>
  </si>
  <si>
    <t>Note 5 Lite</t>
  </si>
  <si>
    <t xml:space="preserve">GSM 900/1800/UMTS 900/1900/2100 MHz/ FDD-LTE Bands 850/1800/ TDD-LTE 2300 MHz, dual SIM, 1 GHz quad core processor, 3 GB RAM, 16 GB internal memory, 13 MP rear camera, 8 MP front camera, Wi-Fi 802.11 b/g/n, bluetooth, 3G, 4G, FM Radio, music player, video player with recording </t>
  </si>
  <si>
    <t>Motorla</t>
  </si>
  <si>
    <t>G5 Plus</t>
  </si>
  <si>
    <t xml:space="preserve">GSM 850/900/1800/1900/UMTS 850/900/1900/2100 MHz/ 4G LTE (B1, 3, 5, 8, 40), dual SIM, 2 GHz Qualcomm Snapdragon 625 quad core processor, 3/4 GB RAM, 16/32 GB internal memory, 12 MP rear camera, 5 MP front camera, Wi-Fi 802.11 a/b/g/n, bluetooth, 3G, 4G, FM Radio, music player, video player with recording </t>
  </si>
  <si>
    <t>Turbo Charger</t>
  </si>
  <si>
    <t>Z25</t>
  </si>
  <si>
    <t xml:space="preserve">GSM 850/900/1800/1900/UMTS 900/1900/2100 MHz/ 4G LTE TDD 2300/LTE FDD 850/1800 MHz, dual SIM, 1.5 GHz octa core processor, 4 GB RAM, 32 GB internal memory, external memory up to 128 GB, 13 MP rear camera, 8 MP front camera, Wi-Fi 802.11 b/g/n, bluetooth, 3G, 4G, FM Radio, music player, video player with recording </t>
  </si>
  <si>
    <t>Z10</t>
  </si>
  <si>
    <t>INR 11,500 (2 GB)
INR 12,000 (3 GB)</t>
  </si>
  <si>
    <t xml:space="preserve">GSM 850/900/1800/1900/UMTS 900/1900/2100 MHz/ 4G LTE TDD 2300/LTE FDD 850/1800 MHz, dual SIM, 1.3 GHz octa core processor, 3/4 GB RAM, 16 GB internal memory, external memory up to 128 GB, 8 MP rear camera, 5 MP front camera, Wi-Fi 802.11 b/g/n, bluetooth, 3G, 4G, FM Radio, music player, video player with recording </t>
  </si>
  <si>
    <t>A1</t>
  </si>
  <si>
    <t xml:space="preserve">GSM 850/900/1800/1900/UMTS 900/1900/2100 MHz/ 4G LTE TDD 2300/LTE FDD 850/1800 MHz, dual SIM, 2 GHz MediaTek MT6755 octa core processor, 4 GB RAM, 64 GB internal memory, external memory up to 256 GB, 13 MP rear camera, 16 MP front camera, Wi-Fi 802.11 a/b/g/n, bluetooth, 3G, 4G, FM Radio, music player, video player with recording </t>
  </si>
  <si>
    <t>4010 mAh battery</t>
  </si>
  <si>
    <t>4A</t>
  </si>
  <si>
    <t xml:space="preserve">GSM 850/900/1800/1900/UMTS 900/1900/2100 MHz/ 4G LTE TDD 2300/LTE FDD 850/1800 MHz, dual SIM, 1.4 GHz Qualcomm Snapdragn 425  processor, 2 GB RAM, 16 GB internal memory, external memory up to 128 GB, 13 MP rear camera, 5 MP front camera, Wi-Fi 802.11 a/b/g/n, bluetooth, 3G, 4G, FM Radio, music player, video player with recording </t>
  </si>
  <si>
    <t>4G Enabled</t>
  </si>
  <si>
    <t xml:space="preserve">GSM 850/900/1800/1900/UMTS 850/900/1900/2100 MHz/ FDD LTE B1/3/5/7/8/20; TDD LTE B40, dual SIM, 2.15 GHz Qualcomm Snapdragn 820  processor, 6 GB RAM, 64 GB internal memory, external memory up to 200 GB, 16 MP rear camera, 8 MP front camera, Wi-Fi 802.11 a/b/g/n/ac, bluetooth, 3G, 4G, FM Radio, music player, video player with recording </t>
  </si>
  <si>
    <t>Spark VDEO</t>
  </si>
  <si>
    <t xml:space="preserve">GSM/WCDMA/LTE FDD:B3/B5/B40; Band 1/8; Band 3/8, dual SIM, 1.1 GHz MSM8909-0 processor, 1 GB RAM, 8 GB internal memory, external memory up t 32 GB, 5 MP rear camera, 2 MP front camera, Wi-Fi, 3G, 4G, bluetooth, FM Radio, music player, video player with recording. </t>
  </si>
  <si>
    <t>Dual 5</t>
  </si>
  <si>
    <t xml:space="preserve">GSM/WCDMA/LTE FDD:B3/B5/B40; Band 1/8; Band 3/8, dual SIM, Qualcomm Snapdragon 652 processor, 4 GB RAM, 128 GB internal memory, external memory up t 128 GB, 13 MP+13 MP dual rear camera, 13 MP front camera, Wi-Fi, 3G, 4G, bluetooth, FM Radio, music player, video player with recording. </t>
  </si>
  <si>
    <t>Dual Rear camera</t>
  </si>
  <si>
    <t>Vodafone gets nod from FIPB to acquire You Broadband</t>
  </si>
  <si>
    <t>YOU Broadband India Ltd has around 3,000 km of optic fibre and 6,000 km of last-mile cables to homes across 12 cities</t>
  </si>
  <si>
    <t>Vodafone India received a go-ahead from FIPB to acquire You Broadband for INR 550.9 Mn</t>
  </si>
  <si>
    <t>Airtel acquires Tikona</t>
  </si>
  <si>
    <t xml:space="preserve">Airtel signed a definitive agreement to acquire Tikona Digital Networks. According to the deal Airtel will be controlling Tikona’s 4G business including the Broadband Wireless Access (BWA) spectrum and 350 sites in five telecom circles </t>
  </si>
  <si>
    <t>Tikona has 20MHz spectrum in the 2300MHz band in Gujarat UP (East), UP (West), Rajasthan and Himachal Pradesh circles</t>
  </si>
  <si>
    <t>Airtel partners with Truecaller</t>
  </si>
  <si>
    <t>Airtel partners with Truecaller to provide caller ID service for featured phones, the callers will be informed of the caller’s identity with the help of TrueCaller’s database.</t>
  </si>
  <si>
    <t>It will be a subscription based service that will help users in avoiding unwanted calls (spam) without relying on the internet connection.</t>
  </si>
  <si>
    <t>Airtel sells stake of Bharti Infratel</t>
  </si>
  <si>
    <t>Airtel sells 10.3% stake of Bharti Infratel for INR 61.93 Bn, to a consortium of funds advised by KKR and Canada Pension Plan Investment Board</t>
  </si>
  <si>
    <t>Post this transaction, the stake held by KKR and CPPIB (combined) will be the single largest public shareholder block.</t>
  </si>
  <si>
    <t>CCI approves RCOM and Aircel merger</t>
  </si>
  <si>
    <t>RCOM gets approval from CCI to acquire Aircel, post closing, the company and the present shareholders of Aircel Limited will hold 50 percent each of the combined entity</t>
  </si>
  <si>
    <t>RCOM has already received approval from the Securities and Exchange Board of India (SEBI), BSE Limited (BSE) and National Stock Exchange of India (NSE) for the proposed Scheme of Arrangement.</t>
  </si>
  <si>
    <t>Vodafne launches 4g in Manipur</t>
  </si>
  <si>
    <t xml:space="preserve">Vodafone announced the launch of 4G services in Manipur. Vodafone is also offering various introductory offers in the city. </t>
  </si>
  <si>
    <t>Vodafone rolled out 4G services across 17 circles</t>
  </si>
  <si>
    <t>RCM gets CCI approval for sale of towers</t>
  </si>
  <si>
    <t>RCM received approval frm CCI for the sale of Tower Division of Reliance Infratel Limited to Brookfield Infrastructure Group.</t>
  </si>
  <si>
    <t>RCom had last year inked a deal with Brookfield Group to sell a 51% stake in Reliance Infratel for INR 110 Bn.</t>
  </si>
  <si>
    <t>Airtel launches Payments bank services in 100 villages of Tamilnadu</t>
  </si>
  <si>
    <t xml:space="preserve">Airtel announced the launch of its banking services in 100 vilages across Tamilnadu. All the 100 villages will now have access to essential banking services and the option of making digital payments, making them less reliant on cash. </t>
  </si>
  <si>
    <t>Till date, over 100,000 savings accounts have been opened with Airtel Payments Bank across Tamil Nadu</t>
  </si>
  <si>
    <t>The cmpany is planning to expand the service to 18 towns including the major cities of Patna, Ranchi, Gaya, Sasaram, Motihari, Dhanbad, Bokaro by June 2017.</t>
  </si>
  <si>
    <t>Airtel launches 4G in Jammu and Kashmir</t>
  </si>
  <si>
    <t>Airtel expands its 4G coverage to Jammu and Kashmir, with this launch Airtel now has pan India 4G presence</t>
  </si>
  <si>
    <t>Customers can upgrade to 4G SIM for free and choose from a range of exciting Prepaid and Postpaid plans that offer generous dollops of high speeds data.</t>
  </si>
  <si>
    <t xml:space="preserve">Idea launches its 4G services in Bihar, Jharkhand and West Bengal </t>
  </si>
  <si>
    <t xml:space="preserve">Idea Cellular expands its 4G footprint to Bihar, Jharkhand and West Bengal circles.  </t>
  </si>
  <si>
    <t>Airtel launches combo pack with unlimited calling</t>
  </si>
  <si>
    <t>Airtel launches combo plans with 1 GB data per day and unlimited calling</t>
  </si>
  <si>
    <t>INR 346, 1 GB data per day (28 GB for 28 days) with unlimited local and STD calling</t>
  </si>
  <si>
    <t>Joy of Holi</t>
  </si>
  <si>
    <t>Reliance launches unlimited data and voice calling packs</t>
  </si>
  <si>
    <t xml:space="preserve">INR 49, Unlimited 2G data(500Mb per day), all calls @ 25p/m
INR 49, 1GB 4G data, free onnet calls
INR 99, 2 GB 4G data, free onnet calls
INR 149, 3 GB 4G data, free onnet calls
INR 99, Unlimited 3G data(500 Mb per day), all calls @ 25p/m  </t>
  </si>
  <si>
    <t>BSNL Unlimited data plan</t>
  </si>
  <si>
    <t>BSNL launches daat plan with unlimited calling and per day data</t>
  </si>
  <si>
    <t>INR 339, 2 GB data/day (56 GB total), Unlimited calling (FUP of 25 m/day after FUP 25p/m)
valid for 28 days</t>
  </si>
  <si>
    <t>Aircel data packs</t>
  </si>
  <si>
    <t>Aircel launches data plans with longer validity in Bihar circle</t>
  </si>
  <si>
    <t>INR 35, 1 GB 3G data, valid for 3 days
INR 64, 1 GB 3G data, valid for 7 days
INR 999, 36 GB 3G data (3 GB/mnth), valid for 1 year</t>
  </si>
  <si>
    <t>Aircel Unlimited combo packs</t>
  </si>
  <si>
    <t>Aircel launches newq plans unlimited calling and data benefits in Karnataka Circle</t>
  </si>
  <si>
    <t>FRC 291, 5 GB 3G data, unlimited onnet calls, 1800 free offnet minutes
FRC 191, 2 GB 3G data, unlimited onnet calls, 900 free offnet minutes</t>
  </si>
  <si>
    <t>FRC 82</t>
  </si>
  <si>
    <t>Pack Valid for 28 days</t>
  </si>
  <si>
    <t>Dec 31,2016</t>
  </si>
  <si>
    <t>12,800</t>
  </si>
  <si>
    <t>Galaxy C7 Pro</t>
  </si>
  <si>
    <t>INR 25,990</t>
  </si>
  <si>
    <t>GSM 850/900/1800/1900/UMTS 2100/1900/850/900/FDD-LTE 2100/1800/850/TDD-LTE 2500/2300 MHz, dual SIM, 2.2 GHz octa core processor, 4 GB RAM, 64 GB internal memory, external memory up to 256 GB, 16 MP rear camera, 16 MP front camera, Wi-Fi 802.11 a/b/g/n, bluetooth, 3G, 4G, FM radio, music player, video player with recording</t>
  </si>
  <si>
    <t>Galaxy J3 Pro</t>
  </si>
  <si>
    <t>GSM 850/900/1800/1900/UMTS 2100/1900/850/900/FDD-LTE 2100/1800/850/TDD-LTE 2300 MHz, dual SIM, 1.5 GHz quad core processor, 2 GB RAM, 16 GB internal memory, external memory up to 128 GB, 8 MP rear camera, 5 MP front camera, Wi-Fi 802.11 b/g/n, bluetooth, 3G, 4G, FM radio, music player, video player with recording</t>
  </si>
  <si>
    <t>Ultra data saving mode</t>
  </si>
  <si>
    <t>Galaxy J7 Max</t>
  </si>
  <si>
    <t>GSM 850/900/1800/1900/UMTS 2100/1900/850/900/FDD-LTE 2100/1800/850/900/800/TDD-LTE 2300 MHz, dual SIM, 2.39 GHz octa core processor, 4 GB RAM, 32 GB internal memory, external memory up to 256 GB, 13 MP rear camera, 13 MP front camera, Wi-Fi 802.11 a/b/g/n, bluetooth, 3G, 4G, FM radio, music player, video player with recording</t>
  </si>
  <si>
    <t>S8</t>
  </si>
  <si>
    <t>S8+</t>
  </si>
  <si>
    <t>5.8 inch</t>
  </si>
  <si>
    <t>GSM 850/900/1800/1900/UMTS 2100/1900/850/900/FDD-LTE 2100/1900/1800/850/2600/900/700/800/TDD-LTE 2600/1900/2300/2500 MHz, dual SIM, 2.3 GHz octa core processor, 4 GB RAM, 64 GB internal memory, external memory up to 256 GB, 12 MP rear camera, 8 MP front camera, Wi-Fi 802.11 a/b/g/n/ac, bluetooth, 3G, 4G, FM radio, music player, video player with recording</t>
  </si>
  <si>
    <t>6.2 inch</t>
  </si>
  <si>
    <t>INR 64,900</t>
  </si>
  <si>
    <t>F3 Plus</t>
  </si>
  <si>
    <t>Apr-17</t>
  </si>
  <si>
    <t xml:space="preserve">GSM 850/900/1800/1900/UMTS 850/900/1700/1900/2100 MHz/ FDD-LTE: Bands 1/2/3/4/5/7/8/20/28/ TD-LTE: Bands 38/39/40/41, dual SIM,Qualcomm MSM8976 octa  processor, 4 GB RAM, 64 GB internal memory, external memory up to 256 GB, 16 MP rear camera, 8 MP front camera, Wi-Fi 802.11 a/b/g/n/ac, bluetooth, 3G, 4G, FM Radio, music player, video player with recording </t>
  </si>
  <si>
    <t>VOOC flash charge</t>
  </si>
  <si>
    <t>Evok Note</t>
  </si>
  <si>
    <t xml:space="preserve">GSM 850/900/1800/1900/WCDMA/LTE, dual SIM, 1.3 GHz MediaTek MT6753 processor, 3 GB RAM, 32 GB internal memory, external memory up t 32 GB, 13 MP rear camera, 5 MP front camera, Wi-Fi, 3G, 4G, bluetooth, FM Radio, music player, video player with recording. </t>
  </si>
  <si>
    <t>Evok Power</t>
  </si>
  <si>
    <t xml:space="preserve">GSM 900/1800/1900/WCDMA/LTE, dual SIM, MediaTek processor, 2 GB RAM, 16 GB internal memory, external memory up t 2 TB, 8 MP rear camera, 5 MP front camera, Wi-Fi, 3G, 4G, bluetooth, FM Radio, music player, video player with recording. </t>
  </si>
  <si>
    <t>V5s</t>
  </si>
  <si>
    <t xml:space="preserve">GSM 2/3/5/8/UMTS 1/5/8/ FDD-LTE 1/3/5/ TDD-LTE 40/41 bands, dual SIM, octa cre processor, 4 GB RAM, 64 GB internal memory, external memory up to 256 GB, 20 MP rear camera, 13 MP front camera, Wi-Fi , bluetooth, 3G, 4G, FM Radio, music player, video player with recording </t>
  </si>
  <si>
    <t>Multi tasking</t>
  </si>
  <si>
    <t>INR 18,900</t>
  </si>
  <si>
    <t>BSNL awarded connectivity contract to Vihaan network</t>
  </si>
  <si>
    <t xml:space="preserve">Vihaan network Limited bagged BSNL’s infrastructure project at an auction for INR 16.48 Bn, under the contract Vihaan Networks will provide connectivity in 4000 villages in remote areas of Arunachal Pradesh and Assam.  </t>
  </si>
  <si>
    <t>This project is part of the Rs 53.36 Bn worth Comprehensive Telecom Development Plan for the North-Eastern Region (NER) comprising 8 states which were approved by the Union Cabinet in September 2014.</t>
  </si>
  <si>
    <t>Idea launches 4G servicess in Patna</t>
  </si>
  <si>
    <t>Idea Cellular launches 4G services in Patna and unveiled Digital Idea, a range of digital applications for the on-the-move consumers of Patna</t>
  </si>
  <si>
    <t>The telco also revealed that it would cover nearly 18 towns alongside the major cities which include Ranchi, Patna, Gaya, Sasaram, Motihari, Dhanbad, and Bokaro by June 2017.</t>
  </si>
  <si>
    <t>NTT</t>
  </si>
  <si>
    <t>NTT acquires VNO license for ILD services</t>
  </si>
  <si>
    <t>NTT communications acquired a Virtual Network Operator – International Long Distance license in India</t>
  </si>
  <si>
    <t>As of now, NTT Com is providing National Long Distance (NLD) network services through NTTCINS and Colocation, Managed Hosting, Cloud and ICT Management Services through Netmagic, and an affiliate.</t>
  </si>
  <si>
    <t>Idea Money partners with Shopclues</t>
  </si>
  <si>
    <t>Idea Money partnered with ShopClues to sell products through Retailer Assisted Model (RAM) via local retailers With this partnership, Idea is enabling non-internet users to make easy, convenient, and secure purchase transactions via its Idea Money service.</t>
  </si>
  <si>
    <t>Idea Money through its Retailer Assisted Model (RAM) and a network of 1.8 million Idea retailers will help ShopClues to increase its stronghold in Tier 3 and Tier 4 markets.</t>
  </si>
  <si>
    <t>Idea partners with MapmyIndia to Launch SIM Card-Based Vehicle Tracking Service</t>
  </si>
  <si>
    <t>Idea Cellular partnered with MapmyIndiato launch a new SIM card-based fleet tracking service. The new fleet tracking service launched by Idea will enable enterprise clients to track the position of their fleet easily on MapmyIndia’s maps.</t>
  </si>
  <si>
    <t>Idea have already signed four clients which include its sister companies Hindalco Industries and Grasim Industries along with Sterlite Technologies.</t>
  </si>
  <si>
    <t>Vodafone launches TOBi</t>
  </si>
  <si>
    <t>Vodafone launched TOBi, an artificial intelligence-based chatbot to provide much faster customer support via the web chat service.</t>
  </si>
  <si>
    <t>Vodafone UK says that 75 percent of the consumers aged 18-25 are using instant messenger every day and TOBi is the operator’s solution for the fastest customer support via web chat.</t>
  </si>
  <si>
    <t xml:space="preserve">Vodafone launches 4G services in Arunachal Pradesh </t>
  </si>
  <si>
    <t>The Vodafone 4G roll out in Tawang follows the successful launch of services in Itanagar, Naharlagun, Ziro, Along &amp; Pasighat; and will soon be rolled out across other major towns in Arunachal Pradesh</t>
  </si>
  <si>
    <t>Airtel launches "Airtel Secure"</t>
  </si>
  <si>
    <t xml:space="preserve">Airtel launches "Airtel Secure" to offer services such as mobile repair, cloud backup etc. </t>
  </si>
  <si>
    <t>Airtel Secure is available on a premium subscription basis for both prepaid and postpaid consumers in two forms- INR 49 and INR 79.</t>
  </si>
  <si>
    <t>Telenor launches unlimited combo packs</t>
  </si>
  <si>
    <t>Telenor launched unlimited data pack with clling benefits for its subscribers in Andra Pradesh and Telangana</t>
  </si>
  <si>
    <t>INR 73, 1 GB 4G data per day, calls @ 25p/m</t>
  </si>
  <si>
    <t>BSNL launched new combo plans with voice and data benefits</t>
  </si>
  <si>
    <t>BSNL combo plans</t>
  </si>
  <si>
    <t>INR 349, 2 GB data , unlimited local calls, valid for 28 days
INR 395, 2 GB data per day, 3000 free onnet minutes, 1800 free offnet minutes</t>
  </si>
  <si>
    <t>Aitel launches plans with unlimited data and voice benefits</t>
  </si>
  <si>
    <t>INR 648 2GB data (+ 2GB 4G data)
INR 799, 4 GB data
INR 899, 3 GB data (+ 3 GB 4G data)
INR 999, 6 GB 3G/G data
INR 1198, 5 GB data (+5GB 4G data)</t>
  </si>
  <si>
    <t>Airtel has launched 5 plans with unlimited voice and data benefits for prepaid users valid for 28 days</t>
  </si>
  <si>
    <t xml:space="preserve">Idea launches unlimited data plans </t>
  </si>
  <si>
    <t>Idea launches inlimited data plans on per data basis</t>
  </si>
  <si>
    <t>INR 499, 1.5 GB 4G data per day, valid for 70 days</t>
  </si>
  <si>
    <t>Vodafone expands its 4G footprint to Tawang district of Arunachal Pradesh</t>
  </si>
  <si>
    <t>Aqua A4</t>
  </si>
  <si>
    <t>May-17</t>
  </si>
  <si>
    <t xml:space="preserve">GSM 900/1800/UMTS 900/2100 MHz, LTE-FDD 850/1800/ LTE-TDD 2300 MHz, dual SIM, 1.3 GHz SC9832 quad core prcessor, 1 GB RAM, 8 GB internal memory, external memory upto 64 GB, 5 MP rear camera, 2 MP front camera, Wi-Fi, bluetooth, 3G,4G, FM Radio, music player, video player with recording.  </t>
  </si>
  <si>
    <t>M2 Lite</t>
  </si>
  <si>
    <t>GSM 850/900/1800/1900/UMTS 850/900/1900/2100/ FDD-LTE B1/3/5/7/8/20/ TDD-LTE B38/39/40/41, 1.5 GHz MTK MT6750  quad core processor, 4 GB RAM, 32 GB internal memory, external memory up to 128 GB, 13 MP rear camera, 16 MP front camera, Wi-Fi 802.11 b/g/n/ac, bluetooth, 3G, 4G, FM Radio, music player, video player with recording</t>
  </si>
  <si>
    <t>Indus OS</t>
  </si>
  <si>
    <t>Indus OS partners with Delta ID</t>
  </si>
  <si>
    <t>Indus OS partners with Delta ID to launch Aadhaar-authenticated OS in India. The OS uses IRIS-biometric technology to provide secure identification for the users.</t>
  </si>
  <si>
    <t>Indus OS has already partnered with six domestic brands namely Micromax, Intex, Karbonn, Celkon, and Swipe.</t>
  </si>
  <si>
    <t>Smartron</t>
  </si>
  <si>
    <t>srtphone</t>
  </si>
  <si>
    <t>GSM: B2, B3, B5, B8/ WCDMA: B1, B2, B5, B8/ FDD-LTE: B1, B3, B5, B7, B8, B20/ TDD-LTE: B38, B40, B41, dual SIM, 1.8 GHz Qualcomm Snapdragon 652 octa core processor, 4 GB RAM, 32/64 GB internal memory, 13 MP rear camera, 5 MP front camera, Wi-Fi 802.11 a/b/g/n/ac, bluetooth, 3G, 4G, FM Radio, music player, video player with recording</t>
  </si>
  <si>
    <t>VoWiFi Support</t>
  </si>
  <si>
    <t>INR 13,999 (64 GB)
INR 12,999 (32 GB)</t>
  </si>
  <si>
    <t>Aqua Crystal Plus</t>
  </si>
  <si>
    <t xml:space="preserve">GSM 850/900/1800/1900/ UMTS 900/2100/ LTE 850/1800/2100/2300 MHz, dual SIM, 1.25 GHz MTK6737 quad core processor, 2 GB RAM, 16 GB internal memory, external memory up to 128 GB, 13 MP rear camera, 5 MP front camera, Wi-Fi, bluetooth, 3G,4G, FM Radio, music player, video player with recording.  </t>
  </si>
  <si>
    <t>INR 6,799</t>
  </si>
  <si>
    <t>Honor 8 Pro</t>
  </si>
  <si>
    <t>May17</t>
  </si>
  <si>
    <t>Android 7.0 
(Nougat)</t>
  </si>
  <si>
    <t xml:space="preserve">GSM 850/900/1800/1900/UMTS B1/B2/B5/B8/ FDD LTE B1/B3/B5/B7/B8/B20/ TDD LTE B38/B40, dual SIM, 1.8 GHz HUAWEI Kirin 960 octa core processor, 6 GB RAM, 128 GB internal memory, 12+12 MP dual rear camera, 8 MP front camera, Wi-Fi 802.11 a/b/g/n/ac, bluetooth, 3G, 4G, FM radio, music player, video player with recording.  </t>
  </si>
  <si>
    <t>Quad HD Display</t>
  </si>
  <si>
    <t>ZenFone Go (ZB552KL)</t>
  </si>
  <si>
    <t xml:space="preserve">GSM: B2, B3, B5, B8/ WCDMA: B1, B2, B5, B8/ FDD-LTE: B1, B2, B3, B5, B7, B8/ TDD-LTE: B38, B40, B41, dual SIM, Qualcomm Snapdragon 410 quad core processor, 2 GB RAM, 16 GB internal memory, external memry up to 128 GB, 13 MP rear camera, 5 MP front camera, Wi-Fi 802.11 b/g/n, bluetooth, 3G, 4G, FM Radio, music player, video player with recording
</t>
  </si>
  <si>
    <t>Eluuga I3</t>
  </si>
  <si>
    <t xml:space="preserve">GSM 850/900/1800/1900/ UMTS 900/2100/ FDD-LTE B3/B5/ TDD-LTE B40, dual SIM, 1.3 GHz quad core processor, 2 GB RAM, 16 GB internal memory, external memory up t 32 GB, 13 MP rear camera, 5 MP front camera, Wi-Fi, bluetooth, 3G, 4G, FM Radio, music player, video player with recording
</t>
  </si>
  <si>
    <t>Admire Sense</t>
  </si>
  <si>
    <t xml:space="preserve">GSM 850/900/1800/1900/ UMTS 900/2100/ FDD-LTE B3/B5/ TDD-LTE B40, dual SIM, 1.3 GHz quad core processor, 1 GB RAM, 8 GB internal memory, external memory up t 32 GB, 5 MP rear camera, 5 MP front camera, Wi-Fi, bluetooth, 3G, 4G, FM Radio, music player, video player with recording
</t>
  </si>
  <si>
    <t xml:space="preserve">GSM 850/900/1800/1900/ UMTS 900/2100/ FDD-LTE 850/1800/ TDD-LTE 2300 MHz, dual SIM, 1.3 GHz quad core processor, 2/3 GB RAM, 16 GB internal memory, external memory up t 128 GB, 8 MP rear camera, 5 MP front camera, Wi-Fi, bluetooth, 3G, 4G, FM Radio, music player, video player with recording
</t>
  </si>
  <si>
    <t>INR 12,000 (3 GB)
INR 11,500 (2 GB)</t>
  </si>
  <si>
    <t>INR 18,000</t>
  </si>
  <si>
    <t xml:space="preserve">GSM 850/900/1800/1900/ UMTS 900/2100/ FDD-LTE 850/1800/ TDD-LTE 2300 MHz, dual SIM, 1.5 GHz octa core processor, 4 GB RAM, 32 GB internal memory, external memory up t 128 GB, 13 MP rear camera, 8 MP front camera, Wi-Fi, bluetooth, 3G, 4G, FM Radio, music player, video player with recording
</t>
  </si>
  <si>
    <t>ZenFone Live (ZB501KL)</t>
  </si>
  <si>
    <t xml:space="preserve">GSM: B2, B3, B5, B8/ WCDMA: B1, B5, B8/ FDD-LTE: B1, B3, B5, B8/ TDD-LTE:  B40, dual SIM, Qualcomm Snapdragon 410 quad core processor, 2 GB RAM, 16 GB internal memory, external memry up to 128 GB, 13 MP rear camera, 5 MP front camera, Wi-Fi 802.11 b/g/n, bluetooth, 3G, 4G, FM Radio, music player, video player with recording
</t>
  </si>
  <si>
    <t>N1 Lite</t>
  </si>
  <si>
    <t>GSM 850/900/1800/1900/UMTS 850/900/1900/2100/ FDD-LTE B1/3/5/7/8/20/ TDD-LTE 40, 1.25 GHz MTK 6737  quad core processor, 2 GB RAM, 16 GB internal memory, external memory up to 32 GB, 8 MP rear camera, 8 MP front camera, Wi-Fi 802.11 b/g/n/ac, bluetooth, 3G, 4G, FM Radio, music player, video player with recording</t>
  </si>
  <si>
    <t>Aura Power 4G+</t>
  </si>
  <si>
    <t>GSM 900/1800/ UMTS 900/2100/ LTE B3,B5,B40, dual SIM, 1.25 GHz quad core processor, 1 GB RAM, 16 GB internal memory, external memory up to 32 GB, 5 MP rear camera, 5 MP front camera,  Wi-Fi, bluetooth, 3G, 4G, FM Radio, music player, video player with recording</t>
  </si>
  <si>
    <t>INR 5,800</t>
  </si>
  <si>
    <t>GSM B2, B3, B5, B8/ UMTS B1, B2, B5, B8/ FDD-LTE B1, B3, B5, B7, B20/ TDD-LTE B38, B40, dual SIM, 1.5 GHz MT6750 octa core prcessor, 2/3 GB RAM, 16/32 GB internal memory, 13 MP rear camera, 5 MP front camera, Wi-Fi 802.11 a/b/g/n, bluetooth, 3G, 4G, FM Radio, music player, video player with recording</t>
  </si>
  <si>
    <t>Vodafone launched "Vodafone Red Shield"</t>
  </si>
  <si>
    <t>Vodafone announced the launch of "Vodafone Red Shield" a device security solution with protection cover up to INR 50,000 on new and six-month-old handsets</t>
  </si>
  <si>
    <t>For the RED Shield service, the company has partnered with Shotformats Digital Productions Pvt. Ltd and the insurance cover is being offered by New India Assurance Company Ltd</t>
  </si>
  <si>
    <t>The gateway will enable the Indian Government to provide secure communications to defence services, commercial enterprises, the maritime industry and India’s remotest communities</t>
  </si>
  <si>
    <t>Airtel has deployed "Dual Carrier" technology in Andra Pradesh and Telangana combining TD-LTE in 2300 MHz and FDD-LTE in 1800 MHz frequency bands</t>
  </si>
  <si>
    <t xml:space="preserve">Airtel has pan India GSM license, 3G license for 13 circles and Pan India 4G license for 12 </t>
  </si>
  <si>
    <t>Airtel/Facebook</t>
  </si>
  <si>
    <t xml:space="preserve">Airtel deploys Dual Carrier technology in Andra Pradesh and Telangana </t>
  </si>
  <si>
    <t>Facebook partners with Airtel to offer Express Wi-Fi services in India</t>
  </si>
  <si>
    <t>Facebook has partnered with Airtel to deploy 20,000 Wi-Fi hotspots in India to deliver the internet using Facebook’s Express WiFi service</t>
  </si>
  <si>
    <t>Express WiFi is part of Facebook’s global initiative to spread internet connectivity. It started testing Express Wi-Fi in India in 2015</t>
  </si>
  <si>
    <t>Idea Cellular expands its 4G footprint in Guwahati, Jaipur and Asansol</t>
  </si>
  <si>
    <t>Idea Cellular expands its 4G footprint in Guwahati, Jaipur and Asansol, the telco also unveiled Digital Idea – a suite of digital applications for the customers on-the-go. The three digital apps of Idea include – Idea Music Lounge, Idea Movie Club, and Idea Game Spark</t>
  </si>
  <si>
    <t>Idea has over 193 million subscribers under its belt and has already announced a merger with Vodafone India to form the largest telecom network in the country</t>
  </si>
  <si>
    <t>Vodafone "SuperHour"</t>
  </si>
  <si>
    <t>Vodafone has launched unlimited voice plans with the validity of one and seven days</t>
  </si>
  <si>
    <t>INR 19, 100 MB 4G data, Unlimited on-net calls, valid for 1 day
INR 49, 250 MB 4G data, Unlimited on-net calls, valid for 7 day
INR 89, 250 MB 4G data, Unlimited on-net calls and 100 off-net minutes free, valid for 7 day</t>
  </si>
  <si>
    <t>JODI FRC</t>
  </si>
  <si>
    <t>Free on-net calls between two numbers
Other calls @ 1p/s</t>
  </si>
  <si>
    <t>All calls @ 1p/s</t>
  </si>
  <si>
    <t>250 MB data per mnth for 2 months, pack is valid for 90 days</t>
  </si>
  <si>
    <t>BSNL "Triple Ace"</t>
  </si>
  <si>
    <t>BSNL launched unlimited data plan on the occasion of ‘World Telecommunication and Information Society’ Day on 17th May</t>
  </si>
  <si>
    <t>INR 333, 3 GB data per day for 90 days</t>
  </si>
  <si>
    <t>Vodafone Unlimited combo plans</t>
  </si>
  <si>
    <t>INR 445, 2 GB data for 35 days with unlimited calling
INR 353, 2 GB data valid for 28 days with unlimited calling
INR 145, 1 GB data for 28 days with unlimited on-net calling</t>
  </si>
  <si>
    <t>Over the next three years, Airtel will be investing a whopping INR 600 Bn to upgrade the existing network and deliver best customer experience</t>
  </si>
  <si>
    <t>BSNL and Inmarsat launch satellite phone services</t>
  </si>
  <si>
    <t>BSNL and Inmarsat launched news Indian GSPS gateway, which will enable customers to access highly reliable satellite phone services</t>
  </si>
  <si>
    <t>Vodafone has launched three new first recharge plans of INR 445, INR 353, and INR 145</t>
  </si>
  <si>
    <t>Mar 31,2017</t>
  </si>
  <si>
    <t>Yureka Black</t>
  </si>
  <si>
    <t>Jun-17</t>
  </si>
  <si>
    <t xml:space="preserve">GSM 850/900/1800/1900/UMTS 850/900/1900/2100/LTE 800/1800/2100/2600 MHz, dual SIM, 1.4 GHz Qualcomm Snapdragon Octa Core MSM8937 processor, 4 GB RAM, 32 GB internel memory, external memory up to 64 GB, 13 MP rear camera, 8 MP front camera, Wi-Fi 802.11b/g/n, bluetooth, FM Radio, music player, video player with recording. </t>
  </si>
  <si>
    <t>Moto Z2 Play</t>
  </si>
  <si>
    <t>Jnu-17</t>
  </si>
  <si>
    <t>GSM 850/900/1800/1900/UMTS 850/900/2100/LTE B1/B3/B5/B8/B40, dual SIM, 2.2 GHz Qualcomm Snapdragon 626 octa core processor, 4 GB RAM, 64 GB internal memory, external memory up to 2 TB, 12 MP rear camera, 5 MP front camera, Wi-Fi 802.11 a/b/g/n, bluetooth, 3G, 4G, FM Radio, music player, video player with recording</t>
  </si>
  <si>
    <t>Turbo Power</t>
  </si>
  <si>
    <t>INR 27,900</t>
  </si>
  <si>
    <t>Moto E4</t>
  </si>
  <si>
    <t>GSM 850/900/1800/1900/UMTS 850/900/2100/LTE B1/B3/B5/B8/B40, dual SIM, 1.3 GHz MT6737 quad core processor, 2 GB RAM, 16 GB internal memory, external memory up to 32 GB, 8 MP rear camera, 5 MP front camera, Wi-Fi 802.11 b/g/n, bluetooth, 3G, 4G, FM Radio, music player, video player with recording</t>
  </si>
  <si>
    <t>Moto E4 Plus</t>
  </si>
  <si>
    <t>GSM 850/900/1800/1900/UMTS 850/900/2100/LTE B1/B3/B5/B8/B40, dual SIM, 1.3 GHz MT6737 quad core processor, 3 GB RAM,  13 MP rear camera, 5 MP front camera, Wi-Fi 802.11 b/g/n, bluetooth, 3G, 4G, FM Radio, music player, video player with recording</t>
  </si>
  <si>
    <t>Nokia 3</t>
  </si>
  <si>
    <t xml:space="preserve">GSM 850/900/1800/1900/UMTS B1/B2/B5/B8/LTE B1/B3/B5/B7/B8/B20/B28/B38/B40, dual SIM, 1.3 GHz MTK 6737 quad core processor, 2 GB  RAM, 16 GB internal memory, external memory up to 128 GB, 8 MP rear camera, 8 MP front camera, Wi-Fi, bluetooth, 3G, FM radio , music player, video player with recording.      </t>
  </si>
  <si>
    <t>INR 12,899</t>
  </si>
  <si>
    <t>Nokia 5</t>
  </si>
  <si>
    <t>Nokia 6</t>
  </si>
  <si>
    <t xml:space="preserve">GSM 850/900/1800/1900/UMTS B1/B2/B5/B8/LTE B1/B3/B5/B7/B8/B20/B28/B38/B40, dual SIM,  Qualcomm Snapdragon 430 processor, 2 GB  RAM, 16 GB internal memory, external memory up to 128 GB, 13 MP rear camera, 8 MP front camera, Wi-Fi, bluetooth, 3G, FM radio , music player, video player with recording.      </t>
  </si>
  <si>
    <t xml:space="preserve">GSM 850/900/1800/1900/UMTS B1/B2/B5/B8/LTE B1/B3/B5/B7/B8/B20/B28/B38/B40, dual SIM,  Qualcomm Snapdragon 430 processor, 4 GB  RAM, 32/64 GB internal memory, external memory up to 128 GB, 16 MP rear camera, 8 MP front camera, Wi-Fi, bluetooth, 3G, FM radio , music player, video player with recording.      </t>
  </si>
  <si>
    <t>Z17 Mini</t>
  </si>
  <si>
    <t>GSM 850/900/1800/1900/UMTS 850/900/1900/2100/ TD-LTE B38/39/40/41/ FDD-LTE B1/3/5/7/8/20, dual SIM, Qualcomm Snapdragon MSM8976 octa core processor, 4 GB RAM, 64 GB internal memory, external memory up to 200GB, 13MP+13MP dual rear camera, 16 MP front camera, Wi-Fi 802.11 b/g/n/ac, bluetooth, 3G, 4G, FM Radio, music player, video player with recording</t>
  </si>
  <si>
    <t>Moto C</t>
  </si>
  <si>
    <t>GSM band 2/3/5/8/UMTS 1/2/5/8/LTE-FDD 1/3/5/7/8//LTE-TDD 40, dual SIM, 1.3 GHz MediaTek MT6580m quad core processor, 1 GB RAM, 16 GB internal memory, external memory up to 32 GB, 5 MP rear camera, 2 MP front camera, Wi-Fi 802.11 b/g/n, bluetooth, 3G, 4G, FM Radio, music player, video player with recording</t>
  </si>
  <si>
    <t>Moto C Plus</t>
  </si>
  <si>
    <t>GSM band 2/3/5/8/UMTS 1/2/5/8/LTE-FDD 1/3/5/7/8//LTE-TDD 40, dual SIM, 1.3 GHz MediaTek MT6580m quad core processor, 2 GB RAM, 16 GB internal memory, external memory up to 32 GB, 8 MP rear camera, 2 MP front camera, Wi-Fi 802.11 b/g/n, bluetooth, 3G, 4G, FM Radio, music player, video player with recording</t>
  </si>
  <si>
    <t>Xperia XZ Premium</t>
  </si>
  <si>
    <t>INR 61,990</t>
  </si>
  <si>
    <t>GSM 850/900/1800/1900/ UMTS 2100/LTE 850/1800/2600 MHz, dual SIM, dual standby, Qualcomm Dnapdragon 835 processor, 4 GB RAM, 64 GB internal memory, external memory up to 256 GB, 19 MP rear camera, 13 MP front camera, Wi-Fi 802.11 b/g/n, bluetooth, 3G, 4G, FM radio, music player, video player with recording</t>
  </si>
  <si>
    <t>4K HDR Display</t>
  </si>
  <si>
    <t>U11</t>
  </si>
  <si>
    <t xml:space="preserve">GSM 850/900/1800/1900/UMTS 800/900/1900/2100/LTE-FDD Bands B4/B12/B17/B28/B20/B5/B8/B3/B1/B7/B32/TDD-LTE Bnads B39/B40/B38/B41, dual SIM, 2.45 GHz Qualcomm Snapdragon 835 octa core processor, 4/6GB RAM, 64 GB inyernal memory, external memory up to 2TB, 12 MP rear camera, 16 MP front camera, Wi-Fi 802.11 a/b/g/n/a,  bluetooth, 3G, 4G, FM radio, music player, video player with recording. </t>
  </si>
  <si>
    <t>Edge Sense</t>
  </si>
  <si>
    <t>INR 51,990</t>
  </si>
  <si>
    <t>Turbo 5</t>
  </si>
  <si>
    <t>GSM  B8/B3/B2/UMTS  B8/B1/LTE-FDD B40/B41/LTE-TDD B3/B5, dual SIM, 1.25 GHz Mediatek  MT6737 processor, 2/3 GB RAM, 16/32 GB internal memory, external memory up to 32 GB, 5 MP rear camera, 2 MP front camera, Wi-Fi bluetooth, 3G, 4G, FM Radio, music player, video player with recording</t>
  </si>
  <si>
    <t>Aura Note Play</t>
  </si>
  <si>
    <t xml:space="preserve">GSM 900/1800/UMTS 900/2100/LTE B3/B5/B40, dual SIM, 1.3 GHz quad core processor, 2 GB RAM, 16 GB internal memory, external memry up to 32 GB, 8 MP rear camera, 5 MP front camera, Wi-Fi bluetooth, 3G, 4G, FM Radio, music player, video player with recording </t>
  </si>
  <si>
    <t>The acquisition will enable Airtel to further bolster its spectrum footprint in these seven circles, with the addition of 43.4 MHz spectrum in the 1800 MHz band</t>
  </si>
  <si>
    <t>Airtel and Telenor merger gets approval from SEBI, NSE and BSE. The acquisition will include transfer of all of Telenor India’s assets and customers, further augmenting Airtel’s overall customer base and network</t>
  </si>
  <si>
    <t>Adpay has partnered with BSNL to launch India’s first national mobile virtual network operator, Aerovoyce</t>
  </si>
  <si>
    <t>The MVNO will offer voice and data services, fiber and broadband services, and it will also provide Internet of Things (IoT) SIM Cards, along with International Traveller’s SIM Cards</t>
  </si>
  <si>
    <t>BSNL partnerd with Adpay to launch countries 1st MVNO service</t>
  </si>
  <si>
    <t>Aircel "Good Morning Pack"</t>
  </si>
  <si>
    <t xml:space="preserve">Aircel launched new plan 'Good Morning Pack' in Jammu &amp; Kashmir </t>
  </si>
  <si>
    <t>INR 3, 1 GB 3G data from 7am to 9 am 
(dial *121*100#)</t>
  </si>
  <si>
    <t>Aircel launched unlimited combo pack</t>
  </si>
  <si>
    <t>INR 786, 1 GB 3G data per day (70 GB), unlimited voice calls, valid for 70 days</t>
  </si>
  <si>
    <t>Aircel "Data on Demand"</t>
  </si>
  <si>
    <t>Aircel launched new 'Data on Demand" plan for the users in Kolkata, West Bengal, Bihar, Odisha and North East &amp; Assam. The plan offers customers t use data as per their convenience of time and offers significant control over to the users for their data consumption</t>
  </si>
  <si>
    <t>INR 65, 1 GB 3G data for 4 days, On-Demand 1 GB 3G data per day for 4 days
INR 98, 2 GB 3G data for 8 days, On-Demand 1 GB 3G data per day for 8 days
(Both the pack includes 1 GB additional 3G data for INR 9)</t>
  </si>
  <si>
    <t>Vodafone launched unlimited voice and data plans on the occasion of Ramzan</t>
  </si>
  <si>
    <t>INR 253, 1 GB 2G data per day (28 GB), Unlimited calls valid for 28 days
INR 345, 1 GB 3G data per day (28 GB), unlimited calls valid for 28 days</t>
  </si>
  <si>
    <t>RCOM has revised its 4G postpaid plans</t>
  </si>
  <si>
    <t>RCOM has revised its three postpaid 4G plans offering discount of 28%. The discounted price is available or circles- Delhi, Mumbai, Karnataka, Tamil Nadu, Gujarat, Maharashtra, Andhra Pradesh, and Madhya Pradesh</t>
  </si>
  <si>
    <t>INR 499, 30 GB 4G data valid for 1 month
INR 399, 15 GB 4G data valid for 1 month
INR 239, 6 GB 4G data valid for 1 month</t>
  </si>
  <si>
    <t>BSNL "Chaukka Offer"</t>
  </si>
  <si>
    <t>INR 444, 4 GB data per day for 90 days, unliimited voice calls valid for 90 days</t>
  </si>
  <si>
    <t>BSNL "SIXER"</t>
  </si>
  <si>
    <t>Airtel-Telenor merger gets nod from SEBI, NSE and BSE</t>
  </si>
  <si>
    <t>Aircel launched unlimited voice and data pack on the occasion of Ramzan</t>
  </si>
  <si>
    <t>BSNL has launched new "Chaukka Offer" with unlimited data and voice offering</t>
  </si>
  <si>
    <t>INR 666, 2 GB data per day for 60 days, unlimited voice calls valid for 60 days</t>
  </si>
  <si>
    <t>BSNL has launched new "SIXER" plan with unlimited data and voice offering</t>
  </si>
  <si>
    <t>QE Sep 16</t>
  </si>
  <si>
    <t>QE Dec 16</t>
  </si>
  <si>
    <t>QE Mar 17</t>
  </si>
  <si>
    <t>Village Public Telephone Subscribers in Million</t>
  </si>
  <si>
    <t>Subscriber Base as on 30.09.2016</t>
  </si>
  <si>
    <t>Subscriber Base as on 31.12.2016</t>
  </si>
  <si>
    <t>Subscriber Base as on 31.03.2017</t>
  </si>
  <si>
    <t>1USD = INR 63.9 as on Mar-17</t>
  </si>
  <si>
    <t>K9 Kavach</t>
  </si>
  <si>
    <t>Jul-17</t>
  </si>
  <si>
    <t xml:space="preserve">GSM 900/1800/UMTS 900/2100/LTE B3/B5/B40, dual SIM, 1.25 Ghz quad core processor, 1 GB RAM, 8 GB injternal memory, external memory up to 32 GB, 5 MP rear camera, 5 MP front camera, Wi-Fi 802.11 b/g/n, bluetooth, 3G, 4G, FM Radio, music player, video player with recording </t>
  </si>
  <si>
    <t>INR 5,699</t>
  </si>
  <si>
    <t>N2</t>
  </si>
  <si>
    <t xml:space="preserve">GAM 850/900/1800/1900/UMTS 850/900/1900/2100/ TD-LTE B38/39/40/41/ FDD-LTE B1/3/5/7/8/20, dual SIM, 1.5 GHz MediaTek MT6750 processor, 4 GB RAM, 64 GB internal memory, external memory up to 64 GB, 13 MP rear camera, 16 MP front camera, Wi-Fi 802.11 b/g/n/ac, bluetooth, 3G, 4G, FM Radio, music player, video player with recording </t>
  </si>
  <si>
    <t xml:space="preserve">GAM 850/900/1800/1900/UMTS 850/900/1900/2100/ TD-LTE B38/39/40/41/ FDD-LTE B1/3/5/7/8/20, dual SIM, 2 GHz Qualcomm Snapdragon MSM8953 processor, 4 GB RAM, 64 GB internal memory, external memory up to 200 GB, 13+13 MP dual rear camera, 16 MP front camera, Wi-Fi 802.11 b/g/n/ac, bluetooth, 3G, 4G, FM Radio, music player, video player with recording </t>
  </si>
  <si>
    <t>Galaxy On Max</t>
  </si>
  <si>
    <t>INR 16 900</t>
  </si>
  <si>
    <t>GSM 850/900/1800/1900/UMTS 2100/1900/850/900/FDD-LTE 2100/1900/1800/850/900/800/TDD-LTE 2300 MHz, dual SIM, 2.39 GHz octa core processor, 4 GB RAM, 32 GB internal memory, external memory up to 256 GB, 13 MP rear camera, 13 MP front camera, Wi-Fi 802.11 a/b/g/n/ac, bluetooth, 3G, 4G, FM radio, music player, video player with recording</t>
  </si>
  <si>
    <t>Android 7(Nougat)</t>
  </si>
  <si>
    <t>Front flash</t>
  </si>
  <si>
    <t>Canvas Infinity</t>
  </si>
  <si>
    <t xml:space="preserve">GSM 850/900/1800/1900/UMTS 850/900/1900/2100/LTE 800/1800/2100/2600 MHz, dual SIM, 1.4 GHz Qualcomm Snapdragon processor, 3 GB RAM, 32 GB internel memory, external memory up to 64 GB, 13 MP rear camera, 16 MP front camera, Wi-Fi 802.11b/g/n, bluetooth, FM Radio, music player, video player with recording. </t>
  </si>
  <si>
    <t>Canvas 1</t>
  </si>
  <si>
    <t>Selfie 2</t>
  </si>
  <si>
    <t xml:space="preserve">GSM 850/900/1800/1900/UMTS 850/900/1900/2100/LTE 800/1800/2100/2600 MHz, dual SIM, 1.3 GHz MediaTek MT6737 processor, 2 GB RAM, 16 GB internel memory, external memory up to 32 GB, 8 MP rear camera, 5 MP front camera, Wi-Fi 802.11b/g/n, bluetooth, FM Radio, music player, video player with recording. </t>
  </si>
  <si>
    <t xml:space="preserve">GSM 850/900/1800/1900/UMTS 850/900/1900/2100/LTE 800/1800/2100/2600 MHz, dual SIM, 1.3 GHz MediaTek MT6737 processor, 3 GB RAM, 32 GB internel memory, external memory up to 64 GB, 13 MP rear camera, 8 MP front camera, Wi-Fi 802.11b/g/n, bluetooth, FM Radio, music player, video player with recording. </t>
  </si>
  <si>
    <t>Aqua Selfie</t>
  </si>
  <si>
    <t>INR 6,649</t>
  </si>
  <si>
    <t xml:space="preserve">GSM 850/900/1800/1900/UMTS 900/2100/TD-LTE B40/ FDD-LTE B3/B5, dual SIM, 1.3 GHz Spreadtrum 9832A quad core processor, 2 GB RAM, 16 GB internal memory, external memory up to 64 GB, 8 MP rear camera, 5 MP front camera, Wi-Fi, bluetooth, 3G,4G, FM Radio, music player, video player with recording.   </t>
  </si>
  <si>
    <t>Aqua Power IV</t>
  </si>
  <si>
    <t xml:space="preserve">GSM 850/900/1800/1900/UMTS 900/2100/TD-LTE B40/ FDD-LTE B3/B5, dual SIM, 1.3 GHz MediaTek MTK6737 quad core processor, 1 GB RAM, 16 GB internal memory, external memory up to 128 GB, 5 MP rear camera, 5 MP front camera, Wi-Fi, bluetooth, 3G,4G, FM Radio, music player, video player with recording.   </t>
  </si>
  <si>
    <t>Aqua Note 5.5</t>
  </si>
  <si>
    <t xml:space="preserve">GSM 900/1800/UMTS 900/2100/TD-LTE B40/ FDD-LTE B3/B5, dual SIM, 1.2 GHz Mediatek MT6737V/W quad core processor, 2 GB RAM, 16 GB internal memory, external memory up to 128 GB, 8 MP rear camera, 5 MP front camera, Wi-Fi, bluetooth, 3G,4G, FM Radio, music player, video player with recording.   </t>
  </si>
  <si>
    <t>Aqua Style III</t>
  </si>
  <si>
    <t xml:space="preserve">GSM 850/900/1800/1900/UMTS 900/2100/TD-LTE B40/ FDD-LTE B3/B5, dual SIM, 1.3 GHz SC9832A quad core processor, 1 GB RAM, 16 GB internal memory, external memory up to 64 GB, 5 MP rear camera, 5 MP front camera, Wi-Fi, bluetooth, 3G,4G, FM Radio, music player, video player with recording.   </t>
  </si>
  <si>
    <t>Era 1X</t>
  </si>
  <si>
    <t xml:space="preserve">GSM 850/900/1800/1900/UMTS 900/2100/LTE 850/1800/2300 MHz, dual SIM, 1.5 GHz SC 9832A quad core processor, 2 GB RAM, 16 GB internal memory, external memory up to 32 GB, 8 MP rear camera, 5 MP front camera, Wi-Fi 802.11 b/g/n, bluetooth, 3G, 4G, FM Radio, music player, video player with recording </t>
  </si>
  <si>
    <t>INR 5,888</t>
  </si>
  <si>
    <t>Xperia XA1</t>
  </si>
  <si>
    <t>GSM 850/900/1800/1900/ UMTS 2100/LTE 850/1800/2600 MHz, dual SIM, dual standby, 2.3 GHz MediaTek Helio P20 octa core processor, 3 GB RAM, 32 GB internal memory, external memory up to 256 GB, 23 MP rear camera, 8 MP front camera, Wi-Fi 802.11 b/g/n, bluetooth, 3G, 4G, FM radio, music player, video player with recording</t>
  </si>
  <si>
    <t>Airtel is now allowing its postpaid customers to carry forward unused data</t>
  </si>
  <si>
    <t xml:space="preserve">Airtel has pan India GSM license, 3G license for 13 circles and Pan India 4G license </t>
  </si>
  <si>
    <t>BSNL launched 100G optical transport network</t>
  </si>
  <si>
    <t xml:space="preserve">BSNL launched 100G Optical Transport Network improve broadband speeds and enhance landline and mobile services. </t>
  </si>
  <si>
    <t>The network will cover a total 100 cities across the country with a capital outlay of INR 3.3 billion</t>
  </si>
  <si>
    <t>Competition Commission of India has approved the merger of Vodafone and Idea</t>
  </si>
  <si>
    <t>As per the agreement, Vodafone will own 45.1% in the combined entity after trans­ferring 4.9% to the promoters of Idea Ce­llular for INR 387.4 billion in cash post the merger</t>
  </si>
  <si>
    <t>Vodafone India launched 'Campus Survival Kit' with unlimited calling and 1 GB per day data for students in Delhi-NCR region</t>
  </si>
  <si>
    <t>Airtel launches higher end unlimited plan</t>
  </si>
  <si>
    <t>Airtel launches high priced combo pack with unlimited voice and data for high volume data users</t>
  </si>
  <si>
    <t>Aircel launched new data pack with no daily limit</t>
  </si>
  <si>
    <t>INR 333, 30 GB 2G/3G/4G data, valid for 30 days</t>
  </si>
  <si>
    <t>Aircel launched combo data pack with unlimited calling in UP-E circle</t>
  </si>
  <si>
    <t>INR 348, unlimited calling, 1 GB 3G data per day, valid for 84 days</t>
  </si>
  <si>
    <t>Competition Commission of India approves the merger of Vodafone and Idea</t>
  </si>
  <si>
    <t>Airtel announced a new feature where its postpaid customers can carry forward unused data up to 200 GB per account</t>
  </si>
  <si>
    <t>INR 799, unlimited calling, 3 GB 2G/3G/4G data per day, valid for 28 days</t>
  </si>
  <si>
    <t>Aircel announced unlimited combo pack</t>
  </si>
  <si>
    <t>Aircel launched 30 GB data pack with no daily limits to its customers</t>
  </si>
  <si>
    <t>Vodafone 'Campus Survival Kit'</t>
  </si>
  <si>
    <t>Unlimited calling, 1 GB data per day, valid for 84 days (However Vodafone did not mention the price)</t>
  </si>
  <si>
    <t>Mar 31, 2017</t>
  </si>
  <si>
    <t>Jun 30, 2017</t>
  </si>
  <si>
    <t>Telenor entered into an intra circle roaming arrangement with Airtel</t>
  </si>
  <si>
    <t>Telenor entered into an intra circle roaming arrangement with Bharti Airtel in Andra Pradesh and Telangana. Under this agreement, Telenor subscribers will be able to access 3G and 4G services within the state</t>
  </si>
  <si>
    <t xml:space="preserve"> BSNL BSNL launched 100G optical transport network BSNL/MTNL is a state owned PAN India land-line telephone and cellular service provider in India.  Pan India BSNL launched 100G Optical Transport Network improve broadband speeds and enhance landline and mobile services.  The network will cover a total 100 cities across the country with a capital outlay of INR 3.3 billion  </t>
  </si>
  <si>
    <t>Aug-17</t>
  </si>
  <si>
    <t xml:space="preserve">GSM 850/900/1800/1900/UMTS 850/900/1900/2100/TD-LTE B38/39/40/41/FDD-LTE B1/3/5/7/8/20, dual SIM, Qualcomm Snapdragon MSM8976 octa core processor, 4 GB RAM, 64 GB inernal memory, external memory up to 200 GB, 13 MP dual rear camera, 16 MP front camera, Wi-Fi 802.11 b/g/n/ac, bluetooth, 3G, 4G, FM Radio, music player, video player with recording </t>
  </si>
  <si>
    <t>Dual rear camera with image stabilization</t>
  </si>
  <si>
    <t>Idea Cellular launches 4G in Jammu &amp; Kashmir</t>
  </si>
  <si>
    <t>Idea Cellular launches its 4G services in 26 towns across Jammu &amp; Kashmir, including Udhampur, Katra, Samba, Poonch, Rajouri, Kathua, in addition to Srinagar</t>
  </si>
  <si>
    <t>Idea’s mobile broadband services are currently available to nearly 500 million Indians across nearly 100,000 towns and villages</t>
  </si>
  <si>
    <t>Aqua Lions 2</t>
  </si>
  <si>
    <t xml:space="preserve">GSM 900/1800/UMTS 900/2100/TD-LTE 2300/FDD-LTE 850/1800 MHz, dual SIM, SC9832 quad core processor, 1 GB RAM, 8 GB internal memory, external memory up to 32 GB, 5 MP rear camera, 5 MP front camera, Wi-Fi, bluetooth, 3G,4G, FM Radio, music player, video player with recording.   </t>
  </si>
  <si>
    <t>Vodafone announces unlimited combo plans</t>
  </si>
  <si>
    <t>Vodafone announces combo plans offering 1 GB data per day with unlimited calls in Delhi NCR circle</t>
  </si>
  <si>
    <t xml:space="preserve">INR 392, 1 GB 3G/4G data per day, unlimited calling, valid for 28 days </t>
  </si>
  <si>
    <t>Moto G5S</t>
  </si>
  <si>
    <t>GSM 850/900/1800/1900/UMTS 850/900/2100/ LTE B1/B3/B5/B8/B28/B40, dual SIM, 1.4 GHz Qualcomm Snapdragon 430 octa core processor, 4 GB RAM, 32 GB internal memory, external memory up to 128 GB, 16 MP rear camera, 5 MP front camera, Wi-Fi 802.11 a/b/g/n, bluetooth, 3G, 4G, FM Radio, music player, video player with recording</t>
  </si>
  <si>
    <t>Moto G5S Plus</t>
  </si>
  <si>
    <t>GSM 850/900/1800/1900/UMTS 850/900/2100/ LTE B1/B3/B5/B8/B28/B40, dual SIM, 2 GHz Qualcomm Snapdragon 625 octa core processor, 4 GB RAM, 64 GB internal memory, external memory up to 128 GB, 13 MP dual rear camera, 8 MP front camera, Wi-Fi 802.11 a/b/g/n, bluetooth, 3G, 4G, FM Radio, music player, video player with recording</t>
  </si>
  <si>
    <t>Redmi 4A</t>
  </si>
  <si>
    <t>5 inxh</t>
  </si>
  <si>
    <t>INR 5,999 (2 GB RAM)
INR 6,999 (3 GB RAM)</t>
  </si>
  <si>
    <t>Galaxy J7 Pro</t>
  </si>
  <si>
    <t>GSM 850/900/1800/1900/UMTS 850/900/1800/1900/2100/TD-LTE 2300/2500/2600/FDD-LTE 700/800/900/850/1800/1900/2100/2600 MHz, dual SIM, 1.6 GHz octa core processor, 3 GB RAM, 64 GB internal memory, external memory up to 256 GB, 13 MP rear camera, 13 MP front camera, Wi-Fi 802.11 a/b/g/n/ac, bluetooth, 3G, 4G, FM radio, music player, video player with recording</t>
  </si>
  <si>
    <t>13 MP front cmaera</t>
  </si>
  <si>
    <t>INR 20,900</t>
  </si>
  <si>
    <t>Galaxy J7 Nxt</t>
  </si>
  <si>
    <t>INR 11,490</t>
  </si>
  <si>
    <t>GSM 850/900/1800/1900/UMTS 850/900/1900/2100/TD-LTE 2300/FDD-LTE 800/900/850/1800/2100/2600 MHz, dual SIM, 1.6 GHz octa core processor, 2 GB RAM, 16 GB internal memory, external memory up to 256 GB, 13 MP rear camera, 5 MP front camera, Wi-Fi 802.11 b/g/n, bluetooth, 3G, 4G, FM radio, music player, video player with recording</t>
  </si>
  <si>
    <t>Y69</t>
  </si>
  <si>
    <t xml:space="preserve">GSM B2/B3/B5/B8/UMTS B1/B8/TD-LTE B40/FDD-LTE B3/B5, dual SIM, Qualcomm Snapdragon 425 quad core processor, 2/3 GB RAM, 16/32 GB internal memory, external memory up to 128 GB, 13 MP rear camera, 5 MP front camera, Wi-Fi 801.12 b/g/n, bluetooth, 3G, 4G, FM Radio, music player, video player with recording </t>
  </si>
  <si>
    <t xml:space="preserve">GSM B2/3/5/8/UMTS B1/5/8/TD-LTE B40/41/FDD-LTE B1/3/5, dual SIM, 1.5 GHz MT6750 octa core processor, 3 GB RAM, 32 GB internal memory, 13 MP rear camera, 16 MP font camera, Wi-Fi 801.12 b/g/n, bluetooth, 3G, 4G, FM Radio, music player, video player with recording </t>
  </si>
  <si>
    <t xml:space="preserve">GSM 850/900/1800/1900/UMTS 850/900/1900/2100/LTE 800/1800/2100/2600 MHz, dual SIM, Qualcomm Snapdragon processor, 3 GB RAM, 32 GB internel memory, external memory up to 64 GB, 13 MP rear camera, 16 MP front camera, Wi-Fi 802.11b/g/n, bluetooth, FM Radio, music player, video player with recording. </t>
  </si>
  <si>
    <t>INR 9.999</t>
  </si>
  <si>
    <t>Vodafone offers unlimited combo plan</t>
  </si>
  <si>
    <t>Vodafone announces combo plans offering 1 GB data per day with unlimited calls</t>
  </si>
  <si>
    <t xml:space="preserve">INR 344, 1 GB 3G/4G data per day, unlimited calling, valid for 28 days </t>
  </si>
  <si>
    <t>Evok Dual Note</t>
  </si>
  <si>
    <t xml:space="preserve">GSM 850/900/1800/1900/UMTS 850/900/1900/2100/LTE 800/1800/2100/2600 MHz, dual SIM, 1.5 GHz MT6750T octa core processor processor, 3/4 GB RAM, 32 GB internel memory, external memory up to 64 GB, 13 MP rear camera, 5 MP front camera, Wi-Fi 802.11b/g/n, bluetooth, FM Radio, music player, video player with recording. </t>
  </si>
  <si>
    <t>Comio</t>
  </si>
  <si>
    <t>P1</t>
  </si>
  <si>
    <t xml:space="preserve">GSM 850/900/1800/1900/UMTS 900/2100/TD-LTE B40/FDD-LTE B3/B5, dual SIM, 1.3 Ghz MTK6737 quad core processor, 3 GB RAM, 32 GB internal memory, external memory up to 128 GB, 13 MP rear camera, 8 MP front camera, Wi-Fi 802.11b/g/n,  bluetooth, 3G, 4G, FM Radio, music player, video player with recording </t>
  </si>
  <si>
    <t xml:space="preserve">VolTE enabled </t>
  </si>
  <si>
    <t>S1</t>
  </si>
  <si>
    <t xml:space="preserve">GSM 850/900/1800/1900/UMTS 900/2100/TD-LTE B40/FDD-LTE B3/B5, dual SIM, 1.3 Ghz MTK6737 quad core processor, 2 GB RAM, 32 GB internal memory, external memory up to 128 GB, 13 MP rear camera, 8 MP front camera, Wi-Fi 802.11b/g/n,  bluetooth, 3G, 4G, FM Radio, music player, video player with recording </t>
  </si>
  <si>
    <t>C1</t>
  </si>
  <si>
    <t xml:space="preserve">GSM 850/900/1800/1900/UMTS 900/2100/TD-LTE B40/FDD-LTE B3/B5, dual SIM, 1.3 Ghz MTK6737 quad core processor, 1 GB RAM, 32 GB internal memory, external memory up to 128 GB, 8 MP rear camera, 5 MP front camera, Wi-Fi 802.11b/g/n,  bluetooth, 3G, 4G, FM Radio, music player, video player with recording </t>
  </si>
  <si>
    <t>BSNL launches mobile wallet services</t>
  </si>
  <si>
    <t>BSNL launched mobile wallet services in collaboration with MobiKwik. Airtel has pan India GSM license, 3G license for 13 circles and Pan India 4G license for 12  Pan India</t>
  </si>
  <si>
    <t>Aircel launched combo data pack with unlimited calling in North East circle</t>
  </si>
  <si>
    <t>INR 419, unlimited calling, 2 GB 3G data per day, valid for 84 days</t>
  </si>
  <si>
    <t>Aircel launched combo data pack with unlimited calling in Jammu &amp; Kashmir circle</t>
  </si>
  <si>
    <t>INR 449, unlimited calling, 2 GB 3G data per day, valid for 84 days</t>
  </si>
  <si>
    <t>Jun 30,2017</t>
  </si>
  <si>
    <t xml:space="preserve">BSNL partners with Vihaan Networks to deploy emergency network </t>
  </si>
  <si>
    <t>BSNL announced a partnership with Vihaan Networks to deploy emergency mobile network in the event of natural disaster. The solution, Relief 123, consists of a portable mobile station with 24-hour power backup and a solar panel attached to it for further support.</t>
  </si>
  <si>
    <t>Aqua A4+</t>
  </si>
  <si>
    <t>Sep-17</t>
  </si>
  <si>
    <t xml:space="preserve">GSM 900/1800/UMTS 900/2100/LTE-FDD 850/1800/LTE-TDD 2300 MHz, dual SIM, 1.3 GHz SC9832 quad core processor, 1 GB RAM, 8 GB internal memory, external memory up to 64 GB, 5 MP rear camera, 2 MP front camera,  Wi-Fi, bluetooth, 3G,4G, FM Radio, music player, video player with recording.   </t>
  </si>
  <si>
    <t>BSNL partners with Aeris Communications to launch IoT solutions in India</t>
  </si>
  <si>
    <t>BSNL entered into an agreement with Aeris Comminications to launch IoT solutions in India. Under the agreement, both the companies will offer packaged IoT solutions and services to enterprises, small and medium businesses and public sector undertakings among other segments in India.</t>
  </si>
  <si>
    <t>BSNL will enable IoT projects through solutions designed to meet various end uses such as improving supply chain efficiency, enhancing customer experience, tracking and monitoring assets, improving logistics and empowering smart cities through a bouquet of solutions.</t>
  </si>
  <si>
    <t>P99</t>
  </si>
  <si>
    <t xml:space="preserve">GSM 850/900/1800/1900/UMTS 900/2100/ LTE FDD:1/3/5 TDD:40/41, dual SIM, 1.25 GHz MTK6737 quad core processor, 2 GB RAM, 16 GB internal memory, external memory up to 128 GB, 8 MP rear camera, 5 MP front camera, Wi-Fi,  bluetooth, 3G, 4G, FM Radio, music player, video player with recording </t>
  </si>
  <si>
    <t>K7i</t>
  </si>
  <si>
    <t>VoLTE enabled and 
Mosquito repelent technology</t>
  </si>
  <si>
    <t>GSM 850/900/1800/1900/UMTS 900/1900/2100/LTE-FDD 850/1800/LTE-TDD 2300 MHz, dual SIM, 1.14 GHZ quad core processor, 2 GB RAM, 16 GB internal memory, external memory up to 256 GB, 8 MP rear camera, 5 MP front camera, Wi-Fi 802.11 b/g/n, bluetooth, 3G, FM radio, music player, video player with recording</t>
  </si>
  <si>
    <t>5.99 inch</t>
  </si>
  <si>
    <t xml:space="preserve">GSM B2/B3/B5/B8/UMTS B1/B5/B8/LTE-FDD B1/B3/B5 /LTE-TDD B40/B41, dual SIM, 1.5 GHz MT6737T quad core processor, 2 GB Ram, 16 GB internal memory, external memory up to 64 GB, 8 MP rear camera, 5 MP front camera, Wi-Fi 802.11 a/b/g/n, bluetooth, 3G, 4G, FM Radio, music player, video player with recording </t>
  </si>
  <si>
    <t>Flash X2</t>
  </si>
  <si>
    <t>Flash X1</t>
  </si>
  <si>
    <t xml:space="preserve">GSM B2/B3/B5/B8/UMTS B1/B5/B8/LTE-FDD B1/B3/B5 /LTE-TDD B40/B41, dual SIM, 1.3 GHz MT6737 quad core processor, 2 GB RAM, 16 GB internal memory, external memory up to 64 GB, 8 MP rear camera, 5 MP front camera, Wi-Fi 802.11 a/b/g/n, bluetooth, 3G, 4G, FM Radio, music player, video player with recording </t>
  </si>
  <si>
    <t>Eluga I4</t>
  </si>
  <si>
    <t xml:space="preserve">GSM 850/900/1800/1900/UMTS 900/2100/ LTE FDD 850/1800/LTE-TDD 2300, dual SIM, 1.25 GHz MTK6737 quad core processor, 2 GB RAM, 16 GB internal memory, external memory up to 128 GB, 8 MP rear camera, 5 MP front camera, Wi-Fi,  bluetooth, 3G, 4G, FM Radio, music player, video player with recording </t>
  </si>
  <si>
    <t>INR 8,199</t>
  </si>
  <si>
    <t>Vodafone India partners with Intex</t>
  </si>
  <si>
    <t>Vodafone India partnered with Intex Technologies to offer 50% cashback on recharges up to INR 100 on Intex 2G featured phones</t>
  </si>
  <si>
    <t>Customers can use this cashback to enjoy services like voice calls, SMS and Value Added Services.The cashback ffer is valid till 31st October 2017</t>
  </si>
  <si>
    <t>K9 Smart Grand</t>
  </si>
  <si>
    <t xml:space="preserve">GSm 900/1800/ UMTS 900/2100/ LTE B3/B5/B40, dual SIM, 1.3 GHz quad core processor, 1 GB RAM, 8 GB internal memory, external memory up to 32 GB, 8 MP rear camera, 5 MP front camera, Wi-Fi, bluetooth, 3G, 4G, FM Radio, music player, video player with recording </t>
  </si>
  <si>
    <t>Aug17</t>
  </si>
  <si>
    <t>Xperia XZ1</t>
  </si>
  <si>
    <t>Android 8.0 (Oreo)</t>
  </si>
  <si>
    <t>GSM 850/900/1800/1900/ UMTS 2100/LTE 850/1800/2600 MHz, dual SIM, dual standby, Qualcom Snapdragon 835 processor, 4 GB RAM, 64 GB internal memory, external memory up to 256 GB, 19 MP rear camera, 13 MP front camera, Wi-Fi 802.11 b/g/n, bluetooth, 3G, 4G, FM radio, music player, video player with recording</t>
  </si>
  <si>
    <t>3D Scanning</t>
  </si>
  <si>
    <t>INR 46,990</t>
  </si>
  <si>
    <t>RCOM launches new combo plan</t>
  </si>
  <si>
    <t>RCOM launches new combo plan offering data and voice valid for 2 days</t>
  </si>
  <si>
    <t>INR 33, 1 GB 4G data, 1 hour voice calling, valid for 2 days</t>
  </si>
  <si>
    <t>Selfie 3</t>
  </si>
  <si>
    <t>16 MP selfie camera</t>
  </si>
  <si>
    <t xml:space="preserve">GSM 850/900/1800/1900/UMTS 850/900/1900/2100/LTE 800/1800/2100/2600 MHz, dual SIM, Qualcomm Snapdragon 435 octa core processor, 3 GB RAM, 32 GB internel memory, external memory up to 64 GB, 13 MP rear camera, 16 MP front camera, Wi-Fi 802.11b/g/n, bluetooth, FM Radio, music player, video player with recording. </t>
  </si>
  <si>
    <t xml:space="preserve">GSM B8/B3/B2/UMTS B8/B1/ LTE-FDD B40/B41/ LTE-TDD B3/B5, dual SIM, 1.25 GHz MT6737 quad core processor, 2/3 GB RAM, 16/32 GB internal memory, external memory up to 32 GB, 13 MP rear camera, 5 MP front camera,  Wi-Fi, bluetooth, 3G, 4G, FM Radio, music player, video player with recording </t>
  </si>
  <si>
    <t>Turbo 5+</t>
  </si>
  <si>
    <t>4500 mAh battery </t>
  </si>
  <si>
    <t xml:space="preserve">GSM B8/B3/B2/UMTS B1/B2/B8/ LTE-FDD B1/B3/B5/B7/B8/ LTE-TDD B40, dual SIM, 1.5 GHz MT6750 octacore processor, 3 GB RAM, 32 GB internal memory, external memory up to 32 GB, 13 MP rear camera, 5 MP front camera,  Wi-Fi, bluetooth, 3G, 4G, FM Radio, music player, video player with recording </t>
  </si>
  <si>
    <t>Vodafone partners with ALTBalaji to provide Indian content on Vodafone Play</t>
  </si>
  <si>
    <t>Vodafone announced its partnership with ALTBalaji to provide Indian original content on Vodafone Play app</t>
  </si>
  <si>
    <t>Vodafone Play is a video streaming mobile app, where viewers can watch over 300+ Live TV channels, unlimited movies in 16 different languages, along with a huge catalogue of trending video and music content across all genres.</t>
  </si>
  <si>
    <t>Google acquires HTC's Pixel team</t>
  </si>
  <si>
    <t>Google has acquired Pixel unit of HTC for USD 1.1 billion, with this new agreement, Google will now have direct access to the hardware technology and manpower of the Taiwanese company to build their own devices</t>
  </si>
  <si>
    <t>BSNL launches new unlimited combo plan</t>
  </si>
  <si>
    <t>BSNL launches new combo plan offering voice and data for 28 days</t>
  </si>
  <si>
    <t>INR 249, 1 GB data per day, unlimited on-net calls, valid for 28 days</t>
  </si>
  <si>
    <t>Mi MAX 2</t>
  </si>
  <si>
    <t xml:space="preserve">GSM B2 / B3 / B5 / B8/ UMTS B1 / B2/ B5 / B8/ FDD-LTE B1 / B3 / B5 / B7 / B8/ TDD-LTE B38 / B39 / B40 / B41, dual SIM, 2 GHz Qualcomm Snapdragon 625 octa core processor, 4 GB RAM, 32/64 GB internal memory, external memory up to 128 GB, 12 MP rear camera, 5 MP front camera, Wi-Fi 802.11a/b/g/n/ac, bluetooth, 3G, 4G, FM Radio, music player, video player with recording </t>
  </si>
  <si>
    <t>The transaction is expected to close by early 2018</t>
  </si>
  <si>
    <t>RCOM completes MTS India merger transaction</t>
  </si>
  <si>
    <t>RCOM completes MTS India merger transaction, including the final approval from the telecom department. Under the terms of the agreement between RCOM and Sistema, RCOM will acquire the telecommunications business of SSTL including its licenses</t>
  </si>
  <si>
    <t>In addition, Rcom will acquire 30 MHz of the most valuable and superior 800 / 850 MHz band spectrum</t>
  </si>
  <si>
    <t>RCOM to monetize its assets to pay its debts</t>
  </si>
  <si>
    <t>RCOM is planning to pay off INR 170 billion of its debt by monetizing spectrum, towers, fibre and media coverage nodes. RCOm will pay additional INR 100 billion of its debt out of the proceeds of sales and commercial development of DAKC and other prime real estate assets across 8-metros</t>
  </si>
  <si>
    <t>The company said that the “new RCom” would have sustainable and profitable B2B – non-mobile business.RCom’s B2B business portfolio comprises Enterprise, Carrier, Internet Data Centre and global submarine cable network in India and overseas across continents</t>
  </si>
  <si>
    <t>Airtel partners with Celkon to launch 4G smartphone</t>
  </si>
  <si>
    <t>Airtel partners with handset maker Celkon to launch 4G smartphone. This smartphone is part of Airtel’s latest initiative ‘MeraPehla Smartphone,’ under which the operator will collaborate with mobile manufacturers and launches 4G VoLTE smartphones at affordable rates.</t>
  </si>
  <si>
    <t xml:space="preserve">The Celkon Smart 4G smartphone costs INR 1,349, the customer will get a cash refund of INR 500 after 18 months, and another INR 1,000 after 36 months </t>
  </si>
  <si>
    <t xml:space="preserve">Idea launches unlimited combo plan </t>
  </si>
  <si>
    <t>Idea Cellular launches combo plan with free outgoing roaming calls and free SMS benefits</t>
  </si>
  <si>
    <t>INR 357, 1 GB data per day, free unlimited calls, free outgoing roaming calls, 100 SMS per day, valid for 28 days</t>
  </si>
  <si>
    <t xml:space="preserve">Airtel revises its unlimited combo plan </t>
  </si>
  <si>
    <t>Vodafone launches unlimited combo packs for new customers</t>
  </si>
  <si>
    <t xml:space="preserve">Vodafone launches unlimited combo packs to its news customers with voice and data benefits  </t>
  </si>
  <si>
    <t>INR 496, 1 GB data per day, unlimited calling, valid for 84 days
INR 177, 1 GB data, unlimited calling, valid for 28 days</t>
  </si>
  <si>
    <t>Xperia R1</t>
  </si>
  <si>
    <t>GSM 850/900/1800/1900/ UMTS 2100/LTE 850/1800/2600 MHz, dual SIM, dual standby, Qualcmom Snapdragon 430 processor, 2 GB RAM, 16 GB internal memory, external memory up to 128 GB, 13 MP rear camera, 8 MP front camera, Wi-Fi 802.11 b/g/n, bluetooth, 3G, 4G, FM radio, music player, video player with recording</t>
  </si>
  <si>
    <t>Xperia R1 Plus</t>
  </si>
  <si>
    <t>Oct-17</t>
  </si>
  <si>
    <t>GSM 850/900/1800/1900/ UMTS 2100/LTE 850/1800/2600 MHz, dual SIM, dual standby, Qualcmom Snapdragon 430 processor, 3 GB RAM, 32 GB internal memory, external memory up to 128 GB, 13 MP rear camera, 8 MP front camera, Wi-Fi 802.11 b/g/n, bluetooth, 3G, 4G, FM radio, music player, video player with recording</t>
  </si>
  <si>
    <t>F5</t>
  </si>
  <si>
    <t xml:space="preserve">GSM 850/900/1800/1900/UMTS B1/5/8/FDD-LTE B1/3/5/7/8/TDD-LTE B38/39/40/41 bands, dual SIM, dual standby, MT6763T MediaTek octa core processor, 4/6 GB RAM, 32/64 GB internal memory, external memory up to 256 GB, 16 MP rear camera, 20 MP front camera, Wi-Fi 802.11a/b/g/n, bluetooth, 3G, 4G, FM Radio, music player, video player with recording </t>
  </si>
  <si>
    <t>20 MP front camera</t>
  </si>
  <si>
    <t>Vodfone Superweek Plan</t>
  </si>
  <si>
    <t>Vodafone announces Superweek plan offering voice and data benefits for 7 days</t>
  </si>
  <si>
    <t>INR 69, unlimited calling, 500 MB data, valid for 7 days</t>
  </si>
  <si>
    <t>The services is free of cost and users are able to backup up to 2GB storage space</t>
  </si>
  <si>
    <t>Reliance Jio launches new combo plan</t>
  </si>
  <si>
    <t>Reliance Jio launches new combo plan with unlimited calling and data with an extra validity of 7 days</t>
  </si>
  <si>
    <t>INR 499, 1 GB data per day, unlimited calling, valid for 91 days</t>
  </si>
  <si>
    <t xml:space="preserve">GSM 900/1800/UMTS 900/2100/LTE B3,B5,B40 bands, dual SIM, dual standby, 1.1 GHz quad core processor, 1 GB RAM, 8 GB internal memory, external memory up to 32 GB, 3.2 MP rear camera, 2 MP front camera, Wi-Fi, bluetooth, 3G, 4G, FM Radio, music player, video player with recording </t>
  </si>
  <si>
    <t>Titanium Jumbo</t>
  </si>
  <si>
    <t xml:space="preserve">GSM 900/1800/UMTS 900/2100/LTE B1/B3/B5/B40 bands, dual SIM, dual standby, 1.3 GHz quad core processor, 2 GB RAM, 16 GB internal memory, external memory up to 64 GB, 13 MP rear camera, 8 MP front camera, Wi-Fi, bluetooth, 3G, 4G, FM Radio, music player, video player with recording </t>
  </si>
  <si>
    <t>Idea launches unlimited postpaid plan</t>
  </si>
  <si>
    <t>Idea launches new unlimited plan to its postpaid users with unlimited voice calls and data</t>
  </si>
  <si>
    <t>INR 399, 1 GB data per day, unlimited calling, 100 SMS per day</t>
  </si>
  <si>
    <t>Vodafone partners with Micromax to launch affordable smartphones</t>
  </si>
  <si>
    <t xml:space="preserve">Vodafone has partnered with Micromax to launch Bharat 2 Ultra smartphone at an effective price of INR 2,899 </t>
  </si>
  <si>
    <t>A customer has to recharge with the Rs. 150 plan every month for 36 months to get a refund of Rs. 1,900. The refund will be issued in two parts- Rs. 900 at the end of 18 months and Rs. 1,000 at the end of 36 months</t>
  </si>
  <si>
    <t>android 8.0 (Oreo)</t>
  </si>
  <si>
    <t>GSM 850/900/1800/1900/UMTS  1/2/4/5/6/8/19/FDD-LTE 1/2/3/4/5/6/7/8/9/12/17/18/19/20/26/28/32/TDD-LTE 34/38/39/40 bands, dual SIM, dual standby, 2.36 GHz octa core processor, 4/6 GB RAM, 64/128 GB internal memory, 20 MP+12 MP rear camera, 8 MP front camera, Wi-Fi 802.11a/b/g/n/ac, luetooth, 3G, 4G, FM radio, music player, video player with recording.</t>
  </si>
  <si>
    <t>water resistant</t>
  </si>
  <si>
    <t>INR 59,790</t>
  </si>
  <si>
    <t>5.9 inch</t>
  </si>
  <si>
    <t>GSM 850/900/1800/1900/UMTS  1/2/4/5/6/8/19/FDD-LTE 1/2/3/4/5/6/7/8/9/12/17/18/19/20/26/28/32/TDD-LTE 34/38/39/40 bands, dual SIM, dual standby, 2.36 GHz octa core processor, 4 GB RAM, 64 GB internal memory, external memory up to 256 GB 20 MP+12 MP rear camera, 8 MP front camera, Wi-Fi 802.11a/b/g/n/ac, luetooth, 3G, 4G, FM radio, music player, video player with recording.</t>
  </si>
  <si>
    <t>Mate 10 Pro</t>
  </si>
  <si>
    <t>Mate 10</t>
  </si>
  <si>
    <t>Porsche Design Mate 10</t>
  </si>
  <si>
    <t>GSM 850/900/1800/1900/UMTS  1/2/4/5/6/8/19/FDD-LTE 1/2/3/4/5/6/7/8/9/12/17/18/19/20/26/28/32/TDD-LTE 34/38/39/40 bands, dual SIM, dual standby, 2.36 GHz octa core processor, 6 GB RAM, 256 GB internal memory, 20 MP+12 MP rear camera, 8 MP front camera, Wi-Fi 802.11a/b/g/n/ac, luetooth, 3G, 4G, FM radio, music player, video player with recording.</t>
  </si>
  <si>
    <t>INR 106,6000</t>
  </si>
  <si>
    <t>Airtel is planning to acquire customer business of Tata Teleservices</t>
  </si>
  <si>
    <t xml:space="preserve">Bharti Airtel has entered into an agreement to merge customer mobile business of Tata Teleservices, under this agreement, Airtel will engross Tata CMB’s operations across the country in 19 circles </t>
  </si>
  <si>
    <t>The proposed merger will include the transfer of all the customers and assets of Tata CMB to Bharti Airtel. The merger will bolster Airtel’s strong spectrum footprint, especially with the addition of 178.5 MHz spectrum (of which 71.3 MHz is liberalised) in the 850, 1800 &amp; 2100 MHz bands</t>
  </si>
  <si>
    <t>Vodafone India partners with Yupp TV to offer more Live TV Channels</t>
  </si>
  <si>
    <t>Vodafone partners with Yupp TV to offer more Live TV Channels allowing Vodafone Play subscribers to access regional content along with popular movies and shows</t>
  </si>
  <si>
    <t>Yupp TV has 250+ lice channels in 14 national and regional languages</t>
  </si>
  <si>
    <t>Airtel is offering more data with myPlan Infinity</t>
  </si>
  <si>
    <t>Bharti Airtel is offering more data to its postpaid subscribers with its myPlan Infinity plans</t>
  </si>
  <si>
    <t>INR 499, 20 GB data, unlimited calling, Outgoing roaming charges apply
INR 649, 30 GB data, unlimited calling, free outgoing roaming calls
INR 799, 40 GB data, unlimited calling, free outgoing roaming calls
INR 999, 50 GB data, unlimited calling, free outgoing roaming calls
INR 399, 10 GB data, unlimited calling, Outgoing roaming charges apply</t>
  </si>
  <si>
    <t>Era 3</t>
  </si>
  <si>
    <t xml:space="preserve">GSM 900/1800/UMTS 900/2100/LTE B1/B3/B5/B40/B41 bands, dual SIM, dual standby, 1.25 GHz MT6737 MediaTek quad core processor, 1 GB RAM, 8 GB internal memory, external memory up to 64 GB, 5 MP rear camera, 8 MP front camera, Wi-Fi, bluetooth, 3G, 4G, FM Radio, music player, video player with recording </t>
  </si>
  <si>
    <t>Front camera with moon light flash</t>
  </si>
  <si>
    <t>Era 3X</t>
  </si>
  <si>
    <t>Era 2V</t>
  </si>
  <si>
    <t xml:space="preserve">GSM 900/1800/UMTS 900/2100/LTE B1/B3/B5/B40/B41 bands, dual SIM, dual standby, 1.25 GHz MT6737 MediaTek quad core processor, 2 GB RAM, 16 GB internal memory, external memory up to 64 GB, 8 MP rear camera, 13 MP front camera, Wi-Fi, bluetooth, 3G, 4G, FM Radio, music player, video player with recording </t>
  </si>
  <si>
    <t xml:space="preserve">GSM 900/1800/UMTS 900/2100/LTE B1/B3/B5/B40/B41 bands, dual SIM, dual standby, 1.25 GHz MT6737 MediaTek quad core processor, 3 GB RAM, 16 GB internal memory, external memory up to 64 GB, 13 MP rear camera, 13 MP front camera, Wi-Fi, bluetooth, 3G, 4G, FM Radio, music player, video player with recording </t>
  </si>
  <si>
    <t>Mi Mix 2</t>
  </si>
  <si>
    <t>INR 35,990</t>
  </si>
  <si>
    <t xml:space="preserve">GSM 2/3/5/8/ UMTS 1/2/3/4/5/6/8/9/19/  FDD-LTE 1/2/3/4/5/7/8/12/13/17/18/19/20/25/26/27/28/29/30/ TDD-LTE 34/34/39/40/41 bands, dual SIM, dual standby, 2,45 GHz Qualcomm Snapdragon 835 octa core processor, 6 GB RAM, 128 GB internal memory, 12 MP rear camera, 5 MP front camera, Wi-Fi 802.11a/b/g/n/ac, bluetooth, 3G, 4G, FM Radio, music player, video player with recording </t>
  </si>
  <si>
    <t>Supports global network bands</t>
  </si>
  <si>
    <t xml:space="preserve">Bharti Airtel launches VoLTE services </t>
  </si>
  <si>
    <t>Bharti Airtel announced the launch of VoLTE services in Gujarat, Maharastra and Madya Pradesh allowing its customers to enjoy HD voice calls</t>
  </si>
  <si>
    <t>Idea Cellular launches LTE services in Jodhpur and Udaipur of Rajasthan</t>
  </si>
  <si>
    <t>Idea expands its 4G reach to Jodhpur and Udaipur of Rajasthan.  Idea Cellular’s 4G services are now available in 111 towns of Rajasthan</t>
  </si>
  <si>
    <t>Idea also has coverage across 1300 villages in the state, through a strong network of nearly 2100 4G sites</t>
  </si>
  <si>
    <t>QE Jun-17</t>
  </si>
  <si>
    <t>Total Subscribers 
QE Jun'17</t>
  </si>
  <si>
    <t>Sep 30, 2017</t>
  </si>
  <si>
    <t>Sep 30,2017</t>
  </si>
  <si>
    <t>Aircel introduces data backup service</t>
  </si>
  <si>
    <t>Aircel introduces data backup services, which enables its customers to take a complete backup of their smartphone on to the cloud and use it on multiple devices.</t>
  </si>
  <si>
    <t>Airtel revise its unlimited combo plan adding unlimited outgoing roaming calls and free 100 SMS per day to the existing plan</t>
  </si>
  <si>
    <t>Redmi 5A</t>
  </si>
  <si>
    <t>Nov'17</t>
  </si>
  <si>
    <t xml:space="preserve">GSM 2/3/5/8/UMTS 1/2/5/8/FDD-LTE 1/3/5/7/8/TDD-LTE 34/38/39/40/41 bands, dual SIM, 1.4 GHz Qualcomm Snapdragon 425 quad core processor, 2/3 GB RAM, 16/32 GB internal memory, external memory up to 128 GB, 13 MP rear camera, 5 MP front camera, Wi-Fi 801.12 b/g/n, bluetooth, 3G, 4G, FM Radio, music player, video player with recording </t>
  </si>
  <si>
    <t>Also, all the VoLTE supported smartphones doesn’t have Airtel VoLTE support. Airtel will separately roll out the VoLTE patch after testing VoLTE on the smartphone internally.</t>
  </si>
  <si>
    <t>Vodafone India launches Vodafone Red Together plan</t>
  </si>
  <si>
    <t xml:space="preserve">Vodafone launches Vodafone Red Together plan for its postpaid customers allowing two or more customers to avail postpaid plans under single account </t>
  </si>
  <si>
    <t>Vodafone is offering 10% discount on adding two customers to the RED Together scheme, 15% discount on adding three customers, and for adding four or more customers, the telecom operator is providing 20% discount.</t>
  </si>
  <si>
    <t>Nov-17</t>
  </si>
  <si>
    <t>Gear Sport</t>
  </si>
  <si>
    <t>Powered by 1 GHz dual core processor, 4 GB internal memory, preinstalled Tizen OS 3.0</t>
  </si>
  <si>
    <t>Gear Fit2 Pro</t>
  </si>
  <si>
    <t>Water resistant design suitable for swim and fitness tracking. Automatically detects and ogs the activity</t>
  </si>
  <si>
    <t>INR 13,590</t>
  </si>
  <si>
    <t>1.5 inch AMOLED screen with 0.5 GB RAM and 4 GB internal memory, preinstalled Tizen OS 3.0</t>
  </si>
  <si>
    <t>ELYT-e6</t>
  </si>
  <si>
    <t xml:space="preserve">GSM 900/1800/UMTS 900/2100/LTE 1800/850/2300 MHz, Dual SIM, 1.25 GHz quad core processor, 3 GB RAM, 32 GB internal memory, external memory up to 128 GB, 13 MP rear camera, 8 MP front camera, Wi-Fi, bluetooth, 3G,4G, FM Radio, music player, video player with recording.   </t>
  </si>
  <si>
    <t>Aqua Lions N1</t>
  </si>
  <si>
    <t xml:space="preserve">GSM B2,B3,B5,B8/UMTS B1,B8/LTE B3,B5,B40, dual SIM, 1.1 GHz Quad core processor, 1 GB RAM, 8 GB internal memory, external memory up to 128 GB, 2 MP rear camera, 0.3 MP front camera, Wi-Fi, bluetooth, 3G,4G, FM Radio, music player, video player with recording.  </t>
  </si>
  <si>
    <t>Supports 24 indian languages</t>
  </si>
  <si>
    <t>INR 3,149</t>
  </si>
  <si>
    <t>ELYT dual</t>
  </si>
  <si>
    <t>GSM 850/900/1800/1900/UMTS B1/B8/LTE B3/B5/B40/B41, dual SIM, 1.3 GHz SC9850 Quad core processor, 2 GB RAM, 16 GB internal memory, external memory up to 128 GB, 8 MP rear camera, 2+8 MP front camera, Wi-Fi, bluetooth, 3G,4G, FM Radio, music player, video player with recording.</t>
  </si>
  <si>
    <t>Dual front camera</t>
  </si>
  <si>
    <t>Aqua Jewel 2</t>
  </si>
  <si>
    <t>INR 5,899</t>
  </si>
  <si>
    <t>GSM 850/900/1800/1900/UMTS 900/2100/ LTE B3/B5/B40, 1.3 GHz Spreadtrum SC9832A Quad core processor, 2 GB RAM, 16 GB internal memory, external memory up to 32 GB, 8 MP rear camera, 5 MP front camera, Wi-Fi, bluetooth, 3G,4G, FM Radio, music player, video player with recording.</t>
  </si>
  <si>
    <t>Aqua Lions T1</t>
  </si>
  <si>
    <t>GSM 850/900/1800/1900/UMTS 900/2100/FDD-LTE B1/B3/B5/TDD-LTE B40/B41, dual SIM, 1.3 GHz SC9832 Quad core processor, 1 GB RAM, 8 GB internal memory, external memory up to 64 GB, 8 MP rear camera, 5 MP front camera, Wi-Fi, bluetooth, 3G,4G, FM Radio, music player, video player with recording.</t>
  </si>
  <si>
    <t>Aqua Lions X1</t>
  </si>
  <si>
    <t>GSM 850/900/1800/1900/UMTS 900/2100/FDD-LTE B1/B3/B5/FDD-LTE B40/B41, dual SIM, 1.3 GHz MTK 6737 64 bit processor, 3 GB RAM, 32 GB internal memory, external memory up to 128 GB, 13 MP rear camera, 5 MP front camera, Wi-Fi, bluetooth, 3G,4G, FM Radio, music player, video player with recording.</t>
  </si>
  <si>
    <t>Aqua Lions X1+</t>
  </si>
  <si>
    <t>GSM 850/900/1800/1900/UMTS 900/2100/FDD-LTE B1/B3/B5/FDD-LTE B40/B41, dual SIM, 1.3 GHz MTK 6737 64 bit processor, 2 GB RAM, 16 GB internal memory, external memory up to 128 GB, 13 MP rear camera, 5 MP front camera, Wi-Fi, bluetooth, 3G,4G, FM Radio, music player, video player with recording.</t>
  </si>
  <si>
    <t>BSNL offers plan with unlimited roaming calls</t>
  </si>
  <si>
    <t>BSNL now offers unlimited roaming calls with voice and data benefits</t>
  </si>
  <si>
    <t>INR 187, unlimited calls including national roaming calls, 1 GB data, valid for 28 days</t>
  </si>
  <si>
    <t xml:space="preserve">GSM 850/900/1800/1900/UMTS B1/5/8/FDD-LTE B1/3/5/7/8/TDD-LTE B38/39/40/41, dual SIM, MT6763T octa core processor, 4/6 GB RAM, 32/64 GB internal memory, external memory up to 256 GB, 16 MP rear camera, 20 MP front camera, Wi-Fi 802.11 a/b/g/n, bluetooth, 3G, 4G, FM Radio, music player, video player with recording </t>
  </si>
  <si>
    <t>INR 24,990</t>
  </si>
  <si>
    <t>AI beauty recognition technology</t>
  </si>
  <si>
    <t>Idea revises its unlimited combo plan</t>
  </si>
  <si>
    <t>Idea revises its unlimited pack offering unlimited calls, data and SMS</t>
  </si>
  <si>
    <t>BSNL Gaming offer</t>
  </si>
  <si>
    <t>BSNL launches new STV plan for its subscribers in Tamil Nadu circle under BSNL Gaming Offer</t>
  </si>
  <si>
    <t>INR 392, 1GB 3G data/day along with free Disney games, valid for 56 days</t>
  </si>
  <si>
    <t>Airtel launches new unlimited plan in Andhra Pradesh and Telangana circles</t>
  </si>
  <si>
    <t>Airtel launches new unlimited plan</t>
  </si>
  <si>
    <t>INR 198, unlimited calling, 1 GB data/day, valid for 28 days</t>
  </si>
  <si>
    <t>Idea is planning to launch 4G services in 2300 MHz spectrum in Maharaastra circle</t>
  </si>
  <si>
    <t>Idea is the only operator in Maharashtra &amp; Goa circle that deployed two carriers on 1800 MHz FDD band for 4G making it the largest capacity 4G FDD network in the circle.</t>
  </si>
  <si>
    <t>Airtel partners with Hike to power the Hike Wallet</t>
  </si>
  <si>
    <t>Hike announced that Hike Wallet crossed 5 million transactions in November 2017, growing by over 30% month-to-month since the launch</t>
  </si>
  <si>
    <t>Airtel converts all unlimited plans to open market plans</t>
  </si>
  <si>
    <t>Airtel has rolled out "Airtel Prepaid Promise" for its subscribers, promising affordable tariff plans in-line with other telecom operators in the country. Under this scheme, Airtel made all its user-specific unlimited combo plans as open market plans, meaning every Airtel prepaid customer in a specific region can recharge with the plans.</t>
  </si>
  <si>
    <t>Xiaomi in partnership with Cashify launches Mi Exchange Program</t>
  </si>
  <si>
    <t>Aiming to boost sales Xiaomi launches Mi Exchange Program offering handset exchange option to its customers looking to upgrade to newer Mi phones</t>
  </si>
  <si>
    <t>Exchange offer is valid for handsets included in the portfolio of Cashify</t>
  </si>
  <si>
    <t>Vodafone facilitates doorstep Aadhaar verification</t>
  </si>
  <si>
    <t>Vodafone India has deployed two mobile vans to travel to the villages and smaller towns of Rajasthan, facilitating doorstep SIM upgrades and Aadhaar verification</t>
  </si>
  <si>
    <t>Vodafone initiated the Vodafone Mobile Vans scheme back in January 2017 and has today announced that it covered over 450+ villages like Jhunjhunu, Mahapura, Hingoniya, Bhadra, Fatehpur, Bandikui, Makrana, Panchpadra, Phalodi etc.</t>
  </si>
  <si>
    <t>Infinix</t>
  </si>
  <si>
    <t>Zero 5</t>
  </si>
  <si>
    <t xml:space="preserve">GSM 850/900/1800/1900/UMTS 850/900/1700/1900/2100/ FDD-LTE B1/B2/B3/B4/B5/B7/B8/B20/B20/ TDD-LTE B38/B40, dual SIM, 2.6 GHz Helio P25 MT6757 CD octa core processor, 6 GB RAM, 64 GB internal memory, external memory up to 128 GB, 12+13 MP dual rear camera, 16 MP front camera, Wi-Fi 802.11 a/b/g/n, bluetooth, 3G, 4G, FM Radio, music player, video player with recording </t>
  </si>
  <si>
    <t>5.98 inch</t>
  </si>
  <si>
    <t>Zero 5 Pro</t>
  </si>
  <si>
    <t xml:space="preserve">GSM 850/900/1800/1900/UMTS 850/900/1700/1900/2100/ FDD-LTE B1/B2/B3/B4/B5/B7/B8/B20/B20/ TDD-LTE B38/B40, dual SIM, 2.6 GHz Helio P25 MT6757 CD octa core processor, 6 GB RAM, 128 GB internal memory, external memory up to 128 GB, 12+13 MP dual rear camera, 16 MP front camera, Wi-Fi 802.11 a/b/g/n, bluetooth, 3G, 4G, FM Radio, music player, video player with recording </t>
  </si>
  <si>
    <t>Aircel launches new unlimited plan</t>
  </si>
  <si>
    <t xml:space="preserve">Aircel launches new unlimited plans for its customers in Kolkata circle </t>
  </si>
  <si>
    <t>V7</t>
  </si>
  <si>
    <t xml:space="preserve">GSM 2/3/5/8/UMTS 1/5/8/FDD-LTE 1/3/5/8/TDD-LTE 38/40/41 bands, dual SIM, Qualcomm Snapdragon 450 octa core processor, 4 GB RAM, 32 GB internal memory, external memory up to 256 GB, 16 MP rear camera, 24 MP front camera, Wi-Fi, bluetooth, 3G, 4G, FM Radio, music player, video player with recording </t>
  </si>
  <si>
    <t>INR 18,990</t>
  </si>
  <si>
    <t>V7+</t>
  </si>
  <si>
    <t xml:space="preserve">GSM 2/3/5/8/UMTS 1/5/8/FDD-LTE 1/3/5/8/TDD-LTE 38/40/41 bands, dual SIM, Qualcomm Snapdragon 450 octa core processor, 4 GB RAM, 64 GB internal memory, external memory up to 256 GB, 16 MP rear camera, 24 MP front camera, Wi-Fi, bluetooth, 3G, 4G, FM Radio, music player, video player with recording </t>
  </si>
  <si>
    <t>INR 175, unlimited calling, 1 GB 3G/2G data/day, 100 SMS/day, valid for 30 days (new customers)
INR 349, unlimited calling, 1 GB 3G/2G data/day, 100 SMS/day, valid for 84 days (new customers)
INR 348, unlimited calling (FUP 300 min/day and 1200 min/week), 1 GB 3G/2G data/day, 100 SMS/day, valid for 30 days (new customers)
INR 88, unlimited calling, 1 GB data/day, valid for 7 days
INR 199, unlimited calling, 1 GB data/day, valid for 28 days</t>
  </si>
  <si>
    <t>Vodafone introduces new FRC plan</t>
  </si>
  <si>
    <t>Vodafone launches new FRC plan for INR 555 offering unlimited voice and data benefits</t>
  </si>
  <si>
    <t>INR 555, unlimited calling including national roaming, 1 GB data/day, 100 SMS/day, valid for 84 days</t>
  </si>
  <si>
    <t>M7 Power</t>
  </si>
  <si>
    <t xml:space="preserve">GSM B2/B3/B5/B8/UMTS B1/B2/B5/B8/FDD-LTE B1/B2/B3/B5/B7/B8/TDD-LTE B38/B39/B40/B41, dual SIM, 1.4 GHz octa core processor, 4 GB RAM, 64 GB internal memory, external memory up to 256 GB, 13 MP rear camera, 8 MP front camera, Wi-Fi 802.11 b/g/n, bluetooth, 3G, 4G, FM Radio, music player, video player with recording </t>
  </si>
  <si>
    <t xml:space="preserve">Bharti Airtel launches VoLTE services in Karnataka, Andhra Pradesh and Telangana offering HD quality voice calls along with a faster call setup time. There will be no additional charge for VoLTE, and the voice calls will be billed as per existing data plan. </t>
  </si>
  <si>
    <t>Bharti Airtel expands its  VoLTE footprint</t>
  </si>
  <si>
    <t>Vodafone launches SuperIoT offering enterprise IoT solution</t>
  </si>
  <si>
    <t>Vodafone launched SuperIoT – comprising IoT solutions like Vehicle Tracking, Asset Tracking (Fixed and Mobile) and People Tracking (School Students and Employees). The solution enables end-to-end management of device, application, connectivity, service platform, support and security.</t>
  </si>
  <si>
    <t>INR 448, unlimited calls including national roaming, 1 GB data per day, 100 SMS/day, valid for 70 days
INR 197, unlimited calling, 1 GB data/day, valid for 28 days</t>
  </si>
  <si>
    <t>TRAIreleases Draft "The Telecommunication Mobile Number Portability Per Port Transaction Charge and Dipping Charge (Amendment) Regulations, 2017"</t>
  </si>
  <si>
    <t xml:space="preserve">TRAI notified "The Telecommunication Mobile Number Portabilit.y Per - Port Trans' ction Charge and Dipping Charge Regulations, 2009 (9 of 2009)" on 20th November, 2009. As per the principal regulation, TRAI has fixed Rs. 19/-
as 'Per Port Transaction Charge' and through notification of the Telecommunication Tariff Order (Forty-Ninth Amendment) Order, 2009 dated 20th Noveml .r 2009, the Authority prescribed the Per Port Transaction charge
Rs. 19/- as ceiling.
</t>
  </si>
  <si>
    <t>TRAIreleases Recommendations on 'Network Testing before Commercial
Launch of Services'</t>
  </si>
  <si>
    <t>The Telecom Regulatory Authority of India (TRAI) has today issued its Recommendations on 'Network Testing before  Commercial Launch of Services'.
- The Telecom Service Providers (TSPs) are required to install applicable systems for providing mobile services to the subscribers. A TSP has to ensure that its service meets the Quality of Service (QoS) standards prescribed by the Department of Telecommunications (DoT) and Telecom Regulatory Authority of India (TRAI). Therefore, it is important that all applicable systems are tested before commencement of commercial service.</t>
  </si>
  <si>
    <t xml:space="preserve">TRAI releases Recommendations on 'Ease of Doing Telecom Business'
</t>
  </si>
  <si>
    <t>The Telecom Regulatory Authority of India (TRAI) has today issued its Recommendations on 'Ease of Doing Telecom Business'.
Promoting "Ease of doing business" is essential for unhindered growth of the telecom sector and is amongst the priorities of the Government. A number of steps have already been taken for ease of doing telecom business by the Government, generally on the recommendations of TRAl. With the change in the policies ovcr a period of time or with the technological development, there could be some processes, which may have become redundant or may be execu tcd in an efficient and transparent way.</t>
  </si>
  <si>
    <t>Bharti Airtel partners with Indian instant messaging application Hike to power the Hike Wallet. The partnership with Airtel Payments Bank will give the users access to Airtel Payment Bank’s product line including merchant, utility payments, KYC infrastructure</t>
  </si>
  <si>
    <t>Idea Cellular has announced its plans to double its 4G coverage and capacity in Maharashtra circle. The operator is in the process of doubling its current 4G capacity by adding 5 MHz spectrum in the 1800 MHz band which will result in Idea 4G customers experiencing speeds at least double or even three times than the current speeds.</t>
  </si>
  <si>
    <t>Total Subscribers 
Nov'17</t>
  </si>
  <si>
    <t>Market Share Nov'17</t>
  </si>
  <si>
    <t>BSNL revises free night calling</t>
  </si>
  <si>
    <t>The revision of free night calling will be applicable on the Pan-India basis for all the BSNL landline, Broadband, Combo, and FTTH customers</t>
  </si>
  <si>
    <t>BSNL launches new year combo plan</t>
  </si>
  <si>
    <t>BSNL launches new combo plan on the occasion of Christmas and New Year</t>
  </si>
  <si>
    <t>INR 74, 1 GB data/day, 100 SMS/day, valid for 3 days from 24 Dec, 2017 to 1 Jan, 2018</t>
  </si>
  <si>
    <t>Reliance Jio to acquire wireless assets from RCOM</t>
  </si>
  <si>
    <t>Reliance Jio has pan India LTE license</t>
  </si>
  <si>
    <t>Reliance Jio has signed a definitive agreement with RCOM for the acquisition of towers, OFC, Spectrum and Media Convergence Nodes</t>
  </si>
  <si>
    <t>Bharti Airtel is offering free Amazon Prime subscription with myPlan infinity plans</t>
  </si>
  <si>
    <t xml:space="preserve">Airtel is offering free Amazon Prime subscription on its myPlan Infinity postpaid plans above INR 499 </t>
  </si>
  <si>
    <t>Bharti Airtel announced revamped its application Airtel TV</t>
  </si>
  <si>
    <t>Airtel launched its new version of Airtel TV with more content and new user interface. Airtel TV application now has 300 live TV channels, including 29 HD channels and around 6000 movies and TV shows</t>
  </si>
  <si>
    <t>Airtel is offering free subscription to its Airtel TV application to its postpaid and prepaid customers</t>
  </si>
  <si>
    <t>Airtel introduces new combo plan</t>
  </si>
  <si>
    <t>Airtel launches new entry level combo plan including voice and data benefits</t>
  </si>
  <si>
    <t>Idea revises its combo plans with increased data benefits</t>
  </si>
  <si>
    <t>Dec-17</t>
  </si>
  <si>
    <t>BSNL partners with Detel  to launch tariff-bundled featured phones</t>
  </si>
  <si>
    <t>BSNL has announced its partnership with mobile handset maker Detel to offer tariff-bundled feature phones. As a first device from the collaboration, both the companies announced an affordable feature phone in the form of Detel D1</t>
  </si>
  <si>
    <t>BSNL seeks additional 5 MHz spectrum in 2100 MHz band to roll out 4G services</t>
  </si>
  <si>
    <t>The total cost for acquiring additional 5MHz spectrum in the 2100 MHz spectrum would be about INR 96 billion. BSNL expects to pay half of this amount through equity route by issuing additional shares to the government if allowed, and the rest through revenue generated from the business</t>
  </si>
  <si>
    <t>Airtel has updated its myPlan Infinity postpaid plans with better data offering</t>
  </si>
  <si>
    <t>INR 499, 30 GB data, unlimited calling, Outgoing roaming charges apply
INR 799, 50 GB data, unlimited calling, free outgoing roaming calls</t>
  </si>
  <si>
    <t>Aerovoyce</t>
  </si>
  <si>
    <t xml:space="preserve">AEROVOYCE announced the soft launch of India’s first MVNO service </t>
  </si>
  <si>
    <t>Aerovoyce launched MVNO services in Tamilnadu/Chennai circle including Pondicherry. AEROVOYCE will offer unlimited free voice and unlimited free data for a limited period subject to the conditions of AEROVOYCE, its regulators, and its partner BSNL</t>
  </si>
  <si>
    <t>Vodafone revamps its 199 plan</t>
  </si>
  <si>
    <t>INR 199, unlimited calling including outgoing roaming calls, 1 GB data/day, 100 SMS/day, valid for 28 days</t>
  </si>
  <si>
    <t>BSNL revises its entry level combo plan</t>
  </si>
  <si>
    <t>BSNL has revised its entry-level tariff plan of INR 186</t>
  </si>
  <si>
    <t>Idea revises its combo plan to provide more data benefits</t>
  </si>
  <si>
    <t>Reliance Jio launches new combo plans</t>
  </si>
  <si>
    <t>Reliance Jio launches new combo plan with unlimited calling and data with an extra validity</t>
  </si>
  <si>
    <t>INR 98, unlimited calling including outgoing roaming calls,  2 GB data, 200 SMS, valid for 28 days
INR 199, unlimited calling including outgoing roaming calls,  1.2 GB data/day, unlimited SMS, valid for 28 days
INR 299, unlimited calling including outgoing roaming calls,  2 GB data/day, unlimited SMS, valid for 28 days</t>
  </si>
  <si>
    <t>Ziox</t>
  </si>
  <si>
    <t>Duopix R1</t>
  </si>
  <si>
    <t xml:space="preserve">GSM 850/900/1800/1900/UMTS B1/5/8/FDD-LTE B1/3/5/7/8/TDD-LTE B38/39/40/41, dual SIM, 1.3 GHz Quad core processor, 1 GB RAM, 8 GB internal memory, external memory up to 32 GB, 8 MP rear camera, 5 MP front camera, Wi-Fi 802.11 a/b/g/n, bluetooth, 3G, 4G, FM Radio, music player, video player with recording </t>
  </si>
  <si>
    <t>INR 6,429</t>
  </si>
  <si>
    <t>Aircel to shut down its servics in 6 circles</t>
  </si>
  <si>
    <t>Aircel has informed TRAI that it's shutting down operations in six circles and will direct the customers in those circles with Unique Porting Code (UPC) to join another network</t>
  </si>
  <si>
    <t>Aerovoyce is a MVNO powered by BSNL</t>
  </si>
  <si>
    <t>Aircel will notify the customers with a 30-day notice period, and an existing Aircel customer in those regions can port out to another network by March 10, 2018</t>
  </si>
  <si>
    <t>Vision 3</t>
  </si>
  <si>
    <t xml:space="preserve">GSM B8/B3/B2/UMTS B1/B2/B8/ LTE-FDD B1/B3/B5/B7/B8/ LTE-TDD B40, dual SIM, 1.3 GHz MTK6737H quad core processor, 2 GB RAM, 16 GB internal memory, external memory up to 128 GB, 13 MP+ 5 MP dual rear camera, 8 MP front camera,  Wi-Fi, bluetooth, 3G, 4G, FM Radio, music player, video player with recording </t>
  </si>
  <si>
    <t>Galaxy A8+</t>
  </si>
  <si>
    <t>GSM 850/900/1800/1900/ UMTS 2100/1900/850/900/ FDD-LTE 2100/1900/1800/850/2600/900/700/800/ TDD-LTE 2600/2300/2500 MHz, dual SIM, 2.2 GHz octa core processor, 6 GB RAM, 64 GB RAM, external memory up to 256 GB, 16 MP rear camera, 16 MP+ 8 MP dual front camera, Wi-Fi 802.11 a/b/g/n/ac, bluetooth, 3G, 4G, FM radio, music player, video player with recording</t>
  </si>
  <si>
    <t>INR 32,990</t>
  </si>
  <si>
    <t xml:space="preserve">GSM 2/3/5/8/UMTS 1/2/5/8/FDD-LTE 1/3/5/7/8/TDD-LTE 34/38/39/40/41 bands, dual SIM, 2 GHz Qualcomm Snapdragon 625 octa core processor, 4 GB RAM, 64 GB internal memory, external memory up to 128 GB, 12 MP dual rear camera, 5 MP front camera, Wi-Fi 801.12 b/g/n, bluetooth, 3G, 4G, FM Radio, music player, video player with recording </t>
  </si>
  <si>
    <t>Vodafone launches "Super Plans"</t>
  </si>
  <si>
    <t>INR 409, unlimited calling including outgoing roaming calls, unlimited 2G data, 100 SMS/day, valid for 70 days
INR 459, unlimited calling including outgoing roaming calls, unlimited 2G data, 100 SMS/day, valid for 84 days</t>
  </si>
  <si>
    <t>Vodafone introduces new prepaid plans under "Super Plans" scheme in Andhra Pradesh &amp; Telangana, Madhya Pradesh &amp; Chhattisgarh, Bihar &amp; Jharkhand, and Himachal Pradesh  circles where Vodafone doesn’t have a proper 3G or 4G</t>
  </si>
  <si>
    <t xml:space="preserve">GSM B2/B3/B5/B8/UMTS B1/B2/B5/B8/ FDD-LTE B1/B2/B3/B5/B7/B8/ TDD-LTE B38/B39/B40/B41/ dual SIM, 1.4 GHz octa core processor, 4 GB RAM, 64 GB internal memory, external memory upto 256 GB, 13 MP rear camera, 8 MP front camera, Wi-Fi 802.11 b/g/n, bluetooth, 3G, 4G, FM Radio, music player, video player with recording </t>
  </si>
  <si>
    <t>INR 309, unlimited calling including outgoing roaming calls, 1.5 GB data per day, 100 SMS/day, valid for 28 days
INR 199, unlimited calling including outgoing roaming calls, 1 GB data per day, 100 SMS/day, valid for 28 days
INR 357, unlimited calling including outgoing roaming calls, 2 GB data per day, 100 SMS/day, valid for 28 days</t>
  </si>
  <si>
    <t>Honor 9 Lite</t>
  </si>
  <si>
    <t>5.65 inch</t>
  </si>
  <si>
    <t xml:space="preserve">GSM 850/900/1800/1900/UMTS B1/B2/B5/B8/ FDD LTE B1/B3/B5/B7/B8/B20/ TDD LTE B38/B40, dual SIM, 2.36 GHz Kirin 659 octa core processor, 3/4 GB RAM, 32/64 GB internal memory, 13+2 MP dual rear camera, 13+2 MP front camera, Wi-Fi 802.11 a/b/g/n/ac, bluetooth, 3G, 4G, FM radio, music player, video player with recording.  </t>
  </si>
  <si>
    <t>V30+</t>
  </si>
  <si>
    <t>GSM 850/900/1800/1900/ UMTS B1/B2/B4/B5/ LTE B1/B2/B3/B4/B5/B7/B12/B20/B38/B39/B40/B46/B66/B71, dual SIM, 2.45 GHz Qualcomm Snapdragon 835 octa core processor, 4 GB RAM, 128 GB internal memory, 16+13 MP dual rear camera, 5 MP front camera, Wi-Fi 802.11 a/b/g/n/ac, bluetooth, 3G, 4G, FM radio, music player, video player with recording</t>
  </si>
  <si>
    <t>Eluga Ray 500</t>
  </si>
  <si>
    <t xml:space="preserve">GSM 850/900/1800/1900/UMTS 900/2100/ LTE 850/1800/2300 MHz, dual SIM, 1.25 GHz MT6737 quad core processor, 3 GB RAM, 32 GB internal memory, external memory up to 128 GB, 13+8 MP dual rear camera, 5 MP front camera, Wi-Fi 802.11 b/g/n, bluetooth, 3G, 4G, FM Radio, music player, video player with recording </t>
  </si>
  <si>
    <t>Eluga I9</t>
  </si>
  <si>
    <t xml:space="preserve">GSM 850/900/1800/1900/UMTS 900/2100/ LTE 850/1800/2300 MHz, dual SIM, 1.25 GHz MT6737 quad core processor, 3 GB RAM, 32 GB internal memory, external memory up to 128 GB, 13 MP dual rear camera, 5 MP front camera, Wi-Fi 802.11 b/g/n, bluetooth, 3G, 4G, FM Radio, music player, video player with recording </t>
  </si>
  <si>
    <t>Bharti Airtel launched VoLTE services in Chennai</t>
  </si>
  <si>
    <t>Bharti Airtel announced the launch of its VoLTE services in Chennai</t>
  </si>
  <si>
    <t>Airtel VoLTE services are currently present in Mumbai, Madhya Pradesh and Chhattisgarh, Maharashtra &amp; Goa, Gujarat, Andhra Pradesh &amp; Telangana and Karnataka</t>
  </si>
  <si>
    <t>Vodafone India partners with Aviva Life Insurance to launch Vodafone Red Protect</t>
  </si>
  <si>
    <t>Vodafone and Aviva Life Insurance have announced the RED Protect, a mobility plan integrated with life insurance with sum assured worth up to 20 years of the monthly rental</t>
  </si>
  <si>
    <t>At this moment, this plan is available for select enterprise customers</t>
  </si>
  <si>
    <t>Idea introduced Nirvana Postpaid plans with data benefits up to 500 GB</t>
  </si>
  <si>
    <t>Idea launched Nirvana postpaid plan, with unlimited voice calls including roaming outgoing calls. All the plans do offer 100 local and national SMS per day for the entire billing period</t>
  </si>
  <si>
    <t>All plans include unlimited calls including outgoing roaming calls and 100 SMS/day
INR 289, 10 GB with carry forward up to 200 GB
INR 499, 20 GB with carry forward up to 200 GB
INR 649, 35 GB with carry forward up to 200 GB
INR 999, 60 GB with carry forward up to 200 GB
INR 1299, 85 GB with carry forward up to 200 GB
INR 1699, 110 GB with carry forward up to 500 GB
INR 1999, 135 GB with carry forward up to 500 GB
INR 2999, 220 GB with carry forward up to 500 GB</t>
  </si>
  <si>
    <t>ELYT e6</t>
  </si>
  <si>
    <t>GSM 900/1800/ UMTS 900/2100/ LTE 850/1800,2300 MHz, dual SIM, 1.25 GHz Mediatek quad core processor, 3 GB RAM, 32 GB internal memory, external memory up to 128 GB, 13 MP rear camera, 8 MP front camera, Wi-Fi, bluetooth, 3G,4G, FM Radio, music player, video player with recording.</t>
  </si>
  <si>
    <t>Vodafone India announced the extension of iRoamFree services to Thailand and New Zealand</t>
  </si>
  <si>
    <t>Vodafone India announced the extension of its Vodafone iRoamFree, international roaming scheme to two more countries- Thailand and New Zealand</t>
  </si>
  <si>
    <t>Vodafone customers planning their holidays can now enjoy the benefits of Vodafone i-RoamFree in 20 countries including popular destinations like UAE, USA, UK, Singapore, Malaysia etc</t>
  </si>
  <si>
    <t>Bharti Airtel expands ‘Mera Pehla Smartphone’ campaign</t>
  </si>
  <si>
    <t xml:space="preserve">Airtel its partnership with domestic handset manufacturers to launch smartphones under ‘Mera Pehla Smartphone‘ initiative. The company has partnered with Intex to launch Aqua Lions N1, Aqua A4, and Aqua S3 smartphones </t>
  </si>
  <si>
    <t>Airtel has also partnered with Karbonn and Celkon for the campaign</t>
  </si>
  <si>
    <t>Honor 7X</t>
  </si>
  <si>
    <t>INR 12,999 (32 GB)
INR 15,999 (64 GB)</t>
  </si>
  <si>
    <t xml:space="preserve">GSM 850/900/1800/1900/UMTS B1/B2/B5/B8/ FDD LTE B1/B3/B5/B7/B8/B20/ TDD LTE B38/B40, dual SIM, 2.36 GHz Kirin 659 octa core processor, 4 GB RAM, 32/64 GB internal memory, 16+2 MP dual rear camera, 8 MP front camera, Wi-Fi 802.11 a/b/g/n/ac, bluetooth, 3G, 4G, FM radio, music player, video player with recording.  </t>
  </si>
  <si>
    <t>Honor View 10</t>
  </si>
  <si>
    <t xml:space="preserve">GSM 850/900/1800/1900/UMTS B1/B2/B5/B8/ FDD LTE B1/B3/B5/B7/B8/B20/ TDD LTE B38/B40, dual SIM, 2.36 GHz Kirin 970 octa core processor, 6 GB RAM, 128 GB internal memory, 13+20 MP dual rear camera, 13 MP front camera, Wi-Fi 802.11 a/b/g/n/ac, bluetooth, 3G, 4G, FM radio, music player, video player with recording.  </t>
  </si>
  <si>
    <t>Canvas Infinity Pro</t>
  </si>
  <si>
    <t xml:space="preserve">GSM 850/900/1800/1900/UMTS 850/900/1900/2100/LTE 800/1800/2100/2600 MHz, dual SIM, 1.4 Ghz Qualcomm Snapdragon 430  quad core processor, 4 GB RAM, 64 GB internel memory, external memory up to 64 GB, 16 MP rear camera, 20+8 MP dual front camera, Wi-Fi 802.11b/g/n, bluetooth, FM Radio, music player, video player with recording. </t>
  </si>
  <si>
    <t xml:space="preserve">acquired a strategic stake in Juggernaut Books,  a popular digital platform to discover and read high quality and affordable books </t>
  </si>
  <si>
    <t>Vodafone and Idea Cellular are already offering the same service through Magzter platform</t>
  </si>
  <si>
    <t>Bharti Airtel acquired stake in Juggernaut Books</t>
  </si>
  <si>
    <t>The BSNL tariff plan’s price is INR 153. Together with Detel D1’s price of INR 346 and BSNL tariff plan’s price of INR 153, the Detel D1 along with BSNL offer would be made available at INR 499.</t>
  </si>
  <si>
    <t xml:space="preserve">Vodafone India announced its plans to launch VoLTE services </t>
  </si>
  <si>
    <t>Vodafone India announced the launch of it's VoLTE services from January 2018 in a phased manner starting from metro circles</t>
  </si>
  <si>
    <t>Airtel is also offering Fastfilmz, which includes south Indian content for all Airtel postpaid customers including the INR 399 postpaid plan and Airtel prepaid users</t>
  </si>
  <si>
    <t xml:space="preserve">BSNL has revised free night calling timings for broadband plans from existing 9pm to 7am to 10.30pm to 6 am, which will be effective from 1 January, 2018 </t>
  </si>
  <si>
    <t>BSNL has sought additional 5MHz spectrum in the 2100 MHz band through the equity route for a pan-India rollout of 4G services</t>
  </si>
  <si>
    <t>Airtel updates its entry level postpaid plans with 50% more data</t>
  </si>
  <si>
    <t>INR 93, unlimited calling including outgoing roaming calls, 1 GB data per day, 100 SMS per day valid for 10 days
INR 199, unlimited calling including outgoing roaming calls, 1 GB data per day, 100 SMS per day valid for 10 days</t>
  </si>
  <si>
    <t>INR 186, unlimited calls including outgoing roaming calls, 5 GB data, 1000 SMS, valid for 28 days</t>
  </si>
  <si>
    <t>Vodafone has revised the INR 199 plan to match the current benefits offered by rival telecom operators</t>
  </si>
  <si>
    <t>Net Additions (Dec 2017)</t>
  </si>
  <si>
    <t>Total Subscribers 
Dec'17</t>
  </si>
  <si>
    <t>Market Share Dec'17</t>
  </si>
  <si>
    <t>BSNL revises its data plans</t>
  </si>
  <si>
    <t>BSNL has revised its data recharge vouchers with extended validity and more data benefits</t>
  </si>
  <si>
    <t>Vodafone revises its data plans</t>
  </si>
  <si>
    <t>Vodafone revises its data recharge  plans with extended validity and additional data benefits</t>
  </si>
  <si>
    <t>INR 47, 1 GB 3G/4G data, valid for 1 day
INR 99, 1 GB 3G/4G data, valid for 28 days
INR 147, 1.5 GB 3G/4G data, valid for 28 days
INR 175, 2 GB 3G/4G data, valid for 28 days</t>
  </si>
  <si>
    <t>Reliance Jio has announced data add-on packs</t>
  </si>
  <si>
    <t>INR 11, 400 MB 4G data
INR 21, 1 GB 4G data
INR 51, 3 GB 4G data
INR 101, 6 GB 4G data</t>
  </si>
  <si>
    <t>Moto X4</t>
  </si>
  <si>
    <t>GSM band 2/3/5/8/UMTS band 1/2/4/5/8/ LTE-FDD band 1/3/4/5/7/8/20/28/ LTE-TDD 38/40/41, dual SIM, 2.2 GHz Qualcomm Snapdragon 630 octa core processor, 3/4/6 GB RAM, 32/64 GB internal memory, external memory up to 2 TB, 12MP+8MP dual rear camera, 16 MP front camera, Wi-Fi 802.11 a/b/g/n, bluetooth, 3G, 4G, FM Radio, music player, video player with recording</t>
  </si>
  <si>
    <t>INR 20,999 (3 GB)
INR 22,999 (4 GB)
INR 24,999 (6 GB)</t>
  </si>
  <si>
    <t>Vodafone revises its combo plans</t>
  </si>
  <si>
    <t>Bharti Airtel announced a new scheme "Add On Connections"</t>
  </si>
  <si>
    <t>The same plan benefits will be shared between both the users</t>
  </si>
  <si>
    <t>Google to set up 150 Google station Wi-Fi hotspots across Pune</t>
  </si>
  <si>
    <t>Google partnered with L&amp;T to set up 150 Wi-Fi hotspots in railway stations across Pune</t>
  </si>
  <si>
    <t>INR 198, 1.4 GB 3G/4G data/day, unlimited calls including roaming, 100 SMS/day, valid for 28 days
INR 458,  1.4 GB data/day, unlimited calling including roaming, 100 SMS/day, valid for 84 days
INR 509, 1.4 GB data/day, unlimited calling including roaming, 100 SMS/day, valid for 91 days</t>
  </si>
  <si>
    <t>Idea revises its combo pack</t>
  </si>
  <si>
    <t>Idea has revised its INR 149 plan with voice call capping of 250 mins per day and 1000 mins per week</t>
  </si>
  <si>
    <t>INR 149, 1 GB 2G/4G data, unlimited voice calls, 100 SMS per day, valid for 21 days</t>
  </si>
  <si>
    <t>Reliance Jio launched higher GB per day plans</t>
  </si>
  <si>
    <t>Reliance Jio revised its INR 509 and INR 299 plan with more data benefits</t>
  </si>
  <si>
    <t>Reliance Jio is a telecom arm of Reliance Industries Ltd and has pan India 4G license</t>
  </si>
  <si>
    <t>Reliance Jio has partnered with ALTBalaji, OTT content provider, to offer the latter’s content on Jio Cinema and Jio TV</t>
  </si>
  <si>
    <t>Reliance Industries Limited, the parent of Jio, already owns 24.9% stake in Balaji Telefilms</t>
  </si>
  <si>
    <t>Combo</t>
  </si>
  <si>
    <t>Reliance Jio has introduced entry level plan</t>
  </si>
  <si>
    <t>INR 49, 1 GB 4G data, unlimited calls, valid for 28 days</t>
  </si>
  <si>
    <t>BSNL has revised free voice calling timings for CDMA subscribers</t>
  </si>
  <si>
    <t>Vodafone is offering 20% discount on its Vodafone RED postpaid plans</t>
  </si>
  <si>
    <t>Vodafone India has now updated its RED range of postpaid plans, giving up to 20% rental discount on the RED postpaid plans above INR 499</t>
  </si>
  <si>
    <t>INR 499, 30 GB data, unlimited calling including roaming, 100 SMS/day
INR 699, 40 GB data, unlimited calling including roaming, 100 SMS/day
INR 999, 60 GB data, unlimited calling including roaming, 100 SMS/day</t>
  </si>
  <si>
    <t>Bharti Airtel revises its entry level plan</t>
  </si>
  <si>
    <t>Bharti Airtel revises its entry level INR 149 plan offering 1 GB/day data</t>
  </si>
  <si>
    <t>INR 149, 1 GB 3G/4G data/day, unlimited calling, including roaming, 100 SMS/day, valid for 28 days</t>
  </si>
  <si>
    <t>Idea inks 4G ICR agreement with Vodafone</t>
  </si>
  <si>
    <t xml:space="preserve"> Idea signed a 4G ICR arrangement with Vodafone India during the last quarter to avoid duplication of spends and make the best use of capital expenditure</t>
  </si>
  <si>
    <t>Idea also revealed that it rolled out nearly 10,000 broadband (3G and 4G) sites in the third quarter, which ended on December 31, 2017</t>
  </si>
  <si>
    <t>Idea revises its unlimited prepaid combo plans</t>
  </si>
  <si>
    <t>Idea has revised its unlimited prepaid combo plans today offering 1.4GB data per day, up from the earlier 1GB data per day</t>
  </si>
  <si>
    <t>INR 199, 1.4 GB data per day, unlimited calling including roaming, 100 SMS/day, valid for 28 days
INR 449, 1.4 GB data per day, unlimited calling including roaming, 100 SMS/day, valid for 82 days
INR 509, 1.4 GB data per day, unlimited calling including roaming, 100 SMS/day, valid for 90 days</t>
  </si>
  <si>
    <t>U11+</t>
  </si>
  <si>
    <t xml:space="preserve">GSM 850/900/1800/1900/UMTS 800/900/1900/2100/LTE-FDD Bands B4/B12/B17/B28/B20/B5/B8/B3/B1/B7/B32/TDD-LTE Bnads B39/B40/B38/B41, dual SIM, 2.45 GHz Qualcomm Snapdragon 835 octa core processor, 4/6GB RAM, 64 GB inyernal memory, external memory up to 2TB, 12 MP rear camera, 8 MP front camera, Wi-Fi 802.11 a/b/g/n/a,  bluetooth, 3G, 4G, FM radio, music player, video player with recording. </t>
  </si>
  <si>
    <t>INR 56,990</t>
  </si>
  <si>
    <t>Vodafone India announced the launch of SuperNet 4G data service is spread across more than 7,000 towns covering 35 districts of Maharashtra &amp; Goa</t>
  </si>
  <si>
    <t>Since January 2017, Vodafone has rolled out more than 9,200 sites, which reflects one site/hour to strengthen its network, catering to the growing demand for data and voice of its over 20 million customers across the circle</t>
  </si>
  <si>
    <t>A83</t>
  </si>
  <si>
    <t xml:space="preserve">GSM 850/900/1800/1900/ UMTS B1/5/8/ LTE-FDD B1/3/5/8/ LTE-TDD B38/40/41, dual SIM, 2.5 GHz MediaTek MT6763T octa core processor, 3 GB RAM, 32 GB internal memory, external memory up to 256 GB, 13 MP rear camera, 8 MP front camera, Wi-Fi 802.11 a/b/g/n, bluetooth, 3G, 4G, FM Radio, music player, video player with recording </t>
  </si>
  <si>
    <t>AI based beauty recognition technology</t>
  </si>
  <si>
    <t>INR 12,700</t>
  </si>
  <si>
    <t>Reliance Jio renewed its partnership with Eros International</t>
  </si>
  <si>
    <t>Reliance Jio has renewed its partnership with Eros International , and the latter’s digital content will now be available to all Jio customers in the country. The content would include full-length movies, thematic curated playlists, and functions such as multi-language subtitles for movies, music video playlists, regional language filters, video progression among other things</t>
  </si>
  <si>
    <t>BSNL introduced a new WiFi+ International Roaming data plan of INR 501. The pack is valid for 30 days and offers an unlimited volume of high-speed data through the hotspots across the world, excluding India</t>
  </si>
  <si>
    <t>Titanium Frames S7</t>
  </si>
  <si>
    <t xml:space="preserve">GSM 900/1800/ UMTS 900/2100/ LTE B1/B3/B5/B40, dual SIM, 1.45 GHz quad core processor, 3 GB RAM, 32 GB internal memory, external memory up to 128 GB, 13 MP rear camera, 13 MP front camera, Wi-Fi 802.11 b/g/n, bluetooth, 3G, 4G, FM Radio, music player, video player with recording </t>
  </si>
  <si>
    <t>INR 109, 1536 MB 3G data, free ring back tone, valid for 25 days
INR 198, 1 GB/day 3G data, free ring back tone, valid for 24 days
INR 291, 1 GB/day 3G data, free ring back tone, valid for 25 days
INR 333, 1 GB/day 3G data, free ring back tone, valid for 41 days
INR 444, 1.5 GB/day 3G data, free ring back tone, valid for 60 days
INR 549, 2 GB/day 3G data, free ring back tone, valid for 60 days
INR 561, 1 GB/day, 3G data, free ring back tone, valid for 80 days
INR 821, 1 GB/day 3G data, valid for 120 days
INR 1099, 3 GB data/day, unlimited calling, 100 SMS/day, valid for 84 days</t>
  </si>
  <si>
    <t>Reliance Jio kicked off its enterprise services in the country on a trial basis</t>
  </si>
  <si>
    <t>Enterprise services include unified communications, Multiprotocol Label Switching networks, Internet Protocol-Virtual Private Networks, cloud services, and managed video-conferencing</t>
  </si>
  <si>
    <t>Bharti Airtel revises its popular combo plan</t>
  </si>
  <si>
    <t>INR 399, 1 GB 3G/4G data/day, unlimited calling including roaming, 100 SMS/day, valid for 84 days</t>
  </si>
  <si>
    <t>Aristo 2</t>
  </si>
  <si>
    <t>GSM 850/900/1800/1900/ UMTS Bands B2/B4/B5/ LTE Bands B2/B4/B5/B12/B66, dual SIM, 1.4 GHz Qualcomm Snapdragon 425 quad core processor, 2 GB RAM, 16 GB internal memory, external memory up to 32 GB, 13 MP rear camera, 8 MP front camera, Wi-Fi 802.11a/b/g/n, bluetooth, 3G, 4G, FM radio, music player, video player with recording</t>
  </si>
  <si>
    <t xml:space="preserve">Bharti Airtel is now offering 1.4 GB data/day </t>
  </si>
  <si>
    <t>Bharti Airtel has revised its combo plan and is now offering 1.4 GB data/day</t>
  </si>
  <si>
    <t>INR 199, 1.4 GB 3G/4G data/day, unlimited calling including roaming, 100 SMS/day, valid for 28 days
INR 448, 1.4 GB 3G/4G data/day, unlimited calling including roaming, 100 SMS/day, valid for 82 days
INR 509, 1.4 GB 3G/4G data/day, unlimited calling including roaming, 100 SMS/day, valid for 90 days</t>
  </si>
  <si>
    <t>Idea Cellular launched Seamless Recharge feature</t>
  </si>
  <si>
    <t>The company has further put in a special customer feedback system to address customer grievances through these digital channels</t>
  </si>
  <si>
    <t>Bharti Airtel is offering discounts of up to INR 100 to its postpaid customers</t>
  </si>
  <si>
    <t xml:space="preserve">The National Company Law Tribunal (NCLT)-Ahmedabad bench approved the proposed merger of Idea Cellular and Vodafone India. </t>
  </si>
  <si>
    <t>The merger deal worth $23 billion was proposed back in March 2017</t>
  </si>
  <si>
    <t>BSNL introduced web-based application for re-verification of mobile connections</t>
  </si>
  <si>
    <t>BSNL has revised free voice calling timings during night hours on Post Paid CDMA Fixed/CDMA Mobile connections. BSNL’s new free voice calling timings are from 10:30 PM to 6 AM. This new change will be effective from February 1, 2018</t>
  </si>
  <si>
    <t>The service can be used by senior citizens above 70 years as on January 1, 2018, physically challenged people and non- resident Indians (NRI) who do not have Aadhaar number or have the biometric ID but their mobile number is not registered with the Unique Identification Authority of India</t>
  </si>
  <si>
    <t>Vodafone partnered with Samsung and is offering INR 1500 cashback on select smartphones</t>
  </si>
  <si>
    <t>Vodafone India announced its partnership with Samsung and is offering cashback of up to INR 1,500 on select Samsung 4G smartphones</t>
  </si>
  <si>
    <t>Both the Vodafone existing and new customers can purchase any of the popular Samsung 4G smartphones- the Samsung Galaxy J2 Pro, Galaxy J7 Nxt, and Galaxy J7 Max to receive cashback worth INR 1,500</t>
  </si>
  <si>
    <t>Vodafone and Idea form Project Management Office to integrate operations</t>
  </si>
  <si>
    <t>In a bid to integrate operations of Vodafone and Idea Cellular, both the companies have formed a project management office as the nodal body spearheaded by former CEO of Vodafone Romania Ravinder Takkar</t>
  </si>
  <si>
    <t>It is expected that 100 senior management staff from each company are being assessed for suitability in the merged company</t>
  </si>
  <si>
    <t>Bharat 5 Plus</t>
  </si>
  <si>
    <t xml:space="preserve">GSM 850/900/1800/1900/UMTS 850/900/1900/2100/LTE 800/1800/2100/2600 MHz, dual SIM, 1.3 Ghz quad core processor, 2 GB RAM, 16 GB internel memory, external memory up to 64 GB, 8 MP rear camera, 5 MP front camera, Wi-Fi 802.11b/g/n, bluetooth, FM Radio, music player, video player with recording. </t>
  </si>
  <si>
    <t>Bharti Airtel partnered with itel mobiles for ‘Mera Pehla Smartphone’ initiative</t>
  </si>
  <si>
    <t>Bharti Airtel partnered wit itel Mobiles under the company’s ‘Mera Pehla Smartphone’ initiative. Under the partnership, Airtel is offering INR 1,500 on two of itel’s popular 4G enabled smartphones- the itel A40 4G and the itel A41</t>
  </si>
  <si>
    <t>INR 799, 5 GB data/day unlimited calling, 100 SMS/day, valid for 28 days
INR 509, 4 GB 4G data/day, unlimited calling, 100 SMS/day, valid for 28 days
INR 299, 3 GB 4G data/day, unlimited calling, 100 SMS/day, valid for 28 days</t>
  </si>
  <si>
    <t xml:space="preserve">GSM 850/900/1800/1900/ UMTS bands 1/5/8/ FDD-LTE bands 1/3/5/8/ TD-LTE band 40, dual SIM, 2 GHz Qualcomm Snapdragon 625 octa core processor, 3/4 GB RAM, 32/64 GB internal memory, external memory up to 2 TB, 16 MP rear camera, 8 MP front camera, Wi-Fi 802.11a/b/g/n/ac, bluetooth, 3G, 4G, FM Radio, music player, video player with recording </t>
  </si>
  <si>
    <t>Zenfone 3 (ZE520KL)</t>
  </si>
  <si>
    <t>Dec 31, 2017</t>
  </si>
  <si>
    <t>With both the devices, customers can enjoy the INR 169 tariff plan, which provides them 500MB of data, unlimited voice calls for 28 days</t>
  </si>
  <si>
    <t>BSNL has rolled out a new method for re-verifying the mobile connections of NRIs and senior citizens</t>
  </si>
  <si>
    <t>NCLT-Ahmedabad approves Idea Cellular and Vodafone India merger deal</t>
  </si>
  <si>
    <t>Idea Cellular introduced a new feature named as ‘Seamless Recharge', feature can be accessed on Idea Cellular’s website and mobile application, and according to Idea, this feature will offer better recharge experience to its customers</t>
  </si>
  <si>
    <t>Reliance Jio started offering enterprises services</t>
  </si>
  <si>
    <t>BSNL introduced WiFi+ international roaming data plan</t>
  </si>
  <si>
    <t>Vodafone India launched SuperNet 4G services in 7000 towns across Maharashtra and Goa</t>
  </si>
  <si>
    <t>Vodafone India partners with Flipkart to order 4G smartphones</t>
  </si>
  <si>
    <t>Vodafone India partnered with Flipkart to offer smartphones at lower prices. Under the partnership, Vodafone has rolled out cashback offers on a select range of entry-level 4G smartphones available under Flipkart’s #MyFirst4GSmartphone initiative. These entry-level smartphones will be available at as low as INR 999</t>
  </si>
  <si>
    <t>To avail the offer, customers have to do a recharge of at least INR 150 per month for 36 months</t>
  </si>
  <si>
    <t>Reliance Jio signed a content deal with ALTBalaji</t>
  </si>
  <si>
    <t>Google said that over 7.7 million users have benefited from its 270 RailTel Wi-Fi hotspots which will be hitting over 400 by the year-end</t>
  </si>
  <si>
    <t>Bharti Airtel launched "Add On Connection" allowing its postpaid customers to add other postpaid customers depending on the plan they’re subscribed to</t>
  </si>
  <si>
    <t>Reliance Jio introduced a new entry-level tariff plan for JioPhone users</t>
  </si>
  <si>
    <t>Vodafone revises its combo plans by offering1.4 GB data per day</t>
  </si>
  <si>
    <t>Reliance Jio has announced new data add-on pack for JioPhone and the packs  are valid until subscribers primary recharge in valid</t>
  </si>
  <si>
    <t>Bharti Airtel is offering up to INR 100 discount on the Airtel Postpaid plans. This rental discount is valid for six months. Apart from the base INR 399 myPlan Infinity Postpaid Plan, all Airtel postpaid plans are eligible for INR 100 rental discount for six months</t>
  </si>
  <si>
    <t>INR 399, 10 GB 3G/4G data, unlimited calling including roaming, 100 SMS/day, discount of INR 50
INR 499, 30 GB 3G/4G data, unlimited calling including roaming, 100 SMS/day, discount of INR 100
INR 799, 50 GB 3G/4G data, unlimited calling including roaming, 100 SMS/day, discount of INR 100
INR 1199, 75 GB 3G/4G data, unlimited calling including roaming, 100 SMS/day, discount of INR 100</t>
  </si>
  <si>
    <t>Bharti Airtel has increased the validity of INR 399 plan from 70 days to 84 days</t>
  </si>
  <si>
    <t xml:space="preserve">
1GBP=76.24 INR for Qtr ending Dec'17</t>
  </si>
  <si>
    <t>Dec 31,2017</t>
  </si>
  <si>
    <t>Jan-18</t>
  </si>
  <si>
    <t>Handsets Launched in India by price range  
in INR (January-2018)</t>
  </si>
  <si>
    <t>TRAI releases recommendations on 'In-Flight Connectivity'</t>
  </si>
  <si>
    <t>TRAI has finalized its recommendation on 'In-Flight Connectivity'. The highlights of the recommendation are as follows:
1. Both, Internet and MCA service should be permitted as In-Flight Connectivity (IFC) in the Indian airspace
2. The operation of MCA services should be permitted with minimum height restriction of 3000 meters in Indian airspace for its compatibility with terrestrial mobile networks
3. Internet Services through Wi-Fi onboard should be made available when electronic devices are permitted to use only in flight/airplane mode 
4. A separate category of "IFC service provider" should be created to permit IFC services in Indian airspace. The IFC service provider should be required to get itself registered with the DoT and it need not necessarily be an Indian entity</t>
  </si>
  <si>
    <t>QE Jun 17</t>
  </si>
  <si>
    <t>QE Sep 17</t>
  </si>
  <si>
    <t>Sep 17</t>
  </si>
  <si>
    <t>Total Subscribers 
QE Sep'17</t>
  </si>
  <si>
    <t>Total Subscribers 
Jan'18</t>
  </si>
  <si>
    <t>QE Sep-17</t>
  </si>
  <si>
    <t>Market Share Jan'18</t>
  </si>
  <si>
    <t>Service Area Wise MNP Status (at the end of Jan-18)</t>
  </si>
  <si>
    <t>Circle Wise Subscriber Growth (January 2018)</t>
  </si>
  <si>
    <t>Circlewise Growth Rate in Access Service (January 2018)</t>
  </si>
  <si>
    <t>Monthly Rate of Growth (In %)
(Dec-2017 to Jan-2018)</t>
  </si>
  <si>
    <t>(Jan-2017 to Jan-2018)</t>
  </si>
  <si>
    <t>Circle wise subscriber Net Additions- January 2018</t>
  </si>
  <si>
    <t>Jun 16</t>
  </si>
  <si>
    <t>1USD = INR 64.89 as on Sep-17</t>
  </si>
  <si>
    <t>Subscriber Base as on 30.09.2015</t>
  </si>
  <si>
    <t>Subscriber Base as on 30.06.2017</t>
  </si>
  <si>
    <t>Subscriber Base as on 30.09.2017</t>
  </si>
  <si>
    <t>A71 (2018)</t>
  </si>
  <si>
    <t>Feb-18</t>
  </si>
  <si>
    <t xml:space="preserve">GSM Band 2/3/5/8/UMTS 1/5/8/FDD-LTE/ Bands 1/3/5/8/38/40/41, dual SIM, Qualcomm SDM 450, 3 GB RAM, 16 GB internal memory, expernal memory up to 256 GB, 13 MP rear camera, 5 MP front camera, Wi-Fi 802.11 b/g/n, bluetooth, 3G, 4G, FM Radio, music player, video player with recording </t>
  </si>
  <si>
    <t>A2</t>
  </si>
  <si>
    <t xml:space="preserve">GSM/UMTS/LTE, dual SIM, 1.3 GHz quad core processor, 2 GB RAM, 16 GB internal memory, external memory up to 16 GB, 5 MP rear camera, 5 MP front camera, Wi-Fi, bluetooth, 3G, 4G, FM Radio, music player, video player with recording </t>
  </si>
  <si>
    <t xml:space="preserve">GSM/UMTS/LTE, dual SIM, 1.3 GHz MTK 6737H quad core processor, 2 GB RAM, 16 GB internal memory, external memory up to 128 GB, 13+5 MP dual rear camera, 8 MP front camera, Wi-Fi, bluetooth, 3G, 4G, FM Radio, music player, video player with recording </t>
  </si>
  <si>
    <t>Indian government</t>
  </si>
  <si>
    <t>Indian government increases custome duty on mobile phones to 20% from 15%</t>
  </si>
  <si>
    <t>During the Annual Budget 2018, Finance Minister said that the government had increased the custom duty on mobile phones from 15% to 20%. The increase in custom duty was to push "Make in India" initiative</t>
  </si>
  <si>
    <t>The Government also increased custom duty on assembling parts such as printed circuit boards (PCBs), connectors, USB modules, components, camera modules, etc. to 15%</t>
  </si>
  <si>
    <t>Idea Cellular has started offering high-speed wired broadband services in Pune. Dubbed as Idea Broadband, the company is providing both Home Broadband and Ultra Fast Fiber broadband plans</t>
  </si>
  <si>
    <t>Indian government to install 5 lakh Wi-Fi hotspots</t>
  </si>
  <si>
    <t>The Indian government INR 100bn  outlay for the 2018-19 fiscal for the expansion of telecom infrastructure under various government projects. The fund will also be used to set up 5 lakh Wi-Fi hotspots to provide broadband access to 5 crore rural citizens</t>
  </si>
  <si>
    <t>Finance minister also announced allocation INR 30.7bn for the Department of Science and Technology (DST) to push adoption and development of new digital technologies in the country like machine learning, artificial intelligence (AI), Internet of things (IoT) and 3D printing</t>
  </si>
  <si>
    <t>Idea revises INR 398 combo plan</t>
  </si>
  <si>
    <t xml:space="preserve">Idea Cellular revised its INR 398 prepaid plan for its subscribers in Andhra Pradesh &amp; Telangana </t>
  </si>
  <si>
    <t>INR 398, 1 GB 2G/4G data, unlimited voice calls, 100 SMS per day, valid for 84 days</t>
  </si>
  <si>
    <t>Vodafone India to soon revise its entry-level INR 399 postpaid plan with better benefits</t>
  </si>
  <si>
    <t>Vodafone to revise its INR 399 postpaid plan</t>
  </si>
  <si>
    <t>INR 399, 20 GB data, unlimited calling including roaming, 100 SMS/day</t>
  </si>
  <si>
    <t>Bharti Airtel introduces online mobile reverification with Aadhaar for senior citizens and physically challenged people</t>
  </si>
  <si>
    <t>The web-based verification will allow the people falling under the eligibility criteria verify their SIM card right from home itself</t>
  </si>
  <si>
    <t>BSNL extends its Sunday calling offer for another three months</t>
  </si>
  <si>
    <t>BSNL has pulled back its decision to stop free Sunday voice calling on its broadband and landline plans. The decision was made due to popular demand from its broadband subscribers</t>
  </si>
  <si>
    <t>BSNL revises its 4G Plus Wi-Fi plans</t>
  </si>
  <si>
    <t>BSNL revises its 4G Plus tariff plans, which allows a customer to connect to a BSNL Wi-Fi Hotspot in the available region. Alongside revising the existing plans, the telco also launched three new 4G Plus WiFi plans</t>
  </si>
  <si>
    <t>INR 10, 300 MB data, valid for 1 day
INR 20, 500 MB data, valid for 3 days
INR 30, 1 GB data, valid for 14 days
INR 40, 1.5  GB data, valid for 14 days
INR 60, 2.5 GB data, valid for 7 days
INR 75, 3 GB data, valid for 14 days
INR 80, 3.5 GB data, valid for 28 days
INR 100, 5 GB data, valid for 28 days
INR 180, 10 GB data, valid for 14 days
INR 240, 10 GB data, valid for 28 days
INR 349, 20 GB data, valid for 28 days
INR 599, 35 GB data, valid for 28 days
INR 999, 75 GB data, valid for 28 days
INR 1999, 160 GB data, valid for 28 days</t>
  </si>
  <si>
    <t>ACT</t>
  </si>
  <si>
    <t>ACT Fibernet introduces free to air Channel Live TV service for broadband users</t>
  </si>
  <si>
    <t>ACT Fibernet officially confirmed that it would be offering free Live TV subscription to all of its broadband subscribers at zero additional cost for six months</t>
  </si>
  <si>
    <t>To offer this service, ACT Fibernet joined hands with Yupp TV. Under the partnership, all customers of ACT Fibernet across 12 cities can now enjoy 140+ Live TV channels in 13 different languages</t>
  </si>
  <si>
    <t>Vodafone India launches VoLTE services in Mumbai, Delhi and Gujarat</t>
  </si>
  <si>
    <t>Vodafone India today announced the launch of its Voice Over LTE (VoLTE) services on 4G network across Mumbai, Delhi-NCR and Gujarat locations. The telco also stated that VoLTE services  be extended across the country in a phased manner over the next few months</t>
  </si>
  <si>
    <t>Moto Z2 Force</t>
  </si>
  <si>
    <t>GSM 850/900/1800/1900/UMTS bands 1/2/4/5/8/19/LTE bands 1/2/3/4/5/7/8/12/17/18/19/20/26/28/34/38/39/40/41, dual SIM, 2.35 GHz Qualcomm Snapdragon octa core processor, 6 GB RAM, 64 GB internal memory, external memory up to 2 TB, 12 MP dual rear camera, 5 MP front camera, Wi-Fi 802.11 a/b/g/n/ac, bluetooth, 3G, 4G, FM Radio, music player, video player with recording</t>
  </si>
  <si>
    <t>Shatterproof screen</t>
  </si>
  <si>
    <t>INR 34,998</t>
  </si>
  <si>
    <t>Bharti Airtel to offer 4G smartphone at an effective price of INR 500</t>
  </si>
  <si>
    <t>P100</t>
  </si>
  <si>
    <t xml:space="preserve">GSM 850/900/1800/1900/UMTS 900/2100/FDD-LTE bands 1/3/5/8/ TDD-LTE bands 40/41, dual SIM, 1.25 GHz MTK6737 quad core processor, 1/2 GB RAM, 16 GB internal memory, exyernal memory up to 128 GB, 8 MP rear camera, 5 MP front camera, Wi-Fi, bluetooth, 3G, 4G, FM Radio, music player, video player with recording </t>
  </si>
  <si>
    <t>INR 5,299 (1 GB)
INR 5,999 (2 GB)</t>
  </si>
  <si>
    <t>Vodafone India strengthens its 4G network in West Bengal</t>
  </si>
  <si>
    <t>Vodafone India added more than 4000 sites which converts to 11 sites per day to expand and strengthen its network in the Rest of Bengal circle. Currently, Vodafone is offering its SuperNet 4G services across 19000 towns covering all districts of Bengal and Sikkim</t>
  </si>
  <si>
    <t>West Bengal is one of the largest circle for the telco as it has over 21 million subscribers in the circle</t>
  </si>
  <si>
    <t>BSNL soft launches 4G services in Kerala</t>
  </si>
  <si>
    <t>BSNL subscribers in the 4G soft launch regions can use 4G service with the existing 3G U-SIMs 256K modules</t>
  </si>
  <si>
    <t>Xiaomi partners with South Korean search engine company Naver to use its Ai in future IoT devices</t>
  </si>
  <si>
    <t>Xiaomi has tied up with South Korean search engine company Naver to use its AI assistant in Future IoT products. Xiaomi will be incorporating Naver’s Clova AI into its own AI platform</t>
  </si>
  <si>
    <t>This partnership with Naver will allow Xiaomi to make a smooth sail in South Korea which is already dominated by Samsung and LG</t>
  </si>
  <si>
    <t>Bharti Airtel has launched under INR 100 combo plan</t>
  </si>
  <si>
    <t>Bharti Airtel revised its INR 93 tariff plan for select users and is now offering unlimited benefits</t>
  </si>
  <si>
    <t>INR 93, unlimited calling including outgoing roaming calls, 1 GB data per day, 100 SMS per day valid for 28 days</t>
  </si>
  <si>
    <t>Idea Cellular has started offering wired broadband services in Pune</t>
  </si>
  <si>
    <t>Idea Cellular reduces debt by raising INR 32.5bn</t>
  </si>
  <si>
    <t>As a result of this preferential allotment, the aggregate shareholding of the Promoter Group in Idea has increased from 42.4% to 47.2%</t>
  </si>
  <si>
    <t>Idea Cellular completed the allotment 326,633,165 equity shares to the Aditya Birla Group entities, at an issue price of INR 99.50 per share aggregating to INR 32.5bn</t>
  </si>
  <si>
    <t>Aqua Lions E3</t>
  </si>
  <si>
    <t>GSM 850/900/1800/ UMTS 900/2100/ LTE 850/1800,2300 MHz, dual SIM, 1.3 GHz Spreadtrum SC9832A quad core processor, 2 GB RAM, 16 GB internal memory, external memory up to 32 GB, 8 MP rear camera, 5 MP front camera, Wi-Fi, bluetooth, 3G,4G, FM Radio, music player, video player with recording.</t>
  </si>
  <si>
    <t>Bharti Airtel is reportedly partnering with Star TV to offer free Hotstar subscription</t>
  </si>
  <si>
    <t>Bharti Airtel is reportedly partnering with Star TV to offer tar TV’s entire content portfolio on the Airtel TV application. The telco will also offer a free subscription of Hotstar, which is the leading content player in the Indian market</t>
  </si>
  <si>
    <t>The partnership is aimed at boosting the carrier’s revenue from data services and also to retain the subscribers who’re paying for the tariff plans with better data benefit</t>
  </si>
  <si>
    <t>Redmi Note 5</t>
  </si>
  <si>
    <t xml:space="preserve">GSM bands 2/3/5/8 /UMTS bands 1/2/5/8/ TDD-LTE bands 40/41/ FDD-LTE bands 1/3/5, dual SIM, 2 GHz Qualcomm Snapdragon 625 processor, 3/4 GB RAM, 32/64 GB internal memory, 12 MP rear camera, 5 MP front camera, Wi-Fi 802.11a/b/g/n, bluetooth, 3G, 4G, FM Radio, music player, video player with recording </t>
  </si>
  <si>
    <t>Full screen display</t>
  </si>
  <si>
    <t>NR 9,999 (3 GB, 32 GB)
INR 11,999 (4 GB, 64 GB)</t>
  </si>
  <si>
    <t>Redmi Note 5 Pro</t>
  </si>
  <si>
    <t xml:space="preserve">GSM bands 2/3/5/8 /UMTS bands 1/2/5/8/ TDD-LTE bands 40/41/ FDD-LTE bands 1/3/5, dual SIM, 2 GHz Qualcomm Snapdragon 625 processor, 4/6 GB RAM, 64 GB internal memory, 12+5 MP dual rear camera, 20 MP front camera, Wi-Fi 802.11a/b/g/n, bluetooth, 3G, 4G, FM Radio, music player, video player with recording </t>
  </si>
  <si>
    <t>NR 13,999 (4 GB)
INR 16,999 (6 GB)</t>
  </si>
  <si>
    <t>Idea Cellular modified its Nirvana postpaid plans offering higher data as part of its bundled voice and internet plans</t>
  </si>
  <si>
    <t>INR 499, 40 GB data, unlimited calls including roaming, 100 SMS/day
INR 649, 50 GB data, unlimited calls including roaming, 100 SMS/day</t>
  </si>
  <si>
    <t>Idea revises Nirvana postpaid plan</t>
  </si>
  <si>
    <t>Uniq</t>
  </si>
  <si>
    <t>Cliq</t>
  </si>
  <si>
    <t>Cliq 2</t>
  </si>
  <si>
    <t>Bharti Airtel launches new combo plan for INR 9</t>
  </si>
  <si>
    <t>Bharti Airtel launches an entry-level plan of INR 9 under its Prepaid Promise scheme</t>
  </si>
  <si>
    <t>INR 9, unlimited calling including outgoing roaming calls, 100 MB data per day, 100 SMS valid for 1 day</t>
  </si>
  <si>
    <t>BSNL launches Mini Plans with 1 day validity</t>
  </si>
  <si>
    <t>BSNL launches two “Mini Packs” data plans with single days validity. The data plans launched as part of BSNL’s limited period Special Tariff Voucher (STV) come with high-speed 3G internet</t>
  </si>
  <si>
    <t>INR 7, 1 GB data valid for 1 day
INR 16, 2 GB data valid for 1 day</t>
  </si>
  <si>
    <t>Reliance Jio partners with Jivi mobiles to offer VoLTE smartphones for INR 699</t>
  </si>
  <si>
    <t>Jivi Mobiles announced its partnership with telecom operator Reliance Jio. Under the partnership, the handset manufacturer is offering a 4G VoLTE enabled smartphone at an effective price of INR 699</t>
  </si>
  <si>
    <t>INR 82, 2 GB data, unlimited calling including roaming, 100 SMS/day, valid for 28 days</t>
  </si>
  <si>
    <t>Titanium Jumbo 2</t>
  </si>
  <si>
    <t xml:space="preserve">GSM 1800/1900/850/900/ UMTS 2100/900/ LTE 1800/2300 MHz, dual SIM, 1.3 GHz quad core processor, 3 GB RAM, 32 GB internal memory, external memory up to 128 GB, 16 MP rear camera, 8 MP front camera, Wi-Fi, bluetooth, 3G, 4G, FM Radio, music player, video player with recording </t>
  </si>
  <si>
    <t xml:space="preserve">GSM 1800/1900/850/900/ UMTS 2100/900/ LTE 1800/2300 MHz, dual SIM, 1.3 GHz quad core processor, 2 GB RAM, 16 GB internal memory, external memory up to 128 GB, 16 MP rear camera, 8 MP front camera, Wi-Fi, bluetooth, 3G, 4G, FM Radio, music player, video player with recording </t>
  </si>
  <si>
    <t xml:space="preserve">GSm 900/1800/ UMTS 900/2100 MHz/ LTE bands 1/3/5/40, dual SIM, 1.3 GHz quad core processor, 2 GB RAM, 16 GB internal memory, external memory up to 32 GB, 13 MP rear camera, 8 MP front camera, Wi-fi 802.11 
b/g/n, bluetooth, 3G, 4G, FM Radio, music player, video player with recording </t>
  </si>
  <si>
    <t>Bharti Airtel partnered with HMD global to offer cashback on Nokia smartphones</t>
  </si>
  <si>
    <t>Bharti Airtel partnered with HMD Global to offer INR 2,000 cashback on Nokia 2 and Nokia 3 smartphone as a part of Airtel's Mera Pehla Smartphone initiative</t>
  </si>
  <si>
    <t>Idea Cellular announces INR 1,500 cashback on Panasonic P100 smartphone</t>
  </si>
  <si>
    <t>The cashback is divided into two phases- one after two 12 months and the other one after 24 months</t>
  </si>
  <si>
    <t>Vodafone launches combo plan for INR 158</t>
  </si>
  <si>
    <t>Vodafone introduces new combo plan for its subscribers in Kerala</t>
  </si>
  <si>
    <t>INR 158, 1 GB 3G/4G data/day, unlimited calls including roaming, 100 SMS/day, valid for 28 days</t>
  </si>
  <si>
    <t>Idea revises its INR 149 plan for its prepaid subscribers in Himachal Pradesh</t>
  </si>
  <si>
    <t>INR 149, 1 GB 2G/4G data, unlimited voice calls, 100 SMS per day, valid for 28 days</t>
  </si>
  <si>
    <t>BSNL launches its 4G services in Kerala. As per the official statement the 4G services will be initially only in five locations of Idukki district. . The company will expand 4G services to other cities very soon</t>
  </si>
  <si>
    <t>BSNL introduces new Bulk SMS plans which provide an easy and user-friendly way for sending bulk and as well individual messages at affordable rates</t>
  </si>
  <si>
    <t>Transactional SMS can be sent by customers through the web portal or API while promotional SMS can be sent on behalf of the customer by CSR</t>
  </si>
  <si>
    <t>Vodafone introduces new Campus Survival Kit for students</t>
  </si>
  <si>
    <t>Vodafone introduces a New Campus Survival Kit offer for students offering unlimited calls and 1 GB data/day valid for 90 days</t>
  </si>
  <si>
    <t>Vodafone Campus Survival Kit- Fest Edition is limited to students in Delhi-NCR</t>
  </si>
  <si>
    <t>Jun-18</t>
  </si>
  <si>
    <t>BSNL introduces bulk SMS service</t>
  </si>
  <si>
    <t>Idea Cellular announced a new cashback offer on Panasonic’s entry-level P100 4G smartphone. Under the offer, Idea is offering INR 1,500 cashback for the buyers of P100 smartphone</t>
  </si>
  <si>
    <t>The smartphone which will be available at INR 699 effective price is the Jivi Energy E3. Customers need to purchase the Energy E3 at INR 2,899, and under the JioFootball offer, the telco is providing instant INR 2,200 cashback for Jio customers making the first recharge of INR 198 or INR 299</t>
  </si>
  <si>
    <t>Bharti Airtel is in talks with smartphone manufacturers to offer 4G smartphone as low as INR 500 along with a bundled tariff plan priced between INR 60 - 70</t>
  </si>
  <si>
    <t>Home Broadband Plans start at INR 449 and go all the way up to INR 949 with a maximum speed of 4 Mbps and 600GB FUP, the Ultra FastFiber Broadband plans start at INR 699 and go all the way up to INR 2,499 with a maximum speed of 200 Mbps and 500GB FUP</t>
  </si>
  <si>
    <t>Idea revises its INR 149 combo plan</t>
  </si>
  <si>
    <t>Tata DoCoMo launches prepaid combo plan</t>
  </si>
  <si>
    <t>Tata DoCoMo launches prepaid combo plan for INR 82</t>
  </si>
  <si>
    <t>Number of Handsets in Feb-2018 (Based on Price) in India</t>
  </si>
  <si>
    <t>Number of Handsets launched in Month of Feb-2018 (Based on OS)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</si>
</sst>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_(* \(#,##0.00\);_(* &quot;-&quot;??_);_(@_)"/>
    <numFmt numFmtId="164" formatCode="&quot;Rs.&quot;\ #,##0;[Red]&quot;Rs.&quot;\ \-#,##0"/>
    <numFmt numFmtId="165" formatCode="_ * #,##0.00_ ;_ * \-#,##0.00_ ;_ * &quot;-&quot;??_ ;_ @_ "/>
    <numFmt numFmtId="166" formatCode="#,###_);\-#,###"/>
    <numFmt numFmtId="167" formatCode="#,##0.00_);\-#,##0.00"/>
    <numFmt numFmtId="168" formatCode="0.0"/>
    <numFmt numFmtId="169" formatCode="#,##0.000"/>
    <numFmt numFmtId="170" formatCode="0.000"/>
    <numFmt numFmtId="171" formatCode="#,##0.0"/>
    <numFmt numFmtId="172" formatCode="0.0000"/>
    <numFmt numFmtId="173" formatCode="_(* #,##0_);_(* \(#,##0\);_(* &quot;-&quot;??_);_(@_)"/>
    <numFmt numFmtId="174" formatCode="_ * #,##0_ ;_ * \-#,##0_ ;_ * &quot;-&quot;??_ ;_ @_ "/>
    <numFmt numFmtId="175" formatCode="#,##0.0000"/>
    <numFmt numFmtId="176" formatCode="#,##0_);\-#,##0"/>
    <numFmt numFmtId="177" formatCode="_ * #,##0.0_ ;_ * \-#,##0.0_ ;_ * &quot;-&quot;??_ ;_ @_ "/>
    <numFmt numFmtId="178" formatCode="0.0%"/>
    <numFmt numFmtId="179" formatCode="#,##0\ ;\(#,##0\);\–\ "/>
    <numFmt numFmtId="180" formatCode="0.000000000"/>
    <numFmt numFmtId="181" formatCode="#,##0.000000"/>
    <numFmt numFmtId="182" formatCode="0.00000"/>
    <numFmt numFmtId="183" formatCode="#,##0.0_);\-#,##0.0"/>
    <numFmt numFmtId="184" formatCode="#,##0.00000"/>
    <numFmt numFmtId="185" formatCode="_(* #,##0.00000_);_(* \(#,##0.00000\);_(* &quot;-&quot;??_);_(@_)"/>
  </numFmts>
  <fonts count="19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indexed="12"/>
      <name val="Arial"/>
      <family val="2"/>
    </font>
    <font>
      <b/>
      <sz val="11"/>
      <color indexed="8"/>
      <name val="Arial"/>
      <family val="2"/>
    </font>
    <font>
      <b/>
      <sz val="9"/>
      <color indexed="8"/>
      <name val="Calibri"/>
      <family val="2"/>
    </font>
    <font>
      <u/>
      <sz val="10"/>
      <color indexed="12"/>
      <name val="Arial"/>
      <family val="2"/>
    </font>
    <font>
      <b/>
      <sz val="9"/>
      <color indexed="8"/>
      <name val="Arial"/>
      <family val="2"/>
    </font>
    <font>
      <sz val="10"/>
      <name val="Arial"/>
      <family val="2"/>
    </font>
    <font>
      <sz val="11"/>
      <color indexed="8"/>
      <name val="Calibri"/>
      <family val="2"/>
    </font>
    <font>
      <sz val="9"/>
      <color rgb="FFFF0000"/>
      <name val="Calibri"/>
      <family val="2"/>
    </font>
    <font>
      <sz val="11"/>
      <name val="Calibri"/>
      <family val="2"/>
      <scheme val="minor"/>
    </font>
    <font>
      <sz val="8"/>
      <name val="Arial"/>
      <family val="2"/>
    </font>
    <font>
      <b/>
      <sz val="8"/>
      <color theme="1" tint="0.499984740745262"/>
      <name val="Arial"/>
      <family val="2"/>
    </font>
    <font>
      <sz val="10"/>
      <color rgb="FF002060"/>
      <name val="Arial"/>
      <family val="2"/>
    </font>
    <font>
      <sz val="8"/>
      <color theme="3" tint="-0.249977111117893"/>
      <name val="Arial"/>
      <family val="2"/>
    </font>
    <font>
      <sz val="8"/>
      <color theme="3" tint="-0.499984740745262"/>
      <name val="Arial"/>
      <family val="2"/>
    </font>
    <font>
      <b/>
      <sz val="8"/>
      <name val="Arial"/>
      <family val="2"/>
    </font>
    <font>
      <sz val="9"/>
      <color rgb="FFFF0000"/>
      <name val="Calibri"/>
      <family val="2"/>
      <scheme val="minor"/>
    </font>
    <font>
      <sz val="8"/>
      <color indexed="8"/>
      <name val="Calibri"/>
      <family val="2"/>
    </font>
    <font>
      <b/>
      <sz val="8"/>
      <color indexed="8"/>
      <name val="Calibri"/>
      <family val="2"/>
    </font>
    <font>
      <sz val="8"/>
      <color rgb="FFFF0000"/>
      <name val="Calibri"/>
      <family val="2"/>
      <scheme val="minor"/>
    </font>
    <font>
      <b/>
      <sz val="12"/>
      <name val="Arial"/>
      <family val="2"/>
    </font>
    <font>
      <b/>
      <sz val="9"/>
      <name val="Arial"/>
      <family val="2"/>
    </font>
    <font>
      <sz val="9"/>
      <name val="Arial"/>
      <family val="2"/>
    </font>
    <font>
      <sz val="8"/>
      <name val="Verdana"/>
      <family val="2"/>
    </font>
    <font>
      <sz val="9"/>
      <color indexed="8"/>
      <name val="Calibri"/>
      <family val="2"/>
    </font>
    <font>
      <b/>
      <sz val="8"/>
      <name val="Verdana"/>
      <family val="2"/>
    </font>
    <font>
      <b/>
      <sz val="9"/>
      <color indexed="63"/>
      <name val="Arial"/>
      <family val="2"/>
    </font>
    <font>
      <b/>
      <sz val="9"/>
      <color indexed="8"/>
      <name val="Calibri"/>
      <family val="2"/>
      <scheme val="minor"/>
    </font>
    <font>
      <b/>
      <sz val="10"/>
      <color theme="1"/>
      <name val="Calibri"/>
      <family val="2"/>
      <scheme val="minor"/>
    </font>
    <font>
      <sz val="9"/>
      <name val="Calibri"/>
      <family val="2"/>
      <scheme val="minor"/>
    </font>
    <font>
      <b/>
      <sz val="9"/>
      <name val="Calibri"/>
      <family val="2"/>
      <scheme val="minor"/>
    </font>
    <font>
      <sz val="9"/>
      <color indexed="62"/>
      <name val="Arial"/>
      <family val="2"/>
    </font>
    <font>
      <sz val="9"/>
      <color theme="1"/>
      <name val="Calibri"/>
      <family val="2"/>
      <scheme val="minor"/>
    </font>
    <font>
      <sz val="12"/>
      <color theme="3" tint="-0.499984740745262"/>
      <name val="Calibri"/>
      <family val="2"/>
      <scheme val="minor"/>
    </font>
    <font>
      <b/>
      <sz val="9"/>
      <color theme="1"/>
      <name val="Calibri"/>
      <family val="2"/>
      <scheme val="minor"/>
    </font>
    <font>
      <sz val="9"/>
      <color indexed="8"/>
      <name val="Calibri"/>
      <family val="2"/>
      <scheme val="minor"/>
    </font>
    <font>
      <b/>
      <i/>
      <sz val="8"/>
      <name val="Arial"/>
      <family val="2"/>
    </font>
    <font>
      <i/>
      <sz val="8"/>
      <name val="Arial"/>
      <family val="2"/>
    </font>
    <font>
      <sz val="8"/>
      <color rgb="FFFF0000"/>
      <name val="Arial"/>
      <family val="2"/>
    </font>
    <font>
      <sz val="8"/>
      <color theme="1"/>
      <name val="Calibri"/>
      <family val="2"/>
      <scheme val="minor"/>
    </font>
    <font>
      <sz val="8"/>
      <color theme="1"/>
      <name val="Arial"/>
      <family val="2"/>
    </font>
    <font>
      <sz val="10"/>
      <color indexed="12"/>
      <name val="Arial"/>
      <family val="2"/>
    </font>
    <font>
      <b/>
      <sz val="18"/>
      <color indexed="12"/>
      <name val="Arial"/>
      <family val="2"/>
    </font>
    <font>
      <sz val="11"/>
      <name val="Calibri"/>
      <family val="2"/>
    </font>
    <font>
      <b/>
      <sz val="11"/>
      <color indexed="8"/>
      <name val="Calibri"/>
      <family val="2"/>
    </font>
    <font>
      <sz val="10"/>
      <color theme="1"/>
      <name val="Calibri"/>
      <family val="2"/>
      <scheme val="minor"/>
    </font>
    <font>
      <sz val="11"/>
      <color indexed="8"/>
      <name val="Calibri"/>
      <family val="2"/>
      <scheme val="minor"/>
    </font>
    <font>
      <sz val="10"/>
      <name val="Calibri"/>
      <family val="2"/>
      <scheme val="minor"/>
    </font>
    <font>
      <sz val="10"/>
      <color indexed="8"/>
      <name val="Calibri"/>
      <family val="2"/>
      <scheme val="minor"/>
    </font>
    <font>
      <sz val="10"/>
      <color indexed="8"/>
      <name val="Calibri"/>
      <family val="2"/>
    </font>
    <font>
      <b/>
      <sz val="11"/>
      <name val="Calibri"/>
      <family val="2"/>
      <scheme val="minor"/>
    </font>
    <font>
      <sz val="10"/>
      <color rgb="FFFF0000"/>
      <name val="Calibri"/>
      <family val="2"/>
      <scheme val="minor"/>
    </font>
    <font>
      <b/>
      <sz val="14"/>
      <color indexed="8"/>
      <name val="Calibri"/>
      <family val="2"/>
    </font>
    <font>
      <sz val="8"/>
      <name val="Calibri"/>
      <family val="2"/>
      <scheme val="minor"/>
    </font>
    <font>
      <sz val="11"/>
      <color indexed="10"/>
      <name val="Calibri"/>
      <family val="2"/>
    </font>
    <font>
      <b/>
      <sz val="12"/>
      <color indexed="8"/>
      <name val="Calibri"/>
      <family val="2"/>
    </font>
    <font>
      <b/>
      <sz val="9"/>
      <color rgb="FF002060"/>
      <name val="Arial"/>
      <family val="2"/>
    </font>
    <font>
      <sz val="10"/>
      <color theme="1"/>
      <name val="Arial"/>
      <family val="2"/>
    </font>
    <font>
      <sz val="10"/>
      <color theme="0"/>
      <name val="Arial"/>
      <family val="2"/>
    </font>
    <font>
      <sz val="11"/>
      <color theme="0"/>
      <name val="Calibri"/>
      <family val="2"/>
      <scheme val="minor"/>
    </font>
    <font>
      <sz val="9"/>
      <color theme="1"/>
      <name val="Calibri"/>
      <family val="2"/>
    </font>
    <font>
      <sz val="12"/>
      <color theme="1"/>
      <name val="Calibri"/>
      <family val="2"/>
      <scheme val="minor"/>
    </font>
    <font>
      <b/>
      <sz val="12"/>
      <color indexed="8"/>
      <name val="Calibri"/>
      <family val="2"/>
      <scheme val="minor"/>
    </font>
    <font>
      <u/>
      <sz val="11"/>
      <name val="Calibri"/>
      <family val="2"/>
      <scheme val="minor"/>
    </font>
    <font>
      <b/>
      <sz val="12"/>
      <name val="Calibri"/>
      <family val="2"/>
      <scheme val="minor"/>
    </font>
    <font>
      <b/>
      <sz val="14"/>
      <name val="Calibri"/>
      <family val="2"/>
      <scheme val="minor"/>
    </font>
    <font>
      <i/>
      <sz val="9"/>
      <color rgb="FFFF0000"/>
      <name val="Calibri"/>
      <family val="2"/>
      <scheme val="minor"/>
    </font>
    <font>
      <b/>
      <i/>
      <sz val="9"/>
      <name val="Calibri"/>
      <family val="2"/>
      <scheme val="minor"/>
    </font>
    <font>
      <i/>
      <sz val="9"/>
      <name val="Calibri"/>
      <family val="2"/>
      <scheme val="minor"/>
    </font>
    <font>
      <sz val="12"/>
      <color indexed="8"/>
      <name val="Calibri"/>
      <family val="2"/>
      <scheme val="minor"/>
    </font>
    <font>
      <b/>
      <sz val="11"/>
      <color theme="0"/>
      <name val="Calibri"/>
      <family val="2"/>
      <scheme val="minor"/>
    </font>
    <font>
      <sz val="14"/>
      <color theme="1"/>
      <name val="Calibri"/>
      <family val="2"/>
      <scheme val="minor"/>
    </font>
    <font>
      <b/>
      <sz val="11"/>
      <color indexed="62"/>
      <name val="Calibri"/>
      <family val="2"/>
      <scheme val="minor"/>
    </font>
    <font>
      <b/>
      <sz val="11"/>
      <color theme="3"/>
      <name val="Calibri"/>
      <family val="2"/>
      <scheme val="minor"/>
    </font>
    <font>
      <b/>
      <sz val="11"/>
      <color indexed="63"/>
      <name val="Calibri"/>
      <family val="2"/>
      <scheme val="minor"/>
    </font>
    <font>
      <u/>
      <sz val="10"/>
      <name val="Arial"/>
      <family val="2"/>
    </font>
    <font>
      <b/>
      <sz val="9"/>
      <color rgb="FFFF0000"/>
      <name val="Calibri"/>
      <family val="2"/>
      <scheme val="minor"/>
    </font>
    <font>
      <b/>
      <sz val="14"/>
      <color theme="1"/>
      <name val="Calibri"/>
      <family val="2"/>
      <scheme val="minor"/>
    </font>
    <font>
      <i/>
      <sz val="11"/>
      <color rgb="FFFF0000"/>
      <name val="Calibri"/>
      <family val="2"/>
      <scheme val="minor"/>
    </font>
    <font>
      <u/>
      <sz val="11"/>
      <color theme="1"/>
      <name val="Calibri"/>
      <family val="2"/>
      <scheme val="minor"/>
    </font>
    <font>
      <sz val="12"/>
      <name val="Palatino"/>
      <family val="1"/>
    </font>
    <font>
      <i/>
      <sz val="8"/>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0"/>
      <name val="Times New Roman"/>
      <family val="1"/>
      <charset val="204"/>
    </font>
    <font>
      <sz val="9"/>
      <color theme="0"/>
      <name val="Calibri"/>
      <family val="2"/>
      <scheme val="minor"/>
    </font>
    <font>
      <b/>
      <sz val="14"/>
      <color theme="0"/>
      <name val="Calibri"/>
      <family val="2"/>
      <scheme val="minor"/>
    </font>
    <font>
      <sz val="10"/>
      <name val="Arial"/>
      <family val="2"/>
    </font>
    <font>
      <sz val="8"/>
      <color theme="0"/>
      <name val="Arial"/>
      <family val="2"/>
    </font>
    <font>
      <u/>
      <sz val="10"/>
      <color theme="3" tint="0.39997558519241921"/>
      <name val="Arial"/>
      <family val="2"/>
    </font>
    <font>
      <sz val="11"/>
      <color theme="0" tint="-4.9989318521683403E-2"/>
      <name val="Calibri"/>
      <family val="2"/>
      <scheme val="minor"/>
    </font>
    <font>
      <b/>
      <u/>
      <sz val="11"/>
      <name val="Calibri"/>
      <family val="2"/>
      <scheme val="minor"/>
    </font>
    <font>
      <b/>
      <sz val="9"/>
      <color theme="0"/>
      <name val="Calibri"/>
      <family val="2"/>
      <scheme val="minor"/>
    </font>
    <font>
      <sz val="9"/>
      <name val="Calibri"/>
      <family val="2"/>
    </font>
    <font>
      <sz val="9"/>
      <color theme="8"/>
      <name val="Calibri"/>
      <family val="2"/>
      <scheme val="minor"/>
    </font>
    <font>
      <sz val="10"/>
      <color rgb="FFFF0000"/>
      <name val="Arial"/>
      <family val="2"/>
    </font>
    <font>
      <sz val="8"/>
      <color theme="3" tint="0.59999389629810485"/>
      <name val="Arial"/>
      <family val="2"/>
    </font>
    <font>
      <b/>
      <sz val="12"/>
      <color theme="0"/>
      <name val="Calibri"/>
      <family val="2"/>
      <scheme val="minor"/>
    </font>
    <font>
      <i/>
      <sz val="9"/>
      <color rgb="FFFF0000"/>
      <name val="Arial"/>
      <family val="2"/>
    </font>
    <font>
      <sz val="11"/>
      <color theme="2" tint="-0.89999084444715716"/>
      <name val="Calibri"/>
      <family val="2"/>
      <scheme val="minor"/>
    </font>
    <font>
      <i/>
      <sz val="10"/>
      <color rgb="FFFF0000"/>
      <name val="Calibri"/>
      <family val="2"/>
      <scheme val="minor"/>
    </font>
    <font>
      <b/>
      <sz val="11"/>
      <color rgb="FFFF0000"/>
      <name val="Calibri"/>
      <family val="2"/>
      <scheme val="minor"/>
    </font>
    <font>
      <vertAlign val="superscript"/>
      <sz val="9"/>
      <color theme="1"/>
      <name val="Calibri"/>
      <family val="2"/>
      <scheme val="minor"/>
    </font>
    <font>
      <i/>
      <sz val="10"/>
      <color rgb="FFFF0000"/>
      <name val="Arial"/>
      <family val="2"/>
    </font>
    <font>
      <b/>
      <u/>
      <sz val="10"/>
      <color indexed="12"/>
      <name val="Arial"/>
      <family val="2"/>
    </font>
    <font>
      <sz val="11"/>
      <color rgb="FF0000CC"/>
      <name val="Calibri"/>
      <family val="2"/>
      <scheme val="minor"/>
    </font>
    <font>
      <b/>
      <sz val="8"/>
      <color indexed="8"/>
      <name val="Arial"/>
      <family val="2"/>
    </font>
    <font>
      <b/>
      <sz val="8"/>
      <color indexed="8"/>
      <name val="Arial"/>
      <family val="1"/>
      <charset val="204"/>
    </font>
    <font>
      <sz val="8"/>
      <color rgb="FFFF0000"/>
      <name val="Calibri"/>
      <family val="2"/>
    </font>
    <font>
      <b/>
      <sz val="8"/>
      <color theme="1"/>
      <name val="Arial"/>
      <family val="2"/>
    </font>
    <font>
      <sz val="9"/>
      <color rgb="FFFF0000"/>
      <name val="Arial"/>
      <family val="2"/>
    </font>
    <font>
      <sz val="11"/>
      <color theme="3"/>
      <name val="Calibri"/>
      <family val="2"/>
      <scheme val="minor"/>
    </font>
    <font>
      <sz val="8"/>
      <color theme="3"/>
      <name val="Arial"/>
      <family val="2"/>
    </font>
    <font>
      <sz val="10"/>
      <name val="Calibri"/>
      <family val="2"/>
    </font>
    <font>
      <b/>
      <sz val="10"/>
      <name val="Calibri"/>
      <family val="2"/>
      <scheme val="minor"/>
    </font>
    <font>
      <sz val="11"/>
      <color theme="1"/>
      <name val="Calibri"/>
      <family val="2"/>
    </font>
    <font>
      <i/>
      <u/>
      <sz val="9"/>
      <color rgb="FF0000FF"/>
      <name val="Calibri"/>
      <family val="2"/>
    </font>
    <font>
      <sz val="9"/>
      <color rgb="FF000000"/>
      <name val="Calibri"/>
      <family val="2"/>
    </font>
    <font>
      <i/>
      <sz val="9"/>
      <color rgb="FF000000"/>
      <name val="Calibri"/>
      <family val="2"/>
    </font>
    <font>
      <b/>
      <sz val="9"/>
      <color rgb="FF000000"/>
      <name val="Calibri"/>
      <family val="2"/>
    </font>
    <font>
      <i/>
      <sz val="9"/>
      <color theme="1"/>
      <name val="Calibri"/>
      <family val="2"/>
    </font>
    <font>
      <i/>
      <sz val="10"/>
      <color rgb="FF000000"/>
      <name val="Calibri"/>
      <family val="2"/>
    </font>
    <font>
      <i/>
      <sz val="10"/>
      <color theme="1"/>
      <name val="Calibri"/>
      <family val="2"/>
    </font>
    <font>
      <sz val="11"/>
      <color rgb="FFFF0000"/>
      <name val="Calibri"/>
      <family val="2"/>
    </font>
    <font>
      <b/>
      <sz val="11"/>
      <color theme="0"/>
      <name val="Arial"/>
      <family val="2"/>
    </font>
    <font>
      <u/>
      <sz val="11"/>
      <color indexed="12"/>
      <name val="Arial"/>
      <family val="2"/>
    </font>
    <font>
      <i/>
      <sz val="10"/>
      <color indexed="8"/>
      <name val="Calibri"/>
      <family val="2"/>
    </font>
    <font>
      <sz val="10"/>
      <color theme="1"/>
      <name val="Calibri"/>
      <family val="2"/>
    </font>
    <font>
      <b/>
      <sz val="10"/>
      <color indexed="8"/>
      <name val="Calibri"/>
      <family val="2"/>
    </font>
    <font>
      <sz val="10"/>
      <color rgb="FF000000"/>
      <name val="Calibri"/>
      <family val="2"/>
      <scheme val="minor"/>
    </font>
    <font>
      <sz val="10"/>
      <color indexed="8"/>
      <name val="Arial"/>
      <family val="2"/>
    </font>
    <font>
      <b/>
      <sz val="11"/>
      <color theme="0"/>
      <name val="Calibri"/>
      <family val="2"/>
    </font>
    <font>
      <sz val="10"/>
      <color indexed="10"/>
      <name val="Calibri"/>
      <family val="2"/>
    </font>
    <font>
      <sz val="14"/>
      <color indexed="8"/>
      <name val="Arial"/>
      <family val="2"/>
    </font>
    <font>
      <sz val="14"/>
      <color rgb="FF000000"/>
      <name val="Arial"/>
      <family val="2"/>
    </font>
    <font>
      <b/>
      <i/>
      <sz val="12"/>
      <color indexed="8"/>
      <name val="Calibri"/>
      <family val="2"/>
    </font>
    <font>
      <b/>
      <sz val="14"/>
      <color indexed="8"/>
      <name val="Arial"/>
      <family val="2"/>
    </font>
    <font>
      <sz val="10"/>
      <color theme="1" tint="4.9989318521683403E-2"/>
      <name val="Calibri"/>
      <family val="2"/>
      <scheme val="minor"/>
    </font>
    <font>
      <sz val="10"/>
      <color rgb="FF000000"/>
      <name val="Calibri"/>
      <family val="2"/>
    </font>
    <font>
      <sz val="10"/>
      <name val="Verdana"/>
      <family val="2"/>
    </font>
    <font>
      <sz val="10"/>
      <color rgb="FF222222"/>
      <name val="Calibri"/>
      <family val="2"/>
      <scheme val="minor"/>
    </font>
    <font>
      <i/>
      <sz val="10"/>
      <color theme="3"/>
      <name val="Calibri"/>
      <family val="2"/>
      <scheme val="minor"/>
    </font>
    <font>
      <b/>
      <sz val="10"/>
      <name val="Arial"/>
      <family val="2"/>
    </font>
    <font>
      <sz val="12"/>
      <color indexed="8"/>
      <name val="Calibri"/>
      <family val="2"/>
    </font>
    <font>
      <i/>
      <sz val="12"/>
      <color theme="1"/>
      <name val="Calibri"/>
      <family val="2"/>
    </font>
    <font>
      <sz val="11"/>
      <color rgb="FFFF0000"/>
      <name val="Arial"/>
      <family val="2"/>
    </font>
    <font>
      <sz val="8"/>
      <name val="Calibri"/>
      <family val="2"/>
    </font>
    <font>
      <b/>
      <sz val="9"/>
      <name val="Calibri"/>
      <family val="2"/>
    </font>
    <font>
      <b/>
      <u/>
      <sz val="10"/>
      <name val="Arial"/>
      <family val="2"/>
    </font>
    <font>
      <sz val="10"/>
      <color rgb="FFFF0000"/>
      <name val="Vodafone Rg"/>
      <family val="2"/>
    </font>
    <font>
      <b/>
      <sz val="10"/>
      <color rgb="FFFF0000"/>
      <name val="Vodafone Rg"/>
      <family val="2"/>
    </font>
    <font>
      <sz val="10"/>
      <color theme="0"/>
      <name val="Calibri"/>
      <family val="2"/>
      <scheme val="minor"/>
    </font>
    <font>
      <sz val="11"/>
      <color rgb="FFFF0000"/>
      <name val="Bookman Old Style"/>
      <family val="1"/>
      <charset val="204"/>
    </font>
    <font>
      <i/>
      <sz val="11"/>
      <color theme="1"/>
      <name val="Calibri"/>
      <family val="2"/>
      <scheme val="minor"/>
    </font>
    <font>
      <i/>
      <sz val="11"/>
      <name val="Calibri"/>
      <family val="2"/>
      <scheme val="minor"/>
    </font>
    <font>
      <b/>
      <sz val="11"/>
      <color theme="1"/>
      <name val="Calibri"/>
      <family val="2"/>
    </font>
    <font>
      <u/>
      <sz val="10"/>
      <color indexed="12"/>
      <name val="Calibri"/>
      <family val="2"/>
    </font>
    <font>
      <u/>
      <sz val="10"/>
      <color rgb="FF3333FF"/>
      <name val="Calibri"/>
      <family val="2"/>
    </font>
    <font>
      <b/>
      <i/>
      <sz val="10"/>
      <color theme="1"/>
      <name val="Calibri"/>
      <family val="2"/>
    </font>
    <font>
      <u/>
      <sz val="10"/>
      <color theme="1"/>
      <name val="Calibri"/>
      <family val="2"/>
    </font>
    <font>
      <sz val="11"/>
      <color theme="0"/>
      <name val="Calibri"/>
      <family val="2"/>
    </font>
    <font>
      <b/>
      <sz val="11"/>
      <name val="Calibri"/>
      <family val="2"/>
    </font>
    <font>
      <sz val="8"/>
      <color theme="1"/>
      <name val="Calibri"/>
      <family val="2"/>
    </font>
    <font>
      <i/>
      <sz val="9"/>
      <color indexed="8"/>
      <name val="Calibri"/>
      <family val="2"/>
    </font>
    <font>
      <b/>
      <sz val="11"/>
      <color rgb="FF000000"/>
      <name val="Calibri"/>
      <family val="2"/>
    </font>
    <font>
      <b/>
      <i/>
      <sz val="10"/>
      <color theme="0"/>
      <name val="Calibri"/>
      <family val="2"/>
    </font>
    <font>
      <sz val="10"/>
      <color theme="4" tint="-0.249977111117893"/>
      <name val="Calibri"/>
      <family val="2"/>
    </font>
    <font>
      <b/>
      <sz val="10"/>
      <color theme="1"/>
      <name val="Calibri"/>
      <family val="2"/>
    </font>
    <font>
      <sz val="11"/>
      <color rgb="FF000000"/>
      <name val="Calibri"/>
      <family val="2"/>
    </font>
    <font>
      <u/>
      <sz val="11"/>
      <color theme="11"/>
      <name val="Calibri"/>
      <family val="2"/>
      <scheme val="minor"/>
    </font>
  </fonts>
  <fills count="8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indexed="9"/>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indexed="3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5" tint="0.39997558519241921"/>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0" tint="-4.9989318521683403E-2"/>
        <bgColor rgb="FF000000"/>
      </patternFill>
    </fill>
    <fill>
      <patternFill patternType="solid">
        <fgColor theme="0"/>
        <bgColor rgb="FF000000"/>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3DCDB"/>
        <bgColor indexed="64"/>
      </patternFill>
    </fill>
    <fill>
      <patternFill patternType="solid">
        <fgColor rgb="FFFCE5D7"/>
        <bgColor indexed="64"/>
      </patternFill>
    </fill>
  </fills>
  <borders count="438">
    <border>
      <left/>
      <right/>
      <top/>
      <bottom/>
      <diagonal/>
    </border>
    <border>
      <left/>
      <right/>
      <top/>
      <bottom style="double">
        <color auto="1"/>
      </bottom>
      <diagonal/>
    </border>
    <border>
      <left/>
      <right/>
      <top style="medium">
        <color auto="1"/>
      </top>
      <bottom style="medium">
        <color auto="1"/>
      </bottom>
      <diagonal/>
    </border>
    <border>
      <left/>
      <right/>
      <top style="double">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style="medium">
        <color theme="4"/>
      </left>
      <right style="medium">
        <color theme="4"/>
      </right>
      <top style="medium">
        <color theme="4"/>
      </top>
      <bottom style="medium">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right style="medium">
        <color theme="4"/>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thin">
        <color theme="4"/>
      </left>
      <right style="medium">
        <color theme="4"/>
      </right>
      <top style="thin">
        <color theme="4"/>
      </top>
      <bottom style="thin">
        <color theme="4"/>
      </bottom>
      <diagonal/>
    </border>
    <border>
      <left style="thin">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right style="medium">
        <color theme="4"/>
      </right>
      <top style="medium">
        <color theme="4"/>
      </top>
      <bottom style="thin">
        <color theme="4"/>
      </bottom>
      <diagonal/>
    </border>
    <border>
      <left/>
      <right/>
      <top/>
      <bottom style="thin">
        <color theme="4"/>
      </bottom>
      <diagonal/>
    </border>
    <border>
      <left style="medium">
        <color theme="4"/>
      </left>
      <right/>
      <top style="medium">
        <color theme="4"/>
      </top>
      <bottom style="thin">
        <color theme="4"/>
      </bottom>
      <diagonal/>
    </border>
    <border>
      <left style="medium">
        <color theme="4"/>
      </left>
      <right style="thin">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medium">
        <color theme="4"/>
      </right>
      <top style="thin">
        <color theme="4"/>
      </top>
      <bottom style="thin">
        <color theme="4"/>
      </bottom>
      <diagonal/>
    </border>
    <border>
      <left style="medium">
        <color theme="4"/>
      </left>
      <right style="thin">
        <color theme="4"/>
      </right>
      <top style="thin">
        <color theme="4"/>
      </top>
      <bottom/>
      <diagonal/>
    </border>
    <border>
      <left style="thin">
        <color theme="4"/>
      </left>
      <right style="thin">
        <color theme="4"/>
      </right>
      <top style="thin">
        <color theme="4"/>
      </top>
      <bottom/>
      <diagonal/>
    </border>
    <border>
      <left style="thin">
        <color theme="4"/>
      </left>
      <right style="medium">
        <color theme="4"/>
      </right>
      <top style="thin">
        <color theme="4"/>
      </top>
      <bottom/>
      <diagonal/>
    </border>
    <border>
      <left/>
      <right style="thin">
        <color theme="4"/>
      </right>
      <top style="thin">
        <color theme="4"/>
      </top>
      <bottom style="thin">
        <color theme="4"/>
      </bottom>
      <diagonal/>
    </border>
    <border>
      <left/>
      <right style="thin">
        <color theme="4"/>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thin">
        <color theme="4"/>
      </right>
      <top/>
      <bottom style="thin">
        <color theme="4"/>
      </bottom>
      <diagonal/>
    </border>
    <border>
      <left style="thin">
        <color theme="4"/>
      </left>
      <right style="medium">
        <color theme="4"/>
      </right>
      <top/>
      <bottom style="thin">
        <color theme="4"/>
      </bottom>
      <diagonal/>
    </border>
    <border>
      <left style="medium">
        <color theme="4"/>
      </left>
      <right/>
      <top style="thin">
        <color theme="4"/>
      </top>
      <bottom style="thin">
        <color theme="4"/>
      </bottom>
      <diagonal/>
    </border>
    <border>
      <left style="medium">
        <color theme="4"/>
      </left>
      <right/>
      <top/>
      <bottom style="thin">
        <color theme="4"/>
      </bottom>
      <diagonal/>
    </border>
    <border>
      <left/>
      <right style="thin">
        <color theme="4"/>
      </right>
      <top/>
      <bottom style="medium">
        <color theme="4"/>
      </bottom>
      <diagonal/>
    </border>
    <border>
      <left/>
      <right style="thin">
        <color theme="4"/>
      </right>
      <top style="thin">
        <color theme="4"/>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right/>
      <top/>
      <bottom style="double">
        <color theme="4"/>
      </bottom>
      <diagonal/>
    </border>
    <border>
      <left style="medium">
        <color theme="4"/>
      </left>
      <right style="thin">
        <color theme="4"/>
      </right>
      <top style="medium">
        <color theme="4"/>
      </top>
      <bottom/>
      <diagonal/>
    </border>
    <border>
      <left style="medium">
        <color theme="4"/>
      </left>
      <right style="thin">
        <color theme="4"/>
      </right>
      <top/>
      <bottom/>
      <diagonal/>
    </border>
    <border>
      <left style="thin">
        <color theme="4"/>
      </left>
      <right style="thin">
        <color theme="4"/>
      </right>
      <top style="medium">
        <color theme="4"/>
      </top>
      <bottom/>
      <diagonal/>
    </border>
    <border>
      <left/>
      <right style="medium">
        <color theme="4"/>
      </right>
      <top style="thin">
        <color theme="4"/>
      </top>
      <bottom style="medium">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medium">
        <color theme="4"/>
      </left>
      <right style="medium">
        <color theme="4"/>
      </right>
      <top style="thin">
        <color theme="4"/>
      </top>
      <bottom/>
      <diagonal/>
    </border>
    <border>
      <left style="medium">
        <color theme="4"/>
      </left>
      <right/>
      <top style="thin">
        <color theme="4"/>
      </top>
      <bottom style="medium">
        <color theme="4"/>
      </bottom>
      <diagonal/>
    </border>
    <border>
      <left style="medium">
        <color theme="4"/>
      </left>
      <right/>
      <top/>
      <bottom style="double">
        <color theme="4"/>
      </bottom>
      <diagonal/>
    </border>
    <border>
      <left/>
      <right style="medium">
        <color theme="4"/>
      </right>
      <top/>
      <bottom style="double">
        <color theme="4"/>
      </bottom>
      <diagonal/>
    </border>
    <border>
      <left style="thin">
        <color theme="4"/>
      </left>
      <right style="medium">
        <color theme="4"/>
      </right>
      <top style="medium">
        <color theme="4"/>
      </top>
      <bottom/>
      <diagonal/>
    </border>
    <border>
      <left style="thin">
        <color theme="4"/>
      </left>
      <right style="thin">
        <color theme="4"/>
      </right>
      <top/>
      <bottom/>
      <diagonal/>
    </border>
    <border>
      <left/>
      <right/>
      <top style="thin">
        <color theme="4"/>
      </top>
      <bottom style="medium">
        <color theme="4"/>
      </bottom>
      <diagonal/>
    </border>
    <border>
      <left/>
      <right style="thin">
        <color theme="4"/>
      </right>
      <top/>
      <bottom/>
      <diagonal/>
    </border>
    <border>
      <left/>
      <right style="thin">
        <color theme="4"/>
      </right>
      <top style="medium">
        <color theme="4"/>
      </top>
      <bottom style="medium">
        <color theme="4"/>
      </bottom>
      <diagonal/>
    </border>
    <border>
      <left style="medium">
        <color theme="4"/>
      </left>
      <right style="medium">
        <color theme="4"/>
      </right>
      <top/>
      <bottom style="thin">
        <color theme="4"/>
      </bottom>
      <diagonal/>
    </border>
    <border>
      <left style="thin">
        <color theme="4"/>
      </left>
      <right style="thin">
        <color theme="4"/>
      </right>
      <top/>
      <bottom style="medium">
        <color theme="4"/>
      </bottom>
      <diagonal/>
    </border>
    <border>
      <left style="thin">
        <color theme="4"/>
      </left>
      <right style="medium">
        <color theme="4"/>
      </right>
      <top/>
      <bottom style="medium">
        <color theme="4"/>
      </bottom>
      <diagonal/>
    </border>
    <border>
      <left style="thin">
        <color theme="4"/>
      </left>
      <right/>
      <top/>
      <bottom style="thin">
        <color theme="4"/>
      </bottom>
      <diagonal/>
    </border>
    <border>
      <left style="thin">
        <color theme="4"/>
      </left>
      <right/>
      <top style="thin">
        <color theme="4"/>
      </top>
      <bottom style="medium">
        <color theme="4"/>
      </bottom>
      <diagonal/>
    </border>
    <border>
      <left style="thin">
        <color theme="4"/>
      </left>
      <right/>
      <top style="medium">
        <color theme="4"/>
      </top>
      <bottom style="thin">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op>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4"/>
      </left>
      <right style="thin">
        <color theme="4"/>
      </right>
      <top style="medium">
        <color theme="3" tint="0.39997558519241921"/>
      </top>
      <bottom style="thin">
        <color theme="4"/>
      </bottom>
      <diagonal/>
    </border>
    <border>
      <left style="thin">
        <color theme="4"/>
      </left>
      <right style="medium">
        <color theme="3" tint="0.39997558519241921"/>
      </right>
      <top style="medium">
        <color theme="3" tint="0.39997558519241921"/>
      </top>
      <bottom style="thin">
        <color theme="4"/>
      </bottom>
      <diagonal/>
    </border>
    <border>
      <left style="medium">
        <color theme="3" tint="0.39997558519241921"/>
      </left>
      <right style="thin">
        <color theme="4"/>
      </right>
      <top style="thin">
        <color theme="4"/>
      </top>
      <bottom style="thin">
        <color theme="4"/>
      </bottom>
      <diagonal/>
    </border>
    <border>
      <left style="thin">
        <color theme="4"/>
      </left>
      <right style="medium">
        <color theme="3" tint="0.39997558519241921"/>
      </right>
      <top style="thin">
        <color theme="4"/>
      </top>
      <bottom style="thin">
        <color theme="4"/>
      </bottom>
      <diagonal/>
    </border>
    <border>
      <left style="medium">
        <color theme="3" tint="0.39997558519241921"/>
      </left>
      <right style="thin">
        <color theme="4"/>
      </right>
      <top style="thin">
        <color theme="4"/>
      </top>
      <bottom style="medium">
        <color theme="3" tint="0.39997558519241921"/>
      </bottom>
      <diagonal/>
    </border>
    <border>
      <left style="thin">
        <color theme="4"/>
      </left>
      <right style="thin">
        <color theme="4"/>
      </right>
      <top style="thin">
        <color theme="4"/>
      </top>
      <bottom style="medium">
        <color theme="3" tint="0.39997558519241921"/>
      </bottom>
      <diagonal/>
    </border>
    <border>
      <left style="thin">
        <color theme="4"/>
      </left>
      <right style="medium">
        <color theme="3" tint="0.39997558519241921"/>
      </right>
      <top style="thin">
        <color theme="4"/>
      </top>
      <bottom style="medium">
        <color theme="3" tint="0.39997558519241921"/>
      </bottom>
      <diagonal/>
    </border>
    <border>
      <left style="thin">
        <color theme="4"/>
      </left>
      <right style="thin">
        <color theme="4"/>
      </right>
      <top style="medium">
        <color theme="3" tint="0.39997558519241921"/>
      </top>
      <bottom/>
      <diagonal/>
    </border>
    <border>
      <left style="thin">
        <color theme="4"/>
      </left>
      <right style="medium">
        <color theme="3" tint="0.39997558519241921"/>
      </right>
      <top style="medium">
        <color theme="3" tint="0.39997558519241921"/>
      </top>
      <bottom/>
      <diagonal/>
    </border>
    <border>
      <left style="medium">
        <color theme="3" tint="0.39997558519241921"/>
      </left>
      <right style="thin">
        <color theme="4"/>
      </right>
      <top/>
      <bottom style="thin">
        <color theme="4"/>
      </bottom>
      <diagonal/>
    </border>
    <border>
      <left style="thin">
        <color theme="4"/>
      </left>
      <right style="medium">
        <color theme="3" tint="0.39997558519241921"/>
      </right>
      <top/>
      <bottom style="thin">
        <color theme="4"/>
      </bottom>
      <diagonal/>
    </border>
    <border>
      <left style="medium">
        <color theme="3" tint="0.39997558519241921"/>
      </left>
      <right style="thin">
        <color theme="4"/>
      </right>
      <top style="medium">
        <color theme="3" tint="0.39997558519241921"/>
      </top>
      <bottom style="medium">
        <color theme="3" tint="0.39997558519241921"/>
      </bottom>
      <diagonal/>
    </border>
    <border>
      <left style="thin">
        <color theme="4"/>
      </left>
      <right style="thin">
        <color theme="4"/>
      </right>
      <top style="medium">
        <color theme="3" tint="0.39997558519241921"/>
      </top>
      <bottom style="medium">
        <color theme="3" tint="0.39997558519241921"/>
      </bottom>
      <diagonal/>
    </border>
    <border>
      <left style="medium">
        <color theme="3" tint="0.39997558519241921"/>
      </left>
      <right/>
      <top style="medium">
        <color theme="3" tint="0.39997558519241921"/>
      </top>
      <bottom/>
      <diagonal/>
    </border>
    <border>
      <left style="medium">
        <color theme="3" tint="0.39997558519241921"/>
      </left>
      <right/>
      <top style="thin">
        <color theme="4"/>
      </top>
      <bottom style="thin">
        <color theme="4"/>
      </bottom>
      <diagonal/>
    </border>
    <border>
      <left style="medium">
        <color theme="3" tint="0.39997558519241921"/>
      </left>
      <right/>
      <top/>
      <bottom style="medium">
        <color theme="3" tint="0.39997558519241921"/>
      </bottom>
      <diagonal/>
    </border>
    <border>
      <left/>
      <right/>
      <top/>
      <bottom style="medium">
        <color theme="3" tint="0.39997558519241921"/>
      </bottom>
      <diagonal/>
    </border>
    <border>
      <left/>
      <right style="thin">
        <color theme="4"/>
      </right>
      <top style="thin">
        <color theme="4"/>
      </top>
      <bottom style="medium">
        <color theme="3"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medium">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medium">
        <color theme="4" tint="0.39997558519241921"/>
      </top>
      <bottom/>
      <diagonal/>
    </border>
    <border>
      <left style="thin">
        <color theme="4" tint="0.39997558519241921"/>
      </left>
      <right style="thin">
        <color theme="4" tint="0.39997558519241921"/>
      </right>
      <top/>
      <bottom style="thin">
        <color theme="4" tint="0.39997558519241921"/>
      </bottom>
      <diagonal/>
    </border>
    <border>
      <left/>
      <right style="thin">
        <color theme="0"/>
      </right>
      <top/>
      <bottom/>
      <diagonal/>
    </border>
    <border>
      <left/>
      <right style="thin">
        <color theme="0"/>
      </right>
      <top/>
      <bottom style="thin">
        <color theme="0"/>
      </bottom>
      <diagonal/>
    </border>
    <border>
      <left style="medium">
        <color theme="4"/>
      </left>
      <right/>
      <top/>
      <bottom style="thin">
        <color theme="0"/>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medium">
        <color theme="3" tint="0.39997558519241921"/>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medium">
        <color theme="3" tint="0.39997558519241921"/>
      </bottom>
      <diagonal/>
    </border>
    <border>
      <left style="thin">
        <color theme="3" tint="0.39997558519241921"/>
      </left>
      <right style="thin">
        <color theme="3" tint="0.39997558519241921"/>
      </right>
      <top style="thin">
        <color theme="3" tint="0.39997558519241921"/>
      </top>
      <bottom style="medium">
        <color theme="3" tint="0.39997558519241921"/>
      </bottom>
      <diagonal/>
    </border>
    <border>
      <left style="thin">
        <color theme="3" tint="0.39997558519241921"/>
      </left>
      <right style="medium">
        <color theme="3" tint="0.39997558519241921"/>
      </right>
      <top style="thin">
        <color theme="3" tint="0.39997558519241921"/>
      </top>
      <bottom style="medium">
        <color theme="3" tint="0.39997558519241921"/>
      </bottom>
      <diagonal/>
    </border>
    <border>
      <left style="thin">
        <color theme="4"/>
      </left>
      <right/>
      <top style="medium">
        <color theme="3" tint="0.39997558519241921"/>
      </top>
      <bottom style="medium">
        <color theme="3" tint="0.39997558519241921"/>
      </bottom>
      <diagonal/>
    </border>
    <border>
      <left/>
      <right/>
      <top style="medium">
        <color theme="3" tint="0.39997558519241921"/>
      </top>
      <bottom style="medium">
        <color theme="3" tint="0.39997558519241921"/>
      </bottom>
      <diagonal/>
    </border>
    <border>
      <left/>
      <right style="medium">
        <color theme="3" tint="0.39997558519241921"/>
      </right>
      <top style="medium">
        <color theme="3" tint="0.39997558519241921"/>
      </top>
      <bottom style="medium">
        <color theme="3" tint="0.39997558519241921"/>
      </bottom>
      <diagonal/>
    </border>
    <border>
      <left/>
      <right style="medium">
        <color theme="3" tint="0.39997558519241921"/>
      </right>
      <top style="thin">
        <color theme="4"/>
      </top>
      <bottom style="thin">
        <color theme="4"/>
      </bottom>
      <diagonal/>
    </border>
    <border>
      <left style="medium">
        <color theme="4"/>
      </left>
      <right/>
      <top style="medium">
        <color theme="4"/>
      </top>
      <bottom style="medium">
        <color theme="3" tint="0.39997558519241921"/>
      </bottom>
      <diagonal/>
    </border>
    <border>
      <left/>
      <right/>
      <top style="medium">
        <color theme="4"/>
      </top>
      <bottom style="medium">
        <color theme="3" tint="0.39997558519241921"/>
      </bottom>
      <diagonal/>
    </border>
    <border>
      <left/>
      <right style="medium">
        <color theme="4"/>
      </right>
      <top style="medium">
        <color theme="4"/>
      </top>
      <bottom style="medium">
        <color theme="3" tint="0.39997558519241921"/>
      </bottom>
      <diagonal/>
    </border>
    <border>
      <left style="medium">
        <color theme="4"/>
      </left>
      <right style="thin">
        <color theme="4"/>
      </right>
      <top style="medium">
        <color theme="3" tint="0.39997558519241921"/>
      </top>
      <bottom style="thin">
        <color theme="4"/>
      </bottom>
      <diagonal/>
    </border>
    <border>
      <left style="thin">
        <color theme="4"/>
      </left>
      <right style="medium">
        <color theme="4"/>
      </right>
      <top style="medium">
        <color theme="3" tint="0.39997558519241921"/>
      </top>
      <bottom style="thin">
        <color theme="4"/>
      </bottom>
      <diagonal/>
    </border>
    <border>
      <left/>
      <right style="thin">
        <color theme="4"/>
      </right>
      <top style="medium">
        <color theme="3" tint="0.39997558519241921"/>
      </top>
      <bottom style="thin">
        <color theme="4"/>
      </bottom>
      <diagonal/>
    </border>
    <border>
      <left style="medium">
        <color theme="3" tint="0.39997558519241921"/>
      </left>
      <right/>
      <top style="medium">
        <color theme="3" tint="0.39997558519241921"/>
      </top>
      <bottom style="medium">
        <color theme="3" tint="0.39997558519241921"/>
      </bottom>
      <diagonal/>
    </border>
    <border>
      <left/>
      <right/>
      <top style="medium">
        <color theme="3" tint="0.39997558519241921"/>
      </top>
      <bottom style="thin">
        <color theme="4"/>
      </bottom>
      <diagonal/>
    </border>
    <border>
      <left/>
      <right style="medium">
        <color theme="3" tint="0.39997558519241921"/>
      </right>
      <top style="medium">
        <color theme="3" tint="0.39997558519241921"/>
      </top>
      <bottom style="thin">
        <color theme="4"/>
      </bottom>
      <diagonal/>
    </border>
    <border>
      <left style="medium">
        <color theme="3" tint="0.39997558519241921"/>
      </left>
      <right/>
      <top style="thin">
        <color theme="4"/>
      </top>
      <bottom style="medium">
        <color theme="3" tint="0.39997558519241921"/>
      </bottom>
      <diagonal/>
    </border>
    <border>
      <left style="medium">
        <color theme="3" tint="0.39997558519241921"/>
      </left>
      <right style="medium">
        <color theme="4"/>
      </right>
      <top style="medium">
        <color theme="3" tint="0.39997558519241921"/>
      </top>
      <bottom style="thin">
        <color theme="4"/>
      </bottom>
      <diagonal/>
    </border>
    <border>
      <left style="medium">
        <color theme="3" tint="0.39997558519241921"/>
      </left>
      <right style="medium">
        <color theme="4"/>
      </right>
      <top style="thin">
        <color theme="4"/>
      </top>
      <bottom style="medium">
        <color theme="3" tint="0.39997558519241921"/>
      </bottom>
      <diagonal/>
    </border>
    <border>
      <left/>
      <right/>
      <top style="double">
        <color theme="4"/>
      </top>
      <bottom/>
      <diagonal/>
    </border>
    <border>
      <left/>
      <right style="medium">
        <color theme="4"/>
      </right>
      <top style="double">
        <color theme="4"/>
      </top>
      <bottom/>
      <diagonal/>
    </border>
    <border>
      <left/>
      <right/>
      <top style="medium">
        <color theme="3" tint="0.39997558519241921"/>
      </top>
      <bottom/>
      <diagonal/>
    </border>
    <border>
      <left style="thin">
        <color theme="4"/>
      </left>
      <right/>
      <top style="thin">
        <color theme="4"/>
      </top>
      <bottom style="medium">
        <color theme="3" tint="0.39997558519241921"/>
      </bottom>
      <diagonal/>
    </border>
    <border>
      <left style="medium">
        <color theme="3" tint="0.39997558519241921"/>
      </left>
      <right style="thin">
        <color theme="4"/>
      </right>
      <top style="medium">
        <color theme="3" tint="0.39997558519241921"/>
      </top>
      <bottom style="thin">
        <color theme="4"/>
      </bottom>
      <diagonal/>
    </border>
    <border>
      <left style="medium">
        <color theme="3" tint="0.39997558519241921"/>
      </left>
      <right/>
      <top/>
      <bottom/>
      <diagonal/>
    </border>
    <border>
      <left/>
      <right style="medium">
        <color theme="3" tint="0.39997558519241921"/>
      </right>
      <top/>
      <bottom/>
      <diagonal/>
    </border>
    <border>
      <left/>
      <right style="medium">
        <color theme="3" tint="0.39997558519241921"/>
      </right>
      <top/>
      <bottom style="medium">
        <color theme="3" tint="0.39997558519241921"/>
      </bottom>
      <diagonal/>
    </border>
    <border>
      <left/>
      <right style="medium">
        <color theme="3" tint="0.39997558519241921"/>
      </right>
      <top style="medium">
        <color theme="3" tint="0.39997558519241921"/>
      </top>
      <bottom/>
      <diagonal/>
    </border>
    <border>
      <left style="medium">
        <color theme="3" tint="0.39997558519241921"/>
      </left>
      <right/>
      <top style="medium">
        <color theme="4"/>
      </top>
      <bottom/>
      <diagonal/>
    </border>
    <border>
      <left style="thin">
        <color theme="4"/>
      </left>
      <right style="medium">
        <color theme="3" tint="0.39997558519241921"/>
      </right>
      <top style="medium">
        <color theme="4"/>
      </top>
      <bottom style="medium">
        <color theme="4"/>
      </bottom>
      <diagonal/>
    </border>
    <border>
      <left style="thin">
        <color theme="4"/>
      </left>
      <right style="medium">
        <color theme="4"/>
      </right>
      <top style="thin">
        <color theme="4"/>
      </top>
      <bottom style="medium">
        <color theme="3" tint="0.39997558519241921"/>
      </bottom>
      <diagonal/>
    </border>
    <border>
      <left style="medium">
        <color theme="4"/>
      </left>
      <right style="thin">
        <color theme="4"/>
      </right>
      <top style="thin">
        <color theme="4"/>
      </top>
      <bottom style="medium">
        <color theme="3" tint="0.39997558519241921"/>
      </bottom>
      <diagonal/>
    </border>
    <border>
      <left style="thin">
        <color theme="4"/>
      </left>
      <right/>
      <top style="medium">
        <color theme="3" tint="0.39997558519241921"/>
      </top>
      <bottom style="thin">
        <color theme="4"/>
      </bottom>
      <diagonal/>
    </border>
    <border>
      <left style="medium">
        <color theme="3" tint="0.39997558519241921"/>
      </left>
      <right style="thin">
        <color theme="4"/>
      </right>
      <top style="medium">
        <color theme="3" tint="0.39997558519241921"/>
      </top>
      <bottom/>
      <diagonal/>
    </border>
    <border>
      <left style="medium">
        <color theme="3" tint="0.39997558519241921"/>
      </left>
      <right style="thin">
        <color theme="4"/>
      </right>
      <top/>
      <bottom/>
      <diagonal/>
    </border>
    <border>
      <left style="thin">
        <color theme="4"/>
      </left>
      <right style="medium">
        <color theme="3" tint="0.39997558519241921"/>
      </right>
      <top/>
      <bottom/>
      <diagonal/>
    </border>
    <border>
      <left style="medium">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4" tint="0.39997558519241921"/>
      </left>
      <right style="thin">
        <color theme="4" tint="0.39997558519241921"/>
      </right>
      <top style="medium">
        <color theme="3" tint="0.39997558519241921"/>
      </top>
      <bottom style="medium">
        <color theme="3" tint="0.39997558519241921"/>
      </bottom>
      <diagonal/>
    </border>
    <border>
      <left style="thin">
        <color theme="4" tint="0.39997558519241921"/>
      </left>
      <right style="medium">
        <color theme="3" tint="0.39997558519241921"/>
      </right>
      <top style="medium">
        <color theme="3" tint="0.39997558519241921"/>
      </top>
      <bottom style="medium">
        <color theme="3" tint="0.39997558519241921"/>
      </bottom>
      <diagonal/>
    </border>
    <border>
      <left style="medium">
        <color theme="3" tint="0.39997558519241921"/>
      </left>
      <right style="thin">
        <color theme="4"/>
      </right>
      <top style="medium">
        <color theme="4"/>
      </top>
      <bottom style="medium">
        <color theme="4"/>
      </bottom>
      <diagonal/>
    </border>
    <border>
      <left style="thin">
        <color theme="4"/>
      </left>
      <right style="medium">
        <color theme="3" tint="0.39997558519241921"/>
      </right>
      <top style="medium">
        <color theme="4"/>
      </top>
      <bottom style="thin">
        <color theme="4"/>
      </bottom>
      <diagonal/>
    </border>
    <border>
      <left style="medium">
        <color theme="3" tint="0.39997558519241921"/>
      </left>
      <right/>
      <top style="medium">
        <color theme="3" tint="0.39997558519241921"/>
      </top>
      <bottom style="medium">
        <color theme="4"/>
      </bottom>
      <diagonal/>
    </border>
    <border>
      <left/>
      <right/>
      <top style="medium">
        <color theme="3" tint="0.39997558519241921"/>
      </top>
      <bottom style="medium">
        <color theme="4"/>
      </bottom>
      <diagonal/>
    </border>
    <border>
      <left/>
      <right style="medium">
        <color theme="3" tint="0.39997558519241921"/>
      </right>
      <top style="medium">
        <color theme="3" tint="0.39997558519241921"/>
      </top>
      <bottom style="medium">
        <color theme="4"/>
      </bottom>
      <diagonal/>
    </border>
    <border>
      <left style="medium">
        <color theme="3" tint="0.39997558519241921"/>
      </left>
      <right/>
      <top style="medium">
        <color theme="4"/>
      </top>
      <bottom style="medium">
        <color theme="4"/>
      </bottom>
      <diagonal/>
    </border>
    <border>
      <left/>
      <right style="medium">
        <color theme="3" tint="0.39997558519241921"/>
      </right>
      <top style="medium">
        <color theme="4"/>
      </top>
      <bottom style="medium">
        <color theme="4"/>
      </bottom>
      <diagonal/>
    </border>
    <border>
      <left style="thin">
        <color theme="4"/>
      </left>
      <right style="medium">
        <color theme="3" tint="0.39997558519241921"/>
      </right>
      <top style="thin">
        <color theme="4"/>
      </top>
      <bottom/>
      <diagonal/>
    </border>
    <border>
      <left style="thin">
        <color theme="4"/>
      </left>
      <right style="medium">
        <color theme="3" tint="0.39997558519241921"/>
      </right>
      <top style="medium">
        <color theme="4"/>
      </top>
      <bottom style="medium">
        <color theme="3" tint="0.39997558519241921"/>
      </bottom>
      <diagonal/>
    </border>
    <border>
      <left style="medium">
        <color theme="3" tint="0.39997558519241921"/>
      </left>
      <right/>
      <top style="medium">
        <color theme="4"/>
      </top>
      <bottom style="thin">
        <color theme="4"/>
      </bottom>
      <diagonal/>
    </border>
    <border>
      <left style="medium">
        <color theme="4"/>
      </left>
      <right style="thin">
        <color theme="4"/>
      </right>
      <top style="medium">
        <color theme="4"/>
      </top>
      <bottom style="medium">
        <color theme="3" tint="0.39997558519241921"/>
      </bottom>
      <diagonal/>
    </border>
    <border>
      <left style="medium">
        <color theme="4"/>
      </left>
      <right style="thin">
        <color theme="4"/>
      </right>
      <top style="medium">
        <color theme="3" tint="0.39997558519241921"/>
      </top>
      <bottom style="medium">
        <color theme="3" tint="0.39997558519241921"/>
      </bottom>
      <diagonal/>
    </border>
    <border>
      <left style="medium">
        <color theme="3" tint="0.39997558519241921"/>
      </left>
      <right style="thin">
        <color theme="4"/>
      </right>
      <top/>
      <bottom style="medium">
        <color theme="3" tint="0.39997558519241921"/>
      </bottom>
      <diagonal/>
    </border>
    <border>
      <left style="medium">
        <color theme="3" tint="0.39997558519241921"/>
      </left>
      <right style="thin">
        <color theme="4" tint="0.39997558519241921"/>
      </right>
      <top style="thin">
        <color theme="4" tint="0.39997558519241921"/>
      </top>
      <bottom style="medium">
        <color theme="3" tint="0.39997558519241921"/>
      </bottom>
      <diagonal/>
    </border>
    <border>
      <left style="thin">
        <color theme="4" tint="0.39997558519241921"/>
      </left>
      <right style="thin">
        <color theme="4" tint="0.39997558519241921"/>
      </right>
      <top style="thin">
        <color theme="4" tint="0.39997558519241921"/>
      </top>
      <bottom style="medium">
        <color theme="3" tint="0.39997558519241921"/>
      </bottom>
      <diagonal/>
    </border>
    <border>
      <left style="thin">
        <color theme="4" tint="0.39997558519241921"/>
      </left>
      <right style="medium">
        <color theme="3" tint="0.39997558519241921"/>
      </right>
      <top style="thin">
        <color theme="4" tint="0.39997558519241921"/>
      </top>
      <bottom style="medium">
        <color theme="3" tint="0.39997558519241921"/>
      </bottom>
      <diagonal/>
    </border>
    <border>
      <left style="thin">
        <color theme="8"/>
      </left>
      <right style="thin">
        <color theme="8"/>
      </right>
      <top style="medium">
        <color theme="3" tint="0.39997558519241921"/>
      </top>
      <bottom/>
      <diagonal/>
    </border>
    <border>
      <left style="thin">
        <color theme="3" tint="0.39997558519241921"/>
      </left>
      <right style="medium">
        <color theme="3" tint="0.39997558519241921"/>
      </right>
      <top/>
      <bottom style="thin">
        <color theme="3" tint="0.39997558519241921"/>
      </bottom>
      <diagonal/>
    </border>
    <border>
      <left style="thin">
        <color theme="4" tint="0.39997558519241921"/>
      </left>
      <right style="thin">
        <color theme="4" tint="0.39997558519241921"/>
      </right>
      <top style="medium">
        <color theme="3" tint="0.39997558519241921"/>
      </top>
      <bottom/>
      <diagonal/>
    </border>
    <border>
      <left style="medium">
        <color theme="3" tint="0.39997558519241921"/>
      </left>
      <right style="thin">
        <color theme="4" tint="0.39997558519241921"/>
      </right>
      <top style="medium">
        <color theme="3" tint="0.39997558519241921"/>
      </top>
      <bottom style="thin">
        <color theme="4" tint="0.39997558519241921"/>
      </bottom>
      <diagonal/>
    </border>
    <border>
      <left style="thin">
        <color theme="4" tint="0.39997558519241921"/>
      </left>
      <right style="thin">
        <color theme="4" tint="0.39997558519241921"/>
      </right>
      <top style="medium">
        <color theme="3" tint="0.39997558519241921"/>
      </top>
      <bottom style="thin">
        <color theme="4" tint="0.39997558519241921"/>
      </bottom>
      <diagonal/>
    </border>
    <border>
      <left style="medium">
        <color theme="3"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medium">
        <color theme="3" tint="0.39997558519241921"/>
      </right>
      <top style="thin">
        <color theme="4" tint="0.39997558519241921"/>
      </top>
      <bottom style="thin">
        <color theme="4" tint="0.39997558519241921"/>
      </bottom>
      <diagonal/>
    </border>
    <border>
      <left style="thin">
        <color theme="4" tint="0.39997558519241921"/>
      </left>
      <right style="medium">
        <color theme="3" tint="0.39997558519241921"/>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39997558519241921"/>
      </right>
      <top style="thin">
        <color theme="4" tint="0.39997558519241921"/>
      </top>
      <bottom style="medium">
        <color theme="3" tint="0.39997558519241921"/>
      </bottom>
      <diagonal/>
    </border>
    <border>
      <left style="medium">
        <color theme="3" tint="0.39997558519241921"/>
      </left>
      <right style="medium">
        <color theme="4"/>
      </right>
      <top style="medium">
        <color theme="4"/>
      </top>
      <bottom style="medium">
        <color theme="4"/>
      </bottom>
      <diagonal/>
    </border>
    <border>
      <left style="thin">
        <color theme="4" tint="0.39997558519241921"/>
      </left>
      <right/>
      <top/>
      <bottom style="thin">
        <color theme="4" tint="0.39997558519241921"/>
      </bottom>
      <diagonal/>
    </border>
    <border>
      <left style="medium">
        <color theme="4"/>
      </left>
      <right style="thin">
        <color theme="4" tint="0.39997558519241921"/>
      </right>
      <top style="medium">
        <color theme="4"/>
      </top>
      <bottom style="medium">
        <color theme="4"/>
      </bottom>
      <diagonal/>
    </border>
    <border>
      <left style="thin">
        <color theme="4" tint="0.39997558519241921"/>
      </left>
      <right style="thin">
        <color theme="4" tint="0.39997558519241921"/>
      </right>
      <top style="medium">
        <color theme="4"/>
      </top>
      <bottom style="medium">
        <color theme="4"/>
      </bottom>
      <diagonal/>
    </border>
    <border>
      <left style="medium">
        <color theme="4"/>
      </left>
      <right style="thin">
        <color theme="4" tint="0.39997558519241921"/>
      </right>
      <top style="medium">
        <color theme="4"/>
      </top>
      <bottom style="medium">
        <color theme="3" tint="0.39997558519241921"/>
      </bottom>
      <diagonal/>
    </border>
    <border>
      <left style="medium">
        <color theme="4"/>
      </left>
      <right style="thin">
        <color theme="4" tint="0.39997558519241921"/>
      </right>
      <top/>
      <bottom style="thin">
        <color theme="4" tint="0.39997558519241921"/>
      </bottom>
      <diagonal/>
    </border>
    <border>
      <left style="thin">
        <color theme="4" tint="0.39997558519241921"/>
      </left>
      <right style="medium">
        <color theme="4"/>
      </right>
      <top/>
      <bottom style="thin">
        <color theme="4" tint="0.39997558519241921"/>
      </bottom>
      <diagonal/>
    </border>
    <border>
      <left style="medium">
        <color theme="4"/>
      </left>
      <right style="thin">
        <color theme="4" tint="0.39997558519241921"/>
      </right>
      <top style="thin">
        <color theme="4" tint="0.39997558519241921"/>
      </top>
      <bottom style="thin">
        <color theme="4" tint="0.39997558519241921"/>
      </bottom>
      <diagonal/>
    </border>
    <border>
      <left style="thin">
        <color theme="4" tint="0.39997558519241921"/>
      </left>
      <right style="medium">
        <color theme="4"/>
      </right>
      <top style="thin">
        <color theme="4" tint="0.39997558519241921"/>
      </top>
      <bottom style="thin">
        <color theme="4" tint="0.39997558519241921"/>
      </bottom>
      <diagonal/>
    </border>
    <border>
      <left style="medium">
        <color theme="4"/>
      </left>
      <right style="thin">
        <color theme="4" tint="0.39997558519241921"/>
      </right>
      <top style="thin">
        <color theme="4" tint="0.39997558519241921"/>
      </top>
      <bottom style="medium">
        <color theme="3" tint="0.39997558519241921"/>
      </bottom>
      <diagonal/>
    </border>
    <border>
      <left style="medium">
        <color theme="4"/>
      </left>
      <right/>
      <top style="medium">
        <color theme="3" tint="0.39997558519241921"/>
      </top>
      <bottom/>
      <diagonal/>
    </border>
    <border>
      <left/>
      <right style="medium">
        <color theme="4"/>
      </right>
      <top style="medium">
        <color theme="3" tint="0.39997558519241921"/>
      </top>
      <bottom/>
      <diagonal/>
    </border>
    <border>
      <left style="thin">
        <color theme="4" tint="0.39997558519241921"/>
      </left>
      <right style="medium">
        <color theme="3" tint="0.39997558519241921"/>
      </right>
      <top style="medium">
        <color theme="4"/>
      </top>
      <bottom style="medium">
        <color theme="3" tint="0.39997558519241921"/>
      </bottom>
      <diagonal/>
    </border>
    <border>
      <left style="medium">
        <color theme="3" tint="0.39997558519241921"/>
      </left>
      <right/>
      <top style="medium">
        <color theme="4"/>
      </top>
      <bottom style="medium">
        <color theme="3" tint="0.39997558519241921"/>
      </bottom>
      <diagonal/>
    </border>
    <border>
      <left style="medium">
        <color theme="4"/>
      </left>
      <right style="thin">
        <color theme="4" tint="0.39997558519241921"/>
      </right>
      <top style="medium">
        <color theme="4"/>
      </top>
      <bottom style="thin">
        <color theme="4" tint="0.39997558519241921"/>
      </bottom>
      <diagonal/>
    </border>
    <border>
      <left style="thin">
        <color theme="4" tint="0.39997558519241921"/>
      </left>
      <right style="medium">
        <color theme="3" tint="0.39997558519241921"/>
      </right>
      <top style="medium">
        <color theme="4"/>
      </top>
      <bottom style="thin">
        <color theme="4" tint="0.39997558519241921"/>
      </bottom>
      <diagonal/>
    </border>
    <border>
      <left style="medium">
        <color theme="3" tint="0.39997558519241921"/>
      </left>
      <right style="thin">
        <color theme="4" tint="0.39997558519241921"/>
      </right>
      <top style="medium">
        <color theme="4"/>
      </top>
      <bottom style="medium">
        <color theme="3" tint="0.39997558519241921"/>
      </bottom>
      <diagonal/>
    </border>
    <border>
      <left style="thin">
        <color theme="4" tint="0.39997558519241921"/>
      </left>
      <right style="thin">
        <color theme="4" tint="0.39997558519241921"/>
      </right>
      <top style="medium">
        <color theme="4"/>
      </top>
      <bottom style="medium">
        <color theme="3" tint="0.39997558519241921"/>
      </bottom>
      <diagonal/>
    </border>
    <border>
      <left style="thin">
        <color theme="4" tint="0.39997558519241921"/>
      </left>
      <right style="medium">
        <color theme="4"/>
      </right>
      <top style="medium">
        <color theme="4"/>
      </top>
      <bottom style="medium">
        <color theme="3" tint="0.39997558519241921"/>
      </bottom>
      <diagonal/>
    </border>
    <border>
      <left style="thin">
        <color theme="4"/>
      </left>
      <right style="thin">
        <color theme="3" tint="0.39997558519241921"/>
      </right>
      <top style="medium">
        <color theme="4"/>
      </top>
      <bottom style="thin">
        <color theme="4"/>
      </bottom>
      <diagonal/>
    </border>
    <border>
      <left style="thin">
        <color theme="4"/>
      </left>
      <right style="thin">
        <color theme="3" tint="0.39997558519241921"/>
      </right>
      <top style="thin">
        <color theme="4"/>
      </top>
      <bottom style="thin">
        <color theme="4"/>
      </bottom>
      <diagonal/>
    </border>
    <border>
      <left style="thin">
        <color theme="4"/>
      </left>
      <right style="thin">
        <color theme="3" tint="0.39997558519241921"/>
      </right>
      <top style="thin">
        <color theme="4"/>
      </top>
      <bottom style="medium">
        <color theme="4"/>
      </bottom>
      <diagonal/>
    </border>
    <border>
      <left/>
      <right style="thin">
        <color theme="4" tint="0.39997558519241921"/>
      </right>
      <top style="medium">
        <color theme="4"/>
      </top>
      <bottom style="medium">
        <color theme="3" tint="0.39997558519241921"/>
      </bottom>
      <diagonal/>
    </border>
    <border>
      <left/>
      <right style="thin">
        <color theme="4" tint="0.39997558519241921"/>
      </right>
      <top style="medium">
        <color theme="3" tint="0.39997558519241921"/>
      </top>
      <bottom style="thin">
        <color theme="4" tint="0.39997558519241921"/>
      </bottom>
      <diagonal/>
    </border>
    <border>
      <left style="medium">
        <color theme="3" tint="0.39997558519241921"/>
      </left>
      <right style="thin">
        <color theme="4" tint="0.39997558519241921"/>
      </right>
      <top style="medium">
        <color theme="4"/>
      </top>
      <bottom/>
      <diagonal/>
    </border>
    <border>
      <left style="thin">
        <color theme="4" tint="0.39997558519241921"/>
      </left>
      <right style="thin">
        <color theme="4" tint="0.39997558519241921"/>
      </right>
      <top style="medium">
        <color theme="4"/>
      </top>
      <bottom/>
      <diagonal/>
    </border>
    <border>
      <left/>
      <right style="medium">
        <color theme="4"/>
      </right>
      <top/>
      <bottom style="thin">
        <color theme="4"/>
      </bottom>
      <diagonal/>
    </border>
    <border>
      <left style="thin">
        <color theme="4" tint="0.39997558519241921"/>
      </left>
      <right style="medium">
        <color theme="4"/>
      </right>
      <top style="thin">
        <color theme="4" tint="0.39997558519241921"/>
      </top>
      <bottom style="medium">
        <color theme="3" tint="0.39997558519241921"/>
      </bottom>
      <diagonal/>
    </border>
    <border>
      <left style="thin">
        <color theme="4"/>
      </left>
      <right/>
      <top style="medium">
        <color theme="4"/>
      </top>
      <bottom style="medium">
        <color theme="4"/>
      </bottom>
      <diagonal/>
    </border>
    <border>
      <left style="thin">
        <color theme="4"/>
      </left>
      <right/>
      <top style="medium">
        <color theme="4"/>
      </top>
      <bottom style="medium">
        <color theme="3" tint="0.39997558519241921"/>
      </bottom>
      <diagonal/>
    </border>
    <border>
      <left style="thin">
        <color theme="4" tint="0.39997558519241921"/>
      </left>
      <right/>
      <top style="medium">
        <color theme="4"/>
      </top>
      <bottom style="medium">
        <color theme="3" tint="0.39997558519241921"/>
      </bottom>
      <diagonal/>
    </border>
    <border>
      <left style="thin">
        <color theme="4" tint="0.39997558519241921"/>
      </left>
      <right style="medium">
        <color theme="4"/>
      </right>
      <top style="medium">
        <color theme="4"/>
      </top>
      <bottom style="medium">
        <color theme="4"/>
      </bottom>
      <diagonal/>
    </border>
    <border>
      <left style="medium">
        <color theme="4"/>
      </left>
      <right style="thin">
        <color theme="4" tint="0.39997558519241921"/>
      </right>
      <top style="thin">
        <color theme="4" tint="0.39997558519241921"/>
      </top>
      <bottom style="medium">
        <color theme="4"/>
      </bottom>
      <diagonal/>
    </border>
    <border>
      <left style="thin">
        <color theme="4" tint="0.39997558519241921"/>
      </left>
      <right style="medium">
        <color theme="3" tint="0.39997558519241921"/>
      </right>
      <top style="thin">
        <color theme="4" tint="0.39997558519241921"/>
      </top>
      <bottom style="medium">
        <color theme="4"/>
      </bottom>
      <diagonal/>
    </border>
    <border>
      <left/>
      <right style="thin">
        <color theme="4" tint="0.39997558519241921"/>
      </right>
      <top style="thin">
        <color theme="4" tint="0.39997558519241921"/>
      </top>
      <bottom style="medium">
        <color theme="4"/>
      </bottom>
      <diagonal/>
    </border>
    <border>
      <left style="thin">
        <color theme="4" tint="0.39997558519241921"/>
      </left>
      <right style="thin">
        <color theme="4" tint="0.39997558519241921"/>
      </right>
      <top style="thin">
        <color theme="4" tint="0.39997558519241921"/>
      </top>
      <bottom style="medium">
        <color theme="4"/>
      </bottom>
      <diagonal/>
    </border>
    <border>
      <left style="thin">
        <color theme="4" tint="0.39997558519241921"/>
      </left>
      <right style="medium">
        <color theme="4"/>
      </right>
      <top style="thin">
        <color theme="4" tint="0.39997558519241921"/>
      </top>
      <bottom style="medium">
        <color theme="4"/>
      </bottom>
      <diagonal/>
    </border>
    <border>
      <left style="thin">
        <color theme="4" tint="0.39997558519241921"/>
      </left>
      <right style="medium">
        <color theme="4"/>
      </right>
      <top style="medium">
        <color theme="4"/>
      </top>
      <bottom/>
      <diagonal/>
    </border>
    <border>
      <left/>
      <right style="medium">
        <color theme="4"/>
      </right>
      <top style="thin">
        <color theme="4"/>
      </top>
      <bottom/>
      <diagonal/>
    </border>
    <border>
      <left/>
      <right style="thin">
        <color theme="4"/>
      </right>
      <top style="thin">
        <color theme="4"/>
      </top>
      <bottom/>
      <diagonal/>
    </border>
    <border>
      <left style="thin">
        <color theme="4"/>
      </left>
      <right style="medium">
        <color theme="4"/>
      </right>
      <top style="medium">
        <color theme="4"/>
      </top>
      <bottom style="medium">
        <color theme="3" tint="0.39997558519241921"/>
      </bottom>
      <diagonal/>
    </border>
    <border>
      <left style="thin">
        <color theme="4" tint="0.39997558519241921"/>
      </left>
      <right style="medium">
        <color theme="4"/>
      </right>
      <top style="medium">
        <color theme="3" tint="0.39997558519241921"/>
      </top>
      <bottom style="thin">
        <color theme="4" tint="0.39997558519241921"/>
      </bottom>
      <diagonal/>
    </border>
    <border>
      <left style="medium">
        <color theme="4"/>
      </left>
      <right/>
      <top/>
      <bottom style="medium">
        <color theme="3" tint="0.39997558519241921"/>
      </bottom>
      <diagonal/>
    </border>
    <border>
      <left/>
      <right style="medium">
        <color theme="4"/>
      </right>
      <top/>
      <bottom style="medium">
        <color theme="3" tint="0.39997558519241921"/>
      </bottom>
      <diagonal/>
    </border>
    <border>
      <left style="thin">
        <color theme="4"/>
      </left>
      <right style="medium">
        <color theme="3" tint="0.39997558519241921"/>
      </right>
      <top style="thin">
        <color theme="4"/>
      </top>
      <bottom style="medium">
        <color theme="4"/>
      </bottom>
      <diagonal/>
    </border>
    <border>
      <left style="thin">
        <color theme="3" tint="0.39997558519241921"/>
      </left>
      <right style="thin">
        <color theme="3" tint="0.39997558519241921"/>
      </right>
      <top style="thin">
        <color theme="3" tint="0.39997558519241921"/>
      </top>
      <bottom style="medium">
        <color theme="4"/>
      </bottom>
      <diagonal/>
    </border>
    <border>
      <left style="thin">
        <color theme="3" tint="0.39997558519241921"/>
      </left>
      <right style="medium">
        <color theme="3" tint="0.39997558519241921"/>
      </right>
      <top style="thin">
        <color theme="3" tint="0.39997558519241921"/>
      </top>
      <bottom style="medium">
        <color theme="4"/>
      </bottom>
      <diagonal/>
    </border>
    <border>
      <left style="medium">
        <color theme="4"/>
      </left>
      <right style="thin">
        <color theme="0"/>
      </right>
      <top/>
      <bottom/>
      <diagonal/>
    </border>
    <border>
      <left style="medium">
        <color theme="4"/>
      </left>
      <right style="thin">
        <color theme="0"/>
      </right>
      <top style="thin">
        <color theme="0"/>
      </top>
      <bottom/>
      <diagonal/>
    </border>
    <border>
      <left/>
      <right style="medium">
        <color theme="0"/>
      </right>
      <top/>
      <bottom/>
      <diagonal/>
    </border>
    <border>
      <left/>
      <right/>
      <top style="medium">
        <color theme="0"/>
      </top>
      <bottom/>
      <diagonal/>
    </border>
    <border>
      <left/>
      <right/>
      <top/>
      <bottom style="medium">
        <color theme="0"/>
      </bottom>
      <diagonal/>
    </border>
    <border>
      <left style="thin">
        <color theme="4" tint="0.39997558519241921"/>
      </left>
      <right style="thin">
        <color theme="4" tint="0.39997558519241921"/>
      </right>
      <top style="medium">
        <color theme="4"/>
      </top>
      <bottom style="thin">
        <color theme="4" tint="0.39997558519241921"/>
      </bottom>
      <diagonal/>
    </border>
    <border>
      <left style="thin">
        <color theme="4" tint="0.39997558519241921"/>
      </left>
      <right style="medium">
        <color theme="4"/>
      </right>
      <top style="medium">
        <color theme="4"/>
      </top>
      <bottom style="thin">
        <color theme="4" tint="0.39997558519241921"/>
      </bottom>
      <diagonal/>
    </border>
    <border>
      <left/>
      <right style="medium">
        <color theme="4"/>
      </right>
      <top style="medium">
        <color theme="0"/>
      </top>
      <bottom/>
      <diagonal/>
    </border>
    <border>
      <left/>
      <right/>
      <top style="medium">
        <color theme="4"/>
      </top>
      <bottom style="medium">
        <color theme="0"/>
      </bottom>
      <diagonal/>
    </border>
    <border>
      <left style="medium">
        <color theme="4"/>
      </left>
      <right style="thin">
        <color theme="4" tint="0.39997558519241921"/>
      </right>
      <top style="medium">
        <color theme="4"/>
      </top>
      <bottom/>
      <diagonal/>
    </border>
    <border>
      <left style="thin">
        <color theme="4" tint="0.39997558519241921"/>
      </left>
      <right style="thin">
        <color theme="4" tint="0.39997558519241921"/>
      </right>
      <top/>
      <bottom style="medium">
        <color theme="4"/>
      </bottom>
      <diagonal/>
    </border>
    <border>
      <left style="thin">
        <color theme="4" tint="0.39997558519241921"/>
      </left>
      <right style="medium">
        <color theme="4"/>
      </right>
      <top/>
      <bottom style="medium">
        <color theme="4"/>
      </bottom>
      <diagonal/>
    </border>
    <border>
      <left/>
      <right style="medium">
        <color theme="1" tint="0.34998626667073579"/>
      </right>
      <top/>
      <bottom style="medium">
        <color theme="0"/>
      </bottom>
      <diagonal/>
    </border>
    <border>
      <left/>
      <right style="medium">
        <color theme="4"/>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style="medium">
        <color theme="4"/>
      </right>
      <top/>
      <bottom style="medium">
        <color theme="0"/>
      </bottom>
      <diagonal/>
    </border>
    <border>
      <left style="medium">
        <color theme="0"/>
      </left>
      <right style="medium">
        <color theme="4"/>
      </right>
      <top style="medium">
        <color theme="0"/>
      </top>
      <bottom style="medium">
        <color theme="0"/>
      </bottom>
      <diagonal/>
    </border>
    <border>
      <left style="thin">
        <color theme="3" tint="0.39997558519241921"/>
      </left>
      <right/>
      <top style="thin">
        <color theme="4" tint="0.39997558519241921"/>
      </top>
      <bottom style="thin">
        <color theme="4" tint="0.39997558519241921"/>
      </bottom>
      <diagonal/>
    </border>
    <border>
      <left style="medium">
        <color theme="4"/>
      </left>
      <right style="medium">
        <color theme="4"/>
      </right>
      <top style="medium">
        <color theme="4"/>
      </top>
      <bottom style="thin">
        <color theme="4"/>
      </bottom>
      <diagonal/>
    </border>
    <border>
      <left style="medium">
        <color theme="4"/>
      </left>
      <right style="thin">
        <color theme="4" tint="0.39997558519241921"/>
      </right>
      <top/>
      <bottom/>
      <diagonal/>
    </border>
    <border>
      <left style="medium">
        <color theme="4"/>
      </left>
      <right style="thin">
        <color theme="4" tint="0.39997558519241921"/>
      </right>
      <top/>
      <bottom style="medium">
        <color theme="4"/>
      </bottom>
      <diagonal/>
    </border>
    <border>
      <left/>
      <right style="thin">
        <color theme="4"/>
      </right>
      <top style="medium">
        <color theme="4"/>
      </top>
      <bottom style="thin">
        <color theme="4"/>
      </bottom>
      <diagonal/>
    </border>
    <border>
      <left style="thin">
        <color theme="3" tint="0.39997558519241921"/>
      </left>
      <right style="thin">
        <color theme="3" tint="0.39997558519241921"/>
      </right>
      <top style="thin">
        <color theme="3" tint="0.39997558519241921"/>
      </top>
      <bottom style="thin">
        <color theme="4"/>
      </bottom>
      <diagonal/>
    </border>
    <border>
      <left style="thin">
        <color theme="3" tint="0.39997558519241921"/>
      </left>
      <right/>
      <top style="thin">
        <color theme="3" tint="0.39997558519241921"/>
      </top>
      <bottom style="thin">
        <color theme="4"/>
      </bottom>
      <diagonal/>
    </border>
    <border>
      <left/>
      <right style="thin">
        <color theme="3" tint="0.39997558519241921"/>
      </right>
      <top style="thin">
        <color theme="3" tint="0.39997558519241921"/>
      </top>
      <bottom style="thin">
        <color theme="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right style="medium">
        <color theme="0"/>
      </right>
      <top style="medium">
        <color theme="4"/>
      </top>
      <bottom/>
      <diagonal/>
    </border>
    <border>
      <left/>
      <right style="medium">
        <color theme="0"/>
      </right>
      <top/>
      <bottom style="medium">
        <color theme="4"/>
      </bottom>
      <diagonal/>
    </border>
    <border>
      <left style="medium">
        <color theme="0"/>
      </left>
      <right/>
      <top style="medium">
        <color theme="4"/>
      </top>
      <bottom style="medium">
        <color theme="0"/>
      </bottom>
      <diagonal/>
    </border>
    <border>
      <left style="medium">
        <color theme="0"/>
      </left>
      <right/>
      <top/>
      <bottom style="medium">
        <color theme="4"/>
      </bottom>
      <diagonal/>
    </border>
    <border>
      <left/>
      <right/>
      <top/>
      <bottom style="medium">
        <color auto="1"/>
      </bottom>
      <diagonal/>
    </border>
    <border>
      <left style="medium">
        <color theme="4"/>
      </left>
      <right style="medium">
        <color auto="1"/>
      </right>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indexed="8"/>
      </bottom>
      <diagonal/>
    </border>
    <border>
      <left style="medium">
        <color auto="1"/>
      </left>
      <right/>
      <top/>
      <bottom style="thin">
        <color indexed="8"/>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indexed="8"/>
      </top>
      <bottom/>
      <diagonal/>
    </border>
    <border>
      <left style="medium">
        <color auto="1"/>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top style="thin">
        <color indexed="8"/>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medium">
        <color auto="1"/>
      </left>
      <right/>
      <top/>
      <bottom/>
      <diagonal/>
    </border>
    <border>
      <left style="medium">
        <color auto="1"/>
      </left>
      <right/>
      <top style="medium">
        <color auto="1"/>
      </top>
      <bottom style="thin">
        <color indexed="8"/>
      </bottom>
      <diagonal/>
    </border>
    <border>
      <left style="medium">
        <color auto="1"/>
      </left>
      <right/>
      <top style="medium">
        <color auto="1"/>
      </top>
      <bottom style="thin">
        <color auto="1"/>
      </bottom>
      <diagonal/>
    </border>
    <border>
      <left/>
      <right style="thin">
        <color auto="1"/>
      </right>
      <top/>
      <bottom style="thin">
        <color auto="1"/>
      </bottom>
      <diagonal/>
    </border>
    <border>
      <left style="medium">
        <color auto="1"/>
      </left>
      <right/>
      <top style="thin">
        <color indexed="8"/>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top/>
      <bottom style="medium">
        <color auto="1"/>
      </bottom>
      <diagonal/>
    </border>
    <border>
      <left/>
      <right style="medium">
        <color auto="1"/>
      </right>
      <top style="medium">
        <color auto="1"/>
      </top>
      <bottom/>
      <diagonal/>
    </border>
    <border>
      <left/>
      <right/>
      <top style="medium">
        <color auto="1"/>
      </top>
      <bottom/>
      <diagonal/>
    </border>
    <border>
      <left/>
      <right/>
      <top style="thin">
        <color auto="1"/>
      </top>
      <bottom style="thin">
        <color auto="1"/>
      </bottom>
      <diagonal/>
    </border>
    <border>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top style="thin">
        <color auto="1"/>
      </top>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medium">
        <color auto="1"/>
      </bottom>
      <diagonal/>
    </border>
    <border>
      <left style="medium">
        <color theme="4"/>
      </left>
      <right style="medium">
        <color theme="4"/>
      </right>
      <top style="double">
        <color theme="0"/>
      </top>
      <bottom/>
      <diagonal/>
    </border>
    <border>
      <left style="double">
        <color theme="0"/>
      </left>
      <right style="medium">
        <color theme="4"/>
      </right>
      <top style="medium">
        <color theme="0"/>
      </top>
      <bottom style="double">
        <color theme="4"/>
      </bottom>
      <diagonal/>
    </border>
    <border>
      <left style="double">
        <color theme="0"/>
      </left>
      <right style="medium">
        <color theme="4"/>
      </right>
      <top style="double">
        <color theme="4"/>
      </top>
      <bottom/>
      <diagonal/>
    </border>
    <border>
      <left style="medium">
        <color auto="1"/>
      </left>
      <right style="thin">
        <color indexed="8"/>
      </right>
      <top style="medium">
        <color auto="1"/>
      </top>
      <bottom style="thin">
        <color indexed="8"/>
      </bottom>
      <diagonal/>
    </border>
    <border>
      <left style="thin">
        <color indexed="8"/>
      </left>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top style="thin">
        <color indexed="8"/>
      </top>
      <bottom style="thin">
        <color indexed="8"/>
      </bottom>
      <diagonal/>
    </border>
    <border>
      <left/>
      <right/>
      <top style="thin">
        <color indexed="8"/>
      </top>
      <bottom style="thin">
        <color indexed="8"/>
      </bottom>
      <diagonal/>
    </border>
    <border>
      <left style="medium">
        <color auto="1"/>
      </left>
      <right style="thin">
        <color indexed="8"/>
      </right>
      <top style="thin">
        <color indexed="8"/>
      </top>
      <bottom style="thin">
        <color auto="1"/>
      </bottom>
      <diagonal/>
    </border>
    <border>
      <left style="thin">
        <color indexed="8"/>
      </left>
      <right/>
      <top style="thin">
        <color indexed="8"/>
      </top>
      <bottom style="thin">
        <color auto="1"/>
      </bottom>
      <diagonal/>
    </border>
    <border>
      <left style="medium">
        <color auto="1"/>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diagonal/>
    </border>
    <border>
      <left/>
      <right/>
      <top/>
      <bottom style="thin">
        <color theme="3" tint="0.39997558519241921"/>
      </bottom>
      <diagonal/>
    </border>
    <border>
      <left style="medium">
        <color theme="4"/>
      </left>
      <right/>
      <top style="thin">
        <color theme="4"/>
      </top>
      <bottom/>
      <diagonal/>
    </border>
    <border>
      <left style="medium">
        <color theme="3" tint="0.39997558519241921"/>
      </left>
      <right style="thin">
        <color theme="4"/>
      </right>
      <top style="medium">
        <color theme="4"/>
      </top>
      <bottom style="medium">
        <color theme="3" tint="0.39997558519241921"/>
      </bottom>
      <diagonal/>
    </border>
    <border>
      <left/>
      <right style="thin">
        <color theme="3" tint="0.39997558519241921"/>
      </right>
      <top style="thin">
        <color theme="3" tint="0.39997558519241921"/>
      </top>
      <bottom style="thin">
        <color theme="3" tint="0.39997558519241921"/>
      </bottom>
      <diagonal/>
    </border>
    <border>
      <left/>
      <right style="thin">
        <color theme="3" tint="0.39997558519241921"/>
      </right>
      <top style="thin">
        <color theme="3" tint="0.39997558519241921"/>
      </top>
      <bottom style="medium">
        <color theme="3" tint="0.39997558519241921"/>
      </bottom>
      <diagonal/>
    </border>
    <border>
      <left/>
      <right/>
      <top style="medium">
        <color theme="4"/>
      </top>
      <bottom style="thin">
        <color theme="4"/>
      </bottom>
      <diagonal/>
    </border>
    <border>
      <left style="medium">
        <color theme="4"/>
      </left>
      <right style="thin">
        <color theme="3" tint="0.39997558519241921"/>
      </right>
      <top style="thin">
        <color theme="3" tint="0.39997558519241921"/>
      </top>
      <bottom style="thin">
        <color theme="3" tint="0.39997558519241921"/>
      </bottom>
      <diagonal/>
    </border>
    <border>
      <left style="thin">
        <color theme="3" tint="0.39997558519241921"/>
      </left>
      <right style="medium">
        <color theme="4"/>
      </right>
      <top style="thin">
        <color theme="3" tint="0.39997558519241921"/>
      </top>
      <bottom style="thin">
        <color theme="3" tint="0.39997558519241921"/>
      </bottom>
      <diagonal/>
    </border>
    <border>
      <left style="medium">
        <color theme="4"/>
      </left>
      <right style="thin">
        <color theme="3" tint="0.39997558519241921"/>
      </right>
      <top style="thin">
        <color theme="3" tint="0.39997558519241921"/>
      </top>
      <bottom style="medium">
        <color theme="4"/>
      </bottom>
      <diagonal/>
    </border>
    <border>
      <left style="thin">
        <color theme="3" tint="0.39997558519241921"/>
      </left>
      <right style="medium">
        <color theme="4"/>
      </right>
      <top style="thin">
        <color theme="3" tint="0.39997558519241921"/>
      </top>
      <bottom style="medium">
        <color theme="4"/>
      </bottom>
      <diagonal/>
    </border>
    <border>
      <left style="thin">
        <color theme="4"/>
      </left>
      <right/>
      <top style="thin">
        <color theme="4"/>
      </top>
      <bottom/>
      <diagonal/>
    </border>
    <border>
      <left style="medium">
        <color theme="3" tint="0.39997558519241921"/>
      </left>
      <right style="thin">
        <color theme="4"/>
      </right>
      <top style="medium">
        <color theme="4"/>
      </top>
      <bottom style="thin">
        <color theme="4"/>
      </bottom>
      <diagonal/>
    </border>
    <border>
      <left style="medium">
        <color theme="4"/>
      </left>
      <right style="thin">
        <color theme="4" tint="-0.249977111117893"/>
      </right>
      <top style="medium">
        <color theme="3" tint="0.39997558519241921"/>
      </top>
      <bottom style="thin">
        <color theme="4" tint="-0.249977111117893"/>
      </bottom>
      <diagonal/>
    </border>
    <border>
      <left style="thin">
        <color theme="4" tint="-0.249977111117893"/>
      </left>
      <right style="thin">
        <color theme="4" tint="-0.249977111117893"/>
      </right>
      <top style="medium">
        <color theme="3" tint="0.39997558519241921"/>
      </top>
      <bottom style="thin">
        <color theme="4" tint="-0.249977111117893"/>
      </bottom>
      <diagonal/>
    </border>
    <border>
      <left style="medium">
        <color theme="4"/>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medium">
        <color theme="4"/>
      </right>
      <top style="thin">
        <color theme="4" tint="-0.249977111117893"/>
      </top>
      <bottom style="thin">
        <color theme="4" tint="-0.249977111117893"/>
      </bottom>
      <diagonal/>
    </border>
    <border>
      <left style="medium">
        <color theme="4"/>
      </left>
      <right style="thin">
        <color theme="4" tint="-0.249977111117893"/>
      </right>
      <top style="thin">
        <color theme="4" tint="-0.249977111117893"/>
      </top>
      <bottom style="medium">
        <color theme="4"/>
      </bottom>
      <diagonal/>
    </border>
    <border>
      <left style="thin">
        <color theme="4" tint="-0.249977111117893"/>
      </left>
      <right style="thin">
        <color theme="4" tint="-0.249977111117893"/>
      </right>
      <top style="thin">
        <color theme="4" tint="-0.249977111117893"/>
      </top>
      <bottom style="medium">
        <color theme="4"/>
      </bottom>
      <diagonal/>
    </border>
    <border>
      <left style="thin">
        <color theme="4" tint="-0.249977111117893"/>
      </left>
      <right style="medium">
        <color theme="4"/>
      </right>
      <top style="thin">
        <color theme="4" tint="-0.249977111117893"/>
      </top>
      <bottom style="medium">
        <color theme="4"/>
      </bottom>
      <diagonal/>
    </border>
    <border>
      <left style="medium">
        <color theme="4"/>
      </left>
      <right/>
      <top style="medium">
        <color theme="3" tint="0.39997558519241921"/>
      </top>
      <bottom style="thin">
        <color theme="4" tint="-0.249977111117893"/>
      </bottom>
      <diagonal/>
    </border>
    <border>
      <left style="medium">
        <color theme="3" tint="0.39997558519241921"/>
      </left>
      <right style="thin">
        <color theme="4" tint="-0.249977111117893"/>
      </right>
      <top style="medium">
        <color theme="3" tint="0.39997558519241921"/>
      </top>
      <bottom style="thin">
        <color theme="4" tint="-0.249977111117893"/>
      </bottom>
      <diagonal/>
    </border>
    <border>
      <left style="medium">
        <color theme="3" tint="0.39997558519241921"/>
      </left>
      <right style="thin">
        <color theme="4" tint="-0.249977111117893"/>
      </right>
      <top style="thin">
        <color theme="4" tint="-0.249977111117893"/>
      </top>
      <bottom style="thin">
        <color theme="4" tint="-0.249977111117893"/>
      </bottom>
      <diagonal/>
    </border>
    <border>
      <left style="thin">
        <color theme="4" tint="-0.249977111117893"/>
      </left>
      <right style="medium">
        <color theme="3" tint="0.39997558519241921"/>
      </right>
      <top style="thin">
        <color theme="4" tint="-0.249977111117893"/>
      </top>
      <bottom style="thin">
        <color theme="4" tint="-0.249977111117893"/>
      </bottom>
      <diagonal/>
    </border>
    <border>
      <left style="medium">
        <color theme="3" tint="0.39997558519241921"/>
      </left>
      <right style="thin">
        <color theme="4" tint="-0.249977111117893"/>
      </right>
      <top style="thin">
        <color theme="4" tint="-0.249977111117893"/>
      </top>
      <bottom style="medium">
        <color theme="3" tint="0.39997558519241921"/>
      </bottom>
      <diagonal/>
    </border>
    <border>
      <left style="thin">
        <color theme="4" tint="-0.249977111117893"/>
      </left>
      <right style="thin">
        <color theme="4" tint="-0.249977111117893"/>
      </right>
      <top style="thin">
        <color theme="4" tint="-0.249977111117893"/>
      </top>
      <bottom style="medium">
        <color theme="3" tint="0.39997558519241921"/>
      </bottom>
      <diagonal/>
    </border>
    <border>
      <left style="thin">
        <color theme="4" tint="-0.249977111117893"/>
      </left>
      <right style="medium">
        <color theme="3" tint="0.39997558519241921"/>
      </right>
      <top style="thin">
        <color theme="4" tint="-0.249977111117893"/>
      </top>
      <bottom style="medium">
        <color theme="3" tint="0.39997558519241921"/>
      </bottom>
      <diagonal/>
    </border>
    <border>
      <left style="medium">
        <color theme="3" tint="0.39997558519241921"/>
      </left>
      <right/>
      <top style="medium">
        <color theme="3" tint="0.39997558519241921"/>
      </top>
      <bottom style="thin">
        <color theme="4"/>
      </bottom>
      <diagonal/>
    </border>
    <border>
      <left/>
      <right style="medium">
        <color theme="4"/>
      </right>
      <top style="medium">
        <color theme="3" tint="0.39997558519241921"/>
      </top>
      <bottom style="thin">
        <color theme="4"/>
      </bottom>
      <diagonal/>
    </border>
    <border>
      <left style="medium">
        <color theme="3" tint="0.39997558519241921"/>
      </left>
      <right style="thin">
        <color theme="4" tint="0.39997558519241921"/>
      </right>
      <top style="thin">
        <color theme="4" tint="0.39997558519241921"/>
      </top>
      <bottom style="medium">
        <color theme="4" tint="0.39997558519241921"/>
      </bottom>
      <diagonal/>
    </border>
    <border>
      <left style="medium">
        <color theme="3" tint="0.39997558519241921"/>
      </left>
      <right/>
      <top/>
      <bottom style="thin">
        <color theme="4"/>
      </bottom>
      <diagonal/>
    </border>
    <border>
      <left style="thin">
        <color theme="4"/>
      </left>
      <right style="thin">
        <color theme="3" tint="0.39997558519241921"/>
      </right>
      <top style="thin">
        <color theme="4"/>
      </top>
      <bottom style="medium">
        <color theme="3" tint="0.39997558519241921"/>
      </bottom>
      <diagonal/>
    </border>
    <border>
      <left/>
      <right style="medium">
        <color theme="3" tint="0.39997558519241921"/>
      </right>
      <top style="thin">
        <color theme="4"/>
      </top>
      <bottom style="medium">
        <color theme="3" tint="0.39997558519241921"/>
      </bottom>
      <diagonal/>
    </border>
    <border>
      <left style="medium">
        <color theme="4"/>
      </left>
      <right style="thin">
        <color theme="3" tint="0.39997558519241921"/>
      </right>
      <top style="thin">
        <color theme="3" tint="0.39997558519241921"/>
      </top>
      <bottom/>
      <diagonal/>
    </border>
    <border>
      <left style="thin">
        <color theme="3" tint="0.39997558519241921"/>
      </left>
      <right style="medium">
        <color theme="4"/>
      </right>
      <top style="thin">
        <color theme="3" tint="0.39997558519241921"/>
      </top>
      <bottom style="thin">
        <color theme="4"/>
      </bottom>
      <diagonal/>
    </border>
    <border>
      <left style="medium">
        <color theme="4"/>
      </left>
      <right/>
      <top/>
      <bottom style="thin">
        <color theme="3" tint="0.39997558519241921"/>
      </bottom>
      <diagonal/>
    </border>
    <border>
      <left/>
      <right style="medium">
        <color theme="4"/>
      </right>
      <top/>
      <bottom style="thin">
        <color theme="3" tint="0.39997558519241921"/>
      </bottom>
      <diagonal/>
    </border>
    <border>
      <left style="medium">
        <color theme="4"/>
      </left>
      <right style="thin">
        <color theme="4"/>
      </right>
      <top/>
      <bottom style="medium">
        <color theme="4"/>
      </bottom>
      <diagonal/>
    </border>
    <border>
      <left style="thin">
        <color theme="4"/>
      </left>
      <right style="medium">
        <color theme="4"/>
      </right>
      <top style="medium">
        <color theme="3" tint="0.39997558519241921"/>
      </top>
      <bottom style="medium">
        <color theme="3" tint="0.39997558519241921"/>
      </bottom>
      <diagonal/>
    </border>
    <border>
      <left style="thin">
        <color theme="4"/>
      </left>
      <right style="medium">
        <color theme="4"/>
      </right>
      <top style="medium">
        <color theme="3" tint="0.39997558519241921"/>
      </top>
      <bottom/>
      <diagonal/>
    </border>
    <border>
      <left style="thin">
        <color indexed="62"/>
      </left>
      <right style="thin">
        <color indexed="62"/>
      </right>
      <top/>
      <bottom style="thin">
        <color indexed="62"/>
      </bottom>
      <diagonal/>
    </border>
    <border>
      <left/>
      <right/>
      <top style="thin">
        <color theme="4"/>
      </top>
      <bottom/>
      <diagonal/>
    </border>
    <border>
      <left style="medium">
        <color theme="4"/>
      </left>
      <right/>
      <top/>
      <bottom style="thin">
        <color theme="3" tint="0.59999389629810485"/>
      </bottom>
      <diagonal/>
    </border>
    <border>
      <left style="thin">
        <color theme="3" tint="0.39997558519241921"/>
      </left>
      <right style="medium">
        <color theme="4"/>
      </right>
      <top/>
      <bottom style="thin">
        <color theme="3" tint="0.39997558519241921"/>
      </bottom>
      <diagonal/>
    </border>
    <border>
      <left style="medium">
        <color theme="4"/>
      </left>
      <right style="thin">
        <color theme="3" tint="0.59999389629810485"/>
      </right>
      <top style="medium">
        <color theme="4"/>
      </top>
      <bottom style="medium">
        <color theme="3" tint="0.39997558519241921"/>
      </bottom>
      <diagonal/>
    </border>
    <border>
      <left style="thin">
        <color theme="3" tint="0.59999389629810485"/>
      </left>
      <right style="thin">
        <color theme="3" tint="0.59999389629810485"/>
      </right>
      <top style="medium">
        <color theme="4"/>
      </top>
      <bottom style="medium">
        <color theme="3" tint="0.39997558519241921"/>
      </bottom>
      <diagonal/>
    </border>
    <border>
      <left style="thin">
        <color theme="3" tint="0.59999389629810485"/>
      </left>
      <right style="medium">
        <color theme="4"/>
      </right>
      <top style="medium">
        <color theme="4"/>
      </top>
      <bottom style="medium">
        <color theme="3" tint="0.39997558519241921"/>
      </bottom>
      <diagonal/>
    </border>
    <border>
      <left style="thin">
        <color theme="3" tint="0.39997558519241921"/>
      </left>
      <right style="thin">
        <color theme="3" tint="0.39997558519241921"/>
      </right>
      <top/>
      <bottom style="medium">
        <color theme="4"/>
      </bottom>
      <diagonal/>
    </border>
    <border>
      <left style="thin">
        <color theme="4"/>
      </left>
      <right style="medium">
        <color theme="4"/>
      </right>
      <top/>
      <bottom/>
      <diagonal/>
    </border>
    <border>
      <left style="thin">
        <color theme="4"/>
      </left>
      <right/>
      <top/>
      <bottom style="medium">
        <color theme="4"/>
      </bottom>
      <diagonal/>
    </border>
    <border>
      <left style="thin">
        <color indexed="62"/>
      </left>
      <right style="thin">
        <color indexed="62"/>
      </right>
      <top style="thin">
        <color indexed="62"/>
      </top>
      <bottom style="medium">
        <color theme="4"/>
      </bottom>
      <diagonal/>
    </border>
    <border>
      <left style="thin">
        <color theme="3" tint="0.39997558519241921"/>
      </left>
      <right style="medium">
        <color theme="4"/>
      </right>
      <top/>
      <bottom style="medium">
        <color theme="4"/>
      </bottom>
      <diagonal/>
    </border>
    <border>
      <left style="thin">
        <color theme="3" tint="0.39997558519241921"/>
      </left>
      <right style="medium">
        <color theme="4"/>
      </right>
      <top style="thin">
        <color theme="3" tint="0.39997558519241921"/>
      </top>
      <bottom/>
      <diagonal/>
    </border>
    <border>
      <left style="thin">
        <color theme="3" tint="0.39997558519241921"/>
      </left>
      <right style="medium">
        <color theme="3" tint="0.39997558519241921"/>
      </right>
      <top/>
      <bottom/>
      <diagonal/>
    </border>
    <border>
      <left style="thin">
        <color theme="3" tint="0.39997558519241921"/>
      </left>
      <right/>
      <top style="thin">
        <color theme="4"/>
      </top>
      <bottom style="thin">
        <color theme="4"/>
      </bottom>
      <diagonal/>
    </border>
    <border>
      <left/>
      <right style="thin">
        <color theme="3" tint="0.39997558519241921"/>
      </right>
      <top style="thin">
        <color theme="4"/>
      </top>
      <bottom style="thin">
        <color theme="4"/>
      </bottom>
      <diagonal/>
    </border>
    <border>
      <left style="thin">
        <color theme="3" tint="0.39997558519241921"/>
      </left>
      <right/>
      <top style="thin">
        <color theme="3" tint="0.39997558519241921"/>
      </top>
      <bottom style="thin">
        <color theme="3" tint="0.39997558519241921"/>
      </bottom>
      <diagonal/>
    </border>
    <border>
      <left style="thin">
        <color theme="3" tint="0.39997558519241921"/>
      </left>
      <right/>
      <top style="medium">
        <color theme="4"/>
      </top>
      <bottom style="thin">
        <color theme="3" tint="0.39997558519241921"/>
      </bottom>
      <diagonal/>
    </border>
    <border>
      <left/>
      <right/>
      <top style="medium">
        <color theme="4"/>
      </top>
      <bottom style="thin">
        <color theme="3" tint="0.39997558519241921"/>
      </bottom>
      <diagonal/>
    </border>
    <border>
      <left/>
      <right style="medium">
        <color theme="4"/>
      </right>
      <top style="medium">
        <color theme="4"/>
      </top>
      <bottom style="thin">
        <color theme="3" tint="0.39997558519241921"/>
      </bottom>
      <diagonal/>
    </border>
    <border>
      <left style="thin">
        <color theme="3" tint="0.39997558519241921"/>
      </left>
      <right style="thin">
        <color theme="3" tint="0.39997558519241921"/>
      </right>
      <top style="medium">
        <color theme="4"/>
      </top>
      <bottom/>
      <diagonal/>
    </border>
    <border>
      <left style="medium">
        <color theme="4"/>
      </left>
      <right style="thin">
        <color theme="3" tint="0.39997558519241921"/>
      </right>
      <top style="medium">
        <color theme="4"/>
      </top>
      <bottom/>
      <diagonal/>
    </border>
    <border>
      <left style="medium">
        <color theme="4"/>
      </left>
      <right style="thin">
        <color theme="3" tint="0.39997558519241921"/>
      </right>
      <top/>
      <bottom style="thin">
        <color theme="3" tint="0.39997558519241921"/>
      </bottom>
      <diagonal/>
    </border>
    <border>
      <left style="thin">
        <color theme="3" tint="0.39997558519241921"/>
      </left>
      <right/>
      <top style="thin">
        <color theme="4"/>
      </top>
      <bottom style="medium">
        <color theme="4"/>
      </bottom>
      <diagonal/>
    </border>
    <border>
      <left/>
      <right style="thin">
        <color theme="3" tint="0.39997558519241921"/>
      </right>
      <top style="thin">
        <color theme="4"/>
      </top>
      <bottom style="medium">
        <color theme="4"/>
      </bottom>
      <diagonal/>
    </border>
    <border>
      <left style="medium">
        <color theme="3" tint="0.39997558519241921"/>
      </left>
      <right/>
      <top style="thin">
        <color theme="4" tint="0.39997558519241921"/>
      </top>
      <bottom style="medium">
        <color theme="3" tint="0.39997558519241921"/>
      </bottom>
      <diagonal/>
    </border>
    <border>
      <left style="medium">
        <color theme="3" tint="0.39997558519241921"/>
      </left>
      <right/>
      <top style="thin">
        <color theme="4" tint="0.39997558519241921"/>
      </top>
      <bottom style="thin">
        <color theme="4" tint="0.39997558519241921"/>
      </bottom>
      <diagonal/>
    </border>
    <border>
      <left style="medium">
        <color theme="3" tint="0.39997558519241921"/>
      </left>
      <right/>
      <top style="medium">
        <color theme="3" tint="0.39997558519241921"/>
      </top>
      <bottom style="thin">
        <color theme="4" tint="0.39997558519241921"/>
      </bottom>
      <diagonal/>
    </border>
    <border>
      <left/>
      <right style="thin">
        <color theme="4" tint="0.39997558519241921"/>
      </right>
      <top style="medium">
        <color theme="3" tint="0.39997558519241921"/>
      </top>
      <bottom style="medium">
        <color theme="3" tint="0.39997558519241921"/>
      </bottom>
      <diagonal/>
    </border>
    <border>
      <left style="medium">
        <color theme="4"/>
      </left>
      <right style="thin">
        <color theme="4"/>
      </right>
      <top style="medium">
        <color theme="3" tint="0.39997558519241921"/>
      </top>
      <bottom/>
      <diagonal/>
    </border>
    <border>
      <left style="medium">
        <color theme="3" tint="0.39997558519241921"/>
      </left>
      <right/>
      <top style="thin">
        <color theme="4"/>
      </top>
      <bottom style="medium">
        <color theme="4"/>
      </bottom>
      <diagonal/>
    </border>
    <border>
      <left style="medium">
        <color theme="4"/>
      </left>
      <right style="thin">
        <color theme="3" tint="0.39997558519241921"/>
      </right>
      <top style="thin">
        <color theme="4"/>
      </top>
      <bottom style="thin">
        <color theme="4"/>
      </bottom>
      <diagonal/>
    </border>
    <border>
      <left style="thin">
        <color theme="3" tint="0.39997558519241921"/>
      </left>
      <right style="thin">
        <color theme="4"/>
      </right>
      <top style="thin">
        <color theme="4"/>
      </top>
      <bottom style="thin">
        <color theme="3" tint="0.39997558519241921"/>
      </bottom>
      <diagonal/>
    </border>
    <border>
      <left style="medium">
        <color theme="4"/>
      </left>
      <right style="thin">
        <color theme="3" tint="0.39997558519241921"/>
      </right>
      <top style="thin">
        <color theme="4"/>
      </top>
      <bottom/>
      <diagonal/>
    </border>
    <border>
      <left/>
      <right style="medium">
        <color theme="3" tint="0.39997558519241921"/>
      </right>
      <top/>
      <bottom style="thin">
        <color theme="4"/>
      </bottom>
      <diagonal/>
    </border>
    <border>
      <left/>
      <right/>
      <top style="thin">
        <color theme="4"/>
      </top>
      <bottom style="medium">
        <color theme="3" tint="0.39997558519241921"/>
      </bottom>
      <diagonal/>
    </border>
    <border>
      <left style="thin">
        <color theme="4" tint="0.39997558519241921"/>
      </left>
      <right style="thin">
        <color theme="4" tint="0.39997558519241921"/>
      </right>
      <top style="thin">
        <color theme="4" tint="0.39997558519241921"/>
      </top>
      <bottom/>
      <diagonal/>
    </border>
    <border>
      <left style="medium">
        <color theme="3" tint="0.39997558519241921"/>
      </left>
      <right style="thin">
        <color theme="4" tint="0.39997558519241921"/>
      </right>
      <top style="thin">
        <color theme="4" tint="0.39997558519241921"/>
      </top>
      <bottom/>
      <diagonal/>
    </border>
  </borders>
  <cellStyleXfs count="189">
    <xf numFmtId="0" fontId="0" fillId="0" borderId="0"/>
    <xf numFmtId="0" fontId="7" fillId="0" borderId="0" applyNumberFormat="0" applyFill="0" applyBorder="0" applyAlignment="0" applyProtection="0">
      <alignment vertical="top"/>
      <protection locked="0"/>
    </xf>
    <xf numFmtId="0" fontId="9" fillId="0" borderId="0"/>
    <xf numFmtId="0" fontId="9" fillId="0" borderId="0"/>
    <xf numFmtId="0" fontId="10" fillId="0" borderId="0"/>
    <xf numFmtId="0" fontId="9" fillId="0" borderId="0"/>
    <xf numFmtId="165" fontId="1" fillId="0" borderId="0" applyFont="0" applyFill="0" applyBorder="0" applyAlignment="0" applyProtection="0"/>
    <xf numFmtId="0" fontId="1" fillId="0" borderId="0"/>
    <xf numFmtId="0" fontId="83" fillId="0" borderId="0" applyNumberFormat="0" applyAlignment="0" applyProtection="0"/>
    <xf numFmtId="0" fontId="85" fillId="0" borderId="0" applyNumberFormat="0" applyFill="0" applyBorder="0" applyAlignment="0" applyProtection="0"/>
    <xf numFmtId="0" fontId="86" fillId="0" borderId="80" applyNumberFormat="0" applyFill="0" applyAlignment="0" applyProtection="0"/>
    <xf numFmtId="0" fontId="87" fillId="0" borderId="81" applyNumberFormat="0" applyFill="0" applyAlignment="0" applyProtection="0"/>
    <xf numFmtId="0" fontId="76" fillId="0" borderId="82" applyNumberFormat="0" applyFill="0" applyAlignment="0" applyProtection="0"/>
    <xf numFmtId="0" fontId="76" fillId="0" borderId="0" applyNumberFormat="0" applyFill="0" applyBorder="0" applyAlignment="0" applyProtection="0"/>
    <xf numFmtId="0" fontId="88" fillId="13" borderId="0" applyNumberFormat="0" applyBorder="0" applyAlignment="0" applyProtection="0"/>
    <xf numFmtId="0" fontId="89" fillId="14" borderId="0" applyNumberFormat="0" applyBorder="0" applyAlignment="0" applyProtection="0"/>
    <xf numFmtId="0" fontId="90" fillId="15" borderId="0" applyNumberFormat="0" applyBorder="0" applyAlignment="0" applyProtection="0"/>
    <xf numFmtId="0" fontId="91" fillId="16" borderId="83" applyNumberFormat="0" applyAlignment="0" applyProtection="0"/>
    <xf numFmtId="0" fontId="92" fillId="17" borderId="84" applyNumberFormat="0" applyAlignment="0" applyProtection="0"/>
    <xf numFmtId="0" fontId="93" fillId="17" borderId="83" applyNumberFormat="0" applyAlignment="0" applyProtection="0"/>
    <xf numFmtId="0" fontId="94" fillId="0" borderId="85" applyNumberFormat="0" applyFill="0" applyAlignment="0" applyProtection="0"/>
    <xf numFmtId="0" fontId="73" fillId="18" borderId="86" applyNumberFormat="0" applyAlignment="0" applyProtection="0"/>
    <xf numFmtId="0" fontId="2" fillId="0" borderId="0" applyNumberFormat="0" applyFill="0" applyBorder="0" applyAlignment="0" applyProtection="0"/>
    <xf numFmtId="0" fontId="1" fillId="19" borderId="87" applyNumberFormat="0" applyFont="0" applyAlignment="0" applyProtection="0"/>
    <xf numFmtId="0" fontId="95" fillId="0" borderId="0" applyNumberFormat="0" applyFill="0" applyBorder="0" applyAlignment="0" applyProtection="0"/>
    <xf numFmtId="0" fontId="3" fillId="0" borderId="88" applyNumberFormat="0" applyFill="0" applyAlignment="0" applyProtection="0"/>
    <xf numFmtId="0" fontId="6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2" fillId="43" borderId="0" applyNumberFormat="0" applyBorder="0" applyAlignment="0" applyProtection="0"/>
    <xf numFmtId="0" fontId="9" fillId="0" borderId="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3" borderId="0" applyNumberFormat="0" applyBorder="0" applyAlignment="0" applyProtection="0"/>
    <xf numFmtId="0" fontId="97" fillId="54" borderId="0" applyNumberFormat="0" applyBorder="0" applyAlignment="0" applyProtection="0"/>
    <xf numFmtId="0" fontId="97" fillId="51" borderId="0" applyNumberFormat="0" applyBorder="0" applyAlignment="0" applyProtection="0"/>
    <xf numFmtId="0" fontId="97" fillId="52" borderId="0" applyNumberFormat="0" applyBorder="0" applyAlignment="0" applyProtection="0"/>
    <xf numFmtId="0" fontId="97" fillId="55"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97" fillId="58" borderId="0" applyNumberFormat="0" applyBorder="0" applyAlignment="0" applyProtection="0"/>
    <xf numFmtId="0" fontId="97" fillId="59" borderId="0" applyNumberFormat="0" applyBorder="0" applyAlignment="0" applyProtection="0"/>
    <xf numFmtId="0" fontId="97" fillId="60" borderId="0" applyNumberFormat="0" applyBorder="0" applyAlignment="0" applyProtection="0"/>
    <xf numFmtId="0" fontId="97" fillId="55" borderId="0" applyNumberFormat="0" applyBorder="0" applyAlignment="0" applyProtection="0"/>
    <xf numFmtId="0" fontId="97" fillId="56" borderId="0" applyNumberFormat="0" applyBorder="0" applyAlignment="0" applyProtection="0"/>
    <xf numFmtId="0" fontId="97" fillId="61" borderId="0" applyNumberFormat="0" applyBorder="0" applyAlignment="0" applyProtection="0"/>
    <xf numFmtId="0" fontId="98" fillId="45" borderId="0" applyNumberFormat="0" applyBorder="0" applyAlignment="0" applyProtection="0"/>
    <xf numFmtId="0" fontId="99" fillId="62" borderId="89" applyNumberFormat="0" applyAlignment="0" applyProtection="0"/>
    <xf numFmtId="0" fontId="100" fillId="63" borderId="90" applyNumberFormat="0" applyAlignment="0" applyProtection="0"/>
    <xf numFmtId="0" fontId="101" fillId="0" borderId="0" applyNumberFormat="0" applyFill="0" applyBorder="0" applyAlignment="0" applyProtection="0"/>
    <xf numFmtId="0" fontId="102" fillId="46" borderId="0" applyNumberFormat="0" applyBorder="0" applyAlignment="0" applyProtection="0"/>
    <xf numFmtId="0" fontId="103" fillId="0" borderId="91" applyNumberFormat="0" applyFill="0" applyAlignment="0" applyProtection="0"/>
    <xf numFmtId="0" fontId="104" fillId="0" borderId="92" applyNumberFormat="0" applyFill="0" applyAlignment="0" applyProtection="0"/>
    <xf numFmtId="0" fontId="105" fillId="0" borderId="93" applyNumberFormat="0" applyFill="0" applyAlignment="0" applyProtection="0"/>
    <xf numFmtId="0" fontId="105" fillId="0" borderId="0" applyNumberFormat="0" applyFill="0" applyBorder="0" applyAlignment="0" applyProtection="0"/>
    <xf numFmtId="0" fontId="106" fillId="49" borderId="89" applyNumberFormat="0" applyAlignment="0" applyProtection="0"/>
    <xf numFmtId="0" fontId="107" fillId="0" borderId="94" applyNumberFormat="0" applyFill="0" applyAlignment="0" applyProtection="0"/>
    <xf numFmtId="0" fontId="108" fillId="64" borderId="0" applyNumberFormat="0" applyBorder="0" applyAlignment="0" applyProtection="0"/>
    <xf numFmtId="0" fontId="9" fillId="65" borderId="95" applyNumberFormat="0" applyAlignment="0" applyProtection="0"/>
    <xf numFmtId="0" fontId="109" fillId="62" borderId="96" applyNumberFormat="0" applyAlignment="0" applyProtection="0"/>
    <xf numFmtId="9" fontId="96" fillId="0" borderId="0" applyFill="0" applyBorder="0" applyAlignment="0" applyProtection="0"/>
    <xf numFmtId="0" fontId="110" fillId="0" borderId="0" applyNumberFormat="0" applyFill="0" applyBorder="0" applyAlignment="0" applyProtection="0"/>
    <xf numFmtId="0" fontId="47" fillId="0" borderId="97" applyNumberFormat="0" applyFill="0" applyAlignment="0" applyProtection="0"/>
    <xf numFmtId="0" fontId="57" fillId="0" borderId="0" applyNumberFormat="0" applyFill="0" applyBorder="0" applyAlignment="0" applyProtection="0"/>
    <xf numFmtId="9" fontId="9" fillId="0" borderId="0" applyFill="0" applyBorder="0" applyAlignment="0" applyProtection="0"/>
    <xf numFmtId="0" fontId="111" fillId="0" borderId="0" applyNumberFormat="0" applyFill="0" applyBorder="0" applyProtection="0">
      <alignment vertical="top" wrapText="1"/>
    </xf>
    <xf numFmtId="0" fontId="111" fillId="0" borderId="0" applyNumberFormat="0" applyFill="0" applyBorder="0" applyProtection="0">
      <alignment vertical="top" wrapText="1"/>
    </xf>
    <xf numFmtId="0" fontId="9" fillId="0" borderId="0"/>
    <xf numFmtId="9" fontId="1" fillId="0" borderId="0" applyFont="0" applyFill="0" applyBorder="0" applyAlignment="0" applyProtection="0"/>
    <xf numFmtId="0" fontId="114" fillId="0" borderId="0"/>
    <xf numFmtId="43" fontId="9" fillId="0" borderId="0" applyFont="0" applyFill="0" applyBorder="0" applyAlignment="0" applyProtection="0"/>
    <xf numFmtId="0" fontId="1" fillId="19" borderId="87" applyNumberFormat="0" applyFont="0" applyAlignment="0" applyProtection="0"/>
    <xf numFmtId="0" fontId="1" fillId="0" borderId="0"/>
    <xf numFmtId="0" fontId="1" fillId="19" borderId="8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19" borderId="8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9" fillId="0" borderId="0"/>
    <xf numFmtId="43" fontId="9" fillId="0" borderId="0" applyFont="0" applyFill="0" applyBorder="0" applyAlignment="0" applyProtection="0"/>
    <xf numFmtId="0" fontId="1" fillId="19" borderId="87" applyNumberFormat="0" applyFont="0" applyAlignment="0" applyProtection="0"/>
    <xf numFmtId="0" fontId="1" fillId="0" borderId="0"/>
    <xf numFmtId="0" fontId="1" fillId="19" borderId="8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19" borderId="8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9"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cellStyleXfs>
  <cellXfs count="3541">
    <xf numFmtId="0" fontId="0" fillId="0" borderId="0" xfId="0"/>
    <xf numFmtId="0" fontId="0" fillId="2" borderId="0" xfId="0" applyFill="1"/>
    <xf numFmtId="0" fontId="0" fillId="2" borderId="0" xfId="0" applyFill="1" applyBorder="1"/>
    <xf numFmtId="0" fontId="0" fillId="2" borderId="0" xfId="0" applyFill="1" applyBorder="1" applyAlignment="1">
      <alignment wrapText="1"/>
    </xf>
    <xf numFmtId="0" fontId="0" fillId="2" borderId="0" xfId="0" applyFill="1" applyBorder="1" applyAlignment="1"/>
    <xf numFmtId="0" fontId="4" fillId="2" borderId="0" xfId="0" applyFont="1" applyFill="1" applyBorder="1" applyAlignment="1"/>
    <xf numFmtId="0" fontId="0" fillId="2" borderId="0" xfId="0" applyFill="1" applyAlignment="1">
      <alignment wrapText="1"/>
    </xf>
    <xf numFmtId="0" fontId="5" fillId="2" borderId="0" xfId="0" applyFont="1" applyFill="1" applyBorder="1" applyAlignment="1">
      <alignment horizontal="center"/>
    </xf>
    <xf numFmtId="0" fontId="0" fillId="2" borderId="0" xfId="0" applyFill="1" applyAlignment="1"/>
    <xf numFmtId="0" fontId="7" fillId="2" borderId="0" xfId="1" applyFill="1" applyBorder="1" applyAlignment="1" applyProtection="1"/>
    <xf numFmtId="0" fontId="0" fillId="4" borderId="0" xfId="0" applyFill="1" applyBorder="1" applyAlignment="1"/>
    <xf numFmtId="0" fontId="0" fillId="0" borderId="0" xfId="0" applyBorder="1"/>
    <xf numFmtId="3" fontId="0" fillId="4" borderId="0" xfId="0" applyNumberFormat="1" applyFill="1" applyBorder="1"/>
    <xf numFmtId="0" fontId="0" fillId="4" borderId="0" xfId="0" applyFill="1" applyAlignment="1">
      <alignment vertical="center"/>
    </xf>
    <xf numFmtId="0" fontId="0" fillId="4" borderId="0" xfId="0" applyFill="1" applyBorder="1" applyAlignment="1">
      <alignment vertical="center"/>
    </xf>
    <xf numFmtId="0" fontId="0" fillId="0" borderId="0" xfId="0" applyAlignment="1">
      <alignment vertical="center"/>
    </xf>
    <xf numFmtId="0" fontId="42" fillId="4" borderId="0" xfId="0" applyFont="1" applyFill="1"/>
    <xf numFmtId="0" fontId="10" fillId="4" borderId="0" xfId="0" applyFont="1" applyFill="1" applyBorder="1"/>
    <xf numFmtId="0" fontId="0" fillId="0" borderId="5" xfId="0" applyBorder="1"/>
    <xf numFmtId="0" fontId="0" fillId="2" borderId="0" xfId="0" applyFill="1" applyAlignment="1">
      <alignment vertical="center"/>
    </xf>
    <xf numFmtId="0" fontId="0" fillId="2" borderId="0" xfId="0" applyFill="1" applyBorder="1" applyAlignment="1">
      <alignment wrapText="1"/>
    </xf>
    <xf numFmtId="0" fontId="0" fillId="2" borderId="0" xfId="0" applyFont="1" applyFill="1"/>
    <xf numFmtId="0" fontId="52" fillId="4" borderId="0" xfId="0" applyFont="1" applyFill="1" applyBorder="1" applyAlignment="1">
      <alignment vertical="top" wrapText="1"/>
    </xf>
    <xf numFmtId="0" fontId="0" fillId="4" borderId="20" xfId="0" applyFill="1" applyBorder="1"/>
    <xf numFmtId="0" fontId="0" fillId="4" borderId="23" xfId="0" applyFill="1" applyBorder="1"/>
    <xf numFmtId="0" fontId="0" fillId="4" borderId="17" xfId="0" applyFill="1" applyBorder="1"/>
    <xf numFmtId="0" fontId="0" fillId="4" borderId="18" xfId="0" applyFill="1" applyBorder="1"/>
    <xf numFmtId="0" fontId="0" fillId="4" borderId="19" xfId="0" applyFill="1" applyBorder="1"/>
    <xf numFmtId="0" fontId="0" fillId="2" borderId="15" xfId="0" applyFill="1" applyBorder="1"/>
    <xf numFmtId="0" fontId="0" fillId="2" borderId="16" xfId="0" applyFill="1" applyBorder="1"/>
    <xf numFmtId="0" fontId="0" fillId="2" borderId="20" xfId="0" applyFill="1" applyBorder="1"/>
    <xf numFmtId="0" fontId="0" fillId="2" borderId="23" xfId="0" applyFill="1" applyBorder="1"/>
    <xf numFmtId="49" fontId="55" fillId="4" borderId="20" xfId="0" applyNumberFormat="1" applyFont="1" applyFill="1" applyBorder="1" applyAlignment="1">
      <alignment horizontal="right" vertical="top" wrapText="1" readingOrder="2"/>
    </xf>
    <xf numFmtId="0" fontId="10" fillId="4" borderId="23" xfId="0" applyFont="1" applyFill="1" applyBorder="1"/>
    <xf numFmtId="0" fontId="0" fillId="2" borderId="20" xfId="0" applyFill="1" applyBorder="1" applyAlignment="1"/>
    <xf numFmtId="0" fontId="0" fillId="4" borderId="15" xfId="0" applyFill="1" applyBorder="1"/>
    <xf numFmtId="0" fontId="0" fillId="4" borderId="16" xfId="0" applyFill="1" applyBorder="1"/>
    <xf numFmtId="0" fontId="0" fillId="4" borderId="14" xfId="0" applyFill="1" applyBorder="1"/>
    <xf numFmtId="0" fontId="0" fillId="0" borderId="23" xfId="0" applyBorder="1" applyAlignment="1">
      <alignment wrapText="1"/>
    </xf>
    <xf numFmtId="0" fontId="0" fillId="2" borderId="0" xfId="0" applyFill="1" applyBorder="1" applyAlignment="1">
      <alignment wrapText="1"/>
    </xf>
    <xf numFmtId="0" fontId="0" fillId="2" borderId="14" xfId="0" applyFill="1" applyBorder="1" applyAlignment="1"/>
    <xf numFmtId="0" fontId="0" fillId="2" borderId="15" xfId="0" applyFill="1" applyBorder="1" applyAlignment="1"/>
    <xf numFmtId="0" fontId="8" fillId="2" borderId="15" xfId="0" applyFont="1" applyFill="1" applyBorder="1"/>
    <xf numFmtId="0" fontId="7" fillId="2" borderId="15" xfId="1" applyFill="1" applyBorder="1" applyAlignment="1" applyProtection="1"/>
    <xf numFmtId="0" fontId="0" fillId="2" borderId="23" xfId="0" applyFill="1" applyBorder="1" applyAlignment="1">
      <alignment wrapText="1"/>
    </xf>
    <xf numFmtId="0" fontId="0" fillId="2" borderId="20" xfId="0" applyFill="1" applyBorder="1" applyAlignment="1">
      <alignment wrapText="1"/>
    </xf>
    <xf numFmtId="0" fontId="0" fillId="4" borderId="20" xfId="0" applyFill="1" applyBorder="1" applyAlignment="1">
      <alignment vertical="center"/>
    </xf>
    <xf numFmtId="0" fontId="7" fillId="0" borderId="0" xfId="1" applyAlignment="1" applyProtection="1"/>
    <xf numFmtId="0" fontId="3" fillId="2" borderId="53" xfId="0" applyFont="1" applyFill="1" applyBorder="1" applyAlignment="1">
      <alignment horizontal="center" vertical="center" wrapText="1"/>
    </xf>
    <xf numFmtId="0" fontId="3" fillId="2" borderId="73" xfId="0" applyFont="1" applyFill="1" applyBorder="1" applyAlignment="1">
      <alignment horizontal="center" vertical="center" wrapText="1"/>
    </xf>
    <xf numFmtId="0" fontId="3" fillId="2" borderId="45" xfId="0" applyFont="1" applyFill="1" applyBorder="1" applyAlignment="1">
      <alignment horizontal="center" vertical="center" wrapText="1"/>
    </xf>
    <xf numFmtId="10" fontId="0" fillId="2" borderId="27" xfId="0" applyNumberFormat="1" applyFill="1" applyBorder="1" applyAlignment="1">
      <alignment horizontal="center" vertical="center" wrapText="1"/>
    </xf>
    <xf numFmtId="10" fontId="0" fillId="2" borderId="50" xfId="0" applyNumberFormat="1" applyFill="1" applyBorder="1" applyAlignment="1">
      <alignment horizontal="center" vertical="center" wrapText="1"/>
    </xf>
    <xf numFmtId="3" fontId="0" fillId="4" borderId="0" xfId="0" applyNumberFormat="1" applyFill="1"/>
    <xf numFmtId="0" fontId="58" fillId="4" borderId="0" xfId="0" applyFont="1" applyFill="1" applyBorder="1" applyAlignment="1">
      <alignment vertical="center"/>
    </xf>
    <xf numFmtId="3" fontId="42" fillId="4" borderId="0" xfId="0" applyNumberFormat="1" applyFont="1" applyFill="1"/>
    <xf numFmtId="0" fontId="0" fillId="0" borderId="33" xfId="0" applyFont="1" applyFill="1" applyBorder="1" applyAlignment="1">
      <alignment horizontal="center" vertical="center" wrapText="1"/>
    </xf>
    <xf numFmtId="166" fontId="0" fillId="2" borderId="21" xfId="0" applyNumberFormat="1" applyFill="1" applyBorder="1" applyAlignment="1">
      <alignment horizontal="center" vertical="center" wrapText="1"/>
    </xf>
    <xf numFmtId="166" fontId="0" fillId="2" borderId="39" xfId="0" applyNumberFormat="1" applyFill="1" applyBorder="1" applyAlignment="1">
      <alignment horizontal="center" vertical="center" wrapText="1"/>
    </xf>
    <xf numFmtId="3" fontId="12" fillId="6" borderId="126" xfId="0" applyNumberFormat="1" applyFont="1" applyFill="1" applyBorder="1" applyAlignment="1">
      <alignment horizontal="center" vertical="center" wrapText="1"/>
    </xf>
    <xf numFmtId="3" fontId="1" fillId="6" borderId="126" xfId="0" applyNumberFormat="1" applyFont="1" applyFill="1" applyBorder="1" applyAlignment="1">
      <alignment horizontal="center" vertical="center" wrapText="1"/>
    </xf>
    <xf numFmtId="3" fontId="12" fillId="6" borderId="21" xfId="0" applyNumberFormat="1" applyFont="1" applyFill="1" applyBorder="1" applyAlignment="1">
      <alignment horizontal="center" vertical="center" wrapText="1"/>
    </xf>
    <xf numFmtId="169" fontId="112" fillId="2" borderId="0" xfId="3" quotePrefix="1" applyNumberFormat="1" applyFont="1" applyFill="1" applyBorder="1" applyAlignment="1">
      <alignment vertical="center"/>
    </xf>
    <xf numFmtId="0" fontId="0" fillId="4" borderId="133" xfId="0" applyFill="1" applyBorder="1"/>
    <xf numFmtId="0" fontId="52" fillId="4" borderId="0" xfId="0" applyFont="1" applyFill="1" applyBorder="1" applyAlignment="1">
      <alignment wrapText="1"/>
    </xf>
    <xf numFmtId="0" fontId="52" fillId="4" borderId="23" xfId="0" applyFont="1" applyFill="1" applyBorder="1" applyAlignment="1">
      <alignment wrapText="1"/>
    </xf>
    <xf numFmtId="3" fontId="0" fillId="0" borderId="21" xfId="0" applyNumberFormat="1" applyFont="1" applyFill="1" applyBorder="1" applyAlignment="1">
      <alignment horizontal="center" vertical="center" wrapText="1"/>
    </xf>
    <xf numFmtId="3" fontId="0" fillId="0" borderId="39" xfId="0" applyNumberFormat="1" applyFont="1" applyFill="1" applyBorder="1" applyAlignment="1">
      <alignment horizontal="center" vertical="center" wrapText="1"/>
    </xf>
    <xf numFmtId="3" fontId="1" fillId="0" borderId="126" xfId="0" applyNumberFormat="1" applyFont="1" applyFill="1" applyBorder="1" applyAlignment="1">
      <alignment horizontal="center" vertical="center" wrapText="1"/>
    </xf>
    <xf numFmtId="0" fontId="116" fillId="2" borderId="0" xfId="1" applyFont="1" applyFill="1" applyAlignment="1" applyProtection="1"/>
    <xf numFmtId="3" fontId="12" fillId="0" borderId="126" xfId="0" applyNumberFormat="1" applyFont="1" applyFill="1" applyBorder="1" applyAlignment="1">
      <alignment horizontal="center" vertical="center" wrapText="1"/>
    </xf>
    <xf numFmtId="164" fontId="27" fillId="4" borderId="21" xfId="50" applyNumberFormat="1" applyFont="1" applyFill="1" applyBorder="1" applyAlignment="1">
      <alignment horizontal="center" vertical="center" wrapText="1"/>
    </xf>
    <xf numFmtId="0" fontId="27" fillId="4" borderId="22" xfId="50" applyNumberFormat="1" applyFont="1" applyFill="1" applyBorder="1" applyAlignment="1">
      <alignment horizontal="center" vertical="center" wrapText="1"/>
    </xf>
    <xf numFmtId="0" fontId="63" fillId="4" borderId="21" xfId="50" applyNumberFormat="1" applyFont="1" applyFill="1" applyBorder="1" applyAlignment="1">
      <alignment horizontal="center" vertical="center" wrapText="1"/>
    </xf>
    <xf numFmtId="0" fontId="7" fillId="2" borderId="0" xfId="1" applyFill="1" applyBorder="1" applyAlignment="1" applyProtection="1">
      <alignment wrapText="1"/>
    </xf>
    <xf numFmtId="0" fontId="0" fillId="2" borderId="0" xfId="0" applyNumberFormat="1" applyFill="1" applyBorder="1" applyAlignment="1">
      <alignment vertical="center" wrapText="1"/>
    </xf>
    <xf numFmtId="0" fontId="81" fillId="2" borderId="0" xfId="0" applyFont="1" applyFill="1" applyBorder="1" applyAlignment="1">
      <alignment horizontal="center" vertical="center"/>
    </xf>
    <xf numFmtId="0" fontId="3" fillId="0" borderId="193" xfId="5" applyFont="1" applyFill="1" applyBorder="1" applyAlignment="1">
      <alignment horizontal="center" wrapText="1"/>
    </xf>
    <xf numFmtId="3" fontId="0" fillId="4" borderId="18" xfId="0" applyNumberFormat="1" applyFill="1" applyBorder="1"/>
    <xf numFmtId="3" fontId="1" fillId="0" borderId="134" xfId="5" applyNumberFormat="1" applyFont="1" applyFill="1" applyBorder="1" applyAlignment="1">
      <alignment horizontal="right"/>
    </xf>
    <xf numFmtId="3" fontId="12" fillId="6" borderId="134" xfId="5" applyNumberFormat="1" applyFont="1" applyFill="1" applyBorder="1" applyAlignment="1">
      <alignment horizontal="right"/>
    </xf>
    <xf numFmtId="0" fontId="12" fillId="4" borderId="135" xfId="5" applyFont="1" applyFill="1" applyBorder="1"/>
    <xf numFmtId="0" fontId="49" fillId="4" borderId="135" xfId="0" applyFont="1" applyFill="1" applyBorder="1" applyAlignment="1">
      <alignment wrapText="1"/>
    </xf>
    <xf numFmtId="0" fontId="12" fillId="4" borderId="137" xfId="5" applyFont="1" applyFill="1" applyBorder="1"/>
    <xf numFmtId="0" fontId="53" fillId="4" borderId="173" xfId="5" applyFont="1" applyFill="1" applyBorder="1" applyAlignment="1">
      <alignment horizontal="center" wrapText="1"/>
    </xf>
    <xf numFmtId="0" fontId="53" fillId="4" borderId="194" xfId="5" applyFont="1" applyFill="1" applyBorder="1" applyAlignment="1">
      <alignment horizontal="center" wrapText="1"/>
    </xf>
    <xf numFmtId="0" fontId="33" fillId="5" borderId="128" xfId="3" quotePrefix="1" applyNumberFormat="1" applyFont="1" applyFill="1" applyBorder="1" applyAlignment="1">
      <alignment vertical="center" wrapText="1"/>
    </xf>
    <xf numFmtId="2" fontId="35" fillId="6" borderId="128" xfId="3" quotePrefix="1" applyNumberFormat="1" applyFont="1" applyFill="1" applyBorder="1" applyAlignment="1">
      <alignment vertical="center" wrapText="1"/>
    </xf>
    <xf numFmtId="165" fontId="35" fillId="6" borderId="128" xfId="6" quotePrefix="1" applyNumberFormat="1" applyFont="1" applyFill="1" applyBorder="1" applyAlignment="1">
      <alignment vertical="center" wrapText="1"/>
    </xf>
    <xf numFmtId="0" fontId="32" fillId="0" borderId="199" xfId="3" applyNumberFormat="1" applyFont="1" applyFill="1" applyBorder="1" applyAlignment="1">
      <alignment horizontal="center" vertical="center" wrapText="1"/>
    </xf>
    <xf numFmtId="0" fontId="33" fillId="0" borderId="200" xfId="3" applyNumberFormat="1" applyFont="1" applyFill="1" applyBorder="1" applyAlignment="1">
      <alignment vertical="center"/>
    </xf>
    <xf numFmtId="0" fontId="32" fillId="0" borderId="199" xfId="3" applyNumberFormat="1" applyFont="1" applyFill="1" applyBorder="1" applyAlignment="1">
      <alignment vertical="center"/>
    </xf>
    <xf numFmtId="0" fontId="3" fillId="2" borderId="76" xfId="0" applyFont="1" applyFill="1" applyBorder="1" applyAlignment="1">
      <alignment horizontal="center" vertical="center" wrapText="1"/>
    </xf>
    <xf numFmtId="166" fontId="0" fillId="2" borderId="27" xfId="0" applyNumberFormat="1" applyFill="1" applyBorder="1" applyAlignment="1">
      <alignment horizontal="center" vertical="center" wrapText="1"/>
    </xf>
    <xf numFmtId="166" fontId="62" fillId="10" borderId="45" xfId="0" applyNumberFormat="1" applyFont="1" applyFill="1" applyBorder="1" applyAlignment="1">
      <alignment horizontal="center" vertical="center" wrapText="1"/>
    </xf>
    <xf numFmtId="0" fontId="3" fillId="2" borderId="203" xfId="0" applyFont="1" applyFill="1" applyBorder="1" applyAlignment="1">
      <alignment vertical="center" wrapText="1"/>
    </xf>
    <xf numFmtId="10" fontId="73" fillId="10" borderId="167" xfId="0" applyNumberFormat="1" applyFont="1" applyFill="1" applyBorder="1" applyAlignment="1">
      <alignment horizontal="center" vertical="center" wrapText="1"/>
    </xf>
    <xf numFmtId="0" fontId="0" fillId="2" borderId="0" xfId="0" applyFill="1" applyAlignment="1">
      <alignment vertical="center" wrapText="1"/>
    </xf>
    <xf numFmtId="167" fontId="32" fillId="0" borderId="134" xfId="0" applyNumberFormat="1" applyFont="1" applyFill="1" applyBorder="1" applyAlignment="1">
      <alignment horizontal="center" vertical="center" wrapText="1"/>
    </xf>
    <xf numFmtId="0" fontId="32" fillId="0" borderId="134" xfId="0" applyNumberFormat="1" applyFont="1" applyFill="1" applyBorder="1" applyAlignment="1">
      <alignment horizontal="center" vertical="center" wrapText="1"/>
    </xf>
    <xf numFmtId="167" fontId="32" fillId="0" borderId="136" xfId="0" applyNumberFormat="1" applyFont="1" applyFill="1" applyBorder="1" applyAlignment="1">
      <alignment horizontal="center" vertical="center" wrapText="1"/>
    </xf>
    <xf numFmtId="0" fontId="73" fillId="10" borderId="115" xfId="0" applyFont="1" applyFill="1" applyBorder="1" applyAlignment="1">
      <alignment horizontal="center" vertical="center"/>
    </xf>
    <xf numFmtId="0" fontId="73" fillId="10" borderId="116" xfId="0" applyFont="1" applyFill="1" applyBorder="1" applyAlignment="1">
      <alignment horizontal="center" vertical="center" wrapText="1"/>
    </xf>
    <xf numFmtId="0" fontId="62" fillId="10" borderId="170" xfId="0" applyFont="1" applyFill="1" applyBorder="1" applyAlignment="1">
      <alignment vertical="center"/>
    </xf>
    <xf numFmtId="0" fontId="33" fillId="0" borderId="208" xfId="3" applyNumberFormat="1" applyFont="1" applyFill="1" applyBorder="1" applyAlignment="1">
      <alignment vertical="center"/>
    </xf>
    <xf numFmtId="174" fontId="35" fillId="6" borderId="128" xfId="6" applyNumberFormat="1" applyFont="1" applyFill="1" applyBorder="1" applyAlignment="1">
      <alignment vertical="center" wrapText="1"/>
    </xf>
    <xf numFmtId="3" fontId="0" fillId="4" borderId="15" xfId="0" applyNumberFormat="1" applyFill="1" applyBorder="1"/>
    <xf numFmtId="0" fontId="33" fillId="0" borderId="200" xfId="3" applyNumberFormat="1" applyFont="1" applyFill="1" applyBorder="1" applyAlignment="1">
      <alignment horizontal="left" vertical="center"/>
    </xf>
    <xf numFmtId="0" fontId="33" fillId="0" borderId="228" xfId="3" quotePrefix="1" applyNumberFormat="1" applyFont="1" applyFill="1" applyBorder="1" applyAlignment="1">
      <alignment horizontal="center" vertical="center"/>
    </xf>
    <xf numFmtId="15" fontId="119" fillId="69" borderId="227" xfId="3" quotePrefix="1" applyNumberFormat="1"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73" fillId="10" borderId="33" xfId="0" applyFont="1" applyFill="1" applyBorder="1" applyAlignment="1">
      <alignment horizontal="center" vertical="center" wrapText="1"/>
    </xf>
    <xf numFmtId="0" fontId="73" fillId="10" borderId="21" xfId="0" applyFont="1" applyFill="1" applyBorder="1" applyAlignment="1">
      <alignment horizontal="center" vertical="center" wrapText="1"/>
    </xf>
    <xf numFmtId="0" fontId="33" fillId="0" borderId="208" xfId="3" applyNumberFormat="1" applyFont="1" applyFill="1" applyBorder="1" applyAlignment="1">
      <alignment horizontal="left" vertical="center"/>
    </xf>
    <xf numFmtId="0" fontId="33" fillId="0" borderId="240" xfId="3" quotePrefix="1" applyNumberFormat="1" applyFont="1" applyFill="1" applyBorder="1" applyAlignment="1">
      <alignment horizontal="center" vertical="center"/>
    </xf>
    <xf numFmtId="0" fontId="32" fillId="0" borderId="210" xfId="3" applyNumberFormat="1" applyFont="1" applyFill="1" applyBorder="1" applyAlignment="1">
      <alignment vertical="center" wrapText="1"/>
    </xf>
    <xf numFmtId="0" fontId="32" fillId="0" borderId="236" xfId="3" applyNumberFormat="1" applyFont="1" applyFill="1" applyBorder="1" applyAlignment="1">
      <alignment horizontal="center" vertical="center"/>
    </xf>
    <xf numFmtId="0" fontId="81" fillId="4" borderId="20" xfId="0" applyFont="1" applyFill="1" applyBorder="1"/>
    <xf numFmtId="166" fontId="0" fillId="2" borderId="21" xfId="0" quotePrefix="1" applyNumberFormat="1" applyFill="1" applyBorder="1" applyAlignment="1">
      <alignment horizontal="center" vertical="center" wrapText="1"/>
    </xf>
    <xf numFmtId="0" fontId="69" fillId="4" borderId="187" xfId="0" applyFont="1" applyFill="1" applyBorder="1" applyAlignment="1">
      <alignment horizontal="left" vertical="center" wrapText="1"/>
    </xf>
    <xf numFmtId="0" fontId="69" fillId="4" borderId="207" xfId="0" applyFont="1" applyFill="1" applyBorder="1" applyAlignment="1">
      <alignment horizontal="left" vertical="center" wrapText="1"/>
    </xf>
    <xf numFmtId="0" fontId="48" fillId="2" borderId="49" xfId="0" applyFont="1" applyFill="1" applyBorder="1" applyAlignment="1">
      <alignment horizontal="center" vertical="center" wrapText="1"/>
    </xf>
    <xf numFmtId="0" fontId="0" fillId="2" borderId="0" xfId="0" applyFill="1" applyBorder="1"/>
    <xf numFmtId="0" fontId="63" fillId="4" borderId="21" xfId="0" applyFont="1" applyFill="1" applyBorder="1" applyAlignment="1">
      <alignment horizontal="center" vertical="center" wrapText="1"/>
    </xf>
    <xf numFmtId="0" fontId="0" fillId="2" borderId="0" xfId="0" applyFill="1"/>
    <xf numFmtId="0" fontId="27" fillId="4" borderId="21" xfId="50" applyNumberFormat="1" applyFont="1" applyFill="1" applyBorder="1" applyAlignment="1">
      <alignment horizontal="center" vertical="center" wrapText="1"/>
    </xf>
    <xf numFmtId="0" fontId="0" fillId="4" borderId="0" xfId="0" applyFill="1"/>
    <xf numFmtId="0" fontId="0" fillId="4" borderId="0" xfId="0" applyFill="1" applyBorder="1"/>
    <xf numFmtId="0" fontId="0" fillId="0" borderId="0" xfId="0" applyBorder="1"/>
    <xf numFmtId="0" fontId="27" fillId="4" borderId="21" xfId="0" applyFont="1" applyFill="1" applyBorder="1" applyAlignment="1">
      <alignment horizontal="center" vertical="center" wrapText="1"/>
    </xf>
    <xf numFmtId="164" fontId="27" fillId="4" borderId="21" xfId="0" applyNumberFormat="1" applyFont="1" applyFill="1" applyBorder="1" applyAlignment="1">
      <alignment horizontal="center" vertical="center" wrapText="1"/>
    </xf>
    <xf numFmtId="0" fontId="27" fillId="4" borderId="33" xfId="0" applyFont="1" applyFill="1" applyBorder="1" applyAlignment="1">
      <alignment horizontal="center" vertical="center" wrapText="1"/>
    </xf>
    <xf numFmtId="17" fontId="63" fillId="4" borderId="21" xfId="0" quotePrefix="1" applyNumberFormat="1" applyFont="1" applyFill="1" applyBorder="1" applyAlignment="1">
      <alignment horizontal="center" vertical="center" wrapText="1"/>
    </xf>
    <xf numFmtId="0" fontId="73" fillId="66" borderId="195" xfId="5" quotePrefix="1" applyFont="1" applyFill="1" applyBorder="1" applyAlignment="1">
      <alignment horizontal="center" wrapText="1"/>
    </xf>
    <xf numFmtId="0" fontId="0" fillId="4" borderId="102" xfId="0" applyFill="1" applyBorder="1"/>
    <xf numFmtId="0" fontId="0" fillId="4" borderId="131" xfId="0" applyFill="1" applyBorder="1"/>
    <xf numFmtId="0" fontId="0" fillId="4" borderId="107" xfId="0" applyFill="1" applyBorder="1"/>
    <xf numFmtId="0" fontId="0" fillId="4" borderId="100" xfId="0" applyFill="1" applyBorder="1"/>
    <xf numFmtId="0" fontId="0" fillId="4" borderId="99" xfId="0" applyFill="1" applyBorder="1"/>
    <xf numFmtId="0" fontId="0" fillId="4" borderId="104" xfId="0" applyFill="1" applyBorder="1"/>
    <xf numFmtId="0" fontId="120" fillId="4" borderId="22" xfId="50" applyNumberFormat="1" applyFont="1" applyFill="1" applyBorder="1" applyAlignment="1">
      <alignment horizontal="center" vertical="center" wrapText="1"/>
    </xf>
    <xf numFmtId="3" fontId="12" fillId="6" borderId="47" xfId="0" applyNumberFormat="1" applyFont="1" applyFill="1" applyBorder="1" applyAlignment="1">
      <alignment horizontal="center" vertical="center" wrapText="1"/>
    </xf>
    <xf numFmtId="0" fontId="0" fillId="0" borderId="33" xfId="0" applyFill="1" applyBorder="1" applyAlignment="1">
      <alignment horizontal="center" vertical="center" wrapText="1"/>
    </xf>
    <xf numFmtId="164" fontId="63" fillId="4" borderId="21" xfId="0" applyNumberFormat="1" applyFont="1" applyFill="1" applyBorder="1" applyAlignment="1">
      <alignment horizontal="center" vertical="center" wrapText="1"/>
    </xf>
    <xf numFmtId="3" fontId="1" fillId="0" borderId="130" xfId="0" applyNumberFormat="1" applyFont="1" applyFill="1" applyBorder="1" applyAlignment="1">
      <alignment horizontal="center" vertical="center" wrapText="1"/>
    </xf>
    <xf numFmtId="4" fontId="12" fillId="2" borderId="211" xfId="0" applyNumberFormat="1" applyFont="1" applyFill="1" applyBorder="1" applyAlignment="1">
      <alignment horizontal="center" vertical="center" wrapText="1"/>
    </xf>
    <xf numFmtId="3" fontId="1" fillId="0" borderId="238" xfId="0" applyNumberFormat="1" applyFont="1" applyFill="1" applyBorder="1" applyAlignment="1">
      <alignment horizontal="center" vertical="center" wrapText="1"/>
    </xf>
    <xf numFmtId="4" fontId="1" fillId="4" borderId="256" xfId="0" applyNumberFormat="1" applyFont="1" applyFill="1" applyBorder="1" applyAlignment="1">
      <alignment horizontal="center" vertical="center" wrapText="1"/>
    </xf>
    <xf numFmtId="4" fontId="1" fillId="4" borderId="211" xfId="0" applyNumberFormat="1" applyFont="1" applyFill="1" applyBorder="1" applyAlignment="1">
      <alignment horizontal="center" vertical="center" wrapText="1"/>
    </xf>
    <xf numFmtId="0" fontId="1" fillId="4" borderId="238" xfId="5" applyFont="1" applyFill="1" applyBorder="1" applyAlignment="1">
      <alignment horizontal="justify" vertical="center" wrapText="1"/>
    </xf>
    <xf numFmtId="0" fontId="3" fillId="3" borderId="205" xfId="5" applyFont="1" applyFill="1" applyBorder="1" applyAlignment="1">
      <alignment horizontal="left" vertical="center" wrapText="1"/>
    </xf>
    <xf numFmtId="4" fontId="1" fillId="4" borderId="209" xfId="0" applyNumberFormat="1" applyFont="1" applyFill="1" applyBorder="1" applyAlignment="1">
      <alignment horizontal="center" vertical="center" wrapText="1"/>
    </xf>
    <xf numFmtId="0" fontId="1" fillId="4" borderId="255" xfId="5" applyFont="1" applyFill="1" applyBorder="1" applyAlignment="1">
      <alignment horizontal="justify" vertical="center" wrapText="1"/>
    </xf>
    <xf numFmtId="3" fontId="12" fillId="6" borderId="238" xfId="0" applyNumberFormat="1" applyFont="1" applyFill="1" applyBorder="1" applyAlignment="1">
      <alignment horizontal="center" vertical="center" wrapText="1"/>
    </xf>
    <xf numFmtId="0" fontId="1" fillId="4" borderId="126" xfId="5" applyFont="1" applyFill="1" applyBorder="1" applyAlignment="1">
      <alignment horizontal="justify" vertical="center" wrapText="1"/>
    </xf>
    <xf numFmtId="0" fontId="1" fillId="0" borderId="126" xfId="5" applyFont="1" applyFill="1" applyBorder="1" applyAlignment="1">
      <alignment horizontal="justify" vertical="center" wrapText="1"/>
    </xf>
    <xf numFmtId="3" fontId="3" fillId="3" borderId="260" xfId="0" applyNumberFormat="1" applyFont="1" applyFill="1" applyBorder="1" applyAlignment="1">
      <alignment horizontal="center" vertical="center" wrapText="1"/>
    </xf>
    <xf numFmtId="3" fontId="3" fillId="66" borderId="260" xfId="0" applyNumberFormat="1" applyFont="1" applyFill="1" applyBorder="1" applyAlignment="1">
      <alignment horizontal="center" vertical="center" wrapText="1"/>
    </xf>
    <xf numFmtId="4" fontId="3" fillId="3" borderId="261" xfId="0" applyNumberFormat="1" applyFont="1" applyFill="1" applyBorder="1" applyAlignment="1">
      <alignment horizontal="center" vertical="center" wrapText="1"/>
    </xf>
    <xf numFmtId="0" fontId="3" fillId="3" borderId="260" xfId="5" applyFont="1" applyFill="1" applyBorder="1" applyAlignment="1">
      <alignment horizontal="justify" vertical="center" wrapText="1"/>
    </xf>
    <xf numFmtId="0" fontId="1" fillId="4" borderId="126" xfId="5" applyFont="1" applyFill="1" applyBorder="1" applyAlignment="1">
      <alignment horizontal="left" vertical="center" wrapText="1"/>
    </xf>
    <xf numFmtId="0" fontId="1" fillId="4" borderId="130" xfId="5" applyFont="1" applyFill="1" applyBorder="1" applyAlignment="1">
      <alignment horizontal="justify" vertical="center" wrapText="1"/>
    </xf>
    <xf numFmtId="0" fontId="1" fillId="4" borderId="130" xfId="5" applyFont="1" applyFill="1" applyBorder="1" applyAlignment="1">
      <alignment horizontal="left" vertical="center" wrapText="1"/>
    </xf>
    <xf numFmtId="0" fontId="1" fillId="0" borderId="130" xfId="5" applyFont="1" applyFill="1" applyBorder="1" applyAlignment="1">
      <alignment horizontal="justify" vertical="center" wrapText="1"/>
    </xf>
    <xf numFmtId="0" fontId="8" fillId="2" borderId="49" xfId="0" applyFont="1" applyFill="1" applyBorder="1"/>
    <xf numFmtId="0" fontId="1" fillId="4" borderId="126" xfId="5" applyFont="1" applyFill="1" applyBorder="1" applyAlignment="1">
      <alignment horizontal="justify" vertical="center"/>
    </xf>
    <xf numFmtId="3" fontId="1" fillId="0" borderId="21" xfId="5" applyNumberFormat="1" applyFont="1" applyFill="1" applyBorder="1" applyAlignment="1">
      <alignment horizontal="center" vertical="center"/>
    </xf>
    <xf numFmtId="3" fontId="73" fillId="66" borderId="248" xfId="5" applyNumberFormat="1" applyFont="1" applyFill="1" applyBorder="1" applyAlignment="1">
      <alignment horizontal="right"/>
    </xf>
    <xf numFmtId="0" fontId="13" fillId="4" borderId="0" xfId="3" applyNumberFormat="1" applyFont="1" applyFill="1" applyBorder="1" applyAlignment="1">
      <alignment horizontal="center" vertical="center"/>
    </xf>
    <xf numFmtId="165" fontId="35" fillId="6" borderId="128" xfId="6" applyNumberFormat="1" applyFont="1" applyFill="1" applyBorder="1" applyAlignment="1">
      <alignment vertical="center" wrapText="1"/>
    </xf>
    <xf numFmtId="4" fontId="12" fillId="2" borderId="256" xfId="0" applyNumberFormat="1" applyFont="1" applyFill="1" applyBorder="1" applyAlignment="1">
      <alignment horizontal="center" vertical="center" wrapText="1"/>
    </xf>
    <xf numFmtId="4" fontId="12" fillId="2" borderId="239" xfId="0" applyNumberFormat="1" applyFont="1" applyFill="1" applyBorder="1" applyAlignment="1">
      <alignment horizontal="center" vertical="center" wrapText="1"/>
    </xf>
    <xf numFmtId="166" fontId="62" fillId="10" borderId="44" xfId="0" quotePrefix="1" applyNumberFormat="1" applyFont="1" applyFill="1" applyBorder="1" applyAlignment="1">
      <alignment horizontal="center" vertical="center" wrapText="1"/>
    </xf>
    <xf numFmtId="17" fontId="120" fillId="2" borderId="21" xfId="0" quotePrefix="1" applyNumberFormat="1" applyFont="1" applyFill="1" applyBorder="1" applyAlignment="1">
      <alignment horizontal="center" vertical="center" wrapText="1"/>
    </xf>
    <xf numFmtId="0" fontId="34" fillId="4" borderId="0" xfId="0" applyFont="1" applyFill="1" applyBorder="1" applyAlignment="1">
      <alignment horizontal="center" vertical="center" wrapText="1"/>
    </xf>
    <xf numFmtId="167" fontId="33" fillId="3" borderId="306" xfId="0" applyNumberFormat="1" applyFont="1" applyFill="1" applyBorder="1" applyAlignment="1">
      <alignment vertical="center" wrapText="1"/>
    </xf>
    <xf numFmtId="167" fontId="33" fillId="3" borderId="5" xfId="0" applyNumberFormat="1" applyFont="1" applyFill="1" applyBorder="1" applyAlignment="1">
      <alignment vertical="center" wrapText="1"/>
    </xf>
    <xf numFmtId="167" fontId="33" fillId="3" borderId="308" xfId="0" applyNumberFormat="1" applyFont="1" applyFill="1" applyBorder="1" applyAlignment="1">
      <alignment vertical="center" wrapText="1"/>
    </xf>
    <xf numFmtId="167" fontId="33" fillId="3" borderId="6" xfId="0" applyNumberFormat="1" applyFont="1" applyFill="1" applyBorder="1" applyAlignment="1">
      <alignment vertical="center" wrapText="1"/>
    </xf>
    <xf numFmtId="183" fontId="33" fillId="3" borderId="306" xfId="0" applyNumberFormat="1" applyFont="1" applyFill="1" applyBorder="1" applyAlignment="1">
      <alignment vertical="center" wrapText="1"/>
    </xf>
    <xf numFmtId="183" fontId="33" fillId="3" borderId="5" xfId="0" applyNumberFormat="1" applyFont="1" applyFill="1" applyBorder="1" applyAlignment="1">
      <alignment vertical="center" wrapText="1"/>
    </xf>
    <xf numFmtId="0" fontId="0" fillId="2" borderId="25" xfId="0" applyFill="1" applyBorder="1" applyAlignment="1"/>
    <xf numFmtId="0" fontId="0" fillId="0" borderId="0" xfId="0"/>
    <xf numFmtId="0" fontId="0" fillId="0" borderId="23" xfId="0" applyBorder="1"/>
    <xf numFmtId="0" fontId="0" fillId="2" borderId="0" xfId="0" applyFill="1" applyBorder="1" applyAlignment="1">
      <alignment wrapText="1"/>
    </xf>
    <xf numFmtId="167" fontId="32" fillId="0" borderId="363" xfId="0" applyNumberFormat="1" applyFont="1" applyFill="1" applyBorder="1" applyAlignment="1">
      <alignment horizontal="center" vertical="center" wrapText="1"/>
    </xf>
    <xf numFmtId="0" fontId="32" fillId="0" borderId="363" xfId="0" applyNumberFormat="1" applyFont="1" applyFill="1" applyBorder="1" applyAlignment="1">
      <alignment horizontal="center" vertical="center" wrapText="1"/>
    </xf>
    <xf numFmtId="167" fontId="32" fillId="0" borderId="366" xfId="0" applyNumberFormat="1" applyFont="1" applyFill="1" applyBorder="1" applyAlignment="1">
      <alignment horizontal="center" vertical="center" wrapText="1"/>
    </xf>
    <xf numFmtId="0" fontId="12" fillId="2" borderId="0" xfId="0" applyFont="1" applyFill="1" applyBorder="1" applyAlignment="1">
      <alignment vertical="center"/>
    </xf>
    <xf numFmtId="0" fontId="12" fillId="2" borderId="0" xfId="0" applyFont="1" applyFill="1" applyAlignment="1">
      <alignment vertical="center"/>
    </xf>
    <xf numFmtId="0" fontId="138" fillId="2" borderId="0" xfId="0" applyFont="1" applyFill="1" applyAlignment="1">
      <alignment vertical="center"/>
    </xf>
    <xf numFmtId="0" fontId="12" fillId="2" borderId="0" xfId="0" applyFont="1" applyFill="1" applyBorder="1" applyAlignment="1">
      <alignment vertical="center" wrapText="1"/>
    </xf>
    <xf numFmtId="0" fontId="13" fillId="0" borderId="117" xfId="0" applyFont="1" applyFill="1" applyBorder="1" applyAlignment="1">
      <alignment horizontal="left" vertical="center"/>
    </xf>
    <xf numFmtId="16" fontId="13" fillId="0" borderId="22" xfId="0" applyNumberFormat="1" applyFont="1" applyFill="1" applyBorder="1" applyAlignment="1">
      <alignment horizontal="left" vertical="center" wrapText="1"/>
    </xf>
    <xf numFmtId="16" fontId="13" fillId="0" borderId="118" xfId="0" applyNumberFormat="1" applyFont="1" applyFill="1" applyBorder="1" applyAlignment="1">
      <alignment horizontal="left" vertical="center" wrapText="1"/>
    </xf>
    <xf numFmtId="16" fontId="13" fillId="0" borderId="22" xfId="0" applyNumberFormat="1" applyFont="1" applyFill="1" applyBorder="1" applyAlignment="1">
      <alignment vertical="center" wrapText="1"/>
    </xf>
    <xf numFmtId="16" fontId="13" fillId="0" borderId="118" xfId="0" applyNumberFormat="1" applyFont="1" applyFill="1" applyBorder="1" applyAlignment="1">
      <alignment vertical="center" wrapText="1"/>
    </xf>
    <xf numFmtId="0" fontId="25" fillId="0" borderId="112" xfId="0" applyFont="1" applyFill="1" applyBorder="1" applyAlignment="1">
      <alignment horizontal="center" vertical="center" wrapText="1"/>
    </xf>
    <xf numFmtId="10" fontId="13" fillId="2" borderId="21" xfId="3" applyNumberFormat="1" applyFont="1" applyFill="1" applyBorder="1" applyAlignment="1">
      <alignment horizontal="center" vertical="center"/>
    </xf>
    <xf numFmtId="10" fontId="13" fillId="6" borderId="27" xfId="3" applyNumberFormat="1" applyFont="1" applyFill="1" applyBorder="1" applyAlignment="1">
      <alignment horizontal="center" vertical="center"/>
    </xf>
    <xf numFmtId="10" fontId="13" fillId="2" borderId="28" xfId="3" applyNumberFormat="1" applyFont="1" applyFill="1" applyBorder="1" applyAlignment="1">
      <alignment horizontal="center" vertical="center"/>
    </xf>
    <xf numFmtId="10" fontId="13" fillId="6" borderId="29" xfId="3" applyNumberFormat="1" applyFont="1" applyFill="1" applyBorder="1" applyAlignment="1">
      <alignment horizontal="center" vertical="center"/>
    </xf>
    <xf numFmtId="10" fontId="13" fillId="2" borderId="0" xfId="3" applyNumberFormat="1" applyFont="1" applyFill="1" applyBorder="1" applyAlignment="1">
      <alignment horizontal="center" vertical="center"/>
    </xf>
    <xf numFmtId="0" fontId="12" fillId="0" borderId="0" xfId="0" applyFont="1" applyBorder="1" applyAlignment="1">
      <alignment horizontal="center" vertical="center" wrapText="1"/>
    </xf>
    <xf numFmtId="0" fontId="13" fillId="0" borderId="46" xfId="0" applyFont="1" applyFill="1" applyBorder="1" applyAlignment="1">
      <alignment horizontal="left" vertical="center"/>
    </xf>
    <xf numFmtId="16" fontId="13" fillId="0" borderId="47" xfId="0" applyNumberFormat="1" applyFont="1" applyFill="1" applyBorder="1" applyAlignment="1">
      <alignment horizontal="left" vertical="center" wrapText="1"/>
    </xf>
    <xf numFmtId="16" fontId="13" fillId="0" borderId="48" xfId="0" applyNumberFormat="1" applyFont="1" applyFill="1" applyBorder="1" applyAlignment="1">
      <alignment horizontal="left" vertical="center" wrapText="1"/>
    </xf>
    <xf numFmtId="16" fontId="13" fillId="0" borderId="47" xfId="0" applyNumberFormat="1" applyFont="1" applyFill="1" applyBorder="1" applyAlignment="1">
      <alignment vertical="center" wrapText="1"/>
    </xf>
    <xf numFmtId="16" fontId="13" fillId="0" borderId="48" xfId="0" applyNumberFormat="1" applyFont="1" applyFill="1" applyBorder="1" applyAlignment="1">
      <alignment vertical="center" wrapText="1"/>
    </xf>
    <xf numFmtId="0" fontId="13" fillId="6" borderId="77"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142" fillId="0" borderId="0" xfId="0" applyFont="1" applyBorder="1"/>
    <xf numFmtId="0" fontId="142" fillId="72" borderId="0" xfId="0" applyFont="1" applyFill="1" applyBorder="1"/>
    <xf numFmtId="0" fontId="142" fillId="73" borderId="0" xfId="0" applyFont="1" applyFill="1" applyBorder="1"/>
    <xf numFmtId="0" fontId="142" fillId="74" borderId="0" xfId="0" applyFont="1" applyFill="1" applyBorder="1"/>
    <xf numFmtId="17" fontId="144" fillId="0" borderId="75" xfId="0" applyNumberFormat="1" applyFont="1" applyBorder="1" applyAlignment="1">
      <alignment horizontal="right" vertical="center" wrapText="1"/>
    </xf>
    <xf numFmtId="0" fontId="145" fillId="0" borderId="75" xfId="0" applyFont="1" applyBorder="1" applyAlignment="1">
      <alignment vertical="center" wrapText="1"/>
    </xf>
    <xf numFmtId="0" fontId="142" fillId="0" borderId="0" xfId="0" applyFont="1" applyBorder="1" applyAlignment="1">
      <alignment horizontal="center" vertical="center"/>
    </xf>
    <xf numFmtId="0" fontId="142" fillId="73" borderId="0" xfId="0" applyFont="1" applyFill="1" applyBorder="1" applyAlignment="1">
      <alignment horizontal="center" vertical="center"/>
    </xf>
    <xf numFmtId="0" fontId="142" fillId="2" borderId="0" xfId="0" applyFont="1" applyFill="1" applyBorder="1"/>
    <xf numFmtId="0" fontId="146" fillId="0" borderId="27" xfId="0" applyFont="1" applyFill="1" applyBorder="1" applyAlignment="1">
      <alignment horizontal="center" vertical="center" wrapText="1"/>
    </xf>
    <xf numFmtId="0" fontId="7" fillId="0" borderId="27" xfId="1" applyFill="1" applyBorder="1" applyAlignment="1" applyProtection="1">
      <alignment horizontal="center" vertical="center" wrapText="1"/>
    </xf>
    <xf numFmtId="15" fontId="148" fillId="73" borderId="39" xfId="0" applyNumberFormat="1" applyFont="1" applyFill="1" applyBorder="1" applyAlignment="1">
      <alignment horizontal="center" vertical="center" wrapText="1"/>
    </xf>
    <xf numFmtId="0" fontId="142" fillId="0" borderId="0" xfId="0" applyFont="1" applyBorder="1" applyAlignment="1">
      <alignment vertical="center"/>
    </xf>
    <xf numFmtId="0" fontId="142" fillId="73" borderId="0" xfId="0" applyFont="1" applyFill="1" applyBorder="1" applyAlignment="1">
      <alignment vertical="center"/>
    </xf>
    <xf numFmtId="0" fontId="7" fillId="0" borderId="0" xfId="1" applyAlignment="1" applyProtection="1">
      <alignment vertical="center"/>
    </xf>
    <xf numFmtId="0" fontId="7" fillId="73" borderId="0" xfId="1" applyFill="1" applyBorder="1" applyAlignment="1" applyProtection="1">
      <alignment vertical="center"/>
    </xf>
    <xf numFmtId="0" fontId="142" fillId="73" borderId="0" xfId="0" applyFont="1" applyFill="1" applyBorder="1" applyAlignment="1">
      <alignment vertical="center" wrapText="1"/>
    </xf>
    <xf numFmtId="0" fontId="150" fillId="73" borderId="0" xfId="0" applyFont="1" applyFill="1" applyBorder="1" applyAlignment="1">
      <alignment vertical="center"/>
    </xf>
    <xf numFmtId="0" fontId="142" fillId="2" borderId="0" xfId="0" applyFont="1" applyFill="1" applyBorder="1" applyAlignment="1">
      <alignment vertical="center"/>
    </xf>
    <xf numFmtId="0" fontId="146" fillId="73" borderId="69" xfId="0" applyFont="1" applyFill="1" applyBorder="1" applyAlignment="1">
      <alignment horizontal="center" vertical="center" wrapText="1"/>
    </xf>
    <xf numFmtId="0" fontId="146" fillId="73" borderId="61" xfId="0" applyFont="1" applyFill="1" applyBorder="1" applyAlignment="1">
      <alignment horizontal="center" vertical="center" wrapText="1"/>
    </xf>
    <xf numFmtId="0" fontId="146" fillId="73" borderId="59" xfId="0" applyFont="1" applyFill="1" applyBorder="1" applyAlignment="1" applyProtection="1">
      <alignment horizontal="center" vertical="center" wrapText="1"/>
      <protection locked="0"/>
    </xf>
    <xf numFmtId="0" fontId="142" fillId="73" borderId="0" xfId="0" applyFont="1" applyFill="1" applyBorder="1" applyAlignment="1"/>
    <xf numFmtId="0" fontId="0" fillId="2" borderId="0" xfId="0" applyFont="1" applyFill="1" applyBorder="1"/>
    <xf numFmtId="0" fontId="0" fillId="2" borderId="0" xfId="0" applyFont="1" applyFill="1" applyAlignment="1">
      <alignment horizontal="center" vertical="center"/>
    </xf>
    <xf numFmtId="0" fontId="152" fillId="2" borderId="0" xfId="1" applyFont="1" applyFill="1" applyAlignment="1" applyProtection="1">
      <alignment horizontal="center" vertical="center" wrapText="1"/>
    </xf>
    <xf numFmtId="0" fontId="0" fillId="0" borderId="0" xfId="0"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2" fillId="0" borderId="21" xfId="0" applyFont="1" applyFill="1" applyBorder="1" applyAlignment="1">
      <alignment horizontal="left" vertical="center" wrapText="1"/>
    </xf>
    <xf numFmtId="0" fontId="51" fillId="0" borderId="21" xfId="0" applyFont="1" applyFill="1" applyBorder="1" applyAlignment="1">
      <alignment horizontal="center" vertical="center" wrapText="1"/>
    </xf>
    <xf numFmtId="0" fontId="7" fillId="4" borderId="0" xfId="1" applyFill="1" applyAlignment="1" applyProtection="1">
      <alignment vertical="center" wrapText="1"/>
    </xf>
    <xf numFmtId="0" fontId="0" fillId="0" borderId="0" xfId="0" applyBorder="1" applyAlignment="1"/>
    <xf numFmtId="0" fontId="0" fillId="0" borderId="9" xfId="0" applyBorder="1"/>
    <xf numFmtId="0" fontId="155" fillId="0" borderId="45" xfId="0" applyFont="1" applyFill="1" applyBorder="1" applyAlignment="1">
      <alignment horizontal="center" wrapText="1"/>
    </xf>
    <xf numFmtId="0" fontId="155" fillId="0" borderId="44" xfId="0" applyFont="1" applyFill="1" applyBorder="1" applyAlignment="1">
      <alignment horizontal="center" wrapText="1"/>
    </xf>
    <xf numFmtId="0" fontId="155" fillId="0" borderId="43" xfId="0" applyFont="1" applyFill="1" applyBorder="1" applyAlignment="1">
      <alignment horizontal="center" wrapText="1"/>
    </xf>
    <xf numFmtId="0" fontId="0" fillId="0" borderId="0" xfId="0" applyBorder="1" applyAlignment="1">
      <alignment vertical="center"/>
    </xf>
    <xf numFmtId="0" fontId="0" fillId="0" borderId="0" xfId="0" applyFill="1" applyBorder="1" applyAlignment="1">
      <alignment vertical="center"/>
    </xf>
    <xf numFmtId="0" fontId="48" fillId="4" borderId="0" xfId="0" applyFont="1" applyFill="1" applyBorder="1" applyAlignment="1">
      <alignment vertical="center" wrapText="1"/>
    </xf>
    <xf numFmtId="0" fontId="0" fillId="0" borderId="4" xfId="0" applyBorder="1"/>
    <xf numFmtId="0" fontId="52" fillId="0" borderId="50" xfId="0" applyFont="1" applyFill="1" applyBorder="1" applyAlignment="1">
      <alignment horizontal="center" vertical="center" wrapText="1"/>
    </xf>
    <xf numFmtId="0" fontId="51" fillId="0" borderId="21" xfId="0" applyFont="1" applyFill="1" applyBorder="1" applyAlignment="1">
      <alignment horizontal="center" vertical="center"/>
    </xf>
    <xf numFmtId="0" fontId="52" fillId="0" borderId="21" xfId="0" applyFont="1" applyBorder="1" applyAlignment="1">
      <alignment horizontal="center" vertical="center"/>
    </xf>
    <xf numFmtId="0" fontId="10" fillId="0" borderId="0" xfId="0" applyFont="1" applyFill="1" applyBorder="1"/>
    <xf numFmtId="0" fontId="52" fillId="4" borderId="0" xfId="0" applyFont="1" applyFill="1" applyBorder="1"/>
    <xf numFmtId="0" fontId="57" fillId="4" borderId="0" xfId="0" applyFont="1" applyFill="1" applyBorder="1"/>
    <xf numFmtId="0" fontId="159" fillId="4" borderId="0" xfId="0" applyFont="1" applyFill="1" applyBorder="1" applyAlignment="1">
      <alignment wrapText="1"/>
    </xf>
    <xf numFmtId="0" fontId="159" fillId="4" borderId="0" xfId="0" applyFont="1" applyFill="1" applyBorder="1"/>
    <xf numFmtId="0" fontId="52" fillId="2" borderId="21" xfId="0" applyFont="1" applyFill="1" applyBorder="1" applyAlignment="1">
      <alignment horizontal="center" vertical="center" wrapText="1"/>
    </xf>
    <xf numFmtId="0" fontId="52" fillId="2" borderId="21" xfId="0" quotePrefix="1" applyFont="1" applyFill="1" applyBorder="1" applyAlignment="1">
      <alignment horizontal="center" vertical="center" wrapText="1"/>
    </xf>
    <xf numFmtId="0" fontId="0" fillId="0" borderId="8" xfId="0" applyBorder="1"/>
    <xf numFmtId="0" fontId="0" fillId="0" borderId="4" xfId="0" applyBorder="1" applyAlignment="1">
      <alignment vertical="center"/>
    </xf>
    <xf numFmtId="17" fontId="52" fillId="4" borderId="0" xfId="0" applyNumberFormat="1" applyFont="1" applyFill="1" applyBorder="1"/>
    <xf numFmtId="17" fontId="52" fillId="4" borderId="0" xfId="0" applyNumberFormat="1" applyFont="1" applyFill="1" applyBorder="1" applyAlignment="1">
      <alignment wrapText="1"/>
    </xf>
    <xf numFmtId="0" fontId="160" fillId="4" borderId="0" xfId="0" applyFont="1" applyFill="1" applyBorder="1" applyAlignment="1">
      <alignment horizontal="center" wrapText="1"/>
    </xf>
    <xf numFmtId="17" fontId="10" fillId="4" borderId="0" xfId="0" applyNumberFormat="1" applyFont="1" applyFill="1" applyBorder="1"/>
    <xf numFmtId="0" fontId="10" fillId="4" borderId="18" xfId="0" applyFont="1" applyFill="1" applyBorder="1"/>
    <xf numFmtId="0" fontId="160" fillId="4" borderId="17" xfId="0" applyFont="1" applyFill="1" applyBorder="1" applyAlignment="1">
      <alignment horizontal="center" wrapText="1"/>
    </xf>
    <xf numFmtId="0" fontId="0" fillId="4" borderId="0" xfId="0" quotePrefix="1" applyFill="1"/>
    <xf numFmtId="0" fontId="160" fillId="4" borderId="20" xfId="0" applyFont="1" applyFill="1" applyBorder="1" applyAlignment="1">
      <alignment horizontal="center" wrapText="1"/>
    </xf>
    <xf numFmtId="0" fontId="7" fillId="4" borderId="0" xfId="1" applyFill="1" applyBorder="1" applyAlignment="1" applyProtection="1">
      <alignment horizontal="center" vertical="center"/>
    </xf>
    <xf numFmtId="0" fontId="140" fillId="0" borderId="22" xfId="0" applyFont="1" applyFill="1" applyBorder="1" applyAlignment="1">
      <alignment horizontal="left" vertical="center" wrapText="1"/>
    </xf>
    <xf numFmtId="0" fontId="0" fillId="2" borderId="0" xfId="0" applyFill="1" applyAlignment="1">
      <alignment horizontal="center" vertical="center" wrapText="1"/>
    </xf>
    <xf numFmtId="0" fontId="0" fillId="0" borderId="0" xfId="0" applyFill="1"/>
    <xf numFmtId="0" fontId="52" fillId="4" borderId="0" xfId="0" applyFont="1" applyFill="1" applyBorder="1" applyAlignment="1">
      <alignment vertical="center"/>
    </xf>
    <xf numFmtId="0" fontId="0" fillId="0" borderId="0" xfId="0" applyBorder="1" applyAlignment="1">
      <alignment horizontal="center" vertical="center"/>
    </xf>
    <xf numFmtId="0" fontId="51" fillId="0" borderId="402" xfId="0" applyFont="1" applyBorder="1" applyAlignment="1">
      <alignment horizontal="center" vertical="center" wrapText="1"/>
    </xf>
    <xf numFmtId="0" fontId="50" fillId="2" borderId="22" xfId="0" applyFont="1" applyFill="1" applyBorder="1" applyAlignment="1">
      <alignment horizontal="center" vertical="center" wrapText="1"/>
    </xf>
    <xf numFmtId="0" fontId="38" fillId="4" borderId="403" xfId="0" applyFont="1" applyFill="1" applyBorder="1" applyAlignment="1">
      <alignment horizontal="center" vertical="center" wrapText="1"/>
    </xf>
    <xf numFmtId="0" fontId="50" fillId="2" borderId="22" xfId="0" applyFont="1" applyFill="1" applyBorder="1" applyAlignment="1">
      <alignment horizontal="left" vertical="center" wrapText="1"/>
    </xf>
    <xf numFmtId="15" fontId="167" fillId="0" borderId="174" xfId="0" quotePrefix="1" applyNumberFormat="1" applyFont="1" applyBorder="1" applyAlignment="1">
      <alignment horizontal="center" vertical="center" wrapText="1"/>
    </xf>
    <xf numFmtId="0" fontId="140" fillId="2" borderId="21"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140" fillId="4" borderId="400" xfId="0" applyFont="1" applyFill="1" applyBorder="1" applyAlignment="1">
      <alignment horizontal="center" vertical="center" wrapText="1"/>
    </xf>
    <xf numFmtId="0" fontId="140" fillId="2" borderId="22" xfId="0" applyFont="1" applyFill="1" applyBorder="1" applyAlignment="1">
      <alignment horizontal="center" vertical="center" wrapText="1"/>
    </xf>
    <xf numFmtId="0" fontId="168" fillId="2" borderId="22"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0" fillId="4" borderId="238" xfId="5" applyFont="1" applyFill="1" applyBorder="1" applyAlignment="1">
      <alignment horizontal="justify" vertical="center" wrapText="1"/>
    </xf>
    <xf numFmtId="0" fontId="0" fillId="2" borderId="0" xfId="0" applyFill="1" applyBorder="1" applyAlignment="1">
      <alignment horizontal="center" vertical="center" wrapText="1"/>
    </xf>
    <xf numFmtId="0" fontId="9" fillId="0" borderId="0" xfId="5" applyAlignment="1">
      <alignment horizontal="center" vertical="center"/>
    </xf>
    <xf numFmtId="0" fontId="9" fillId="2" borderId="0" xfId="5" applyFill="1" applyAlignment="1">
      <alignment horizontal="center" vertical="center"/>
    </xf>
    <xf numFmtId="0" fontId="0" fillId="2" borderId="21"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0" xfId="0" applyFont="1" applyFill="1" applyAlignment="1">
      <alignment horizontal="left" vertical="center"/>
    </xf>
    <xf numFmtId="0" fontId="152" fillId="2" borderId="0" xfId="1" applyFont="1" applyFill="1" applyAlignment="1" applyProtection="1">
      <alignment horizontal="left" vertical="center" wrapText="1"/>
    </xf>
    <xf numFmtId="16" fontId="120" fillId="4" borderId="21" xfId="50" quotePrefix="1" applyNumberFormat="1" applyFont="1" applyFill="1" applyBorder="1" applyAlignment="1">
      <alignment horizontal="center" vertical="center" wrapText="1"/>
    </xf>
    <xf numFmtId="0" fontId="6" fillId="4" borderId="44" xfId="0" applyFont="1" applyFill="1" applyBorder="1" applyAlignment="1">
      <alignment horizontal="center" vertical="center"/>
    </xf>
    <xf numFmtId="0" fontId="6" fillId="4" borderId="44" xfId="0" applyFont="1" applyFill="1" applyBorder="1" applyAlignment="1">
      <alignment horizontal="center" vertical="center" wrapText="1"/>
    </xf>
    <xf numFmtId="0" fontId="10" fillId="4" borderId="0" xfId="0" applyFont="1" applyFill="1" applyBorder="1" applyAlignment="1"/>
    <xf numFmtId="0" fontId="0" fillId="0" borderId="0" xfId="0" applyAlignment="1"/>
    <xf numFmtId="0" fontId="161" fillId="0" borderId="0" xfId="0" applyFont="1" applyBorder="1" applyAlignment="1"/>
    <xf numFmtId="0" fontId="10" fillId="4" borderId="18" xfId="0" applyFont="1" applyFill="1" applyBorder="1" applyAlignment="1"/>
    <xf numFmtId="0" fontId="52" fillId="4" borderId="0" xfId="0" applyFont="1" applyFill="1" applyBorder="1" applyAlignment="1"/>
    <xf numFmtId="0" fontId="159" fillId="4" borderId="0" xfId="0" applyFont="1" applyFill="1" applyBorder="1" applyAlignment="1"/>
    <xf numFmtId="49" fontId="55" fillId="0" borderId="20" xfId="0" applyNumberFormat="1" applyFont="1" applyFill="1" applyBorder="1" applyAlignment="1">
      <alignment horizontal="right" vertical="top" wrapText="1" readingOrder="2"/>
    </xf>
    <xf numFmtId="0" fontId="0" fillId="2" borderId="0" xfId="0" applyFill="1" applyAlignment="1">
      <alignment horizontal="center" vertical="center"/>
    </xf>
    <xf numFmtId="0" fontId="20" fillId="4" borderId="0" xfId="0" applyFont="1" applyFill="1" applyAlignment="1">
      <alignment horizontal="center" vertical="center"/>
    </xf>
    <xf numFmtId="0" fontId="0" fillId="2" borderId="0" xfId="0" applyFill="1" applyBorder="1" applyAlignment="1">
      <alignment horizontal="center" vertical="center"/>
    </xf>
    <xf numFmtId="0" fontId="0" fillId="0" borderId="0" xfId="0" applyFill="1" applyBorder="1" applyAlignment="1">
      <alignment horizontal="center" vertical="center"/>
    </xf>
    <xf numFmtId="0" fontId="50" fillId="2" borderId="21" xfId="0" applyFont="1" applyFill="1" applyBorder="1" applyAlignment="1">
      <alignment horizontal="center" vertical="center" wrapText="1"/>
    </xf>
    <xf numFmtId="0" fontId="33" fillId="11" borderId="46" xfId="3" applyNumberFormat="1" applyFont="1" applyFill="1" applyBorder="1" applyAlignment="1">
      <alignment horizontal="center" vertical="center"/>
    </xf>
    <xf numFmtId="0" fontId="52" fillId="4" borderId="0" xfId="0" applyFont="1" applyFill="1" applyBorder="1" applyAlignment="1">
      <alignment horizontal="center" vertical="center"/>
    </xf>
    <xf numFmtId="0" fontId="168" fillId="0" borderId="50" xfId="0" applyFont="1" applyFill="1" applyBorder="1" applyAlignment="1">
      <alignment horizontal="center" vertical="center" wrapText="1"/>
    </xf>
    <xf numFmtId="0" fontId="51" fillId="2" borderId="22" xfId="0" applyFont="1" applyFill="1" applyBorder="1" applyAlignment="1">
      <alignment horizontal="center" vertical="center" wrapText="1"/>
    </xf>
    <xf numFmtId="0" fontId="48" fillId="4" borderId="0" xfId="0" applyFont="1" applyFill="1" applyAlignment="1">
      <alignment horizontal="center" vertical="center"/>
    </xf>
    <xf numFmtId="0" fontId="48" fillId="0" borderId="0" xfId="0" applyFont="1" applyAlignment="1">
      <alignment horizontal="center" vertical="center"/>
    </xf>
    <xf numFmtId="0" fontId="65" fillId="4" borderId="404" xfId="0" applyFont="1" applyFill="1" applyBorder="1" applyAlignment="1">
      <alignment horizontal="center" vertical="center" wrapText="1"/>
    </xf>
    <xf numFmtId="17" fontId="65" fillId="0" borderId="405" xfId="0" applyNumberFormat="1" applyFont="1" applyBorder="1" applyAlignment="1">
      <alignment horizontal="center" vertical="center" wrapText="1"/>
    </xf>
    <xf numFmtId="0" fontId="65" fillId="4" borderId="405" xfId="0" applyFont="1" applyFill="1" applyBorder="1" applyAlignment="1">
      <alignment horizontal="center" vertical="center" wrapText="1"/>
    </xf>
    <xf numFmtId="0" fontId="65" fillId="4" borderId="406" xfId="0" applyFont="1" applyFill="1" applyBorder="1" applyAlignment="1">
      <alignment horizontal="center" vertical="center" wrapText="1"/>
    </xf>
    <xf numFmtId="0" fontId="163" fillId="4" borderId="0" xfId="0" applyFont="1" applyFill="1" applyBorder="1" applyAlignment="1">
      <alignment horizontal="center" vertical="center" wrapText="1"/>
    </xf>
    <xf numFmtId="0" fontId="163" fillId="4" borderId="124" xfId="0" applyFont="1" applyFill="1" applyBorder="1" applyAlignment="1">
      <alignment horizontal="center" vertical="center" wrapText="1"/>
    </xf>
    <xf numFmtId="17" fontId="163" fillId="4" borderId="0" xfId="0" applyNumberFormat="1" applyFont="1" applyFill="1" applyBorder="1" applyAlignment="1">
      <alignment horizontal="center" vertical="center" wrapText="1"/>
    </xf>
    <xf numFmtId="0" fontId="47" fillId="0" borderId="44" xfId="0" applyFont="1" applyFill="1" applyBorder="1" applyAlignment="1">
      <alignment horizontal="center" vertical="center"/>
    </xf>
    <xf numFmtId="0" fontId="10" fillId="4" borderId="0" xfId="0" applyFont="1" applyFill="1" applyBorder="1" applyAlignment="1">
      <alignment horizontal="center" vertical="center" wrapText="1"/>
    </xf>
    <xf numFmtId="0" fontId="52" fillId="4" borderId="0" xfId="0" applyFont="1" applyFill="1" applyAlignment="1">
      <alignment horizontal="center" vertical="center"/>
    </xf>
    <xf numFmtId="0" fontId="163" fillId="4" borderId="162" xfId="0" applyFont="1" applyFill="1" applyBorder="1" applyAlignment="1">
      <alignment horizontal="center" vertical="center" wrapText="1"/>
    </xf>
    <xf numFmtId="0" fontId="10" fillId="4" borderId="162" xfId="0" applyFont="1" applyFill="1" applyBorder="1" applyAlignment="1">
      <alignment horizontal="center" vertical="center" wrapText="1"/>
    </xf>
    <xf numFmtId="0" fontId="163" fillId="4" borderId="163" xfId="0" applyFont="1" applyFill="1" applyBorder="1" applyAlignment="1">
      <alignment horizontal="center" vertical="center" wrapText="1"/>
    </xf>
    <xf numFmtId="0" fontId="47" fillId="0" borderId="43" xfId="0" applyFont="1" applyFill="1" applyBorder="1" applyAlignment="1">
      <alignment horizontal="center" vertical="center"/>
    </xf>
    <xf numFmtId="0" fontId="47" fillId="0" borderId="45" xfId="0" applyFont="1" applyFill="1" applyBorder="1" applyAlignment="1">
      <alignment horizontal="center" vertical="center"/>
    </xf>
    <xf numFmtId="0" fontId="64" fillId="4" borderId="0" xfId="0" applyFont="1" applyFill="1" applyAlignment="1">
      <alignment horizontal="center" vertical="center"/>
    </xf>
    <xf numFmtId="0" fontId="64" fillId="0" borderId="0" xfId="0" applyFont="1" applyAlignment="1">
      <alignment horizontal="center" vertical="center"/>
    </xf>
    <xf numFmtId="0" fontId="0" fillId="4" borderId="0" xfId="0" applyFont="1" applyFill="1" applyAlignment="1">
      <alignment horizontal="center" vertical="center"/>
    </xf>
    <xf numFmtId="0" fontId="0" fillId="4" borderId="0" xfId="0"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horizontal="center" vertical="center"/>
    </xf>
    <xf numFmtId="0" fontId="170" fillId="4" borderId="0" xfId="0" applyFont="1" applyFill="1" applyAlignment="1">
      <alignment horizontal="center" vertical="center"/>
    </xf>
    <xf numFmtId="10" fontId="0" fillId="2" borderId="42" xfId="0" applyNumberFormat="1" applyFill="1" applyBorder="1" applyAlignment="1">
      <alignment horizontal="center" vertical="center" wrapText="1"/>
    </xf>
    <xf numFmtId="10" fontId="0" fillId="2" borderId="41" xfId="0" applyNumberFormat="1" applyFill="1" applyBorder="1" applyAlignment="1">
      <alignment horizontal="center" vertical="center" wrapText="1"/>
    </xf>
    <xf numFmtId="10" fontId="73" fillId="10" borderId="125" xfId="0" applyNumberFormat="1" applyFont="1" applyFill="1" applyBorder="1" applyAlignment="1">
      <alignment horizontal="center" vertical="center" wrapText="1"/>
    </xf>
    <xf numFmtId="0" fontId="0" fillId="0" borderId="4" xfId="0" applyBorder="1" applyAlignment="1">
      <alignment horizontal="center" vertical="center"/>
    </xf>
    <xf numFmtId="0" fontId="48" fillId="2" borderId="42" xfId="0" applyFont="1" applyFill="1" applyBorder="1" applyAlignment="1">
      <alignment horizontal="center" vertical="center" wrapText="1"/>
    </xf>
    <xf numFmtId="0" fontId="0" fillId="2" borderId="0" xfId="0" applyFill="1" applyBorder="1" applyAlignment="1">
      <alignment wrapText="1"/>
    </xf>
    <xf numFmtId="4" fontId="32" fillId="6" borderId="198" xfId="3" applyNumberFormat="1" applyFont="1" applyFill="1" applyBorder="1" applyAlignment="1">
      <alignment vertical="center"/>
    </xf>
    <xf numFmtId="4" fontId="32" fillId="2" borderId="128" xfId="3" applyNumberFormat="1" applyFont="1" applyFill="1" applyBorder="1" applyAlignment="1">
      <alignment vertical="center"/>
    </xf>
    <xf numFmtId="4" fontId="32" fillId="0" borderId="126" xfId="3" quotePrefix="1" applyNumberFormat="1" applyFont="1" applyFill="1" applyBorder="1" applyAlignment="1">
      <alignment vertical="center"/>
    </xf>
    <xf numFmtId="4" fontId="32" fillId="0" borderId="211" xfId="3" quotePrefix="1" applyNumberFormat="1" applyFont="1" applyFill="1" applyBorder="1" applyAlignment="1">
      <alignment vertical="center"/>
    </xf>
    <xf numFmtId="0" fontId="63" fillId="4" borderId="77" xfId="50" quotePrefix="1" applyNumberFormat="1" applyFont="1" applyFill="1" applyBorder="1" applyAlignment="1">
      <alignment horizontal="center" vertical="center" wrapText="1"/>
    </xf>
    <xf numFmtId="173" fontId="0" fillId="2" borderId="0" xfId="0" applyNumberFormat="1" applyFill="1" applyBorder="1" applyAlignment="1">
      <alignment horizontal="center" vertical="center" wrapText="1"/>
    </xf>
    <xf numFmtId="0" fontId="0" fillId="2" borderId="23" xfId="0" applyNumberFormat="1" applyFill="1" applyBorder="1" applyAlignment="1">
      <alignment vertical="center" wrapText="1"/>
    </xf>
    <xf numFmtId="0" fontId="148" fillId="0" borderId="38" xfId="0" applyFont="1" applyFill="1" applyBorder="1" applyAlignment="1">
      <alignment horizontal="center" vertical="center" wrapText="1"/>
    </xf>
    <xf numFmtId="15" fontId="148" fillId="73" borderId="39" xfId="0" applyNumberFormat="1" applyFont="1" applyFill="1" applyBorder="1" applyAlignment="1">
      <alignment horizontal="center" vertical="center"/>
    </xf>
    <xf numFmtId="0" fontId="0" fillId="0" borderId="0" xfId="0" applyFill="1" applyAlignment="1">
      <alignment horizontal="center" vertical="center"/>
    </xf>
    <xf numFmtId="0" fontId="149" fillId="73" borderId="39" xfId="0" applyNumberFormat="1" applyFont="1" applyFill="1" applyBorder="1" applyAlignment="1">
      <alignment horizontal="center" vertical="center" wrapText="1"/>
    </xf>
    <xf numFmtId="0" fontId="142" fillId="2" borderId="0" xfId="0" applyFont="1" applyFill="1" applyBorder="1" applyAlignment="1">
      <alignment horizontal="center" vertical="center"/>
    </xf>
    <xf numFmtId="0" fontId="7" fillId="73" borderId="0" xfId="1" applyFill="1" applyBorder="1" applyAlignment="1" applyProtection="1">
      <alignment horizontal="center" vertical="center"/>
    </xf>
    <xf numFmtId="0" fontId="150" fillId="73" borderId="0" xfId="0" applyFont="1" applyFill="1" applyBorder="1" applyAlignment="1">
      <alignment horizontal="center" vertical="center"/>
    </xf>
    <xf numFmtId="0" fontId="142" fillId="73" borderId="0" xfId="0" applyFont="1" applyFill="1" applyBorder="1" applyAlignment="1">
      <alignment horizontal="center" vertical="center" wrapText="1"/>
    </xf>
    <xf numFmtId="0" fontId="155" fillId="0" borderId="44" xfId="0" applyFont="1" applyFill="1" applyBorder="1" applyAlignment="1">
      <alignment horizontal="center" vertical="center" wrapText="1"/>
    </xf>
    <xf numFmtId="0" fontId="82" fillId="2" borderId="27" xfId="1" applyFont="1" applyFill="1" applyBorder="1" applyAlignment="1" applyProtection="1">
      <alignment wrapText="1"/>
    </xf>
    <xf numFmtId="0" fontId="154" fillId="0" borderId="50" xfId="0" applyFont="1" applyFill="1" applyBorder="1" applyAlignment="1">
      <alignment horizontal="center" vertical="center" wrapText="1"/>
    </xf>
    <xf numFmtId="0" fontId="52" fillId="0" borderId="27" xfId="0" applyFont="1" applyFill="1" applyBorder="1" applyAlignment="1">
      <alignment horizontal="center" vertical="center" wrapText="1"/>
    </xf>
    <xf numFmtId="0" fontId="152" fillId="2" borderId="20" xfId="1" applyFont="1" applyFill="1" applyBorder="1" applyAlignment="1" applyProtection="1">
      <alignment horizontal="left" vertical="center" wrapText="1"/>
    </xf>
    <xf numFmtId="0" fontId="168" fillId="0" borderId="40" xfId="0" applyFont="1" applyFill="1" applyBorder="1" applyAlignment="1">
      <alignment horizontal="center" vertical="center" wrapText="1"/>
    </xf>
    <xf numFmtId="0" fontId="47" fillId="2" borderId="13" xfId="0" applyFont="1" applyFill="1" applyBorder="1" applyAlignment="1">
      <alignment horizontal="center" vertical="center" wrapText="1"/>
    </xf>
    <xf numFmtId="0" fontId="47" fillId="2" borderId="24" xfId="0" applyFont="1" applyFill="1" applyBorder="1" applyAlignment="1">
      <alignment horizontal="center" vertical="center" wrapText="1"/>
    </xf>
    <xf numFmtId="0" fontId="47" fillId="2" borderId="24" xfId="0" applyFont="1" applyFill="1" applyBorder="1" applyAlignment="1">
      <alignment horizontal="center" vertical="center"/>
    </xf>
    <xf numFmtId="0" fontId="155" fillId="0" borderId="45" xfId="0" applyFont="1" applyFill="1" applyBorder="1" applyAlignment="1">
      <alignment horizontal="center" vertical="center" wrapText="1"/>
    </xf>
    <xf numFmtId="0" fontId="155" fillId="0" borderId="43" xfId="0" applyFont="1" applyFill="1" applyBorder="1" applyAlignment="1">
      <alignment horizontal="center" vertical="center" wrapText="1"/>
    </xf>
    <xf numFmtId="0" fontId="155" fillId="0" borderId="13" xfId="0" applyFont="1" applyFill="1" applyBorder="1" applyAlignment="1">
      <alignment horizontal="center" vertical="center" wrapText="1"/>
    </xf>
    <xf numFmtId="0" fontId="155" fillId="0" borderId="15" xfId="0" applyFont="1" applyFill="1" applyBorder="1" applyAlignment="1">
      <alignment horizontal="center" vertical="center" wrapText="1"/>
    </xf>
    <xf numFmtId="0" fontId="155" fillId="0" borderId="26" xfId="0" applyFont="1" applyFill="1" applyBorder="1" applyAlignment="1">
      <alignment horizontal="center" vertical="center" wrapText="1"/>
    </xf>
    <xf numFmtId="0" fontId="155" fillId="0" borderId="24" xfId="0" applyFont="1" applyFill="1" applyBorder="1" applyAlignment="1">
      <alignment horizontal="center" vertical="center" wrapText="1"/>
    </xf>
    <xf numFmtId="0" fontId="0" fillId="2" borderId="0" xfId="0" applyFont="1" applyFill="1" applyAlignment="1">
      <alignment vertical="top"/>
    </xf>
    <xf numFmtId="164" fontId="52" fillId="0" borderId="27" xfId="0" applyNumberFormat="1" applyFont="1" applyFill="1" applyBorder="1" applyAlignment="1">
      <alignment horizontal="center" vertical="center" wrapText="1"/>
    </xf>
    <xf numFmtId="0" fontId="52" fillId="0" borderId="28" xfId="0" applyFont="1" applyFill="1" applyBorder="1" applyAlignment="1">
      <alignment horizontal="center" vertical="center" wrapText="1"/>
    </xf>
    <xf numFmtId="164" fontId="52" fillId="0" borderId="28" xfId="0" applyNumberFormat="1" applyFont="1" applyFill="1" applyBorder="1" applyAlignment="1">
      <alignment horizontal="center" vertical="center" wrapText="1"/>
    </xf>
    <xf numFmtId="164" fontId="52" fillId="0" borderId="29" xfId="0" applyNumberFormat="1" applyFont="1" applyFill="1" applyBorder="1" applyAlignment="1">
      <alignment horizontal="center" vertical="center" wrapText="1"/>
    </xf>
    <xf numFmtId="0" fontId="48" fillId="0" borderId="29" xfId="0" applyFont="1" applyFill="1" applyBorder="1" applyAlignment="1">
      <alignment horizontal="center" vertical="center" wrapText="1"/>
    </xf>
    <xf numFmtId="0" fontId="155" fillId="0" borderId="45" xfId="0" applyFont="1" applyBorder="1" applyAlignment="1">
      <alignment horizontal="center" vertical="center" wrapText="1"/>
    </xf>
    <xf numFmtId="0" fontId="52" fillId="0" borderId="46" xfId="0" applyFont="1" applyFill="1" applyBorder="1" applyAlignment="1">
      <alignment horizontal="center" vertical="center" wrapText="1"/>
    </xf>
    <xf numFmtId="0" fontId="48" fillId="0" borderId="27" xfId="0" applyFont="1" applyFill="1" applyBorder="1" applyAlignment="1">
      <alignment horizontal="center" vertical="center" wrapText="1"/>
    </xf>
    <xf numFmtId="0" fontId="52" fillId="0" borderId="34" xfId="0" applyFont="1" applyBorder="1" applyAlignment="1">
      <alignment horizontal="center" vertical="center" wrapText="1"/>
    </xf>
    <xf numFmtId="0" fontId="154" fillId="0" borderId="29" xfId="0" applyFont="1" applyBorder="1" applyAlignment="1">
      <alignment horizontal="center" vertical="center" wrapText="1"/>
    </xf>
    <xf numFmtId="0" fontId="52" fillId="2" borderId="33" xfId="0" applyFont="1" applyFill="1" applyBorder="1" applyAlignment="1">
      <alignment horizontal="center" vertical="center" wrapText="1"/>
    </xf>
    <xf numFmtId="0" fontId="52" fillId="2" borderId="27" xfId="0" applyFont="1" applyFill="1" applyBorder="1" applyAlignment="1">
      <alignment horizontal="center" vertical="center" wrapText="1"/>
    </xf>
    <xf numFmtId="0" fontId="52" fillId="2" borderId="34" xfId="0" applyFont="1" applyFill="1" applyBorder="1" applyAlignment="1">
      <alignment horizontal="center" vertical="center" wrapText="1"/>
    </xf>
    <xf numFmtId="0" fontId="52" fillId="2" borderId="28" xfId="0" applyFont="1" applyFill="1" applyBorder="1" applyAlignment="1">
      <alignment horizontal="center" vertical="center" wrapText="1"/>
    </xf>
    <xf numFmtId="0" fontId="52" fillId="0" borderId="28" xfId="0" applyFont="1" applyFill="1" applyBorder="1" applyAlignment="1">
      <alignment horizontal="center" wrapText="1"/>
    </xf>
    <xf numFmtId="0" fontId="52" fillId="2" borderId="29" xfId="0" applyFont="1" applyFill="1" applyBorder="1" applyAlignment="1">
      <alignment horizontal="center" vertical="center" wrapText="1"/>
    </xf>
    <xf numFmtId="0" fontId="155" fillId="0" borderId="13" xfId="0" applyFont="1" applyBorder="1" applyAlignment="1">
      <alignment horizontal="center" vertical="center" wrapText="1"/>
    </xf>
    <xf numFmtId="0" fontId="48" fillId="0" borderId="397" xfId="0" applyFont="1" applyBorder="1" applyAlignment="1">
      <alignment horizontal="center" vertical="center" wrapText="1"/>
    </xf>
    <xf numFmtId="0" fontId="48" fillId="4" borderId="75" xfId="0" applyFont="1" applyFill="1" applyBorder="1" applyAlignment="1">
      <alignment horizontal="center" vertical="center" wrapText="1"/>
    </xf>
    <xf numFmtId="0" fontId="48" fillId="4" borderId="44" xfId="0" applyFont="1" applyFill="1" applyBorder="1" applyAlignment="1">
      <alignment horizontal="center" vertical="center" wrapText="1"/>
    </xf>
    <xf numFmtId="0" fontId="48" fillId="4" borderId="75" xfId="0" applyFont="1" applyFill="1" applyBorder="1" applyAlignment="1">
      <alignment horizontal="center" wrapText="1"/>
    </xf>
    <xf numFmtId="0" fontId="52" fillId="0" borderId="45" xfId="0" applyFont="1" applyBorder="1" applyAlignment="1">
      <alignment horizontal="center" vertical="center" wrapText="1"/>
    </xf>
    <xf numFmtId="0" fontId="154" fillId="0" borderId="27"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43" xfId="0" applyFont="1" applyBorder="1" applyAlignment="1">
      <alignment horizontal="center" vertical="center" wrapText="1"/>
    </xf>
    <xf numFmtId="0" fontId="154" fillId="0" borderId="76" xfId="0" applyFont="1" applyFill="1" applyBorder="1" applyAlignment="1">
      <alignment horizontal="center" vertical="center" wrapText="1"/>
    </xf>
    <xf numFmtId="0" fontId="52" fillId="0" borderId="397" xfId="0" quotePrefix="1" applyFont="1" applyFill="1" applyBorder="1" applyAlignment="1">
      <alignment horizontal="center" vertical="center" wrapText="1"/>
    </xf>
    <xf numFmtId="0" fontId="52" fillId="0" borderId="75" xfId="0" applyFont="1" applyFill="1" applyBorder="1" applyAlignment="1">
      <alignment horizontal="center" wrapText="1"/>
    </xf>
    <xf numFmtId="0" fontId="52" fillId="0" borderId="28" xfId="0" applyFont="1" applyFill="1" applyBorder="1" applyAlignment="1">
      <alignment horizontal="center" vertical="top" wrapText="1"/>
    </xf>
    <xf numFmtId="0" fontId="156" fillId="0" borderId="34" xfId="0" applyFont="1" applyBorder="1" applyAlignment="1">
      <alignment horizontal="center" vertical="center" wrapText="1"/>
    </xf>
    <xf numFmtId="0" fontId="48" fillId="4" borderId="28" xfId="0" applyFont="1" applyFill="1" applyBorder="1" applyAlignment="1">
      <alignment vertical="center" wrapText="1"/>
    </xf>
    <xf numFmtId="0" fontId="48" fillId="4" borderId="28" xfId="0" applyFont="1" applyFill="1" applyBorder="1" applyAlignment="1">
      <alignment horizontal="center" vertical="center" wrapText="1"/>
    </xf>
    <xf numFmtId="0" fontId="48" fillId="4" borderId="28" xfId="0" applyFont="1" applyFill="1" applyBorder="1" applyAlignment="1">
      <alignment horizontal="center" wrapText="1"/>
    </xf>
    <xf numFmtId="0" fontId="48" fillId="4" borderId="28" xfId="0" quotePrefix="1" applyFont="1" applyFill="1" applyBorder="1" applyAlignment="1">
      <alignment horizontal="center" vertical="center" wrapText="1"/>
    </xf>
    <xf numFmtId="0" fontId="48" fillId="4" borderId="29" xfId="0" applyFont="1" applyFill="1" applyBorder="1" applyAlignment="1">
      <alignment vertical="center" wrapText="1"/>
    </xf>
    <xf numFmtId="0" fontId="52" fillId="0" borderId="34" xfId="0" applyFont="1" applyFill="1" applyBorder="1" applyAlignment="1">
      <alignment horizontal="center" wrapText="1"/>
    </xf>
    <xf numFmtId="0" fontId="27" fillId="4" borderId="34" xfId="0" applyFont="1" applyFill="1" applyBorder="1" applyAlignment="1">
      <alignment horizontal="center" vertical="center" wrapText="1"/>
    </xf>
    <xf numFmtId="0" fontId="27" fillId="4" borderId="28" xfId="0" applyFont="1" applyFill="1" applyBorder="1" applyAlignment="1">
      <alignment horizontal="center" vertical="center" wrapText="1"/>
    </xf>
    <xf numFmtId="17" fontId="63" fillId="4" borderId="28" xfId="0" quotePrefix="1" applyNumberFormat="1" applyFont="1" applyFill="1" applyBorder="1" applyAlignment="1">
      <alignment horizontal="center" vertical="center" wrapText="1"/>
    </xf>
    <xf numFmtId="164" fontId="27" fillId="4" borderId="28" xfId="0" applyNumberFormat="1" applyFont="1" applyFill="1" applyBorder="1" applyAlignment="1">
      <alignment horizontal="center" vertical="center" wrapText="1"/>
    </xf>
    <xf numFmtId="0" fontId="27" fillId="0" borderId="33" xfId="0" applyFont="1" applyFill="1" applyBorder="1" applyAlignment="1">
      <alignment horizontal="center" vertical="center" wrapText="1"/>
    </xf>
    <xf numFmtId="0" fontId="48" fillId="2" borderId="397"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45" xfId="0" applyFont="1" applyFill="1" applyBorder="1" applyAlignment="1">
      <alignment horizontal="center" vertical="center"/>
    </xf>
    <xf numFmtId="0" fontId="27" fillId="4" borderId="28" xfId="50" applyNumberFormat="1" applyFont="1" applyFill="1" applyBorder="1" applyAlignment="1">
      <alignment horizontal="center" vertical="center" wrapText="1"/>
    </xf>
    <xf numFmtId="16" fontId="11" fillId="4" borderId="28" xfId="50" applyNumberFormat="1" applyFont="1" applyFill="1" applyBorder="1" applyAlignment="1">
      <alignment horizontal="center" vertical="center" wrapText="1"/>
    </xf>
    <xf numFmtId="0" fontId="27" fillId="4" borderId="75" xfId="50" applyNumberFormat="1" applyFont="1" applyFill="1" applyBorder="1" applyAlignment="1">
      <alignment horizontal="center" vertical="center" wrapText="1"/>
    </xf>
    <xf numFmtId="164" fontId="27" fillId="4" borderId="28" xfId="50" applyNumberFormat="1" applyFont="1" applyFill="1" applyBorder="1" applyAlignment="1">
      <alignment horizontal="center" vertical="center" wrapText="1"/>
    </xf>
    <xf numFmtId="0" fontId="63" fillId="4" borderId="28" xfId="50" applyNumberFormat="1" applyFont="1" applyFill="1" applyBorder="1" applyAlignment="1">
      <alignment horizontal="center" vertical="center" wrapText="1"/>
    </xf>
    <xf numFmtId="0" fontId="63" fillId="4" borderId="409" xfId="50" quotePrefix="1" applyNumberFormat="1" applyFont="1" applyFill="1" applyBorder="1" applyAlignment="1">
      <alignment horizontal="center" vertical="center" wrapText="1"/>
    </xf>
    <xf numFmtId="0" fontId="27" fillId="4" borderId="410" xfId="50" applyNumberFormat="1" applyFont="1" applyFill="1" applyBorder="1" applyAlignment="1">
      <alignment horizontal="center" vertical="center" wrapText="1"/>
    </xf>
    <xf numFmtId="0" fontId="120" fillId="4" borderId="75" xfId="50" applyNumberFormat="1" applyFont="1" applyFill="1" applyBorder="1" applyAlignment="1">
      <alignment horizontal="center" vertical="center" wrapText="1"/>
    </xf>
    <xf numFmtId="0" fontId="120" fillId="4" borderId="21" xfId="0" applyFont="1" applyFill="1" applyBorder="1" applyAlignment="1">
      <alignment horizontal="center" vertical="center" wrapText="1"/>
    </xf>
    <xf numFmtId="3" fontId="120" fillId="4" borderId="21" xfId="0" applyNumberFormat="1" applyFont="1" applyFill="1" applyBorder="1" applyAlignment="1">
      <alignment horizontal="center" vertical="center" wrapText="1"/>
    </xf>
    <xf numFmtId="0" fontId="168" fillId="2" borderId="75" xfId="0" applyFont="1" applyFill="1" applyBorder="1" applyAlignment="1">
      <alignment horizontal="center" vertical="center" wrapText="1"/>
    </xf>
    <xf numFmtId="0" fontId="51" fillId="2" borderId="75"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48" fillId="2" borderId="53" xfId="0" applyFont="1" applyFill="1" applyBorder="1" applyAlignment="1">
      <alignment horizontal="center" vertical="center" wrapText="1"/>
    </xf>
    <xf numFmtId="0" fontId="168" fillId="0" borderId="76" xfId="0" applyFont="1" applyFill="1" applyBorder="1" applyAlignment="1">
      <alignment horizontal="center" vertical="center" wrapText="1"/>
    </xf>
    <xf numFmtId="0" fontId="140" fillId="0" borderId="75" xfId="0" applyFont="1" applyFill="1" applyBorder="1" applyAlignment="1">
      <alignment horizontal="center" vertical="center" wrapText="1"/>
    </xf>
    <xf numFmtId="0" fontId="52" fillId="0" borderId="76" xfId="0" applyFont="1" applyFill="1" applyBorder="1" applyAlignment="1">
      <alignment horizontal="center" vertical="center" wrapText="1"/>
    </xf>
    <xf numFmtId="0" fontId="51" fillId="0" borderId="28" xfId="0" applyFont="1" applyFill="1" applyBorder="1" applyAlignment="1">
      <alignment horizontal="center" vertical="center"/>
    </xf>
    <xf numFmtId="0" fontId="50" fillId="0" borderId="34" xfId="0" applyFont="1" applyBorder="1" applyAlignment="1">
      <alignment horizontal="center" vertical="center" wrapText="1"/>
    </xf>
    <xf numFmtId="0" fontId="52" fillId="0" borderId="28" xfId="0" applyFont="1" applyFill="1" applyBorder="1" applyAlignment="1">
      <alignment horizontal="center" vertical="center"/>
    </xf>
    <xf numFmtId="0" fontId="52" fillId="0" borderId="28" xfId="0" applyFont="1" applyFill="1" applyBorder="1" applyAlignment="1">
      <alignment horizontal="left" vertical="center" wrapText="1"/>
    </xf>
    <xf numFmtId="0" fontId="52" fillId="0" borderId="28" xfId="0" quotePrefix="1" applyFont="1" applyFill="1" applyBorder="1" applyAlignment="1">
      <alignment horizontal="center" vertical="center" wrapText="1"/>
    </xf>
    <xf numFmtId="0" fontId="52" fillId="0" borderId="29"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1" fillId="0" borderId="397" xfId="0" applyFont="1" applyBorder="1" applyAlignment="1">
      <alignment horizontal="center" vertical="center" wrapText="1"/>
    </xf>
    <xf numFmtId="0" fontId="48" fillId="0" borderId="75" xfId="0" applyFont="1" applyBorder="1" applyAlignment="1">
      <alignment horizontal="center" vertical="center" wrapText="1"/>
    </xf>
    <xf numFmtId="0" fontId="50" fillId="0" borderId="76" xfId="0" applyFont="1" applyBorder="1" applyAlignment="1">
      <alignment horizontal="center" vertical="center" wrapText="1"/>
    </xf>
    <xf numFmtId="0" fontId="48" fillId="0" borderId="76" xfId="0" applyFont="1" applyBorder="1" applyAlignment="1">
      <alignment horizontal="center" vertical="center" wrapText="1"/>
    </xf>
    <xf numFmtId="0" fontId="50" fillId="2" borderId="50" xfId="0" applyFont="1" applyFill="1" applyBorder="1" applyAlignment="1">
      <alignment horizontal="center" vertical="center" wrapText="1"/>
    </xf>
    <xf numFmtId="0" fontId="51" fillId="0" borderId="17" xfId="0" applyFont="1" applyBorder="1" applyAlignment="1">
      <alignment horizontal="center" vertical="center" wrapText="1"/>
    </xf>
    <xf numFmtId="15" fontId="167" fillId="0" borderId="407" xfId="0" quotePrefix="1" applyNumberFormat="1" applyFont="1" applyBorder="1" applyAlignment="1">
      <alignment horizontal="center" vertical="center" wrapText="1"/>
    </xf>
    <xf numFmtId="0" fontId="50" fillId="2" borderId="75" xfId="0" applyFont="1" applyFill="1" applyBorder="1" applyAlignment="1">
      <alignment horizontal="center" vertical="center" wrapText="1"/>
    </xf>
    <xf numFmtId="0" fontId="38" fillId="4" borderId="411" xfId="0" applyFont="1" applyFill="1" applyBorder="1" applyAlignment="1">
      <alignment horizontal="center" vertical="center" wrapText="1"/>
    </xf>
    <xf numFmtId="0" fontId="51" fillId="0" borderId="28" xfId="0" applyFont="1" applyFill="1" applyBorder="1" applyAlignment="1">
      <alignment horizontal="center" vertical="center" wrapText="1"/>
    </xf>
    <xf numFmtId="0" fontId="156" fillId="0" borderId="0" xfId="0" applyFont="1" applyBorder="1" applyAlignment="1">
      <alignment horizontal="center" vertical="center" wrapText="1"/>
    </xf>
    <xf numFmtId="0" fontId="48" fillId="4" borderId="0" xfId="0" applyFont="1" applyFill="1" applyBorder="1" applyAlignment="1">
      <alignment horizontal="center" vertical="center" wrapText="1"/>
    </xf>
    <xf numFmtId="0" fontId="48" fillId="4" borderId="0" xfId="0" applyFont="1" applyFill="1" applyBorder="1" applyAlignment="1">
      <alignment horizontal="center" wrapText="1"/>
    </xf>
    <xf numFmtId="0" fontId="48" fillId="4" borderId="0" xfId="0" quotePrefix="1" applyFont="1" applyFill="1" applyBorder="1" applyAlignment="1">
      <alignment horizontal="center" vertical="center" wrapText="1"/>
    </xf>
    <xf numFmtId="3" fontId="12" fillId="6" borderId="39" xfId="0" applyNumberFormat="1" applyFont="1" applyFill="1" applyBorder="1" applyAlignment="1">
      <alignment horizontal="center" vertical="center" wrapText="1"/>
    </xf>
    <xf numFmtId="15" fontId="148" fillId="73" borderId="39" xfId="0" quotePrefix="1" applyNumberFormat="1" applyFont="1" applyFill="1" applyBorder="1" applyAlignment="1">
      <alignment horizontal="center" vertical="center" wrapText="1"/>
    </xf>
    <xf numFmtId="0" fontId="145" fillId="2" borderId="397" xfId="0" applyFont="1" applyFill="1" applyBorder="1" applyAlignment="1">
      <alignment vertical="center" wrapText="1"/>
    </xf>
    <xf numFmtId="0" fontId="142" fillId="75" borderId="76" xfId="0" applyFont="1" applyFill="1" applyBorder="1"/>
    <xf numFmtId="0" fontId="143" fillId="73" borderId="409" xfId="1" applyFont="1" applyFill="1" applyBorder="1" applyAlignment="1" applyProtection="1">
      <alignment vertical="top" wrapText="1"/>
      <protection hidden="1"/>
    </xf>
    <xf numFmtId="0" fontId="7" fillId="0" borderId="40" xfId="1" applyFill="1" applyBorder="1" applyAlignment="1" applyProtection="1">
      <alignment horizontal="center" vertical="center" wrapText="1"/>
    </xf>
    <xf numFmtId="0" fontId="1" fillId="4" borderId="63" xfId="3" applyNumberFormat="1" applyFont="1" applyFill="1" applyBorder="1" applyAlignment="1">
      <alignment horizontal="center" vertical="center" readingOrder="1"/>
    </xf>
    <xf numFmtId="0" fontId="168" fillId="2" borderId="77" xfId="0" applyFont="1" applyFill="1" applyBorder="1" applyAlignment="1">
      <alignment horizontal="center" vertical="center" wrapText="1"/>
    </xf>
    <xf numFmtId="0" fontId="50" fillId="2" borderId="70" xfId="0" applyFont="1" applyFill="1" applyBorder="1" applyAlignment="1">
      <alignment horizontal="center" vertical="center" wrapText="1"/>
    </xf>
    <xf numFmtId="0" fontId="52" fillId="4" borderId="21" xfId="0" applyFont="1" applyFill="1" applyBorder="1" applyAlignment="1">
      <alignment horizontal="center" vertical="center" wrapText="1"/>
    </xf>
    <xf numFmtId="0" fontId="140" fillId="4" borderId="21" xfId="0" applyFont="1" applyFill="1" applyBorder="1" applyAlignment="1">
      <alignment horizontal="center" vertical="center" wrapText="1"/>
    </xf>
    <xf numFmtId="0" fontId="48" fillId="2" borderId="72" xfId="0" applyFont="1" applyFill="1" applyBorder="1" applyAlignment="1">
      <alignment horizontal="center" vertical="center" wrapText="1"/>
    </xf>
    <xf numFmtId="0" fontId="168" fillId="0" borderId="370" xfId="0" applyFont="1" applyFill="1" applyBorder="1" applyAlignment="1">
      <alignment horizontal="center" vertical="center" wrapText="1"/>
    </xf>
    <xf numFmtId="0" fontId="52" fillId="2" borderId="0" xfId="0" quotePrefix="1" applyFont="1" applyFill="1" applyBorder="1" applyAlignment="1">
      <alignment horizontal="center" vertical="center" wrapText="1"/>
    </xf>
    <xf numFmtId="0" fontId="52" fillId="2" borderId="0" xfId="0" applyFont="1" applyFill="1" applyBorder="1" applyAlignment="1">
      <alignment horizontal="center" vertical="center" wrapText="1"/>
    </xf>
    <xf numFmtId="0" fontId="52" fillId="2" borderId="0" xfId="0" applyFont="1" applyFill="1" applyBorder="1" applyAlignment="1">
      <alignment horizontal="center" wrapText="1"/>
    </xf>
    <xf numFmtId="0" fontId="154" fillId="2" borderId="0" xfId="0" applyFont="1" applyFill="1" applyBorder="1" applyAlignment="1">
      <alignment horizontal="center" vertical="center" wrapText="1"/>
    </xf>
    <xf numFmtId="16" fontId="63" fillId="4" borderId="28" xfId="50" quotePrefix="1" applyNumberFormat="1" applyFont="1" applyFill="1" applyBorder="1" applyAlignment="1">
      <alignment horizontal="center" vertical="center" wrapText="1"/>
    </xf>
    <xf numFmtId="10" fontId="0" fillId="4" borderId="0" xfId="97" applyNumberFormat="1" applyFont="1" applyFill="1"/>
    <xf numFmtId="0" fontId="168" fillId="0" borderId="22" xfId="0" applyFont="1" applyFill="1" applyBorder="1" applyAlignment="1">
      <alignment horizontal="center" vertical="center" wrapText="1"/>
    </xf>
    <xf numFmtId="167" fontId="32" fillId="0" borderId="33" xfId="0" applyNumberFormat="1" applyFont="1" applyFill="1" applyBorder="1" applyAlignment="1">
      <alignment horizontal="center" vertical="center" wrapText="1"/>
    </xf>
    <xf numFmtId="167" fontId="32" fillId="0" borderId="21" xfId="0" applyNumberFormat="1" applyFont="1" applyFill="1" applyBorder="1" applyAlignment="1">
      <alignment horizontal="center" vertical="center" wrapText="1"/>
    </xf>
    <xf numFmtId="167" fontId="32" fillId="0" borderId="21" xfId="0" applyNumberFormat="1" applyFont="1" applyBorder="1" applyAlignment="1">
      <alignment horizontal="center" vertical="center" wrapText="1"/>
    </xf>
    <xf numFmtId="167" fontId="32" fillId="0" borderId="27" xfId="0" applyNumberFormat="1" applyFont="1" applyBorder="1" applyAlignment="1">
      <alignment horizontal="center" vertical="center" wrapText="1"/>
    </xf>
    <xf numFmtId="0" fontId="32" fillId="0" borderId="33" xfId="0" applyNumberFormat="1" applyFont="1" applyFill="1" applyBorder="1" applyAlignment="1">
      <alignment horizontal="center" vertical="center" wrapText="1"/>
    </xf>
    <xf numFmtId="167" fontId="32" fillId="0" borderId="38" xfId="0" applyNumberFormat="1" applyFont="1" applyFill="1" applyBorder="1" applyAlignment="1">
      <alignment horizontal="center" vertical="center" wrapText="1"/>
    </xf>
    <xf numFmtId="167" fontId="32" fillId="0" borderId="39" xfId="0" applyNumberFormat="1" applyFont="1" applyFill="1" applyBorder="1" applyAlignment="1">
      <alignment horizontal="center" vertical="center" wrapText="1"/>
    </xf>
    <xf numFmtId="167" fontId="32" fillId="0" borderId="39" xfId="0" applyNumberFormat="1" applyFont="1" applyBorder="1" applyAlignment="1">
      <alignment horizontal="center" vertical="center" wrapText="1"/>
    </xf>
    <xf numFmtId="167" fontId="32" fillId="0" borderId="370" xfId="0" applyNumberFormat="1" applyFont="1" applyBorder="1" applyAlignment="1">
      <alignment horizontal="center" vertical="center" wrapText="1"/>
    </xf>
    <xf numFmtId="0" fontId="35" fillId="0" borderId="33" xfId="0" applyFont="1" applyFill="1" applyBorder="1" applyAlignment="1">
      <alignment horizontal="center" vertical="center"/>
    </xf>
    <xf numFmtId="167" fontId="32" fillId="0" borderId="34" xfId="0" applyNumberFormat="1" applyFont="1" applyFill="1" applyBorder="1" applyAlignment="1">
      <alignment horizontal="center" vertical="center" wrapText="1"/>
    </xf>
    <xf numFmtId="167" fontId="32" fillId="0" borderId="28" xfId="0" applyNumberFormat="1" applyFont="1" applyFill="1" applyBorder="1" applyAlignment="1">
      <alignment horizontal="center" vertical="center" wrapText="1"/>
    </xf>
    <xf numFmtId="167" fontId="32" fillId="0" borderId="29" xfId="0" applyNumberFormat="1" applyFont="1" applyBorder="1" applyAlignment="1">
      <alignment horizontal="center" vertical="center" wrapText="1"/>
    </xf>
    <xf numFmtId="167" fontId="32" fillId="0" borderId="367" xfId="0" applyNumberFormat="1" applyFont="1" applyFill="1" applyBorder="1" applyAlignment="1">
      <alignment horizontal="center" vertical="center" wrapText="1"/>
    </xf>
    <xf numFmtId="167" fontId="32" fillId="0" borderId="134" xfId="94" applyNumberFormat="1" applyFont="1" applyFill="1" applyBorder="1" applyAlignment="1">
      <alignment horizontal="center" vertical="center" wrapText="1"/>
    </xf>
    <xf numFmtId="0" fontId="35" fillId="0" borderId="134" xfId="0" applyFont="1" applyFill="1" applyBorder="1" applyAlignment="1">
      <alignment horizontal="center" vertical="center"/>
    </xf>
    <xf numFmtId="176" fontId="32" fillId="0" borderId="366" xfId="0" applyNumberFormat="1" applyFont="1" applyFill="1" applyBorder="1" applyAlignment="1">
      <alignment horizontal="center" vertical="center" wrapText="1"/>
    </xf>
    <xf numFmtId="167" fontId="32" fillId="0" borderId="368" xfId="0" applyNumberFormat="1" applyFont="1" applyFill="1" applyBorder="1" applyAlignment="1">
      <alignment horizontal="center" vertical="center" wrapText="1"/>
    </xf>
    <xf numFmtId="167" fontId="32" fillId="0" borderId="248" xfId="0" applyNumberFormat="1" applyFont="1" applyFill="1" applyBorder="1" applyAlignment="1">
      <alignment horizontal="center" vertical="center" wrapText="1"/>
    </xf>
    <xf numFmtId="167" fontId="32" fillId="0" borderId="369" xfId="0" applyNumberFormat="1" applyFont="1" applyFill="1" applyBorder="1" applyAlignment="1">
      <alignment horizontal="center" vertical="center" wrapText="1"/>
    </xf>
    <xf numFmtId="167" fontId="32" fillId="0" borderId="412" xfId="0" applyNumberFormat="1" applyFont="1" applyFill="1" applyBorder="1" applyAlignment="1">
      <alignment horizontal="center" vertical="center" wrapText="1"/>
    </xf>
    <xf numFmtId="17" fontId="120" fillId="4" borderId="21" xfId="0" quotePrefix="1" applyNumberFormat="1" applyFont="1" applyFill="1" applyBorder="1" applyAlignment="1">
      <alignment horizontal="center" vertical="center" wrapText="1"/>
    </xf>
    <xf numFmtId="49" fontId="63" fillId="4" borderId="21" xfId="50" quotePrefix="1" applyNumberFormat="1" applyFont="1" applyFill="1" applyBorder="1" applyAlignment="1">
      <alignment horizontal="center" vertical="center" wrapText="1"/>
    </xf>
    <xf numFmtId="0" fontId="50" fillId="0" borderId="370" xfId="0"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2" fillId="0" borderId="48" xfId="0" applyFont="1" applyFill="1" applyBorder="1" applyAlignment="1">
      <alignment horizontal="center" vertical="center" wrapText="1"/>
    </xf>
    <xf numFmtId="0" fontId="27" fillId="4" borderId="21" xfId="0" quotePrefix="1" applyFont="1" applyFill="1" applyBorder="1" applyAlignment="1">
      <alignment horizontal="center" vertical="center" wrapText="1"/>
    </xf>
    <xf numFmtId="17" fontId="63" fillId="4" borderId="77" xfId="50" quotePrefix="1" applyNumberFormat="1" applyFont="1" applyFill="1" applyBorder="1" applyAlignment="1">
      <alignment horizontal="center" vertical="center" wrapText="1"/>
    </xf>
    <xf numFmtId="16" fontId="30" fillId="3" borderId="366" xfId="0" quotePrefix="1" applyNumberFormat="1" applyFont="1" applyFill="1" applyBorder="1" applyAlignment="1">
      <alignment horizontal="center" vertical="center" wrapText="1"/>
    </xf>
    <xf numFmtId="16" fontId="30" fillId="3" borderId="134" xfId="0" quotePrefix="1" applyNumberFormat="1" applyFont="1" applyFill="1" applyBorder="1" applyAlignment="1">
      <alignment horizontal="center" vertical="center" wrapText="1"/>
    </xf>
    <xf numFmtId="16" fontId="119" fillId="70" borderId="136" xfId="0" quotePrefix="1" applyNumberFormat="1" applyFont="1" applyFill="1" applyBorder="1" applyAlignment="1">
      <alignment horizontal="center" vertical="center" wrapText="1"/>
    </xf>
    <xf numFmtId="0" fontId="38" fillId="3" borderId="33" xfId="0" applyFont="1" applyFill="1" applyBorder="1" applyAlignment="1">
      <alignment horizontal="left" vertical="center" wrapText="1"/>
    </xf>
    <xf numFmtId="0" fontId="32" fillId="0" borderId="134" xfId="0" applyFont="1" applyFill="1" applyBorder="1" applyAlignment="1">
      <alignment horizontal="center" vertical="center"/>
    </xf>
    <xf numFmtId="16" fontId="30" fillId="3" borderId="363" xfId="0" quotePrefix="1" applyNumberFormat="1" applyFont="1" applyFill="1" applyBorder="1" applyAlignment="1">
      <alignment horizontal="center" vertical="center" wrapText="1"/>
    </xf>
    <xf numFmtId="167" fontId="32" fillId="0" borderId="413" xfId="0" applyNumberFormat="1" applyFont="1" applyFill="1" applyBorder="1" applyAlignment="1">
      <alignment horizontal="center" vertical="center" wrapText="1"/>
    </xf>
    <xf numFmtId="0" fontId="32" fillId="0" borderId="136" xfId="0" applyNumberFormat="1" applyFont="1" applyFill="1" applyBorder="1" applyAlignment="1">
      <alignment horizontal="center" vertical="center" wrapText="1"/>
    </xf>
    <xf numFmtId="167" fontId="33" fillId="3" borderId="363" xfId="0" applyNumberFormat="1" applyFont="1" applyFill="1" applyBorder="1" applyAlignment="1">
      <alignment horizontal="center" vertical="center" wrapText="1"/>
    </xf>
    <xf numFmtId="167" fontId="33" fillId="3" borderId="134" xfId="0" applyNumberFormat="1" applyFont="1" applyFill="1" applyBorder="1" applyAlignment="1">
      <alignment horizontal="center" vertical="center" wrapText="1"/>
    </xf>
    <xf numFmtId="167" fontId="33" fillId="3" borderId="136" xfId="0" applyNumberFormat="1" applyFont="1" applyFill="1" applyBorder="1" applyAlignment="1">
      <alignment horizontal="center" vertical="center" wrapText="1"/>
    </xf>
    <xf numFmtId="167" fontId="32" fillId="0" borderId="134" xfId="0" quotePrefix="1" applyNumberFormat="1" applyFont="1" applyFill="1" applyBorder="1" applyAlignment="1">
      <alignment horizontal="center" vertical="center" wrapText="1"/>
    </xf>
    <xf numFmtId="167" fontId="32" fillId="2" borderId="134" xfId="0" quotePrefix="1" applyNumberFormat="1" applyFont="1" applyFill="1" applyBorder="1" applyAlignment="1">
      <alignment horizontal="center" vertical="center" wrapText="1"/>
    </xf>
    <xf numFmtId="0" fontId="32" fillId="0" borderId="363" xfId="0" applyFont="1" applyFill="1" applyBorder="1" applyAlignment="1">
      <alignment horizontal="center" vertical="center" wrapText="1"/>
    </xf>
    <xf numFmtId="0" fontId="32" fillId="0" borderId="134" xfId="0" applyFont="1" applyFill="1" applyBorder="1" applyAlignment="1">
      <alignment horizontal="center" vertical="center" wrapText="1"/>
    </xf>
    <xf numFmtId="0" fontId="32" fillId="0" borderId="136" xfId="0" applyFont="1" applyFill="1" applyBorder="1" applyAlignment="1">
      <alignment horizontal="center" vertical="center" wrapText="1"/>
    </xf>
    <xf numFmtId="167" fontId="32" fillId="0" borderId="134" xfId="0" applyNumberFormat="1" applyFont="1" applyFill="1" applyBorder="1" applyAlignment="1">
      <alignment vertical="center" wrapText="1"/>
    </xf>
    <xf numFmtId="167" fontId="33" fillId="3" borderId="364" xfId="0" applyNumberFormat="1" applyFont="1" applyFill="1" applyBorder="1" applyAlignment="1">
      <alignment horizontal="center" vertical="center" wrapText="1"/>
    </xf>
    <xf numFmtId="167" fontId="33" fillId="3" borderId="138" xfId="0" applyNumberFormat="1" applyFont="1" applyFill="1" applyBorder="1" applyAlignment="1">
      <alignment horizontal="center" vertical="center" wrapText="1"/>
    </xf>
    <xf numFmtId="167" fontId="30" fillId="3" borderId="139" xfId="0" applyNumberFormat="1" applyFont="1" applyFill="1" applyBorder="1" applyAlignment="1">
      <alignment horizontal="center" vertical="center" wrapText="1"/>
    </xf>
    <xf numFmtId="167" fontId="37" fillId="3" borderId="363" xfId="0" applyNumberFormat="1" applyFont="1" applyFill="1" applyBorder="1" applyAlignment="1">
      <alignment horizontal="center" vertical="center" wrapText="1"/>
    </xf>
    <xf numFmtId="167" fontId="32" fillId="2" borderId="134" xfId="0" applyNumberFormat="1" applyFont="1" applyFill="1" applyBorder="1" applyAlignment="1">
      <alignment horizontal="center" vertical="center" wrapText="1"/>
    </xf>
    <xf numFmtId="167" fontId="32" fillId="2" borderId="136" xfId="0" applyNumberFormat="1" applyFont="1" applyFill="1" applyBorder="1" applyAlignment="1">
      <alignment horizontal="center" vertical="center" wrapText="1"/>
    </xf>
    <xf numFmtId="167" fontId="30" fillId="3" borderId="364" xfId="0" applyNumberFormat="1" applyFont="1" applyFill="1" applyBorder="1" applyAlignment="1">
      <alignment horizontal="center" vertical="center" wrapText="1"/>
    </xf>
    <xf numFmtId="4" fontId="33" fillId="3" borderId="363" xfId="0" applyNumberFormat="1" applyFont="1" applyFill="1" applyBorder="1" applyAlignment="1">
      <alignment horizontal="center" vertical="center" wrapText="1"/>
    </xf>
    <xf numFmtId="0" fontId="30" fillId="3" borderId="363" xfId="0" applyNumberFormat="1" applyFont="1" applyFill="1" applyBorder="1" applyAlignment="1">
      <alignment horizontal="center" vertical="center" wrapText="1"/>
    </xf>
    <xf numFmtId="0" fontId="30" fillId="3" borderId="134" xfId="0" applyNumberFormat="1" applyFont="1" applyFill="1" applyBorder="1" applyAlignment="1">
      <alignment horizontal="center" vertical="center" wrapText="1"/>
    </xf>
    <xf numFmtId="0" fontId="33" fillId="3" borderId="134" xfId="0" applyNumberFormat="1" applyFont="1" applyFill="1" applyBorder="1" applyAlignment="1">
      <alignment horizontal="center" vertical="center" wrapText="1"/>
    </xf>
    <xf numFmtId="0" fontId="35" fillId="0" borderId="363" xfId="0" applyNumberFormat="1" applyFont="1" applyFill="1" applyBorder="1" applyAlignment="1">
      <alignment horizontal="center" vertical="center" wrapText="1"/>
    </xf>
    <xf numFmtId="0" fontId="35" fillId="0" borderId="134" xfId="0" applyNumberFormat="1" applyFont="1" applyFill="1" applyBorder="1" applyAlignment="1">
      <alignment horizontal="center" vertical="center" wrapText="1"/>
    </xf>
    <xf numFmtId="0" fontId="30" fillId="3" borderId="364" xfId="0" applyNumberFormat="1" applyFont="1" applyFill="1" applyBorder="1" applyAlignment="1">
      <alignment horizontal="center" vertical="center" wrapText="1"/>
    </xf>
    <xf numFmtId="0" fontId="30" fillId="3" borderId="138" xfId="0" applyNumberFormat="1" applyFont="1" applyFill="1" applyBorder="1" applyAlignment="1">
      <alignment horizontal="center" vertical="center" wrapText="1"/>
    </xf>
    <xf numFmtId="0" fontId="20" fillId="4" borderId="0" xfId="0" applyFont="1" applyFill="1" applyBorder="1" applyAlignment="1">
      <alignment horizontal="center" vertical="center"/>
    </xf>
    <xf numFmtId="0" fontId="55" fillId="4" borderId="0" xfId="0" applyFont="1" applyFill="1" applyBorder="1" applyAlignment="1">
      <alignment horizontal="center" vertical="center"/>
    </xf>
    <xf numFmtId="0" fontId="38" fillId="0" borderId="363" xfId="0" applyFont="1" applyFill="1" applyBorder="1" applyAlignment="1">
      <alignment horizontal="center" vertical="center" wrapText="1"/>
    </xf>
    <xf numFmtId="0" fontId="38" fillId="0" borderId="134" xfId="0" applyFont="1" applyFill="1" applyBorder="1" applyAlignment="1">
      <alignment horizontal="center" vertical="center" wrapText="1"/>
    </xf>
    <xf numFmtId="167" fontId="30" fillId="3" borderId="138" xfId="0" applyNumberFormat="1" applyFont="1" applyFill="1" applyBorder="1" applyAlignment="1">
      <alignment horizontal="center" vertical="center" wrapText="1"/>
    </xf>
    <xf numFmtId="167" fontId="30" fillId="3" borderId="363" xfId="0" applyNumberFormat="1" applyFont="1" applyFill="1" applyBorder="1" applyAlignment="1">
      <alignment horizontal="center" vertical="center" wrapText="1"/>
    </xf>
    <xf numFmtId="167" fontId="30" fillId="3" borderId="134" xfId="0" applyNumberFormat="1" applyFont="1" applyFill="1" applyBorder="1" applyAlignment="1">
      <alignment horizontal="center" vertical="center" wrapText="1"/>
    </xf>
    <xf numFmtId="167" fontId="38" fillId="0" borderId="363" xfId="0" applyNumberFormat="1" applyFont="1" applyFill="1" applyBorder="1" applyAlignment="1">
      <alignment horizontal="center" vertical="center" wrapText="1"/>
    </xf>
    <xf numFmtId="167" fontId="38" fillId="0" borderId="134" xfId="0" applyNumberFormat="1" applyFont="1" applyFill="1" applyBorder="1" applyAlignment="1">
      <alignment horizontal="center" vertical="center" wrapText="1"/>
    </xf>
    <xf numFmtId="0" fontId="32" fillId="0" borderId="413" xfId="0" applyNumberFormat="1" applyFont="1" applyFill="1" applyBorder="1" applyAlignment="1">
      <alignment horizontal="center" vertical="center" wrapText="1"/>
    </xf>
    <xf numFmtId="167" fontId="32" fillId="0" borderId="134" xfId="0" applyNumberFormat="1" applyFont="1" applyBorder="1" applyAlignment="1">
      <alignment horizontal="center" vertical="center" wrapText="1"/>
    </xf>
    <xf numFmtId="2" fontId="32" fillId="0" borderId="136" xfId="0" applyNumberFormat="1" applyFont="1" applyFill="1" applyBorder="1" applyAlignment="1">
      <alignment horizontal="center" vertical="center" wrapText="1"/>
    </xf>
    <xf numFmtId="0" fontId="32" fillId="0" borderId="134" xfId="0" applyFont="1" applyBorder="1" applyAlignment="1">
      <alignment horizontal="center" vertical="center" wrapText="1"/>
    </xf>
    <xf numFmtId="0" fontId="35" fillId="0" borderId="363" xfId="0" applyFont="1" applyFill="1" applyBorder="1" applyAlignment="1">
      <alignment horizontal="center" vertical="center" wrapText="1"/>
    </xf>
    <xf numFmtId="0" fontId="35" fillId="0" borderId="134" xfId="0" applyFont="1" applyFill="1" applyBorder="1" applyAlignment="1">
      <alignment horizontal="center" vertical="center" wrapText="1"/>
    </xf>
    <xf numFmtId="167" fontId="32" fillId="0" borderId="363" xfId="94" applyNumberFormat="1" applyFont="1" applyFill="1" applyBorder="1" applyAlignment="1">
      <alignment horizontal="center" vertical="center" wrapText="1"/>
    </xf>
    <xf numFmtId="4" fontId="35" fillId="0" borderId="363" xfId="0" applyNumberFormat="1" applyFont="1" applyFill="1" applyBorder="1" applyAlignment="1">
      <alignment horizontal="center" vertical="center" wrapText="1"/>
    </xf>
    <xf numFmtId="4" fontId="35" fillId="0" borderId="134" xfId="0" applyNumberFormat="1" applyFont="1" applyFill="1" applyBorder="1" applyAlignment="1">
      <alignment horizontal="center" vertical="center" wrapText="1"/>
    </xf>
    <xf numFmtId="167" fontId="33" fillId="3" borderId="139" xfId="0" applyNumberFormat="1" applyFont="1" applyFill="1" applyBorder="1" applyAlignment="1">
      <alignment horizontal="center" vertical="center" wrapText="1"/>
    </xf>
    <xf numFmtId="0" fontId="30" fillId="3" borderId="79"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30" fillId="3" borderId="119" xfId="0" applyFont="1" applyFill="1" applyBorder="1" applyAlignment="1">
      <alignment horizontal="center" vertical="center" wrapText="1"/>
    </xf>
    <xf numFmtId="0" fontId="30" fillId="3" borderId="140" xfId="0" applyFont="1" applyFill="1" applyBorder="1" applyAlignment="1">
      <alignment horizontal="center" vertical="center" wrapText="1"/>
    </xf>
    <xf numFmtId="0" fontId="37" fillId="3" borderId="49"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8" fillId="3" borderId="33" xfId="0" applyFont="1" applyFill="1" applyBorder="1" applyAlignment="1">
      <alignment horizontal="left" vertical="center"/>
    </xf>
    <xf numFmtId="0" fontId="38" fillId="3" borderId="38" xfId="0" applyFont="1" applyFill="1" applyBorder="1" applyAlignment="1">
      <alignment horizontal="left" vertical="center"/>
    </xf>
    <xf numFmtId="0" fontId="38" fillId="3" borderId="34" xfId="0" applyFont="1" applyFill="1" applyBorder="1" applyAlignment="1">
      <alignment horizontal="left" vertical="center"/>
    </xf>
    <xf numFmtId="0" fontId="38" fillId="3" borderId="35" xfId="0" applyFont="1" applyFill="1" applyBorder="1" applyAlignment="1">
      <alignment horizontal="left" vertical="center"/>
    </xf>
    <xf numFmtId="0" fontId="38" fillId="3" borderId="370" xfId="0" applyFont="1" applyFill="1" applyBorder="1" applyAlignment="1">
      <alignment horizontal="left" vertical="center"/>
    </xf>
    <xf numFmtId="0" fontId="38" fillId="3" borderId="78" xfId="0" applyFont="1" applyFill="1" applyBorder="1" applyAlignment="1">
      <alignment horizontal="left" vertical="center"/>
    </xf>
    <xf numFmtId="0" fontId="38" fillId="3" borderId="27" xfId="0" applyFont="1" applyFill="1" applyBorder="1" applyAlignment="1">
      <alignment horizontal="left" vertical="center"/>
    </xf>
    <xf numFmtId="0" fontId="38" fillId="3" borderId="27" xfId="0" applyFont="1" applyFill="1" applyBorder="1" applyAlignment="1">
      <alignment horizontal="left" vertical="center" wrapText="1"/>
    </xf>
    <xf numFmtId="0" fontId="38" fillId="3" borderId="33" xfId="0" applyNumberFormat="1" applyFont="1" applyFill="1" applyBorder="1" applyAlignment="1">
      <alignment horizontal="left" vertical="center"/>
    </xf>
    <xf numFmtId="0" fontId="38" fillId="3" borderId="27" xfId="0" applyNumberFormat="1" applyFont="1" applyFill="1" applyBorder="1" applyAlignment="1">
      <alignment horizontal="left" vertical="center"/>
    </xf>
    <xf numFmtId="0" fontId="0" fillId="4" borderId="0" xfId="0" applyFont="1" applyFill="1" applyBorder="1"/>
    <xf numFmtId="0" fontId="0" fillId="0" borderId="0" xfId="0" applyFont="1" applyBorder="1"/>
    <xf numFmtId="0" fontId="52" fillId="0" borderId="21" xfId="0" applyFont="1" applyFill="1" applyBorder="1" applyAlignment="1">
      <alignment horizontal="center" wrapText="1"/>
    </xf>
    <xf numFmtId="0" fontId="52" fillId="0" borderId="27" xfId="0" applyFont="1" applyFill="1" applyBorder="1" applyAlignment="1">
      <alignment horizontal="center" wrapText="1"/>
    </xf>
    <xf numFmtId="0" fontId="52" fillId="0" borderId="75" xfId="0" applyFont="1" applyFill="1" applyBorder="1" applyAlignment="1">
      <alignment horizontal="center" vertical="center" wrapText="1"/>
    </xf>
    <xf numFmtId="0" fontId="157" fillId="2" borderId="0" xfId="0" applyFont="1" applyFill="1" applyBorder="1" applyAlignment="1"/>
    <xf numFmtId="0" fontId="157" fillId="2" borderId="0" xfId="0" applyFont="1" applyFill="1" applyBorder="1"/>
    <xf numFmtId="0" fontId="157" fillId="2" borderId="0" xfId="0" applyFont="1" applyFill="1" applyBorder="1" applyAlignment="1">
      <alignment horizontal="center" vertical="center"/>
    </xf>
    <xf numFmtId="0" fontId="157" fillId="2" borderId="0" xfId="0" applyFont="1" applyFill="1" applyBorder="1" applyAlignment="1">
      <alignment vertical="center"/>
    </xf>
    <xf numFmtId="0" fontId="0" fillId="2" borderId="0" xfId="0" applyFill="1" applyBorder="1" applyAlignment="1">
      <alignment vertical="center"/>
    </xf>
    <xf numFmtId="0" fontId="57" fillId="2" borderId="0" xfId="0" applyFont="1" applyFill="1" applyBorder="1"/>
    <xf numFmtId="0" fontId="57" fillId="2" borderId="0" xfId="0" applyFont="1" applyFill="1" applyBorder="1" applyAlignment="1"/>
    <xf numFmtId="0" fontId="7" fillId="2" borderId="0" xfId="1" applyFill="1" applyBorder="1" applyAlignment="1" applyProtection="1">
      <alignment horizontal="center" vertical="center" wrapText="1"/>
    </xf>
    <xf numFmtId="0" fontId="7" fillId="2" borderId="0" xfId="1" applyFill="1" applyBorder="1" applyAlignment="1" applyProtection="1">
      <alignment horizontal="left" vertical="center"/>
    </xf>
    <xf numFmtId="0" fontId="0" fillId="2" borderId="0" xfId="0" applyFont="1" applyFill="1" applyBorder="1" applyAlignment="1">
      <alignment vertical="center"/>
    </xf>
    <xf numFmtId="0" fontId="48" fillId="2" borderId="0" xfId="0" applyFont="1" applyFill="1" applyBorder="1" applyAlignment="1">
      <alignment horizontal="center" vertical="center"/>
    </xf>
    <xf numFmtId="0" fontId="155" fillId="0" borderId="231" xfId="0" applyFont="1" applyFill="1" applyBorder="1" applyAlignment="1">
      <alignment horizontal="center" vertical="center" wrapText="1"/>
    </xf>
    <xf numFmtId="0" fontId="154" fillId="0" borderId="78" xfId="0" applyFont="1" applyFill="1" applyBorder="1" applyAlignment="1">
      <alignment horizontal="left" wrapText="1"/>
    </xf>
    <xf numFmtId="0" fontId="52" fillId="0" borderId="41" xfId="0" applyFont="1" applyFill="1" applyBorder="1" applyAlignment="1">
      <alignment horizontal="center" vertical="center" wrapText="1"/>
    </xf>
    <xf numFmtId="0" fontId="7" fillId="2" borderId="0" xfId="1" applyFill="1" applyBorder="1" applyAlignment="1" applyProtection="1">
      <alignment vertical="center"/>
    </xf>
    <xf numFmtId="0" fontId="7" fillId="2" borderId="0" xfId="1" applyFill="1" applyBorder="1" applyAlignment="1" applyProtection="1">
      <alignment horizontal="center" vertical="center"/>
    </xf>
    <xf numFmtId="0" fontId="52" fillId="0" borderId="0" xfId="0" applyFont="1" applyFill="1" applyBorder="1" applyAlignment="1">
      <alignment horizontal="center" vertical="center" wrapText="1"/>
    </xf>
    <xf numFmtId="49" fontId="52" fillId="0" borderId="21" xfId="0" applyNumberFormat="1" applyFont="1" applyFill="1" applyBorder="1" applyAlignment="1">
      <alignment horizontal="center" vertical="center" wrapText="1"/>
    </xf>
    <xf numFmtId="0" fontId="164" fillId="2" borderId="27" xfId="0" applyFont="1" applyFill="1" applyBorder="1" applyAlignment="1">
      <alignment horizontal="center" vertical="center" wrapText="1"/>
    </xf>
    <xf numFmtId="0" fontId="164" fillId="2" borderId="29" xfId="0" applyFont="1" applyFill="1" applyBorder="1" applyAlignment="1">
      <alignment horizontal="center" vertical="center" wrapText="1"/>
    </xf>
    <xf numFmtId="0" fontId="10" fillId="0" borderId="27"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50" xfId="0" applyFont="1" applyFill="1" applyBorder="1" applyAlignment="1">
      <alignment horizontal="center" vertical="center"/>
    </xf>
    <xf numFmtId="0" fontId="52" fillId="0" borderId="46" xfId="0" applyFont="1" applyBorder="1" applyAlignment="1">
      <alignment horizontal="center" vertical="center" wrapText="1"/>
    </xf>
    <xf numFmtId="0" fontId="154" fillId="0" borderId="48" xfId="0" applyFont="1" applyBorder="1" applyAlignment="1">
      <alignment horizontal="center" vertical="center" wrapText="1"/>
    </xf>
    <xf numFmtId="0" fontId="155" fillId="0" borderId="45" xfId="0" applyFont="1" applyBorder="1" applyAlignment="1">
      <alignment horizontal="center" wrapText="1"/>
    </xf>
    <xf numFmtId="0" fontId="0" fillId="4" borderId="24" xfId="0" applyFill="1" applyBorder="1"/>
    <xf numFmtId="0" fontId="0" fillId="4" borderId="25" xfId="0" applyFill="1" applyBorder="1" applyAlignment="1"/>
    <xf numFmtId="0" fontId="0" fillId="0" borderId="25" xfId="0" applyBorder="1"/>
    <xf numFmtId="0" fontId="0" fillId="0" borderId="21" xfId="0" applyBorder="1" applyAlignment="1">
      <alignment horizontal="center" vertical="center"/>
    </xf>
    <xf numFmtId="0" fontId="52" fillId="0" borderId="39" xfId="0" applyFont="1" applyBorder="1" applyAlignment="1">
      <alignment horizontal="center" vertical="center" wrapText="1"/>
    </xf>
    <xf numFmtId="0" fontId="154" fillId="0" borderId="370" xfId="0" applyFont="1" applyBorder="1" applyAlignment="1">
      <alignment horizontal="center" vertical="center" wrapText="1"/>
    </xf>
    <xf numFmtId="0" fontId="52" fillId="0" borderId="47" xfId="0" applyFont="1" applyBorder="1" applyAlignment="1">
      <alignment horizontal="center" vertical="center" wrapText="1"/>
    </xf>
    <xf numFmtId="0" fontId="0" fillId="0" borderId="47" xfId="0" applyBorder="1" applyAlignment="1">
      <alignment horizontal="center" vertical="center"/>
    </xf>
    <xf numFmtId="0" fontId="52" fillId="0" borderId="38" xfId="0" applyFont="1" applyBorder="1" applyAlignment="1">
      <alignment horizontal="center" vertical="center" wrapText="1"/>
    </xf>
    <xf numFmtId="0" fontId="52" fillId="0" borderId="39" xfId="0" applyFont="1" applyBorder="1" applyAlignment="1">
      <alignment horizontal="center" vertical="center"/>
    </xf>
    <xf numFmtId="0" fontId="52" fillId="0" borderId="370" xfId="0" applyFont="1" applyBorder="1" applyAlignment="1">
      <alignment horizontal="center" vertical="center" wrapText="1"/>
    </xf>
    <xf numFmtId="0" fontId="52" fillId="0" borderId="44" xfId="0" applyFont="1" applyBorder="1" applyAlignment="1">
      <alignment horizontal="center" vertical="center"/>
    </xf>
    <xf numFmtId="0" fontId="52" fillId="0" borderId="44" xfId="0" applyFont="1" applyFill="1" applyBorder="1" applyAlignment="1">
      <alignment horizontal="center" vertical="center" wrapText="1"/>
    </xf>
    <xf numFmtId="0" fontId="52" fillId="0" borderId="44" xfId="0" applyFont="1" applyBorder="1" applyAlignment="1">
      <alignment horizontal="center" vertical="center" wrapText="1"/>
    </xf>
    <xf numFmtId="0" fontId="154" fillId="0" borderId="27" xfId="0" applyFont="1" applyFill="1" applyBorder="1" applyAlignment="1">
      <alignment horizontal="center" vertical="center" wrapText="1"/>
    </xf>
    <xf numFmtId="0" fontId="154" fillId="0" borderId="29" xfId="0" applyFont="1" applyFill="1" applyBorder="1" applyAlignment="1">
      <alignment horizontal="center" vertical="center" wrapText="1"/>
    </xf>
    <xf numFmtId="167" fontId="0" fillId="0" borderId="363" xfId="0" applyNumberFormat="1" applyFont="1" applyFill="1" applyBorder="1" applyAlignment="1">
      <alignment horizontal="center" vertical="center" wrapText="1"/>
    </xf>
    <xf numFmtId="167" fontId="0" fillId="0" borderId="134" xfId="0" applyNumberFormat="1" applyFont="1" applyFill="1" applyBorder="1" applyAlignment="1">
      <alignment horizontal="center" vertical="center" wrapText="1"/>
    </xf>
    <xf numFmtId="0" fontId="52" fillId="0" borderId="21" xfId="0" applyFont="1" applyFill="1" applyBorder="1" applyAlignment="1">
      <alignment horizontal="center" vertical="center"/>
    </xf>
    <xf numFmtId="0" fontId="50" fillId="0" borderId="33" xfId="0" applyFont="1" applyBorder="1" applyAlignment="1">
      <alignment horizontal="center" vertical="center" wrapText="1"/>
    </xf>
    <xf numFmtId="0" fontId="47" fillId="0" borderId="397" xfId="0" applyFont="1" applyFill="1" applyBorder="1" applyAlignment="1">
      <alignment horizontal="center" vertical="center"/>
    </xf>
    <xf numFmtId="0" fontId="47" fillId="0" borderId="75" xfId="0" applyFont="1" applyFill="1" applyBorder="1" applyAlignment="1">
      <alignment horizontal="center" vertical="center"/>
    </xf>
    <xf numFmtId="0" fontId="47" fillId="0" borderId="76" xfId="0" applyFont="1" applyFill="1" applyBorder="1" applyAlignment="1">
      <alignment horizontal="center" vertical="center"/>
    </xf>
    <xf numFmtId="0" fontId="47" fillId="0" borderId="429" xfId="0" applyFont="1" applyFill="1" applyBorder="1" applyAlignment="1">
      <alignment horizontal="center" vertical="center"/>
    </xf>
    <xf numFmtId="0" fontId="47" fillId="0" borderId="115" xfId="0" applyFont="1" applyFill="1" applyBorder="1" applyAlignment="1">
      <alignment horizontal="center" vertical="center"/>
    </xf>
    <xf numFmtId="0" fontId="47" fillId="0" borderId="399" xfId="0" applyFont="1" applyFill="1" applyBorder="1" applyAlignment="1">
      <alignment horizontal="center" vertical="center"/>
    </xf>
    <xf numFmtId="0" fontId="48" fillId="0" borderId="21" xfId="0" applyFont="1" applyBorder="1" applyAlignment="1">
      <alignment horizontal="center" vertical="center" wrapText="1"/>
    </xf>
    <xf numFmtId="0" fontId="51" fillId="0" borderId="33" xfId="0" applyFont="1" applyBorder="1" applyAlignment="1">
      <alignment horizontal="center" vertical="center" wrapText="1"/>
    </xf>
    <xf numFmtId="0" fontId="48" fillId="0" borderId="27" xfId="0" applyFont="1" applyBorder="1" applyAlignment="1">
      <alignment horizontal="center" vertical="center" wrapText="1"/>
    </xf>
    <xf numFmtId="0" fontId="140" fillId="0" borderId="21" xfId="0" applyFont="1" applyFill="1" applyBorder="1" applyAlignment="1">
      <alignment horizontal="left" vertical="center" wrapText="1"/>
    </xf>
    <xf numFmtId="0" fontId="7" fillId="2" borderId="0" xfId="1" applyFill="1" applyAlignment="1" applyProtection="1">
      <alignment horizontal="center" vertical="center"/>
    </xf>
    <xf numFmtId="0" fontId="48" fillId="2" borderId="0" xfId="0" applyFont="1" applyFill="1" applyBorder="1" applyAlignment="1">
      <alignment vertical="center" wrapText="1"/>
    </xf>
    <xf numFmtId="0" fontId="7" fillId="2" borderId="0" xfId="1" applyFill="1" applyAlignment="1" applyProtection="1">
      <alignment vertical="center"/>
    </xf>
    <xf numFmtId="0" fontId="51" fillId="0" borderId="21" xfId="0" applyFont="1" applyBorder="1" applyAlignment="1">
      <alignment vertical="center"/>
    </xf>
    <xf numFmtId="164" fontId="51" fillId="0" borderId="21" xfId="0" applyNumberFormat="1" applyFont="1" applyFill="1" applyBorder="1" applyAlignment="1">
      <alignment horizontal="center" vertical="center" wrapText="1"/>
    </xf>
    <xf numFmtId="0" fontId="0" fillId="4" borderId="0" xfId="0" applyFont="1" applyFill="1" applyBorder="1" applyAlignment="1">
      <alignment vertical="center"/>
    </xf>
    <xf numFmtId="0" fontId="7" fillId="2" borderId="0" xfId="1" applyFont="1" applyFill="1" applyBorder="1" applyAlignment="1" applyProtection="1">
      <alignment vertical="center" wrapText="1"/>
    </xf>
    <xf numFmtId="0" fontId="0" fillId="0" borderId="0" xfId="0" applyFont="1" applyBorder="1" applyAlignment="1">
      <alignment vertical="center"/>
    </xf>
    <xf numFmtId="0" fontId="140" fillId="0" borderId="70" xfId="0" applyFont="1" applyFill="1" applyBorder="1" applyAlignment="1">
      <alignment horizontal="left" vertical="center" wrapText="1"/>
    </xf>
    <xf numFmtId="0" fontId="154" fillId="0" borderId="408" xfId="0" applyFont="1" applyFill="1" applyBorder="1" applyAlignment="1">
      <alignment horizontal="center" vertical="center" wrapText="1"/>
    </xf>
    <xf numFmtId="0" fontId="154" fillId="0" borderId="40" xfId="0" applyFont="1" applyFill="1" applyBorder="1" applyAlignment="1">
      <alignment horizontal="center" vertical="center" wrapText="1"/>
    </xf>
    <xf numFmtId="0" fontId="164" fillId="2" borderId="69" xfId="0" applyFont="1" applyFill="1" applyBorder="1" applyAlignment="1">
      <alignment horizontal="center" vertical="center" wrapText="1"/>
    </xf>
    <xf numFmtId="0" fontId="52" fillId="0" borderId="40" xfId="0" applyFont="1" applyFill="1" applyBorder="1" applyAlignment="1">
      <alignment horizontal="center" vertical="center" wrapText="1"/>
    </xf>
    <xf numFmtId="10" fontId="0" fillId="4" borderId="0" xfId="0" applyNumberFormat="1" applyFill="1"/>
    <xf numFmtId="0" fontId="52" fillId="0" borderId="47" xfId="0" applyFont="1" applyFill="1" applyBorder="1" applyAlignment="1">
      <alignment horizontal="center" vertical="center" wrapText="1"/>
    </xf>
    <xf numFmtId="16" fontId="27" fillId="4" borderId="21" xfId="0" applyNumberFormat="1" applyFont="1" applyFill="1" applyBorder="1" applyAlignment="1">
      <alignment horizontal="center" vertical="center" wrapText="1"/>
    </xf>
    <xf numFmtId="0" fontId="168" fillId="0" borderId="27" xfId="0" applyFont="1" applyFill="1" applyBorder="1" applyAlignment="1">
      <alignment horizontal="center" vertical="center" wrapText="1"/>
    </xf>
    <xf numFmtId="0" fontId="48" fillId="2" borderId="33" xfId="0" applyFont="1" applyFill="1" applyBorder="1" applyAlignment="1">
      <alignment horizontal="center" vertical="center" wrapText="1"/>
    </xf>
    <xf numFmtId="0" fontId="168" fillId="2" borderId="21" xfId="0" applyFont="1" applyFill="1" applyBorder="1" applyAlignment="1">
      <alignment horizontal="center" vertical="center" wrapText="1"/>
    </xf>
    <xf numFmtId="0" fontId="50" fillId="0" borderId="21" xfId="0" applyFont="1" applyFill="1" applyBorder="1" applyAlignment="1">
      <alignment horizontal="center" vertical="center" wrapText="1"/>
    </xf>
    <xf numFmtId="0" fontId="164" fillId="2" borderId="50" xfId="0" applyFont="1" applyFill="1" applyBorder="1" applyAlignment="1">
      <alignment horizontal="center" vertical="center" wrapText="1"/>
    </xf>
    <xf numFmtId="0" fontId="10" fillId="0" borderId="33" xfId="0" applyFont="1" applyFill="1" applyBorder="1" applyAlignment="1">
      <alignment horizontal="center" vertical="center"/>
    </xf>
    <xf numFmtId="0" fontId="10" fillId="0" borderId="34" xfId="0" applyFont="1" applyFill="1" applyBorder="1" applyAlignment="1">
      <alignment horizontal="center" vertical="center"/>
    </xf>
    <xf numFmtId="0" fontId="140" fillId="0" borderId="21" xfId="0" applyFont="1" applyFill="1" applyBorder="1" applyAlignment="1">
      <alignment horizontal="center" vertical="center" wrapText="1"/>
    </xf>
    <xf numFmtId="0" fontId="7" fillId="2" borderId="0" xfId="1" applyFont="1" applyFill="1" applyAlignment="1" applyProtection="1">
      <alignment horizontal="center" vertical="center"/>
    </xf>
    <xf numFmtId="0" fontId="48" fillId="2" borderId="0" xfId="0" applyFont="1" applyFill="1" applyAlignment="1">
      <alignment horizontal="center" vertical="center"/>
    </xf>
    <xf numFmtId="0" fontId="20" fillId="2" borderId="0" xfId="0" applyFont="1" applyFill="1" applyAlignment="1">
      <alignment horizontal="center" vertical="center"/>
    </xf>
    <xf numFmtId="0" fontId="51" fillId="0" borderId="21" xfId="0" applyFont="1" applyBorder="1" applyAlignment="1">
      <alignment horizontal="center" vertical="center"/>
    </xf>
    <xf numFmtId="0" fontId="0" fillId="0" borderId="0" xfId="0"/>
    <xf numFmtId="0" fontId="154" fillId="0" borderId="69" xfId="0" applyFont="1" applyBorder="1" applyAlignment="1">
      <alignment vertical="center" wrapText="1"/>
    </xf>
    <xf numFmtId="0" fontId="162" fillId="2" borderId="15" xfId="0" applyFont="1" applyFill="1" applyBorder="1" applyAlignment="1">
      <alignment vertical="center" wrapText="1"/>
    </xf>
    <xf numFmtId="0" fontId="162" fillId="2" borderId="16" xfId="0" applyFont="1" applyFill="1" applyBorder="1" applyAlignment="1">
      <alignment vertical="center" wrapText="1"/>
    </xf>
    <xf numFmtId="0" fontId="162" fillId="2" borderId="15" xfId="0" applyFont="1" applyFill="1" applyBorder="1" applyAlignment="1">
      <alignment vertical="center"/>
    </xf>
    <xf numFmtId="0" fontId="162" fillId="2" borderId="14" xfId="0" applyFont="1" applyFill="1" applyBorder="1" applyAlignment="1">
      <alignment vertical="center"/>
    </xf>
    <xf numFmtId="0" fontId="3" fillId="76" borderId="44" xfId="5" applyFont="1" applyFill="1" applyBorder="1" applyAlignment="1">
      <alignment horizontal="center" vertical="center" wrapText="1"/>
    </xf>
    <xf numFmtId="0" fontId="3" fillId="0" borderId="44" xfId="5" applyFont="1" applyFill="1" applyBorder="1" applyAlignment="1">
      <alignment horizontal="center" vertical="center" wrapText="1"/>
    </xf>
    <xf numFmtId="0" fontId="73" fillId="66" borderId="44" xfId="5" applyFont="1" applyFill="1" applyBorder="1" applyAlignment="1">
      <alignment horizontal="center" vertical="center" wrapText="1"/>
    </xf>
    <xf numFmtId="0" fontId="53" fillId="0" borderId="45" xfId="5" applyFont="1" applyBorder="1" applyAlignment="1">
      <alignment horizontal="center" vertical="center" wrapText="1"/>
    </xf>
    <xf numFmtId="3" fontId="3" fillId="11" borderId="44" xfId="5" applyNumberFormat="1" applyFont="1" applyFill="1" applyBorder="1" applyAlignment="1">
      <alignment horizontal="right" vertical="center"/>
    </xf>
    <xf numFmtId="178" fontId="3" fillId="66" borderId="45" xfId="5" applyNumberFormat="1" applyFont="1" applyFill="1" applyBorder="1" applyAlignment="1">
      <alignment horizontal="center" vertical="center"/>
    </xf>
    <xf numFmtId="0" fontId="53" fillId="4" borderId="205" xfId="5" applyFont="1" applyFill="1" applyBorder="1" applyAlignment="1">
      <alignment horizontal="center" vertical="center" wrapText="1"/>
    </xf>
    <xf numFmtId="0" fontId="53" fillId="4" borderId="206" xfId="5" applyFont="1" applyFill="1" applyBorder="1" applyAlignment="1">
      <alignment horizontal="center" vertical="center" wrapText="1"/>
    </xf>
    <xf numFmtId="0" fontId="53" fillId="76" borderId="206" xfId="5" applyFont="1" applyFill="1" applyBorder="1" applyAlignment="1">
      <alignment horizontal="center" vertical="center" wrapText="1"/>
    </xf>
    <xf numFmtId="0" fontId="73" fillId="66" borderId="206" xfId="5" quotePrefix="1" applyFont="1" applyFill="1" applyBorder="1" applyAlignment="1">
      <alignment horizontal="center" vertical="center" wrapText="1"/>
    </xf>
    <xf numFmtId="0" fontId="53" fillId="4" borderId="234" xfId="5" applyFont="1" applyFill="1" applyBorder="1" applyAlignment="1">
      <alignment horizontal="center" vertical="center" wrapText="1"/>
    </xf>
    <xf numFmtId="3" fontId="0" fillId="76" borderId="47" xfId="0" applyNumberFormat="1" applyFont="1" applyFill="1" applyBorder="1" applyAlignment="1">
      <alignment horizontal="center" vertical="center" wrapText="1"/>
    </xf>
    <xf numFmtId="3" fontId="0" fillId="0" borderId="47" xfId="0" applyNumberFormat="1" applyFont="1" applyFill="1" applyBorder="1" applyAlignment="1">
      <alignment horizontal="center" vertical="center" wrapText="1"/>
    </xf>
    <xf numFmtId="10" fontId="12" fillId="4" borderId="48" xfId="0" applyNumberFormat="1" applyFont="1" applyFill="1" applyBorder="1" applyAlignment="1">
      <alignment horizontal="center" vertical="center" wrapText="1"/>
    </xf>
    <xf numFmtId="3" fontId="0" fillId="76" borderId="21" xfId="0" applyNumberFormat="1" applyFont="1" applyFill="1" applyBorder="1" applyAlignment="1">
      <alignment horizontal="center" vertical="center" wrapText="1"/>
    </xf>
    <xf numFmtId="10" fontId="12" fillId="4" borderId="27" xfId="0" applyNumberFormat="1" applyFont="1" applyFill="1" applyBorder="1" applyAlignment="1">
      <alignment horizontal="center" vertical="center" wrapText="1"/>
    </xf>
    <xf numFmtId="3" fontId="180" fillId="0" borderId="21" xfId="0" applyNumberFormat="1" applyFont="1" applyFill="1" applyBorder="1" applyAlignment="1">
      <alignment horizontal="center" vertical="center" wrapText="1"/>
    </xf>
    <xf numFmtId="3" fontId="181" fillId="6" borderId="21" xfId="0" applyNumberFormat="1" applyFont="1" applyFill="1" applyBorder="1" applyAlignment="1">
      <alignment horizontal="center" vertical="center" wrapText="1"/>
    </xf>
    <xf numFmtId="10" fontId="12" fillId="4" borderId="40" xfId="0" applyNumberFormat="1" applyFont="1" applyFill="1" applyBorder="1" applyAlignment="1">
      <alignment horizontal="center" vertical="center" wrapText="1"/>
    </xf>
    <xf numFmtId="1" fontId="0" fillId="2" borderId="25" xfId="175" applyNumberFormat="1" applyFont="1" applyFill="1" applyBorder="1" applyAlignment="1">
      <alignment horizontal="center" vertical="center" wrapText="1"/>
    </xf>
    <xf numFmtId="0" fontId="25" fillId="2" borderId="25" xfId="0" applyFont="1" applyFill="1" applyBorder="1" applyAlignment="1">
      <alignment horizontal="center" vertical="center" wrapText="1"/>
    </xf>
    <xf numFmtId="10" fontId="12" fillId="2" borderId="26" xfId="0" applyNumberFormat="1" applyFont="1" applyFill="1" applyBorder="1" applyAlignment="1">
      <alignment horizontal="center" vertical="center" wrapText="1"/>
    </xf>
    <xf numFmtId="3" fontId="3" fillId="11" borderId="44" xfId="5" applyNumberFormat="1" applyFont="1" applyFill="1" applyBorder="1" applyAlignment="1">
      <alignment horizontal="center" vertical="center"/>
    </xf>
    <xf numFmtId="3" fontId="73" fillId="66" borderId="44" xfId="180" applyNumberFormat="1" applyFont="1" applyFill="1" applyBorder="1" applyAlignment="1">
      <alignment horizontal="center" vertical="center" wrapText="1"/>
    </xf>
    <xf numFmtId="10" fontId="3" fillId="11" borderId="45" xfId="0" applyNumberFormat="1" applyFont="1" applyFill="1" applyBorder="1" applyAlignment="1">
      <alignment horizontal="center" vertical="center" wrapText="1"/>
    </xf>
    <xf numFmtId="1" fontId="73" fillId="2" borderId="0" xfId="175" applyNumberFormat="1" applyFont="1" applyFill="1" applyBorder="1" applyAlignment="1">
      <alignment horizontal="center" vertical="center"/>
    </xf>
    <xf numFmtId="10" fontId="73" fillId="2" borderId="0" xfId="0" applyNumberFormat="1" applyFont="1" applyFill="1" applyBorder="1" applyAlignment="1">
      <alignment horizontal="center" vertical="center" wrapText="1"/>
    </xf>
    <xf numFmtId="1" fontId="53" fillId="7" borderId="25" xfId="175" applyNumberFormat="1" applyFont="1" applyFill="1" applyBorder="1" applyAlignment="1">
      <alignment horizontal="center" vertical="center" wrapText="1"/>
    </xf>
    <xf numFmtId="1" fontId="73" fillId="67" borderId="44" xfId="175" applyNumberFormat="1" applyFont="1" applyFill="1" applyBorder="1" applyAlignment="1">
      <alignment horizontal="center" vertical="center" wrapText="1"/>
    </xf>
    <xf numFmtId="0" fontId="53" fillId="76" borderId="44" xfId="5" applyFont="1" applyFill="1" applyBorder="1" applyAlignment="1">
      <alignment horizontal="center" vertical="center" wrapText="1"/>
    </xf>
    <xf numFmtId="0" fontId="53" fillId="4" borderId="44" xfId="5" applyFont="1" applyFill="1" applyBorder="1" applyAlignment="1">
      <alignment horizontal="center" vertical="center" wrapText="1"/>
    </xf>
    <xf numFmtId="0" fontId="73" fillId="66" borderId="44" xfId="5" quotePrefix="1" applyFont="1" applyFill="1" applyBorder="1" applyAlignment="1">
      <alignment horizontal="center" vertical="center" wrapText="1"/>
    </xf>
    <xf numFmtId="3" fontId="1" fillId="76" borderId="21" xfId="5" applyNumberFormat="1" applyFont="1" applyFill="1" applyBorder="1" applyAlignment="1">
      <alignment horizontal="right" vertical="center"/>
    </xf>
    <xf numFmtId="3" fontId="180" fillId="0" borderId="21" xfId="0" applyNumberFormat="1" applyFont="1" applyFill="1" applyBorder="1" applyAlignment="1">
      <alignment horizontal="right" vertical="center" wrapText="1"/>
    </xf>
    <xf numFmtId="3" fontId="181" fillId="6" borderId="21" xfId="0" applyNumberFormat="1" applyFont="1" applyFill="1" applyBorder="1" applyAlignment="1">
      <alignment horizontal="right" vertical="center" wrapText="1"/>
    </xf>
    <xf numFmtId="3" fontId="180" fillId="0" borderId="39" xfId="0" applyNumberFormat="1" applyFont="1" applyFill="1" applyBorder="1" applyAlignment="1">
      <alignment horizontal="right" vertical="center" wrapText="1"/>
    </xf>
    <xf numFmtId="3" fontId="181" fillId="6" borderId="39" xfId="0" applyNumberFormat="1" applyFont="1" applyFill="1" applyBorder="1" applyAlignment="1">
      <alignment horizontal="right" vertical="center" wrapText="1"/>
    </xf>
    <xf numFmtId="0" fontId="53" fillId="76" borderId="61" xfId="5" applyFont="1" applyFill="1" applyBorder="1" applyAlignment="1">
      <alignment horizontal="center" vertical="center" wrapText="1"/>
    </xf>
    <xf numFmtId="0" fontId="53" fillId="4" borderId="61" xfId="5" applyFont="1" applyFill="1" applyBorder="1" applyAlignment="1">
      <alignment horizontal="center" vertical="center" wrapText="1"/>
    </xf>
    <xf numFmtId="0" fontId="53" fillId="4" borderId="240" xfId="5" applyFont="1" applyFill="1" applyBorder="1" applyAlignment="1">
      <alignment horizontal="center" vertical="center" wrapText="1"/>
    </xf>
    <xf numFmtId="3" fontId="0" fillId="76" borderId="39" xfId="0" applyNumberFormat="1" applyFont="1" applyFill="1" applyBorder="1" applyAlignment="1">
      <alignment horizontal="center" vertical="center" wrapText="1"/>
    </xf>
    <xf numFmtId="10" fontId="12" fillId="4" borderId="45" xfId="0" applyNumberFormat="1" applyFont="1" applyFill="1" applyBorder="1" applyAlignment="1">
      <alignment horizontal="center" vertical="center" wrapText="1"/>
    </xf>
    <xf numFmtId="10" fontId="12" fillId="4" borderId="69" xfId="0" applyNumberFormat="1" applyFont="1" applyFill="1" applyBorder="1" applyAlignment="1">
      <alignment horizontal="center" vertical="center" wrapText="1"/>
    </xf>
    <xf numFmtId="3" fontId="1" fillId="76" borderId="22" xfId="5" applyNumberFormat="1" applyFont="1" applyFill="1" applyBorder="1" applyAlignment="1">
      <alignment horizontal="center" vertical="center"/>
    </xf>
    <xf numFmtId="3" fontId="1" fillId="0" borderId="22" xfId="5" applyNumberFormat="1" applyFont="1" applyFill="1" applyBorder="1" applyAlignment="1">
      <alignment horizontal="center" vertical="center"/>
    </xf>
    <xf numFmtId="3" fontId="1" fillId="76" borderId="21" xfId="5" applyNumberFormat="1" applyFont="1" applyFill="1" applyBorder="1" applyAlignment="1">
      <alignment horizontal="center" vertical="center"/>
    </xf>
    <xf numFmtId="3" fontId="1" fillId="76" borderId="39" xfId="5" applyNumberFormat="1" applyFont="1" applyFill="1" applyBorder="1" applyAlignment="1">
      <alignment horizontal="center" vertical="center"/>
    </xf>
    <xf numFmtId="3" fontId="1" fillId="0" borderId="39" xfId="5" applyNumberFormat="1" applyFont="1" applyFill="1" applyBorder="1" applyAlignment="1">
      <alignment horizontal="center" vertical="center"/>
    </xf>
    <xf numFmtId="3" fontId="181" fillId="6" borderId="39" xfId="0" applyNumberFormat="1" applyFont="1" applyFill="1" applyBorder="1" applyAlignment="1">
      <alignment horizontal="center" vertical="center" wrapText="1"/>
    </xf>
    <xf numFmtId="0" fontId="73" fillId="66" borderId="45" xfId="5" quotePrefix="1" applyFont="1" applyFill="1" applyBorder="1" applyAlignment="1">
      <alignment horizontal="center" vertical="center" wrapText="1"/>
    </xf>
    <xf numFmtId="0" fontId="9" fillId="0" borderId="43" xfId="5" applyBorder="1" applyAlignment="1">
      <alignment horizontal="center" vertical="center"/>
    </xf>
    <xf numFmtId="3" fontId="9" fillId="66" borderId="44" xfId="5" applyNumberFormat="1" applyFill="1" applyBorder="1" applyAlignment="1">
      <alignment horizontal="center" vertical="center"/>
    </xf>
    <xf numFmtId="3" fontId="9" fillId="66" borderId="45" xfId="5" applyNumberFormat="1" applyFill="1" applyBorder="1" applyAlignment="1">
      <alignment horizontal="center" vertical="center"/>
    </xf>
    <xf numFmtId="174" fontId="1" fillId="2" borderId="22" xfId="180" applyNumberFormat="1" applyFont="1" applyFill="1" applyBorder="1" applyAlignment="1" applyProtection="1">
      <alignment horizontal="center" vertical="center" wrapText="1"/>
      <protection locked="0"/>
    </xf>
    <xf numFmtId="174" fontId="1" fillId="2" borderId="50" xfId="180" applyNumberFormat="1" applyFont="1" applyFill="1" applyBorder="1" applyAlignment="1" applyProtection="1">
      <alignment horizontal="center" vertical="center" wrapText="1"/>
      <protection locked="0"/>
    </xf>
    <xf numFmtId="174" fontId="1" fillId="2" borderId="21" xfId="180" applyNumberFormat="1" applyFont="1" applyFill="1" applyBorder="1" applyAlignment="1" applyProtection="1">
      <alignment horizontal="center" vertical="center" wrapText="1"/>
      <protection locked="0"/>
    </xf>
    <xf numFmtId="174" fontId="1" fillId="2" borderId="27" xfId="180" applyNumberFormat="1" applyFont="1" applyFill="1" applyBorder="1" applyAlignment="1" applyProtection="1">
      <alignment horizontal="center" vertical="center" wrapText="1"/>
      <protection locked="0"/>
    </xf>
    <xf numFmtId="1" fontId="1" fillId="2" borderId="21" xfId="180" applyNumberFormat="1" applyFont="1" applyFill="1" applyBorder="1" applyAlignment="1" applyProtection="1">
      <alignment horizontal="right" vertical="center" wrapText="1"/>
      <protection locked="0"/>
    </xf>
    <xf numFmtId="1" fontId="1" fillId="2" borderId="27" xfId="180" applyNumberFormat="1" applyFont="1" applyFill="1" applyBorder="1" applyAlignment="1" applyProtection="1">
      <alignment horizontal="right" vertical="center" wrapText="1"/>
      <protection locked="0"/>
    </xf>
    <xf numFmtId="174" fontId="1" fillId="2" borderId="28" xfId="180" applyNumberFormat="1" applyFont="1" applyFill="1" applyBorder="1" applyAlignment="1" applyProtection="1">
      <alignment horizontal="center" vertical="center" wrapText="1"/>
      <protection locked="0"/>
    </xf>
    <xf numFmtId="174" fontId="1" fillId="2" borderId="29" xfId="180" applyNumberFormat="1" applyFont="1" applyFill="1" applyBorder="1" applyAlignment="1" applyProtection="1">
      <alignment horizontal="center" vertical="center" wrapText="1"/>
      <protection locked="0"/>
    </xf>
    <xf numFmtId="0" fontId="53" fillId="3" borderId="63" xfId="5" applyFont="1" applyFill="1" applyBorder="1" applyAlignment="1">
      <alignment horizontal="left" vertical="center"/>
    </xf>
    <xf numFmtId="0" fontId="53" fillId="4" borderId="13" xfId="0" applyFont="1" applyFill="1" applyBorder="1" applyAlignment="1" applyProtection="1">
      <alignment horizontal="center" vertical="center" wrapText="1"/>
      <protection locked="0"/>
    </xf>
    <xf numFmtId="0" fontId="73" fillId="66" borderId="73" xfId="0" quotePrefix="1" applyFont="1" applyFill="1" applyBorder="1" applyAlignment="1" applyProtection="1">
      <alignment horizontal="center" vertical="center" wrapText="1"/>
      <protection locked="0"/>
    </xf>
    <xf numFmtId="0" fontId="53" fillId="2" borderId="44" xfId="0" quotePrefix="1" applyFont="1" applyFill="1" applyBorder="1" applyAlignment="1" applyProtection="1">
      <alignment horizontal="center" vertical="center" wrapText="1"/>
      <protection locked="0"/>
    </xf>
    <xf numFmtId="0" fontId="53" fillId="4" borderId="44" xfId="0" quotePrefix="1" applyFont="1" applyFill="1" applyBorder="1" applyAlignment="1" applyProtection="1">
      <alignment horizontal="center" vertical="center" wrapText="1"/>
      <protection locked="0"/>
    </xf>
    <xf numFmtId="0" fontId="53" fillId="4" borderId="45" xfId="0" quotePrefix="1" applyFont="1" applyFill="1" applyBorder="1" applyAlignment="1" applyProtection="1">
      <alignment horizontal="center" vertical="center" wrapText="1"/>
      <protection locked="0"/>
    </xf>
    <xf numFmtId="0" fontId="50" fillId="4" borderId="74" xfId="0" applyFont="1" applyFill="1" applyBorder="1" applyAlignment="1" applyProtection="1">
      <alignment vertical="center" wrapText="1"/>
      <protection locked="0"/>
    </xf>
    <xf numFmtId="4" fontId="0" fillId="6" borderId="42" xfId="0" applyNumberFormat="1" applyFont="1" applyFill="1" applyBorder="1" applyAlignment="1" applyProtection="1">
      <alignment horizontal="center" vertical="center" wrapText="1"/>
      <protection locked="0"/>
    </xf>
    <xf numFmtId="0" fontId="0" fillId="2" borderId="22"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center" vertical="center" wrapText="1"/>
      <protection locked="0"/>
    </xf>
    <xf numFmtId="0" fontId="12" fillId="4" borderId="50" xfId="0" applyFont="1" applyFill="1" applyBorder="1" applyAlignment="1" applyProtection="1">
      <alignment horizontal="center" vertical="center" wrapText="1"/>
      <protection locked="0"/>
    </xf>
    <xf numFmtId="0" fontId="50" fillId="4" borderId="63" xfId="0" applyFont="1" applyFill="1" applyBorder="1" applyAlignment="1" applyProtection="1">
      <alignment vertical="center" wrapText="1"/>
      <protection locked="0"/>
    </xf>
    <xf numFmtId="0" fontId="0" fillId="6" borderId="41" xfId="0" applyFont="1" applyFill="1" applyBorder="1" applyAlignment="1" applyProtection="1">
      <alignment horizontal="center" vertical="center" wrapText="1"/>
      <protection locked="0"/>
    </xf>
    <xf numFmtId="0" fontId="0" fillId="2" borderId="21" xfId="0" applyFont="1" applyFill="1" applyBorder="1" applyAlignment="1" applyProtection="1">
      <alignment horizontal="center" vertical="center" wrapText="1"/>
      <protection locked="0"/>
    </xf>
    <xf numFmtId="0" fontId="12" fillId="4" borderId="21" xfId="0" applyFont="1" applyFill="1" applyBorder="1" applyAlignment="1" applyProtection="1">
      <alignment horizontal="center" vertical="center" wrapText="1"/>
      <protection locked="0"/>
    </xf>
    <xf numFmtId="0" fontId="12" fillId="4" borderId="27" xfId="0" applyFont="1" applyFill="1" applyBorder="1" applyAlignment="1" applyProtection="1">
      <alignment horizontal="center" vertical="center" wrapText="1"/>
      <protection locked="0"/>
    </xf>
    <xf numFmtId="2" fontId="0" fillId="6" borderId="41" xfId="0" applyNumberFormat="1" applyFont="1" applyFill="1" applyBorder="1" applyAlignment="1" applyProtection="1">
      <alignment horizontal="center" vertical="center" wrapText="1"/>
      <protection locked="0"/>
    </xf>
    <xf numFmtId="2" fontId="0" fillId="2" borderId="21" xfId="0" applyNumberFormat="1" applyFont="1" applyFill="1" applyBorder="1" applyAlignment="1" applyProtection="1">
      <alignment horizontal="center" vertical="center" wrapText="1"/>
      <protection locked="0"/>
    </xf>
    <xf numFmtId="2" fontId="12" fillId="4" borderId="21" xfId="0" applyNumberFormat="1" applyFont="1" applyFill="1" applyBorder="1" applyAlignment="1" applyProtection="1">
      <alignment horizontal="center" vertical="center" wrapText="1"/>
      <protection locked="0"/>
    </xf>
    <xf numFmtId="2" fontId="12" fillId="4" borderId="27" xfId="0" applyNumberFormat="1" applyFont="1" applyFill="1" applyBorder="1" applyAlignment="1" applyProtection="1">
      <alignment horizontal="center" vertical="center" wrapText="1"/>
      <protection locked="0"/>
    </xf>
    <xf numFmtId="2" fontId="0" fillId="2" borderId="21" xfId="0" applyNumberFormat="1" applyFont="1" applyFill="1" applyBorder="1" applyAlignment="1" applyProtection="1">
      <alignment horizontal="center" vertical="center" wrapText="1"/>
    </xf>
    <xf numFmtId="0" fontId="50" fillId="4" borderId="64" xfId="0" applyFont="1" applyFill="1" applyBorder="1" applyAlignment="1" applyProtection="1">
      <alignment vertical="center" wrapText="1"/>
      <protection locked="0"/>
    </xf>
    <xf numFmtId="0" fontId="0" fillId="6" borderId="54"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0" fontId="12" fillId="4" borderId="28" xfId="0" applyFont="1" applyFill="1" applyBorder="1" applyAlignment="1" applyProtection="1">
      <alignment horizontal="center" vertical="center" wrapText="1"/>
      <protection locked="0"/>
    </xf>
    <xf numFmtId="0" fontId="12" fillId="4" borderId="29" xfId="0" applyFont="1" applyFill="1" applyBorder="1" applyAlignment="1" applyProtection="1">
      <alignment horizontal="center" vertical="center" wrapText="1"/>
      <protection locked="0"/>
    </xf>
    <xf numFmtId="0" fontId="50" fillId="4" borderId="13" xfId="0" applyFont="1" applyFill="1" applyBorder="1" applyAlignment="1" applyProtection="1">
      <alignment vertical="center" wrapText="1"/>
      <protection locked="0"/>
    </xf>
    <xf numFmtId="0" fontId="73" fillId="66" borderId="73" xfId="0" quotePrefix="1" applyFont="1" applyFill="1" applyBorder="1" applyAlignment="1" applyProtection="1">
      <alignment horizontal="center" vertical="center" wrapText="1"/>
    </xf>
    <xf numFmtId="2" fontId="0" fillId="6" borderId="42" xfId="0" applyNumberFormat="1" applyFont="1" applyFill="1" applyBorder="1" applyAlignment="1" applyProtection="1">
      <alignment horizontal="center" vertical="center" wrapText="1"/>
      <protection locked="0"/>
    </xf>
    <xf numFmtId="2" fontId="0" fillId="2" borderId="22" xfId="0" applyNumberFormat="1" applyFont="1" applyFill="1" applyBorder="1" applyAlignment="1" applyProtection="1">
      <alignment horizontal="center" vertical="center" wrapText="1"/>
      <protection locked="0"/>
    </xf>
    <xf numFmtId="2" fontId="12" fillId="4" borderId="22" xfId="0" applyNumberFormat="1" applyFont="1" applyFill="1" applyBorder="1" applyAlignment="1" applyProtection="1">
      <alignment horizontal="center" vertical="center" wrapText="1"/>
      <protection locked="0"/>
    </xf>
    <xf numFmtId="2" fontId="12" fillId="4" borderId="50" xfId="0" applyNumberFormat="1" applyFont="1" applyFill="1" applyBorder="1" applyAlignment="1" applyProtection="1">
      <alignment horizontal="center" vertical="center" wrapText="1"/>
      <protection locked="0"/>
    </xf>
    <xf numFmtId="2" fontId="12" fillId="4" borderId="21" xfId="0" applyNumberFormat="1" applyFont="1" applyFill="1" applyBorder="1" applyAlignment="1" applyProtection="1">
      <alignment horizontal="center" vertical="center" wrapText="1"/>
    </xf>
    <xf numFmtId="2" fontId="12" fillId="4" borderId="27" xfId="0" applyNumberFormat="1" applyFont="1" applyFill="1" applyBorder="1" applyAlignment="1" applyProtection="1">
      <alignment horizontal="center" vertical="center" wrapText="1"/>
    </xf>
    <xf numFmtId="0" fontId="50" fillId="4" borderId="63" xfId="0" applyFont="1" applyFill="1" applyBorder="1" applyAlignment="1" applyProtection="1">
      <alignment horizontal="left" vertical="center" wrapText="1"/>
      <protection locked="0"/>
    </xf>
    <xf numFmtId="170" fontId="0" fillId="2" borderId="21" xfId="0" applyNumberFormat="1" applyFont="1" applyFill="1" applyBorder="1" applyAlignment="1" applyProtection="1">
      <alignment horizontal="center" vertical="center" wrapText="1"/>
    </xf>
    <xf numFmtId="170" fontId="12" fillId="4" borderId="21" xfId="0" applyNumberFormat="1" applyFont="1" applyFill="1" applyBorder="1" applyAlignment="1" applyProtection="1">
      <alignment horizontal="center" vertical="center" wrapText="1"/>
    </xf>
    <xf numFmtId="4" fontId="12" fillId="4" borderId="21" xfId="0" applyNumberFormat="1" applyFont="1" applyFill="1" applyBorder="1" applyAlignment="1" applyProtection="1">
      <alignment horizontal="center" vertical="center" wrapText="1"/>
    </xf>
    <xf numFmtId="4" fontId="12" fillId="4" borderId="27" xfId="0" applyNumberFormat="1" applyFont="1" applyFill="1" applyBorder="1" applyAlignment="1" applyProtection="1">
      <alignment horizontal="center" vertical="center" wrapText="1"/>
    </xf>
    <xf numFmtId="0" fontId="50" fillId="4" borderId="64" xfId="0" applyFont="1" applyFill="1" applyBorder="1" applyAlignment="1" applyProtection="1">
      <alignment horizontal="center" vertical="center" wrapText="1"/>
      <protection locked="0"/>
    </xf>
    <xf numFmtId="2" fontId="0" fillId="6" borderId="54" xfId="0" applyNumberFormat="1" applyFont="1" applyFill="1" applyBorder="1" applyAlignment="1" applyProtection="1">
      <alignment horizontal="center" vertical="center" wrapText="1"/>
      <protection locked="0"/>
    </xf>
    <xf numFmtId="2" fontId="0" fillId="2" borderId="28" xfId="0" applyNumberFormat="1" applyFont="1" applyFill="1" applyBorder="1" applyAlignment="1" applyProtection="1">
      <alignment horizontal="center" vertical="center" wrapText="1"/>
      <protection locked="0"/>
    </xf>
    <xf numFmtId="170" fontId="0" fillId="2" borderId="28" xfId="0" applyNumberFormat="1" applyFont="1" applyFill="1" applyBorder="1" applyAlignment="1" applyProtection="1">
      <alignment horizontal="center" vertical="center" wrapText="1"/>
      <protection locked="0"/>
    </xf>
    <xf numFmtId="170" fontId="12" fillId="4" borderId="28" xfId="0" applyNumberFormat="1" applyFont="1" applyFill="1" applyBorder="1" applyAlignment="1" applyProtection="1">
      <alignment horizontal="center" vertical="center" wrapText="1"/>
    </xf>
    <xf numFmtId="4" fontId="12" fillId="4" borderId="28" xfId="0" applyNumberFormat="1" applyFont="1" applyFill="1" applyBorder="1" applyAlignment="1" applyProtection="1">
      <alignment horizontal="center" vertical="center" wrapText="1"/>
    </xf>
    <xf numFmtId="4" fontId="12" fillId="4" borderId="29" xfId="0" applyNumberFormat="1" applyFont="1" applyFill="1" applyBorder="1" applyAlignment="1" applyProtection="1">
      <alignment horizontal="center" vertical="center" wrapText="1"/>
    </xf>
    <xf numFmtId="174" fontId="0" fillId="0" borderId="21" xfId="180" applyNumberFormat="1" applyFont="1" applyFill="1" applyBorder="1" applyAlignment="1">
      <alignment horizontal="center" vertical="center" wrapText="1"/>
    </xf>
    <xf numFmtId="174" fontId="0" fillId="0" borderId="27" xfId="180" applyNumberFormat="1" applyFont="1" applyFill="1" applyBorder="1" applyAlignment="1">
      <alignment horizontal="center" vertical="center" wrapText="1"/>
    </xf>
    <xf numFmtId="174" fontId="73" fillId="10" borderId="21" xfId="180" applyNumberFormat="1" applyFont="1" applyFill="1" applyBorder="1" applyAlignment="1">
      <alignment horizontal="center" vertical="center" wrapText="1"/>
    </xf>
    <xf numFmtId="174" fontId="73" fillId="10" borderId="27" xfId="180" applyNumberFormat="1" applyFont="1" applyFill="1" applyBorder="1" applyAlignment="1">
      <alignment horizontal="center" vertical="center" wrapText="1"/>
    </xf>
    <xf numFmtId="0" fontId="3" fillId="77" borderId="193" xfId="5" applyFont="1" applyFill="1" applyBorder="1" applyAlignment="1">
      <alignment horizontal="center" wrapText="1"/>
    </xf>
    <xf numFmtId="3" fontId="1" fillId="77" borderId="134" xfId="5" applyNumberFormat="1" applyFont="1" applyFill="1" applyBorder="1" applyAlignment="1">
      <alignment horizontal="right"/>
    </xf>
    <xf numFmtId="3" fontId="1" fillId="77" borderId="248" xfId="5" applyNumberFormat="1" applyFont="1" applyFill="1" applyBorder="1" applyAlignment="1">
      <alignment horizontal="right"/>
    </xf>
    <xf numFmtId="10" fontId="12" fillId="4" borderId="136" xfId="5" applyNumberFormat="1" applyFont="1" applyFill="1" applyBorder="1" applyAlignment="1">
      <alignment horizontal="center"/>
    </xf>
    <xf numFmtId="10" fontId="12" fillId="4" borderId="249" xfId="5" applyNumberFormat="1" applyFont="1" applyFill="1" applyBorder="1" applyAlignment="1">
      <alignment horizontal="center"/>
    </xf>
    <xf numFmtId="0" fontId="0" fillId="4" borderId="130" xfId="5" applyFont="1" applyFill="1" applyBorder="1" applyAlignment="1">
      <alignment horizontal="justify" vertical="center" wrapText="1"/>
    </xf>
    <xf numFmtId="0" fontId="1" fillId="0" borderId="126" xfId="5" applyFont="1" applyFill="1" applyBorder="1" applyAlignment="1">
      <alignment horizontal="justify" vertical="center"/>
    </xf>
    <xf numFmtId="0" fontId="0" fillId="4" borderId="126" xfId="5" applyFont="1" applyFill="1" applyBorder="1" applyAlignment="1">
      <alignment horizontal="justify" vertical="center" wrapText="1"/>
    </xf>
    <xf numFmtId="0" fontId="0" fillId="4" borderId="255" xfId="5" applyFont="1" applyFill="1" applyBorder="1" applyAlignment="1">
      <alignment horizontal="justify" vertical="center" wrapText="1"/>
    </xf>
    <xf numFmtId="0" fontId="1" fillId="4" borderId="255" xfId="5" applyFont="1" applyFill="1" applyBorder="1" applyAlignment="1">
      <alignment horizontal="left" vertical="center" wrapText="1"/>
    </xf>
    <xf numFmtId="3" fontId="1" fillId="0" borderId="255" xfId="0" applyNumberFormat="1" applyFont="1" applyFill="1" applyBorder="1" applyAlignment="1">
      <alignment horizontal="center" vertical="center" wrapText="1"/>
    </xf>
    <xf numFmtId="3" fontId="12" fillId="6" borderId="255" xfId="0" applyNumberFormat="1" applyFont="1" applyFill="1" applyBorder="1" applyAlignment="1">
      <alignment horizontal="center" vertical="center" wrapText="1"/>
    </xf>
    <xf numFmtId="3" fontId="3" fillId="3" borderId="206" xfId="0" applyNumberFormat="1" applyFont="1" applyFill="1" applyBorder="1" applyAlignment="1">
      <alignment horizontal="center" vertical="center" wrapText="1"/>
    </xf>
    <xf numFmtId="3" fontId="73" fillId="66" borderId="206" xfId="0" applyNumberFormat="1" applyFont="1" applyFill="1" applyBorder="1" applyAlignment="1">
      <alignment horizontal="center" vertical="center" wrapText="1"/>
    </xf>
    <xf numFmtId="4" fontId="3" fillId="3" borderId="234" xfId="0" applyNumberFormat="1" applyFont="1" applyFill="1" applyBorder="1" applyAlignment="1">
      <alignment horizontal="center" vertical="center" wrapText="1"/>
    </xf>
    <xf numFmtId="3" fontId="1" fillId="6" borderId="255" xfId="0" applyNumberFormat="1" applyFont="1" applyFill="1" applyBorder="1" applyAlignment="1">
      <alignment horizontal="center" vertical="center" wrapText="1"/>
    </xf>
    <xf numFmtId="3" fontId="9" fillId="66" borderId="73" xfId="5" applyNumberFormat="1" applyFill="1" applyBorder="1" applyAlignment="1">
      <alignment horizontal="center" vertical="center"/>
    </xf>
    <xf numFmtId="0" fontId="51" fillId="0" borderId="431" xfId="0" applyFont="1" applyBorder="1" applyAlignment="1">
      <alignment horizontal="center" vertical="center" wrapText="1"/>
    </xf>
    <xf numFmtId="0" fontId="51" fillId="0" borderId="51" xfId="0" applyFont="1" applyBorder="1" applyAlignment="1">
      <alignment horizontal="center" vertical="center" wrapText="1"/>
    </xf>
    <xf numFmtId="15" fontId="167" fillId="0" borderId="39" xfId="0" quotePrefix="1" applyNumberFormat="1" applyFont="1" applyBorder="1" applyAlignment="1">
      <alignment horizontal="center" vertical="center" wrapText="1"/>
    </xf>
    <xf numFmtId="15" fontId="167" fillId="0" borderId="432" xfId="0" quotePrefix="1" applyNumberFormat="1" applyFont="1" applyBorder="1" applyAlignment="1">
      <alignment horizontal="center" vertical="center" wrapText="1"/>
    </xf>
    <xf numFmtId="0" fontId="51" fillId="0" borderId="20" xfId="0" applyFont="1" applyBorder="1" applyAlignment="1">
      <alignment horizontal="center" vertical="center" wrapText="1"/>
    </xf>
    <xf numFmtId="0" fontId="51" fillId="0" borderId="433" xfId="0" applyFont="1" applyBorder="1" applyAlignment="1">
      <alignment horizontal="center" vertical="center" wrapText="1"/>
    </xf>
    <xf numFmtId="0" fontId="62" fillId="2" borderId="0" xfId="0" applyFont="1" applyFill="1" applyAlignment="1">
      <alignment horizontal="left" vertical="center"/>
    </xf>
    <xf numFmtId="164" fontId="52" fillId="0" borderId="70" xfId="0" applyNumberFormat="1" applyFont="1" applyFill="1" applyBorder="1" applyAlignment="1">
      <alignment horizontal="center" vertical="center" wrapText="1"/>
    </xf>
    <xf numFmtId="0" fontId="51" fillId="0" borderId="70" xfId="0" applyFont="1" applyFill="1" applyBorder="1" applyAlignment="1">
      <alignment horizontal="center" vertical="center" wrapText="1"/>
    </xf>
    <xf numFmtId="0" fontId="52" fillId="0" borderId="408" xfId="0" applyFont="1" applyBorder="1" applyAlignment="1">
      <alignment horizontal="center" vertical="center" wrapText="1"/>
    </xf>
    <xf numFmtId="0" fontId="52" fillId="0" borderId="408"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0" fillId="0" borderId="0" xfId="0"/>
    <xf numFmtId="0" fontId="0" fillId="4" borderId="25" xfId="0" applyFill="1" applyBorder="1" applyAlignment="1">
      <alignment wrapText="1"/>
    </xf>
    <xf numFmtId="0" fontId="0" fillId="4" borderId="26" xfId="0" applyFill="1" applyBorder="1" applyAlignment="1">
      <alignment wrapText="1"/>
    </xf>
    <xf numFmtId="0" fontId="52" fillId="0" borderId="21" xfId="0" applyFont="1" applyBorder="1" applyAlignment="1">
      <alignment horizontal="center" vertical="center" wrapText="1"/>
    </xf>
    <xf numFmtId="0" fontId="52" fillId="0" borderId="21" xfId="0" applyFont="1" applyFill="1" applyBorder="1" applyAlignment="1">
      <alignment horizontal="center" vertical="center" wrapText="1"/>
    </xf>
    <xf numFmtId="0" fontId="52" fillId="0" borderId="39" xfId="0" applyFont="1" applyFill="1" applyBorder="1" applyAlignment="1">
      <alignment horizontal="center" vertical="center" wrapText="1"/>
    </xf>
    <xf numFmtId="0" fontId="52" fillId="0" borderId="70"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164" fontId="52" fillId="0" borderId="21" xfId="0" applyNumberFormat="1" applyFont="1" applyFill="1" applyBorder="1" applyAlignment="1">
      <alignment horizontal="center" vertical="center" wrapText="1"/>
    </xf>
    <xf numFmtId="0" fontId="52" fillId="0" borderId="38" xfId="0" applyFont="1" applyFill="1" applyBorder="1" applyAlignment="1">
      <alignment horizontal="center" vertical="center" wrapText="1"/>
    </xf>
    <xf numFmtId="0" fontId="52" fillId="0" borderId="49" xfId="0" applyFont="1" applyFill="1" applyBorder="1" applyAlignment="1">
      <alignment horizontal="center" vertical="center" wrapText="1"/>
    </xf>
    <xf numFmtId="0" fontId="48" fillId="0" borderId="50" xfId="0" applyFont="1" applyFill="1" applyBorder="1" applyAlignment="1">
      <alignment horizontal="center" vertical="center" wrapText="1"/>
    </xf>
    <xf numFmtId="0" fontId="52" fillId="0" borderId="33" xfId="0" applyFont="1" applyBorder="1" applyAlignment="1">
      <alignment horizontal="center" vertical="center" wrapText="1"/>
    </xf>
    <xf numFmtId="0" fontId="52" fillId="0" borderId="60" xfId="0" applyFont="1" applyFill="1" applyBorder="1" applyAlignment="1">
      <alignment horizontal="center" vertical="center" wrapText="1"/>
    </xf>
    <xf numFmtId="0" fontId="52" fillId="4" borderId="24" xfId="0" applyFont="1" applyFill="1" applyBorder="1" applyAlignment="1">
      <alignment wrapText="1"/>
    </xf>
    <xf numFmtId="164" fontId="52" fillId="0" borderId="22" xfId="0" applyNumberFormat="1" applyFont="1" applyFill="1" applyBorder="1" applyAlignment="1">
      <alignment horizontal="center" vertical="center" wrapText="1"/>
    </xf>
    <xf numFmtId="0" fontId="52" fillId="0" borderId="397"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0" borderId="33" xfId="0" applyFont="1" applyFill="1" applyBorder="1" applyAlignment="1">
      <alignment horizontal="center" vertical="center" wrapText="1"/>
    </xf>
    <xf numFmtId="164" fontId="52" fillId="0" borderId="21" xfId="0" applyNumberFormat="1" applyFont="1" applyFill="1" applyBorder="1" applyAlignment="1">
      <alignment horizontal="center" vertical="center" wrapText="1"/>
    </xf>
    <xf numFmtId="167" fontId="172" fillId="2" borderId="0" xfId="0" applyNumberFormat="1" applyFont="1" applyFill="1" applyBorder="1" applyAlignment="1">
      <alignment vertical="center" wrapText="1"/>
    </xf>
    <xf numFmtId="0" fontId="52" fillId="0" borderId="21" xfId="0" applyFont="1" applyFill="1" applyBorder="1" applyAlignment="1">
      <alignment horizontal="center" vertical="center" wrapText="1"/>
    </xf>
    <xf numFmtId="0" fontId="52" fillId="0" borderId="33" xfId="0" applyFont="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164" fontId="52" fillId="0" borderId="21" xfId="0" applyNumberFormat="1" applyFont="1" applyFill="1" applyBorder="1" applyAlignment="1">
      <alignment horizontal="center" vertical="center" wrapText="1"/>
    </xf>
    <xf numFmtId="0" fontId="0" fillId="2" borderId="0" xfId="0" applyFill="1" applyBorder="1" applyAlignment="1">
      <alignment wrapText="1"/>
    </xf>
    <xf numFmtId="0" fontId="0" fillId="2" borderId="23" xfId="0" applyFill="1" applyBorder="1" applyAlignment="1">
      <alignment wrapText="1"/>
    </xf>
    <xf numFmtId="0" fontId="0" fillId="0" borderId="23" xfId="0" applyBorder="1"/>
    <xf numFmtId="0" fontId="81" fillId="2" borderId="0" xfId="0" applyFont="1" applyFill="1" applyBorder="1" applyAlignment="1">
      <alignment horizontal="left" vertical="center" wrapText="1"/>
    </xf>
    <xf numFmtId="0" fontId="3" fillId="2" borderId="171" xfId="0" applyFont="1" applyFill="1" applyBorder="1" applyAlignment="1">
      <alignment horizontal="center" vertical="center"/>
    </xf>
    <xf numFmtId="0" fontId="53" fillId="2" borderId="0" xfId="5" applyFont="1" applyFill="1" applyBorder="1" applyAlignment="1">
      <alignment horizontal="center" vertical="center"/>
    </xf>
    <xf numFmtId="0" fontId="53" fillId="2" borderId="110" xfId="5" applyFont="1" applyFill="1" applyBorder="1" applyAlignment="1" applyProtection="1">
      <alignment horizontal="center" vertical="center" wrapText="1"/>
    </xf>
    <xf numFmtId="0" fontId="30" fillId="3" borderId="46" xfId="0" applyFont="1" applyFill="1" applyBorder="1" applyAlignment="1">
      <alignment horizontal="center" vertical="center" wrapText="1"/>
    </xf>
    <xf numFmtId="0" fontId="37" fillId="3" borderId="3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52" fillId="0" borderId="60" xfId="0" applyFont="1" applyFill="1" applyBorder="1" applyAlignment="1">
      <alignment horizontal="center" vertical="center" wrapText="1"/>
    </xf>
    <xf numFmtId="0" fontId="52" fillId="0" borderId="49" xfId="0" applyFont="1" applyFill="1" applyBorder="1" applyAlignment="1">
      <alignment horizontal="center" vertical="center" wrapText="1"/>
    </xf>
    <xf numFmtId="0" fontId="52" fillId="0" borderId="70"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0" borderId="39" xfId="0" applyFont="1" applyFill="1" applyBorder="1" applyAlignment="1">
      <alignment horizontal="center" vertical="center" wrapText="1"/>
    </xf>
    <xf numFmtId="0" fontId="52" fillId="0" borderId="38"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49" xfId="0" applyFont="1" applyFill="1" applyBorder="1" applyAlignment="1">
      <alignment horizontal="center" vertical="center"/>
    </xf>
    <xf numFmtId="0" fontId="52" fillId="2" borderId="39"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2" fillId="0" borderId="397" xfId="0" applyFont="1" applyFill="1" applyBorder="1" applyAlignment="1">
      <alignment horizontal="center" vertical="center" wrapText="1"/>
    </xf>
    <xf numFmtId="0" fontId="3" fillId="2" borderId="43" xfId="5" applyFont="1" applyFill="1" applyBorder="1" applyAlignment="1">
      <alignment horizontal="center" vertical="center" wrapText="1"/>
    </xf>
    <xf numFmtId="0" fontId="3" fillId="2" borderId="44" xfId="5" applyFont="1" applyFill="1" applyBorder="1" applyAlignment="1">
      <alignment horizontal="center" vertical="center" wrapText="1"/>
    </xf>
    <xf numFmtId="0" fontId="3" fillId="0" borderId="44" xfId="5" quotePrefix="1" applyFont="1" applyFill="1" applyBorder="1" applyAlignment="1">
      <alignment horizontal="center" vertical="center" wrapText="1"/>
    </xf>
    <xf numFmtId="17" fontId="3" fillId="0" borderId="44" xfId="5" applyNumberFormat="1" applyFont="1" applyFill="1" applyBorder="1" applyAlignment="1">
      <alignment horizontal="center" vertical="center" wrapText="1"/>
    </xf>
    <xf numFmtId="16" fontId="73" fillId="66" borderId="44" xfId="5" quotePrefix="1" applyNumberFormat="1" applyFont="1" applyFill="1" applyBorder="1" applyAlignment="1">
      <alignment horizontal="center" vertical="center" wrapText="1"/>
    </xf>
    <xf numFmtId="0" fontId="3" fillId="2" borderId="45" xfId="5" applyFont="1" applyFill="1" applyBorder="1" applyAlignment="1">
      <alignment horizontal="center" vertical="center" wrapText="1"/>
    </xf>
    <xf numFmtId="0" fontId="0" fillId="4" borderId="15" xfId="0" applyFill="1" applyBorder="1" applyAlignment="1">
      <alignment vertical="center"/>
    </xf>
    <xf numFmtId="2" fontId="0" fillId="4" borderId="0" xfId="0" applyNumberFormat="1" applyFill="1" applyBorder="1" applyAlignment="1">
      <alignment horizontal="right" vertical="center"/>
    </xf>
    <xf numFmtId="0" fontId="7" fillId="4" borderId="24" xfId="1" applyFill="1" applyBorder="1" applyAlignment="1" applyProtection="1">
      <alignment vertical="center" wrapText="1"/>
    </xf>
    <xf numFmtId="0" fontId="7" fillId="4" borderId="25" xfId="1" applyFill="1" applyBorder="1" applyAlignment="1" applyProtection="1">
      <alignment vertical="center" wrapText="1"/>
    </xf>
    <xf numFmtId="0" fontId="7" fillId="4" borderId="26" xfId="1" applyFill="1" applyBorder="1" applyAlignment="1" applyProtection="1">
      <alignment vertical="center" wrapText="1"/>
    </xf>
    <xf numFmtId="3" fontId="12" fillId="0" borderId="130" xfId="0" applyNumberFormat="1" applyFont="1" applyFill="1" applyBorder="1" applyAlignment="1">
      <alignment horizontal="center" vertical="center" wrapText="1"/>
    </xf>
    <xf numFmtId="0" fontId="3" fillId="3" borderId="43" xfId="5" applyFont="1" applyFill="1" applyBorder="1" applyAlignment="1">
      <alignment horizontal="justify" vertical="center" wrapText="1"/>
    </xf>
    <xf numFmtId="0" fontId="3" fillId="3" borderId="75" xfId="5" applyFont="1" applyFill="1" applyBorder="1" applyAlignment="1">
      <alignment horizontal="justify" vertical="center" wrapText="1"/>
    </xf>
    <xf numFmtId="3" fontId="3" fillId="3" borderId="75" xfId="5" applyNumberFormat="1" applyFont="1" applyFill="1" applyBorder="1" applyAlignment="1">
      <alignment horizontal="center" vertical="center"/>
    </xf>
    <xf numFmtId="3" fontId="3" fillId="66" borderId="75" xfId="5" applyNumberFormat="1" applyFont="1" applyFill="1" applyBorder="1" applyAlignment="1">
      <alignment horizontal="center" vertical="center"/>
    </xf>
    <xf numFmtId="0" fontId="0" fillId="4" borderId="18" xfId="0" applyFill="1" applyBorder="1" applyAlignment="1">
      <alignment vertical="center"/>
    </xf>
    <xf numFmtId="0" fontId="0" fillId="4" borderId="16" xfId="0" applyFill="1" applyBorder="1" applyAlignment="1">
      <alignment vertical="center"/>
    </xf>
    <xf numFmtId="0" fontId="0" fillId="4" borderId="23" xfId="0" applyFill="1" applyBorder="1" applyAlignment="1">
      <alignment vertical="center"/>
    </xf>
    <xf numFmtId="0" fontId="0" fillId="2" borderId="23" xfId="0" applyFill="1" applyBorder="1" applyAlignment="1">
      <alignment vertical="center"/>
    </xf>
    <xf numFmtId="0" fontId="0" fillId="2" borderId="252" xfId="0" applyFill="1" applyBorder="1" applyAlignment="1">
      <alignment vertical="center"/>
    </xf>
    <xf numFmtId="0" fontId="2" fillId="2" borderId="0" xfId="0" applyFont="1" applyFill="1" applyAlignment="1">
      <alignment vertical="center"/>
    </xf>
    <xf numFmtId="0" fontId="62" fillId="2" borderId="0" xfId="0" applyFont="1" applyFill="1" applyAlignment="1">
      <alignment vertical="center"/>
    </xf>
    <xf numFmtId="3" fontId="62" fillId="2" borderId="0" xfId="0" applyNumberFormat="1" applyFont="1" applyFill="1" applyAlignment="1">
      <alignment vertical="center"/>
    </xf>
    <xf numFmtId="0" fontId="0" fillId="4" borderId="19" xfId="0" applyFill="1" applyBorder="1" applyAlignment="1">
      <alignment vertical="center"/>
    </xf>
    <xf numFmtId="0" fontId="75" fillId="4" borderId="0" xfId="5" applyFont="1" applyFill="1" applyBorder="1" applyAlignment="1">
      <alignment horizontal="justify" vertical="center" wrapText="1"/>
    </xf>
    <xf numFmtId="3" fontId="0" fillId="2" borderId="0" xfId="0" applyNumberFormat="1" applyFill="1" applyAlignment="1">
      <alignment vertical="center"/>
    </xf>
    <xf numFmtId="0" fontId="1" fillId="4" borderId="0" xfId="0" applyFont="1" applyFill="1" applyAlignment="1">
      <alignment vertical="center"/>
    </xf>
    <xf numFmtId="0" fontId="0" fillId="4" borderId="253" xfId="0" applyFill="1" applyBorder="1" applyAlignment="1">
      <alignment vertical="center"/>
    </xf>
    <xf numFmtId="0" fontId="0" fillId="4" borderId="129" xfId="0" applyFill="1" applyBorder="1" applyAlignment="1">
      <alignment vertical="center"/>
    </xf>
    <xf numFmtId="0" fontId="0" fillId="4" borderId="257" xfId="0" applyFill="1" applyBorder="1" applyAlignment="1">
      <alignment vertical="center"/>
    </xf>
    <xf numFmtId="0" fontId="62" fillId="2" borderId="0" xfId="0" applyFont="1" applyFill="1" applyBorder="1" applyAlignment="1">
      <alignment vertical="center"/>
    </xf>
    <xf numFmtId="3" fontId="62" fillId="2" borderId="0" xfId="0" applyNumberFormat="1" applyFont="1" applyFill="1" applyBorder="1" applyAlignment="1">
      <alignment vertical="center"/>
    </xf>
    <xf numFmtId="0" fontId="0" fillId="2" borderId="265" xfId="0" applyFill="1" applyBorder="1" applyAlignment="1">
      <alignment vertical="center"/>
    </xf>
    <xf numFmtId="0" fontId="3" fillId="3" borderId="206" xfId="5" applyFont="1" applyFill="1" applyBorder="1" applyAlignment="1">
      <alignment horizontal="justify" vertical="center" wrapText="1"/>
    </xf>
    <xf numFmtId="0" fontId="75" fillId="4" borderId="0" xfId="5" applyFont="1" applyFill="1" applyBorder="1" applyAlignment="1">
      <alignment horizontal="left" vertical="center" wrapText="1"/>
    </xf>
    <xf numFmtId="3" fontId="75" fillId="4" borderId="0" xfId="0" applyNumberFormat="1" applyFont="1" applyFill="1" applyBorder="1" applyAlignment="1">
      <alignment horizontal="center" vertical="center" wrapText="1"/>
    </xf>
    <xf numFmtId="0" fontId="1" fillId="4" borderId="0" xfId="0" applyFont="1" applyFill="1" applyBorder="1" applyAlignment="1">
      <alignment vertical="center"/>
    </xf>
    <xf numFmtId="0" fontId="0" fillId="4" borderId="262" xfId="0" applyFill="1" applyBorder="1" applyAlignment="1">
      <alignment vertical="center"/>
    </xf>
    <xf numFmtId="0" fontId="7" fillId="4" borderId="10" xfId="1" applyFill="1" applyBorder="1" applyAlignment="1" applyProtection="1">
      <alignment vertical="center"/>
    </xf>
    <xf numFmtId="0" fontId="7" fillId="4" borderId="11" xfId="1" applyFill="1" applyBorder="1" applyAlignment="1" applyProtection="1">
      <alignment vertical="center"/>
    </xf>
    <xf numFmtId="0" fontId="7" fillId="4" borderId="12" xfId="1" applyFill="1" applyBorder="1" applyAlignment="1" applyProtection="1">
      <alignment vertical="center"/>
    </xf>
    <xf numFmtId="0" fontId="0" fillId="4" borderId="254" xfId="0" applyFill="1" applyBorder="1" applyAlignment="1">
      <alignment vertical="center"/>
    </xf>
    <xf numFmtId="4" fontId="12" fillId="2" borderId="209" xfId="0" applyNumberFormat="1" applyFont="1" applyFill="1" applyBorder="1" applyAlignment="1">
      <alignment horizontal="center" vertical="center" wrapText="1"/>
    </xf>
    <xf numFmtId="0" fontId="0" fillId="4" borderId="0" xfId="0" quotePrefix="1" applyFill="1" applyBorder="1" applyAlignment="1">
      <alignment vertical="center"/>
    </xf>
    <xf numFmtId="0" fontId="0" fillId="2" borderId="264" xfId="0" applyFill="1" applyBorder="1" applyAlignment="1">
      <alignment vertical="center"/>
    </xf>
    <xf numFmtId="0" fontId="0" fillId="2" borderId="266" xfId="0" applyFill="1" applyBorder="1" applyAlignment="1">
      <alignment vertical="center"/>
    </xf>
    <xf numFmtId="0" fontId="0" fillId="2" borderId="267" xfId="0" applyFill="1" applyBorder="1" applyAlignment="1">
      <alignment vertical="center"/>
    </xf>
    <xf numFmtId="4" fontId="75" fillId="4" borderId="0" xfId="0" applyNumberFormat="1" applyFont="1" applyFill="1" applyBorder="1" applyAlignment="1">
      <alignment horizontal="center" vertical="center" wrapText="1"/>
    </xf>
    <xf numFmtId="0" fontId="0" fillId="4" borderId="258" xfId="0" applyFill="1" applyBorder="1" applyAlignment="1">
      <alignment vertical="center"/>
    </xf>
    <xf numFmtId="0" fontId="0" fillId="4" borderId="269" xfId="0" applyFill="1" applyBorder="1" applyAlignment="1">
      <alignment vertical="center"/>
    </xf>
    <xf numFmtId="0" fontId="3" fillId="3" borderId="24" xfId="5" applyFont="1" applyFill="1" applyBorder="1" applyAlignment="1">
      <alignment horizontal="left" vertical="center" wrapText="1"/>
    </xf>
    <xf numFmtId="174" fontId="3" fillId="3" borderId="13" xfId="6" applyNumberFormat="1" applyFont="1" applyFill="1" applyBorder="1" applyAlignment="1">
      <alignment horizontal="justify" vertical="center" wrapText="1"/>
    </xf>
    <xf numFmtId="3" fontId="3" fillId="66" borderId="13" xfId="5" applyNumberFormat="1" applyFont="1" applyFill="1" applyBorder="1" applyAlignment="1">
      <alignment horizontal="center" vertical="center" wrapText="1"/>
    </xf>
    <xf numFmtId="4" fontId="3" fillId="3" borderId="19" xfId="5" applyNumberFormat="1" applyFont="1" applyFill="1" applyBorder="1" applyAlignment="1">
      <alignment horizontal="center" vertical="center" wrapText="1"/>
    </xf>
    <xf numFmtId="0" fontId="53" fillId="11" borderId="24" xfId="5" applyFont="1" applyFill="1" applyBorder="1" applyAlignment="1">
      <alignment horizontal="left" vertical="center" wrapText="1"/>
    </xf>
    <xf numFmtId="174" fontId="53" fillId="11" borderId="43" xfId="6" applyNumberFormat="1" applyFont="1" applyFill="1" applyBorder="1" applyAlignment="1">
      <alignment horizontal="left" vertical="center" wrapText="1"/>
    </xf>
    <xf numFmtId="4" fontId="3" fillId="3" borderId="261" xfId="5" applyNumberFormat="1" applyFont="1" applyFill="1" applyBorder="1" applyAlignment="1">
      <alignment horizontal="center" vertical="center" wrapText="1"/>
    </xf>
    <xf numFmtId="0" fontId="81" fillId="2" borderId="0" xfId="0" applyFont="1" applyFill="1" applyAlignment="1">
      <alignment vertical="center"/>
    </xf>
    <xf numFmtId="3" fontId="2" fillId="2" borderId="0" xfId="0" applyNumberFormat="1" applyFont="1" applyFill="1" applyAlignment="1">
      <alignment vertical="center"/>
    </xf>
    <xf numFmtId="173" fontId="2" fillId="2" borderId="0" xfId="175" applyNumberFormat="1" applyFont="1" applyFill="1" applyAlignment="1">
      <alignment vertical="center"/>
    </xf>
    <xf numFmtId="0" fontId="9" fillId="2" borderId="0" xfId="5" applyFill="1" applyAlignment="1" applyProtection="1">
      <alignment vertical="center"/>
    </xf>
    <xf numFmtId="0" fontId="9" fillId="2" borderId="0" xfId="5" applyFill="1" applyAlignment="1">
      <alignment vertical="center"/>
    </xf>
    <xf numFmtId="0" fontId="0" fillId="2" borderId="0" xfId="0" applyFill="1" applyBorder="1" applyAlignment="1">
      <alignment vertical="center" wrapText="1"/>
    </xf>
    <xf numFmtId="0" fontId="44" fillId="2" borderId="0" xfId="5" applyFont="1" applyFill="1" applyBorder="1" applyAlignment="1" applyProtection="1">
      <alignment vertical="center"/>
    </xf>
    <xf numFmtId="0" fontId="0" fillId="2" borderId="0" xfId="0" applyFill="1" applyBorder="1" applyAlignment="1" applyProtection="1">
      <alignment horizontal="center" vertical="center"/>
    </xf>
    <xf numFmtId="0" fontId="0" fillId="2" borderId="0" xfId="0" applyFill="1" applyBorder="1" applyAlignment="1" applyProtection="1">
      <alignment vertical="center"/>
    </xf>
    <xf numFmtId="0" fontId="44" fillId="2" borderId="0" xfId="5" applyFont="1" applyFill="1" applyBorder="1" applyAlignment="1">
      <alignment vertical="center"/>
    </xf>
    <xf numFmtId="3" fontId="44" fillId="2" borderId="0" xfId="5" applyNumberFormat="1" applyFont="1" applyFill="1" applyBorder="1" applyAlignment="1" applyProtection="1">
      <alignment horizontal="center" vertical="center"/>
    </xf>
    <xf numFmtId="0" fontId="44" fillId="2" borderId="0" xfId="5" applyFont="1" applyFill="1" applyBorder="1" applyAlignment="1">
      <alignment horizontal="center" vertical="center" wrapText="1"/>
    </xf>
    <xf numFmtId="0" fontId="44" fillId="2" borderId="0" xfId="5" applyFont="1" applyFill="1" applyBorder="1" applyAlignment="1">
      <alignment horizontal="center" vertical="center"/>
    </xf>
    <xf numFmtId="0" fontId="9" fillId="2" borderId="0" xfId="5" applyFill="1" applyBorder="1" applyAlignment="1" applyProtection="1">
      <alignment vertical="center" wrapText="1"/>
    </xf>
    <xf numFmtId="0" fontId="9" fillId="2" borderId="14" xfId="5" applyFill="1" applyBorder="1" applyAlignment="1" applyProtection="1">
      <alignment vertical="center" wrapText="1"/>
    </xf>
    <xf numFmtId="0" fontId="9" fillId="2" borderId="15" xfId="5" applyFill="1" applyBorder="1" applyAlignment="1" applyProtection="1">
      <alignment vertical="center" wrapText="1"/>
    </xf>
    <xf numFmtId="0" fontId="9" fillId="2" borderId="16" xfId="5" applyFill="1" applyBorder="1" applyAlignment="1" applyProtection="1">
      <alignment vertical="center" wrapText="1"/>
    </xf>
    <xf numFmtId="0" fontId="9" fillId="2" borderId="0" xfId="5" applyFill="1" applyBorder="1" applyAlignment="1">
      <alignment vertical="center" wrapText="1"/>
    </xf>
    <xf numFmtId="0" fontId="9" fillId="2" borderId="20" xfId="5" applyFill="1" applyBorder="1" applyAlignment="1" applyProtection="1">
      <alignment vertical="center" wrapText="1"/>
    </xf>
    <xf numFmtId="0" fontId="9" fillId="2" borderId="0" xfId="5" applyFill="1" applyBorder="1" applyAlignment="1" applyProtection="1">
      <alignment vertical="center"/>
    </xf>
    <xf numFmtId="0" fontId="46" fillId="2" borderId="23"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0" xfId="0" applyFont="1" applyFill="1" applyBorder="1" applyAlignment="1">
      <alignment vertical="center"/>
    </xf>
    <xf numFmtId="0" fontId="9" fillId="2" borderId="0" xfId="5" applyFill="1" applyBorder="1" applyAlignment="1">
      <alignment vertical="center"/>
    </xf>
    <xf numFmtId="0" fontId="0" fillId="2" borderId="0" xfId="0" applyFill="1" applyAlignment="1" applyProtection="1">
      <alignment vertical="center"/>
    </xf>
    <xf numFmtId="0" fontId="0" fillId="2" borderId="20" xfId="0" applyFill="1" applyBorder="1" applyAlignment="1" applyProtection="1">
      <alignment vertical="center" wrapText="1"/>
    </xf>
    <xf numFmtId="0" fontId="53" fillId="2" borderId="110" xfId="5" applyFont="1" applyFill="1" applyBorder="1" applyAlignment="1" applyProtection="1">
      <alignment vertical="center" wrapText="1"/>
    </xf>
    <xf numFmtId="0" fontId="9" fillId="2" borderId="0" xfId="5" applyFill="1" applyBorder="1" applyAlignment="1" applyProtection="1">
      <alignment horizontal="center" vertical="center"/>
    </xf>
    <xf numFmtId="0" fontId="9" fillId="2" borderId="0" xfId="5" applyFill="1" applyAlignment="1">
      <alignment vertical="center" wrapText="1"/>
    </xf>
    <xf numFmtId="0" fontId="9" fillId="2" borderId="20" xfId="5" applyFont="1" applyFill="1" applyBorder="1" applyAlignment="1" applyProtection="1">
      <alignment vertical="center" wrapText="1"/>
    </xf>
    <xf numFmtId="0" fontId="0" fillId="2" borderId="0" xfId="0" applyFill="1" applyBorder="1" applyAlignment="1" applyProtection="1">
      <alignment vertical="center" wrapText="1"/>
    </xf>
    <xf numFmtId="0" fontId="0" fillId="2" borderId="23" xfId="0" applyFill="1" applyBorder="1" applyAlignment="1" applyProtection="1">
      <alignment vertical="center" wrapText="1"/>
    </xf>
    <xf numFmtId="0" fontId="53" fillId="2" borderId="112" xfId="5" applyFont="1" applyFill="1" applyBorder="1" applyAlignment="1" applyProtection="1">
      <alignment horizontal="center" vertical="center" wrapText="1"/>
    </xf>
    <xf numFmtId="0" fontId="9" fillId="2" borderId="9" xfId="5" applyFill="1" applyBorder="1" applyAlignment="1">
      <alignment vertical="center" wrapText="1"/>
    </xf>
    <xf numFmtId="0" fontId="0" fillId="2" borderId="17" xfId="0" applyFill="1" applyBorder="1" applyAlignment="1" applyProtection="1">
      <alignment vertical="center" wrapText="1"/>
    </xf>
    <xf numFmtId="0" fontId="0" fillId="2" borderId="18" xfId="0" applyFill="1" applyBorder="1" applyAlignment="1" applyProtection="1">
      <alignment vertical="center" wrapText="1"/>
    </xf>
    <xf numFmtId="0" fontId="0" fillId="2" borderId="19" xfId="0" applyFill="1" applyBorder="1" applyAlignment="1" applyProtection="1">
      <alignment vertical="center" wrapText="1"/>
    </xf>
    <xf numFmtId="0" fontId="7" fillId="2" borderId="0" xfId="1" applyFill="1" applyBorder="1" applyAlignment="1" applyProtection="1">
      <alignment vertical="center" wrapText="1"/>
    </xf>
    <xf numFmtId="173" fontId="0" fillId="2" borderId="0" xfId="0" applyNumberFormat="1" applyFill="1" applyBorder="1" applyAlignment="1" applyProtection="1">
      <alignment vertical="center" wrapText="1"/>
    </xf>
    <xf numFmtId="0" fontId="0" fillId="2" borderId="7" xfId="0" applyFill="1" applyBorder="1" applyAlignment="1">
      <alignment vertical="center" wrapText="1"/>
    </xf>
    <xf numFmtId="0" fontId="9" fillId="2" borderId="1" xfId="5" applyFill="1" applyBorder="1" applyAlignment="1">
      <alignment vertical="center"/>
    </xf>
    <xf numFmtId="0" fontId="0" fillId="2" borderId="1" xfId="0" applyFill="1" applyBorder="1" applyAlignment="1">
      <alignment vertical="center" wrapText="1"/>
    </xf>
    <xf numFmtId="0" fontId="122" fillId="2" borderId="0" xfId="5" applyFont="1" applyFill="1" applyAlignment="1">
      <alignment vertical="center"/>
    </xf>
    <xf numFmtId="0" fontId="9" fillId="0" borderId="0" xfId="5" applyAlignment="1">
      <alignment vertical="center"/>
    </xf>
    <xf numFmtId="0" fontId="12" fillId="2" borderId="52" xfId="5" applyFont="1" applyFill="1" applyBorder="1" applyAlignment="1">
      <alignment vertical="center" wrapText="1"/>
    </xf>
    <xf numFmtId="0" fontId="1" fillId="2" borderId="42" xfId="0" applyFont="1" applyFill="1" applyBorder="1" applyAlignment="1">
      <alignment vertical="center" wrapText="1"/>
    </xf>
    <xf numFmtId="3" fontId="1" fillId="76" borderId="42" xfId="0" applyNumberFormat="1" applyFont="1" applyFill="1" applyBorder="1" applyAlignment="1">
      <alignment vertical="center" wrapText="1"/>
    </xf>
    <xf numFmtId="3" fontId="1" fillId="76" borderId="22" xfId="0" applyNumberFormat="1" applyFont="1" applyFill="1" applyBorder="1" applyAlignment="1">
      <alignment vertical="center" wrapText="1"/>
    </xf>
    <xf numFmtId="3" fontId="1" fillId="0" borderId="22" xfId="0" applyNumberFormat="1" applyFont="1" applyBorder="1" applyAlignment="1">
      <alignment vertical="center" wrapText="1"/>
    </xf>
    <xf numFmtId="173" fontId="12" fillId="6" borderId="22" xfId="180" applyNumberFormat="1" applyFont="1" applyFill="1" applyBorder="1" applyAlignment="1">
      <alignment horizontal="center" vertical="center"/>
    </xf>
    <xf numFmtId="178" fontId="12" fillId="0" borderId="50" xfId="0" applyNumberFormat="1" applyFont="1" applyBorder="1" applyAlignment="1">
      <alignment horizontal="center" vertical="center"/>
    </xf>
    <xf numFmtId="173" fontId="0" fillId="2" borderId="0" xfId="0" applyNumberFormat="1" applyFill="1" applyBorder="1" applyAlignment="1">
      <alignment vertical="center" wrapText="1"/>
    </xf>
    <xf numFmtId="0" fontId="12" fillId="2" borderId="51" xfId="5" applyFont="1" applyFill="1" applyBorder="1" applyAlignment="1">
      <alignment vertical="center" wrapText="1"/>
    </xf>
    <xf numFmtId="0" fontId="1" fillId="2" borderId="41" xfId="0" applyFont="1" applyFill="1" applyBorder="1" applyAlignment="1">
      <alignment vertical="center" wrapText="1"/>
    </xf>
    <xf numFmtId="3" fontId="1" fillId="76" borderId="21" xfId="0" applyNumberFormat="1" applyFont="1" applyFill="1" applyBorder="1" applyAlignment="1">
      <alignment vertical="center" wrapText="1"/>
    </xf>
    <xf numFmtId="3" fontId="1" fillId="0" borderId="21" xfId="0" applyNumberFormat="1" applyFont="1" applyBorder="1" applyAlignment="1">
      <alignment vertical="center" wrapText="1"/>
    </xf>
    <xf numFmtId="173" fontId="12" fillId="6" borderId="21" xfId="180" applyNumberFormat="1" applyFont="1" applyFill="1" applyBorder="1" applyAlignment="1">
      <alignment horizontal="center" vertical="center"/>
    </xf>
    <xf numFmtId="178" fontId="12" fillId="0" borderId="27" xfId="0" applyNumberFormat="1" applyFont="1" applyBorder="1" applyAlignment="1">
      <alignment horizontal="center" vertical="center"/>
    </xf>
    <xf numFmtId="3" fontId="180" fillId="0" borderId="21" xfId="0" applyNumberFormat="1" applyFont="1" applyBorder="1" applyAlignment="1">
      <alignment vertical="center" wrapText="1"/>
    </xf>
    <xf numFmtId="173" fontId="181" fillId="6" borderId="21" xfId="180" applyNumberFormat="1" applyFont="1" applyFill="1" applyBorder="1" applyAlignment="1">
      <alignment horizontal="center" vertical="center"/>
    </xf>
    <xf numFmtId="0" fontId="0" fillId="0" borderId="0" xfId="0" applyFill="1" applyBorder="1" applyAlignment="1">
      <alignment vertical="center" wrapText="1"/>
    </xf>
    <xf numFmtId="3" fontId="3" fillId="66" borderId="44" xfId="5" applyNumberFormat="1" applyFont="1" applyFill="1" applyBorder="1" applyAlignment="1">
      <alignment horizontal="right" vertical="center"/>
    </xf>
    <xf numFmtId="3" fontId="0" fillId="2" borderId="0" xfId="0" applyNumberFormat="1" applyFill="1" applyBorder="1" applyAlignment="1">
      <alignment vertical="center" wrapText="1"/>
    </xf>
    <xf numFmtId="0" fontId="53" fillId="7" borderId="25" xfId="5" applyFont="1" applyFill="1" applyBorder="1" applyAlignment="1">
      <alignment horizontal="left" vertical="center" wrapText="1"/>
    </xf>
    <xf numFmtId="0" fontId="53" fillId="7" borderId="25" xfId="5" applyFont="1" applyFill="1" applyBorder="1" applyAlignment="1">
      <alignment horizontal="center" vertical="center" wrapText="1"/>
    </xf>
    <xf numFmtId="0" fontId="53" fillId="7" borderId="26" xfId="5" applyFont="1" applyFill="1" applyBorder="1" applyAlignment="1">
      <alignment horizontal="center" vertical="center" wrapText="1"/>
    </xf>
    <xf numFmtId="0" fontId="53" fillId="4" borderId="14" xfId="5" applyFont="1" applyFill="1" applyBorder="1" applyAlignment="1">
      <alignment vertical="center" wrapText="1"/>
    </xf>
    <xf numFmtId="0" fontId="12" fillId="4" borderId="47" xfId="5" applyFont="1" applyFill="1" applyBorder="1" applyAlignment="1">
      <alignment horizontal="justify" vertical="center" wrapText="1"/>
    </xf>
    <xf numFmtId="0" fontId="53" fillId="4" borderId="20" xfId="5" applyFont="1" applyFill="1" applyBorder="1" applyAlignment="1">
      <alignment vertical="center" wrapText="1"/>
    </xf>
    <xf numFmtId="0" fontId="12" fillId="4" borderId="21" xfId="5" applyFont="1" applyFill="1" applyBorder="1" applyAlignment="1">
      <alignment horizontal="justify" vertical="center" wrapText="1"/>
    </xf>
    <xf numFmtId="0" fontId="12" fillId="4" borderId="39" xfId="5" applyFont="1" applyFill="1" applyBorder="1" applyAlignment="1">
      <alignment horizontal="justify" vertical="center" wrapText="1"/>
    </xf>
    <xf numFmtId="0" fontId="9" fillId="2" borderId="24" xfId="5" applyFont="1" applyFill="1" applyBorder="1" applyAlignment="1">
      <alignment vertical="center"/>
    </xf>
    <xf numFmtId="0" fontId="0" fillId="2" borderId="25" xfId="0" applyFill="1" applyBorder="1" applyAlignment="1">
      <alignment vertical="center" wrapText="1"/>
    </xf>
    <xf numFmtId="3" fontId="3" fillId="11" borderId="43" xfId="5" applyNumberFormat="1" applyFont="1" applyFill="1" applyBorder="1" applyAlignment="1">
      <alignment vertical="center"/>
    </xf>
    <xf numFmtId="3" fontId="3" fillId="11" borderId="44" xfId="5" applyNumberFormat="1" applyFont="1" applyFill="1" applyBorder="1" applyAlignment="1">
      <alignment vertical="center"/>
    </xf>
    <xf numFmtId="0" fontId="34" fillId="4" borderId="0" xfId="0" applyFont="1" applyFill="1" applyAlignment="1">
      <alignment vertical="center" wrapText="1"/>
    </xf>
    <xf numFmtId="3" fontId="73" fillId="2" borderId="0" xfId="5" applyNumberFormat="1" applyFont="1" applyFill="1" applyBorder="1" applyAlignment="1">
      <alignment vertical="center"/>
    </xf>
    <xf numFmtId="3" fontId="73" fillId="2" borderId="0" xfId="0" applyNumberFormat="1" applyFont="1" applyFill="1" applyBorder="1" applyAlignment="1">
      <alignment horizontal="center" vertical="center" wrapText="1"/>
    </xf>
    <xf numFmtId="0" fontId="73" fillId="67" borderId="43" xfId="5" applyFont="1" applyFill="1" applyBorder="1" applyAlignment="1">
      <alignment horizontal="left" vertical="center" wrapText="1"/>
    </xf>
    <xf numFmtId="0" fontId="73" fillId="67" borderId="44" xfId="5" applyFont="1" applyFill="1" applyBorder="1" applyAlignment="1">
      <alignment horizontal="justify" vertical="center" wrapText="1"/>
    </xf>
    <xf numFmtId="3" fontId="73" fillId="67" borderId="44" xfId="5" applyNumberFormat="1" applyFont="1" applyFill="1" applyBorder="1" applyAlignment="1">
      <alignment horizontal="center" vertical="center" wrapText="1"/>
    </xf>
    <xf numFmtId="10" fontId="73" fillId="67" borderId="45" xfId="5" applyNumberFormat="1" applyFont="1" applyFill="1" applyBorder="1" applyAlignment="1">
      <alignment horizontal="center" vertical="center" wrapText="1"/>
    </xf>
    <xf numFmtId="185" fontId="0" fillId="2" borderId="0" xfId="0" applyNumberFormat="1" applyFill="1" applyBorder="1" applyAlignment="1">
      <alignment vertical="center" wrapText="1"/>
    </xf>
    <xf numFmtId="0" fontId="81" fillId="2" borderId="0" xfId="0" applyFont="1" applyFill="1" applyBorder="1" applyAlignment="1">
      <alignment vertical="center"/>
    </xf>
    <xf numFmtId="0" fontId="77" fillId="0" borderId="43" xfId="5" applyFont="1" applyFill="1" applyBorder="1" applyAlignment="1">
      <alignment horizontal="center" vertical="center" wrapText="1"/>
    </xf>
    <xf numFmtId="0" fontId="77" fillId="0" borderId="45" xfId="5" applyFont="1" applyFill="1" applyBorder="1" applyAlignment="1">
      <alignment horizontal="center" vertical="center" wrapText="1"/>
    </xf>
    <xf numFmtId="0" fontId="12" fillId="0" borderId="33" xfId="5" applyFont="1" applyFill="1" applyBorder="1" applyAlignment="1">
      <alignment horizontal="left" vertical="center" wrapText="1"/>
    </xf>
    <xf numFmtId="10" fontId="12" fillId="0" borderId="27" xfId="5" applyNumberFormat="1" applyFont="1" applyBorder="1" applyAlignment="1">
      <alignment horizontal="center" vertical="center"/>
    </xf>
    <xf numFmtId="0" fontId="12" fillId="0" borderId="38" xfId="5" applyFont="1" applyFill="1" applyBorder="1" applyAlignment="1">
      <alignment horizontal="left" vertical="center"/>
    </xf>
    <xf numFmtId="3" fontId="1" fillId="76" borderId="39" xfId="5" applyNumberFormat="1" applyFont="1" applyFill="1" applyBorder="1" applyAlignment="1">
      <alignment horizontal="right" vertical="center"/>
    </xf>
    <xf numFmtId="10" fontId="12" fillId="0" borderId="40" xfId="5" applyNumberFormat="1" applyFont="1" applyBorder="1" applyAlignment="1">
      <alignment horizontal="center" vertical="center"/>
    </xf>
    <xf numFmtId="10" fontId="2" fillId="2" borderId="0" xfId="0" applyNumberFormat="1" applyFont="1" applyFill="1" applyBorder="1" applyAlignment="1">
      <alignment vertical="center" wrapText="1"/>
    </xf>
    <xf numFmtId="0" fontId="53" fillId="3" borderId="43" xfId="5" applyFont="1" applyFill="1" applyBorder="1" applyAlignment="1">
      <alignment vertical="center"/>
    </xf>
    <xf numFmtId="174" fontId="53" fillId="3" borderId="44" xfId="180" applyNumberFormat="1" applyFont="1" applyFill="1" applyBorder="1" applyAlignment="1">
      <alignment vertical="center"/>
    </xf>
    <xf numFmtId="174" fontId="73" fillId="66" borderId="44" xfId="180" applyNumberFormat="1" applyFont="1" applyFill="1" applyBorder="1" applyAlignment="1">
      <alignment vertical="center"/>
    </xf>
    <xf numFmtId="10" fontId="53" fillId="3" borderId="45" xfId="5" applyNumberFormat="1" applyFont="1" applyFill="1" applyBorder="1" applyAlignment="1">
      <alignment horizontal="center" vertical="center"/>
    </xf>
    <xf numFmtId="10" fontId="2" fillId="2" borderId="0" xfId="97" applyNumberFormat="1" applyFont="1" applyFill="1" applyBorder="1" applyAlignment="1">
      <alignment vertical="center" wrapText="1"/>
    </xf>
    <xf numFmtId="165" fontId="9" fillId="2" borderId="0" xfId="180" applyFont="1" applyFill="1" applyAlignment="1">
      <alignment vertical="center"/>
    </xf>
    <xf numFmtId="0" fontId="0" fillId="2" borderId="0" xfId="0" applyFont="1" applyFill="1" applyBorder="1" applyAlignment="1">
      <alignment vertical="center" wrapText="1"/>
    </xf>
    <xf numFmtId="0" fontId="81" fillId="4" borderId="0" xfId="0" applyFont="1" applyFill="1" applyBorder="1" applyAlignment="1">
      <alignment vertical="center"/>
    </xf>
    <xf numFmtId="173" fontId="12" fillId="2" borderId="0" xfId="5" applyNumberFormat="1" applyFont="1" applyFill="1" applyBorder="1" applyAlignment="1">
      <alignment vertical="center"/>
    </xf>
    <xf numFmtId="2" fontId="12" fillId="2" borderId="0" xfId="5" applyNumberFormat="1" applyFont="1" applyFill="1" applyBorder="1" applyAlignment="1">
      <alignment vertical="center"/>
    </xf>
    <xf numFmtId="0" fontId="53" fillId="4" borderId="59" xfId="5" applyFont="1" applyFill="1" applyBorder="1" applyAlignment="1">
      <alignment horizontal="left" vertical="center" wrapText="1"/>
    </xf>
    <xf numFmtId="0" fontId="53" fillId="7" borderId="24" xfId="5" applyFont="1" applyFill="1" applyBorder="1" applyAlignment="1">
      <alignment horizontal="left" vertical="center" wrapText="1"/>
    </xf>
    <xf numFmtId="0" fontId="53" fillId="9" borderId="43" xfId="5" applyFont="1" applyFill="1" applyBorder="1" applyAlignment="1">
      <alignment horizontal="justify" vertical="center" wrapText="1"/>
    </xf>
    <xf numFmtId="3" fontId="53" fillId="9" borderId="44" xfId="0" applyNumberFormat="1" applyFont="1" applyFill="1" applyBorder="1" applyAlignment="1">
      <alignment horizontal="center" vertical="center" wrapText="1"/>
    </xf>
    <xf numFmtId="3" fontId="53" fillId="69" borderId="44" xfId="0" applyNumberFormat="1" applyFont="1" applyFill="1" applyBorder="1" applyAlignment="1">
      <alignment horizontal="center" vertical="center" wrapText="1"/>
    </xf>
    <xf numFmtId="0" fontId="53" fillId="9" borderId="59" xfId="5" applyFont="1" applyFill="1" applyBorder="1" applyAlignment="1">
      <alignment horizontal="justify" vertical="center" wrapText="1"/>
    </xf>
    <xf numFmtId="3" fontId="53" fillId="9" borderId="61" xfId="0" applyNumberFormat="1" applyFont="1" applyFill="1" applyBorder="1" applyAlignment="1">
      <alignment horizontal="left" vertical="center" wrapText="1"/>
    </xf>
    <xf numFmtId="3" fontId="53" fillId="69" borderId="61" xfId="0" applyNumberFormat="1" applyFont="1" applyFill="1" applyBorder="1" applyAlignment="1">
      <alignment horizontal="center" vertical="center" wrapText="1"/>
    </xf>
    <xf numFmtId="0" fontId="53" fillId="11" borderId="43" xfId="5" applyFont="1" applyFill="1" applyBorder="1" applyAlignment="1">
      <alignment horizontal="left" vertical="center" wrapText="1"/>
    </xf>
    <xf numFmtId="0" fontId="53" fillId="11" borderId="44" xfId="5" applyFont="1" applyFill="1" applyBorder="1" applyAlignment="1">
      <alignment horizontal="left" vertical="center" wrapText="1"/>
    </xf>
    <xf numFmtId="0" fontId="48" fillId="2" borderId="0" xfId="0" applyFont="1" applyFill="1" applyBorder="1" applyAlignment="1">
      <alignment vertical="center" wrapText="1"/>
    </xf>
    <xf numFmtId="0" fontId="127" fillId="2" borderId="0" xfId="0" applyFont="1" applyFill="1" applyBorder="1" applyAlignment="1">
      <alignment vertical="center" wrapText="1"/>
    </xf>
    <xf numFmtId="0" fontId="12" fillId="0" borderId="49" xfId="5" applyFont="1" applyFill="1" applyBorder="1" applyAlignment="1">
      <alignment horizontal="left" vertical="center" wrapText="1"/>
    </xf>
    <xf numFmtId="3" fontId="1" fillId="6" borderId="22" xfId="5" applyNumberFormat="1" applyFont="1" applyFill="1" applyBorder="1" applyAlignment="1">
      <alignment horizontal="center" vertical="center"/>
    </xf>
    <xf numFmtId="10" fontId="12" fillId="0" borderId="50" xfId="5" applyNumberFormat="1" applyFont="1" applyBorder="1" applyAlignment="1">
      <alignment horizontal="center" vertical="center"/>
    </xf>
    <xf numFmtId="3" fontId="1" fillId="6" borderId="21" xfId="5" applyNumberFormat="1" applyFont="1" applyFill="1" applyBorder="1" applyAlignment="1">
      <alignment horizontal="center" vertical="center"/>
    </xf>
    <xf numFmtId="0" fontId="12" fillId="0" borderId="38" xfId="5" applyFont="1" applyFill="1" applyBorder="1" applyAlignment="1">
      <alignment horizontal="left" vertical="center" wrapText="1"/>
    </xf>
    <xf numFmtId="174" fontId="53" fillId="3" borderId="44" xfId="180" applyNumberFormat="1" applyFont="1" applyFill="1" applyBorder="1" applyAlignment="1">
      <alignment horizontal="center" vertical="center"/>
    </xf>
    <xf numFmtId="174" fontId="73" fillId="66" borderId="44" xfId="180" applyNumberFormat="1" applyFont="1" applyFill="1" applyBorder="1" applyAlignment="1">
      <alignment horizontal="center" vertical="center"/>
    </xf>
    <xf numFmtId="0" fontId="53" fillId="4" borderId="182" xfId="5" applyFont="1" applyFill="1" applyBorder="1" applyAlignment="1">
      <alignment horizontal="left" vertical="center" wrapText="1"/>
    </xf>
    <xf numFmtId="0" fontId="53" fillId="4" borderId="43" xfId="5" applyFont="1" applyFill="1" applyBorder="1" applyAlignment="1">
      <alignment horizontal="center" vertical="center" wrapText="1"/>
    </xf>
    <xf numFmtId="3" fontId="53" fillId="9" borderId="44" xfId="0" applyNumberFormat="1" applyFont="1" applyFill="1" applyBorder="1" applyAlignment="1">
      <alignment horizontal="left" vertical="center" wrapText="1"/>
    </xf>
    <xf numFmtId="0" fontId="12" fillId="0" borderId="49" xfId="5" applyFont="1" applyFill="1" applyBorder="1" applyAlignment="1">
      <alignment vertical="center"/>
    </xf>
    <xf numFmtId="3" fontId="12" fillId="76" borderId="22" xfId="5" applyNumberFormat="1" applyFont="1" applyFill="1" applyBorder="1" applyAlignment="1">
      <alignment horizontal="center" vertical="center"/>
    </xf>
    <xf numFmtId="3" fontId="12" fillId="0" borderId="22" xfId="5" applyNumberFormat="1" applyFont="1" applyBorder="1" applyAlignment="1">
      <alignment horizontal="center" vertical="center"/>
    </xf>
    <xf numFmtId="3" fontId="12" fillId="6" borderId="50" xfId="5" applyNumberFormat="1" applyFont="1" applyFill="1" applyBorder="1" applyAlignment="1">
      <alignment horizontal="center" vertical="center"/>
    </xf>
    <xf numFmtId="10" fontId="0" fillId="2" borderId="22" xfId="97" applyNumberFormat="1" applyFont="1" applyFill="1" applyBorder="1" applyAlignment="1">
      <alignment vertical="center" wrapText="1"/>
    </xf>
    <xf numFmtId="10" fontId="0" fillId="2" borderId="50" xfId="97" applyNumberFormat="1" applyFont="1" applyFill="1" applyBorder="1" applyAlignment="1">
      <alignment vertical="center" wrapText="1"/>
    </xf>
    <xf numFmtId="0" fontId="12" fillId="0" borderId="33" xfId="5" applyFont="1" applyFill="1" applyBorder="1" applyAlignment="1">
      <alignment vertical="center"/>
    </xf>
    <xf numFmtId="3" fontId="12" fillId="76" borderId="21" xfId="5" applyNumberFormat="1" applyFont="1" applyFill="1" applyBorder="1" applyAlignment="1">
      <alignment horizontal="center" vertical="center"/>
    </xf>
    <xf numFmtId="3" fontId="12" fillId="0" borderId="21" xfId="5" applyNumberFormat="1" applyFont="1" applyBorder="1" applyAlignment="1">
      <alignment horizontal="center" vertical="center"/>
    </xf>
    <xf numFmtId="3" fontId="12" fillId="6" borderId="27" xfId="5" applyNumberFormat="1" applyFont="1" applyFill="1" applyBorder="1" applyAlignment="1">
      <alignment horizontal="center" vertical="center"/>
    </xf>
    <xf numFmtId="10" fontId="0" fillId="2" borderId="21" xfId="97" applyNumberFormat="1" applyFont="1" applyFill="1" applyBorder="1" applyAlignment="1">
      <alignment vertical="center" wrapText="1"/>
    </xf>
    <xf numFmtId="10" fontId="0" fillId="2" borderId="27" xfId="97" applyNumberFormat="1" applyFont="1" applyFill="1" applyBorder="1" applyAlignment="1">
      <alignment vertical="center" wrapText="1"/>
    </xf>
    <xf numFmtId="0" fontId="12" fillId="2" borderId="33" xfId="5" applyFont="1" applyFill="1" applyBorder="1" applyAlignment="1">
      <alignment vertical="center"/>
    </xf>
    <xf numFmtId="0" fontId="12" fillId="2" borderId="38" xfId="5" applyFont="1" applyFill="1" applyBorder="1" applyAlignment="1">
      <alignment vertical="center"/>
    </xf>
    <xf numFmtId="3" fontId="12" fillId="76" borderId="39" xfId="5" applyNumberFormat="1" applyFont="1" applyFill="1" applyBorder="1" applyAlignment="1">
      <alignment horizontal="center" vertical="center"/>
    </xf>
    <xf numFmtId="3" fontId="12" fillId="0" borderId="39" xfId="5" applyNumberFormat="1" applyFont="1" applyBorder="1" applyAlignment="1">
      <alignment horizontal="center" vertical="center"/>
    </xf>
    <xf numFmtId="172" fontId="0" fillId="2" borderId="28" xfId="0" applyNumberFormat="1" applyFill="1" applyBorder="1" applyAlignment="1">
      <alignment vertical="center" wrapText="1"/>
    </xf>
    <xf numFmtId="174" fontId="0" fillId="2" borderId="28" xfId="180" applyNumberFormat="1" applyFont="1" applyFill="1" applyBorder="1" applyAlignment="1">
      <alignment vertical="center" wrapText="1"/>
    </xf>
    <xf numFmtId="10" fontId="126" fillId="2" borderId="29" xfId="97" applyNumberFormat="1" applyFont="1" applyFill="1" applyBorder="1" applyAlignment="1">
      <alignment vertical="center" wrapText="1"/>
    </xf>
    <xf numFmtId="3" fontId="9" fillId="2" borderId="0" xfId="5" applyNumberFormat="1" applyFill="1" applyAlignment="1">
      <alignment vertical="center"/>
    </xf>
    <xf numFmtId="3" fontId="9" fillId="2" borderId="0" xfId="97" applyNumberFormat="1" applyFont="1" applyFill="1" applyAlignment="1">
      <alignment vertical="center"/>
    </xf>
    <xf numFmtId="0" fontId="9" fillId="2" borderId="13" xfId="5" applyFill="1" applyBorder="1" applyAlignment="1">
      <alignment vertical="center"/>
    </xf>
    <xf numFmtId="0" fontId="169" fillId="2" borderId="73" xfId="5" applyFont="1" applyFill="1" applyBorder="1" applyAlignment="1">
      <alignment horizontal="center" vertical="center"/>
    </xf>
    <xf numFmtId="0" fontId="169" fillId="2" borderId="44" xfId="5" applyFont="1" applyFill="1" applyBorder="1" applyAlignment="1">
      <alignment horizontal="center" vertical="center"/>
    </xf>
    <xf numFmtId="3" fontId="169" fillId="2" borderId="44" xfId="5" applyNumberFormat="1" applyFont="1" applyFill="1" applyBorder="1" applyAlignment="1">
      <alignment horizontal="center" vertical="center"/>
    </xf>
    <xf numFmtId="3" fontId="169" fillId="2" borderId="44" xfId="97" applyNumberFormat="1" applyFont="1" applyFill="1" applyBorder="1" applyAlignment="1">
      <alignment horizontal="center" vertical="center"/>
    </xf>
    <xf numFmtId="0" fontId="9" fillId="2" borderId="74" xfId="5" applyFill="1" applyBorder="1" applyAlignment="1">
      <alignment vertical="center"/>
    </xf>
    <xf numFmtId="3" fontId="9" fillId="2" borderId="22" xfId="5" applyNumberFormat="1" applyFill="1" applyBorder="1" applyAlignment="1">
      <alignment vertical="center"/>
    </xf>
    <xf numFmtId="3" fontId="9" fillId="2" borderId="22" xfId="97" applyNumberFormat="1" applyFont="1" applyFill="1" applyBorder="1" applyAlignment="1">
      <alignment vertical="center"/>
    </xf>
    <xf numFmtId="3" fontId="12" fillId="6" borderId="27" xfId="5" applyNumberFormat="1" applyFont="1" applyFill="1" applyBorder="1" applyAlignment="1">
      <alignment horizontal="right" vertical="center"/>
    </xf>
    <xf numFmtId="0" fontId="9" fillId="2" borderId="63" xfId="5" applyFill="1" applyBorder="1" applyAlignment="1">
      <alignment vertical="center"/>
    </xf>
    <xf numFmtId="3" fontId="9" fillId="2" borderId="21" xfId="5" applyNumberFormat="1" applyFill="1" applyBorder="1" applyAlignment="1">
      <alignment vertical="center"/>
    </xf>
    <xf numFmtId="3" fontId="9" fillId="2" borderId="21" xfId="97" applyNumberFormat="1" applyFont="1" applyFill="1" applyBorder="1" applyAlignment="1">
      <alignment vertical="center"/>
    </xf>
    <xf numFmtId="3" fontId="9" fillId="2" borderId="39" xfId="5" applyNumberFormat="1" applyFill="1" applyBorder="1" applyAlignment="1">
      <alignment vertical="center"/>
    </xf>
    <xf numFmtId="3" fontId="9" fillId="2" borderId="39" xfId="97" applyNumberFormat="1" applyFont="1" applyFill="1" applyBorder="1" applyAlignment="1">
      <alignment vertical="center"/>
    </xf>
    <xf numFmtId="3" fontId="12" fillId="6" borderId="40" xfId="5" applyNumberFormat="1" applyFont="1" applyFill="1" applyBorder="1" applyAlignment="1">
      <alignment horizontal="right" vertical="center"/>
    </xf>
    <xf numFmtId="3" fontId="2" fillId="2" borderId="0" xfId="0" applyNumberFormat="1" applyFont="1" applyFill="1" applyBorder="1" applyAlignment="1">
      <alignment vertical="center" wrapText="1"/>
    </xf>
    <xf numFmtId="177" fontId="9" fillId="2" borderId="0" xfId="180" applyNumberFormat="1" applyFont="1" applyFill="1" applyAlignment="1">
      <alignment vertical="center"/>
    </xf>
    <xf numFmtId="0" fontId="12" fillId="0" borderId="13" xfId="5" applyFont="1" applyFill="1" applyBorder="1" applyAlignment="1">
      <alignment vertical="center"/>
    </xf>
    <xf numFmtId="0" fontId="77" fillId="76" borderId="44" xfId="5" quotePrefix="1" applyFont="1" applyFill="1" applyBorder="1" applyAlignment="1">
      <alignment horizontal="center" vertical="center" wrapText="1"/>
    </xf>
    <xf numFmtId="0" fontId="77" fillId="0" borderId="44" xfId="5" quotePrefix="1" applyFont="1" applyFill="1" applyBorder="1" applyAlignment="1">
      <alignment horizontal="center" vertical="center" wrapText="1"/>
    </xf>
    <xf numFmtId="17" fontId="77" fillId="0" borderId="44" xfId="5" applyNumberFormat="1" applyFont="1" applyFill="1" applyBorder="1" applyAlignment="1">
      <alignment horizontal="center" vertical="center" wrapText="1"/>
    </xf>
    <xf numFmtId="17" fontId="73" fillId="66" borderId="45" xfId="5" quotePrefix="1" applyNumberFormat="1" applyFont="1" applyFill="1" applyBorder="1" applyAlignment="1">
      <alignment horizontal="center" vertical="center"/>
    </xf>
    <xf numFmtId="0" fontId="12" fillId="0" borderId="74" xfId="0" applyFont="1" applyFill="1" applyBorder="1" applyAlignment="1">
      <alignment vertical="center"/>
    </xf>
    <xf numFmtId="3" fontId="12" fillId="76" borderId="42" xfId="0" applyNumberFormat="1" applyFont="1" applyFill="1" applyBorder="1" applyAlignment="1">
      <alignment horizontal="center" vertical="center"/>
    </xf>
    <xf numFmtId="3" fontId="12" fillId="0" borderId="42" xfId="0" applyNumberFormat="1" applyFont="1" applyBorder="1" applyAlignment="1">
      <alignment horizontal="center" vertical="center"/>
    </xf>
    <xf numFmtId="3" fontId="12" fillId="6" borderId="229" xfId="0" applyNumberFormat="1" applyFont="1" applyFill="1" applyBorder="1" applyAlignment="1">
      <alignment horizontal="center" vertical="center"/>
    </xf>
    <xf numFmtId="0" fontId="12" fillId="0" borderId="63" xfId="0" applyFont="1" applyFill="1" applyBorder="1" applyAlignment="1">
      <alignment vertical="center"/>
    </xf>
    <xf numFmtId="3" fontId="12" fillId="76" borderId="21" xfId="0" applyNumberFormat="1" applyFont="1" applyFill="1" applyBorder="1" applyAlignment="1">
      <alignment horizontal="center" vertical="center"/>
    </xf>
    <xf numFmtId="3" fontId="12" fillId="0" borderId="21" xfId="0" applyNumberFormat="1" applyFont="1" applyBorder="1" applyAlignment="1">
      <alignment horizontal="center" vertical="center"/>
    </xf>
    <xf numFmtId="3" fontId="12" fillId="6" borderId="27" xfId="0" applyNumberFormat="1" applyFont="1" applyFill="1" applyBorder="1" applyAlignment="1">
      <alignment horizontal="center" vertical="center"/>
    </xf>
    <xf numFmtId="0" fontId="12" fillId="0" borderId="64" xfId="0" applyFont="1" applyFill="1" applyBorder="1" applyAlignment="1">
      <alignment vertical="center"/>
    </xf>
    <xf numFmtId="3" fontId="12" fillId="76" borderId="28" xfId="0" applyNumberFormat="1" applyFont="1" applyFill="1" applyBorder="1" applyAlignment="1">
      <alignment horizontal="center" vertical="center"/>
    </xf>
    <xf numFmtId="3" fontId="12" fillId="0" borderId="28" xfId="0" applyNumberFormat="1" applyFont="1" applyBorder="1" applyAlignment="1">
      <alignment horizontal="center" vertical="center"/>
    </xf>
    <xf numFmtId="3" fontId="12" fillId="6" borderId="29" xfId="0" applyNumberFormat="1" applyFont="1" applyFill="1" applyBorder="1" applyAlignment="1">
      <alignment horizontal="center" vertical="center"/>
    </xf>
    <xf numFmtId="10" fontId="0" fillId="2" borderId="0" xfId="0" applyNumberFormat="1" applyFill="1" applyBorder="1" applyAlignment="1">
      <alignment vertical="center" wrapText="1"/>
    </xf>
    <xf numFmtId="174" fontId="0" fillId="2" borderId="0" xfId="0" applyNumberFormat="1" applyFill="1" applyBorder="1" applyAlignment="1">
      <alignment vertical="center" wrapText="1"/>
    </xf>
    <xf numFmtId="0" fontId="2" fillId="2" borderId="0" xfId="0" applyFont="1" applyFill="1" applyBorder="1" applyAlignment="1">
      <alignment vertical="center" wrapText="1"/>
    </xf>
    <xf numFmtId="174" fontId="2" fillId="2" borderId="0" xfId="0" applyNumberFormat="1" applyFont="1" applyFill="1" applyBorder="1" applyAlignment="1">
      <alignment vertical="center" wrapText="1"/>
    </xf>
    <xf numFmtId="0" fontId="117" fillId="2" borderId="0" xfId="0" applyFont="1" applyFill="1" applyBorder="1" applyAlignment="1">
      <alignment vertical="center" wrapText="1"/>
    </xf>
    <xf numFmtId="0" fontId="117" fillId="2" borderId="131" xfId="0" applyFont="1" applyFill="1" applyBorder="1" applyAlignment="1">
      <alignment vertical="center" wrapText="1"/>
    </xf>
    <xf numFmtId="0" fontId="0" fillId="2" borderId="131" xfId="0" applyFill="1" applyBorder="1" applyAlignment="1">
      <alignment vertical="center" wrapText="1"/>
    </xf>
    <xf numFmtId="0" fontId="62" fillId="2" borderId="0" xfId="0" applyFont="1" applyFill="1" applyBorder="1" applyAlignment="1">
      <alignment vertical="center" wrapText="1"/>
    </xf>
    <xf numFmtId="0" fontId="67" fillId="0" borderId="0" xfId="5" applyFont="1" applyAlignment="1">
      <alignment vertical="center"/>
    </xf>
    <xf numFmtId="2" fontId="0" fillId="2" borderId="0" xfId="0" applyNumberFormat="1" applyFill="1" applyBorder="1" applyAlignment="1">
      <alignment vertical="center" wrapText="1"/>
    </xf>
    <xf numFmtId="0" fontId="53" fillId="3" borderId="13" xfId="5" applyFont="1" applyFill="1" applyBorder="1" applyAlignment="1">
      <alignment vertical="center" wrapText="1"/>
    </xf>
    <xf numFmtId="16" fontId="53" fillId="3" borderId="73" xfId="5" quotePrefix="1" applyNumberFormat="1" applyFont="1" applyFill="1" applyBorder="1" applyAlignment="1">
      <alignment horizontal="center" vertical="center"/>
    </xf>
    <xf numFmtId="16" fontId="53" fillId="3" borderId="44" xfId="5" quotePrefix="1" applyNumberFormat="1" applyFont="1" applyFill="1" applyBorder="1" applyAlignment="1">
      <alignment horizontal="center" vertical="center"/>
    </xf>
    <xf numFmtId="16" fontId="53" fillId="3" borderId="45" xfId="5" quotePrefix="1" applyNumberFormat="1" applyFont="1" applyFill="1" applyBorder="1" applyAlignment="1">
      <alignment horizontal="center" vertical="center"/>
    </xf>
    <xf numFmtId="0" fontId="12" fillId="0" borderId="74" xfId="5" applyFont="1" applyFill="1" applyBorder="1" applyAlignment="1">
      <alignment vertical="center" wrapText="1"/>
    </xf>
    <xf numFmtId="2" fontId="12" fillId="4" borderId="42" xfId="0" applyNumberFormat="1" applyFont="1" applyFill="1" applyBorder="1" applyAlignment="1" applyProtection="1">
      <alignment horizontal="center" vertical="center" wrapText="1"/>
      <protection locked="0"/>
    </xf>
    <xf numFmtId="0" fontId="12" fillId="0" borderId="63" xfId="5" applyFont="1" applyFill="1" applyBorder="1" applyAlignment="1">
      <alignment vertical="center" wrapText="1"/>
    </xf>
    <xf numFmtId="2" fontId="12" fillId="4" borderId="41" xfId="0" applyNumberFormat="1" applyFont="1" applyFill="1" applyBorder="1" applyAlignment="1" applyProtection="1">
      <alignment horizontal="center" vertical="center" wrapText="1"/>
      <protection locked="0"/>
    </xf>
    <xf numFmtId="0" fontId="12" fillId="0" borderId="64" xfId="5" applyFont="1" applyFill="1" applyBorder="1" applyAlignment="1">
      <alignment vertical="center" wrapText="1"/>
    </xf>
    <xf numFmtId="2" fontId="12" fillId="4" borderId="54" xfId="0" applyNumberFormat="1" applyFont="1" applyFill="1" applyBorder="1" applyAlignment="1" applyProtection="1">
      <alignment horizontal="center" vertical="center" wrapText="1"/>
      <protection locked="0"/>
    </xf>
    <xf numFmtId="2" fontId="12" fillId="4" borderId="28" xfId="0" applyNumberFormat="1" applyFont="1" applyFill="1" applyBorder="1" applyAlignment="1" applyProtection="1">
      <alignment horizontal="center" vertical="center" wrapText="1"/>
      <protection locked="0"/>
    </xf>
    <xf numFmtId="2" fontId="12" fillId="4" borderId="29" xfId="0" applyNumberFormat="1" applyFont="1" applyFill="1" applyBorder="1" applyAlignment="1" applyProtection="1">
      <alignment horizontal="center" vertical="center" wrapText="1"/>
      <protection locked="0"/>
    </xf>
    <xf numFmtId="0" fontId="53" fillId="3" borderId="13" xfId="5" applyFont="1" applyFill="1" applyBorder="1" applyAlignment="1">
      <alignment horizontal="center" vertical="center"/>
    </xf>
    <xf numFmtId="0" fontId="53" fillId="3" borderId="73" xfId="5" applyFont="1" applyFill="1" applyBorder="1" applyAlignment="1">
      <alignment horizontal="center" vertical="center"/>
    </xf>
    <xf numFmtId="0" fontId="53" fillId="3" borderId="44" xfId="5" applyFont="1" applyFill="1" applyBorder="1" applyAlignment="1">
      <alignment horizontal="center" vertical="center"/>
    </xf>
    <xf numFmtId="0" fontId="53" fillId="3" borderId="45" xfId="5" applyFont="1" applyFill="1" applyBorder="1" applyAlignment="1">
      <alignment horizontal="center" vertical="center"/>
    </xf>
    <xf numFmtId="0" fontId="12" fillId="0" borderId="74" xfId="5" applyFont="1" applyFill="1" applyBorder="1" applyAlignment="1">
      <alignment horizontal="center" vertical="center"/>
    </xf>
    <xf numFmtId="0" fontId="12" fillId="0" borderId="42" xfId="5" applyFont="1" applyBorder="1" applyAlignment="1">
      <alignment horizontal="center" vertical="center"/>
    </xf>
    <xf numFmtId="0" fontId="12" fillId="0" borderId="22" xfId="5" applyFont="1" applyBorder="1" applyAlignment="1">
      <alignment horizontal="center" vertical="center"/>
    </xf>
    <xf numFmtId="0" fontId="12" fillId="0" borderId="63" xfId="0" applyFont="1" applyFill="1" applyBorder="1" applyAlignment="1">
      <alignment horizontal="center" vertical="center"/>
    </xf>
    <xf numFmtId="2" fontId="12" fillId="0" borderId="21" xfId="0" applyNumberFormat="1" applyFont="1" applyFill="1" applyBorder="1" applyAlignment="1">
      <alignment horizontal="center" vertical="center"/>
    </xf>
    <xf numFmtId="2" fontId="12" fillId="0" borderId="41" xfId="0" applyNumberFormat="1" applyFont="1" applyFill="1" applyBorder="1" applyAlignment="1" applyProtection="1">
      <alignment horizontal="center" vertical="center" wrapText="1"/>
      <protection locked="0"/>
    </xf>
    <xf numFmtId="2" fontId="12" fillId="0" borderId="27" xfId="0" applyNumberFormat="1" applyFont="1" applyFill="1" applyBorder="1" applyAlignment="1" applyProtection="1">
      <alignment horizontal="center" vertical="center" wrapText="1"/>
      <protection locked="0"/>
    </xf>
    <xf numFmtId="0" fontId="9" fillId="0" borderId="0" xfId="5" applyFill="1" applyAlignment="1">
      <alignment vertical="center"/>
    </xf>
    <xf numFmtId="0" fontId="12" fillId="0" borderId="64" xfId="0" applyFont="1" applyFill="1" applyBorder="1" applyAlignment="1">
      <alignment horizontal="center" vertical="center"/>
    </xf>
    <xf numFmtId="2" fontId="12" fillId="0" borderId="28" xfId="0" applyNumberFormat="1" applyFont="1" applyFill="1" applyBorder="1" applyAlignment="1">
      <alignment horizontal="center" vertical="center"/>
    </xf>
    <xf numFmtId="2" fontId="12" fillId="2" borderId="28" xfId="0" applyNumberFormat="1" applyFont="1" applyFill="1" applyBorder="1" applyAlignment="1">
      <alignment horizontal="center" vertical="center"/>
    </xf>
    <xf numFmtId="2" fontId="12" fillId="2" borderId="29" xfId="0" applyNumberFormat="1" applyFont="1" applyFill="1" applyBorder="1" applyAlignment="1">
      <alignment horizontal="center" vertical="center"/>
    </xf>
    <xf numFmtId="0" fontId="67" fillId="2" borderId="0" xfId="5" applyFont="1" applyFill="1" applyAlignment="1">
      <alignment vertical="center"/>
    </xf>
    <xf numFmtId="0" fontId="12" fillId="0" borderId="74" xfId="5" applyFont="1" applyFill="1" applyBorder="1" applyAlignment="1">
      <alignment horizontal="left" vertical="center"/>
    </xf>
    <xf numFmtId="174" fontId="12" fillId="0" borderId="42" xfId="180" applyNumberFormat="1" applyFont="1" applyFill="1" applyBorder="1" applyAlignment="1">
      <alignment horizontal="left" vertical="center"/>
    </xf>
    <xf numFmtId="0" fontId="12" fillId="0" borderId="63" xfId="5" applyFont="1" applyFill="1" applyBorder="1" applyAlignment="1">
      <alignment horizontal="left" vertical="center"/>
    </xf>
    <xf numFmtId="174" fontId="12" fillId="0" borderId="41" xfId="180" applyNumberFormat="1" applyFont="1" applyFill="1" applyBorder="1" applyAlignment="1">
      <alignment horizontal="left" vertical="center"/>
    </xf>
    <xf numFmtId="174" fontId="1" fillId="2" borderId="21" xfId="180" applyNumberFormat="1" applyFont="1" applyFill="1" applyBorder="1" applyAlignment="1" applyProtection="1">
      <alignment horizontal="left" vertical="center" wrapText="1"/>
      <protection locked="0"/>
    </xf>
    <xf numFmtId="174" fontId="1" fillId="2" borderId="27" xfId="180" applyNumberFormat="1" applyFont="1" applyFill="1" applyBorder="1" applyAlignment="1" applyProtection="1">
      <alignment horizontal="left" vertical="center" wrapText="1"/>
      <protection locked="0"/>
    </xf>
    <xf numFmtId="174" fontId="1" fillId="2" borderId="21" xfId="180" quotePrefix="1" applyNumberFormat="1" applyFont="1" applyFill="1" applyBorder="1" applyAlignment="1" applyProtection="1">
      <alignment horizontal="center" vertical="center" wrapText="1"/>
      <protection locked="0"/>
    </xf>
    <xf numFmtId="174" fontId="1" fillId="2" borderId="27" xfId="180" quotePrefix="1" applyNumberFormat="1" applyFont="1" applyFill="1" applyBorder="1" applyAlignment="1" applyProtection="1">
      <alignment horizontal="center" vertical="center" wrapText="1"/>
      <protection locked="0"/>
    </xf>
    <xf numFmtId="0" fontId="12" fillId="0" borderId="64" xfId="5" applyFont="1" applyFill="1" applyBorder="1" applyAlignment="1">
      <alignment horizontal="left" vertical="center"/>
    </xf>
    <xf numFmtId="174" fontId="12" fillId="0" borderId="54" xfId="180" applyNumberFormat="1" applyFont="1" applyFill="1" applyBorder="1" applyAlignment="1">
      <alignment horizontal="left" vertical="center"/>
    </xf>
    <xf numFmtId="0" fontId="53" fillId="2" borderId="0" xfId="5" applyFont="1" applyFill="1" applyBorder="1" applyAlignment="1">
      <alignment horizontal="left" vertical="center"/>
    </xf>
    <xf numFmtId="0" fontId="12" fillId="2" borderId="0" xfId="5" applyFont="1" applyFill="1" applyBorder="1" applyAlignment="1">
      <alignment vertical="center"/>
    </xf>
    <xf numFmtId="3" fontId="12" fillId="2" borderId="0" xfId="5" applyNumberFormat="1" applyFont="1" applyFill="1" applyBorder="1" applyAlignment="1">
      <alignment vertical="center"/>
    </xf>
    <xf numFmtId="174" fontId="12" fillId="2" borderId="0" xfId="180" applyNumberFormat="1" applyFont="1" applyFill="1" applyBorder="1" applyAlignment="1">
      <alignment horizontal="left" vertical="center"/>
    </xf>
    <xf numFmtId="0" fontId="12" fillId="0" borderId="0" xfId="5" applyFont="1" applyFill="1" applyBorder="1" applyAlignment="1">
      <alignment horizontal="left" vertical="center"/>
    </xf>
    <xf numFmtId="0" fontId="64" fillId="2" borderId="0" xfId="0" applyFont="1" applyFill="1" applyBorder="1" applyAlignment="1">
      <alignment vertical="center" wrapText="1"/>
    </xf>
    <xf numFmtId="0" fontId="73" fillId="66" borderId="44" xfId="5" applyFont="1" applyFill="1" applyBorder="1" applyAlignment="1">
      <alignment horizontal="center" vertical="center"/>
    </xf>
    <xf numFmtId="0" fontId="78" fillId="2" borderId="0" xfId="1" applyFont="1" applyFill="1" applyBorder="1" applyAlignment="1" applyProtection="1">
      <alignment vertical="center" wrapText="1"/>
    </xf>
    <xf numFmtId="3" fontId="12" fillId="0" borderId="42" xfId="5" applyNumberFormat="1" applyFont="1" applyBorder="1" applyAlignment="1">
      <alignment horizontal="center" vertical="center"/>
    </xf>
    <xf numFmtId="3" fontId="12" fillId="6" borderId="22" xfId="5" applyNumberFormat="1" applyFont="1" applyFill="1" applyBorder="1" applyAlignment="1">
      <alignment horizontal="center" vertical="center"/>
    </xf>
    <xf numFmtId="178" fontId="12" fillId="0" borderId="22" xfId="5" applyNumberFormat="1" applyFont="1" applyBorder="1" applyAlignment="1">
      <alignment horizontal="center" vertical="center"/>
    </xf>
    <xf numFmtId="178" fontId="12" fillId="0" borderId="50" xfId="5" applyNumberFormat="1" applyFont="1" applyBorder="1" applyAlignment="1">
      <alignment horizontal="center" vertical="center"/>
    </xf>
    <xf numFmtId="3" fontId="12" fillId="0" borderId="41" xfId="5" applyNumberFormat="1" applyFont="1" applyBorder="1" applyAlignment="1">
      <alignment horizontal="center" vertical="center"/>
    </xf>
    <xf numFmtId="3" fontId="12" fillId="6" borderId="21" xfId="5" applyNumberFormat="1" applyFont="1" applyFill="1" applyBorder="1" applyAlignment="1">
      <alignment horizontal="center" vertical="center"/>
    </xf>
    <xf numFmtId="178" fontId="12" fillId="0" borderId="21" xfId="5" applyNumberFormat="1" applyFont="1" applyBorder="1" applyAlignment="1">
      <alignment horizontal="center" vertical="center"/>
    </xf>
    <xf numFmtId="178" fontId="12" fillId="0" borderId="27" xfId="5" applyNumberFormat="1" applyFont="1" applyBorder="1" applyAlignment="1">
      <alignment horizontal="center" vertical="center"/>
    </xf>
    <xf numFmtId="3" fontId="12" fillId="0" borderId="54" xfId="5" applyNumberFormat="1" applyFont="1" applyBorder="1" applyAlignment="1">
      <alignment horizontal="center" vertical="center"/>
    </xf>
    <xf numFmtId="3" fontId="12" fillId="6" borderId="28" xfId="5" applyNumberFormat="1" applyFont="1" applyFill="1" applyBorder="1" applyAlignment="1">
      <alignment horizontal="center" vertical="center"/>
    </xf>
    <xf numFmtId="178" fontId="12" fillId="0" borderId="28" xfId="5" applyNumberFormat="1" applyFont="1" applyBorder="1" applyAlignment="1">
      <alignment horizontal="center" vertical="center"/>
    </xf>
    <xf numFmtId="178" fontId="12" fillId="0" borderId="29" xfId="5" applyNumberFormat="1" applyFont="1" applyBorder="1" applyAlignment="1">
      <alignment horizontal="center" vertical="center"/>
    </xf>
    <xf numFmtId="0" fontId="12" fillId="3" borderId="13" xfId="0" applyFont="1" applyFill="1" applyBorder="1" applyAlignment="1">
      <alignment vertical="center"/>
    </xf>
    <xf numFmtId="17" fontId="53" fillId="3" borderId="73" xfId="5" quotePrefix="1" applyNumberFormat="1" applyFont="1" applyFill="1" applyBorder="1" applyAlignment="1">
      <alignment horizontal="center" vertical="center"/>
    </xf>
    <xf numFmtId="17" fontId="53" fillId="3" borderId="44" xfId="5" quotePrefix="1" applyNumberFormat="1" applyFont="1" applyFill="1" applyBorder="1" applyAlignment="1">
      <alignment horizontal="center" vertical="center"/>
    </xf>
    <xf numFmtId="2" fontId="122" fillId="2" borderId="0" xfId="5" applyNumberFormat="1" applyFont="1" applyFill="1" applyBorder="1" applyAlignment="1">
      <alignment vertical="center"/>
    </xf>
    <xf numFmtId="0" fontId="12" fillId="3" borderId="74" xfId="0" applyFont="1" applyFill="1" applyBorder="1" applyAlignment="1">
      <alignment vertical="center"/>
    </xf>
    <xf numFmtId="178" fontId="12" fillId="0" borderId="42" xfId="5" quotePrefix="1" applyNumberFormat="1" applyFont="1" applyBorder="1" applyAlignment="1">
      <alignment horizontal="center" vertical="center"/>
    </xf>
    <xf numFmtId="178" fontId="12" fillId="0" borderId="22" xfId="5" quotePrefix="1" applyNumberFormat="1" applyFont="1" applyBorder="1" applyAlignment="1">
      <alignment horizontal="center" vertical="center"/>
    </xf>
    <xf numFmtId="178" fontId="12" fillId="0" borderId="50" xfId="5" quotePrefix="1" applyNumberFormat="1" applyFont="1" applyBorder="1" applyAlignment="1">
      <alignment horizontal="center" vertical="center"/>
    </xf>
    <xf numFmtId="2" fontId="0" fillId="2" borderId="0" xfId="0" applyNumberFormat="1" applyFill="1" applyBorder="1" applyAlignment="1">
      <alignment vertical="center"/>
    </xf>
    <xf numFmtId="10" fontId="122" fillId="2" borderId="0" xfId="5" applyNumberFormat="1" applyFont="1" applyFill="1" applyBorder="1" applyAlignment="1">
      <alignment vertical="center"/>
    </xf>
    <xf numFmtId="0" fontId="12" fillId="3" borderId="63" xfId="0" applyFont="1" applyFill="1" applyBorder="1" applyAlignment="1">
      <alignment vertical="center"/>
    </xf>
    <xf numFmtId="178" fontId="12" fillId="0" borderId="41" xfId="5" quotePrefix="1" applyNumberFormat="1" applyFont="1" applyBorder="1" applyAlignment="1">
      <alignment horizontal="center" vertical="center"/>
    </xf>
    <xf numFmtId="178" fontId="12" fillId="0" borderId="21" xfId="5" quotePrefix="1" applyNumberFormat="1" applyFont="1" applyBorder="1" applyAlignment="1">
      <alignment horizontal="center" vertical="center"/>
    </xf>
    <xf numFmtId="178" fontId="12" fillId="0" borderId="27" xfId="5" quotePrefix="1" applyNumberFormat="1" applyFont="1" applyBorder="1" applyAlignment="1">
      <alignment horizontal="center" vertical="center"/>
    </xf>
    <xf numFmtId="0" fontId="12" fillId="3" borderId="64" xfId="0" applyFont="1" applyFill="1" applyBorder="1" applyAlignment="1">
      <alignment vertical="center"/>
    </xf>
    <xf numFmtId="178" fontId="12" fillId="0" borderId="54" xfId="5" quotePrefix="1" applyNumberFormat="1" applyFont="1" applyBorder="1" applyAlignment="1">
      <alignment horizontal="center" vertical="center"/>
    </xf>
    <xf numFmtId="178" fontId="12" fillId="0" borderId="28" xfId="5" quotePrefix="1" applyNumberFormat="1" applyFont="1" applyBorder="1" applyAlignment="1">
      <alignment horizontal="center" vertical="center"/>
    </xf>
    <xf numFmtId="178" fontId="12" fillId="0" borderId="29" xfId="5" quotePrefix="1" applyNumberFormat="1" applyFont="1" applyBorder="1" applyAlignment="1">
      <alignment horizontal="center" vertical="center"/>
    </xf>
    <xf numFmtId="0" fontId="74" fillId="2" borderId="0" xfId="0" applyFont="1" applyFill="1" applyBorder="1" applyAlignment="1">
      <alignment vertical="center" wrapText="1"/>
    </xf>
    <xf numFmtId="2" fontId="0" fillId="2" borderId="0" xfId="0" applyNumberFormat="1" applyFont="1" applyFill="1" applyBorder="1" applyAlignment="1">
      <alignment vertical="center" wrapText="1"/>
    </xf>
    <xf numFmtId="2" fontId="2" fillId="2" borderId="0" xfId="0" applyNumberFormat="1" applyFont="1" applyFill="1" applyBorder="1" applyAlignment="1">
      <alignment vertical="center" wrapText="1"/>
    </xf>
    <xf numFmtId="17" fontId="73" fillId="66" borderId="44" xfId="5" quotePrefix="1" applyNumberFormat="1" applyFont="1" applyFill="1" applyBorder="1" applyAlignment="1">
      <alignment horizontal="center" vertical="center"/>
    </xf>
    <xf numFmtId="16" fontId="0" fillId="2" borderId="0" xfId="0" applyNumberFormat="1" applyFill="1" applyBorder="1" applyAlignment="1">
      <alignment vertical="center" wrapText="1"/>
    </xf>
    <xf numFmtId="2" fontId="60" fillId="2" borderId="0" xfId="5" applyNumberFormat="1" applyFont="1" applyFill="1" applyBorder="1" applyAlignment="1">
      <alignment vertical="center"/>
    </xf>
    <xf numFmtId="0" fontId="61" fillId="2" borderId="0" xfId="5" applyFont="1" applyFill="1" applyBorder="1" applyAlignment="1">
      <alignment vertical="center"/>
    </xf>
    <xf numFmtId="0" fontId="122" fillId="2" borderId="0" xfId="5" applyFont="1" applyFill="1" applyBorder="1" applyAlignment="1">
      <alignment vertical="center"/>
    </xf>
    <xf numFmtId="0" fontId="53" fillId="3" borderId="74" xfId="5" applyFont="1" applyFill="1" applyBorder="1" applyAlignment="1">
      <alignment horizontal="left" vertical="center"/>
    </xf>
    <xf numFmtId="10" fontId="12" fillId="0" borderId="22" xfId="5" applyNumberFormat="1" applyFont="1" applyBorder="1" applyAlignment="1">
      <alignment horizontal="center" vertical="center"/>
    </xf>
    <xf numFmtId="10" fontId="0" fillId="2" borderId="50" xfId="97" applyNumberFormat="1" applyFont="1" applyFill="1" applyBorder="1" applyAlignment="1">
      <alignment horizontal="center" vertical="center" wrapText="1"/>
    </xf>
    <xf numFmtId="1" fontId="0" fillId="2" borderId="0" xfId="0" applyNumberFormat="1" applyFill="1" applyBorder="1" applyAlignment="1">
      <alignment vertical="center" wrapText="1"/>
    </xf>
    <xf numFmtId="10" fontId="12" fillId="0" borderId="21" xfId="5" applyNumberFormat="1" applyFont="1" applyBorder="1" applyAlignment="1">
      <alignment horizontal="center" vertical="center"/>
    </xf>
    <xf numFmtId="10" fontId="0" fillId="2" borderId="27" xfId="97" applyNumberFormat="1" applyFont="1" applyFill="1" applyBorder="1" applyAlignment="1">
      <alignment horizontal="center" vertical="center" wrapText="1"/>
    </xf>
    <xf numFmtId="10" fontId="12" fillId="0" borderId="21" xfId="5" quotePrefix="1" applyNumberFormat="1" applyFont="1" applyBorder="1" applyAlignment="1">
      <alignment horizontal="center" vertical="center"/>
    </xf>
    <xf numFmtId="0" fontId="53" fillId="3" borderId="65" xfId="5" applyFont="1" applyFill="1" applyBorder="1" applyAlignment="1">
      <alignment horizontal="left" vertical="center"/>
    </xf>
    <xf numFmtId="3" fontId="12" fillId="0" borderId="242" xfId="5" applyNumberFormat="1" applyFont="1" applyBorder="1" applyAlignment="1">
      <alignment horizontal="center" vertical="center"/>
    </xf>
    <xf numFmtId="3" fontId="12" fillId="6" borderId="39" xfId="5" applyNumberFormat="1" applyFont="1" applyFill="1" applyBorder="1" applyAlignment="1">
      <alignment horizontal="center" vertical="center"/>
    </xf>
    <xf numFmtId="10" fontId="12" fillId="0" borderId="39" xfId="5" applyNumberFormat="1" applyFont="1" applyBorder="1" applyAlignment="1">
      <alignment horizontal="center" vertical="center"/>
    </xf>
    <xf numFmtId="10" fontId="0" fillId="2" borderId="40" xfId="97" applyNumberFormat="1" applyFont="1" applyFill="1" applyBorder="1" applyAlignment="1">
      <alignment horizontal="center" vertical="center" wrapText="1"/>
    </xf>
    <xf numFmtId="0" fontId="53" fillId="3" borderId="13" xfId="5" applyFont="1" applyFill="1" applyBorder="1" applyAlignment="1">
      <alignment horizontal="left" vertical="center"/>
    </xf>
    <xf numFmtId="3" fontId="53" fillId="3" borderId="44" xfId="5" applyNumberFormat="1" applyFont="1" applyFill="1" applyBorder="1" applyAlignment="1">
      <alignment horizontal="center" vertical="center"/>
    </xf>
    <xf numFmtId="10" fontId="53" fillId="3" borderId="44" xfId="5" applyNumberFormat="1" applyFont="1" applyFill="1" applyBorder="1" applyAlignment="1">
      <alignment horizontal="center" vertical="center"/>
    </xf>
    <xf numFmtId="9" fontId="53" fillId="3" borderId="45" xfId="97" applyFont="1" applyFill="1" applyBorder="1" applyAlignment="1">
      <alignment horizontal="center" vertical="center"/>
    </xf>
    <xf numFmtId="0" fontId="53" fillId="4" borderId="73" xfId="0" applyFont="1" applyFill="1" applyBorder="1" applyAlignment="1" applyProtection="1">
      <alignment horizontal="center" vertical="center" wrapText="1"/>
      <protection locked="0"/>
    </xf>
    <xf numFmtId="0" fontId="53" fillId="4" borderId="44" xfId="0" applyFont="1" applyFill="1" applyBorder="1" applyAlignment="1" applyProtection="1">
      <alignment horizontal="center" vertical="center" wrapText="1"/>
      <protection locked="0"/>
    </xf>
    <xf numFmtId="0" fontId="53" fillId="4" borderId="45" xfId="0" applyFont="1" applyFill="1" applyBorder="1" applyAlignment="1" applyProtection="1">
      <alignment horizontal="center" vertical="center" wrapText="1"/>
      <protection locked="0"/>
    </xf>
    <xf numFmtId="0" fontId="12" fillId="3" borderId="74" xfId="5" applyFont="1" applyFill="1" applyBorder="1" applyAlignment="1">
      <alignment horizontal="center" vertical="center"/>
    </xf>
    <xf numFmtId="0" fontId="12" fillId="4" borderId="42" xfId="0" applyFont="1" applyFill="1" applyBorder="1" applyAlignment="1" applyProtection="1">
      <alignment horizontal="center" vertical="center" wrapText="1"/>
      <protection locked="0"/>
    </xf>
    <xf numFmtId="0" fontId="12" fillId="3" borderId="63" xfId="5" applyFont="1" applyFill="1" applyBorder="1" applyAlignment="1">
      <alignment horizontal="center" vertical="center"/>
    </xf>
    <xf numFmtId="0" fontId="12" fillId="4" borderId="41" xfId="0" applyFont="1" applyFill="1" applyBorder="1" applyAlignment="1" applyProtection="1">
      <alignment horizontal="center" vertical="center" wrapText="1"/>
      <protection locked="0"/>
    </xf>
    <xf numFmtId="0" fontId="73" fillId="66" borderId="64" xfId="5" applyFont="1" applyFill="1" applyBorder="1" applyAlignment="1">
      <alignment horizontal="center" vertical="center"/>
    </xf>
    <xf numFmtId="0" fontId="12" fillId="0" borderId="28" xfId="0" applyFont="1" applyFill="1" applyBorder="1" applyAlignment="1" applyProtection="1">
      <alignment horizontal="center" vertical="center" wrapText="1"/>
      <protection locked="0"/>
    </xf>
    <xf numFmtId="0" fontId="13" fillId="4" borderId="0" xfId="0" applyFont="1" applyFill="1" applyBorder="1" applyAlignment="1" applyProtection="1">
      <alignment vertical="center" wrapText="1"/>
      <protection locked="0"/>
    </xf>
    <xf numFmtId="0" fontId="0" fillId="0"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center" wrapText="1"/>
      <protection locked="0"/>
    </xf>
    <xf numFmtId="0" fontId="9" fillId="0" borderId="0" xfId="5" applyBorder="1" applyAlignment="1">
      <alignment vertical="center"/>
    </xf>
    <xf numFmtId="0" fontId="127" fillId="2" borderId="0" xfId="0" applyFont="1" applyFill="1" applyBorder="1" applyAlignment="1">
      <alignment vertical="center"/>
    </xf>
    <xf numFmtId="172" fontId="0" fillId="2" borderId="0" xfId="0" applyNumberFormat="1" applyFill="1" applyBorder="1" applyAlignment="1">
      <alignment vertical="center" wrapText="1"/>
    </xf>
    <xf numFmtId="182" fontId="0" fillId="2" borderId="0" xfId="0" applyNumberFormat="1" applyFill="1" applyBorder="1" applyAlignment="1">
      <alignment vertical="center" wrapText="1"/>
    </xf>
    <xf numFmtId="0" fontId="68" fillId="0" borderId="0" xfId="5" applyFont="1" applyAlignment="1">
      <alignment vertical="center"/>
    </xf>
    <xf numFmtId="2" fontId="0" fillId="0" borderId="0" xfId="0" applyNumberFormat="1" applyFill="1" applyBorder="1" applyAlignment="1">
      <alignment vertical="center" wrapText="1"/>
    </xf>
    <xf numFmtId="0" fontId="53" fillId="3" borderId="154" xfId="5" applyFont="1" applyFill="1" applyBorder="1" applyAlignment="1">
      <alignment horizontal="center" vertical="center"/>
    </xf>
    <xf numFmtId="0" fontId="12" fillId="4" borderId="108" xfId="0" applyFont="1" applyFill="1" applyBorder="1" applyAlignment="1" applyProtection="1">
      <alignment horizontal="center" vertical="center" wrapText="1"/>
      <protection locked="0"/>
    </xf>
    <xf numFmtId="0" fontId="12" fillId="4" borderId="108" xfId="0" quotePrefix="1" applyFont="1" applyFill="1" applyBorder="1" applyAlignment="1" applyProtection="1">
      <alignment horizontal="center" vertical="center" wrapText="1"/>
      <protection locked="0"/>
    </xf>
    <xf numFmtId="0" fontId="62" fillId="66" borderId="169" xfId="0" quotePrefix="1" applyFont="1" applyFill="1" applyBorder="1" applyAlignment="1" applyProtection="1">
      <alignment horizontal="center" vertical="center" wrapText="1"/>
      <protection locked="0"/>
    </xf>
    <xf numFmtId="0" fontId="53" fillId="3" borderId="155" xfId="5" applyFont="1" applyFill="1" applyBorder="1" applyAlignment="1">
      <alignment horizontal="center" vertical="center" wrapText="1"/>
    </xf>
    <xf numFmtId="3" fontId="12" fillId="4" borderId="113" xfId="0" applyNumberFormat="1" applyFont="1" applyFill="1" applyBorder="1" applyAlignment="1" applyProtection="1">
      <alignment horizontal="center" vertical="center" wrapText="1"/>
      <protection locked="0"/>
    </xf>
    <xf numFmtId="3" fontId="0" fillId="2" borderId="113" xfId="0" applyNumberFormat="1" applyFill="1" applyBorder="1" applyAlignment="1">
      <alignment horizontal="center" vertical="center" wrapText="1"/>
    </xf>
    <xf numFmtId="173" fontId="2" fillId="71" borderId="159" xfId="180" applyNumberFormat="1" applyFont="1" applyFill="1" applyBorder="1" applyAlignment="1">
      <alignment horizontal="center" vertical="center"/>
    </xf>
    <xf numFmtId="0" fontId="0" fillId="0" borderId="20" xfId="0" applyFill="1" applyBorder="1" applyAlignment="1">
      <alignment vertical="center" wrapText="1"/>
    </xf>
    <xf numFmtId="0" fontId="0" fillId="2" borderId="23" xfId="0" applyFill="1" applyBorder="1" applyAlignment="1">
      <alignment vertical="center" wrapText="1"/>
    </xf>
    <xf numFmtId="0" fontId="0" fillId="2" borderId="20" xfId="0" applyFill="1" applyBorder="1" applyAlignment="1">
      <alignment vertical="center" wrapText="1"/>
    </xf>
    <xf numFmtId="0" fontId="3" fillId="2" borderId="22" xfId="0" applyFont="1" applyFill="1" applyBorder="1" applyAlignment="1">
      <alignment vertical="center" wrapText="1"/>
    </xf>
    <xf numFmtId="0" fontId="3" fillId="2" borderId="50" xfId="0" applyFont="1" applyFill="1" applyBorder="1" applyAlignment="1">
      <alignment vertical="center" wrapText="1"/>
    </xf>
    <xf numFmtId="0" fontId="73" fillId="10" borderId="34" xfId="0" applyFont="1" applyFill="1" applyBorder="1" applyAlignment="1">
      <alignment horizontal="left" vertical="center" wrapText="1"/>
    </xf>
    <xf numFmtId="0" fontId="9" fillId="0" borderId="23" xfId="5" applyBorder="1" applyAlignment="1">
      <alignment vertical="center"/>
    </xf>
    <xf numFmtId="0" fontId="0" fillId="2" borderId="17" xfId="0" applyNumberFormat="1" applyFill="1" applyBorder="1" applyAlignment="1">
      <alignment horizontal="left" vertical="center" wrapText="1"/>
    </xf>
    <xf numFmtId="0" fontId="0" fillId="2" borderId="18" xfId="0" applyNumberFormat="1" applyFill="1" applyBorder="1" applyAlignment="1">
      <alignment horizontal="left" vertical="center" wrapText="1"/>
    </xf>
    <xf numFmtId="0" fontId="0" fillId="2" borderId="19" xfId="0" applyNumberFormat="1" applyFill="1" applyBorder="1" applyAlignment="1">
      <alignment horizontal="left" vertical="center" wrapText="1"/>
    </xf>
    <xf numFmtId="0" fontId="0" fillId="2" borderId="0" xfId="0" applyNumberFormat="1" applyFill="1" applyBorder="1" applyAlignment="1">
      <alignment horizontal="left" vertical="center" wrapText="1"/>
    </xf>
    <xf numFmtId="0" fontId="0" fillId="2" borderId="0" xfId="0" applyFill="1" applyBorder="1" applyAlignment="1">
      <alignment horizontal="left" vertical="center"/>
    </xf>
    <xf numFmtId="0" fontId="9" fillId="0" borderId="49" xfId="5" applyBorder="1" applyAlignment="1">
      <alignment vertical="center"/>
    </xf>
    <xf numFmtId="0" fontId="0" fillId="2" borderId="33" xfId="0" applyFill="1" applyBorder="1" applyAlignment="1">
      <alignment vertical="center" wrapText="1"/>
    </xf>
    <xf numFmtId="0" fontId="0" fillId="2" borderId="38" xfId="0" applyFill="1" applyBorder="1" applyAlignment="1">
      <alignment vertical="center" wrapText="1"/>
    </xf>
    <xf numFmtId="0" fontId="73" fillId="10" borderId="43" xfId="0" applyFont="1" applyFill="1" applyBorder="1" applyAlignment="1">
      <alignment vertical="center" wrapText="1"/>
    </xf>
    <xf numFmtId="0" fontId="9" fillId="0" borderId="271" xfId="5" applyBorder="1" applyAlignment="1">
      <alignment vertical="center"/>
    </xf>
    <xf numFmtId="0" fontId="0" fillId="2" borderId="63" xfId="0" applyFill="1" applyBorder="1" applyAlignment="1">
      <alignment vertical="center" wrapText="1"/>
    </xf>
    <xf numFmtId="0" fontId="73" fillId="10" borderId="64" xfId="0" applyFont="1" applyFill="1" applyBorder="1" applyAlignment="1">
      <alignment vertical="center" wrapText="1"/>
    </xf>
    <xf numFmtId="0" fontId="81" fillId="2" borderId="0" xfId="0" applyFont="1"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0" fillId="2" borderId="19" xfId="0" applyFill="1" applyBorder="1" applyAlignment="1">
      <alignment vertical="center" wrapText="1"/>
    </xf>
    <xf numFmtId="0" fontId="12" fillId="0" borderId="0" xfId="0" applyFont="1" applyFill="1" applyBorder="1" applyAlignment="1">
      <alignment vertical="center" wrapText="1"/>
    </xf>
    <xf numFmtId="0" fontId="0" fillId="2" borderId="108" xfId="0" applyFont="1" applyFill="1" applyBorder="1" applyAlignment="1">
      <alignment horizontal="center" vertical="center"/>
    </xf>
    <xf numFmtId="3" fontId="0" fillId="2" borderId="109" xfId="0" applyNumberFormat="1" applyFill="1" applyBorder="1" applyAlignment="1">
      <alignment horizontal="center" vertical="center" wrapText="1"/>
    </xf>
    <xf numFmtId="0" fontId="0" fillId="2" borderId="21" xfId="0" applyFont="1" applyFill="1" applyBorder="1" applyAlignment="1">
      <alignment horizontal="center" vertical="center"/>
    </xf>
    <xf numFmtId="3" fontId="0" fillId="2" borderId="111" xfId="0" applyNumberFormat="1" applyFill="1" applyBorder="1" applyAlignment="1">
      <alignment horizontal="center" vertical="center" wrapText="1"/>
    </xf>
    <xf numFmtId="0" fontId="0" fillId="2" borderId="113" xfId="0" applyFont="1" applyFill="1" applyBorder="1" applyAlignment="1">
      <alignment horizontal="center" vertical="center"/>
    </xf>
    <xf numFmtId="3" fontId="0" fillId="2" borderId="114" xfId="0" applyNumberFormat="1" applyFill="1" applyBorder="1" applyAlignment="1">
      <alignment horizontal="center" vertical="center" wrapText="1"/>
    </xf>
    <xf numFmtId="0" fontId="3" fillId="2" borderId="119" xfId="0" applyFont="1" applyFill="1" applyBorder="1" applyAlignment="1">
      <alignment horizontal="center" vertical="center"/>
    </xf>
    <xf numFmtId="0" fontId="3" fillId="2" borderId="120" xfId="0" applyFont="1" applyFill="1" applyBorder="1" applyAlignment="1">
      <alignment horizontal="center" vertical="center"/>
    </xf>
    <xf numFmtId="3" fontId="3" fillId="2" borderId="140" xfId="0" applyNumberFormat="1" applyFont="1" applyFill="1" applyBorder="1" applyAlignment="1">
      <alignment horizontal="center" vertical="center" wrapText="1"/>
    </xf>
    <xf numFmtId="0" fontId="0" fillId="2" borderId="21" xfId="0" applyFill="1" applyBorder="1" applyAlignment="1">
      <alignment horizontal="center" vertical="center"/>
    </xf>
    <xf numFmtId="3" fontId="3" fillId="2" borderId="398" xfId="0" applyNumberFormat="1" applyFont="1" applyFill="1" applyBorder="1" applyAlignment="1">
      <alignment horizontal="center" vertical="center" wrapText="1"/>
    </xf>
    <xf numFmtId="0" fontId="3" fillId="2" borderId="70" xfId="0" applyFont="1" applyFill="1" applyBorder="1" applyAlignment="1">
      <alignment horizontal="center" vertical="center"/>
    </xf>
    <xf numFmtId="3" fontId="3" fillId="2" borderId="399" xfId="0" applyNumberFormat="1" applyFont="1" applyFill="1" applyBorder="1" applyAlignment="1">
      <alignment horizontal="center" vertical="center" wrapText="1"/>
    </xf>
    <xf numFmtId="0" fontId="31" fillId="2" borderId="46" xfId="0" applyFont="1" applyFill="1" applyBorder="1" applyAlignment="1">
      <alignment vertical="center" wrapText="1"/>
    </xf>
    <xf numFmtId="0" fontId="3" fillId="2" borderId="47" xfId="0" quotePrefix="1" applyFont="1" applyFill="1" applyBorder="1" applyAlignment="1">
      <alignment horizontal="center" vertical="center" wrapText="1"/>
    </xf>
    <xf numFmtId="16" fontId="3" fillId="2" borderId="47" xfId="0" quotePrefix="1" applyNumberFormat="1" applyFont="1" applyFill="1" applyBorder="1" applyAlignment="1" applyProtection="1">
      <alignment horizontal="center" vertical="center" wrapText="1"/>
      <protection locked="0"/>
    </xf>
    <xf numFmtId="16" fontId="3" fillId="6" borderId="48" xfId="0" quotePrefix="1" applyNumberFormat="1" applyFont="1" applyFill="1" applyBorder="1" applyAlignment="1" applyProtection="1">
      <alignment horizontal="center" vertical="center" wrapText="1"/>
      <protection locked="0"/>
    </xf>
    <xf numFmtId="0" fontId="0" fillId="6" borderId="27" xfId="0" applyFont="1" applyFill="1" applyBorder="1" applyAlignment="1" applyProtection="1">
      <alignment horizontal="center" vertical="center" wrapText="1"/>
      <protection locked="0"/>
    </xf>
    <xf numFmtId="0" fontId="0" fillId="2" borderId="34" xfId="0" applyFill="1" applyBorder="1" applyAlignment="1">
      <alignment vertical="center" wrapText="1"/>
    </xf>
    <xf numFmtId="0" fontId="0" fillId="6" borderId="29" xfId="0" applyFont="1" applyFill="1" applyBorder="1" applyAlignment="1" applyProtection="1">
      <alignment horizontal="center" vertical="center" wrapText="1"/>
      <protection locked="0"/>
    </xf>
    <xf numFmtId="1" fontId="0" fillId="2" borderId="28" xfId="0" applyNumberFormat="1" applyFill="1" applyBorder="1" applyAlignment="1">
      <alignment horizontal="center" vertical="center" wrapText="1"/>
    </xf>
    <xf numFmtId="0" fontId="13" fillId="2" borderId="0" xfId="3" applyNumberFormat="1" applyFont="1" applyFill="1" applyAlignment="1">
      <alignment vertical="center"/>
    </xf>
    <xf numFmtId="0" fontId="13" fillId="0" borderId="0" xfId="3" applyNumberFormat="1" applyFont="1" applyAlignment="1">
      <alignment vertical="center"/>
    </xf>
    <xf numFmtId="0" fontId="13" fillId="4" borderId="0" xfId="3" applyNumberFormat="1" applyFont="1" applyFill="1" applyAlignment="1">
      <alignment vertical="center"/>
    </xf>
    <xf numFmtId="0" fontId="13" fillId="2" borderId="14" xfId="3" applyNumberFormat="1" applyFont="1" applyFill="1" applyBorder="1" applyAlignment="1">
      <alignment vertical="center"/>
    </xf>
    <xf numFmtId="0" fontId="13" fillId="2" borderId="15" xfId="3" applyNumberFormat="1" applyFont="1" applyFill="1" applyBorder="1" applyAlignment="1">
      <alignment vertical="center"/>
    </xf>
    <xf numFmtId="0" fontId="13" fillId="2" borderId="16" xfId="3" applyNumberFormat="1" applyFont="1" applyFill="1" applyBorder="1" applyAlignment="1">
      <alignment vertical="center"/>
    </xf>
    <xf numFmtId="0" fontId="13" fillId="2" borderId="20" xfId="3" applyNumberFormat="1" applyFont="1" applyFill="1" applyBorder="1" applyAlignment="1">
      <alignment vertical="center"/>
    </xf>
    <xf numFmtId="0" fontId="13" fillId="2" borderId="0" xfId="3" applyNumberFormat="1" applyFont="1" applyFill="1" applyBorder="1" applyAlignment="1">
      <alignment vertical="center"/>
    </xf>
    <xf numFmtId="0" fontId="13" fillId="2" borderId="23" xfId="3" applyNumberFormat="1" applyFont="1" applyFill="1" applyBorder="1" applyAlignment="1">
      <alignment vertical="center"/>
    </xf>
    <xf numFmtId="0" fontId="69" fillId="2" borderId="20" xfId="3" applyNumberFormat="1" applyFont="1" applyFill="1" applyBorder="1" applyAlignment="1">
      <alignment vertical="center"/>
    </xf>
    <xf numFmtId="0" fontId="115" fillId="2" borderId="20" xfId="3" applyNumberFormat="1" applyFont="1" applyFill="1" applyBorder="1" applyAlignment="1">
      <alignment vertical="center"/>
    </xf>
    <xf numFmtId="0" fontId="115" fillId="2" borderId="0" xfId="3" applyNumberFormat="1" applyFont="1" applyFill="1" applyBorder="1" applyAlignment="1">
      <alignment vertical="center"/>
    </xf>
    <xf numFmtId="0" fontId="13" fillId="2" borderId="17" xfId="3" applyNumberFormat="1" applyFont="1" applyFill="1" applyBorder="1" applyAlignment="1">
      <alignment vertical="center"/>
    </xf>
    <xf numFmtId="0" fontId="13" fillId="2" borderId="18" xfId="3" applyNumberFormat="1" applyFont="1" applyFill="1" applyBorder="1" applyAlignment="1">
      <alignment vertical="center"/>
    </xf>
    <xf numFmtId="0" fontId="13" fillId="2" borderId="19" xfId="3" applyNumberFormat="1" applyFont="1" applyFill="1" applyBorder="1" applyAlignment="1">
      <alignment vertical="center"/>
    </xf>
    <xf numFmtId="0" fontId="7" fillId="2" borderId="0" xfId="1" quotePrefix="1" applyNumberFormat="1" applyFill="1" applyAlignment="1" applyProtection="1">
      <alignment vertical="center"/>
    </xf>
    <xf numFmtId="0" fontId="32" fillId="0" borderId="185" xfId="3" applyNumberFormat="1" applyFont="1" applyFill="1" applyBorder="1" applyAlignment="1">
      <alignment vertical="center"/>
    </xf>
    <xf numFmtId="0" fontId="112" fillId="2" borderId="0" xfId="3" applyNumberFormat="1" applyFont="1" applyFill="1" applyBorder="1" applyAlignment="1">
      <alignment vertical="center"/>
    </xf>
    <xf numFmtId="0" fontId="37" fillId="0" borderId="208" xfId="3" applyNumberFormat="1" applyFont="1" applyFill="1" applyBorder="1" applyAlignment="1">
      <alignment vertical="center"/>
    </xf>
    <xf numFmtId="0" fontId="119" fillId="66" borderId="196" xfId="3" quotePrefix="1" applyNumberFormat="1" applyFont="1" applyFill="1" applyBorder="1" applyAlignment="1">
      <alignment horizontal="center" vertical="center"/>
    </xf>
    <xf numFmtId="0" fontId="33" fillId="0" borderId="197" xfId="3" quotePrefix="1" applyNumberFormat="1" applyFont="1" applyFill="1" applyBorder="1" applyAlignment="1">
      <alignment horizontal="center" vertical="center"/>
    </xf>
    <xf numFmtId="0" fontId="33" fillId="2" borderId="226" xfId="3" applyNumberFormat="1" applyFont="1" applyFill="1" applyBorder="1" applyAlignment="1">
      <alignment horizontal="center" vertical="center"/>
    </xf>
    <xf numFmtId="0" fontId="33" fillId="0" borderId="197" xfId="3" applyNumberFormat="1" applyFont="1" applyFill="1" applyBorder="1" applyAlignment="1">
      <alignment horizontal="center" vertical="center"/>
    </xf>
    <xf numFmtId="0" fontId="33" fillId="0" borderId="244" xfId="3" applyNumberFormat="1" applyFont="1" applyFill="1" applyBorder="1" applyAlignment="1">
      <alignment horizontal="center" vertical="center"/>
    </xf>
    <xf numFmtId="3" fontId="112" fillId="2" borderId="0" xfId="3" applyNumberFormat="1" applyFont="1" applyFill="1" applyBorder="1" applyAlignment="1">
      <alignment vertical="center"/>
    </xf>
    <xf numFmtId="0" fontId="37" fillId="0" borderId="210" xfId="3" applyNumberFormat="1" applyFont="1" applyFill="1" applyBorder="1" applyAlignment="1">
      <alignment vertical="center"/>
    </xf>
    <xf numFmtId="0" fontId="32" fillId="0" borderId="198" xfId="3" applyNumberFormat="1" applyFont="1" applyFill="1" applyBorder="1" applyAlignment="1">
      <alignment vertical="center"/>
    </xf>
    <xf numFmtId="0" fontId="32" fillId="2" borderId="128" xfId="3" applyNumberFormat="1" applyFont="1" applyFill="1" applyBorder="1" applyAlignment="1">
      <alignment vertical="center"/>
    </xf>
    <xf numFmtId="0" fontId="13" fillId="0" borderId="126" xfId="3" applyNumberFormat="1" applyFont="1" applyBorder="1" applyAlignment="1">
      <alignment vertical="center"/>
    </xf>
    <xf numFmtId="0" fontId="32" fillId="0" borderId="211" xfId="3" applyNumberFormat="1" applyFont="1" applyFill="1" applyBorder="1" applyAlignment="1">
      <alignment vertical="center"/>
    </xf>
    <xf numFmtId="0" fontId="35" fillId="0" borderId="210" xfId="3" applyNumberFormat="1" applyFont="1" applyFill="1" applyBorder="1" applyAlignment="1">
      <alignment vertical="center"/>
    </xf>
    <xf numFmtId="3" fontId="32" fillId="6" borderId="198" xfId="3" applyNumberFormat="1" applyFont="1" applyFill="1" applyBorder="1" applyAlignment="1">
      <alignment vertical="center"/>
    </xf>
    <xf numFmtId="3" fontId="32" fillId="2" borderId="128" xfId="3" applyNumberFormat="1" applyFont="1" applyFill="1" applyBorder="1" applyAlignment="1">
      <alignment vertical="center"/>
    </xf>
    <xf numFmtId="3" fontId="32" fillId="0" borderId="126" xfId="3" applyNumberFormat="1" applyFont="1" applyFill="1" applyBorder="1" applyAlignment="1">
      <alignment vertical="center"/>
    </xf>
    <xf numFmtId="3" fontId="32" fillId="0" borderId="211" xfId="3" applyNumberFormat="1" applyFont="1" applyFill="1" applyBorder="1" applyAlignment="1">
      <alignment vertical="center"/>
    </xf>
    <xf numFmtId="2" fontId="13" fillId="2" borderId="0" xfId="3" applyNumberFormat="1" applyFont="1" applyFill="1" applyAlignment="1">
      <alignment vertical="center"/>
    </xf>
    <xf numFmtId="0" fontId="32" fillId="0" borderId="126" xfId="3" applyNumberFormat="1" applyFont="1" applyFill="1" applyBorder="1" applyAlignment="1">
      <alignment vertical="center"/>
    </xf>
    <xf numFmtId="1" fontId="32" fillId="0" borderId="126" xfId="3" applyNumberFormat="1" applyFont="1" applyFill="1" applyBorder="1" applyAlignment="1">
      <alignment vertical="center"/>
    </xf>
    <xf numFmtId="169" fontId="32" fillId="6" borderId="198" xfId="3" applyNumberFormat="1" applyFont="1" applyFill="1" applyBorder="1" applyAlignment="1">
      <alignment vertical="center"/>
    </xf>
    <xf numFmtId="169" fontId="32" fillId="2" borderId="128" xfId="3" applyNumberFormat="1" applyFont="1" applyFill="1" applyBorder="1" applyAlignment="1">
      <alignment vertical="center"/>
    </xf>
    <xf numFmtId="170" fontId="32" fillId="0" borderId="126" xfId="3" applyNumberFormat="1" applyFont="1" applyFill="1" applyBorder="1" applyAlignment="1">
      <alignment vertical="center"/>
    </xf>
    <xf numFmtId="171" fontId="32" fillId="6" borderId="198" xfId="3" applyNumberFormat="1" applyFont="1" applyFill="1" applyBorder="1" applyAlignment="1">
      <alignment vertical="center"/>
    </xf>
    <xf numFmtId="171" fontId="32" fillId="2" borderId="128" xfId="3" applyNumberFormat="1" applyFont="1" applyFill="1" applyBorder="1" applyAlignment="1">
      <alignment vertical="center"/>
    </xf>
    <xf numFmtId="178" fontId="32" fillId="6" borderId="198" xfId="3" applyNumberFormat="1" applyFont="1" applyFill="1" applyBorder="1" applyAlignment="1">
      <alignment vertical="center"/>
    </xf>
    <xf numFmtId="178" fontId="32" fillId="2" borderId="128" xfId="3" applyNumberFormat="1" applyFont="1" applyFill="1" applyBorder="1" applyAlignment="1">
      <alignment vertical="center"/>
    </xf>
    <xf numFmtId="178" fontId="32" fillId="0" borderId="126" xfId="3" applyNumberFormat="1" applyFont="1" applyFill="1" applyBorder="1" applyAlignment="1">
      <alignment vertical="center"/>
    </xf>
    <xf numFmtId="178" fontId="32" fillId="0" borderId="211" xfId="3" applyNumberFormat="1" applyFont="1" applyFill="1" applyBorder="1" applyAlignment="1">
      <alignment vertical="center"/>
    </xf>
    <xf numFmtId="0" fontId="33" fillId="11" borderId="210" xfId="3" applyNumberFormat="1" applyFont="1" applyFill="1" applyBorder="1" applyAlignment="1">
      <alignment vertical="center"/>
    </xf>
    <xf numFmtId="0" fontId="35" fillId="11" borderId="199" xfId="0" applyFont="1" applyFill="1" applyBorder="1" applyAlignment="1">
      <alignment vertical="center"/>
    </xf>
    <xf numFmtId="0" fontId="35" fillId="11" borderId="198" xfId="0" applyFont="1" applyFill="1" applyBorder="1" applyAlignment="1">
      <alignment vertical="center"/>
    </xf>
    <xf numFmtId="0" fontId="35" fillId="11" borderId="128" xfId="0" applyFont="1" applyFill="1" applyBorder="1" applyAlignment="1">
      <alignment vertical="center"/>
    </xf>
    <xf numFmtId="0" fontId="35" fillId="11" borderId="126" xfId="0" applyFont="1" applyFill="1" applyBorder="1" applyAlignment="1">
      <alignment vertical="center"/>
    </xf>
    <xf numFmtId="0" fontId="35" fillId="11" borderId="211" xfId="0" applyFont="1" applyFill="1" applyBorder="1" applyAlignment="1">
      <alignment vertical="center"/>
    </xf>
    <xf numFmtId="3" fontId="119" fillId="2" borderId="0" xfId="3" applyNumberFormat="1" applyFont="1" applyFill="1" applyBorder="1" applyAlignment="1">
      <alignment vertical="center"/>
    </xf>
    <xf numFmtId="3" fontId="33" fillId="6" borderId="198" xfId="3" applyNumberFormat="1" applyFont="1" applyFill="1" applyBorder="1" applyAlignment="1">
      <alignment vertical="center"/>
    </xf>
    <xf numFmtId="3" fontId="33" fillId="2" borderId="128" xfId="3" applyNumberFormat="1" applyFont="1" applyFill="1" applyBorder="1" applyAlignment="1">
      <alignment vertical="center"/>
    </xf>
    <xf numFmtId="3" fontId="33" fillId="0" borderId="126" xfId="3" applyNumberFormat="1" applyFont="1" applyFill="1" applyBorder="1" applyAlignment="1">
      <alignment vertical="center"/>
    </xf>
    <xf numFmtId="3" fontId="33" fillId="0" borderId="211" xfId="3" applyNumberFormat="1" applyFont="1" applyFill="1" applyBorder="1" applyAlignment="1">
      <alignment vertical="center"/>
    </xf>
    <xf numFmtId="0" fontId="32" fillId="0" borderId="210" xfId="3" applyNumberFormat="1" applyFont="1" applyFill="1" applyBorder="1" applyAlignment="1">
      <alignment vertical="center"/>
    </xf>
    <xf numFmtId="169" fontId="119" fillId="2" borderId="0" xfId="3" quotePrefix="1" applyNumberFormat="1" applyFont="1" applyFill="1" applyBorder="1" applyAlignment="1">
      <alignment vertical="center"/>
    </xf>
    <xf numFmtId="0" fontId="33" fillId="0" borderId="210" xfId="3" applyNumberFormat="1" applyFont="1" applyFill="1" applyBorder="1" applyAlignment="1">
      <alignment vertical="center"/>
    </xf>
    <xf numFmtId="169" fontId="33" fillId="6" borderId="198" xfId="3" applyNumberFormat="1" applyFont="1" applyFill="1" applyBorder="1" applyAlignment="1">
      <alignment vertical="center"/>
    </xf>
    <xf numFmtId="169" fontId="33" fillId="2" borderId="128" xfId="3" applyNumberFormat="1" applyFont="1" applyFill="1" applyBorder="1" applyAlignment="1">
      <alignment vertical="center"/>
    </xf>
    <xf numFmtId="169" fontId="33" fillId="0" borderId="126" xfId="3" quotePrefix="1" applyNumberFormat="1" applyFont="1" applyFill="1" applyBorder="1" applyAlignment="1">
      <alignment vertical="center"/>
    </xf>
    <xf numFmtId="169" fontId="33" fillId="0" borderId="211" xfId="3" quotePrefix="1" applyNumberFormat="1" applyFont="1" applyFill="1" applyBorder="1" applyAlignment="1">
      <alignment vertical="center"/>
    </xf>
    <xf numFmtId="3" fontId="32" fillId="0" borderId="128" xfId="3" quotePrefix="1" applyNumberFormat="1" applyFont="1" applyFill="1" applyBorder="1" applyAlignment="1">
      <alignment vertical="center"/>
    </xf>
    <xf numFmtId="3" fontId="32" fillId="0" borderId="211" xfId="3" quotePrefix="1" applyNumberFormat="1" applyFont="1" applyFill="1" applyBorder="1" applyAlignment="1">
      <alignment vertical="center"/>
    </xf>
    <xf numFmtId="4" fontId="32" fillId="0" borderId="128" xfId="3" quotePrefix="1" applyNumberFormat="1" applyFont="1" applyFill="1" applyBorder="1" applyAlignment="1">
      <alignment vertical="center"/>
    </xf>
    <xf numFmtId="2" fontId="32" fillId="2" borderId="128" xfId="3" applyNumberFormat="1" applyFont="1" applyFill="1" applyBorder="1" applyAlignment="1">
      <alignment vertical="center"/>
    </xf>
    <xf numFmtId="2" fontId="32" fillId="0" borderId="126" xfId="3" applyNumberFormat="1" applyFont="1" applyFill="1" applyBorder="1" applyAlignment="1">
      <alignment vertical="center"/>
    </xf>
    <xf numFmtId="171" fontId="32" fillId="0" borderId="126" xfId="3" applyNumberFormat="1" applyFont="1" applyFill="1" applyBorder="1" applyAlignment="1">
      <alignment vertical="center"/>
    </xf>
    <xf numFmtId="2" fontId="32" fillId="0" borderId="211" xfId="3" applyNumberFormat="1" applyFont="1" applyFill="1" applyBorder="1" applyAlignment="1">
      <alignment vertical="center"/>
    </xf>
    <xf numFmtId="168" fontId="32" fillId="0" borderId="126" xfId="3" applyNumberFormat="1" applyFont="1" applyFill="1" applyBorder="1" applyAlignment="1">
      <alignment vertical="center"/>
    </xf>
    <xf numFmtId="177" fontId="32" fillId="0" borderId="126" xfId="6" applyNumberFormat="1" applyFont="1" applyFill="1" applyBorder="1" applyAlignment="1">
      <alignment vertical="center"/>
    </xf>
    <xf numFmtId="4" fontId="33" fillId="6" borderId="198" xfId="3" applyNumberFormat="1" applyFont="1" applyFill="1" applyBorder="1" applyAlignment="1">
      <alignment vertical="center"/>
    </xf>
    <xf numFmtId="4" fontId="33" fillId="2" borderId="128" xfId="3" applyNumberFormat="1" applyFont="1" applyFill="1" applyBorder="1" applyAlignment="1">
      <alignment vertical="center"/>
    </xf>
    <xf numFmtId="4" fontId="33" fillId="0" borderId="126" xfId="3" quotePrefix="1" applyNumberFormat="1" applyFont="1" applyFill="1" applyBorder="1" applyAlignment="1">
      <alignment vertical="center"/>
    </xf>
    <xf numFmtId="4" fontId="33" fillId="0" borderId="211" xfId="3" quotePrefix="1" applyNumberFormat="1" applyFont="1" applyFill="1" applyBorder="1" applyAlignment="1">
      <alignment vertical="center"/>
    </xf>
    <xf numFmtId="3" fontId="19" fillId="2" borderId="0" xfId="3" quotePrefix="1" applyNumberFormat="1" applyFont="1" applyFill="1" applyBorder="1" applyAlignment="1">
      <alignment vertical="center"/>
    </xf>
    <xf numFmtId="4" fontId="32" fillId="6" borderId="128" xfId="3" applyNumberFormat="1" applyFont="1" applyFill="1" applyBorder="1" applyAlignment="1">
      <alignment vertical="center"/>
    </xf>
    <xf numFmtId="4" fontId="19" fillId="2" borderId="0" xfId="3" quotePrefix="1" applyNumberFormat="1" applyFont="1" applyFill="1" applyBorder="1" applyAlignment="1">
      <alignment vertical="center"/>
    </xf>
    <xf numFmtId="4" fontId="13" fillId="2" borderId="0" xfId="3" applyNumberFormat="1" applyFont="1" applyFill="1" applyAlignment="1">
      <alignment vertical="center"/>
    </xf>
    <xf numFmtId="10" fontId="32" fillId="6" borderId="198" xfId="3" applyNumberFormat="1" applyFont="1" applyFill="1" applyBorder="1" applyAlignment="1">
      <alignment vertical="center"/>
    </xf>
    <xf numFmtId="10" fontId="32" fillId="2" borderId="128" xfId="3" applyNumberFormat="1" applyFont="1" applyFill="1" applyBorder="1" applyAlignment="1">
      <alignment vertical="center"/>
    </xf>
    <xf numFmtId="10" fontId="32" fillId="0" borderId="126" xfId="3" applyNumberFormat="1" applyFont="1" applyFill="1" applyBorder="1" applyAlignment="1">
      <alignment vertical="center"/>
    </xf>
    <xf numFmtId="10" fontId="32" fillId="0" borderId="211" xfId="3" applyNumberFormat="1" applyFont="1" applyFill="1" applyBorder="1" applyAlignment="1">
      <alignment vertical="center"/>
    </xf>
    <xf numFmtId="0" fontId="19" fillId="2" borderId="0" xfId="3" applyNumberFormat="1" applyFont="1" applyFill="1" applyBorder="1" applyAlignment="1">
      <alignment vertical="center"/>
    </xf>
    <xf numFmtId="0" fontId="41" fillId="2" borderId="0" xfId="3" applyNumberFormat="1" applyFont="1" applyFill="1" applyAlignment="1">
      <alignment vertical="center"/>
    </xf>
    <xf numFmtId="0" fontId="32" fillId="0" borderId="199" xfId="3" applyNumberFormat="1" applyFont="1" applyFill="1" applyBorder="1" applyAlignment="1">
      <alignment vertical="center" wrapText="1"/>
    </xf>
    <xf numFmtId="3" fontId="115" fillId="2" borderId="0" xfId="3" applyNumberFormat="1" applyFont="1" applyFill="1" applyBorder="1" applyAlignment="1">
      <alignment vertical="center"/>
    </xf>
    <xf numFmtId="2" fontId="112" fillId="2" borderId="0" xfId="3" applyNumberFormat="1" applyFont="1" applyFill="1" applyBorder="1" applyAlignment="1">
      <alignment vertical="center"/>
    </xf>
    <xf numFmtId="0" fontId="32" fillId="6" borderId="198" xfId="3" applyNumberFormat="1" applyFont="1" applyFill="1" applyBorder="1" applyAlignment="1">
      <alignment vertical="center"/>
    </xf>
    <xf numFmtId="0" fontId="33" fillId="11" borderId="199" xfId="3" applyNumberFormat="1" applyFont="1" applyFill="1" applyBorder="1" applyAlignment="1">
      <alignment vertical="center"/>
    </xf>
    <xf numFmtId="0" fontId="33" fillId="11" borderId="198" xfId="3" applyNumberFormat="1" applyFont="1" applyFill="1" applyBorder="1" applyAlignment="1">
      <alignment vertical="center"/>
    </xf>
    <xf numFmtId="0" fontId="33" fillId="11" borderId="128" xfId="3" applyNumberFormat="1" applyFont="1" applyFill="1" applyBorder="1" applyAlignment="1">
      <alignment vertical="center"/>
    </xf>
    <xf numFmtId="0" fontId="33" fillId="11" borderId="126" xfId="3" applyNumberFormat="1" applyFont="1" applyFill="1" applyBorder="1" applyAlignment="1">
      <alignment vertical="center"/>
    </xf>
    <xf numFmtId="0" fontId="33" fillId="11" borderId="211" xfId="3" applyNumberFormat="1" applyFont="1" applyFill="1" applyBorder="1" applyAlignment="1">
      <alignment vertical="center"/>
    </xf>
    <xf numFmtId="4" fontId="32" fillId="0" borderId="126" xfId="3" applyNumberFormat="1" applyFont="1" applyFill="1" applyBorder="1" applyAlignment="1">
      <alignment vertical="center"/>
    </xf>
    <xf numFmtId="4" fontId="32" fillId="0" borderId="211" xfId="3" applyNumberFormat="1" applyFont="1" applyFill="1" applyBorder="1" applyAlignment="1">
      <alignment vertical="center"/>
    </xf>
    <xf numFmtId="0" fontId="32" fillId="0" borderId="126" xfId="3" applyNumberFormat="1" applyFont="1" applyFill="1" applyBorder="1" applyAlignment="1">
      <alignment horizontal="right" vertical="center"/>
    </xf>
    <xf numFmtId="169" fontId="32" fillId="2" borderId="0" xfId="3" applyNumberFormat="1" applyFont="1" applyFill="1" applyBorder="1" applyAlignment="1">
      <alignment vertical="center"/>
    </xf>
    <xf numFmtId="0" fontId="33" fillId="0" borderId="199" xfId="3" applyNumberFormat="1" applyFont="1" applyFill="1" applyBorder="1" applyAlignment="1">
      <alignment vertical="center"/>
    </xf>
    <xf numFmtId="168" fontId="32" fillId="0" borderId="126" xfId="3" applyNumberFormat="1" applyFont="1" applyFill="1" applyBorder="1" applyAlignment="1">
      <alignment horizontal="right" vertical="center"/>
    </xf>
    <xf numFmtId="168" fontId="32" fillId="0" borderId="211" xfId="3" applyNumberFormat="1" applyFont="1" applyFill="1" applyBorder="1" applyAlignment="1">
      <alignment vertical="center"/>
    </xf>
    <xf numFmtId="0" fontId="33" fillId="11" borderId="210" xfId="3" applyNumberFormat="1" applyFont="1" applyFill="1" applyBorder="1" applyAlignment="1">
      <alignment vertical="center" wrapText="1"/>
    </xf>
    <xf numFmtId="0" fontId="32" fillId="11" borderId="199" xfId="3" applyNumberFormat="1" applyFont="1" applyFill="1" applyBorder="1" applyAlignment="1">
      <alignment vertical="center" wrapText="1"/>
    </xf>
    <xf numFmtId="0" fontId="32" fillId="11" borderId="198" xfId="3" applyNumberFormat="1" applyFont="1" applyFill="1" applyBorder="1" applyAlignment="1">
      <alignment vertical="center" wrapText="1"/>
    </xf>
    <xf numFmtId="0" fontId="32" fillId="11" borderId="128" xfId="3" applyNumberFormat="1" applyFont="1" applyFill="1" applyBorder="1" applyAlignment="1">
      <alignment vertical="center" wrapText="1"/>
    </xf>
    <xf numFmtId="0" fontId="35" fillId="11" borderId="126" xfId="0" applyFont="1" applyFill="1" applyBorder="1" applyAlignment="1">
      <alignment vertical="center" wrapText="1"/>
    </xf>
    <xf numFmtId="0" fontId="35" fillId="11" borderId="211" xfId="0" applyFont="1" applyFill="1" applyBorder="1" applyAlignment="1">
      <alignment vertical="center" wrapText="1"/>
    </xf>
    <xf numFmtId="0" fontId="112" fillId="2" borderId="0" xfId="3" applyFont="1" applyFill="1" applyBorder="1" applyAlignment="1">
      <alignment vertical="center"/>
    </xf>
    <xf numFmtId="0" fontId="32" fillId="11" borderId="199" xfId="3" applyNumberFormat="1" applyFont="1" applyFill="1" applyBorder="1" applyAlignment="1">
      <alignment vertical="center"/>
    </xf>
    <xf numFmtId="0" fontId="35" fillId="11" borderId="198" xfId="0" applyFont="1" applyFill="1" applyBorder="1" applyAlignment="1">
      <alignment vertical="center" wrapText="1"/>
    </xf>
    <xf numFmtId="0" fontId="35" fillId="11" borderId="128" xfId="0" applyFont="1" applyFill="1" applyBorder="1" applyAlignment="1">
      <alignment vertical="center" wrapText="1"/>
    </xf>
    <xf numFmtId="174" fontId="32" fillId="6" borderId="198" xfId="6" applyNumberFormat="1" applyFont="1" applyFill="1" applyBorder="1" applyAlignment="1">
      <alignment vertical="center"/>
    </xf>
    <xf numFmtId="174" fontId="32" fillId="2" borderId="128" xfId="6" applyNumberFormat="1" applyFont="1" applyFill="1" applyBorder="1" applyAlignment="1">
      <alignment vertical="center"/>
    </xf>
    <xf numFmtId="168" fontId="32" fillId="2" borderId="128" xfId="3" applyNumberFormat="1" applyFont="1" applyFill="1" applyBorder="1" applyAlignment="1">
      <alignment vertical="center"/>
    </xf>
    <xf numFmtId="174" fontId="32" fillId="0" borderId="126" xfId="6" applyNumberFormat="1" applyFont="1" applyFill="1" applyBorder="1" applyAlignment="1">
      <alignment vertical="center"/>
    </xf>
    <xf numFmtId="0" fontId="32" fillId="11" borderId="198" xfId="3" applyNumberFormat="1" applyFont="1" applyFill="1" applyBorder="1" applyAlignment="1">
      <alignment vertical="center"/>
    </xf>
    <xf numFmtId="0" fontId="32" fillId="11" borderId="128" xfId="3" applyNumberFormat="1" applyFont="1" applyFill="1" applyBorder="1" applyAlignment="1">
      <alignment vertical="center"/>
    </xf>
    <xf numFmtId="0" fontId="32" fillId="11" borderId="126" xfId="3" applyNumberFormat="1" applyFont="1" applyFill="1" applyBorder="1" applyAlignment="1">
      <alignment vertical="center"/>
    </xf>
    <xf numFmtId="0" fontId="32" fillId="11" borderId="211" xfId="3" applyNumberFormat="1" applyFont="1" applyFill="1" applyBorder="1" applyAlignment="1">
      <alignment vertical="center"/>
    </xf>
    <xf numFmtId="0" fontId="32" fillId="0" borderId="212" xfId="3" applyNumberFormat="1" applyFont="1" applyFill="1" applyBorder="1" applyAlignment="1">
      <alignment vertical="center"/>
    </xf>
    <xf numFmtId="0" fontId="32" fillId="0" borderId="192" xfId="3" applyNumberFormat="1" applyFont="1" applyFill="1" applyBorder="1" applyAlignment="1">
      <alignment vertical="center"/>
    </xf>
    <xf numFmtId="0" fontId="32" fillId="6" borderId="190" xfId="3" applyNumberFormat="1" applyFont="1" applyFill="1" applyBorder="1" applyAlignment="1">
      <alignment vertical="center"/>
    </xf>
    <xf numFmtId="0" fontId="32" fillId="2" borderId="202" xfId="3" applyNumberFormat="1" applyFont="1" applyFill="1" applyBorder="1" applyAlignment="1">
      <alignment vertical="center"/>
    </xf>
    <xf numFmtId="3" fontId="32" fillId="0" borderId="191" xfId="3" applyNumberFormat="1" applyFont="1" applyFill="1" applyBorder="1" applyAlignment="1">
      <alignment vertical="center"/>
    </xf>
    <xf numFmtId="3" fontId="32" fillId="0" borderId="230" xfId="3" applyNumberFormat="1" applyFont="1" applyFill="1" applyBorder="1" applyAlignment="1">
      <alignment vertical="center"/>
    </xf>
    <xf numFmtId="0" fontId="121" fillId="4" borderId="20" xfId="3" applyNumberFormat="1" applyFont="1" applyFill="1" applyBorder="1" applyAlignment="1">
      <alignment vertical="center"/>
    </xf>
    <xf numFmtId="0" fontId="32" fillId="4" borderId="0" xfId="3" applyNumberFormat="1" applyFont="1" applyFill="1" applyBorder="1" applyAlignment="1">
      <alignment vertical="center" wrapText="1"/>
    </xf>
    <xf numFmtId="0" fontId="32" fillId="4" borderId="0" xfId="3" applyNumberFormat="1" applyFont="1" applyFill="1" applyBorder="1" applyAlignment="1">
      <alignment vertical="center"/>
    </xf>
    <xf numFmtId="0" fontId="32" fillId="4" borderId="23" xfId="3" applyNumberFormat="1" applyFont="1" applyFill="1" applyBorder="1" applyAlignment="1">
      <alignment vertical="center"/>
    </xf>
    <xf numFmtId="0" fontId="18" fillId="4" borderId="0" xfId="3" applyNumberFormat="1" applyFont="1" applyFill="1" applyAlignment="1">
      <alignment horizontal="center" vertical="center" wrapText="1"/>
    </xf>
    <xf numFmtId="0" fontId="69" fillId="4" borderId="20" xfId="3" applyNumberFormat="1" applyFont="1" applyFill="1" applyBorder="1" applyAlignment="1">
      <alignment horizontal="left" vertical="center" wrapText="1"/>
    </xf>
    <xf numFmtId="0" fontId="69" fillId="4" borderId="0" xfId="3" applyNumberFormat="1" applyFont="1" applyFill="1" applyBorder="1" applyAlignment="1">
      <alignment horizontal="left" vertical="center" wrapText="1"/>
    </xf>
    <xf numFmtId="2" fontId="71" fillId="4" borderId="0" xfId="3" applyNumberFormat="1" applyFont="1" applyFill="1" applyBorder="1" applyAlignment="1">
      <alignment horizontal="left" vertical="center"/>
    </xf>
    <xf numFmtId="2" fontId="32" fillId="4" borderId="0" xfId="3" applyNumberFormat="1" applyFont="1" applyFill="1" applyBorder="1" applyAlignment="1">
      <alignment vertical="center"/>
    </xf>
    <xf numFmtId="2" fontId="32" fillId="4" borderId="23" xfId="3" applyNumberFormat="1" applyFont="1" applyFill="1" applyBorder="1" applyAlignment="1">
      <alignment vertical="center"/>
    </xf>
    <xf numFmtId="2" fontId="13" fillId="4" borderId="0" xfId="3" applyNumberFormat="1" applyFont="1" applyFill="1" applyBorder="1" applyAlignment="1">
      <alignment vertical="center"/>
    </xf>
    <xf numFmtId="2" fontId="13" fillId="4" borderId="0" xfId="3" applyNumberFormat="1" applyFont="1" applyFill="1" applyAlignment="1">
      <alignment vertical="center"/>
    </xf>
    <xf numFmtId="2" fontId="32" fillId="4" borderId="18" xfId="3" applyNumberFormat="1" applyFont="1" applyFill="1" applyBorder="1" applyAlignment="1">
      <alignment vertical="center"/>
    </xf>
    <xf numFmtId="2" fontId="32" fillId="4" borderId="19" xfId="3" applyNumberFormat="1" applyFont="1" applyFill="1" applyBorder="1" applyAlignment="1">
      <alignment vertical="center"/>
    </xf>
    <xf numFmtId="0" fontId="112" fillId="2" borderId="0" xfId="3" applyNumberFormat="1" applyFont="1" applyFill="1" applyBorder="1" applyAlignment="1">
      <alignment horizontal="right" vertical="center" wrapText="1"/>
    </xf>
    <xf numFmtId="0" fontId="112" fillId="2" borderId="0" xfId="3" applyNumberFormat="1" applyFont="1" applyFill="1" applyBorder="1" applyAlignment="1">
      <alignment vertical="center" wrapText="1"/>
    </xf>
    <xf numFmtId="0" fontId="32" fillId="4" borderId="0" xfId="3" applyNumberFormat="1" applyFont="1" applyFill="1" applyBorder="1" applyAlignment="1">
      <alignment horizontal="right" vertical="center" wrapText="1"/>
    </xf>
    <xf numFmtId="0" fontId="32" fillId="0" borderId="0" xfId="3" applyNumberFormat="1" applyFont="1" applyBorder="1" applyAlignment="1">
      <alignment vertical="center"/>
    </xf>
    <xf numFmtId="0" fontId="13" fillId="4" borderId="0" xfId="3" applyNumberFormat="1" applyFont="1" applyFill="1" applyBorder="1" applyAlignment="1">
      <alignment horizontal="right" vertical="center" wrapText="1"/>
    </xf>
    <xf numFmtId="0" fontId="13" fillId="4" borderId="0" xfId="3" applyNumberFormat="1" applyFont="1" applyFill="1" applyBorder="1" applyAlignment="1">
      <alignment vertical="center" wrapText="1"/>
    </xf>
    <xf numFmtId="2" fontId="39" fillId="4" borderId="0" xfId="3" applyNumberFormat="1" applyFont="1" applyFill="1" applyBorder="1" applyAlignment="1">
      <alignment vertical="center"/>
    </xf>
    <xf numFmtId="0" fontId="18" fillId="4" borderId="0" xfId="3" applyNumberFormat="1" applyFont="1" applyFill="1" applyBorder="1" applyAlignment="1">
      <alignment horizontal="center" vertical="center" wrapText="1"/>
    </xf>
    <xf numFmtId="0" fontId="13" fillId="4" borderId="0" xfId="3" applyNumberFormat="1" applyFont="1" applyFill="1" applyBorder="1" applyAlignment="1">
      <alignment horizontal="right" vertical="center"/>
    </xf>
    <xf numFmtId="0" fontId="13" fillId="4" borderId="0" xfId="3" applyNumberFormat="1" applyFont="1" applyFill="1" applyBorder="1" applyAlignment="1">
      <alignment vertical="center"/>
    </xf>
    <xf numFmtId="2" fontId="123" fillId="4" borderId="0" xfId="3" applyNumberFormat="1" applyFont="1" applyFill="1" applyBorder="1" applyAlignment="1">
      <alignment vertical="center"/>
    </xf>
    <xf numFmtId="0" fontId="32" fillId="0" borderId="215" xfId="3" applyNumberFormat="1" applyFont="1" applyFill="1" applyBorder="1" applyAlignment="1">
      <alignment vertical="center"/>
    </xf>
    <xf numFmtId="0" fontId="119" fillId="69" borderId="201" xfId="3" quotePrefix="1" applyNumberFormat="1" applyFont="1" applyFill="1" applyBorder="1" applyAlignment="1">
      <alignment horizontal="center" vertical="center"/>
    </xf>
    <xf numFmtId="15" fontId="33" fillId="0" borderId="130" xfId="3" applyNumberFormat="1" applyFont="1" applyFill="1" applyBorder="1" applyAlignment="1">
      <alignment horizontal="center" vertical="center"/>
    </xf>
    <xf numFmtId="0" fontId="33" fillId="0" borderId="130" xfId="3" applyNumberFormat="1" applyFont="1" applyFill="1" applyBorder="1" applyAlignment="1">
      <alignment horizontal="center" vertical="center"/>
    </xf>
    <xf numFmtId="0" fontId="33" fillId="0" borderId="209" xfId="3" applyNumberFormat="1" applyFont="1" applyFill="1" applyBorder="1" applyAlignment="1">
      <alignment horizontal="center" vertical="center"/>
    </xf>
    <xf numFmtId="0" fontId="32" fillId="0" borderId="128" xfId="3" quotePrefix="1" applyNumberFormat="1" applyFont="1" applyFill="1" applyBorder="1" applyAlignment="1">
      <alignment vertical="center"/>
    </xf>
    <xf numFmtId="0" fontId="32" fillId="0" borderId="126" xfId="3" quotePrefix="1" applyNumberFormat="1" applyFont="1" applyFill="1" applyBorder="1" applyAlignment="1">
      <alignment vertical="center"/>
    </xf>
    <xf numFmtId="0" fontId="32" fillId="0" borderId="211" xfId="3" quotePrefix="1" applyNumberFormat="1" applyFont="1" applyFill="1" applyBorder="1" applyAlignment="1">
      <alignment vertical="center"/>
    </xf>
    <xf numFmtId="3" fontId="32" fillId="6" borderId="128" xfId="3" quotePrefix="1" applyNumberFormat="1" applyFont="1" applyFill="1" applyBorder="1" applyAlignment="1">
      <alignment horizontal="right" vertical="center"/>
    </xf>
    <xf numFmtId="3" fontId="32" fillId="0" borderId="126" xfId="3" quotePrefix="1" applyNumberFormat="1" applyFont="1" applyFill="1" applyBorder="1" applyAlignment="1">
      <alignment vertical="center"/>
    </xf>
    <xf numFmtId="3" fontId="19" fillId="6" borderId="128" xfId="3" applyNumberFormat="1" applyFont="1" applyFill="1" applyBorder="1" applyAlignment="1">
      <alignment horizontal="center" vertical="center"/>
    </xf>
    <xf numFmtId="9" fontId="13" fillId="2" borderId="0" xfId="97" applyNumberFormat="1" applyFont="1" applyFill="1" applyAlignment="1">
      <alignment vertical="center"/>
    </xf>
    <xf numFmtId="0" fontId="32" fillId="6" borderId="128" xfId="3" quotePrefix="1" applyFont="1" applyFill="1" applyBorder="1" applyAlignment="1">
      <alignment vertical="center"/>
    </xf>
    <xf numFmtId="0" fontId="32" fillId="0" borderId="126" xfId="3" quotePrefix="1" applyFont="1" applyFill="1" applyBorder="1" applyAlignment="1">
      <alignment vertical="center"/>
    </xf>
    <xf numFmtId="0" fontId="32" fillId="0" borderId="211" xfId="3" quotePrefix="1" applyFont="1" applyFill="1" applyBorder="1" applyAlignment="1">
      <alignment vertical="center"/>
    </xf>
    <xf numFmtId="2" fontId="32" fillId="6" borderId="128" xfId="3" quotePrefix="1" applyNumberFormat="1" applyFont="1" applyFill="1" applyBorder="1" applyAlignment="1">
      <alignment vertical="center"/>
    </xf>
    <xf numFmtId="171" fontId="13" fillId="2" borderId="0" xfId="3" applyNumberFormat="1" applyFont="1" applyFill="1" applyAlignment="1">
      <alignment vertical="center"/>
    </xf>
    <xf numFmtId="3" fontId="32" fillId="6" borderId="128" xfId="3" quotePrefix="1" applyNumberFormat="1" applyFont="1" applyFill="1" applyBorder="1" applyAlignment="1">
      <alignment vertical="center" wrapText="1"/>
    </xf>
    <xf numFmtId="171" fontId="32" fillId="6" borderId="128" xfId="3" quotePrefix="1" applyNumberFormat="1" applyFont="1" applyFill="1" applyBorder="1" applyAlignment="1">
      <alignment vertical="center"/>
    </xf>
    <xf numFmtId="171" fontId="32" fillId="0" borderId="126" xfId="3" quotePrefix="1" applyNumberFormat="1" applyFont="1" applyFill="1" applyBorder="1" applyAlignment="1">
      <alignment vertical="center"/>
    </xf>
    <xf numFmtId="171" fontId="32" fillId="0" borderId="211" xfId="3" quotePrefix="1" applyNumberFormat="1" applyFont="1" applyFill="1" applyBorder="1" applyAlignment="1">
      <alignment vertical="center"/>
    </xf>
    <xf numFmtId="0" fontId="32" fillId="11" borderId="128" xfId="3" applyFont="1" applyFill="1" applyBorder="1" applyAlignment="1">
      <alignment vertical="center"/>
    </xf>
    <xf numFmtId="0" fontId="32" fillId="11" borderId="126" xfId="3" applyFont="1" applyFill="1" applyBorder="1" applyAlignment="1">
      <alignment vertical="center"/>
    </xf>
    <xf numFmtId="0" fontId="32" fillId="11" borderId="211" xfId="3" applyFont="1" applyFill="1" applyBorder="1" applyAlignment="1">
      <alignment vertical="center"/>
    </xf>
    <xf numFmtId="171" fontId="32" fillId="6" borderId="128" xfId="3" applyNumberFormat="1" applyFont="1" applyFill="1" applyBorder="1" applyAlignment="1">
      <alignment vertical="center"/>
    </xf>
    <xf numFmtId="171" fontId="32" fillId="0" borderId="211" xfId="3" applyNumberFormat="1" applyFont="1" applyFill="1" applyBorder="1" applyAlignment="1">
      <alignment vertical="center"/>
    </xf>
    <xf numFmtId="0" fontId="115" fillId="4" borderId="0" xfId="3" applyNumberFormat="1" applyFont="1" applyFill="1" applyAlignment="1">
      <alignment vertical="center"/>
    </xf>
    <xf numFmtId="0" fontId="32" fillId="0" borderId="128" xfId="3" applyFont="1" applyFill="1" applyBorder="1" applyAlignment="1">
      <alignment vertical="center"/>
    </xf>
    <xf numFmtId="0" fontId="32" fillId="0" borderId="126" xfId="3" applyFont="1" applyFill="1" applyBorder="1" applyAlignment="1">
      <alignment vertical="center"/>
    </xf>
    <xf numFmtId="0" fontId="32" fillId="0" borderId="211" xfId="3" applyFont="1" applyFill="1" applyBorder="1" applyAlignment="1">
      <alignment vertical="center"/>
    </xf>
    <xf numFmtId="169" fontId="13" fillId="4" borderId="0" xfId="3" applyNumberFormat="1" applyFont="1" applyFill="1" applyAlignment="1">
      <alignment vertical="center"/>
    </xf>
    <xf numFmtId="3" fontId="32" fillId="6" borderId="128" xfId="3" quotePrefix="1" applyNumberFormat="1" applyFont="1" applyFill="1" applyBorder="1" applyAlignment="1">
      <alignment vertical="center"/>
    </xf>
    <xf numFmtId="2" fontId="32" fillId="0" borderId="126" xfId="3" quotePrefix="1" applyNumberFormat="1" applyFont="1" applyFill="1" applyBorder="1" applyAlignment="1">
      <alignment vertical="center"/>
    </xf>
    <xf numFmtId="4" fontId="32" fillId="6" borderId="128" xfId="3" quotePrefix="1" applyNumberFormat="1" applyFont="1" applyFill="1" applyBorder="1" applyAlignment="1">
      <alignment vertical="center"/>
    </xf>
    <xf numFmtId="0" fontId="33" fillId="0" borderId="199" xfId="3" quotePrefix="1" applyNumberFormat="1" applyFont="1" applyFill="1" applyBorder="1" applyAlignment="1">
      <alignment vertical="center"/>
    </xf>
    <xf numFmtId="0" fontId="33" fillId="11" borderId="199" xfId="3" quotePrefix="1" applyNumberFormat="1" applyFont="1" applyFill="1" applyBorder="1" applyAlignment="1">
      <alignment vertical="center"/>
    </xf>
    <xf numFmtId="10" fontId="32" fillId="6" borderId="128" xfId="3" applyNumberFormat="1" applyFont="1" applyFill="1" applyBorder="1" applyAlignment="1">
      <alignment vertical="center"/>
    </xf>
    <xf numFmtId="0" fontId="32" fillId="6" borderId="128" xfId="3" applyNumberFormat="1" applyFont="1" applyFill="1" applyBorder="1" applyAlignment="1">
      <alignment vertical="center"/>
    </xf>
    <xf numFmtId="10" fontId="32" fillId="0" borderId="128" xfId="3" quotePrefix="1" applyNumberFormat="1" applyFont="1" applyFill="1" applyBorder="1" applyAlignment="1">
      <alignment horizontal="right" vertical="center"/>
    </xf>
    <xf numFmtId="10" fontId="32" fillId="0" borderId="126" xfId="3" quotePrefix="1" applyNumberFormat="1" applyFont="1" applyFill="1" applyBorder="1" applyAlignment="1">
      <alignment horizontal="right" vertical="center"/>
    </xf>
    <xf numFmtId="10" fontId="32" fillId="0" borderId="211" xfId="3" quotePrefix="1" applyNumberFormat="1" applyFont="1" applyFill="1" applyBorder="1" applyAlignment="1">
      <alignment horizontal="right" vertical="center"/>
    </xf>
    <xf numFmtId="168" fontId="32" fillId="6" borderId="128" xfId="3" applyNumberFormat="1" applyFont="1" applyFill="1" applyBorder="1" applyAlignment="1">
      <alignment vertical="center"/>
    </xf>
    <xf numFmtId="0" fontId="33" fillId="0" borderId="210" xfId="3" applyNumberFormat="1" applyFont="1" applyFill="1" applyBorder="1" applyAlignment="1">
      <alignment vertical="center" wrapText="1"/>
    </xf>
    <xf numFmtId="0" fontId="32" fillId="0" borderId="128" xfId="3" applyFont="1" applyFill="1" applyBorder="1" applyAlignment="1">
      <alignment vertical="center" wrapText="1"/>
    </xf>
    <xf numFmtId="0" fontId="32" fillId="0" borderId="126" xfId="3" applyFont="1" applyFill="1" applyBorder="1" applyAlignment="1">
      <alignment vertical="center" wrapText="1"/>
    </xf>
    <xf numFmtId="0" fontId="32" fillId="0" borderId="211" xfId="3" applyFont="1" applyFill="1" applyBorder="1" applyAlignment="1">
      <alignment vertical="center" wrapText="1"/>
    </xf>
    <xf numFmtId="3" fontId="32" fillId="6" borderId="128" xfId="3" applyNumberFormat="1" applyFont="1" applyFill="1" applyBorder="1" applyAlignment="1">
      <alignment vertical="center" wrapText="1"/>
    </xf>
    <xf numFmtId="3" fontId="33" fillId="0" borderId="128" xfId="3" applyNumberFormat="1" applyFont="1" applyFill="1" applyBorder="1" applyAlignment="1">
      <alignment vertical="center"/>
    </xf>
    <xf numFmtId="174" fontId="32" fillId="6" borderId="128" xfId="6" quotePrefix="1" applyNumberFormat="1" applyFont="1" applyFill="1" applyBorder="1" applyAlignment="1">
      <alignment vertical="center"/>
    </xf>
    <xf numFmtId="174" fontId="32" fillId="0" borderId="126" xfId="6" quotePrefix="1" applyNumberFormat="1" applyFont="1" applyFill="1" applyBorder="1" applyAlignment="1">
      <alignment vertical="center"/>
    </xf>
    <xf numFmtId="0" fontId="32" fillId="11" borderId="128" xfId="3" quotePrefix="1" applyFont="1" applyFill="1" applyBorder="1" applyAlignment="1">
      <alignment vertical="center"/>
    </xf>
    <xf numFmtId="0" fontId="32" fillId="11" borderId="126" xfId="3" quotePrefix="1" applyFont="1" applyFill="1" applyBorder="1" applyAlignment="1">
      <alignment vertical="center"/>
    </xf>
    <xf numFmtId="174" fontId="32" fillId="6" borderId="202" xfId="6" applyNumberFormat="1" applyFont="1" applyFill="1" applyBorder="1" applyAlignment="1">
      <alignment vertical="center"/>
    </xf>
    <xf numFmtId="174" fontId="32" fillId="0" borderId="191" xfId="6" applyNumberFormat="1" applyFont="1" applyFill="1" applyBorder="1" applyAlignment="1">
      <alignment vertical="center"/>
    </xf>
    <xf numFmtId="174" fontId="32" fillId="0" borderId="230" xfId="6" applyNumberFormat="1" applyFont="1" applyFill="1" applyBorder="1" applyAlignment="1">
      <alignment vertical="center"/>
    </xf>
    <xf numFmtId="0" fontId="32" fillId="4" borderId="213" xfId="3" applyNumberFormat="1" applyFont="1" applyFill="1" applyBorder="1" applyAlignment="1">
      <alignment vertical="center"/>
    </xf>
    <xf numFmtId="0" fontId="32" fillId="4" borderId="158" xfId="3" applyNumberFormat="1" applyFont="1" applyFill="1" applyBorder="1" applyAlignment="1">
      <alignment vertical="center"/>
    </xf>
    <xf numFmtId="0" fontId="13" fillId="4" borderId="214" xfId="3" applyNumberFormat="1" applyFont="1" applyFill="1" applyBorder="1" applyAlignment="1">
      <alignment vertical="center"/>
    </xf>
    <xf numFmtId="0" fontId="71" fillId="4" borderId="20" xfId="3" applyNumberFormat="1" applyFont="1" applyFill="1" applyBorder="1" applyAlignment="1">
      <alignment vertical="center"/>
    </xf>
    <xf numFmtId="2" fontId="70" fillId="4" borderId="0" xfId="3" applyNumberFormat="1" applyFont="1" applyFill="1" applyBorder="1" applyAlignment="1">
      <alignment vertical="center"/>
    </xf>
    <xf numFmtId="0" fontId="13" fillId="4" borderId="23" xfId="3" applyNumberFormat="1" applyFont="1" applyFill="1" applyBorder="1" applyAlignment="1">
      <alignment vertical="center"/>
    </xf>
    <xf numFmtId="0" fontId="32" fillId="4" borderId="245" xfId="3" applyNumberFormat="1" applyFont="1" applyFill="1" applyBorder="1" applyAlignment="1">
      <alignment vertical="center"/>
    </xf>
    <xf numFmtId="0" fontId="32" fillId="4" borderId="124" xfId="3" applyNumberFormat="1" applyFont="1" applyFill="1" applyBorder="1" applyAlignment="1">
      <alignment vertical="center"/>
    </xf>
    <xf numFmtId="0" fontId="13" fillId="4" borderId="246" xfId="3" applyNumberFormat="1" applyFont="1" applyFill="1" applyBorder="1" applyAlignment="1">
      <alignment vertical="center"/>
    </xf>
    <xf numFmtId="0" fontId="32" fillId="4" borderId="20" xfId="3" applyNumberFormat="1" applyFont="1" applyFill="1" applyBorder="1" applyAlignment="1">
      <alignment vertical="center"/>
    </xf>
    <xf numFmtId="2" fontId="71" fillId="4" borderId="0" xfId="3" applyNumberFormat="1" applyFont="1" applyFill="1" applyBorder="1" applyAlignment="1">
      <alignment vertical="center"/>
    </xf>
    <xf numFmtId="2" fontId="40" fillId="4" borderId="23" xfId="3" applyNumberFormat="1" applyFont="1" applyFill="1" applyBorder="1" applyAlignment="1">
      <alignment vertical="center"/>
    </xf>
    <xf numFmtId="2" fontId="40" fillId="2" borderId="23" xfId="3" applyNumberFormat="1" applyFont="1" applyFill="1" applyBorder="1" applyAlignment="1">
      <alignment vertical="center"/>
    </xf>
    <xf numFmtId="15" fontId="119" fillId="69" borderId="201" xfId="3" quotePrefix="1" applyNumberFormat="1" applyFont="1" applyFill="1" applyBorder="1" applyAlignment="1">
      <alignment horizontal="center" vertical="center"/>
    </xf>
    <xf numFmtId="0" fontId="33" fillId="0" borderId="130" xfId="3" quotePrefix="1" applyNumberFormat="1" applyFont="1" applyFill="1" applyBorder="1" applyAlignment="1">
      <alignment horizontal="center" vertical="center"/>
    </xf>
    <xf numFmtId="0" fontId="33" fillId="0" borderId="209" xfId="3" quotePrefix="1" applyNumberFormat="1" applyFont="1" applyFill="1" applyBorder="1" applyAlignment="1">
      <alignment horizontal="center" vertical="center"/>
    </xf>
    <xf numFmtId="174" fontId="32" fillId="0" borderId="126" xfId="175" applyNumberFormat="1" applyFont="1" applyFill="1" applyBorder="1" applyAlignment="1">
      <alignment horizontal="right" vertical="center"/>
    </xf>
    <xf numFmtId="174" fontId="32" fillId="0" borderId="211" xfId="175" applyNumberFormat="1" applyFont="1" applyFill="1" applyBorder="1" applyAlignment="1">
      <alignment horizontal="right" vertical="center"/>
    </xf>
    <xf numFmtId="3" fontId="13" fillId="2" borderId="0" xfId="3" applyNumberFormat="1" applyFont="1" applyFill="1" applyAlignment="1">
      <alignment vertical="center"/>
    </xf>
    <xf numFmtId="2" fontId="41" fillId="2" borderId="0" xfId="3" applyNumberFormat="1" applyFont="1" applyFill="1" applyAlignment="1">
      <alignment vertical="center"/>
    </xf>
    <xf numFmtId="0" fontId="41" fillId="4" borderId="0" xfId="3" applyNumberFormat="1" applyFont="1" applyFill="1" applyAlignment="1">
      <alignment vertical="center"/>
    </xf>
    <xf numFmtId="0" fontId="32" fillId="6" borderId="128" xfId="3" quotePrefix="1" applyNumberFormat="1" applyFont="1" applyFill="1" applyBorder="1" applyAlignment="1">
      <alignment vertical="center"/>
    </xf>
    <xf numFmtId="174" fontId="32" fillId="6" borderId="128" xfId="175" applyNumberFormat="1" applyFont="1" applyFill="1" applyBorder="1" applyAlignment="1">
      <alignment vertical="center"/>
    </xf>
    <xf numFmtId="174" fontId="32" fillId="0" borderId="126" xfId="175" applyNumberFormat="1" applyFont="1" applyFill="1" applyBorder="1" applyAlignment="1">
      <alignment vertical="center"/>
    </xf>
    <xf numFmtId="0" fontId="32" fillId="0" borderId="126" xfId="3" quotePrefix="1" applyNumberFormat="1" applyFont="1" applyFill="1" applyBorder="1" applyAlignment="1">
      <alignment horizontal="right" vertical="center"/>
    </xf>
    <xf numFmtId="0" fontId="32" fillId="0" borderId="211" xfId="3" quotePrefix="1" applyNumberFormat="1" applyFont="1" applyFill="1" applyBorder="1" applyAlignment="1">
      <alignment horizontal="right" vertical="center"/>
    </xf>
    <xf numFmtId="4" fontId="32" fillId="6" borderId="128" xfId="3" applyNumberFormat="1" applyFont="1" applyFill="1" applyBorder="1" applyAlignment="1">
      <alignment horizontal="right" vertical="center"/>
    </xf>
    <xf numFmtId="10" fontId="32" fillId="6" borderId="128" xfId="3" applyNumberFormat="1" applyFont="1" applyFill="1" applyBorder="1" applyAlignment="1">
      <alignment horizontal="right" vertical="center"/>
    </xf>
    <xf numFmtId="0" fontId="32" fillId="11" borderId="126" xfId="3" applyNumberFormat="1" applyFont="1" applyFill="1" applyBorder="1" applyAlignment="1">
      <alignment vertical="center" wrapText="1"/>
    </xf>
    <xf numFmtId="0" fontId="32" fillId="11" borderId="211" xfId="3" applyNumberFormat="1" applyFont="1" applyFill="1" applyBorder="1" applyAlignment="1">
      <alignment vertical="center" wrapText="1"/>
    </xf>
    <xf numFmtId="3" fontId="32" fillId="6" borderId="128" xfId="3" applyNumberFormat="1" applyFont="1" applyFill="1" applyBorder="1" applyAlignment="1">
      <alignment horizontal="right" vertical="center"/>
    </xf>
    <xf numFmtId="3" fontId="32" fillId="6" borderId="128" xfId="3" applyNumberFormat="1" applyFont="1" applyFill="1" applyBorder="1" applyAlignment="1">
      <alignment vertical="center"/>
    </xf>
    <xf numFmtId="0" fontId="32" fillId="0" borderId="128" xfId="3" applyNumberFormat="1" applyFont="1" applyFill="1" applyBorder="1" applyAlignment="1">
      <alignment vertical="center"/>
    </xf>
    <xf numFmtId="174" fontId="32" fillId="6" borderId="128" xfId="175" applyNumberFormat="1" applyFont="1" applyFill="1" applyBorder="1" applyAlignment="1">
      <alignment horizontal="right" vertical="center"/>
    </xf>
    <xf numFmtId="0" fontId="32" fillId="0" borderId="235" xfId="3" applyNumberFormat="1" applyFont="1" applyFill="1" applyBorder="1" applyAlignment="1">
      <alignment vertical="center"/>
    </xf>
    <xf numFmtId="0" fontId="32" fillId="0" borderId="236" xfId="3" applyNumberFormat="1" applyFont="1" applyFill="1" applyBorder="1" applyAlignment="1">
      <alignment vertical="center"/>
    </xf>
    <xf numFmtId="3" fontId="32" fillId="6" borderId="237" xfId="3" applyNumberFormat="1" applyFont="1" applyFill="1" applyBorder="1" applyAlignment="1">
      <alignment vertical="center"/>
    </xf>
    <xf numFmtId="3" fontId="32" fillId="0" borderId="238" xfId="3" applyNumberFormat="1" applyFont="1" applyFill="1" applyBorder="1" applyAlignment="1">
      <alignment vertical="center"/>
    </xf>
    <xf numFmtId="3" fontId="32" fillId="0" borderId="239" xfId="3" applyNumberFormat="1" applyFont="1" applyFill="1" applyBorder="1" applyAlignment="1">
      <alignment vertical="center"/>
    </xf>
    <xf numFmtId="0" fontId="13" fillId="0" borderId="20" xfId="3" applyNumberFormat="1" applyFont="1" applyBorder="1" applyAlignment="1">
      <alignment vertical="center"/>
    </xf>
    <xf numFmtId="2" fontId="13" fillId="4" borderId="23" xfId="3" applyNumberFormat="1" applyFont="1" applyFill="1" applyBorder="1" applyAlignment="1">
      <alignment vertical="center"/>
    </xf>
    <xf numFmtId="0" fontId="19" fillId="2" borderId="20" xfId="3" applyNumberFormat="1" applyFont="1" applyFill="1" applyBorder="1" applyAlignment="1">
      <alignment vertical="center"/>
    </xf>
    <xf numFmtId="0" fontId="19" fillId="2" borderId="17" xfId="3" applyNumberFormat="1" applyFont="1" applyFill="1" applyBorder="1" applyAlignment="1">
      <alignment vertical="center"/>
    </xf>
    <xf numFmtId="0" fontId="13" fillId="4" borderId="18" xfId="3" applyNumberFormat="1" applyFont="1" applyFill="1" applyBorder="1" applyAlignment="1">
      <alignment vertical="center"/>
    </xf>
    <xf numFmtId="2" fontId="13" fillId="4" borderId="18" xfId="3" applyNumberFormat="1" applyFont="1" applyFill="1" applyBorder="1" applyAlignment="1">
      <alignment vertical="center"/>
    </xf>
    <xf numFmtId="2" fontId="13" fillId="4" borderId="19" xfId="3" applyNumberFormat="1" applyFont="1" applyFill="1" applyBorder="1" applyAlignment="1">
      <alignment vertical="center"/>
    </xf>
    <xf numFmtId="0" fontId="69" fillId="4" borderId="217" xfId="0" applyFont="1" applyFill="1" applyBorder="1" applyAlignment="1">
      <alignment horizontal="center" vertical="center" wrapText="1"/>
    </xf>
    <xf numFmtId="0" fontId="32" fillId="0" borderId="218" xfId="3" applyNumberFormat="1" applyFont="1" applyFill="1" applyBorder="1" applyAlignment="1">
      <alignment vertical="center"/>
    </xf>
    <xf numFmtId="15" fontId="33" fillId="0" borderId="130" xfId="3" quotePrefix="1" applyNumberFormat="1" applyFont="1" applyFill="1" applyBorder="1" applyAlignment="1">
      <alignment horizontal="center" vertical="center"/>
    </xf>
    <xf numFmtId="0" fontId="32" fillId="6" borderId="128" xfId="3" applyNumberFormat="1" applyFont="1" applyFill="1" applyBorder="1" applyAlignment="1">
      <alignment horizontal="right" vertical="center"/>
    </xf>
    <xf numFmtId="0" fontId="32" fillId="0" borderId="128" xfId="3" quotePrefix="1" applyFont="1" applyFill="1" applyBorder="1" applyAlignment="1">
      <alignment vertical="center"/>
    </xf>
    <xf numFmtId="0" fontId="32" fillId="11" borderId="211" xfId="3" quotePrefix="1" applyFont="1" applyFill="1" applyBorder="1" applyAlignment="1">
      <alignment vertical="center"/>
    </xf>
    <xf numFmtId="2" fontId="32" fillId="0" borderId="211" xfId="3" quotePrefix="1" applyNumberFormat="1" applyFont="1" applyFill="1" applyBorder="1" applyAlignment="1">
      <alignment vertical="center"/>
    </xf>
    <xf numFmtId="3" fontId="0" fillId="0" borderId="0" xfId="0" applyNumberFormat="1" applyAlignment="1">
      <alignment vertical="center"/>
    </xf>
    <xf numFmtId="170" fontId="32" fillId="0" borderId="126" xfId="3" quotePrefix="1" applyNumberFormat="1" applyFont="1" applyFill="1" applyBorder="1" applyAlignment="1">
      <alignment vertical="center"/>
    </xf>
    <xf numFmtId="170" fontId="32" fillId="0" borderId="211" xfId="3" quotePrefix="1" applyNumberFormat="1" applyFont="1" applyFill="1" applyBorder="1" applyAlignment="1">
      <alignment vertical="center"/>
    </xf>
    <xf numFmtId="170" fontId="32" fillId="6" borderId="128" xfId="3" quotePrefix="1" applyNumberFormat="1" applyFont="1" applyFill="1" applyBorder="1" applyAlignment="1">
      <alignment vertical="center"/>
    </xf>
    <xf numFmtId="2" fontId="33" fillId="0" borderId="128" xfId="3" quotePrefix="1" applyNumberFormat="1" applyFont="1" applyFill="1" applyBorder="1" applyAlignment="1">
      <alignment vertical="center"/>
    </xf>
    <xf numFmtId="2" fontId="33" fillId="0" borderId="126" xfId="3" quotePrefix="1" applyNumberFormat="1" applyFont="1" applyFill="1" applyBorder="1" applyAlignment="1">
      <alignment vertical="center"/>
    </xf>
    <xf numFmtId="4" fontId="33" fillId="0" borderId="211" xfId="3" quotePrefix="1" applyNumberFormat="1" applyFont="1" applyFill="1" applyBorder="1" applyAlignment="1">
      <alignment horizontal="right" vertical="center"/>
    </xf>
    <xf numFmtId="170" fontId="13" fillId="4" borderId="0" xfId="3" applyNumberFormat="1" applyFont="1" applyFill="1" applyAlignment="1">
      <alignment vertical="center"/>
    </xf>
    <xf numFmtId="3" fontId="26" fillId="0" borderId="0" xfId="0" applyNumberFormat="1" applyFont="1" applyBorder="1" applyAlignment="1">
      <alignment vertical="center"/>
    </xf>
    <xf numFmtId="4" fontId="13" fillId="4" borderId="0" xfId="3" applyNumberFormat="1" applyFont="1" applyFill="1" applyAlignment="1">
      <alignment vertical="center"/>
    </xf>
    <xf numFmtId="3" fontId="28" fillId="0" borderId="0" xfId="5" applyNumberFormat="1" applyFont="1" applyBorder="1" applyAlignment="1">
      <alignment vertical="center"/>
    </xf>
    <xf numFmtId="181" fontId="13" fillId="4" borderId="0" xfId="3" applyNumberFormat="1" applyFont="1" applyFill="1" applyAlignment="1">
      <alignment vertical="center"/>
    </xf>
    <xf numFmtId="2" fontId="32" fillId="6" borderId="128" xfId="3" applyNumberFormat="1" applyFont="1" applyFill="1" applyBorder="1" applyAlignment="1">
      <alignment vertical="center"/>
    </xf>
    <xf numFmtId="2" fontId="13" fillId="0" borderId="0" xfId="3" quotePrefix="1" applyNumberFormat="1" applyFont="1" applyFill="1" applyBorder="1" applyAlignment="1">
      <alignment vertical="center"/>
    </xf>
    <xf numFmtId="2" fontId="32" fillId="0" borderId="128" xfId="3" quotePrefix="1" applyNumberFormat="1" applyFont="1" applyFill="1" applyBorder="1" applyAlignment="1">
      <alignment vertical="center"/>
    </xf>
    <xf numFmtId="175" fontId="28" fillId="0" borderId="0" xfId="5" applyNumberFormat="1" applyFont="1" applyBorder="1" applyAlignment="1">
      <alignment vertical="center"/>
    </xf>
    <xf numFmtId="2" fontId="32" fillId="6" borderId="202" xfId="3" quotePrefix="1" applyNumberFormat="1" applyFont="1" applyFill="1" applyBorder="1" applyAlignment="1">
      <alignment vertical="center"/>
    </xf>
    <xf numFmtId="2" fontId="32" fillId="0" borderId="191" xfId="3" quotePrefix="1" applyNumberFormat="1" applyFont="1" applyFill="1" applyBorder="1" applyAlignment="1">
      <alignment vertical="center"/>
    </xf>
    <xf numFmtId="2" fontId="32" fillId="0" borderId="230" xfId="3" quotePrefix="1" applyNumberFormat="1" applyFont="1" applyFill="1" applyBorder="1" applyAlignment="1">
      <alignment vertical="center"/>
    </xf>
    <xf numFmtId="0" fontId="13" fillId="4" borderId="213" xfId="3" applyNumberFormat="1" applyFont="1" applyFill="1" applyBorder="1" applyAlignment="1">
      <alignment vertical="center"/>
    </xf>
    <xf numFmtId="0" fontId="13" fillId="4" borderId="158" xfId="3" applyNumberFormat="1" applyFont="1" applyFill="1" applyBorder="1" applyAlignment="1">
      <alignment vertical="center"/>
    </xf>
    <xf numFmtId="0" fontId="41" fillId="4" borderId="20" xfId="3" applyNumberFormat="1" applyFont="1" applyFill="1" applyBorder="1" applyAlignment="1">
      <alignment vertical="center"/>
    </xf>
    <xf numFmtId="0" fontId="84" fillId="4" borderId="17" xfId="3" applyNumberFormat="1" applyFont="1" applyFill="1" applyBorder="1" applyAlignment="1">
      <alignment vertical="center"/>
    </xf>
    <xf numFmtId="2" fontId="39" fillId="4" borderId="18" xfId="3" applyNumberFormat="1" applyFont="1" applyFill="1" applyBorder="1" applyAlignment="1">
      <alignment vertical="center"/>
    </xf>
    <xf numFmtId="0" fontId="13" fillId="4" borderId="19" xfId="3" applyNumberFormat="1" applyFont="1" applyFill="1" applyBorder="1" applyAlignment="1">
      <alignment vertical="center"/>
    </xf>
    <xf numFmtId="3" fontId="13" fillId="4" borderId="0" xfId="3" applyNumberFormat="1" applyFont="1" applyFill="1" applyAlignment="1">
      <alignment vertical="center"/>
    </xf>
    <xf numFmtId="0" fontId="69" fillId="4" borderId="207" xfId="0" applyFont="1" applyFill="1" applyBorder="1" applyAlignment="1">
      <alignment horizontal="center" vertical="center" wrapText="1"/>
    </xf>
    <xf numFmtId="0" fontId="32" fillId="0" borderId="233" xfId="3" applyNumberFormat="1" applyFont="1" applyFill="1" applyBorder="1" applyAlignment="1">
      <alignment vertical="center"/>
    </xf>
    <xf numFmtId="0" fontId="33" fillId="0" borderId="204" xfId="3" applyNumberFormat="1" applyFont="1" applyFill="1" applyBorder="1" applyAlignment="1">
      <alignment vertical="center"/>
    </xf>
    <xf numFmtId="15" fontId="119" fillId="69" borderId="205" xfId="3" quotePrefix="1" applyNumberFormat="1" applyFont="1" applyFill="1" applyBorder="1" applyAlignment="1">
      <alignment horizontal="center" vertical="center"/>
    </xf>
    <xf numFmtId="0" fontId="33" fillId="0" borderId="206" xfId="3" quotePrefix="1" applyNumberFormat="1" applyFont="1" applyFill="1" applyBorder="1" applyAlignment="1">
      <alignment horizontal="center" vertical="center"/>
    </xf>
    <xf numFmtId="0" fontId="33" fillId="0" borderId="234" xfId="3" quotePrefix="1" applyNumberFormat="1" applyFont="1" applyFill="1" applyBorder="1" applyAlignment="1">
      <alignment horizontal="center" vertical="center"/>
    </xf>
    <xf numFmtId="0" fontId="115" fillId="2" borderId="0" xfId="3" applyNumberFormat="1" applyFont="1" applyFill="1" applyAlignment="1">
      <alignment vertical="center"/>
    </xf>
    <xf numFmtId="0" fontId="32" fillId="0" borderId="201" xfId="3" quotePrefix="1" applyFont="1" applyFill="1" applyBorder="1" applyAlignment="1">
      <alignment vertical="center"/>
    </xf>
    <xf numFmtId="0" fontId="32" fillId="0" borderId="130" xfId="3" quotePrefix="1" applyFont="1" applyFill="1" applyBorder="1" applyAlignment="1">
      <alignment vertical="center"/>
    </xf>
    <xf numFmtId="0" fontId="32" fillId="0" borderId="209" xfId="3" quotePrefix="1" applyFont="1" applyFill="1" applyBorder="1" applyAlignment="1">
      <alignment vertical="center"/>
    </xf>
    <xf numFmtId="3" fontId="41" fillId="4" borderId="0" xfId="3" applyNumberFormat="1" applyFont="1" applyFill="1" applyAlignment="1">
      <alignment vertical="center"/>
    </xf>
    <xf numFmtId="0" fontId="41" fillId="2" borderId="0" xfId="3" applyNumberFormat="1" applyFont="1" applyFill="1" applyBorder="1" applyAlignment="1">
      <alignment vertical="center"/>
    </xf>
    <xf numFmtId="0" fontId="41" fillId="4" borderId="0" xfId="3" applyNumberFormat="1" applyFont="1" applyFill="1" applyBorder="1" applyAlignment="1">
      <alignment vertical="center"/>
    </xf>
    <xf numFmtId="179" fontId="176" fillId="2" borderId="0" xfId="172" applyNumberFormat="1" applyFont="1" applyFill="1" applyBorder="1" applyAlignment="1">
      <alignment horizontal="right" vertical="center"/>
    </xf>
    <xf numFmtId="9" fontId="41" fillId="4" borderId="0" xfId="97" applyFont="1" applyFill="1" applyAlignment="1">
      <alignment vertical="center"/>
    </xf>
    <xf numFmtId="3" fontId="35" fillId="6" borderId="128" xfId="3" applyNumberFormat="1" applyFont="1" applyFill="1" applyBorder="1" applyAlignment="1">
      <alignment horizontal="center" vertical="center"/>
    </xf>
    <xf numFmtId="4" fontId="35" fillId="0" borderId="126" xfId="3" quotePrefix="1" applyNumberFormat="1" applyFont="1" applyFill="1" applyBorder="1" applyAlignment="1">
      <alignment horizontal="center" vertical="center"/>
    </xf>
    <xf numFmtId="3" fontId="32" fillId="0" borderId="126" xfId="3" quotePrefix="1" applyNumberFormat="1" applyFont="1" applyFill="1" applyBorder="1" applyAlignment="1">
      <alignment horizontal="center" vertical="center"/>
    </xf>
    <xf numFmtId="169" fontId="41" fillId="4" borderId="0" xfId="3" applyNumberFormat="1" applyFont="1" applyFill="1" applyAlignment="1">
      <alignment vertical="center"/>
    </xf>
    <xf numFmtId="0" fontId="137" fillId="4" borderId="0" xfId="3" applyNumberFormat="1" applyFont="1" applyFill="1" applyAlignment="1">
      <alignment vertical="center"/>
    </xf>
    <xf numFmtId="174" fontId="32" fillId="0" borderId="126" xfId="6" quotePrefix="1" applyNumberFormat="1" applyFont="1" applyFill="1" applyBorder="1" applyAlignment="1">
      <alignment horizontal="center" vertical="center"/>
    </xf>
    <xf numFmtId="174" fontId="32" fillId="0" borderId="126" xfId="6" applyNumberFormat="1" applyFont="1" applyFill="1" applyBorder="1" applyAlignment="1">
      <alignment horizontal="center" vertical="center"/>
    </xf>
    <xf numFmtId="174" fontId="32" fillId="0" borderId="126" xfId="6" applyNumberFormat="1" applyFont="1" applyFill="1" applyBorder="1" applyAlignment="1">
      <alignment horizontal="right" vertical="center"/>
    </xf>
    <xf numFmtId="179" fontId="177" fillId="2" borderId="0" xfId="172" applyNumberFormat="1" applyFont="1" applyFill="1" applyBorder="1" applyAlignment="1">
      <alignment horizontal="right" vertical="center"/>
    </xf>
    <xf numFmtId="174" fontId="32" fillId="2" borderId="126" xfId="6" quotePrefix="1" applyNumberFormat="1" applyFont="1" applyFill="1" applyBorder="1" applyAlignment="1">
      <alignment vertical="center"/>
    </xf>
    <xf numFmtId="1" fontId="32" fillId="0" borderId="211" xfId="3" quotePrefix="1" applyNumberFormat="1" applyFont="1" applyFill="1" applyBorder="1" applyAlignment="1">
      <alignment vertical="center"/>
    </xf>
    <xf numFmtId="165" fontId="41" fillId="4" borderId="0" xfId="3" applyNumberFormat="1" applyFont="1" applyFill="1" applyAlignment="1">
      <alignment vertical="center"/>
    </xf>
    <xf numFmtId="4" fontId="32" fillId="0" borderId="126" xfId="3" quotePrefix="1" applyNumberFormat="1" applyFont="1" applyFill="1" applyBorder="1" applyAlignment="1">
      <alignment horizontal="center" vertical="center"/>
    </xf>
    <xf numFmtId="2" fontId="35" fillId="0" borderId="126" xfId="3" quotePrefix="1" applyNumberFormat="1" applyFont="1" applyFill="1" applyBorder="1" applyAlignment="1">
      <alignment horizontal="center" vertical="center"/>
    </xf>
    <xf numFmtId="2" fontId="32" fillId="0" borderId="126" xfId="3" quotePrefix="1" applyNumberFormat="1" applyFont="1" applyFill="1" applyBorder="1" applyAlignment="1">
      <alignment horizontal="center" vertical="center"/>
    </xf>
    <xf numFmtId="2" fontId="35" fillId="0" borderId="126" xfId="3" applyNumberFormat="1" applyFont="1" applyFill="1" applyBorder="1" applyAlignment="1">
      <alignment horizontal="center" vertical="center"/>
    </xf>
    <xf numFmtId="2" fontId="32" fillId="0" borderId="126" xfId="3" applyNumberFormat="1" applyFont="1" applyFill="1" applyBorder="1" applyAlignment="1">
      <alignment horizontal="right" vertical="center"/>
    </xf>
    <xf numFmtId="184" fontId="41" fillId="4" borderId="0" xfId="3" applyNumberFormat="1" applyFont="1" applyFill="1" applyAlignment="1">
      <alignment vertical="center"/>
    </xf>
    <xf numFmtId="2" fontId="32" fillId="6" borderId="128" xfId="3" applyNumberFormat="1" applyFont="1" applyFill="1" applyBorder="1" applyAlignment="1">
      <alignment horizontal="right" vertical="center"/>
    </xf>
    <xf numFmtId="2" fontId="32" fillId="0" borderId="126" xfId="3" quotePrefix="1" applyNumberFormat="1" applyFont="1" applyFill="1" applyBorder="1" applyAlignment="1">
      <alignment horizontal="right" vertical="center"/>
    </xf>
    <xf numFmtId="4" fontId="137" fillId="4" borderId="0" xfId="3" applyNumberFormat="1" applyFont="1" applyFill="1" applyAlignment="1">
      <alignment vertical="center"/>
    </xf>
    <xf numFmtId="0" fontId="2" fillId="4" borderId="0" xfId="0" applyFont="1" applyFill="1" applyAlignment="1">
      <alignment vertical="center"/>
    </xf>
    <xf numFmtId="4" fontId="41" fillId="4" borderId="0" xfId="3" applyNumberFormat="1" applyFont="1" applyFill="1" applyAlignment="1">
      <alignment vertical="center"/>
    </xf>
    <xf numFmtId="10" fontId="32" fillId="6" borderId="128" xfId="3" quotePrefix="1" applyNumberFormat="1" applyFont="1" applyFill="1" applyBorder="1" applyAlignment="1">
      <alignment vertical="center"/>
    </xf>
    <xf numFmtId="10" fontId="32" fillId="0" borderId="126" xfId="3" quotePrefix="1" applyNumberFormat="1" applyFont="1" applyFill="1" applyBorder="1" applyAlignment="1">
      <alignment vertical="center"/>
    </xf>
    <xf numFmtId="10" fontId="32" fillId="0" borderId="211" xfId="3" quotePrefix="1" applyNumberFormat="1" applyFont="1" applyFill="1" applyBorder="1" applyAlignment="1">
      <alignment vertical="center"/>
    </xf>
    <xf numFmtId="0" fontId="2" fillId="4" borderId="0" xfId="0" applyFont="1" applyFill="1" applyBorder="1" applyAlignment="1">
      <alignment vertical="center"/>
    </xf>
    <xf numFmtId="172" fontId="41" fillId="4" borderId="0" xfId="3" applyNumberFormat="1" applyFont="1" applyFill="1" applyAlignment="1">
      <alignment vertical="center"/>
    </xf>
    <xf numFmtId="2" fontId="41" fillId="4" borderId="0" xfId="3" applyNumberFormat="1" applyFont="1" applyFill="1" applyAlignment="1">
      <alignment vertical="center"/>
    </xf>
    <xf numFmtId="0" fontId="176" fillId="0" borderId="0" xfId="2" applyFont="1" applyFill="1" applyAlignment="1">
      <alignment vertical="center"/>
    </xf>
    <xf numFmtId="171" fontId="32" fillId="6" borderId="128" xfId="3" applyNumberFormat="1" applyFont="1" applyFill="1" applyBorder="1" applyAlignment="1">
      <alignment horizontal="right" vertical="center"/>
    </xf>
    <xf numFmtId="168" fontId="32" fillId="0" borderId="126" xfId="3" quotePrefix="1" applyNumberFormat="1" applyFont="1" applyFill="1" applyBorder="1" applyAlignment="1">
      <alignment vertical="center"/>
    </xf>
    <xf numFmtId="168" fontId="32" fillId="0" borderId="211" xfId="3" quotePrefix="1" applyNumberFormat="1" applyFont="1" applyFill="1" applyBorder="1" applyAlignment="1">
      <alignment vertical="center"/>
    </xf>
    <xf numFmtId="0" fontId="32" fillId="0" borderId="128" xfId="3" quotePrefix="1" applyFont="1" applyFill="1" applyBorder="1" applyAlignment="1">
      <alignment horizontal="right" vertical="center"/>
    </xf>
    <xf numFmtId="168" fontId="32" fillId="0" borderId="126" xfId="3" quotePrefix="1" applyNumberFormat="1" applyFont="1" applyFill="1" applyBorder="1" applyAlignment="1">
      <alignment horizontal="right" vertical="center"/>
    </xf>
    <xf numFmtId="0" fontId="41" fillId="4" borderId="0" xfId="3" applyNumberFormat="1" applyFont="1" applyFill="1" applyAlignment="1">
      <alignment horizontal="center" vertical="center"/>
    </xf>
    <xf numFmtId="1" fontId="35" fillId="0" borderId="126" xfId="3" quotePrefix="1" applyNumberFormat="1" applyFont="1" applyFill="1" applyBorder="1" applyAlignment="1">
      <alignment vertical="center"/>
    </xf>
    <xf numFmtId="1" fontId="35" fillId="0" borderId="211" xfId="3" quotePrefix="1" applyNumberFormat="1" applyFont="1" applyFill="1" applyBorder="1" applyAlignment="1">
      <alignment vertical="center"/>
    </xf>
    <xf numFmtId="0" fontId="13" fillId="11" borderId="128" xfId="3" applyNumberFormat="1" applyFont="1" applyFill="1" applyBorder="1" applyAlignment="1">
      <alignment vertical="center"/>
    </xf>
    <xf numFmtId="1" fontId="41" fillId="4" borderId="0" xfId="3" applyNumberFormat="1" applyFont="1" applyFill="1" applyAlignment="1">
      <alignment vertical="center"/>
    </xf>
    <xf numFmtId="168" fontId="32" fillId="6" borderId="128" xfId="3" quotePrefix="1" applyNumberFormat="1" applyFont="1" applyFill="1" applyBorder="1" applyAlignment="1">
      <alignment vertical="center"/>
    </xf>
    <xf numFmtId="174" fontId="33" fillId="6" borderId="126" xfId="6" quotePrefix="1" applyNumberFormat="1" applyFont="1" applyFill="1" applyBorder="1" applyAlignment="1">
      <alignment vertical="center"/>
    </xf>
    <xf numFmtId="174" fontId="33" fillId="0" borderId="126" xfId="6" quotePrefix="1" applyNumberFormat="1" applyFont="1" applyFill="1" applyBorder="1" applyAlignment="1">
      <alignment vertical="center"/>
    </xf>
    <xf numFmtId="174" fontId="33" fillId="0" borderId="211" xfId="6" quotePrefix="1" applyNumberFormat="1" applyFont="1" applyFill="1" applyBorder="1" applyAlignment="1">
      <alignment vertical="center"/>
    </xf>
    <xf numFmtId="0" fontId="32" fillId="6" borderId="237" xfId="3" quotePrefix="1" applyFont="1" applyFill="1" applyBorder="1" applyAlignment="1">
      <alignment vertical="center"/>
    </xf>
    <xf numFmtId="0" fontId="32" fillId="0" borderId="238" xfId="3" quotePrefix="1" applyFont="1" applyFill="1" applyBorder="1" applyAlignment="1">
      <alignment vertical="center"/>
    </xf>
    <xf numFmtId="0" fontId="32" fillId="0" borderId="239" xfId="3" quotePrefix="1" applyFont="1" applyFill="1" applyBorder="1" applyAlignment="1">
      <alignment vertical="center"/>
    </xf>
    <xf numFmtId="0" fontId="147" fillId="2" borderId="20" xfId="0" applyFont="1" applyFill="1" applyBorder="1" applyAlignment="1">
      <alignment vertical="center"/>
    </xf>
    <xf numFmtId="0" fontId="84" fillId="2" borderId="20" xfId="3" applyNumberFormat="1" applyFont="1" applyFill="1" applyBorder="1" applyAlignment="1">
      <alignment vertical="center"/>
    </xf>
    <xf numFmtId="0" fontId="69" fillId="4" borderId="17" xfId="0" applyFont="1" applyFill="1" applyBorder="1" applyAlignment="1">
      <alignment vertical="center" wrapText="1"/>
    </xf>
    <xf numFmtId="0" fontId="13" fillId="0" borderId="215" xfId="3" applyNumberFormat="1" applyFont="1" applyFill="1" applyBorder="1" applyAlignment="1">
      <alignment vertical="center"/>
    </xf>
    <xf numFmtId="3" fontId="33" fillId="6" borderId="128" xfId="3" quotePrefix="1" applyNumberFormat="1" applyFont="1" applyFill="1" applyBorder="1" applyAlignment="1">
      <alignment vertical="center"/>
    </xf>
    <xf numFmtId="0" fontId="33" fillId="0" borderId="130" xfId="3" quotePrefix="1" applyFont="1" applyFill="1" applyBorder="1" applyAlignment="1">
      <alignment vertical="center"/>
    </xf>
    <xf numFmtId="0" fontId="33" fillId="0" borderId="209" xfId="3" quotePrefix="1" applyFont="1" applyFill="1" applyBorder="1" applyAlignment="1">
      <alignment vertical="center"/>
    </xf>
    <xf numFmtId="0" fontId="32" fillId="0" borderId="126" xfId="3" applyNumberFormat="1" applyFont="1" applyBorder="1" applyAlignment="1">
      <alignment vertical="center"/>
    </xf>
    <xf numFmtId="174" fontId="32" fillId="0" borderId="126" xfId="6" applyNumberFormat="1" applyFont="1" applyBorder="1" applyAlignment="1">
      <alignment vertical="center"/>
    </xf>
    <xf numFmtId="174" fontId="32" fillId="0" borderId="211" xfId="6" applyNumberFormat="1" applyFont="1" applyBorder="1" applyAlignment="1">
      <alignment vertical="center"/>
    </xf>
    <xf numFmtId="174" fontId="32" fillId="0" borderId="211" xfId="6" quotePrefix="1" applyNumberFormat="1" applyFont="1" applyFill="1" applyBorder="1" applyAlignment="1">
      <alignment vertical="center"/>
    </xf>
    <xf numFmtId="2" fontId="0" fillId="4" borderId="0" xfId="0" applyNumberFormat="1" applyFill="1" applyBorder="1" applyAlignment="1">
      <alignment vertical="center"/>
    </xf>
    <xf numFmtId="4" fontId="32" fillId="0" borderId="199" xfId="3" quotePrefix="1" applyNumberFormat="1" applyFont="1" applyFill="1" applyBorder="1" applyAlignment="1">
      <alignment vertical="center"/>
    </xf>
    <xf numFmtId="4" fontId="0" fillId="4" borderId="0" xfId="0" applyNumberFormat="1" applyFill="1" applyBorder="1" applyAlignment="1">
      <alignment vertical="center"/>
    </xf>
    <xf numFmtId="2" fontId="0" fillId="4" borderId="0" xfId="97" applyNumberFormat="1" applyFont="1" applyFill="1" applyBorder="1" applyAlignment="1">
      <alignment vertical="center"/>
    </xf>
    <xf numFmtId="10" fontId="32" fillId="0" borderId="126" xfId="97" quotePrefix="1" applyNumberFormat="1" applyFont="1" applyFill="1" applyBorder="1" applyAlignment="1">
      <alignment vertical="center"/>
    </xf>
    <xf numFmtId="0" fontId="32" fillId="0" borderId="126" xfId="3" applyFont="1" applyFill="1" applyBorder="1" applyAlignment="1">
      <alignment horizontal="right" vertical="center"/>
    </xf>
    <xf numFmtId="0" fontId="32" fillId="0" borderId="126" xfId="3" quotePrefix="1" applyFont="1" applyFill="1" applyBorder="1" applyAlignment="1">
      <alignment horizontal="right" vertical="center"/>
    </xf>
    <xf numFmtId="0" fontId="32" fillId="0" borderId="211" xfId="3" quotePrefix="1" applyFont="1" applyFill="1" applyBorder="1" applyAlignment="1">
      <alignment horizontal="right" vertical="center"/>
    </xf>
    <xf numFmtId="3" fontId="32" fillId="0" borderId="236" xfId="3" quotePrefix="1" applyNumberFormat="1" applyFont="1" applyFill="1" applyBorder="1" applyAlignment="1">
      <alignment vertical="center"/>
    </xf>
    <xf numFmtId="3" fontId="32" fillId="6" borderId="237" xfId="3" quotePrefix="1" applyNumberFormat="1" applyFont="1" applyFill="1" applyBorder="1" applyAlignment="1">
      <alignment vertical="center"/>
    </xf>
    <xf numFmtId="0" fontId="32" fillId="0" borderId="230" xfId="3" quotePrefix="1" applyFont="1" applyFill="1" applyBorder="1" applyAlignment="1">
      <alignment vertical="center"/>
    </xf>
    <xf numFmtId="0" fontId="69" fillId="4" borderId="20" xfId="0" applyFont="1" applyFill="1" applyBorder="1" applyAlignment="1">
      <alignment vertical="center"/>
    </xf>
    <xf numFmtId="3" fontId="0" fillId="4" borderId="0" xfId="0" applyNumberFormat="1" applyFill="1" applyBorder="1" applyAlignment="1">
      <alignment vertical="center"/>
    </xf>
    <xf numFmtId="0" fontId="13" fillId="0" borderId="0" xfId="3" applyNumberFormat="1" applyFont="1" applyBorder="1" applyAlignment="1">
      <alignment vertical="center"/>
    </xf>
    <xf numFmtId="0" fontId="127" fillId="4" borderId="17" xfId="0" applyFont="1" applyFill="1" applyBorder="1" applyAlignment="1">
      <alignment vertical="center"/>
    </xf>
    <xf numFmtId="2" fontId="0" fillId="4" borderId="18" xfId="0" applyNumberFormat="1" applyFill="1" applyBorder="1" applyAlignment="1">
      <alignment vertical="center"/>
    </xf>
    <xf numFmtId="174" fontId="13" fillId="4" borderId="0" xfId="3" applyNumberFormat="1" applyFont="1" applyFill="1" applyAlignment="1">
      <alignment vertical="center"/>
    </xf>
    <xf numFmtId="43" fontId="13" fillId="4" borderId="0" xfId="3" applyNumberFormat="1" applyFont="1" applyFill="1" applyAlignment="1">
      <alignment vertical="center"/>
    </xf>
    <xf numFmtId="1" fontId="0" fillId="4" borderId="0" xfId="0" applyNumberFormat="1" applyFill="1" applyBorder="1" applyAlignment="1">
      <alignment vertical="center"/>
    </xf>
    <xf numFmtId="0" fontId="13" fillId="0" borderId="233" xfId="3" applyNumberFormat="1" applyFont="1" applyFill="1" applyBorder="1" applyAlignment="1">
      <alignment vertical="center"/>
    </xf>
    <xf numFmtId="0" fontId="32" fillId="0" borderId="199" xfId="3" applyNumberFormat="1" applyFont="1" applyFill="1" applyBorder="1" applyAlignment="1">
      <alignment horizontal="center" vertical="center"/>
    </xf>
    <xf numFmtId="43" fontId="0" fillId="4" borderId="0" xfId="0" applyNumberFormat="1" applyFill="1" applyBorder="1" applyAlignment="1">
      <alignment horizontal="center" vertical="center"/>
    </xf>
    <xf numFmtId="174" fontId="35" fillId="6" borderId="128" xfId="6" applyNumberFormat="1" applyFont="1" applyFill="1" applyBorder="1" applyAlignment="1">
      <alignment horizontal="center" vertical="center" wrapText="1"/>
    </xf>
    <xf numFmtId="173" fontId="35" fillId="6" borderId="128" xfId="8" applyNumberFormat="1" applyFont="1" applyFill="1" applyBorder="1" applyAlignment="1">
      <alignment horizontal="center" vertical="center" wrapText="1"/>
    </xf>
    <xf numFmtId="173" fontId="32" fillId="2" borderId="126" xfId="8" applyNumberFormat="1" applyFont="1" applyFill="1" applyBorder="1" applyAlignment="1">
      <alignment vertical="center"/>
    </xf>
    <xf numFmtId="173" fontId="32" fillId="2" borderId="211" xfId="8" applyNumberFormat="1" applyFont="1" applyFill="1" applyBorder="1" applyAlignment="1">
      <alignment vertical="center"/>
    </xf>
    <xf numFmtId="0" fontId="31" fillId="5" borderId="210" xfId="3" applyNumberFormat="1" applyFont="1" applyFill="1" applyBorder="1" applyAlignment="1">
      <alignment vertical="center"/>
    </xf>
    <xf numFmtId="0" fontId="33" fillId="5" borderId="199" xfId="3" quotePrefix="1" applyNumberFormat="1" applyFont="1" applyFill="1" applyBorder="1" applyAlignment="1">
      <alignment horizontal="center" vertical="center"/>
    </xf>
    <xf numFmtId="0" fontId="32" fillId="5" borderId="126" xfId="3" quotePrefix="1" applyFont="1" applyFill="1" applyBorder="1" applyAlignment="1">
      <alignment vertical="center"/>
    </xf>
    <xf numFmtId="0" fontId="32" fillId="5" borderId="211" xfId="3" quotePrefix="1" applyFont="1" applyFill="1" applyBorder="1" applyAlignment="1">
      <alignment vertical="center"/>
    </xf>
    <xf numFmtId="0" fontId="33" fillId="0" borderId="199" xfId="3" quotePrefix="1" applyNumberFormat="1" applyFont="1" applyFill="1" applyBorder="1" applyAlignment="1">
      <alignment horizontal="center" vertical="center"/>
    </xf>
    <xf numFmtId="4" fontId="32" fillId="0" borderId="199" xfId="3" applyNumberFormat="1" applyFont="1" applyFill="1" applyBorder="1" applyAlignment="1">
      <alignment horizontal="center" vertical="center"/>
    </xf>
    <xf numFmtId="165" fontId="32" fillId="0" borderId="126" xfId="6" quotePrefix="1" applyNumberFormat="1" applyFont="1" applyFill="1" applyBorder="1" applyAlignment="1">
      <alignment vertical="center"/>
    </xf>
    <xf numFmtId="165" fontId="32" fillId="0" borderId="211" xfId="6" quotePrefix="1" applyNumberFormat="1" applyFont="1" applyFill="1" applyBorder="1" applyAlignment="1">
      <alignment vertical="center"/>
    </xf>
    <xf numFmtId="0" fontId="32" fillId="5" borderId="199" xfId="3" applyNumberFormat="1" applyFont="1" applyFill="1" applyBorder="1" applyAlignment="1">
      <alignment horizontal="center" vertical="center"/>
    </xf>
    <xf numFmtId="3" fontId="32" fillId="5" borderId="126" xfId="3" quotePrefix="1" applyNumberFormat="1" applyFont="1" applyFill="1" applyBorder="1" applyAlignment="1">
      <alignment vertical="center"/>
    </xf>
    <xf numFmtId="3" fontId="32" fillId="5" borderId="211" xfId="3" quotePrefix="1" applyNumberFormat="1" applyFont="1" applyFill="1" applyBorder="1" applyAlignment="1">
      <alignment vertical="center"/>
    </xf>
    <xf numFmtId="43" fontId="32" fillId="6" borderId="126" xfId="3" quotePrefix="1" applyNumberFormat="1" applyFont="1" applyFill="1" applyBorder="1" applyAlignment="1">
      <alignment vertical="center"/>
    </xf>
    <xf numFmtId="43" fontId="32" fillId="0" borderId="126" xfId="3" quotePrefix="1" applyNumberFormat="1" applyFont="1" applyFill="1" applyBorder="1" applyAlignment="1">
      <alignment vertical="center"/>
    </xf>
    <xf numFmtId="0" fontId="31" fillId="5" borderId="199" xfId="3" quotePrefix="1" applyNumberFormat="1" applyFont="1" applyFill="1" applyBorder="1" applyAlignment="1">
      <alignment horizontal="center" vertical="center"/>
    </xf>
    <xf numFmtId="0" fontId="31" fillId="5" borderId="126" xfId="3" quotePrefix="1" applyFont="1" applyFill="1" applyBorder="1" applyAlignment="1">
      <alignment vertical="center"/>
    </xf>
    <xf numFmtId="0" fontId="31" fillId="5" borderId="211" xfId="3" quotePrefix="1" applyFont="1" applyFill="1" applyBorder="1" applyAlignment="1">
      <alignment vertical="center"/>
    </xf>
    <xf numFmtId="43" fontId="0" fillId="4" borderId="0" xfId="0" applyNumberFormat="1" applyFill="1" applyBorder="1" applyAlignment="1">
      <alignment vertical="center"/>
    </xf>
    <xf numFmtId="10" fontId="32" fillId="6" borderId="128" xfId="3" quotePrefix="1" applyNumberFormat="1" applyFont="1" applyFill="1" applyBorder="1" applyAlignment="1">
      <alignment vertical="center" wrapText="1"/>
    </xf>
    <xf numFmtId="43" fontId="0" fillId="2" borderId="0" xfId="0" applyNumberFormat="1" applyFill="1" applyAlignment="1">
      <alignment vertical="center"/>
    </xf>
    <xf numFmtId="0" fontId="32" fillId="0" borderId="235" xfId="0" applyFont="1" applyFill="1" applyBorder="1" applyAlignment="1">
      <alignment horizontal="justify" vertical="center"/>
    </xf>
    <xf numFmtId="1" fontId="35" fillId="6" borderId="237" xfId="3" quotePrefix="1" applyNumberFormat="1" applyFont="1" applyFill="1" applyBorder="1" applyAlignment="1">
      <alignment horizontal="right" vertical="center" wrapText="1"/>
    </xf>
    <xf numFmtId="0" fontId="32" fillId="0" borderId="238" xfId="3" quotePrefix="1" applyFont="1" applyFill="1" applyBorder="1" applyAlignment="1">
      <alignment horizontal="right" vertical="center"/>
    </xf>
    <xf numFmtId="0" fontId="32" fillId="0" borderId="239" xfId="3" quotePrefix="1" applyFont="1" applyFill="1" applyBorder="1" applyAlignment="1">
      <alignment horizontal="right" vertical="center"/>
    </xf>
    <xf numFmtId="0" fontId="0" fillId="4" borderId="161" xfId="0" applyFill="1" applyBorder="1" applyAlignment="1">
      <alignment vertical="center"/>
    </xf>
    <xf numFmtId="0" fontId="0" fillId="4" borderId="162" xfId="0" applyFill="1" applyBorder="1" applyAlignment="1">
      <alignment vertical="center"/>
    </xf>
    <xf numFmtId="0" fontId="121" fillId="4" borderId="161" xfId="3" applyNumberFormat="1" applyFont="1" applyFill="1" applyBorder="1" applyAlignment="1">
      <alignment vertical="center"/>
    </xf>
    <xf numFmtId="0" fontId="19" fillId="4" borderId="161" xfId="0" applyFont="1" applyFill="1" applyBorder="1" applyAlignment="1">
      <alignment horizontal="left" vertical="center" wrapText="1"/>
    </xf>
    <xf numFmtId="0" fontId="2" fillId="4" borderId="161" xfId="0" applyFont="1" applyFill="1" applyBorder="1" applyAlignment="1">
      <alignment vertical="center"/>
    </xf>
    <xf numFmtId="180" fontId="13" fillId="4" borderId="0" xfId="3" applyNumberFormat="1" applyFont="1" applyFill="1" applyBorder="1" applyAlignment="1">
      <alignment vertical="center"/>
    </xf>
    <xf numFmtId="0" fontId="13" fillId="4" borderId="162" xfId="3" applyNumberFormat="1" applyFont="1" applyFill="1" applyBorder="1" applyAlignment="1">
      <alignment vertical="center"/>
    </xf>
    <xf numFmtId="0" fontId="19" fillId="4" borderId="161" xfId="0" applyFont="1" applyFill="1" applyBorder="1" applyAlignment="1">
      <alignment vertical="center"/>
    </xf>
    <xf numFmtId="0" fontId="19" fillId="4" borderId="123" xfId="0" applyFont="1" applyFill="1" applyBorder="1" applyAlignment="1">
      <alignment vertical="center"/>
    </xf>
    <xf numFmtId="0" fontId="13" fillId="4" borderId="124" xfId="3" applyNumberFormat="1" applyFont="1" applyFill="1" applyBorder="1" applyAlignment="1">
      <alignment vertical="center"/>
    </xf>
    <xf numFmtId="0" fontId="13" fillId="4" borderId="163" xfId="3" applyNumberFormat="1" applyFont="1" applyFill="1" applyBorder="1" applyAlignment="1">
      <alignment vertical="center"/>
    </xf>
    <xf numFmtId="0" fontId="19" fillId="4" borderId="0" xfId="0" applyFont="1" applyFill="1" applyBorder="1" applyAlignment="1">
      <alignment vertical="center"/>
    </xf>
    <xf numFmtId="0" fontId="33" fillId="11" borderId="47" xfId="3" applyNumberFormat="1" applyFont="1" applyFill="1" applyBorder="1" applyAlignment="1">
      <alignment horizontal="center" vertical="center"/>
    </xf>
    <xf numFmtId="0" fontId="33" fillId="11" borderId="48" xfId="3" applyNumberFormat="1" applyFont="1" applyFill="1" applyBorder="1" applyAlignment="1">
      <alignment horizontal="center" vertical="center"/>
    </xf>
    <xf numFmtId="0" fontId="32" fillId="4" borderId="33" xfId="3" quotePrefix="1" applyNumberFormat="1" applyFont="1" applyFill="1" applyBorder="1" applyAlignment="1">
      <alignment horizontal="center" vertical="center"/>
    </xf>
    <xf numFmtId="3" fontId="32" fillId="2" borderId="21" xfId="3" quotePrefix="1" applyNumberFormat="1" applyFont="1" applyFill="1" applyBorder="1" applyAlignment="1">
      <alignment horizontal="center" vertical="center"/>
    </xf>
    <xf numFmtId="3" fontId="32" fillId="4" borderId="21" xfId="3" quotePrefix="1" applyNumberFormat="1" applyFont="1" applyFill="1" applyBorder="1" applyAlignment="1">
      <alignment horizontal="center" vertical="center"/>
    </xf>
    <xf numFmtId="3" fontId="32" fillId="4" borderId="27" xfId="3" quotePrefix="1" applyNumberFormat="1" applyFont="1" applyFill="1" applyBorder="1" applyAlignment="1">
      <alignment horizontal="center" vertical="center"/>
    </xf>
    <xf numFmtId="3" fontId="32" fillId="4" borderId="21" xfId="3" applyNumberFormat="1" applyFont="1" applyFill="1" applyBorder="1" applyAlignment="1">
      <alignment horizontal="center" vertical="center"/>
    </xf>
    <xf numFmtId="3" fontId="32" fillId="4" borderId="27" xfId="3" applyNumberFormat="1" applyFont="1" applyFill="1" applyBorder="1" applyAlignment="1">
      <alignment horizontal="center" vertical="center"/>
    </xf>
    <xf numFmtId="0" fontId="13" fillId="2" borderId="0" xfId="3" applyNumberFormat="1" applyFont="1" applyFill="1" applyBorder="1" applyAlignment="1">
      <alignment horizontal="center" vertical="center"/>
    </xf>
    <xf numFmtId="3" fontId="13" fillId="2" borderId="0" xfId="3" quotePrefix="1" applyNumberFormat="1" applyFont="1" applyFill="1" applyBorder="1" applyAlignment="1">
      <alignment horizontal="center" vertical="center"/>
    </xf>
    <xf numFmtId="3" fontId="13" fillId="2" borderId="0" xfId="3" applyNumberFormat="1" applyFont="1" applyFill="1" applyBorder="1" applyAlignment="1">
      <alignment horizontal="center" vertical="center"/>
    </xf>
    <xf numFmtId="3" fontId="13" fillId="4" borderId="0" xfId="3" applyNumberFormat="1" applyFont="1" applyFill="1" applyBorder="1" applyAlignment="1">
      <alignment horizontal="center" vertical="center"/>
    </xf>
    <xf numFmtId="49" fontId="32" fillId="4" borderId="33" xfId="3" applyNumberFormat="1" applyFont="1" applyFill="1" applyBorder="1" applyAlignment="1">
      <alignment horizontal="center" vertical="center"/>
    </xf>
    <xf numFmtId="3" fontId="13" fillId="4" borderId="0" xfId="3" quotePrefix="1" applyNumberFormat="1" applyFont="1" applyFill="1" applyBorder="1" applyAlignment="1">
      <alignment horizontal="center" vertical="center"/>
    </xf>
    <xf numFmtId="49" fontId="32" fillId="4" borderId="38" xfId="3" applyNumberFormat="1" applyFont="1" applyFill="1" applyBorder="1" applyAlignment="1">
      <alignment horizontal="center" vertical="center"/>
    </xf>
    <xf numFmtId="3" fontId="32" fillId="4" borderId="39" xfId="3" quotePrefix="1" applyNumberFormat="1" applyFont="1" applyFill="1" applyBorder="1" applyAlignment="1">
      <alignment horizontal="center" vertical="center"/>
    </xf>
    <xf numFmtId="3" fontId="32" fillId="4" borderId="39" xfId="3" applyNumberFormat="1" applyFont="1" applyFill="1" applyBorder="1" applyAlignment="1">
      <alignment horizontal="center" vertical="center"/>
    </xf>
    <xf numFmtId="3" fontId="32" fillId="4" borderId="40" xfId="3" applyNumberFormat="1" applyFont="1" applyFill="1" applyBorder="1" applyAlignment="1">
      <alignment horizontal="center" vertical="center"/>
    </xf>
    <xf numFmtId="49" fontId="32" fillId="4" borderId="38" xfId="3" quotePrefix="1" applyNumberFormat="1" applyFont="1" applyFill="1" applyBorder="1" applyAlignment="1">
      <alignment horizontal="center" vertical="center"/>
    </xf>
    <xf numFmtId="49" fontId="32" fillId="69" borderId="34" xfId="3" quotePrefix="1" applyNumberFormat="1" applyFont="1" applyFill="1" applyBorder="1" applyAlignment="1">
      <alignment horizontal="center" vertical="center"/>
    </xf>
    <xf numFmtId="3" fontId="32" fillId="6" borderId="28" xfId="3" applyNumberFormat="1" applyFont="1" applyFill="1" applyBorder="1" applyAlignment="1">
      <alignment horizontal="center" vertical="center"/>
    </xf>
    <xf numFmtId="3" fontId="32" fillId="6" borderId="29" xfId="3" applyNumberFormat="1" applyFont="1" applyFill="1" applyBorder="1" applyAlignment="1">
      <alignment horizontal="center" vertical="center"/>
    </xf>
    <xf numFmtId="0" fontId="13" fillId="2" borderId="58" xfId="3" applyNumberFormat="1" applyFont="1" applyFill="1" applyBorder="1" applyAlignment="1">
      <alignment vertical="center"/>
    </xf>
    <xf numFmtId="0" fontId="13" fillId="4" borderId="58" xfId="3" applyNumberFormat="1" applyFont="1" applyFill="1" applyBorder="1" applyAlignment="1">
      <alignment vertical="center"/>
    </xf>
    <xf numFmtId="0" fontId="13" fillId="0" borderId="58" xfId="3" applyNumberFormat="1" applyFont="1" applyBorder="1" applyAlignment="1">
      <alignment vertical="center"/>
    </xf>
    <xf numFmtId="0" fontId="0" fillId="4" borderId="58" xfId="0" applyFill="1" applyBorder="1" applyAlignment="1">
      <alignment vertical="center"/>
    </xf>
    <xf numFmtId="0" fontId="18" fillId="4" borderId="0" xfId="3" applyNumberFormat="1" applyFont="1" applyFill="1" applyAlignment="1">
      <alignment vertical="center"/>
    </xf>
    <xf numFmtId="3" fontId="0" fillId="2" borderId="0" xfId="0" applyNumberFormat="1" applyFill="1" applyBorder="1" applyAlignment="1">
      <alignment horizontal="center" vertical="center"/>
    </xf>
    <xf numFmtId="0" fontId="32" fillId="4" borderId="21" xfId="3" quotePrefix="1" applyFont="1" applyFill="1" applyBorder="1" applyAlignment="1">
      <alignment horizontal="center" vertical="center"/>
    </xf>
    <xf numFmtId="0" fontId="32" fillId="4" borderId="21" xfId="3" applyNumberFormat="1" applyFont="1" applyFill="1" applyBorder="1" applyAlignment="1">
      <alignment horizontal="center" vertical="center"/>
    </xf>
    <xf numFmtId="0" fontId="32" fillId="2" borderId="21" xfId="3" applyNumberFormat="1" applyFont="1" applyFill="1" applyBorder="1" applyAlignment="1">
      <alignment horizontal="center" vertical="center"/>
    </xf>
    <xf numFmtId="0" fontId="13" fillId="4" borderId="0" xfId="3" quotePrefix="1" applyFont="1" applyFill="1" applyBorder="1" applyAlignment="1">
      <alignment horizontal="center" vertical="center"/>
    </xf>
    <xf numFmtId="0" fontId="32" fillId="4" borderId="21" xfId="3" quotePrefix="1" applyNumberFormat="1" applyFont="1" applyFill="1" applyBorder="1" applyAlignment="1">
      <alignment horizontal="center" vertical="center"/>
    </xf>
    <xf numFmtId="0" fontId="13" fillId="4" borderId="0" xfId="3" applyFont="1" applyFill="1" applyBorder="1" applyAlignment="1">
      <alignment horizontal="center" vertical="center"/>
    </xf>
    <xf numFmtId="0" fontId="13" fillId="4" borderId="0" xfId="3" quotePrefix="1" applyNumberFormat="1" applyFont="1" applyFill="1" applyBorder="1" applyAlignment="1">
      <alignment horizontal="center" vertical="center"/>
    </xf>
    <xf numFmtId="1" fontId="32" fillId="2" borderId="21" xfId="3" applyNumberFormat="1" applyFont="1" applyFill="1" applyBorder="1" applyAlignment="1">
      <alignment horizontal="center" vertical="center"/>
    </xf>
    <xf numFmtId="1" fontId="32" fillId="2" borderId="39" xfId="3" applyNumberFormat="1" applyFont="1" applyFill="1" applyBorder="1" applyAlignment="1">
      <alignment horizontal="center" vertical="center"/>
    </xf>
    <xf numFmtId="3" fontId="32" fillId="4" borderId="40" xfId="3" quotePrefix="1" applyNumberFormat="1" applyFont="1" applyFill="1" applyBorder="1" applyAlignment="1">
      <alignment horizontal="center" vertical="center"/>
    </xf>
    <xf numFmtId="0" fontId="10" fillId="4" borderId="0" xfId="4" applyFill="1" applyBorder="1" applyAlignment="1">
      <alignment vertical="center" wrapText="1"/>
    </xf>
    <xf numFmtId="0" fontId="9" fillId="4" borderId="0" xfId="3" applyNumberFormat="1" applyFill="1" applyBorder="1" applyAlignment="1">
      <alignment vertical="center"/>
    </xf>
    <xf numFmtId="0" fontId="13" fillId="4" borderId="0" xfId="3" quotePrefix="1" applyNumberFormat="1" applyFont="1" applyFill="1" applyBorder="1" applyAlignment="1">
      <alignment vertical="center"/>
    </xf>
    <xf numFmtId="49" fontId="13" fillId="4" borderId="0" xfId="3" applyNumberFormat="1" applyFont="1" applyFill="1" applyBorder="1" applyAlignment="1">
      <alignment vertical="center"/>
    </xf>
    <xf numFmtId="2" fontId="32" fillId="4" borderId="27" xfId="3" quotePrefix="1" applyNumberFormat="1" applyFont="1" applyFill="1" applyBorder="1" applyAlignment="1">
      <alignment horizontal="center" vertical="center"/>
    </xf>
    <xf numFmtId="2" fontId="32" fillId="4" borderId="27" xfId="3" applyNumberFormat="1" applyFont="1" applyFill="1" applyBorder="1" applyAlignment="1">
      <alignment horizontal="center" vertical="center"/>
    </xf>
    <xf numFmtId="49" fontId="32" fillId="4" borderId="21" xfId="3" applyNumberFormat="1" applyFont="1" applyFill="1" applyBorder="1" applyAlignment="1">
      <alignment horizontal="center" vertical="center"/>
    </xf>
    <xf numFmtId="49" fontId="32" fillId="4" borderId="39" xfId="3" applyNumberFormat="1" applyFont="1" applyFill="1" applyBorder="1" applyAlignment="1">
      <alignment horizontal="center" vertical="center"/>
    </xf>
    <xf numFmtId="2" fontId="32" fillId="4" borderId="40" xfId="3" applyNumberFormat="1" applyFont="1" applyFill="1" applyBorder="1" applyAlignment="1">
      <alignment horizontal="center" vertical="center"/>
    </xf>
    <xf numFmtId="171" fontId="32" fillId="6" borderId="28" xfId="3" applyNumberFormat="1" applyFont="1" applyFill="1" applyBorder="1" applyAlignment="1">
      <alignment horizontal="center" vertical="center"/>
    </xf>
    <xf numFmtId="4" fontId="32" fillId="6" borderId="29" xfId="3" applyNumberFormat="1" applyFont="1" applyFill="1" applyBorder="1" applyAlignment="1">
      <alignment horizontal="center" vertical="center"/>
    </xf>
    <xf numFmtId="0" fontId="9" fillId="4" borderId="0" xfId="3" applyNumberFormat="1" applyFill="1" applyBorder="1" applyAlignment="1">
      <alignment vertical="center" wrapText="1"/>
    </xf>
    <xf numFmtId="0" fontId="35" fillId="4" borderId="21" xfId="0" applyFont="1" applyFill="1" applyBorder="1" applyAlignment="1">
      <alignment horizontal="center" vertical="center"/>
    </xf>
    <xf numFmtId="0" fontId="35" fillId="4" borderId="27" xfId="0" applyFont="1" applyFill="1" applyBorder="1" applyAlignment="1">
      <alignment horizontal="center" vertical="center"/>
    </xf>
    <xf numFmtId="0" fontId="9" fillId="2" borderId="0" xfId="3" applyNumberFormat="1" applyFill="1" applyBorder="1" applyAlignment="1">
      <alignment vertical="center" wrapText="1"/>
    </xf>
    <xf numFmtId="0" fontId="32" fillId="4" borderId="39" xfId="3" applyNumberFormat="1" applyFont="1" applyFill="1" applyBorder="1" applyAlignment="1">
      <alignment horizontal="center" vertical="center"/>
    </xf>
    <xf numFmtId="168" fontId="35" fillId="4" borderId="40" xfId="0" applyNumberFormat="1" applyFont="1" applyFill="1" applyBorder="1" applyAlignment="1">
      <alignment horizontal="center" vertical="center"/>
    </xf>
    <xf numFmtId="0" fontId="13" fillId="4" borderId="100" xfId="3" applyNumberFormat="1" applyFont="1" applyFill="1" applyBorder="1" applyAlignment="1">
      <alignment vertical="center"/>
    </xf>
    <xf numFmtId="171" fontId="32" fillId="6" borderId="28" xfId="3" quotePrefix="1" applyNumberFormat="1" applyFont="1" applyFill="1" applyBorder="1" applyAlignment="1">
      <alignment horizontal="center" vertical="center"/>
    </xf>
    <xf numFmtId="168" fontId="35" fillId="6" borderId="29" xfId="0" applyNumberFormat="1" applyFont="1" applyFill="1" applyBorder="1" applyAlignment="1">
      <alignment horizontal="center" vertical="center"/>
    </xf>
    <xf numFmtId="0" fontId="13" fillId="2" borderId="0" xfId="3" quotePrefix="1" applyFont="1" applyFill="1" applyBorder="1" applyAlignment="1">
      <alignment vertical="center"/>
    </xf>
    <xf numFmtId="3" fontId="13" fillId="4" borderId="0" xfId="3" applyNumberFormat="1" applyFont="1" applyFill="1" applyBorder="1" applyAlignment="1">
      <alignment vertical="center"/>
    </xf>
    <xf numFmtId="0" fontId="0" fillId="4" borderId="0" xfId="0" applyFill="1" applyBorder="1" applyAlignment="1">
      <alignment vertical="center" wrapText="1"/>
    </xf>
    <xf numFmtId="0" fontId="18" fillId="4" borderId="0" xfId="3" applyNumberFormat="1" applyFont="1" applyFill="1" applyBorder="1" applyAlignment="1">
      <alignment vertical="center"/>
    </xf>
    <xf numFmtId="0" fontId="13" fillId="0" borderId="98" xfId="3" applyNumberFormat="1" applyFont="1" applyBorder="1" applyAlignment="1">
      <alignment vertical="center"/>
    </xf>
    <xf numFmtId="0" fontId="13" fillId="0" borderId="99" xfId="3" applyNumberFormat="1" applyFont="1" applyBorder="1" applyAlignment="1">
      <alignment vertical="center"/>
    </xf>
    <xf numFmtId="0" fontId="13" fillId="4" borderId="98" xfId="3" applyNumberFormat="1" applyFont="1" applyFill="1" applyBorder="1" applyAlignment="1">
      <alignment vertical="center"/>
    </xf>
    <xf numFmtId="0" fontId="32" fillId="4" borderId="27" xfId="3" applyNumberFormat="1" applyFont="1" applyFill="1" applyBorder="1" applyAlignment="1">
      <alignment horizontal="center" vertical="center"/>
    </xf>
    <xf numFmtId="0" fontId="35" fillId="4" borderId="39" xfId="0" applyFont="1" applyFill="1" applyBorder="1" applyAlignment="1">
      <alignment horizontal="center" vertical="center"/>
    </xf>
    <xf numFmtId="0" fontId="35" fillId="4" borderId="40" xfId="0" applyFont="1" applyFill="1" applyBorder="1" applyAlignment="1">
      <alignment horizontal="center" vertical="center"/>
    </xf>
    <xf numFmtId="3" fontId="32" fillId="6" borderId="28" xfId="3" quotePrefix="1" applyNumberFormat="1" applyFont="1" applyFill="1" applyBorder="1" applyAlignment="1">
      <alignment horizontal="center" vertical="center"/>
    </xf>
    <xf numFmtId="0" fontId="33" fillId="11" borderId="274" xfId="3" applyNumberFormat="1" applyFont="1" applyFill="1" applyBorder="1" applyAlignment="1">
      <alignment horizontal="center" vertical="center"/>
    </xf>
    <xf numFmtId="0" fontId="33" fillId="11" borderId="30" xfId="3" applyNumberFormat="1" applyFont="1" applyFill="1" applyBorder="1" applyAlignment="1">
      <alignment horizontal="center" vertical="center"/>
    </xf>
    <xf numFmtId="3" fontId="13" fillId="4" borderId="0" xfId="3" quotePrefix="1" applyNumberFormat="1" applyFont="1" applyFill="1" applyBorder="1" applyAlignment="1">
      <alignment vertical="center"/>
    </xf>
    <xf numFmtId="3" fontId="13" fillId="0" borderId="0" xfId="3" quotePrefix="1" applyNumberFormat="1" applyFont="1" applyFill="1" applyBorder="1" applyAlignment="1">
      <alignment vertical="center"/>
    </xf>
    <xf numFmtId="3" fontId="13" fillId="0" borderId="0" xfId="3" applyNumberFormat="1" applyFont="1" applyFill="1" applyBorder="1" applyAlignment="1">
      <alignment vertical="center"/>
    </xf>
    <xf numFmtId="171" fontId="32" fillId="4" borderId="21" xfId="3" applyNumberFormat="1" applyFont="1" applyFill="1" applyBorder="1" applyAlignment="1">
      <alignment horizontal="center" vertical="center"/>
    </xf>
    <xf numFmtId="171" fontId="32" fillId="4" borderId="35" xfId="3" applyNumberFormat="1" applyFont="1" applyFill="1" applyBorder="1" applyAlignment="1">
      <alignment horizontal="center" vertical="center"/>
    </xf>
    <xf numFmtId="171" fontId="32" fillId="4" borderId="27" xfId="3" applyNumberFormat="1" applyFont="1" applyFill="1" applyBorder="1" applyAlignment="1">
      <alignment horizontal="center" vertical="center"/>
    </xf>
    <xf numFmtId="171" fontId="32" fillId="6" borderId="29" xfId="3" quotePrefix="1" applyNumberFormat="1" applyFont="1" applyFill="1" applyBorder="1" applyAlignment="1">
      <alignment horizontal="center" vertical="center"/>
    </xf>
    <xf numFmtId="0" fontId="13" fillId="0" borderId="0" xfId="3" applyNumberFormat="1" applyFont="1" applyFill="1" applyAlignment="1">
      <alignment vertical="center"/>
    </xf>
    <xf numFmtId="0" fontId="169" fillId="4" borderId="0" xfId="3" applyNumberFormat="1" applyFont="1" applyFill="1" applyAlignment="1">
      <alignment vertical="center"/>
    </xf>
    <xf numFmtId="3" fontId="32" fillId="4" borderId="35" xfId="3" applyNumberFormat="1" applyFont="1" applyFill="1" applyBorder="1" applyAlignment="1">
      <alignment horizontal="center" vertical="center"/>
    </xf>
    <xf numFmtId="3" fontId="32" fillId="6" borderId="29" xfId="3" quotePrefix="1" applyNumberFormat="1" applyFont="1" applyFill="1" applyBorder="1" applyAlignment="1">
      <alignment horizontal="center" vertical="center"/>
    </xf>
    <xf numFmtId="0" fontId="33" fillId="11" borderId="47" xfId="3" applyNumberFormat="1" applyFont="1" applyFill="1" applyBorder="1" applyAlignment="1">
      <alignment horizontal="center" vertical="center" wrapText="1"/>
    </xf>
    <xf numFmtId="0" fontId="33" fillId="11" borderId="48" xfId="3" applyNumberFormat="1" applyFont="1" applyFill="1" applyBorder="1" applyAlignment="1">
      <alignment horizontal="center" vertical="center" wrapText="1"/>
    </xf>
    <xf numFmtId="3" fontId="32" fillId="6" borderId="29" xfId="3" quotePrefix="1" applyNumberFormat="1" applyFont="1" applyFill="1" applyBorder="1" applyAlignment="1">
      <alignment horizontal="center" vertical="center" wrapText="1"/>
    </xf>
    <xf numFmtId="0" fontId="0" fillId="0" borderId="23" xfId="0" applyBorder="1" applyAlignment="1">
      <alignment vertical="center"/>
    </xf>
    <xf numFmtId="49" fontId="55" fillId="4" borderId="20" xfId="0" applyNumberFormat="1" applyFont="1" applyFill="1" applyBorder="1" applyAlignment="1">
      <alignment horizontal="right" vertical="center" wrapText="1" readingOrder="2"/>
    </xf>
    <xf numFmtId="0" fontId="52" fillId="4" borderId="0" xfId="0" applyFont="1" applyFill="1" applyBorder="1" applyAlignment="1">
      <alignment vertical="center" wrapText="1"/>
    </xf>
    <xf numFmtId="0" fontId="52" fillId="4" borderId="23" xfId="0" applyFont="1" applyFill="1" applyBorder="1" applyAlignment="1">
      <alignment vertical="center" wrapText="1"/>
    </xf>
    <xf numFmtId="0" fontId="0" fillId="4" borderId="17" xfId="0" applyFill="1" applyBorder="1" applyAlignment="1">
      <alignment vertical="center"/>
    </xf>
    <xf numFmtId="0" fontId="0" fillId="4" borderId="131" xfId="0" applyFill="1" applyBorder="1" applyAlignment="1">
      <alignment vertical="center"/>
    </xf>
    <xf numFmtId="0" fontId="20" fillId="4" borderId="0" xfId="0" applyFont="1" applyFill="1" applyAlignment="1">
      <alignment vertical="center"/>
    </xf>
    <xf numFmtId="0" fontId="6" fillId="4" borderId="43" xfId="0" applyFont="1" applyFill="1" applyBorder="1" applyAlignment="1">
      <alignment horizontal="center" vertical="center"/>
    </xf>
    <xf numFmtId="0" fontId="6" fillId="4" borderId="188" xfId="0" applyFont="1" applyFill="1" applyBorder="1" applyAlignment="1">
      <alignment horizontal="center" vertical="center" wrapText="1"/>
    </xf>
    <xf numFmtId="0" fontId="6" fillId="4" borderId="120" xfId="0" applyFont="1" applyFill="1" applyBorder="1" applyAlignment="1">
      <alignment horizontal="center" vertical="center"/>
    </xf>
    <xf numFmtId="0" fontId="6" fillId="4" borderId="120" xfId="0" applyFont="1" applyFill="1" applyBorder="1" applyAlignment="1">
      <alignment horizontal="center" vertical="center" wrapText="1"/>
    </xf>
    <xf numFmtId="0" fontId="6" fillId="4" borderId="398" xfId="0" applyFont="1" applyFill="1" applyBorder="1" applyAlignment="1">
      <alignment horizontal="center" vertical="center"/>
    </xf>
    <xf numFmtId="0" fontId="174" fillId="4" borderId="177" xfId="0" applyFont="1" applyFill="1" applyBorder="1" applyAlignment="1">
      <alignment horizontal="center" vertical="center"/>
    </xf>
    <xf numFmtId="0" fontId="174" fillId="4" borderId="44" xfId="0" applyFont="1" applyFill="1" applyBorder="1" applyAlignment="1">
      <alignment horizontal="center" vertical="center"/>
    </xf>
    <xf numFmtId="0" fontId="174" fillId="4" borderId="44" xfId="0" applyFont="1" applyFill="1" applyBorder="1" applyAlignment="1">
      <alignment horizontal="center" vertical="center" wrapText="1"/>
    </xf>
    <xf numFmtId="0" fontId="174" fillId="4" borderId="166" xfId="0" applyFont="1" applyFill="1" applyBorder="1" applyAlignment="1">
      <alignment horizontal="center" vertical="center"/>
    </xf>
    <xf numFmtId="17" fontId="20" fillId="4" borderId="0" xfId="0" applyNumberFormat="1" applyFont="1" applyFill="1" applyBorder="1" applyAlignment="1">
      <alignment horizontal="center" vertical="center"/>
    </xf>
    <xf numFmtId="0" fontId="20" fillId="4" borderId="0" xfId="0" applyFont="1" applyFill="1" applyBorder="1" applyAlignment="1">
      <alignment vertical="center"/>
    </xf>
    <xf numFmtId="0" fontId="20" fillId="4" borderId="0" xfId="0" applyFont="1" applyFill="1" applyBorder="1" applyAlignment="1">
      <alignment vertical="center" wrapText="1"/>
    </xf>
    <xf numFmtId="16" fontId="20" fillId="4" borderId="0" xfId="0" applyNumberFormat="1" applyFont="1" applyFill="1" applyBorder="1" applyAlignment="1">
      <alignment horizontal="center" vertical="center"/>
    </xf>
    <xf numFmtId="0" fontId="6" fillId="4" borderId="59" xfId="0" applyFont="1" applyFill="1" applyBorder="1" applyAlignment="1">
      <alignment horizontal="center" vertical="center"/>
    </xf>
    <xf numFmtId="0" fontId="6" fillId="4" borderId="61"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69" xfId="0" applyFont="1" applyFill="1" applyBorder="1" applyAlignment="1">
      <alignment horizontal="center" vertical="center"/>
    </xf>
    <xf numFmtId="0" fontId="48" fillId="4" borderId="0" xfId="0" applyFont="1" applyFill="1" applyAlignment="1">
      <alignment vertical="center"/>
    </xf>
    <xf numFmtId="0" fontId="20" fillId="2" borderId="0" xfId="0" applyFont="1" applyFill="1" applyAlignment="1">
      <alignment vertical="center"/>
    </xf>
    <xf numFmtId="0" fontId="20" fillId="4" borderId="100" xfId="0" applyFont="1" applyFill="1" applyBorder="1" applyAlignment="1">
      <alignment vertical="center"/>
    </xf>
    <xf numFmtId="0" fontId="20" fillId="4" borderId="131" xfId="0" applyFont="1" applyFill="1" applyBorder="1" applyAlignment="1">
      <alignment vertical="center"/>
    </xf>
    <xf numFmtId="0" fontId="20" fillId="4" borderId="98" xfId="0" applyFont="1" applyFill="1" applyBorder="1" applyAlignment="1">
      <alignment vertical="center"/>
    </xf>
    <xf numFmtId="0" fontId="20" fillId="4" borderId="106" xfId="0" applyFont="1" applyFill="1" applyBorder="1" applyAlignment="1">
      <alignment vertical="center"/>
    </xf>
    <xf numFmtId="0" fontId="20" fillId="4" borderId="101" xfId="0" applyFont="1" applyFill="1" applyBorder="1" applyAlignment="1">
      <alignment vertical="center"/>
    </xf>
    <xf numFmtId="0" fontId="20" fillId="4" borderId="104" xfId="0" applyFont="1" applyFill="1" applyBorder="1" applyAlignment="1">
      <alignment vertical="center"/>
    </xf>
    <xf numFmtId="0" fontId="20" fillId="4" borderId="99" xfId="0" applyFont="1" applyFill="1" applyBorder="1" applyAlignment="1">
      <alignment vertical="center"/>
    </xf>
    <xf numFmtId="1" fontId="20" fillId="4" borderId="0" xfId="0" applyNumberFormat="1" applyFont="1" applyFill="1" applyAlignment="1">
      <alignment vertical="center"/>
    </xf>
    <xf numFmtId="0" fontId="11" fillId="4" borderId="0" xfId="0" applyFont="1" applyFill="1" applyBorder="1" applyAlignment="1">
      <alignment vertical="center"/>
    </xf>
    <xf numFmtId="0" fontId="10" fillId="4" borderId="0" xfId="0" applyFont="1" applyFill="1" applyBorder="1" applyAlignment="1">
      <alignment vertical="center"/>
    </xf>
    <xf numFmtId="0" fontId="10" fillId="4" borderId="14" xfId="0" applyFont="1" applyFill="1" applyBorder="1" applyAlignment="1">
      <alignment vertical="center"/>
    </xf>
    <xf numFmtId="0" fontId="13" fillId="4" borderId="15" xfId="3" quotePrefix="1" applyNumberFormat="1" applyFont="1" applyFill="1" applyBorder="1" applyAlignment="1">
      <alignment vertical="center"/>
    </xf>
    <xf numFmtId="0" fontId="14" fillId="4" borderId="13" xfId="3" applyNumberFormat="1" applyFont="1" applyFill="1" applyBorder="1" applyAlignment="1">
      <alignment vertical="center"/>
    </xf>
    <xf numFmtId="0" fontId="67" fillId="4" borderId="13" xfId="3" applyNumberFormat="1" applyFont="1" applyFill="1" applyBorder="1" applyAlignment="1">
      <alignment horizontal="center" vertical="center"/>
    </xf>
    <xf numFmtId="0" fontId="13" fillId="4" borderId="15" xfId="3" applyNumberFormat="1" applyFont="1" applyFill="1" applyBorder="1" applyAlignment="1">
      <alignment vertical="center"/>
    </xf>
    <xf numFmtId="0" fontId="13" fillId="4" borderId="16" xfId="3" quotePrefix="1" applyNumberFormat="1" applyFont="1" applyFill="1" applyBorder="1" applyAlignment="1">
      <alignment vertical="center"/>
    </xf>
    <xf numFmtId="0" fontId="10" fillId="4" borderId="20" xfId="0" applyFont="1" applyFill="1" applyBorder="1" applyAlignment="1">
      <alignment vertical="center"/>
    </xf>
    <xf numFmtId="0" fontId="59" fillId="2" borderId="14" xfId="0" applyFont="1" applyFill="1" applyBorder="1" applyAlignment="1">
      <alignment vertical="center"/>
    </xf>
    <xf numFmtId="0" fontId="1" fillId="4" borderId="271" xfId="3" applyNumberFormat="1" applyFont="1" applyFill="1" applyBorder="1" applyAlignment="1">
      <alignment horizontal="center" vertical="center" readingOrder="1"/>
    </xf>
    <xf numFmtId="0" fontId="13" fillId="4" borderId="23" xfId="3" quotePrefix="1" applyNumberFormat="1" applyFont="1" applyFill="1" applyBorder="1" applyAlignment="1">
      <alignment vertical="center"/>
    </xf>
    <xf numFmtId="0" fontId="15" fillId="2" borderId="20" xfId="0" applyFont="1" applyFill="1" applyBorder="1" applyAlignment="1">
      <alignment vertical="center"/>
    </xf>
    <xf numFmtId="0" fontId="1" fillId="4" borderId="56" xfId="3" applyNumberFormat="1" applyFont="1" applyFill="1" applyBorder="1" applyAlignment="1">
      <alignment horizontal="center" vertical="center" readingOrder="1"/>
    </xf>
    <xf numFmtId="0" fontId="1" fillId="4" borderId="65" xfId="3" applyNumberFormat="1" applyFont="1" applyFill="1" applyBorder="1" applyAlignment="1">
      <alignment horizontal="center" vertical="center" readingOrder="1"/>
    </xf>
    <xf numFmtId="0" fontId="16" fillId="4" borderId="0" xfId="3" quotePrefix="1" applyNumberFormat="1" applyFont="1" applyFill="1" applyBorder="1" applyAlignment="1">
      <alignment vertical="center"/>
    </xf>
    <xf numFmtId="0" fontId="13" fillId="2" borderId="0" xfId="3" quotePrefix="1" applyNumberFormat="1" applyFont="1" applyFill="1" applyBorder="1" applyAlignment="1">
      <alignment vertical="center"/>
    </xf>
    <xf numFmtId="0" fontId="13" fillId="2" borderId="23" xfId="3" quotePrefix="1" applyNumberFormat="1" applyFont="1" applyFill="1" applyBorder="1" applyAlignment="1">
      <alignment vertical="center"/>
    </xf>
    <xf numFmtId="0" fontId="13" fillId="4" borderId="20" xfId="3" quotePrefix="1" applyNumberFormat="1" applyFont="1" applyFill="1" applyBorder="1" applyAlignment="1">
      <alignment vertical="center"/>
    </xf>
    <xf numFmtId="0" fontId="13" fillId="4" borderId="57" xfId="3" quotePrefix="1" applyNumberFormat="1" applyFont="1" applyFill="1" applyBorder="1" applyAlignment="1">
      <alignment vertical="center"/>
    </xf>
    <xf numFmtId="0" fontId="1" fillId="4" borderId="64" xfId="3" applyNumberFormat="1" applyFont="1" applyFill="1" applyBorder="1" applyAlignment="1">
      <alignment horizontal="center" vertical="center" readingOrder="1"/>
    </xf>
    <xf numFmtId="0" fontId="15" fillId="2" borderId="0" xfId="0" applyFont="1" applyFill="1" applyBorder="1" applyAlignment="1">
      <alignment vertical="center"/>
    </xf>
    <xf numFmtId="0" fontId="9" fillId="2" borderId="18" xfId="0" applyFont="1" applyFill="1" applyBorder="1" applyAlignment="1">
      <alignment vertical="center"/>
    </xf>
    <xf numFmtId="0" fontId="9" fillId="2" borderId="25" xfId="0" applyFont="1" applyFill="1" applyBorder="1" applyAlignment="1">
      <alignment vertical="center"/>
    </xf>
    <xf numFmtId="0" fontId="15" fillId="2" borderId="14" xfId="0" applyFont="1" applyFill="1" applyBorder="1" applyAlignment="1">
      <alignment vertical="center"/>
    </xf>
    <xf numFmtId="0" fontId="1" fillId="4" borderId="55" xfId="3" applyNumberFormat="1" applyFont="1" applyFill="1" applyBorder="1" applyAlignment="1">
      <alignment horizontal="center" vertical="center" readingOrder="1"/>
    </xf>
    <xf numFmtId="0" fontId="17" fillId="4" borderId="0" xfId="3" quotePrefix="1" applyNumberFormat="1" applyFont="1" applyFill="1" applyBorder="1" applyAlignment="1">
      <alignment vertical="center"/>
    </xf>
    <xf numFmtId="0" fontId="10" fillId="4" borderId="23" xfId="0" applyFont="1" applyFill="1" applyBorder="1" applyAlignment="1">
      <alignment vertical="center"/>
    </xf>
    <xf numFmtId="0" fontId="1" fillId="4" borderId="74" xfId="3" applyNumberFormat="1" applyFont="1" applyFill="1" applyBorder="1" applyAlignment="1">
      <alignment horizontal="center" vertical="center" readingOrder="1"/>
    </xf>
    <xf numFmtId="0" fontId="15" fillId="2" borderId="17" xfId="0" applyFont="1" applyFill="1" applyBorder="1" applyAlignment="1">
      <alignment vertical="center"/>
    </xf>
    <xf numFmtId="0" fontId="1" fillId="4" borderId="57" xfId="3" applyNumberFormat="1" applyFont="1" applyFill="1" applyBorder="1" applyAlignment="1">
      <alignment horizontal="center" vertical="center" readingOrder="1"/>
    </xf>
    <xf numFmtId="0" fontId="1" fillId="2" borderId="0" xfId="3" applyNumberFormat="1" applyFont="1" applyFill="1" applyBorder="1" applyAlignment="1">
      <alignment horizontal="center" vertical="center" readingOrder="1"/>
    </xf>
    <xf numFmtId="0" fontId="66" fillId="2" borderId="0" xfId="1" applyFont="1" applyFill="1" applyBorder="1" applyAlignment="1" applyProtection="1">
      <alignment vertical="center" wrapText="1"/>
    </xf>
    <xf numFmtId="0" fontId="130" fillId="2" borderId="0" xfId="0" applyFont="1" applyFill="1" applyBorder="1" applyAlignment="1">
      <alignment vertical="center"/>
    </xf>
    <xf numFmtId="0" fontId="13" fillId="4" borderId="18" xfId="3" quotePrefix="1" applyNumberFormat="1" applyFont="1" applyFill="1" applyBorder="1" applyAlignment="1">
      <alignment vertical="center"/>
    </xf>
    <xf numFmtId="0" fontId="13" fillId="4" borderId="19" xfId="3" quotePrefix="1" applyNumberFormat="1" applyFont="1" applyFill="1" applyBorder="1" applyAlignment="1">
      <alignment vertical="center"/>
    </xf>
    <xf numFmtId="0" fontId="0" fillId="4" borderId="14" xfId="0" applyFill="1" applyBorder="1" applyAlignment="1">
      <alignment vertical="center"/>
    </xf>
    <xf numFmtId="0" fontId="125" fillId="4" borderId="0" xfId="3" applyNumberFormat="1" applyFont="1" applyFill="1" applyBorder="1" applyAlignment="1">
      <alignment vertical="center"/>
    </xf>
    <xf numFmtId="49" fontId="13" fillId="4" borderId="0" xfId="3" applyNumberFormat="1" applyFont="1" applyFill="1" applyBorder="1" applyAlignment="1">
      <alignment horizontal="center" vertical="center"/>
    </xf>
    <xf numFmtId="3" fontId="0" fillId="4" borderId="0" xfId="0" applyNumberFormat="1" applyFill="1" applyAlignment="1">
      <alignment vertical="center"/>
    </xf>
    <xf numFmtId="0" fontId="20" fillId="4" borderId="20" xfId="0" applyFont="1" applyFill="1" applyBorder="1" applyAlignment="1">
      <alignment vertical="center"/>
    </xf>
    <xf numFmtId="0" fontId="84" fillId="4" borderId="18" xfId="3" applyNumberFormat="1" applyFont="1" applyFill="1" applyBorder="1" applyAlignment="1">
      <alignment vertical="center"/>
    </xf>
    <xf numFmtId="0" fontId="21" fillId="4" borderId="20" xfId="0" applyFont="1" applyFill="1" applyBorder="1" applyAlignment="1">
      <alignment horizontal="center" vertical="center"/>
    </xf>
    <xf numFmtId="0" fontId="20" fillId="4" borderId="20" xfId="0" applyFont="1" applyFill="1" applyBorder="1" applyAlignment="1">
      <alignment horizontal="center" vertical="center"/>
    </xf>
    <xf numFmtId="0" fontId="22" fillId="4" borderId="0" xfId="0" applyFont="1" applyFill="1" applyBorder="1" applyAlignment="1">
      <alignment vertical="center"/>
    </xf>
    <xf numFmtId="0" fontId="20" fillId="4" borderId="17" xfId="0" applyFont="1" applyFill="1" applyBorder="1" applyAlignment="1">
      <alignment horizontal="center" vertical="center"/>
    </xf>
    <xf numFmtId="0" fontId="84" fillId="4" borderId="58" xfId="3" applyNumberFormat="1" applyFont="1" applyFill="1" applyBorder="1" applyAlignment="1">
      <alignment vertical="center"/>
    </xf>
    <xf numFmtId="0" fontId="81" fillId="4" borderId="20" xfId="0" applyFont="1" applyFill="1" applyBorder="1" applyAlignment="1">
      <alignment vertical="center"/>
    </xf>
    <xf numFmtId="0" fontId="19" fillId="4" borderId="18" xfId="0" applyFont="1" applyFill="1" applyBorder="1" applyAlignment="1">
      <alignment vertical="center"/>
    </xf>
    <xf numFmtId="0" fontId="24" fillId="4" borderId="0" xfId="5" applyFont="1" applyFill="1" applyBorder="1" applyAlignment="1">
      <alignment horizontal="center" vertical="center" wrapText="1"/>
    </xf>
    <xf numFmtId="0" fontId="25" fillId="4" borderId="0" xfId="5" applyFont="1" applyFill="1" applyBorder="1" applyAlignment="1">
      <alignment horizontal="center" vertical="center"/>
    </xf>
    <xf numFmtId="0" fontId="26" fillId="4" borderId="0" xfId="5" applyFont="1" applyFill="1" applyBorder="1" applyAlignment="1">
      <alignment horizontal="center" vertical="center"/>
    </xf>
    <xf numFmtId="0" fontId="26" fillId="4" borderId="0" xfId="0" applyFont="1" applyFill="1" applyBorder="1" applyAlignment="1">
      <alignment horizontal="center" vertical="center"/>
    </xf>
    <xf numFmtId="0" fontId="27" fillId="4" borderId="0" xfId="0" applyFont="1" applyFill="1" applyBorder="1" applyAlignment="1">
      <alignment horizontal="center" vertical="center"/>
    </xf>
    <xf numFmtId="0" fontId="24" fillId="4" borderId="0" xfId="5" applyFont="1" applyFill="1" applyBorder="1" applyAlignment="1">
      <alignment horizontal="center" vertical="center"/>
    </xf>
    <xf numFmtId="0" fontId="28" fillId="4" borderId="0" xfId="5" applyFont="1" applyFill="1" applyBorder="1" applyAlignment="1">
      <alignment horizontal="center" vertical="center"/>
    </xf>
    <xf numFmtId="0" fontId="26" fillId="4" borderId="15" xfId="0" applyFont="1" applyFill="1" applyBorder="1" applyAlignment="1">
      <alignment vertical="center"/>
    </xf>
    <xf numFmtId="0" fontId="26" fillId="4" borderId="15" xfId="0" applyFont="1" applyFill="1" applyBorder="1" applyAlignment="1">
      <alignment horizontal="center" vertical="center"/>
    </xf>
    <xf numFmtId="0" fontId="0" fillId="2" borderId="20" xfId="0" applyFill="1" applyBorder="1" applyAlignment="1">
      <alignment vertical="center"/>
    </xf>
    <xf numFmtId="0" fontId="127" fillId="4" borderId="0" xfId="0" applyFont="1" applyFill="1" applyBorder="1" applyAlignment="1">
      <alignment vertical="center"/>
    </xf>
    <xf numFmtId="0" fontId="127" fillId="4" borderId="20" xfId="0" applyFont="1" applyFill="1" applyBorder="1" applyAlignment="1">
      <alignment vertical="center"/>
    </xf>
    <xf numFmtId="0" fontId="69" fillId="4" borderId="17" xfId="0" applyFont="1" applyFill="1" applyBorder="1" applyAlignment="1">
      <alignment vertical="center"/>
    </xf>
    <xf numFmtId="0" fontId="29" fillId="4" borderId="0" xfId="5" applyFont="1" applyFill="1" applyBorder="1" applyAlignment="1">
      <alignment horizontal="center" vertical="center" wrapText="1"/>
    </xf>
    <xf numFmtId="3" fontId="29" fillId="4" borderId="0" xfId="5" applyNumberFormat="1" applyFont="1" applyFill="1" applyBorder="1" applyAlignment="1">
      <alignment horizontal="center" vertical="center" wrapText="1"/>
    </xf>
    <xf numFmtId="0" fontId="7" fillId="4" borderId="0" xfId="1" applyFill="1" applyBorder="1" applyAlignment="1" applyProtection="1">
      <alignment vertical="center" wrapText="1"/>
    </xf>
    <xf numFmtId="0" fontId="20" fillId="4" borderId="18" xfId="0" applyFont="1" applyFill="1" applyBorder="1" applyAlignment="1">
      <alignment horizontal="center" vertical="center"/>
    </xf>
    <xf numFmtId="0" fontId="0" fillId="2" borderId="16" xfId="0" applyFill="1" applyBorder="1" applyAlignment="1">
      <alignment vertical="center"/>
    </xf>
    <xf numFmtId="0" fontId="0" fillId="2" borderId="17" xfId="0" applyFill="1" applyBorder="1" applyAlignment="1">
      <alignment vertical="center"/>
    </xf>
    <xf numFmtId="0" fontId="0" fillId="2" borderId="18" xfId="0" applyFill="1" applyBorder="1" applyAlignment="1">
      <alignment vertical="center"/>
    </xf>
    <xf numFmtId="0" fontId="0" fillId="2" borderId="19" xfId="0" applyFill="1" applyBorder="1" applyAlignment="1">
      <alignment vertical="center"/>
    </xf>
    <xf numFmtId="0" fontId="20" fillId="2" borderId="17" xfId="0" applyFont="1" applyFill="1" applyBorder="1" applyAlignment="1">
      <alignment horizontal="center" vertical="center"/>
    </xf>
    <xf numFmtId="0" fontId="0" fillId="2" borderId="14" xfId="0" applyFill="1" applyBorder="1" applyAlignment="1">
      <alignment vertical="center"/>
    </xf>
    <xf numFmtId="0" fontId="0" fillId="2" borderId="15" xfId="0"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20" fillId="4" borderId="14" xfId="0" applyFont="1" applyFill="1" applyBorder="1" applyAlignment="1">
      <alignment horizontal="center" vertical="center"/>
    </xf>
    <xf numFmtId="0" fontId="20" fillId="4" borderId="15" xfId="0" applyFont="1" applyFill="1" applyBorder="1" applyAlignment="1">
      <alignment horizontal="center" vertical="center"/>
    </xf>
    <xf numFmtId="0" fontId="36" fillId="4" borderId="0" xfId="0" applyFont="1" applyFill="1" applyBorder="1" applyAlignment="1">
      <alignment horizontal="center" vertical="center"/>
    </xf>
    <xf numFmtId="0" fontId="0" fillId="2" borderId="67" xfId="0" applyFill="1" applyBorder="1" applyAlignment="1">
      <alignment vertical="center"/>
    </xf>
    <xf numFmtId="0" fontId="0" fillId="2" borderId="58" xfId="0" applyFill="1" applyBorder="1" applyAlignment="1">
      <alignment vertical="center"/>
    </xf>
    <xf numFmtId="0" fontId="0" fillId="2" borderId="68" xfId="0" applyFill="1" applyBorder="1" applyAlignment="1">
      <alignment vertical="center"/>
    </xf>
    <xf numFmtId="0" fontId="0" fillId="4" borderId="67" xfId="0" applyFill="1" applyBorder="1" applyAlignment="1">
      <alignment vertical="center"/>
    </xf>
    <xf numFmtId="0" fontId="0" fillId="4" borderId="156" xfId="0" applyFill="1" applyBorder="1" applyAlignment="1">
      <alignment vertical="center"/>
    </xf>
    <xf numFmtId="0" fontId="0" fillId="4" borderId="157" xfId="0" applyFill="1" applyBorder="1" applyAlignment="1">
      <alignment vertical="center"/>
    </xf>
    <xf numFmtId="0" fontId="0" fillId="2" borderId="156" xfId="0" applyFill="1" applyBorder="1" applyAlignment="1">
      <alignment vertical="center"/>
    </xf>
    <xf numFmtId="0" fontId="0" fillId="2" borderId="157" xfId="0" applyFill="1" applyBorder="1" applyAlignment="1">
      <alignment vertical="center"/>
    </xf>
    <xf numFmtId="0" fontId="38" fillId="4" borderId="0" xfId="0" applyFont="1" applyFill="1" applyBorder="1" applyAlignment="1">
      <alignment horizontal="center" vertical="center"/>
    </xf>
    <xf numFmtId="0" fontId="81" fillId="2" borderId="58" xfId="0" applyFont="1" applyFill="1" applyBorder="1" applyAlignment="1">
      <alignment vertical="center"/>
    </xf>
    <xf numFmtId="0" fontId="35" fillId="2" borderId="58" xfId="0" applyFont="1" applyFill="1" applyBorder="1" applyAlignment="1">
      <alignment vertical="center"/>
    </xf>
    <xf numFmtId="167" fontId="9" fillId="2" borderId="0" xfId="0" applyNumberFormat="1" applyFont="1" applyFill="1" applyBorder="1" applyAlignment="1">
      <alignment horizontal="left" vertical="center" wrapText="1"/>
    </xf>
    <xf numFmtId="167" fontId="9" fillId="8" borderId="0" xfId="0" applyNumberFormat="1" applyFont="1" applyFill="1" applyBorder="1" applyAlignment="1">
      <alignment horizontal="left" vertical="center" wrapText="1"/>
    </xf>
    <xf numFmtId="0" fontId="0" fillId="4" borderId="68" xfId="0" applyFill="1" applyBorder="1" applyAlignment="1">
      <alignment vertical="center"/>
    </xf>
    <xf numFmtId="0" fontId="32" fillId="0" borderId="0" xfId="0" applyFont="1" applyAlignment="1">
      <alignment vertical="center"/>
    </xf>
    <xf numFmtId="0" fontId="58" fillId="4" borderId="0"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15" xfId="0" applyFont="1" applyFill="1" applyBorder="1" applyAlignment="1">
      <alignment horizontal="center" vertical="center"/>
    </xf>
    <xf numFmtId="0" fontId="6" fillId="3" borderId="79" xfId="0" applyFont="1" applyFill="1" applyBorder="1" applyAlignment="1">
      <alignment horizontal="center" vertical="center" wrapText="1"/>
    </xf>
    <xf numFmtId="0" fontId="3" fillId="2" borderId="0" xfId="0" applyFont="1" applyFill="1" applyBorder="1" applyAlignment="1">
      <alignment vertical="center"/>
    </xf>
    <xf numFmtId="17" fontId="33" fillId="6" borderId="108" xfId="0" quotePrefix="1" applyNumberFormat="1" applyFont="1" applyFill="1" applyBorder="1" applyAlignment="1" applyProtection="1">
      <alignment horizontal="center" vertical="center" wrapText="1"/>
    </xf>
    <xf numFmtId="17" fontId="33" fillId="3" borderId="108" xfId="0" quotePrefix="1" applyNumberFormat="1" applyFont="1" applyFill="1" applyBorder="1" applyAlignment="1" applyProtection="1">
      <alignment horizontal="center" vertical="center" wrapText="1"/>
    </xf>
    <xf numFmtId="17" fontId="33" fillId="3" borderId="148" xfId="0" quotePrefix="1" applyNumberFormat="1" applyFont="1" applyFill="1" applyBorder="1" applyAlignment="1" applyProtection="1">
      <alignment horizontal="center" vertical="center" wrapText="1"/>
    </xf>
    <xf numFmtId="0" fontId="0" fillId="6" borderId="21" xfId="0" applyFont="1" applyFill="1" applyBorder="1" applyAlignment="1" applyProtection="1">
      <alignment horizontal="center" vertical="center" wrapText="1"/>
    </xf>
    <xf numFmtId="0" fontId="0" fillId="2" borderId="21"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2" fontId="0" fillId="6" borderId="21" xfId="0" applyNumberFormat="1" applyFont="1" applyFill="1" applyBorder="1" applyAlignment="1" applyProtection="1">
      <alignment horizontal="center" vertical="center" wrapText="1"/>
    </xf>
    <xf numFmtId="2" fontId="0" fillId="2" borderId="27" xfId="0" applyNumberFormat="1" applyFont="1" applyFill="1" applyBorder="1" applyAlignment="1" applyProtection="1">
      <alignment horizontal="center" vertical="center" wrapText="1"/>
    </xf>
    <xf numFmtId="2" fontId="0" fillId="2" borderId="20" xfId="0" applyNumberFormat="1" applyFill="1" applyBorder="1" applyAlignment="1">
      <alignment vertical="center"/>
    </xf>
    <xf numFmtId="0" fontId="0" fillId="6" borderId="21" xfId="0" applyFill="1" applyBorder="1" applyAlignment="1" applyProtection="1">
      <alignment horizontal="center" vertical="center" wrapText="1"/>
    </xf>
    <xf numFmtId="0" fontId="0" fillId="2" borderId="21"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6" borderId="28" xfId="0" applyFont="1" applyFill="1" applyBorder="1" applyAlignment="1" applyProtection="1">
      <alignment horizontal="center" vertical="center" wrapText="1"/>
    </xf>
    <xf numFmtId="0" fontId="0" fillId="2" borderId="28"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56" fillId="4" borderId="245" xfId="0" applyFont="1" applyFill="1" applyBorder="1" applyAlignment="1" applyProtection="1">
      <alignment vertical="center" wrapText="1"/>
      <protection locked="0"/>
    </xf>
    <xf numFmtId="0" fontId="56" fillId="4" borderId="124" xfId="0" applyFont="1" applyFill="1" applyBorder="1" applyAlignment="1" applyProtection="1">
      <alignment vertical="center" wrapText="1"/>
      <protection locked="0"/>
    </xf>
    <xf numFmtId="0" fontId="56" fillId="4" borderId="246" xfId="0" applyFont="1" applyFill="1" applyBorder="1" applyAlignment="1" applyProtection="1">
      <alignment vertical="center" wrapText="1"/>
      <protection locked="0"/>
    </xf>
    <xf numFmtId="10" fontId="0" fillId="4" borderId="23" xfId="0" applyNumberFormat="1" applyFill="1" applyBorder="1" applyAlignment="1">
      <alignment vertical="center"/>
    </xf>
    <xf numFmtId="2" fontId="0" fillId="6" borderId="28" xfId="0" applyNumberFormat="1" applyFont="1" applyFill="1" applyBorder="1" applyAlignment="1" applyProtection="1">
      <alignment horizontal="center" vertical="center" wrapText="1"/>
    </xf>
    <xf numFmtId="2" fontId="0" fillId="2" borderId="28" xfId="0" applyNumberFormat="1" applyFont="1" applyFill="1" applyBorder="1" applyAlignment="1" applyProtection="1">
      <alignment horizontal="center" vertical="center" wrapText="1"/>
    </xf>
    <xf numFmtId="2" fontId="0" fillId="2" borderId="29" xfId="0" applyNumberFormat="1" applyFont="1" applyFill="1" applyBorder="1" applyAlignment="1" applyProtection="1">
      <alignment horizontal="center" vertical="center" wrapText="1"/>
    </xf>
    <xf numFmtId="0" fontId="54" fillId="2" borderId="0" xfId="0" applyFont="1" applyFill="1" applyAlignment="1">
      <alignment vertical="center"/>
    </xf>
    <xf numFmtId="0" fontId="54" fillId="2" borderId="0" xfId="0" applyFont="1" applyFill="1" applyBorder="1" applyAlignment="1">
      <alignment vertical="center"/>
    </xf>
    <xf numFmtId="10" fontId="0" fillId="2" borderId="0" xfId="0" applyNumberFormat="1" applyFill="1" applyBorder="1" applyAlignment="1">
      <alignment vertical="center"/>
    </xf>
    <xf numFmtId="10" fontId="0" fillId="2" borderId="0" xfId="0" applyNumberFormat="1" applyFill="1" applyAlignment="1">
      <alignment vertical="center"/>
    </xf>
    <xf numFmtId="16" fontId="2" fillId="2" borderId="0" xfId="0" quotePrefix="1" applyNumberFormat="1" applyFont="1" applyFill="1" applyAlignment="1">
      <alignment vertical="center"/>
    </xf>
    <xf numFmtId="0" fontId="62" fillId="2" borderId="0" xfId="0" quotePrefix="1" applyFont="1" applyFill="1" applyAlignment="1">
      <alignment vertical="center"/>
    </xf>
    <xf numFmtId="0" fontId="2" fillId="2" borderId="0" xfId="0" quotePrefix="1" applyFont="1" applyFill="1" applyAlignment="1">
      <alignment vertical="center"/>
    </xf>
    <xf numFmtId="17" fontId="2" fillId="2" borderId="0" xfId="0" applyNumberFormat="1" applyFont="1" applyFill="1" applyAlignment="1">
      <alignment vertical="center"/>
    </xf>
    <xf numFmtId="2" fontId="62" fillId="2" borderId="0" xfId="0" applyNumberFormat="1" applyFont="1" applyFill="1" applyAlignment="1">
      <alignment vertical="center"/>
    </xf>
    <xf numFmtId="2" fontId="2" fillId="2" borderId="0" xfId="0" applyNumberFormat="1" applyFont="1" applyFill="1" applyAlignment="1">
      <alignment vertical="center"/>
    </xf>
    <xf numFmtId="0" fontId="0" fillId="2" borderId="253" xfId="0" applyFill="1" applyBorder="1" applyAlignment="1">
      <alignment vertical="center"/>
    </xf>
    <xf numFmtId="0" fontId="29" fillId="4" borderId="20" xfId="5" applyFont="1" applyFill="1" applyBorder="1" applyAlignment="1">
      <alignment horizontal="center" vertical="center" wrapText="1"/>
    </xf>
    <xf numFmtId="0" fontId="25" fillId="4" borderId="20" xfId="5" applyFont="1" applyFill="1" applyBorder="1" applyAlignment="1">
      <alignment horizontal="center" vertical="center"/>
    </xf>
    <xf numFmtId="0" fontId="24" fillId="4" borderId="20" xfId="5" applyFont="1" applyFill="1" applyBorder="1" applyAlignment="1">
      <alignment horizontal="center" vertical="center" wrapText="1"/>
    </xf>
    <xf numFmtId="0" fontId="0" fillId="0" borderId="18" xfId="0" applyBorder="1" applyAlignment="1">
      <alignment vertical="center"/>
    </xf>
    <xf numFmtId="0" fontId="0" fillId="4" borderId="283" xfId="0" applyFill="1" applyBorder="1" applyAlignment="1">
      <alignment vertical="center"/>
    </xf>
    <xf numFmtId="0" fontId="0" fillId="4" borderId="281" xfId="0" applyFill="1" applyBorder="1" applyAlignment="1">
      <alignment vertical="center"/>
    </xf>
    <xf numFmtId="0" fontId="0" fillId="4" borderId="278" xfId="0" applyFill="1" applyBorder="1" applyAlignment="1">
      <alignment vertical="center"/>
    </xf>
    <xf numFmtId="0" fontId="0" fillId="4" borderId="267" xfId="0" applyFill="1" applyBorder="1" applyAlignment="1">
      <alignment vertical="center"/>
    </xf>
    <xf numFmtId="0" fontId="0" fillId="4" borderId="252" xfId="0" applyFill="1" applyBorder="1" applyAlignment="1">
      <alignment vertical="center"/>
    </xf>
    <xf numFmtId="0" fontId="0" fillId="4" borderId="279" xfId="0" applyFill="1" applyBorder="1" applyAlignment="1">
      <alignment vertical="center"/>
    </xf>
    <xf numFmtId="0" fontId="132" fillId="0" borderId="0" xfId="0" applyFont="1" applyBorder="1" applyAlignment="1">
      <alignment vertical="center"/>
    </xf>
    <xf numFmtId="0" fontId="0" fillId="4" borderId="284" xfId="0" applyFill="1" applyBorder="1" applyAlignment="1">
      <alignment vertical="center"/>
    </xf>
    <xf numFmtId="0" fontId="0" fillId="4" borderId="282" xfId="0" applyFill="1" applyBorder="1" applyAlignment="1">
      <alignment vertical="center"/>
    </xf>
    <xf numFmtId="0" fontId="0" fillId="4" borderId="285" xfId="0" applyFill="1" applyBorder="1" applyAlignment="1">
      <alignment vertical="center"/>
    </xf>
    <xf numFmtId="0" fontId="0" fillId="4" borderId="286" xfId="0" applyFill="1" applyBorder="1" applyAlignment="1">
      <alignment vertical="center"/>
    </xf>
    <xf numFmtId="0" fontId="30" fillId="3" borderId="296" xfId="0" quotePrefix="1" applyFont="1" applyFill="1" applyBorder="1" applyAlignment="1">
      <alignment horizontal="center" vertical="center" wrapText="1"/>
    </xf>
    <xf numFmtId="16" fontId="30" fillId="3" borderId="297" xfId="0" quotePrefix="1" applyNumberFormat="1" applyFont="1" applyFill="1" applyBorder="1" applyAlignment="1">
      <alignment horizontal="center" vertical="center" wrapText="1"/>
    </xf>
    <xf numFmtId="0" fontId="30" fillId="3" borderId="297" xfId="0" quotePrefix="1" applyFont="1" applyFill="1" applyBorder="1" applyAlignment="1">
      <alignment horizontal="center" vertical="center" wrapText="1"/>
    </xf>
    <xf numFmtId="0" fontId="30" fillId="3" borderId="298" xfId="0" quotePrefix="1" applyFont="1" applyFill="1" applyBorder="1" applyAlignment="1">
      <alignment horizontal="center" vertical="center" wrapText="1"/>
    </xf>
    <xf numFmtId="166" fontId="18" fillId="3" borderId="299" xfId="0" applyNumberFormat="1" applyFont="1" applyFill="1" applyBorder="1" applyAlignment="1">
      <alignment horizontal="center" vertical="center" wrapText="1"/>
    </xf>
    <xf numFmtId="0" fontId="133" fillId="3" borderId="300" xfId="0" applyFont="1" applyFill="1" applyBorder="1" applyAlignment="1">
      <alignment vertical="center" wrapText="1"/>
    </xf>
    <xf numFmtId="167" fontId="32" fillId="0" borderId="301" xfId="0" applyNumberFormat="1" applyFont="1" applyBorder="1" applyAlignment="1">
      <alignment horizontal="right" vertical="center" wrapText="1"/>
    </xf>
    <xf numFmtId="167" fontId="32" fillId="0" borderId="4" xfId="0" applyNumberFormat="1" applyFont="1" applyBorder="1" applyAlignment="1">
      <alignment horizontal="right" vertical="center" wrapText="1"/>
    </xf>
    <xf numFmtId="167" fontId="32" fillId="0" borderId="302" xfId="0" applyNumberFormat="1" applyFont="1" applyBorder="1" applyAlignment="1">
      <alignment horizontal="right" vertical="center" wrapText="1"/>
    </xf>
    <xf numFmtId="167" fontId="32" fillId="0" borderId="303" xfId="0" applyNumberFormat="1" applyFont="1" applyBorder="1" applyAlignment="1">
      <alignment horizontal="right" vertical="center" wrapText="1"/>
    </xf>
    <xf numFmtId="2" fontId="0" fillId="4" borderId="23" xfId="0" applyNumberFormat="1" applyFill="1" applyBorder="1" applyAlignment="1">
      <alignment vertical="center"/>
    </xf>
    <xf numFmtId="0" fontId="0" fillId="2" borderId="309" xfId="0" applyFill="1" applyBorder="1" applyAlignment="1">
      <alignment horizontal="left" vertical="center" wrapText="1"/>
    </xf>
    <xf numFmtId="0" fontId="133" fillId="3" borderId="305" xfId="0" applyFont="1" applyFill="1" applyBorder="1" applyAlignment="1">
      <alignment vertical="center" wrapText="1"/>
    </xf>
    <xf numFmtId="167" fontId="32" fillId="0" borderId="306" xfId="0" applyNumberFormat="1" applyFont="1" applyBorder="1" applyAlignment="1">
      <alignment horizontal="right" vertical="center" wrapText="1"/>
    </xf>
    <xf numFmtId="167" fontId="32" fillId="0" borderId="5" xfId="0" applyNumberFormat="1" applyFont="1" applyBorder="1" applyAlignment="1">
      <alignment horizontal="right" vertical="center" wrapText="1"/>
    </xf>
    <xf numFmtId="167" fontId="32" fillId="0" borderId="307" xfId="0" applyNumberFormat="1" applyFont="1" applyBorder="1" applyAlignment="1">
      <alignment horizontal="right" vertical="center" wrapText="1"/>
    </xf>
    <xf numFmtId="167" fontId="32" fillId="0" borderId="308" xfId="0" applyNumberFormat="1" applyFont="1" applyBorder="1" applyAlignment="1">
      <alignment horizontal="right" vertical="center" wrapText="1"/>
    </xf>
    <xf numFmtId="0" fontId="0" fillId="2" borderId="294" xfId="0" applyFill="1" applyBorder="1" applyAlignment="1">
      <alignment horizontal="left" vertical="center" wrapText="1"/>
    </xf>
    <xf numFmtId="0" fontId="133" fillId="3" borderId="311" xfId="0" applyFont="1" applyFill="1" applyBorder="1" applyAlignment="1">
      <alignment vertical="center" wrapText="1"/>
    </xf>
    <xf numFmtId="167" fontId="32" fillId="0" borderId="312" xfId="0" applyNumberFormat="1" applyFont="1" applyBorder="1" applyAlignment="1">
      <alignment horizontal="right" vertical="center" wrapText="1"/>
    </xf>
    <xf numFmtId="167" fontId="32" fillId="0" borderId="313" xfId="0" applyNumberFormat="1" applyFont="1" applyBorder="1" applyAlignment="1">
      <alignment horizontal="right" vertical="center" wrapText="1"/>
    </xf>
    <xf numFmtId="167" fontId="32" fillId="0" borderId="314" xfId="0" applyNumberFormat="1" applyFont="1" applyBorder="1" applyAlignment="1">
      <alignment horizontal="right" vertical="center" wrapText="1"/>
    </xf>
    <xf numFmtId="167" fontId="32" fillId="0" borderId="315" xfId="0" applyNumberFormat="1" applyFont="1" applyBorder="1" applyAlignment="1">
      <alignment horizontal="right" vertical="center" wrapText="1"/>
    </xf>
    <xf numFmtId="167" fontId="33" fillId="3" borderId="316" xfId="0" applyNumberFormat="1" applyFont="1" applyFill="1" applyBorder="1" applyAlignment="1">
      <alignment horizontal="right" vertical="center" wrapText="1"/>
    </xf>
    <xf numFmtId="167" fontId="33" fillId="3" borderId="319" xfId="0" applyNumberFormat="1" applyFont="1" applyFill="1" applyBorder="1" applyAlignment="1">
      <alignment horizontal="right" vertical="center" wrapText="1"/>
    </xf>
    <xf numFmtId="167" fontId="33" fillId="3" borderId="317" xfId="0" applyNumberFormat="1" applyFont="1" applyFill="1" applyBorder="1" applyAlignment="1">
      <alignment horizontal="right" vertical="center" wrapText="1"/>
    </xf>
    <xf numFmtId="167" fontId="33" fillId="3" borderId="298" xfId="0" applyNumberFormat="1" applyFont="1" applyFill="1" applyBorder="1" applyAlignment="1">
      <alignment horizontal="right" vertical="center" wrapText="1"/>
    </xf>
    <xf numFmtId="166" fontId="18" fillId="3" borderId="321" xfId="0" applyNumberFormat="1" applyFont="1" applyFill="1" applyBorder="1" applyAlignment="1">
      <alignment horizontal="center" vertical="center" wrapText="1"/>
    </xf>
    <xf numFmtId="0" fontId="133" fillId="3" borderId="325" xfId="0" applyFont="1" applyFill="1" applyBorder="1" applyAlignment="1">
      <alignment vertical="center" wrapText="1"/>
    </xf>
    <xf numFmtId="2" fontId="32" fillId="0" borderId="306" xfId="0" applyNumberFormat="1" applyFont="1" applyBorder="1" applyAlignment="1">
      <alignment horizontal="right" vertical="center" wrapText="1"/>
    </xf>
    <xf numFmtId="2" fontId="32" fillId="0" borderId="5" xfId="0" applyNumberFormat="1" applyFont="1" applyBorder="1" applyAlignment="1">
      <alignment horizontal="right" vertical="center" wrapText="1"/>
    </xf>
    <xf numFmtId="2" fontId="32" fillId="0" borderId="4" xfId="0" applyNumberFormat="1" applyFont="1" applyBorder="1" applyAlignment="1">
      <alignment horizontal="right" vertical="center" wrapText="1"/>
    </xf>
    <xf numFmtId="2" fontId="32" fillId="0" borderId="303" xfId="0" applyNumberFormat="1" applyFont="1" applyBorder="1" applyAlignment="1">
      <alignment horizontal="right" vertical="center" wrapText="1"/>
    </xf>
    <xf numFmtId="2" fontId="32" fillId="0" borderId="323" xfId="0" applyNumberFormat="1" applyFont="1" applyBorder="1" applyAlignment="1">
      <alignment vertical="center" wrapText="1"/>
    </xf>
    <xf numFmtId="2" fontId="32" fillId="0" borderId="4" xfId="0" applyNumberFormat="1" applyFont="1" applyBorder="1" applyAlignment="1">
      <alignment vertical="center" wrapText="1"/>
    </xf>
    <xf numFmtId="2" fontId="32" fillId="0" borderId="303" xfId="0" applyNumberFormat="1" applyFont="1" applyBorder="1" applyAlignment="1">
      <alignment vertical="center" wrapText="1"/>
    </xf>
    <xf numFmtId="0" fontId="0" fillId="2" borderId="324" xfId="0" applyFill="1" applyBorder="1" applyAlignment="1">
      <alignment horizontal="left" vertical="center" wrapText="1"/>
    </xf>
    <xf numFmtId="2" fontId="32" fillId="0" borderId="308" xfId="0" applyNumberFormat="1" applyFont="1" applyBorder="1" applyAlignment="1">
      <alignment horizontal="right" vertical="center" wrapText="1"/>
    </xf>
    <xf numFmtId="2" fontId="32" fillId="0" borderId="6" xfId="0" applyNumberFormat="1" applyFont="1" applyBorder="1" applyAlignment="1">
      <alignment vertical="center" wrapText="1"/>
    </xf>
    <xf numFmtId="2" fontId="32" fillId="0" borderId="5" xfId="0" applyNumberFormat="1" applyFont="1" applyBorder="1" applyAlignment="1">
      <alignment vertical="center" wrapText="1"/>
    </xf>
    <xf numFmtId="2" fontId="32" fillId="0" borderId="308" xfId="0" applyNumberFormat="1" applyFont="1" applyBorder="1" applyAlignment="1">
      <alignment vertical="center" wrapText="1"/>
    </xf>
    <xf numFmtId="0" fontId="0" fillId="2" borderId="320" xfId="0" applyFill="1" applyBorder="1" applyAlignment="1">
      <alignment horizontal="left" vertical="center" wrapText="1"/>
    </xf>
    <xf numFmtId="0" fontId="0" fillId="2" borderId="326" xfId="0" applyFill="1" applyBorder="1" applyAlignment="1">
      <alignment horizontal="left" vertical="center" wrapText="1"/>
    </xf>
    <xf numFmtId="0" fontId="133" fillId="3" borderId="327" xfId="0" applyFont="1" applyFill="1" applyBorder="1" applyAlignment="1">
      <alignment vertical="center" wrapText="1"/>
    </xf>
    <xf numFmtId="2" fontId="32" fillId="0" borderId="312" xfId="0" applyNumberFormat="1" applyFont="1" applyBorder="1" applyAlignment="1">
      <alignment horizontal="right" vertical="center" wrapText="1"/>
    </xf>
    <xf numFmtId="2" fontId="32" fillId="0" borderId="313" xfId="0" applyNumberFormat="1" applyFont="1" applyBorder="1" applyAlignment="1">
      <alignment horizontal="right" vertical="center" wrapText="1"/>
    </xf>
    <xf numFmtId="2" fontId="32" fillId="0" borderId="315" xfId="0" applyNumberFormat="1" applyFont="1" applyBorder="1" applyAlignment="1">
      <alignment horizontal="right" vertical="center" wrapText="1"/>
    </xf>
    <xf numFmtId="2" fontId="32" fillId="0" borderId="328" xfId="0" applyNumberFormat="1" applyFont="1" applyBorder="1" applyAlignment="1">
      <alignment vertical="center" wrapText="1"/>
    </xf>
    <xf numFmtId="2" fontId="32" fillId="0" borderId="313" xfId="0" applyNumberFormat="1" applyFont="1" applyBorder="1" applyAlignment="1">
      <alignment vertical="center" wrapText="1"/>
    </xf>
    <xf numFmtId="2" fontId="32" fillId="0" borderId="315" xfId="0" applyNumberFormat="1" applyFont="1" applyBorder="1" applyAlignment="1">
      <alignment vertical="center" wrapText="1"/>
    </xf>
    <xf numFmtId="167" fontId="33" fillId="3" borderId="318" xfId="0" applyNumberFormat="1" applyFont="1" applyFill="1" applyBorder="1" applyAlignment="1">
      <alignment horizontal="right" vertical="center" wrapText="1"/>
    </xf>
    <xf numFmtId="0" fontId="133" fillId="3" borderId="322" xfId="0" applyFont="1" applyFill="1" applyBorder="1" applyAlignment="1">
      <alignment vertical="center" wrapText="1"/>
    </xf>
    <xf numFmtId="167" fontId="32" fillId="0" borderId="301" xfId="0" applyNumberFormat="1" applyFont="1" applyBorder="1" applyAlignment="1">
      <alignment vertical="center" wrapText="1"/>
    </xf>
    <xf numFmtId="167" fontId="32" fillId="0" borderId="4" xfId="0" applyNumberFormat="1" applyFont="1" applyBorder="1" applyAlignment="1">
      <alignment vertical="center" wrapText="1"/>
    </xf>
    <xf numFmtId="167" fontId="32" fillId="0" borderId="303" xfId="0" applyNumberFormat="1" applyFont="1" applyBorder="1" applyAlignment="1">
      <alignment vertical="center" wrapText="1"/>
    </xf>
    <xf numFmtId="167" fontId="32" fillId="0" borderId="330" xfId="0" applyNumberFormat="1" applyFont="1" applyBorder="1" applyAlignment="1">
      <alignment horizontal="right" vertical="center" wrapText="1"/>
    </xf>
    <xf numFmtId="167" fontId="32" fillId="0" borderId="331" xfId="0" applyNumberFormat="1" applyFont="1" applyBorder="1" applyAlignment="1">
      <alignment horizontal="right" vertical="center" wrapText="1"/>
    </xf>
    <xf numFmtId="167" fontId="32" fillId="0" borderId="332" xfId="0" applyNumberFormat="1" applyFont="1" applyBorder="1" applyAlignment="1">
      <alignment horizontal="right" vertical="center" wrapText="1"/>
    </xf>
    <xf numFmtId="166" fontId="18" fillId="0" borderId="320" xfId="0" applyNumberFormat="1" applyFont="1" applyFill="1" applyBorder="1" applyAlignment="1">
      <alignment horizontal="center" vertical="center" wrapText="1"/>
    </xf>
    <xf numFmtId="167" fontId="32" fillId="0" borderId="306" xfId="0" applyNumberFormat="1" applyFont="1" applyBorder="1" applyAlignment="1">
      <alignment vertical="center" wrapText="1"/>
    </xf>
    <xf numFmtId="167" fontId="32" fillId="0" borderId="5" xfId="0" applyNumberFormat="1" applyFont="1" applyBorder="1" applyAlignment="1">
      <alignment vertical="center" wrapText="1"/>
    </xf>
    <xf numFmtId="167" fontId="32" fillId="2" borderId="308" xfId="0" applyNumberFormat="1" applyFont="1" applyFill="1" applyBorder="1" applyAlignment="1">
      <alignment vertical="center" wrapText="1"/>
    </xf>
    <xf numFmtId="167" fontId="32" fillId="0" borderId="308" xfId="0" applyNumberFormat="1" applyFont="1" applyBorder="1" applyAlignment="1">
      <alignment vertical="center" wrapText="1"/>
    </xf>
    <xf numFmtId="0" fontId="133" fillId="3" borderId="333" xfId="0" applyFont="1" applyFill="1" applyBorder="1" applyAlignment="1">
      <alignment vertical="center" wrapText="1"/>
    </xf>
    <xf numFmtId="167" fontId="32" fillId="0" borderId="312" xfId="0" applyNumberFormat="1" applyFont="1" applyBorder="1" applyAlignment="1">
      <alignment vertical="center" wrapText="1"/>
    </xf>
    <xf numFmtId="167" fontId="32" fillId="0" borderId="313" xfId="0" applyNumberFormat="1" applyFont="1" applyBorder="1" applyAlignment="1">
      <alignment vertical="center" wrapText="1"/>
    </xf>
    <xf numFmtId="167" fontId="32" fillId="2" borderId="315" xfId="0" applyNumberFormat="1" applyFont="1" applyFill="1" applyBorder="1" applyAlignment="1">
      <alignment vertical="center" wrapText="1"/>
    </xf>
    <xf numFmtId="0" fontId="133" fillId="3" borderId="337" xfId="0" applyFont="1" applyFill="1" applyBorder="1" applyAlignment="1">
      <alignment vertical="center" wrapText="1"/>
    </xf>
    <xf numFmtId="0" fontId="0" fillId="2" borderId="304" xfId="0" applyFill="1" applyBorder="1" applyAlignment="1">
      <alignment horizontal="left" vertical="center" wrapText="1"/>
    </xf>
    <xf numFmtId="0" fontId="0" fillId="2" borderId="310" xfId="0" applyFill="1" applyBorder="1" applyAlignment="1">
      <alignment horizontal="left" vertical="center" wrapText="1"/>
    </xf>
    <xf numFmtId="0" fontId="0" fillId="0" borderId="306" xfId="0" applyBorder="1" applyAlignment="1">
      <alignment vertical="center"/>
    </xf>
    <xf numFmtId="0" fontId="0" fillId="0" borderId="5" xfId="0" applyBorder="1" applyAlignment="1">
      <alignment vertical="center"/>
    </xf>
    <xf numFmtId="0" fontId="133" fillId="3" borderId="338" xfId="0" applyFont="1" applyFill="1" applyBorder="1" applyAlignment="1">
      <alignment vertical="center" wrapText="1"/>
    </xf>
    <xf numFmtId="167" fontId="32" fillId="0" borderId="339" xfId="0" applyNumberFormat="1" applyFont="1" applyBorder="1" applyAlignment="1">
      <alignment vertical="center" wrapText="1"/>
    </xf>
    <xf numFmtId="167" fontId="32" fillId="0" borderId="8" xfId="0" applyNumberFormat="1" applyFont="1" applyBorder="1" applyAlignment="1">
      <alignment vertical="center" wrapText="1"/>
    </xf>
    <xf numFmtId="167" fontId="32" fillId="0" borderId="340" xfId="0" applyNumberFormat="1" applyFont="1" applyBorder="1" applyAlignment="1">
      <alignment vertical="center" wrapText="1"/>
    </xf>
    <xf numFmtId="167" fontId="33" fillId="3" borderId="296" xfId="0" applyNumberFormat="1" applyFont="1" applyFill="1" applyBorder="1" applyAlignment="1">
      <alignment horizontal="right" vertical="center" wrapText="1"/>
    </xf>
    <xf numFmtId="167" fontId="33" fillId="3" borderId="297" xfId="0" applyNumberFormat="1" applyFont="1" applyFill="1" applyBorder="1" applyAlignment="1">
      <alignment horizontal="right" vertical="center" wrapText="1"/>
    </xf>
    <xf numFmtId="0" fontId="135" fillId="4" borderId="14" xfId="0" applyFont="1" applyFill="1" applyBorder="1" applyAlignment="1">
      <alignment horizontal="left" vertical="center"/>
    </xf>
    <xf numFmtId="0" fontId="2" fillId="4" borderId="15" xfId="0" applyFont="1" applyFill="1" applyBorder="1" applyAlignment="1">
      <alignment vertical="center"/>
    </xf>
    <xf numFmtId="166" fontId="18" fillId="3" borderId="301" xfId="0" applyNumberFormat="1" applyFont="1" applyFill="1" applyBorder="1" applyAlignment="1">
      <alignment horizontal="center" vertical="center" wrapText="1"/>
    </xf>
    <xf numFmtId="0" fontId="18" fillId="0" borderId="302" xfId="0" applyFont="1" applyBorder="1" applyAlignment="1">
      <alignment horizontal="left" vertical="center"/>
    </xf>
    <xf numFmtId="168" fontId="35" fillId="0" borderId="301" xfId="0" applyNumberFormat="1" applyFont="1" applyBorder="1" applyAlignment="1">
      <alignment horizontal="center" vertical="center"/>
    </xf>
    <xf numFmtId="168" fontId="35" fillId="0" borderId="302" xfId="0" applyNumberFormat="1" applyFont="1" applyBorder="1" applyAlignment="1">
      <alignment horizontal="center" vertical="center"/>
    </xf>
    <xf numFmtId="168" fontId="35" fillId="0" borderId="4" xfId="0" applyNumberFormat="1" applyFont="1" applyBorder="1" applyAlignment="1">
      <alignment horizontal="center" vertical="center"/>
    </xf>
    <xf numFmtId="168" fontId="35" fillId="0" borderId="303" xfId="0" applyNumberFormat="1" applyFont="1" applyBorder="1" applyAlignment="1">
      <alignment horizontal="center" vertical="center"/>
    </xf>
    <xf numFmtId="168" fontId="35" fillId="2" borderId="301" xfId="0" applyNumberFormat="1" applyFont="1" applyFill="1" applyBorder="1" applyAlignment="1">
      <alignment horizontal="center" vertical="center"/>
    </xf>
    <xf numFmtId="168" fontId="35" fillId="2" borderId="4" xfId="0" applyNumberFormat="1" applyFont="1" applyFill="1" applyBorder="1" applyAlignment="1">
      <alignment horizontal="center" vertical="center"/>
    </xf>
    <xf numFmtId="168" fontId="35" fillId="2" borderId="303" xfId="0" applyNumberFormat="1" applyFont="1" applyFill="1" applyBorder="1" applyAlignment="1">
      <alignment horizontal="center" vertical="center"/>
    </xf>
    <xf numFmtId="0" fontId="18" fillId="0" borderId="307" xfId="0" applyFont="1" applyBorder="1" applyAlignment="1">
      <alignment horizontal="left" vertical="center"/>
    </xf>
    <xf numFmtId="168" fontId="35" fillId="0" borderId="306" xfId="0" applyNumberFormat="1" applyFont="1" applyBorder="1" applyAlignment="1">
      <alignment horizontal="center" vertical="center"/>
    </xf>
    <xf numFmtId="168" fontId="35" fillId="0" borderId="307" xfId="0" applyNumberFormat="1" applyFont="1" applyBorder="1" applyAlignment="1">
      <alignment horizontal="center" vertical="center"/>
    </xf>
    <xf numFmtId="168" fontId="35" fillId="0" borderId="5" xfId="0" applyNumberFormat="1" applyFont="1" applyBorder="1" applyAlignment="1">
      <alignment horizontal="center" vertical="center"/>
    </xf>
    <xf numFmtId="168" fontId="35" fillId="0" borderId="308" xfId="0" applyNumberFormat="1" applyFont="1" applyBorder="1" applyAlignment="1">
      <alignment horizontal="center" vertical="center"/>
    </xf>
    <xf numFmtId="168" fontId="35" fillId="2" borderId="306" xfId="0" applyNumberFormat="1" applyFont="1" applyFill="1" applyBorder="1" applyAlignment="1">
      <alignment horizontal="center" vertical="center"/>
    </xf>
    <xf numFmtId="168" fontId="35" fillId="2" borderId="5" xfId="0" applyNumberFormat="1" applyFont="1" applyFill="1" applyBorder="1" applyAlignment="1">
      <alignment horizontal="center" vertical="center"/>
    </xf>
    <xf numFmtId="168" fontId="35" fillId="2" borderId="308" xfId="0" applyNumberFormat="1" applyFont="1" applyFill="1" applyBorder="1" applyAlignment="1">
      <alignment horizontal="center" vertical="center"/>
    </xf>
    <xf numFmtId="2" fontId="35" fillId="0" borderId="5" xfId="0" applyNumberFormat="1" applyFont="1" applyBorder="1" applyAlignment="1">
      <alignment horizontal="center" vertical="center"/>
    </xf>
    <xf numFmtId="0" fontId="18" fillId="0" borderId="342" xfId="0" applyFont="1" applyBorder="1" applyAlignment="1">
      <alignment horizontal="left" vertical="center"/>
    </xf>
    <xf numFmtId="168" fontId="20" fillId="4" borderId="339" xfId="0" applyNumberFormat="1" applyFont="1" applyFill="1" applyBorder="1" applyAlignment="1">
      <alignment horizontal="center" vertical="center"/>
    </xf>
    <xf numFmtId="168" fontId="20" fillId="4" borderId="342" xfId="0" applyNumberFormat="1" applyFont="1" applyFill="1" applyBorder="1" applyAlignment="1">
      <alignment horizontal="center" vertical="center"/>
    </xf>
    <xf numFmtId="168" fontId="20" fillId="4" borderId="8" xfId="0" applyNumberFormat="1" applyFont="1" applyFill="1" applyBorder="1" applyAlignment="1">
      <alignment horizontal="center" vertical="center"/>
    </xf>
    <xf numFmtId="168" fontId="20" fillId="4" borderId="340" xfId="0" applyNumberFormat="1" applyFont="1" applyFill="1" applyBorder="1" applyAlignment="1">
      <alignment horizontal="center" vertical="center"/>
    </xf>
    <xf numFmtId="168" fontId="37" fillId="3" borderId="296" xfId="0" applyNumberFormat="1" applyFont="1" applyFill="1" applyBorder="1" applyAlignment="1">
      <alignment horizontal="center" vertical="center"/>
    </xf>
    <xf numFmtId="0" fontId="20" fillId="4" borderId="56" xfId="0" applyFont="1" applyFill="1" applyBorder="1" applyAlignment="1">
      <alignment horizontal="center" vertical="center"/>
    </xf>
    <xf numFmtId="0" fontId="0" fillId="4" borderId="56" xfId="0" applyFill="1" applyBorder="1" applyAlignment="1">
      <alignment vertical="center"/>
    </xf>
    <xf numFmtId="0" fontId="38" fillId="3" borderId="330" xfId="0" applyFont="1" applyFill="1" applyBorder="1" applyAlignment="1">
      <alignment horizontal="center" vertical="center"/>
    </xf>
    <xf numFmtId="0" fontId="38" fillId="3" borderId="344" xfId="0" applyFont="1" applyFill="1" applyBorder="1" applyAlignment="1">
      <alignment horizontal="center" vertical="center"/>
    </xf>
    <xf numFmtId="183" fontId="32" fillId="0" borderId="4" xfId="0" applyNumberFormat="1" applyFont="1" applyBorder="1" applyAlignment="1">
      <alignment vertical="center" wrapText="1"/>
    </xf>
    <xf numFmtId="183" fontId="32" fillId="0" borderId="303" xfId="0" applyNumberFormat="1" applyFont="1" applyBorder="1" applyAlignment="1">
      <alignment vertical="center" wrapText="1"/>
    </xf>
    <xf numFmtId="183" fontId="32" fillId="0" borderId="323" xfId="0" applyNumberFormat="1" applyFont="1" applyBorder="1" applyAlignment="1">
      <alignment vertical="center" wrapText="1"/>
    </xf>
    <xf numFmtId="0" fontId="38" fillId="3" borderId="306" xfId="0" applyFont="1" applyFill="1" applyBorder="1" applyAlignment="1">
      <alignment horizontal="center" vertical="center"/>
    </xf>
    <xf numFmtId="0" fontId="38" fillId="3" borderId="307" xfId="0" applyFont="1" applyFill="1" applyBorder="1" applyAlignment="1">
      <alignment horizontal="center" vertical="center"/>
    </xf>
    <xf numFmtId="183" fontId="32" fillId="0" borderId="5" xfId="0" applyNumberFormat="1" applyFont="1" applyBorder="1" applyAlignment="1">
      <alignment vertical="center" wrapText="1"/>
    </xf>
    <xf numFmtId="183" fontId="32" fillId="0" borderId="308" xfId="0" applyNumberFormat="1" applyFont="1" applyBorder="1" applyAlignment="1">
      <alignment vertical="center" wrapText="1"/>
    </xf>
    <xf numFmtId="183" fontId="32" fillId="0" borderId="6" xfId="0" applyNumberFormat="1" applyFont="1" applyBorder="1" applyAlignment="1">
      <alignment vertical="center" wrapText="1"/>
    </xf>
    <xf numFmtId="0" fontId="38" fillId="2" borderId="306" xfId="0" applyFont="1" applyFill="1" applyBorder="1" applyAlignment="1">
      <alignment horizontal="center" vertical="center"/>
    </xf>
    <xf numFmtId="0" fontId="38" fillId="2" borderId="307" xfId="0" applyFont="1" applyFill="1" applyBorder="1" applyAlignment="1">
      <alignment horizontal="center" vertical="center"/>
    </xf>
    <xf numFmtId="0" fontId="32" fillId="0" borderId="306" xfId="0" applyFont="1" applyBorder="1" applyAlignment="1">
      <alignment horizontal="left" vertical="center" wrapText="1"/>
    </xf>
    <xf numFmtId="0" fontId="32" fillId="0" borderId="5" xfId="0" applyFont="1" applyBorder="1" applyAlignment="1">
      <alignment horizontal="left" vertical="center" wrapText="1"/>
    </xf>
    <xf numFmtId="0" fontId="32" fillId="0" borderId="308" xfId="0" applyFont="1" applyBorder="1" applyAlignment="1">
      <alignment horizontal="left" vertical="center" wrapText="1"/>
    </xf>
    <xf numFmtId="0" fontId="32" fillId="0" borderId="6" xfId="0" applyFont="1" applyBorder="1" applyAlignment="1">
      <alignment horizontal="left" vertical="center" wrapText="1"/>
    </xf>
    <xf numFmtId="167" fontId="32" fillId="0" borderId="6" xfId="0" applyNumberFormat="1" applyFont="1" applyBorder="1" applyAlignment="1">
      <alignment vertical="center" wrapText="1"/>
    </xf>
    <xf numFmtId="183" fontId="32" fillId="0" borderId="5" xfId="0" applyNumberFormat="1" applyFont="1" applyBorder="1" applyAlignment="1">
      <alignment horizontal="left" vertical="center" wrapText="1"/>
    </xf>
    <xf numFmtId="183" fontId="32" fillId="0" borderId="308" xfId="0" applyNumberFormat="1" applyFont="1" applyBorder="1" applyAlignment="1">
      <alignment horizontal="left" vertical="center" wrapText="1"/>
    </xf>
    <xf numFmtId="2" fontId="35" fillId="0" borderId="308" xfId="0" applyNumberFormat="1" applyFont="1" applyBorder="1" applyAlignment="1">
      <alignment horizontal="right" vertical="center"/>
    </xf>
    <xf numFmtId="0" fontId="32" fillId="0" borderId="306" xfId="0" applyFont="1" applyBorder="1" applyAlignment="1">
      <alignment horizontal="right" vertical="center" wrapText="1"/>
    </xf>
    <xf numFmtId="0" fontId="32" fillId="0" borderId="5" xfId="0" applyFont="1" applyBorder="1" applyAlignment="1">
      <alignment horizontal="right" vertical="center" wrapText="1"/>
    </xf>
    <xf numFmtId="183" fontId="32" fillId="0" borderId="6" xfId="0" applyNumberFormat="1" applyFont="1" applyBorder="1" applyAlignment="1">
      <alignment horizontal="left" vertical="center" wrapText="1"/>
    </xf>
    <xf numFmtId="0" fontId="20" fillId="4" borderId="23" xfId="0" applyFont="1" applyFill="1" applyBorder="1" applyAlignment="1">
      <alignment horizontal="center" vertical="center"/>
    </xf>
    <xf numFmtId="183" fontId="33" fillId="3" borderId="345" xfId="0" applyNumberFormat="1" applyFont="1" applyFill="1" applyBorder="1" applyAlignment="1">
      <alignment vertical="center" wrapText="1"/>
    </xf>
    <xf numFmtId="183" fontId="33" fillId="3" borderId="297" xfId="0" applyNumberFormat="1" applyFont="1" applyFill="1" applyBorder="1" applyAlignment="1">
      <alignment vertical="center" wrapText="1"/>
    </xf>
    <xf numFmtId="183" fontId="33" fillId="3" borderId="298" xfId="0" applyNumberFormat="1" applyFont="1" applyFill="1" applyBorder="1" applyAlignment="1">
      <alignment vertical="center" wrapText="1"/>
    </xf>
    <xf numFmtId="0" fontId="0" fillId="4" borderId="268" xfId="0" applyFill="1" applyBorder="1" applyAlignment="1">
      <alignment vertical="center"/>
    </xf>
    <xf numFmtId="0" fontId="0" fillId="4" borderId="280" xfId="0" applyFill="1" applyBorder="1" applyAlignment="1">
      <alignment vertical="center"/>
    </xf>
    <xf numFmtId="0" fontId="0" fillId="4" borderId="263" xfId="0" applyFill="1" applyBorder="1" applyAlignment="1">
      <alignment vertical="center"/>
    </xf>
    <xf numFmtId="0" fontId="0" fillId="2" borderId="56" xfId="0" applyFill="1" applyBorder="1" applyAlignment="1">
      <alignment vertical="center"/>
    </xf>
    <xf numFmtId="0" fontId="0" fillId="0" borderId="347" xfId="0" applyBorder="1" applyAlignment="1">
      <alignment vertical="center"/>
    </xf>
    <xf numFmtId="0" fontId="20" fillId="4" borderId="346" xfId="0" applyFont="1" applyFill="1" applyBorder="1" applyAlignment="1">
      <alignment horizontal="center" vertical="center"/>
    </xf>
    <xf numFmtId="0" fontId="0" fillId="0" borderId="348" xfId="0" applyBorder="1" applyAlignment="1">
      <alignment vertical="center"/>
    </xf>
    <xf numFmtId="0" fontId="0" fillId="2" borderId="280" xfId="0" applyFill="1" applyBorder="1" applyAlignment="1">
      <alignment vertical="center"/>
    </xf>
    <xf numFmtId="0" fontId="0" fillId="2" borderId="263" xfId="0" applyFill="1" applyBorder="1" applyAlignment="1">
      <alignment vertical="center"/>
    </xf>
    <xf numFmtId="0" fontId="38" fillId="3" borderId="349" xfId="0" applyFont="1" applyFill="1" applyBorder="1" applyAlignment="1">
      <alignment horizontal="left" vertical="center" wrapText="1"/>
    </xf>
    <xf numFmtId="0" fontId="38" fillId="3" borderId="350" xfId="0" applyFont="1" applyFill="1" applyBorder="1" applyAlignment="1">
      <alignment horizontal="left" vertical="center" wrapText="1"/>
    </xf>
    <xf numFmtId="183" fontId="32" fillId="0" borderId="301" xfId="0" applyNumberFormat="1" applyFont="1" applyBorder="1" applyAlignment="1">
      <alignment vertical="center" wrapText="1"/>
    </xf>
    <xf numFmtId="0" fontId="38" fillId="3" borderId="351" xfId="0" applyFont="1" applyFill="1" applyBorder="1" applyAlignment="1">
      <alignment horizontal="left" vertical="center" wrapText="1"/>
    </xf>
    <xf numFmtId="0" fontId="38" fillId="3" borderId="352" xfId="0" applyFont="1" applyFill="1" applyBorder="1" applyAlignment="1">
      <alignment horizontal="left" vertical="center" wrapText="1"/>
    </xf>
    <xf numFmtId="183" fontId="32" fillId="0" borderId="306" xfId="0" applyNumberFormat="1" applyFont="1" applyBorder="1" applyAlignment="1">
      <alignment vertical="center" wrapText="1"/>
    </xf>
    <xf numFmtId="0" fontId="38" fillId="3" borderId="305" xfId="0" applyFont="1" applyFill="1" applyBorder="1" applyAlignment="1">
      <alignment horizontal="left" vertical="center" wrapText="1"/>
    </xf>
    <xf numFmtId="0" fontId="38" fillId="3" borderId="353" xfId="0" applyFont="1" applyFill="1" applyBorder="1" applyAlignment="1">
      <alignment horizontal="left" vertical="center" wrapText="1"/>
    </xf>
    <xf numFmtId="0" fontId="38" fillId="2" borderId="305" xfId="0" applyFont="1" applyFill="1" applyBorder="1" applyAlignment="1">
      <alignment horizontal="left" vertical="center" wrapText="1"/>
    </xf>
    <xf numFmtId="0" fontId="38" fillId="2" borderId="354" xfId="0" applyFont="1" applyFill="1" applyBorder="1" applyAlignment="1">
      <alignment horizontal="left" vertical="center" wrapText="1"/>
    </xf>
    <xf numFmtId="167" fontId="32" fillId="0" borderId="5" xfId="0" quotePrefix="1" applyNumberFormat="1" applyFont="1" applyBorder="1" applyAlignment="1">
      <alignment horizontal="right" vertical="center" wrapText="1"/>
    </xf>
    <xf numFmtId="183" fontId="32" fillId="0" borderId="306" xfId="0" applyNumberFormat="1" applyFont="1" applyBorder="1" applyAlignment="1">
      <alignment horizontal="right" vertical="center" wrapText="1"/>
    </xf>
    <xf numFmtId="183" fontId="32" fillId="0" borderId="5" xfId="0" quotePrefix="1" applyNumberFormat="1" applyFont="1" applyBorder="1" applyAlignment="1">
      <alignment horizontal="right" vertical="center" wrapText="1"/>
    </xf>
    <xf numFmtId="167" fontId="32" fillId="0" borderId="307" xfId="0" quotePrefix="1" applyNumberFormat="1" applyFont="1" applyBorder="1" applyAlignment="1">
      <alignment horizontal="right" vertical="center" wrapText="1"/>
    </xf>
    <xf numFmtId="167" fontId="32" fillId="2" borderId="306" xfId="0" applyNumberFormat="1" applyFont="1" applyFill="1" applyBorder="1" applyAlignment="1">
      <alignment vertical="center" wrapText="1"/>
    </xf>
    <xf numFmtId="167" fontId="32" fillId="2" borderId="5" xfId="0" applyNumberFormat="1" applyFont="1" applyFill="1" applyBorder="1" applyAlignment="1">
      <alignment vertical="center" wrapText="1"/>
    </xf>
    <xf numFmtId="183" fontId="32" fillId="2" borderId="306" xfId="0" applyNumberFormat="1" applyFont="1" applyFill="1" applyBorder="1" applyAlignment="1">
      <alignment vertical="center" wrapText="1"/>
    </xf>
    <xf numFmtId="183" fontId="32" fillId="2" borderId="5" xfId="0" applyNumberFormat="1" applyFont="1" applyFill="1" applyBorder="1" applyAlignment="1">
      <alignment vertical="center" wrapText="1"/>
    </xf>
    <xf numFmtId="0" fontId="30" fillId="2" borderId="305" xfId="0" applyFont="1" applyFill="1" applyBorder="1" applyAlignment="1">
      <alignment horizontal="left" vertical="center" wrapText="1"/>
    </xf>
    <xf numFmtId="0" fontId="30" fillId="2" borderId="354" xfId="0" applyFont="1" applyFill="1" applyBorder="1" applyAlignment="1">
      <alignment horizontal="left" vertical="center" wrapText="1"/>
    </xf>
    <xf numFmtId="0" fontId="32" fillId="2" borderId="306"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308" xfId="0" applyFont="1" applyFill="1" applyBorder="1" applyAlignment="1">
      <alignment horizontal="left" vertical="center" wrapText="1"/>
    </xf>
    <xf numFmtId="183" fontId="33" fillId="2" borderId="306" xfId="0" applyNumberFormat="1" applyFont="1" applyFill="1" applyBorder="1" applyAlignment="1">
      <alignment vertical="center" wrapText="1"/>
    </xf>
    <xf numFmtId="183" fontId="33" fillId="2" borderId="5" xfId="0" applyNumberFormat="1" applyFont="1" applyFill="1" applyBorder="1" applyAlignment="1">
      <alignment vertical="center" wrapText="1"/>
    </xf>
    <xf numFmtId="0" fontId="38" fillId="3" borderId="355" xfId="0" applyFont="1" applyFill="1" applyBorder="1" applyAlignment="1">
      <alignment horizontal="left" vertical="center" wrapText="1"/>
    </xf>
    <xf numFmtId="0" fontId="38" fillId="3" borderId="356" xfId="0" applyFont="1" applyFill="1" applyBorder="1" applyAlignment="1">
      <alignment horizontal="left" vertical="center" wrapText="1"/>
    </xf>
    <xf numFmtId="0" fontId="38" fillId="3" borderId="357" xfId="0" applyFont="1" applyFill="1" applyBorder="1" applyAlignment="1">
      <alignment horizontal="left" vertical="center" wrapText="1"/>
    </xf>
    <xf numFmtId="0" fontId="38" fillId="3" borderId="358" xfId="0" applyFont="1" applyFill="1" applyBorder="1" applyAlignment="1">
      <alignment horizontal="left" vertical="center" wrapText="1"/>
    </xf>
    <xf numFmtId="0" fontId="135" fillId="2" borderId="0" xfId="0" applyFont="1" applyFill="1" applyBorder="1" applyAlignment="1">
      <alignment horizontal="center" vertical="center"/>
    </xf>
    <xf numFmtId="183" fontId="32" fillId="0" borderId="301" xfId="0" applyNumberFormat="1" applyFont="1" applyBorder="1" applyAlignment="1">
      <alignment horizontal="right" vertical="center" wrapText="1"/>
    </xf>
    <xf numFmtId="183" fontId="32" fillId="0" borderId="4" xfId="0" applyNumberFormat="1" applyFont="1" applyBorder="1" applyAlignment="1">
      <alignment horizontal="right" vertical="center" wrapText="1"/>
    </xf>
    <xf numFmtId="183" fontId="32" fillId="0" borderId="303" xfId="0" applyNumberFormat="1" applyFont="1" applyBorder="1" applyAlignment="1">
      <alignment horizontal="right" vertical="center" wrapText="1"/>
    </xf>
    <xf numFmtId="183" fontId="32" fillId="0" borderId="5" xfId="0" applyNumberFormat="1" applyFont="1" applyBorder="1" applyAlignment="1">
      <alignment horizontal="right" vertical="center" wrapText="1"/>
    </xf>
    <xf numFmtId="183" fontId="32" fillId="0" borderId="308" xfId="0" applyNumberFormat="1" applyFont="1" applyBorder="1" applyAlignment="1">
      <alignment horizontal="right" vertical="center" wrapText="1"/>
    </xf>
    <xf numFmtId="183" fontId="33" fillId="3" borderId="306" xfId="0" applyNumberFormat="1" applyFont="1" applyFill="1" applyBorder="1" applyAlignment="1">
      <alignment horizontal="right" vertical="center" wrapText="1"/>
    </xf>
    <xf numFmtId="183" fontId="33" fillId="3" borderId="5" xfId="0" applyNumberFormat="1" applyFont="1" applyFill="1" applyBorder="1" applyAlignment="1">
      <alignment horizontal="right" vertical="center" wrapText="1"/>
    </xf>
    <xf numFmtId="183" fontId="33" fillId="3" borderId="308" xfId="0" applyNumberFormat="1" applyFont="1" applyFill="1" applyBorder="1" applyAlignment="1">
      <alignment vertical="center" wrapText="1"/>
    </xf>
    <xf numFmtId="183" fontId="32" fillId="2" borderId="306" xfId="0" applyNumberFormat="1" applyFont="1" applyFill="1" applyBorder="1" applyAlignment="1">
      <alignment horizontal="left" vertical="center" wrapText="1"/>
    </xf>
    <xf numFmtId="183" fontId="32" fillId="2" borderId="5" xfId="0" applyNumberFormat="1" applyFont="1" applyFill="1" applyBorder="1" applyAlignment="1">
      <alignment horizontal="left" vertical="center" wrapText="1"/>
    </xf>
    <xf numFmtId="183" fontId="32" fillId="2" borderId="308" xfId="0" applyNumberFormat="1" applyFont="1" applyFill="1" applyBorder="1" applyAlignment="1">
      <alignment horizontal="left" vertical="center" wrapText="1"/>
    </xf>
    <xf numFmtId="183" fontId="33" fillId="2" borderId="306" xfId="0" applyNumberFormat="1" applyFont="1" applyFill="1" applyBorder="1" applyAlignment="1">
      <alignment horizontal="right" vertical="center" wrapText="1"/>
    </xf>
    <xf numFmtId="183" fontId="33" fillId="2" borderId="5" xfId="0" applyNumberFormat="1" applyFont="1" applyFill="1" applyBorder="1" applyAlignment="1">
      <alignment horizontal="right" vertical="center" wrapText="1"/>
    </xf>
    <xf numFmtId="183" fontId="33" fillId="2" borderId="308" xfId="0" applyNumberFormat="1" applyFont="1" applyFill="1" applyBorder="1" applyAlignment="1">
      <alignment horizontal="right" vertical="center" wrapText="1"/>
    </xf>
    <xf numFmtId="183" fontId="32" fillId="0" borderId="306" xfId="0" quotePrefix="1" applyNumberFormat="1" applyFont="1" applyBorder="1" applyAlignment="1">
      <alignment horizontal="right" vertical="center" wrapText="1"/>
    </xf>
    <xf numFmtId="183" fontId="32" fillId="0" borderId="6" xfId="0" quotePrefix="1" applyNumberFormat="1" applyFont="1" applyBorder="1" applyAlignment="1">
      <alignment horizontal="right" vertical="center" wrapText="1"/>
    </xf>
    <xf numFmtId="183" fontId="32" fillId="0" borderId="359" xfId="0" applyNumberFormat="1" applyFont="1" applyBorder="1" applyAlignment="1">
      <alignment horizontal="right" vertical="center" wrapText="1"/>
    </xf>
    <xf numFmtId="183" fontId="32" fillId="0" borderId="307" xfId="0" applyNumberFormat="1" applyFont="1" applyBorder="1" applyAlignment="1">
      <alignment horizontal="right" vertical="center" wrapText="1"/>
    </xf>
    <xf numFmtId="183" fontId="32" fillId="0" borderId="308" xfId="0" quotePrefix="1" applyNumberFormat="1" applyFont="1" applyBorder="1" applyAlignment="1">
      <alignment horizontal="right" vertical="center" wrapText="1"/>
    </xf>
    <xf numFmtId="183" fontId="33" fillId="3" borderId="308" xfId="0" applyNumberFormat="1" applyFont="1" applyFill="1" applyBorder="1" applyAlignment="1">
      <alignment horizontal="right" vertical="center" wrapText="1"/>
    </xf>
    <xf numFmtId="183" fontId="35" fillId="2" borderId="306" xfId="0" applyNumberFormat="1" applyFont="1" applyFill="1" applyBorder="1" applyAlignment="1">
      <alignment horizontal="left" vertical="center" wrapText="1"/>
    </xf>
    <xf numFmtId="183" fontId="35" fillId="2" borderId="5" xfId="0" applyNumberFormat="1" applyFont="1" applyFill="1" applyBorder="1" applyAlignment="1">
      <alignment horizontal="left" vertical="center" wrapText="1"/>
    </xf>
    <xf numFmtId="183" fontId="35" fillId="2" borderId="308" xfId="0" applyNumberFormat="1" applyFont="1" applyFill="1" applyBorder="1" applyAlignment="1">
      <alignment horizontal="left" vertical="center" wrapText="1"/>
    </xf>
    <xf numFmtId="183" fontId="32" fillId="0" borderId="359" xfId="0" applyNumberFormat="1" applyFont="1" applyBorder="1" applyAlignment="1">
      <alignment vertical="center" wrapText="1"/>
    </xf>
    <xf numFmtId="0" fontId="38" fillId="3" borderId="354" xfId="0" applyFont="1" applyFill="1" applyBorder="1" applyAlignment="1">
      <alignment horizontal="left" vertical="center" wrapText="1"/>
    </xf>
    <xf numFmtId="183" fontId="35" fillId="0" borderId="5" xfId="0" applyNumberFormat="1" applyFont="1" applyBorder="1" applyAlignment="1">
      <alignment vertical="center"/>
    </xf>
    <xf numFmtId="183" fontId="35" fillId="0" borderId="308" xfId="0" applyNumberFormat="1" applyFont="1" applyBorder="1" applyAlignment="1">
      <alignment vertical="center"/>
    </xf>
    <xf numFmtId="167" fontId="33" fillId="3" borderId="298" xfId="0" applyNumberFormat="1" applyFont="1" applyFill="1" applyBorder="1" applyAlignment="1">
      <alignment vertical="center" wrapText="1"/>
    </xf>
    <xf numFmtId="0" fontId="38" fillId="3" borderId="330" xfId="0" applyFont="1" applyFill="1" applyBorder="1" applyAlignment="1">
      <alignment horizontal="left" vertical="center" wrapText="1"/>
    </xf>
    <xf numFmtId="0" fontId="38" fillId="3" borderId="344" xfId="0" applyFont="1" applyFill="1" applyBorder="1" applyAlignment="1">
      <alignment horizontal="left" vertical="center" wrapText="1"/>
    </xf>
    <xf numFmtId="0" fontId="38" fillId="3" borderId="306" xfId="0" applyFont="1" applyFill="1" applyBorder="1" applyAlignment="1">
      <alignment horizontal="left" vertical="center" wrapText="1"/>
    </xf>
    <xf numFmtId="0" fontId="38" fillId="3" borderId="307" xfId="0" applyFont="1" applyFill="1" applyBorder="1" applyAlignment="1">
      <alignment horizontal="left" vertical="center" wrapText="1"/>
    </xf>
    <xf numFmtId="183" fontId="32" fillId="0" borderId="5" xfId="0" quotePrefix="1" applyNumberFormat="1" applyFont="1" applyBorder="1" applyAlignment="1">
      <alignment horizontal="center" vertical="center" wrapText="1"/>
    </xf>
    <xf numFmtId="0" fontId="30" fillId="2" borderId="306" xfId="0" applyFont="1" applyFill="1" applyBorder="1" applyAlignment="1">
      <alignment horizontal="left" vertical="center" wrapText="1"/>
    </xf>
    <xf numFmtId="0" fontId="30" fillId="2" borderId="307" xfId="0" applyFont="1" applyFill="1" applyBorder="1" applyAlignment="1">
      <alignment horizontal="left" vertical="center" wrapText="1"/>
    </xf>
    <xf numFmtId="183" fontId="35" fillId="2" borderId="306" xfId="0" applyNumberFormat="1" applyFont="1" applyFill="1" applyBorder="1" applyAlignment="1">
      <alignment vertical="center" wrapText="1"/>
    </xf>
    <xf numFmtId="183" fontId="35" fillId="2" borderId="5" xfId="0" applyNumberFormat="1" applyFont="1" applyFill="1" applyBorder="1" applyAlignment="1">
      <alignment vertical="center" wrapText="1"/>
    </xf>
    <xf numFmtId="183" fontId="35" fillId="2" borderId="308" xfId="0" applyNumberFormat="1" applyFont="1" applyFill="1" applyBorder="1" applyAlignment="1">
      <alignment vertical="center" wrapText="1"/>
    </xf>
    <xf numFmtId="183" fontId="32" fillId="0" borderId="306" xfId="0" quotePrefix="1" applyNumberFormat="1" applyFont="1" applyBorder="1" applyAlignment="1">
      <alignment vertical="center" wrapText="1"/>
    </xf>
    <xf numFmtId="183" fontId="32" fillId="0" borderId="5" xfId="0" quotePrefix="1" applyNumberFormat="1" applyFont="1" applyBorder="1" applyAlignment="1">
      <alignment vertical="center" wrapText="1"/>
    </xf>
    <xf numFmtId="183" fontId="32" fillId="0" borderId="341" xfId="0" quotePrefix="1" applyNumberFormat="1" applyFont="1" applyBorder="1" applyAlignment="1">
      <alignment horizontal="center" vertical="center" wrapText="1"/>
    </xf>
    <xf numFmtId="183" fontId="32" fillId="0" borderId="359" xfId="0" quotePrefix="1" applyNumberFormat="1" applyFont="1" applyBorder="1" applyAlignment="1">
      <alignment horizontal="center" vertical="center" wrapText="1"/>
    </xf>
    <xf numFmtId="183" fontId="32" fillId="0" borderId="341" xfId="0" quotePrefix="1" applyNumberFormat="1" applyFont="1" applyBorder="1" applyAlignment="1">
      <alignment vertical="center" wrapText="1"/>
    </xf>
    <xf numFmtId="183" fontId="32" fillId="0" borderId="359" xfId="0" quotePrefix="1" applyNumberFormat="1" applyFont="1" applyBorder="1" applyAlignment="1">
      <alignment vertical="center" wrapText="1"/>
    </xf>
    <xf numFmtId="183" fontId="33" fillId="3" borderId="296" xfId="0" applyNumberFormat="1" applyFont="1" applyFill="1" applyBorder="1" applyAlignment="1">
      <alignment horizontal="right" vertical="center" wrapText="1"/>
    </xf>
    <xf numFmtId="183" fontId="33" fillId="3" borderId="297" xfId="0" applyNumberFormat="1" applyFont="1" applyFill="1" applyBorder="1" applyAlignment="1">
      <alignment horizontal="right" vertical="center" wrapText="1"/>
    </xf>
    <xf numFmtId="183" fontId="33" fillId="3" borderId="298" xfId="0" applyNumberFormat="1" applyFont="1" applyFill="1" applyBorder="1" applyAlignment="1">
      <alignment horizontal="right" vertical="center" wrapText="1"/>
    </xf>
    <xf numFmtId="4" fontId="32" fillId="0" borderId="238" xfId="3" quotePrefix="1" applyNumberFormat="1" applyFont="1" applyFill="1" applyBorder="1" applyAlignment="1">
      <alignment horizontal="right" vertical="center"/>
    </xf>
    <xf numFmtId="0" fontId="0" fillId="2" borderId="0" xfId="0" applyFill="1" applyAlignment="1">
      <alignment horizontal="left" vertical="center"/>
    </xf>
    <xf numFmtId="0" fontId="0" fillId="4" borderId="0" xfId="0" applyFill="1" applyAlignment="1">
      <alignment horizontal="left" vertical="center"/>
    </xf>
    <xf numFmtId="0" fontId="153" fillId="0" borderId="0" xfId="0" applyFont="1" applyBorder="1" applyAlignment="1">
      <alignment vertical="center" wrapText="1"/>
    </xf>
    <xf numFmtId="0" fontId="163" fillId="4" borderId="161" xfId="0" applyFont="1" applyFill="1" applyBorder="1" applyAlignment="1">
      <alignment horizontal="center" vertical="center" wrapText="1"/>
    </xf>
    <xf numFmtId="0" fontId="163" fillId="4" borderId="0" xfId="0" applyFont="1" applyFill="1" applyBorder="1" applyAlignment="1">
      <alignment horizontal="left" vertical="center" wrapText="1"/>
    </xf>
    <xf numFmtId="49" fontId="55" fillId="4" borderId="161" xfId="0" applyNumberFormat="1" applyFont="1" applyFill="1" applyBorder="1" applyAlignment="1">
      <alignment horizontal="right" vertical="center" wrapText="1" readingOrder="2"/>
    </xf>
    <xf numFmtId="0" fontId="10" fillId="4" borderId="0" xfId="0" applyFont="1" applyFill="1" applyBorder="1" applyAlignment="1">
      <alignment horizontal="left" vertical="center" wrapText="1"/>
    </xf>
    <xf numFmtId="0" fontId="51" fillId="4" borderId="0" xfId="0" applyFont="1" applyFill="1" applyBorder="1" applyAlignment="1">
      <alignment horizontal="left" vertical="center" wrapText="1"/>
    </xf>
    <xf numFmtId="0" fontId="163" fillId="4" borderId="123" xfId="0" applyFont="1" applyFill="1" applyBorder="1" applyAlignment="1">
      <alignment horizontal="center" vertical="center" wrapText="1"/>
    </xf>
    <xf numFmtId="0" fontId="163" fillId="4" borderId="124" xfId="0" applyFont="1" applyFill="1" applyBorder="1" applyAlignment="1">
      <alignment horizontal="left" vertical="center" wrapText="1"/>
    </xf>
    <xf numFmtId="0" fontId="0" fillId="0" borderId="2" xfId="0" applyBorder="1" applyAlignment="1">
      <alignment vertical="center"/>
    </xf>
    <xf numFmtId="0" fontId="0" fillId="2" borderId="0" xfId="0" applyFont="1" applyFill="1" applyAlignment="1">
      <alignment vertical="center"/>
    </xf>
    <xf numFmtId="0" fontId="0" fillId="4" borderId="0" xfId="0" applyFont="1" applyFill="1" applyAlignment="1">
      <alignment vertical="center"/>
    </xf>
    <xf numFmtId="0" fontId="0" fillId="0" borderId="0" xfId="0" applyFont="1" applyAlignment="1">
      <alignment vertical="center"/>
    </xf>
    <xf numFmtId="0" fontId="52" fillId="4" borderId="0" xfId="0" applyFont="1" applyFill="1" applyBorder="1" applyAlignment="1">
      <alignment horizontal="left" vertical="center" wrapText="1"/>
    </xf>
    <xf numFmtId="0" fontId="52" fillId="4" borderId="0" xfId="0" applyFont="1" applyFill="1" applyBorder="1" applyAlignment="1">
      <alignment horizontal="left" vertical="center"/>
    </xf>
    <xf numFmtId="17" fontId="166" fillId="4" borderId="0" xfId="0" applyNumberFormat="1" applyFont="1" applyFill="1" applyBorder="1" applyAlignment="1">
      <alignment vertical="center"/>
    </xf>
    <xf numFmtId="0" fontId="166" fillId="4" borderId="0" xfId="0" applyFont="1" applyFill="1" applyBorder="1" applyAlignment="1">
      <alignment vertical="center"/>
    </xf>
    <xf numFmtId="0" fontId="52" fillId="2" borderId="0" xfId="0" applyFont="1" applyFill="1" applyBorder="1" applyAlignment="1">
      <alignment vertical="center"/>
    </xf>
    <xf numFmtId="17" fontId="52" fillId="4" borderId="0" xfId="0" applyNumberFormat="1" applyFont="1" applyFill="1" applyBorder="1" applyAlignment="1">
      <alignment horizontal="left" vertical="center" wrapText="1"/>
    </xf>
    <xf numFmtId="0" fontId="52" fillId="4" borderId="0" xfId="0" applyFont="1" applyFill="1" applyBorder="1" applyAlignment="1">
      <alignment horizontal="left" vertical="center" wrapText="1" shrinkToFit="1"/>
    </xf>
    <xf numFmtId="0" fontId="52" fillId="4" borderId="0" xfId="0" applyFont="1" applyFill="1" applyAlignment="1">
      <alignment vertical="center"/>
    </xf>
    <xf numFmtId="0" fontId="52" fillId="4" borderId="0" xfId="0" applyFont="1" applyFill="1" applyAlignment="1">
      <alignment horizontal="left" vertical="center"/>
    </xf>
    <xf numFmtId="0" fontId="0" fillId="4" borderId="0" xfId="0" applyFont="1" applyFill="1" applyAlignment="1">
      <alignment horizontal="left" vertical="center"/>
    </xf>
    <xf numFmtId="0" fontId="48" fillId="4" borderId="0" xfId="0" applyFont="1" applyFill="1" applyAlignment="1">
      <alignment horizontal="left" vertical="center"/>
    </xf>
    <xf numFmtId="0" fontId="48" fillId="2" borderId="0" xfId="0" applyFont="1" applyFill="1" applyAlignment="1">
      <alignment vertical="center"/>
    </xf>
    <xf numFmtId="0" fontId="48" fillId="0" borderId="0" xfId="0" applyFont="1" applyAlignment="1">
      <alignment vertical="center"/>
    </xf>
    <xf numFmtId="0" fontId="20" fillId="4" borderId="0" xfId="0" applyFont="1" applyFill="1" applyAlignment="1">
      <alignment horizontal="left" vertical="center"/>
    </xf>
    <xf numFmtId="0" fontId="48" fillId="0" borderId="0" xfId="0" applyFont="1" applyFill="1" applyAlignment="1">
      <alignment vertical="center"/>
    </xf>
    <xf numFmtId="0" fontId="0" fillId="4" borderId="0" xfId="0" applyNumberFormat="1" applyFill="1" applyAlignment="1">
      <alignment vertical="center"/>
    </xf>
    <xf numFmtId="0" fontId="0" fillId="0" borderId="0" xfId="0" applyAlignment="1">
      <alignment horizontal="left" vertical="center"/>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3" fillId="2" borderId="0" xfId="3" applyNumberFormat="1" applyFont="1" applyFill="1" applyBorder="1" applyAlignment="1">
      <alignment vertical="center" wrapText="1"/>
    </xf>
    <xf numFmtId="0" fontId="53" fillId="4" borderId="0" xfId="3" applyNumberFormat="1" applyFont="1" applyFill="1" applyBorder="1" applyAlignment="1">
      <alignment vertical="center"/>
    </xf>
    <xf numFmtId="0" fontId="12" fillId="4" borderId="33" xfId="3" applyNumberFormat="1" applyFont="1" applyFill="1" applyBorder="1" applyAlignment="1">
      <alignment horizontal="center" vertical="center"/>
    </xf>
    <xf numFmtId="0" fontId="12" fillId="4" borderId="33" xfId="3" applyNumberFormat="1" applyFont="1" applyFill="1" applyBorder="1" applyAlignment="1">
      <alignment horizontal="center" vertical="center" readingOrder="1"/>
    </xf>
    <xf numFmtId="0" fontId="12" fillId="2" borderId="33" xfId="3" applyNumberFormat="1" applyFont="1" applyFill="1" applyBorder="1" applyAlignment="1">
      <alignment horizontal="center" vertical="center" readingOrder="1"/>
    </xf>
    <xf numFmtId="0" fontId="12" fillId="4" borderId="34" xfId="3" applyNumberFormat="1" applyFont="1" applyFill="1" applyBorder="1" applyAlignment="1">
      <alignment horizontal="center" vertical="center" readingOrder="1"/>
    </xf>
    <xf numFmtId="0" fontId="12" fillId="4" borderId="0" xfId="0" applyFont="1" applyFill="1" applyAlignment="1">
      <alignment vertical="center"/>
    </xf>
    <xf numFmtId="0" fontId="120" fillId="4" borderId="14" xfId="0" applyFont="1" applyFill="1" applyBorder="1" applyAlignment="1">
      <alignment vertical="center"/>
    </xf>
    <xf numFmtId="0" fontId="139" fillId="4" borderId="0" xfId="3" applyNumberFormat="1" applyFont="1" applyFill="1" applyBorder="1" applyAlignment="1">
      <alignment vertical="center"/>
    </xf>
    <xf numFmtId="0" fontId="138" fillId="4" borderId="0" xfId="0" applyFont="1" applyFill="1" applyAlignment="1">
      <alignment vertical="center"/>
    </xf>
    <xf numFmtId="0" fontId="12" fillId="0" borderId="0" xfId="0" applyFont="1" applyAlignment="1">
      <alignment vertical="center"/>
    </xf>
    <xf numFmtId="0" fontId="46" fillId="4" borderId="20" xfId="0" applyFont="1" applyFill="1" applyBorder="1" applyAlignment="1">
      <alignment vertical="center"/>
    </xf>
    <xf numFmtId="0" fontId="12" fillId="4" borderId="20" xfId="0" applyFont="1" applyFill="1" applyBorder="1" applyAlignment="1">
      <alignment vertical="center"/>
    </xf>
    <xf numFmtId="0" fontId="12" fillId="4" borderId="0" xfId="0" applyFont="1" applyFill="1" applyBorder="1" applyAlignment="1">
      <alignment vertical="center"/>
    </xf>
    <xf numFmtId="0" fontId="139" fillId="4" borderId="0" xfId="3" applyNumberFormat="1" applyFont="1" applyFill="1" applyAlignment="1">
      <alignment vertical="center"/>
    </xf>
    <xf numFmtId="0" fontId="12" fillId="4" borderId="23" xfId="0" applyFont="1" applyFill="1" applyBorder="1" applyAlignment="1">
      <alignment vertical="center"/>
    </xf>
    <xf numFmtId="0" fontId="12" fillId="4" borderId="0" xfId="0" applyFont="1" applyFill="1" applyBorder="1" applyAlignment="1">
      <alignment horizontal="center" vertical="center"/>
    </xf>
    <xf numFmtId="0" fontId="13" fillId="0" borderId="371" xfId="0" applyFont="1" applyBorder="1" applyAlignment="1">
      <alignment horizontal="center" vertical="center"/>
    </xf>
    <xf numFmtId="0" fontId="13" fillId="0" borderId="47" xfId="0" applyFont="1" applyBorder="1" applyAlignment="1">
      <alignment horizontal="center" vertical="center"/>
    </xf>
    <xf numFmtId="0" fontId="13" fillId="6" borderId="178" xfId="0" applyFont="1" applyFill="1" applyBorder="1" applyAlignment="1">
      <alignment horizontal="center" vertical="center"/>
    </xf>
    <xf numFmtId="0" fontId="13" fillId="0" borderId="112" xfId="0" applyFont="1" applyBorder="1" applyAlignment="1">
      <alignment horizontal="center" vertical="center"/>
    </xf>
    <xf numFmtId="0" fontId="13" fillId="0" borderId="113" xfId="0" applyFont="1" applyBorder="1" applyAlignment="1">
      <alignment horizontal="center" vertical="center"/>
    </xf>
    <xf numFmtId="0" fontId="13" fillId="6" borderId="114" xfId="0" applyFont="1" applyFill="1" applyBorder="1" applyAlignment="1">
      <alignment horizontal="center" vertical="center"/>
    </xf>
    <xf numFmtId="10" fontId="62" fillId="2" borderId="0" xfId="97" applyNumberFormat="1" applyFont="1" applyFill="1" applyBorder="1" applyAlignment="1">
      <alignment vertical="center"/>
    </xf>
    <xf numFmtId="0" fontId="62" fillId="4" borderId="23" xfId="0" applyFont="1" applyFill="1" applyBorder="1" applyAlignment="1">
      <alignment vertical="center"/>
    </xf>
    <xf numFmtId="0" fontId="12" fillId="4" borderId="17" xfId="0" applyFont="1" applyFill="1" applyBorder="1" applyAlignment="1">
      <alignment vertical="center"/>
    </xf>
    <xf numFmtId="0" fontId="12" fillId="4" borderId="18" xfId="0" applyFont="1" applyFill="1" applyBorder="1" applyAlignment="1">
      <alignment vertical="center"/>
    </xf>
    <xf numFmtId="0" fontId="12" fillId="4" borderId="19" xfId="0" applyFont="1" applyFill="1" applyBorder="1" applyAlignment="1">
      <alignment vertical="center"/>
    </xf>
    <xf numFmtId="0" fontId="120" fillId="4" borderId="20" xfId="0" applyFont="1" applyFill="1" applyBorder="1" applyAlignment="1">
      <alignment vertical="center"/>
    </xf>
    <xf numFmtId="2" fontId="13" fillId="0" borderId="113" xfId="0" applyNumberFormat="1" applyFont="1" applyBorder="1" applyAlignment="1">
      <alignment horizontal="center" vertical="center"/>
    </xf>
    <xf numFmtId="2" fontId="13" fillId="6" borderId="114" xfId="0" applyNumberFormat="1" applyFont="1" applyFill="1" applyBorder="1" applyAlignment="1">
      <alignment horizontal="center" vertical="center"/>
    </xf>
    <xf numFmtId="0" fontId="140" fillId="4" borderId="20" xfId="0" applyFont="1" applyFill="1" applyBorder="1" applyAlignment="1">
      <alignment vertical="center"/>
    </xf>
    <xf numFmtId="0" fontId="140" fillId="4" borderId="0" xfId="3" applyNumberFormat="1" applyFont="1" applyFill="1" applyBorder="1" applyAlignment="1">
      <alignment vertical="center"/>
    </xf>
    <xf numFmtId="0" fontId="12" fillId="2" borderId="20" xfId="0" applyFont="1" applyFill="1" applyBorder="1" applyAlignment="1">
      <alignment vertical="center"/>
    </xf>
    <xf numFmtId="3" fontId="13" fillId="2" borderId="0" xfId="3" quotePrefix="1" applyNumberFormat="1" applyFont="1" applyFill="1" applyBorder="1" applyAlignment="1">
      <alignment vertical="center"/>
    </xf>
    <xf numFmtId="0" fontId="12" fillId="2" borderId="23" xfId="0" applyFont="1" applyFill="1" applyBorder="1" applyAlignment="1">
      <alignment vertical="center"/>
    </xf>
    <xf numFmtId="0" fontId="13" fillId="0" borderId="22" xfId="0" applyFont="1" applyBorder="1" applyAlignment="1">
      <alignment horizontal="center" vertical="center"/>
    </xf>
    <xf numFmtId="0" fontId="12" fillId="2" borderId="17" xfId="0" applyFont="1" applyFill="1" applyBorder="1" applyAlignment="1">
      <alignment vertical="center"/>
    </xf>
    <xf numFmtId="0" fontId="12" fillId="2" borderId="18" xfId="0" applyFont="1" applyFill="1" applyBorder="1" applyAlignment="1">
      <alignment vertical="center"/>
    </xf>
    <xf numFmtId="0" fontId="12" fillId="2" borderId="19" xfId="0" applyFont="1" applyFill="1" applyBorder="1" applyAlignment="1">
      <alignment vertical="center"/>
    </xf>
    <xf numFmtId="0" fontId="138" fillId="2" borderId="18" xfId="0" applyFont="1" applyFill="1" applyBorder="1" applyAlignment="1">
      <alignment vertical="center"/>
    </xf>
    <xf numFmtId="0" fontId="120" fillId="2" borderId="14" xfId="0" applyFont="1" applyFill="1" applyBorder="1" applyAlignment="1">
      <alignment vertical="center"/>
    </xf>
    <xf numFmtId="0" fontId="13" fillId="2" borderId="15" xfId="3" quotePrefix="1" applyNumberFormat="1" applyFont="1" applyFill="1" applyBorder="1" applyAlignment="1">
      <alignment vertical="center"/>
    </xf>
    <xf numFmtId="0" fontId="138" fillId="2" borderId="23" xfId="0" applyFont="1" applyFill="1" applyBorder="1" applyAlignment="1">
      <alignment vertical="center"/>
    </xf>
    <xf numFmtId="0" fontId="120" fillId="2" borderId="20" xfId="0" applyFont="1" applyFill="1" applyBorder="1" applyAlignment="1">
      <alignment vertical="center"/>
    </xf>
    <xf numFmtId="0" fontId="46" fillId="2" borderId="20" xfId="0" applyFont="1" applyFill="1" applyBorder="1" applyAlignment="1">
      <alignment vertical="center"/>
    </xf>
    <xf numFmtId="0" fontId="13" fillId="2" borderId="0" xfId="3" quotePrefix="1" applyNumberFormat="1" applyFont="1" applyFill="1" applyBorder="1" applyAlignment="1">
      <alignment horizontal="center" vertical="center"/>
    </xf>
    <xf numFmtId="0" fontId="12" fillId="2" borderId="0" xfId="0" applyFont="1" applyFill="1" applyBorder="1" applyAlignment="1">
      <alignment horizontal="center" vertical="center"/>
    </xf>
    <xf numFmtId="49" fontId="13" fillId="2" borderId="0" xfId="3" applyNumberFormat="1" applyFont="1" applyFill="1" applyBorder="1" applyAlignment="1">
      <alignment horizontal="center" vertical="center"/>
    </xf>
    <xf numFmtId="0" fontId="12" fillId="0" borderId="372" xfId="0" applyFont="1" applyFill="1" applyBorder="1" applyAlignment="1">
      <alignment vertical="center"/>
    </xf>
    <xf numFmtId="0" fontId="13" fillId="0" borderId="373" xfId="0" applyFont="1" applyFill="1" applyBorder="1" applyAlignment="1">
      <alignment horizontal="center" vertical="center"/>
    </xf>
    <xf numFmtId="0" fontId="12" fillId="0" borderId="49" xfId="0" applyFont="1" applyFill="1" applyBorder="1" applyAlignment="1">
      <alignment vertical="center"/>
    </xf>
    <xf numFmtId="0" fontId="13" fillId="0" borderId="22" xfId="0" applyFont="1" applyFill="1" applyBorder="1" applyAlignment="1">
      <alignment horizontal="center" vertical="center"/>
    </xf>
    <xf numFmtId="0" fontId="13" fillId="0" borderId="374" xfId="0" applyFont="1" applyFill="1" applyBorder="1" applyAlignment="1">
      <alignment vertical="center"/>
    </xf>
    <xf numFmtId="0" fontId="13" fillId="0" borderId="375" xfId="0" applyFont="1" applyFill="1" applyBorder="1" applyAlignment="1">
      <alignment horizontal="center" vertical="center"/>
    </xf>
    <xf numFmtId="0" fontId="13" fillId="6" borderId="376" xfId="0" applyFont="1" applyFill="1" applyBorder="1" applyAlignment="1">
      <alignment horizontal="center" vertical="center"/>
    </xf>
    <xf numFmtId="0" fontId="13" fillId="0" borderId="33" xfId="0" applyFont="1" applyFill="1" applyBorder="1" applyAlignment="1">
      <alignment vertical="center"/>
    </xf>
    <xf numFmtId="0" fontId="13" fillId="0" borderId="21" xfId="0" applyFont="1" applyFill="1" applyBorder="1" applyAlignment="1">
      <alignment horizontal="center" vertical="center"/>
    </xf>
    <xf numFmtId="0" fontId="13" fillId="6" borderId="27" xfId="0" applyFont="1" applyFill="1" applyBorder="1" applyAlignment="1">
      <alignment horizontal="center" vertical="center"/>
    </xf>
    <xf numFmtId="0" fontId="13" fillId="0" borderId="377" xfId="0" applyFont="1" applyFill="1" applyBorder="1" applyAlignment="1">
      <alignment vertical="center"/>
    </xf>
    <xf numFmtId="0" fontId="13" fillId="0" borderId="378" xfId="0" applyFont="1" applyFill="1" applyBorder="1" applyAlignment="1">
      <alignment horizontal="center" vertical="center"/>
    </xf>
    <xf numFmtId="0" fontId="13" fillId="6" borderId="379" xfId="0" applyFont="1" applyFill="1" applyBorder="1" applyAlignment="1">
      <alignment horizontal="center" vertical="center"/>
    </xf>
    <xf numFmtId="0" fontId="13" fillId="0" borderId="34" xfId="0" applyFont="1" applyFill="1" applyBorder="1" applyAlignment="1">
      <alignment vertical="center"/>
    </xf>
    <xf numFmtId="0" fontId="13" fillId="0" borderId="28" xfId="0" applyFont="1" applyFill="1" applyBorder="1" applyAlignment="1">
      <alignment horizontal="center" vertical="center"/>
    </xf>
    <xf numFmtId="0" fontId="13" fillId="6" borderId="29" xfId="0" applyFont="1" applyFill="1" applyBorder="1" applyAlignment="1">
      <alignment horizontal="center" vertical="center"/>
    </xf>
    <xf numFmtId="10" fontId="12" fillId="2" borderId="0" xfId="97" applyNumberFormat="1" applyFont="1" applyFill="1" applyBorder="1" applyAlignment="1">
      <alignment vertical="center"/>
    </xf>
    <xf numFmtId="0" fontId="138" fillId="4" borderId="19" xfId="0" applyFont="1" applyFill="1" applyBorder="1" applyAlignment="1">
      <alignment vertical="center"/>
    </xf>
    <xf numFmtId="0" fontId="139" fillId="4" borderId="16" xfId="3" quotePrefix="1" applyNumberFormat="1" applyFont="1" applyFill="1" applyBorder="1" applyAlignment="1">
      <alignment vertical="center"/>
    </xf>
    <xf numFmtId="0" fontId="12" fillId="0" borderId="380" xfId="0" applyFont="1" applyFill="1" applyBorder="1" applyAlignment="1">
      <alignment vertical="center"/>
    </xf>
    <xf numFmtId="0" fontId="12" fillId="0" borderId="381" xfId="0" applyFont="1" applyFill="1" applyBorder="1" applyAlignment="1">
      <alignment vertical="center"/>
    </xf>
    <xf numFmtId="0" fontId="13" fillId="0" borderId="382" xfId="0" applyFont="1" applyFill="1" applyBorder="1" applyAlignment="1">
      <alignment vertical="center"/>
    </xf>
    <xf numFmtId="0" fontId="13" fillId="6" borderId="383" xfId="0" applyFont="1" applyFill="1" applyBorder="1" applyAlignment="1">
      <alignment horizontal="center" vertical="center"/>
    </xf>
    <xf numFmtId="0" fontId="13" fillId="0" borderId="384" xfId="0" applyFont="1" applyFill="1" applyBorder="1" applyAlignment="1">
      <alignment vertical="center"/>
    </xf>
    <xf numFmtId="0" fontId="13" fillId="0" borderId="385" xfId="0" applyFont="1" applyFill="1" applyBorder="1" applyAlignment="1">
      <alignment horizontal="center" vertical="center"/>
    </xf>
    <xf numFmtId="0" fontId="13" fillId="6" borderId="386" xfId="0" applyFont="1" applyFill="1" applyBorder="1" applyAlignment="1">
      <alignment horizontal="center" vertical="center"/>
    </xf>
    <xf numFmtId="0" fontId="12" fillId="2" borderId="14" xfId="0" applyFont="1" applyFill="1" applyBorder="1" applyAlignment="1">
      <alignment vertical="center"/>
    </xf>
    <xf numFmtId="0" fontId="12" fillId="2" borderId="15" xfId="0" applyFont="1" applyFill="1" applyBorder="1" applyAlignment="1">
      <alignment vertical="center"/>
    </xf>
    <xf numFmtId="168" fontId="12" fillId="2" borderId="0" xfId="0" applyNumberFormat="1" applyFont="1" applyFill="1" applyBorder="1" applyAlignment="1">
      <alignment vertical="center"/>
    </xf>
    <xf numFmtId="1" fontId="12" fillId="2" borderId="0" xfId="0" applyNumberFormat="1" applyFont="1" applyFill="1" applyBorder="1" applyAlignment="1">
      <alignment vertical="center"/>
    </xf>
    <xf numFmtId="0" fontId="139" fillId="2" borderId="23" xfId="3" quotePrefix="1" applyNumberFormat="1" applyFont="1" applyFill="1" applyBorder="1" applyAlignment="1">
      <alignment vertical="center"/>
    </xf>
    <xf numFmtId="0" fontId="139" fillId="2" borderId="0" xfId="3" applyNumberFormat="1" applyFont="1" applyFill="1" applyBorder="1" applyAlignment="1">
      <alignment vertical="center"/>
    </xf>
    <xf numFmtId="0" fontId="139" fillId="2" borderId="23" xfId="3" applyNumberFormat="1" applyFont="1" applyFill="1" applyBorder="1" applyAlignment="1">
      <alignment vertical="center"/>
    </xf>
    <xf numFmtId="0" fontId="139" fillId="2" borderId="0" xfId="3" applyNumberFormat="1" applyFont="1" applyFill="1" applyAlignment="1">
      <alignment vertical="center"/>
    </xf>
    <xf numFmtId="10" fontId="138" fillId="2" borderId="0" xfId="0" applyNumberFormat="1" applyFont="1" applyFill="1" applyAlignment="1">
      <alignment vertical="center"/>
    </xf>
    <xf numFmtId="10" fontId="138" fillId="2" borderId="0" xfId="97" applyNumberFormat="1" applyFont="1" applyFill="1" applyAlignment="1">
      <alignment vertical="center"/>
    </xf>
    <xf numFmtId="0" fontId="62" fillId="2" borderId="23" xfId="0" applyFont="1" applyFill="1" applyBorder="1" applyAlignment="1">
      <alignment vertical="center"/>
    </xf>
    <xf numFmtId="0" fontId="13" fillId="0" borderId="147" xfId="0" applyFont="1" applyFill="1" applyBorder="1" applyAlignment="1">
      <alignment vertical="center"/>
    </xf>
    <xf numFmtId="0" fontId="13" fillId="0" borderId="108" xfId="0" applyFont="1" applyFill="1" applyBorder="1" applyAlignment="1">
      <alignment horizontal="center" vertical="center"/>
    </xf>
    <xf numFmtId="0" fontId="2" fillId="2" borderId="23" xfId="0" applyFont="1" applyFill="1" applyBorder="1" applyAlignment="1">
      <alignment vertical="center"/>
    </xf>
    <xf numFmtId="1" fontId="13" fillId="0" borderId="21" xfId="0" applyNumberFormat="1" applyFont="1" applyFill="1" applyBorder="1" applyAlignment="1">
      <alignment horizontal="center" vertical="center"/>
    </xf>
    <xf numFmtId="1" fontId="13" fillId="6" borderId="27" xfId="0" applyNumberFormat="1" applyFont="1" applyFill="1" applyBorder="1" applyAlignment="1">
      <alignment horizontal="center" vertical="center"/>
    </xf>
    <xf numFmtId="2" fontId="13" fillId="0" borderId="21" xfId="0" applyNumberFormat="1" applyFont="1" applyFill="1" applyBorder="1" applyAlignment="1">
      <alignment horizontal="center" vertical="center"/>
    </xf>
    <xf numFmtId="2" fontId="13" fillId="6" borderId="27" xfId="0" applyNumberFormat="1" applyFont="1" applyFill="1" applyBorder="1" applyAlignment="1">
      <alignment horizontal="center" vertical="center"/>
    </xf>
    <xf numFmtId="2" fontId="13" fillId="0" borderId="28" xfId="0" applyNumberFormat="1" applyFont="1" applyFill="1" applyBorder="1" applyAlignment="1">
      <alignment horizontal="center" vertical="center"/>
    </xf>
    <xf numFmtId="0" fontId="2" fillId="2" borderId="0" xfId="0" applyFont="1" applyFill="1" applyBorder="1" applyAlignment="1">
      <alignment vertical="center"/>
    </xf>
    <xf numFmtId="0" fontId="139" fillId="2" borderId="15" xfId="3" applyNumberFormat="1" applyFont="1" applyFill="1" applyBorder="1" applyAlignment="1">
      <alignment vertical="center"/>
    </xf>
    <xf numFmtId="0" fontId="138" fillId="2" borderId="16" xfId="0" applyFont="1" applyFill="1" applyBorder="1" applyAlignment="1">
      <alignment vertical="center"/>
    </xf>
    <xf numFmtId="0" fontId="138" fillId="2" borderId="0" xfId="0" applyFont="1" applyFill="1" applyBorder="1" applyAlignment="1">
      <alignment vertical="center"/>
    </xf>
    <xf numFmtId="9" fontId="138" fillId="2" borderId="0" xfId="0" applyNumberFormat="1" applyFont="1" applyFill="1" applyBorder="1" applyAlignment="1">
      <alignment vertical="center"/>
    </xf>
    <xf numFmtId="9" fontId="12" fillId="2" borderId="0" xfId="0" applyNumberFormat="1" applyFont="1" applyFill="1" applyBorder="1" applyAlignment="1">
      <alignment vertical="center"/>
    </xf>
    <xf numFmtId="10" fontId="138" fillId="2" borderId="0" xfId="0" applyNumberFormat="1" applyFont="1" applyFill="1" applyBorder="1" applyAlignment="1">
      <alignment vertical="center"/>
    </xf>
    <xf numFmtId="10" fontId="12" fillId="2" borderId="0" xfId="0" applyNumberFormat="1" applyFont="1" applyFill="1" applyBorder="1" applyAlignment="1">
      <alignment vertical="center"/>
    </xf>
    <xf numFmtId="2" fontId="13" fillId="6" borderId="111" xfId="0" applyNumberFormat="1" applyFont="1" applyFill="1" applyBorder="1" applyAlignment="1">
      <alignment horizontal="center" vertical="center"/>
    </xf>
    <xf numFmtId="0" fontId="13" fillId="6" borderId="111" xfId="0" applyFont="1" applyFill="1" applyBorder="1" applyAlignment="1">
      <alignment horizontal="center" vertical="center"/>
    </xf>
    <xf numFmtId="2" fontId="13" fillId="0" borderId="113" xfId="0" applyNumberFormat="1" applyFont="1" applyFill="1" applyBorder="1" applyAlignment="1">
      <alignment horizontal="center" vertical="center"/>
    </xf>
    <xf numFmtId="0" fontId="13" fillId="2" borderId="0" xfId="0" applyFont="1" applyFill="1" applyBorder="1" applyAlignment="1">
      <alignment vertical="center" wrapText="1"/>
    </xf>
    <xf numFmtId="0" fontId="12" fillId="0" borderId="0" xfId="0" applyFont="1" applyBorder="1" applyAlignment="1">
      <alignment vertical="center" wrapText="1"/>
    </xf>
    <xf numFmtId="10" fontId="13" fillId="2" borderId="0" xfId="0" applyNumberFormat="1" applyFont="1" applyFill="1" applyBorder="1" applyAlignment="1">
      <alignment horizontal="center" vertical="center"/>
    </xf>
    <xf numFmtId="0" fontId="12" fillId="0" borderId="0" xfId="0" applyFont="1" applyBorder="1" applyAlignment="1">
      <alignment horizontal="left" vertical="center" wrapText="1"/>
    </xf>
    <xf numFmtId="0" fontId="138" fillId="2" borderId="19" xfId="0" applyFont="1" applyFill="1" applyBorder="1" applyAlignment="1">
      <alignment vertical="center"/>
    </xf>
    <xf numFmtId="16" fontId="13" fillId="0" borderId="110" xfId="0" quotePrefix="1" applyNumberFormat="1" applyFont="1" applyFill="1" applyBorder="1" applyAlignment="1">
      <alignment horizontal="center" vertical="center"/>
    </xf>
    <xf numFmtId="10" fontId="13" fillId="0" borderId="21" xfId="0" applyNumberFormat="1" applyFont="1" applyFill="1" applyBorder="1" applyAlignment="1">
      <alignment horizontal="center" vertical="center"/>
    </xf>
    <xf numFmtId="10" fontId="13" fillId="0" borderId="111" xfId="0" applyNumberFormat="1" applyFont="1" applyFill="1" applyBorder="1" applyAlignment="1">
      <alignment horizontal="center" vertical="center"/>
    </xf>
    <xf numFmtId="16" fontId="13" fillId="6" borderId="112" xfId="0" quotePrefix="1" applyNumberFormat="1" applyFont="1" applyFill="1" applyBorder="1" applyAlignment="1">
      <alignment horizontal="center" vertical="center"/>
    </xf>
    <xf numFmtId="10" fontId="13" fillId="6" borderId="113" xfId="0" applyNumberFormat="1" applyFont="1" applyFill="1" applyBorder="1" applyAlignment="1">
      <alignment horizontal="center" vertical="center"/>
    </xf>
    <xf numFmtId="10" fontId="13" fillId="6" borderId="114" xfId="0" applyNumberFormat="1" applyFont="1" applyFill="1" applyBorder="1" applyAlignment="1">
      <alignment horizontal="center" vertical="center"/>
    </xf>
    <xf numFmtId="0" fontId="56" fillId="2" borderId="0" xfId="0" applyFont="1" applyFill="1" applyBorder="1" applyAlignment="1">
      <alignment vertical="center"/>
    </xf>
    <xf numFmtId="0" fontId="13" fillId="2" borderId="16" xfId="3" quotePrefix="1" applyNumberFormat="1" applyFont="1" applyFill="1" applyBorder="1" applyAlignment="1">
      <alignment vertical="center"/>
    </xf>
    <xf numFmtId="0" fontId="13" fillId="0" borderId="117" xfId="0" applyFont="1" applyFill="1" applyBorder="1" applyAlignment="1">
      <alignment vertical="center"/>
    </xf>
    <xf numFmtId="0" fontId="139" fillId="2" borderId="16" xfId="3" applyNumberFormat="1" applyFont="1" applyFill="1" applyBorder="1" applyAlignment="1">
      <alignment vertical="center"/>
    </xf>
    <xf numFmtId="0" fontId="13" fillId="0" borderId="47" xfId="0" applyFont="1" applyFill="1" applyBorder="1" applyAlignment="1">
      <alignment horizontal="center" vertical="center"/>
    </xf>
    <xf numFmtId="2" fontId="13" fillId="6" borderId="29" xfId="0" applyNumberFormat="1" applyFont="1" applyFill="1" applyBorder="1" applyAlignment="1">
      <alignment horizontal="center" vertical="center"/>
    </xf>
    <xf numFmtId="0" fontId="120" fillId="2" borderId="17" xfId="0" applyFont="1" applyFill="1" applyBorder="1" applyAlignment="1">
      <alignment vertical="center"/>
    </xf>
    <xf numFmtId="0" fontId="13" fillId="2" borderId="18" xfId="3" quotePrefix="1" applyNumberFormat="1" applyFont="1" applyFill="1" applyBorder="1" applyAlignment="1">
      <alignment vertical="center"/>
    </xf>
    <xf numFmtId="0" fontId="139" fillId="2" borderId="19" xfId="3" applyNumberFormat="1" applyFont="1" applyFill="1" applyBorder="1" applyAlignment="1">
      <alignment vertical="center"/>
    </xf>
    <xf numFmtId="0" fontId="13" fillId="0" borderId="117" xfId="0" applyFont="1" applyFill="1" applyBorder="1" applyAlignment="1">
      <alignment vertical="center" wrapText="1"/>
    </xf>
    <xf numFmtId="17" fontId="2" fillId="2" borderId="0" xfId="0" applyNumberFormat="1" applyFont="1" applyFill="1" applyBorder="1" applyAlignment="1">
      <alignment vertical="center"/>
    </xf>
    <xf numFmtId="0" fontId="2" fillId="2" borderId="0" xfId="0" applyFont="1" applyFill="1" applyAlignment="1">
      <alignment horizontal="center" vertical="center"/>
    </xf>
    <xf numFmtId="168" fontId="19" fillId="2" borderId="0" xfId="0" applyNumberFormat="1" applyFont="1" applyFill="1" applyBorder="1" applyAlignment="1">
      <alignment horizontal="center" vertical="center"/>
    </xf>
    <xf numFmtId="2" fontId="41" fillId="2" borderId="0" xfId="3" applyNumberFormat="1" applyFont="1" applyFill="1" applyBorder="1" applyAlignment="1">
      <alignment vertical="center"/>
    </xf>
    <xf numFmtId="0" fontId="2" fillId="2" borderId="0" xfId="0" applyFont="1" applyFill="1" applyBorder="1" applyAlignment="1">
      <alignment horizontal="center" vertical="center"/>
    </xf>
    <xf numFmtId="0" fontId="2" fillId="2" borderId="0" xfId="0" quotePrefix="1" applyFont="1" applyFill="1" applyBorder="1" applyAlignment="1">
      <alignment horizontal="center" vertical="center"/>
    </xf>
    <xf numFmtId="0" fontId="13" fillId="6" borderId="21"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31" xfId="0" applyFont="1" applyFill="1" applyBorder="1" applyAlignment="1">
      <alignment horizontal="center" vertical="center"/>
    </xf>
    <xf numFmtId="0" fontId="2" fillId="2" borderId="0" xfId="0" quotePrefix="1" applyFont="1" applyFill="1" applyAlignment="1">
      <alignment vertical="center" wrapText="1"/>
    </xf>
    <xf numFmtId="0" fontId="12" fillId="2" borderId="122" xfId="0" applyFont="1" applyFill="1" applyBorder="1" applyAlignment="1">
      <alignment vertical="center"/>
    </xf>
    <xf numFmtId="0" fontId="13" fillId="2" borderId="36" xfId="0" applyFont="1" applyFill="1" applyBorder="1" applyAlignment="1">
      <alignment horizontal="center" vertical="center"/>
    </xf>
    <xf numFmtId="0" fontId="13" fillId="2" borderId="41" xfId="3" applyNumberFormat="1" applyFont="1" applyFill="1" applyBorder="1" applyAlignment="1">
      <alignment vertical="center"/>
    </xf>
    <xf numFmtId="1" fontId="13" fillId="2" borderId="21" xfId="0" applyNumberFormat="1" applyFont="1" applyFill="1" applyBorder="1" applyAlignment="1">
      <alignment horizontal="center" vertical="center"/>
    </xf>
    <xf numFmtId="1" fontId="13" fillId="2" borderId="36" xfId="0" applyNumberFormat="1" applyFont="1" applyFill="1" applyBorder="1" applyAlignment="1">
      <alignment horizontal="center" vertical="center"/>
    </xf>
    <xf numFmtId="0" fontId="2" fillId="2" borderId="0" xfId="0" applyFont="1" applyFill="1" applyAlignment="1">
      <alignment vertical="center" wrapText="1"/>
    </xf>
    <xf numFmtId="0" fontId="12" fillId="2" borderId="36" xfId="0" applyFont="1" applyFill="1" applyBorder="1" applyAlignment="1">
      <alignment vertical="center"/>
    </xf>
    <xf numFmtId="1" fontId="13" fillId="2" borderId="35" xfId="0" applyNumberFormat="1" applyFont="1" applyFill="1" applyBorder="1" applyAlignment="1">
      <alignment horizontal="center" vertical="center"/>
    </xf>
    <xf numFmtId="0" fontId="122" fillId="0" borderId="0" xfId="0" applyFont="1" applyAlignment="1">
      <alignment vertical="center"/>
    </xf>
    <xf numFmtId="0" fontId="12" fillId="2" borderId="123" xfId="0" applyFont="1" applyFill="1" applyBorder="1" applyAlignment="1">
      <alignment vertical="center"/>
    </xf>
    <xf numFmtId="0" fontId="13" fillId="2" borderId="124" xfId="0" applyFont="1" applyFill="1" applyBorder="1" applyAlignment="1">
      <alignment horizontal="center" vertical="center"/>
    </xf>
    <xf numFmtId="0" fontId="12" fillId="2" borderId="124" xfId="0" applyFont="1" applyFill="1" applyBorder="1" applyAlignment="1">
      <alignment vertical="center"/>
    </xf>
    <xf numFmtId="1" fontId="13" fillId="2" borderId="159" xfId="0" applyNumberFormat="1" applyFont="1" applyFill="1" applyBorder="1" applyAlignment="1">
      <alignment horizontal="center" vertical="center"/>
    </xf>
    <xf numFmtId="0" fontId="56" fillId="2" borderId="18" xfId="0" applyFont="1" applyFill="1" applyBorder="1" applyAlignment="1">
      <alignment vertical="center"/>
    </xf>
    <xf numFmtId="0" fontId="56" fillId="0" borderId="0" xfId="0" applyFont="1" applyAlignment="1">
      <alignment vertical="center"/>
    </xf>
    <xf numFmtId="0" fontId="9" fillId="0" borderId="0" xfId="0" applyFont="1" applyAlignment="1">
      <alignment vertical="center"/>
    </xf>
    <xf numFmtId="16" fontId="2" fillId="2" borderId="0" xfId="0" applyNumberFormat="1" applyFont="1" applyFill="1" applyAlignment="1">
      <alignment vertical="center"/>
    </xf>
    <xf numFmtId="0" fontId="1" fillId="2" borderId="0" xfId="0" applyFont="1" applyFill="1" applyAlignment="1">
      <alignment vertical="center"/>
    </xf>
    <xf numFmtId="0" fontId="2" fillId="2" borderId="0" xfId="0" quotePrefix="1" applyFont="1" applyFill="1" applyAlignment="1">
      <alignment horizontal="right" vertical="center"/>
    </xf>
    <xf numFmtId="0" fontId="43" fillId="2" borderId="0" xfId="3" applyNumberFormat="1" applyFont="1" applyFill="1" applyBorder="1" applyAlignment="1">
      <alignment vertical="center"/>
    </xf>
    <xf numFmtId="0" fontId="13" fillId="0" borderId="35" xfId="0" applyFont="1" applyFill="1" applyBorder="1" applyAlignment="1">
      <alignment horizontal="center" vertical="center"/>
    </xf>
    <xf numFmtId="0" fontId="13" fillId="0" borderId="223" xfId="0" applyFont="1" applyFill="1" applyBorder="1" applyAlignment="1">
      <alignment horizontal="center" vertical="center"/>
    </xf>
    <xf numFmtId="0" fontId="13" fillId="0" borderId="143" xfId="0" applyFont="1" applyFill="1" applyBorder="1" applyAlignment="1">
      <alignment vertical="center"/>
    </xf>
    <xf numFmtId="168" fontId="13" fillId="0" borderId="21" xfId="3" applyNumberFormat="1" applyFont="1" applyFill="1" applyBorder="1" applyAlignment="1">
      <alignment horizontal="center" vertical="center"/>
    </xf>
    <xf numFmtId="168" fontId="13" fillId="0" borderId="35" xfId="3" applyNumberFormat="1" applyFont="1" applyFill="1" applyBorder="1" applyAlignment="1">
      <alignment horizontal="center" vertical="center"/>
    </xf>
    <xf numFmtId="168" fontId="13" fillId="0" borderId="223" xfId="3" applyNumberFormat="1" applyFont="1" applyFill="1" applyBorder="1" applyAlignment="1">
      <alignment horizontal="center" vertical="center"/>
    </xf>
    <xf numFmtId="2" fontId="13" fillId="6" borderId="21" xfId="0" applyNumberFormat="1" applyFont="1" applyFill="1" applyBorder="1" applyAlignment="1">
      <alignment horizontal="center" vertical="center"/>
    </xf>
    <xf numFmtId="168" fontId="13" fillId="0" borderId="143" xfId="3" applyNumberFormat="1" applyFont="1" applyFill="1" applyBorder="1" applyAlignment="1">
      <alignment horizontal="center" vertical="center"/>
    </xf>
    <xf numFmtId="0" fontId="13" fillId="0" borderId="110" xfId="0" applyFont="1" applyFill="1" applyBorder="1" applyAlignment="1">
      <alignment vertical="center"/>
    </xf>
    <xf numFmtId="0" fontId="13" fillId="0" borderId="21" xfId="3" applyNumberFormat="1" applyFont="1" applyFill="1" applyBorder="1" applyAlignment="1">
      <alignment vertical="center"/>
    </xf>
    <xf numFmtId="168" fontId="13" fillId="0" borderId="113" xfId="3" applyNumberFormat="1" applyFont="1" applyFill="1" applyBorder="1" applyAlignment="1">
      <alignment horizontal="center" vertical="center"/>
    </xf>
    <xf numFmtId="168" fontId="13" fillId="0" borderId="159" xfId="3" applyNumberFormat="1" applyFont="1" applyFill="1" applyBorder="1" applyAlignment="1">
      <alignment horizontal="center" vertical="center"/>
    </xf>
    <xf numFmtId="168" fontId="13" fillId="0" borderId="391" xfId="3" applyNumberFormat="1" applyFont="1" applyFill="1" applyBorder="1" applyAlignment="1">
      <alignment horizontal="center" vertical="center"/>
    </xf>
    <xf numFmtId="168" fontId="13" fillId="6" borderId="28" xfId="0" applyNumberFormat="1" applyFont="1" applyFill="1" applyBorder="1" applyAlignment="1">
      <alignment horizontal="center" vertical="center"/>
    </xf>
    <xf numFmtId="168" fontId="13" fillId="0" borderId="392" xfId="3" applyNumberFormat="1" applyFont="1" applyFill="1" applyBorder="1" applyAlignment="1">
      <alignment horizontal="center" vertical="center"/>
    </xf>
    <xf numFmtId="0" fontId="13" fillId="0" borderId="22" xfId="0" applyFont="1" applyBorder="1" applyAlignment="1">
      <alignment vertical="center" wrapText="1"/>
    </xf>
    <xf numFmtId="0" fontId="13" fillId="0" borderId="118" xfId="0" applyFont="1" applyBorder="1" applyAlignment="1">
      <alignment horizontal="center" vertical="center" wrapText="1"/>
    </xf>
    <xf numFmtId="0" fontId="179" fillId="2" borderId="0" xfId="0" applyFont="1" applyFill="1" applyBorder="1" applyAlignment="1">
      <alignment horizontal="left" vertical="center" wrapText="1"/>
    </xf>
    <xf numFmtId="0" fontId="13" fillId="2" borderId="21" xfId="3" applyNumberFormat="1" applyFont="1" applyFill="1" applyBorder="1" applyAlignment="1">
      <alignment horizontal="center" vertical="center"/>
    </xf>
    <xf numFmtId="10" fontId="13" fillId="2" borderId="21" xfId="3" quotePrefix="1" applyNumberFormat="1" applyFont="1" applyFill="1" applyBorder="1" applyAlignment="1">
      <alignment horizontal="center" vertical="center"/>
    </xf>
    <xf numFmtId="10" fontId="13" fillId="2" borderId="111" xfId="3" applyNumberFormat="1" applyFont="1" applyFill="1" applyBorder="1" applyAlignment="1">
      <alignment horizontal="center" vertical="center"/>
    </xf>
    <xf numFmtId="167" fontId="172" fillId="8" borderId="0" xfId="0" applyNumberFormat="1" applyFont="1" applyFill="1" applyBorder="1" applyAlignment="1">
      <alignment horizontal="left" vertical="center" wrapText="1"/>
    </xf>
    <xf numFmtId="0" fontId="13" fillId="2" borderId="39" xfId="3" applyNumberFormat="1" applyFont="1" applyFill="1" applyBorder="1" applyAlignment="1">
      <alignment horizontal="center" vertical="center"/>
    </xf>
    <xf numFmtId="3" fontId="13" fillId="3" borderId="113" xfId="3" applyNumberFormat="1" applyFont="1" applyFill="1" applyBorder="1" applyAlignment="1">
      <alignment horizontal="center" vertical="center"/>
    </xf>
    <xf numFmtId="10" fontId="13" fillId="3" borderId="113" xfId="3" applyNumberFormat="1" applyFont="1" applyFill="1" applyBorder="1" applyAlignment="1">
      <alignment horizontal="center" vertical="center"/>
    </xf>
    <xf numFmtId="10" fontId="13" fillId="3" borderId="114" xfId="3" quotePrefix="1" applyNumberFormat="1" applyFont="1" applyFill="1" applyBorder="1" applyAlignment="1">
      <alignment horizontal="center" vertical="center"/>
    </xf>
    <xf numFmtId="0" fontId="71" fillId="2" borderId="0" xfId="0" applyFont="1" applyFill="1" applyBorder="1" applyAlignment="1">
      <alignment vertical="center"/>
    </xf>
    <xf numFmtId="0" fontId="71" fillId="2" borderId="18" xfId="0" applyFont="1" applyFill="1" applyBorder="1" applyAlignment="1">
      <alignment vertical="center"/>
    </xf>
    <xf numFmtId="0" fontId="139" fillId="2" borderId="15" xfId="3" quotePrefix="1" applyNumberFormat="1" applyFont="1" applyFill="1" applyBorder="1" applyAlignment="1">
      <alignment vertical="center"/>
    </xf>
    <xf numFmtId="0" fontId="13" fillId="2" borderId="19" xfId="3" quotePrefix="1" applyNumberFormat="1" applyFont="1" applyFill="1" applyBorder="1" applyAlignment="1">
      <alignment vertical="center"/>
    </xf>
    <xf numFmtId="0" fontId="120" fillId="2" borderId="0" xfId="0" applyFont="1" applyFill="1" applyBorder="1" applyAlignment="1">
      <alignment vertical="center"/>
    </xf>
    <xf numFmtId="0" fontId="12" fillId="2" borderId="16" xfId="0" applyFont="1" applyFill="1" applyBorder="1" applyAlignment="1">
      <alignment vertical="center"/>
    </xf>
    <xf numFmtId="178" fontId="2" fillId="2" borderId="0" xfId="97" applyNumberFormat="1" applyFont="1" applyFill="1" applyAlignment="1">
      <alignment vertical="center"/>
    </xf>
    <xf numFmtId="0" fontId="13" fillId="6" borderId="50" xfId="0" applyFont="1" applyFill="1" applyBorder="1" applyAlignment="1">
      <alignment horizontal="center" vertical="center" wrapText="1"/>
    </xf>
    <xf numFmtId="10" fontId="13" fillId="6" borderId="27" xfId="0" applyNumberFormat="1" applyFont="1" applyFill="1" applyBorder="1" applyAlignment="1">
      <alignment horizontal="center" vertical="center"/>
    </xf>
    <xf numFmtId="10" fontId="13" fillId="6" borderId="111" xfId="0" applyNumberFormat="1" applyFont="1" applyFill="1" applyBorder="1" applyAlignment="1">
      <alignment horizontal="center" vertical="center"/>
    </xf>
    <xf numFmtId="10" fontId="13" fillId="0" borderId="28" xfId="0" applyNumberFormat="1" applyFont="1" applyFill="1" applyBorder="1" applyAlignment="1">
      <alignment horizontal="center" vertical="center"/>
    </xf>
    <xf numFmtId="10" fontId="13" fillId="6" borderId="29" xfId="0" applyNumberFormat="1" applyFont="1" applyFill="1" applyBorder="1" applyAlignment="1">
      <alignment horizontal="center" vertical="center"/>
    </xf>
    <xf numFmtId="10" fontId="13" fillId="0" borderId="113" xfId="0" applyNumberFormat="1" applyFont="1" applyFill="1" applyBorder="1" applyAlignment="1">
      <alignment horizontal="center" vertical="center"/>
    </xf>
    <xf numFmtId="2" fontId="12" fillId="2" borderId="23" xfId="0" applyNumberFormat="1" applyFont="1" applyFill="1" applyBorder="1" applyAlignment="1">
      <alignment vertical="center"/>
    </xf>
    <xf numFmtId="0" fontId="56" fillId="2" borderId="15" xfId="0" applyFont="1" applyFill="1" applyBorder="1" applyAlignment="1">
      <alignment vertical="center"/>
    </xf>
    <xf numFmtId="0" fontId="178" fillId="2" borderId="0" xfId="0" applyFont="1" applyFill="1" applyAlignment="1">
      <alignment vertical="center"/>
    </xf>
    <xf numFmtId="10" fontId="178" fillId="2" borderId="0" xfId="0" applyNumberFormat="1" applyFont="1" applyFill="1" applyAlignment="1">
      <alignment vertical="center"/>
    </xf>
    <xf numFmtId="10" fontId="54" fillId="2" borderId="0" xfId="0" applyNumberFormat="1" applyFont="1" applyFill="1" applyAlignment="1">
      <alignment vertical="center"/>
    </xf>
    <xf numFmtId="0" fontId="61" fillId="2" borderId="0" xfId="3" applyNumberFormat="1" applyFont="1" applyFill="1" applyBorder="1" applyAlignment="1">
      <alignment vertical="center"/>
    </xf>
    <xf numFmtId="0" fontId="122" fillId="2" borderId="0" xfId="3" applyNumberFormat="1" applyFont="1" applyFill="1" applyBorder="1" applyAlignment="1">
      <alignment vertical="center"/>
    </xf>
    <xf numFmtId="0" fontId="13" fillId="0" borderId="49" xfId="3" quotePrefix="1" applyNumberFormat="1" applyFont="1" applyFill="1" applyBorder="1" applyAlignment="1">
      <alignment vertical="center"/>
    </xf>
    <xf numFmtId="0" fontId="13" fillId="0" borderId="22" xfId="0" applyFont="1" applyFill="1" applyBorder="1" applyAlignment="1">
      <alignment horizontal="center" vertical="center" wrapText="1"/>
    </xf>
    <xf numFmtId="3" fontId="25" fillId="0" borderId="33" xfId="3" applyNumberFormat="1" applyFont="1" applyFill="1" applyBorder="1" applyAlignment="1">
      <alignment horizontal="center" vertical="center"/>
    </xf>
    <xf numFmtId="168" fontId="25" fillId="0" borderId="21" xfId="0" applyNumberFormat="1" applyFont="1" applyFill="1" applyBorder="1" applyAlignment="1">
      <alignment horizontal="center" vertical="center"/>
    </xf>
    <xf numFmtId="2" fontId="25" fillId="6" borderId="27" xfId="0" applyNumberFormat="1" applyFont="1" applyFill="1" applyBorder="1" applyAlignment="1">
      <alignment horizontal="center" vertical="center"/>
    </xf>
    <xf numFmtId="168" fontId="62" fillId="2" borderId="0" xfId="0" applyNumberFormat="1" applyFont="1" applyFill="1" applyAlignment="1">
      <alignment vertical="center"/>
    </xf>
    <xf numFmtId="168" fontId="62" fillId="2" borderId="23" xfId="0" applyNumberFormat="1" applyFont="1" applyFill="1" applyBorder="1" applyAlignment="1">
      <alignment vertical="center"/>
    </xf>
    <xf numFmtId="10" fontId="2" fillId="2" borderId="0" xfId="0" applyNumberFormat="1" applyFont="1" applyFill="1" applyAlignment="1">
      <alignment vertical="center"/>
    </xf>
    <xf numFmtId="10" fontId="12" fillId="2" borderId="0" xfId="0" applyNumberFormat="1" applyFont="1" applyFill="1" applyAlignment="1">
      <alignment vertical="center"/>
    </xf>
    <xf numFmtId="2" fontId="13" fillId="2" borderId="0" xfId="3" applyNumberFormat="1" applyFont="1" applyFill="1" applyBorder="1" applyAlignment="1">
      <alignment vertical="center"/>
    </xf>
    <xf numFmtId="168" fontId="25" fillId="0" borderId="28" xfId="0" applyNumberFormat="1" applyFont="1" applyFill="1" applyBorder="1" applyAlignment="1">
      <alignment horizontal="center" vertical="center" wrapText="1"/>
    </xf>
    <xf numFmtId="2" fontId="25" fillId="0" borderId="28" xfId="0" applyNumberFormat="1" applyFont="1" applyFill="1" applyBorder="1" applyAlignment="1">
      <alignment horizontal="center" vertical="center" wrapText="1"/>
    </xf>
    <xf numFmtId="2" fontId="62" fillId="2" borderId="23" xfId="0" applyNumberFormat="1" applyFont="1" applyFill="1" applyBorder="1" applyAlignment="1">
      <alignment vertical="center"/>
    </xf>
    <xf numFmtId="2" fontId="12" fillId="2" borderId="0" xfId="0" applyNumberFormat="1" applyFont="1" applyFill="1" applyAlignment="1">
      <alignment vertical="center"/>
    </xf>
    <xf numFmtId="2" fontId="2" fillId="2" borderId="0" xfId="0" applyNumberFormat="1" applyFont="1" applyFill="1" applyBorder="1" applyAlignment="1">
      <alignment vertical="center"/>
    </xf>
    <xf numFmtId="0" fontId="2" fillId="2" borderId="18" xfId="0" applyFont="1" applyFill="1" applyBorder="1" applyAlignment="1">
      <alignment vertical="center"/>
    </xf>
    <xf numFmtId="0" fontId="2" fillId="2" borderId="19" xfId="0" applyFont="1" applyFill="1" applyBorder="1" applyAlignment="1">
      <alignment vertical="center"/>
    </xf>
    <xf numFmtId="0" fontId="137" fillId="2" borderId="0" xfId="3" applyNumberFormat="1" applyFont="1" applyFill="1" applyBorder="1" applyAlignment="1">
      <alignment vertical="center"/>
    </xf>
    <xf numFmtId="17" fontId="54" fillId="2" borderId="0" xfId="0" applyNumberFormat="1" applyFont="1" applyFill="1" applyAlignment="1">
      <alignment vertical="center"/>
    </xf>
    <xf numFmtId="0" fontId="50" fillId="2" borderId="0" xfId="0" applyFont="1" applyFill="1" applyAlignment="1">
      <alignment vertical="center"/>
    </xf>
    <xf numFmtId="17" fontId="50" fillId="2" borderId="0" xfId="0" applyNumberFormat="1" applyFont="1" applyFill="1" applyAlignment="1">
      <alignment vertical="center"/>
    </xf>
    <xf numFmtId="10" fontId="50" fillId="2" borderId="0" xfId="0" applyNumberFormat="1" applyFont="1" applyFill="1" applyAlignment="1">
      <alignment vertical="center"/>
    </xf>
    <xf numFmtId="0" fontId="19" fillId="2" borderId="0" xfId="0" applyFont="1" applyFill="1" applyAlignment="1">
      <alignment vertical="center"/>
    </xf>
    <xf numFmtId="0" fontId="13" fillId="0" borderId="160" xfId="3" quotePrefix="1" applyNumberFormat="1" applyFont="1" applyFill="1" applyBorder="1" applyAlignment="1">
      <alignment vertical="center"/>
    </xf>
    <xf numFmtId="0" fontId="13" fillId="0" borderId="108" xfId="0" applyFont="1" applyFill="1" applyBorder="1" applyAlignment="1">
      <alignment horizontal="center" vertical="center" wrapText="1"/>
    </xf>
    <xf numFmtId="3" fontId="25" fillId="0" borderId="110" xfId="3" applyNumberFormat="1" applyFont="1" applyFill="1" applyBorder="1" applyAlignment="1">
      <alignment horizontal="center" vertical="center"/>
    </xf>
    <xf numFmtId="2" fontId="25" fillId="0" borderId="21" xfId="0" applyNumberFormat="1" applyFont="1" applyFill="1" applyBorder="1" applyAlignment="1">
      <alignment horizontal="center" vertical="center"/>
    </xf>
    <xf numFmtId="168" fontId="25" fillId="6" borderId="27" xfId="0" applyNumberFormat="1" applyFont="1" applyFill="1" applyBorder="1" applyAlignment="1">
      <alignment horizontal="center" vertical="center"/>
    </xf>
    <xf numFmtId="168" fontId="12" fillId="2" borderId="23" xfId="0" applyNumberFormat="1" applyFont="1" applyFill="1" applyBorder="1" applyAlignment="1">
      <alignment vertical="center"/>
    </xf>
    <xf numFmtId="168" fontId="25" fillId="0" borderId="113" xfId="0" applyNumberFormat="1" applyFont="1" applyFill="1" applyBorder="1" applyAlignment="1">
      <alignment horizontal="center" vertical="center" wrapText="1"/>
    </xf>
    <xf numFmtId="2" fontId="25" fillId="0" borderId="113" xfId="0" applyNumberFormat="1" applyFont="1" applyFill="1" applyBorder="1" applyAlignment="1">
      <alignment horizontal="center" vertical="center" wrapText="1"/>
    </xf>
    <xf numFmtId="168" fontId="12" fillId="2" borderId="18" xfId="0" applyNumberFormat="1" applyFont="1" applyFill="1" applyBorder="1" applyAlignment="1">
      <alignment vertical="center"/>
    </xf>
    <xf numFmtId="0" fontId="62" fillId="2" borderId="0" xfId="0" applyFont="1" applyFill="1" applyBorder="1" applyAlignment="1">
      <alignment horizontal="center" vertical="center"/>
    </xf>
    <xf numFmtId="2" fontId="62" fillId="2" borderId="0" xfId="0" applyNumberFormat="1" applyFont="1" applyFill="1" applyBorder="1" applyAlignment="1">
      <alignment vertical="center"/>
    </xf>
    <xf numFmtId="2" fontId="128" fillId="2" borderId="0" xfId="0" applyNumberFormat="1" applyFont="1" applyFill="1" applyBorder="1" applyAlignment="1">
      <alignment vertical="center"/>
    </xf>
    <xf numFmtId="0" fontId="43" fillId="2" borderId="23" xfId="3" quotePrefix="1" applyNumberFormat="1" applyFont="1" applyFill="1" applyBorder="1" applyAlignment="1">
      <alignment vertical="center"/>
    </xf>
    <xf numFmtId="2" fontId="32" fillId="2" borderId="0" xfId="3" applyNumberFormat="1" applyFont="1" applyFill="1" applyBorder="1" applyAlignment="1">
      <alignment vertical="center"/>
    </xf>
    <xf numFmtId="2" fontId="12" fillId="2" borderId="0" xfId="0" applyNumberFormat="1" applyFont="1" applyFill="1" applyBorder="1" applyAlignment="1">
      <alignment vertical="center"/>
    </xf>
    <xf numFmtId="2" fontId="53" fillId="2" borderId="0" xfId="0" applyNumberFormat="1" applyFont="1" applyFill="1" applyBorder="1" applyAlignment="1">
      <alignment vertical="center"/>
    </xf>
    <xf numFmtId="0" fontId="32" fillId="2" borderId="0" xfId="3" applyNumberFormat="1" applyFont="1" applyFill="1" applyBorder="1" applyAlignment="1">
      <alignment vertical="center"/>
    </xf>
    <xf numFmtId="0" fontId="43" fillId="2" borderId="23" xfId="3" applyNumberFormat="1" applyFont="1" applyFill="1" applyBorder="1" applyAlignment="1">
      <alignment vertical="center"/>
    </xf>
    <xf numFmtId="0" fontId="1" fillId="2" borderId="23" xfId="0" applyFont="1" applyFill="1" applyBorder="1" applyAlignment="1">
      <alignment vertical="center"/>
    </xf>
    <xf numFmtId="2" fontId="62" fillId="2" borderId="0" xfId="0" applyNumberFormat="1" applyFont="1" applyFill="1" applyAlignment="1">
      <alignment horizontal="center" vertical="center"/>
    </xf>
    <xf numFmtId="0" fontId="53" fillId="2" borderId="0" xfId="0" applyFont="1" applyFill="1" applyBorder="1" applyAlignment="1">
      <alignment vertical="center"/>
    </xf>
    <xf numFmtId="16" fontId="115" fillId="2" borderId="0" xfId="3" quotePrefix="1" applyNumberFormat="1" applyFont="1" applyFill="1" applyBorder="1" applyAlignment="1">
      <alignment vertical="center"/>
    </xf>
    <xf numFmtId="0" fontId="62" fillId="2" borderId="0" xfId="0" applyFont="1" applyFill="1" applyBorder="1" applyAlignment="1">
      <alignment horizontal="right" vertical="center"/>
    </xf>
    <xf numFmtId="0" fontId="12" fillId="0" borderId="117" xfId="0" applyFont="1" applyFill="1" applyBorder="1" applyAlignment="1">
      <alignment vertical="center"/>
    </xf>
    <xf numFmtId="0" fontId="13" fillId="0" borderId="0" xfId="3" applyNumberFormat="1" applyFont="1" applyFill="1" applyBorder="1" applyAlignment="1">
      <alignment vertical="center"/>
    </xf>
    <xf numFmtId="0" fontId="25" fillId="0" borderId="110" xfId="0" applyFont="1" applyFill="1" applyBorder="1" applyAlignment="1">
      <alignment horizontal="center" vertical="center" wrapText="1"/>
    </xf>
    <xf numFmtId="2" fontId="25" fillId="0" borderId="113" xfId="0" applyNumberFormat="1" applyFont="1" applyFill="1" applyBorder="1" applyAlignment="1">
      <alignment horizontal="center" vertical="center"/>
    </xf>
    <xf numFmtId="2" fontId="25" fillId="6" borderId="29" xfId="0" applyNumberFormat="1" applyFont="1" applyFill="1" applyBorder="1" applyAlignment="1">
      <alignment horizontal="center" vertical="center" wrapText="1"/>
    </xf>
    <xf numFmtId="0" fontId="13" fillId="2" borderId="20" xfId="0" applyFont="1" applyFill="1" applyBorder="1" applyAlignment="1">
      <alignment vertical="center"/>
    </xf>
    <xf numFmtId="0" fontId="13" fillId="2" borderId="17" xfId="0" applyFont="1" applyFill="1" applyBorder="1" applyAlignment="1">
      <alignment vertical="center"/>
    </xf>
    <xf numFmtId="2" fontId="62" fillId="2" borderId="18" xfId="0" applyNumberFormat="1" applyFont="1" applyFill="1" applyBorder="1" applyAlignment="1">
      <alignment vertical="center"/>
    </xf>
    <xf numFmtId="0" fontId="0" fillId="2" borderId="18" xfId="0" applyFont="1" applyFill="1" applyBorder="1" applyAlignment="1">
      <alignment vertical="center"/>
    </xf>
    <xf numFmtId="0" fontId="62" fillId="2" borderId="19" xfId="0" applyFont="1" applyFill="1" applyBorder="1" applyAlignment="1">
      <alignment vertical="center"/>
    </xf>
    <xf numFmtId="9" fontId="2" fillId="2" borderId="0" xfId="97" applyFont="1" applyFill="1" applyAlignment="1">
      <alignment vertical="center"/>
    </xf>
    <xf numFmtId="0" fontId="13" fillId="2" borderId="14" xfId="0" applyFont="1" applyFill="1" applyBorder="1" applyAlignment="1">
      <alignment vertical="center"/>
    </xf>
    <xf numFmtId="0" fontId="62" fillId="2" borderId="15" xfId="0" applyFont="1" applyFill="1" applyBorder="1" applyAlignment="1">
      <alignment vertical="center"/>
    </xf>
    <xf numFmtId="0" fontId="62" fillId="2" borderId="16" xfId="0" applyFont="1" applyFill="1" applyBorder="1" applyAlignment="1">
      <alignment vertical="center"/>
    </xf>
    <xf numFmtId="2" fontId="19" fillId="2" borderId="0" xfId="3" applyNumberFormat="1" applyFont="1" applyFill="1" applyBorder="1" applyAlignment="1">
      <alignment vertical="center"/>
    </xf>
    <xf numFmtId="2" fontId="13" fillId="2" borderId="23" xfId="3" quotePrefix="1" applyNumberFormat="1" applyFont="1" applyFill="1" applyBorder="1" applyAlignment="1">
      <alignment vertical="center"/>
    </xf>
    <xf numFmtId="0" fontId="41" fillId="2" borderId="0" xfId="3" quotePrefix="1" applyNumberFormat="1" applyFont="1" applyFill="1" applyBorder="1" applyAlignment="1">
      <alignment vertical="center"/>
    </xf>
    <xf numFmtId="0" fontId="41" fillId="2" borderId="23" xfId="3" quotePrefix="1" applyNumberFormat="1" applyFont="1" applyFill="1" applyBorder="1" applyAlignment="1">
      <alignment vertical="center"/>
    </xf>
    <xf numFmtId="16" fontId="13" fillId="2" borderId="0" xfId="3" quotePrefix="1" applyNumberFormat="1" applyFont="1" applyFill="1" applyBorder="1" applyAlignment="1">
      <alignment vertical="center"/>
    </xf>
    <xf numFmtId="0" fontId="12" fillId="2" borderId="0" xfId="0" applyFont="1" applyFill="1" applyAlignment="1">
      <alignment horizontal="left" vertical="center"/>
    </xf>
    <xf numFmtId="0" fontId="41" fillId="2" borderId="23" xfId="3" applyNumberFormat="1" applyFont="1" applyFill="1" applyBorder="1" applyAlignment="1">
      <alignment vertical="center"/>
    </xf>
    <xf numFmtId="10" fontId="2" fillId="2" borderId="0" xfId="0" applyNumberFormat="1" applyFont="1" applyFill="1" applyBorder="1" applyAlignment="1">
      <alignment vertical="center"/>
    </xf>
    <xf numFmtId="0" fontId="13" fillId="0" borderId="61" xfId="3" applyNumberFormat="1" applyFont="1" applyFill="1" applyBorder="1" applyAlignment="1">
      <alignment vertical="center"/>
    </xf>
    <xf numFmtId="0" fontId="13" fillId="6" borderId="69" xfId="3" applyNumberFormat="1" applyFont="1" applyFill="1" applyBorder="1" applyAlignment="1">
      <alignment vertical="center"/>
    </xf>
    <xf numFmtId="0" fontId="141" fillId="0" borderId="33" xfId="3" applyNumberFormat="1" applyFont="1" applyFill="1" applyBorder="1" applyAlignment="1">
      <alignment vertical="center"/>
    </xf>
    <xf numFmtId="0" fontId="12" fillId="2" borderId="41" xfId="0" applyFont="1" applyFill="1" applyBorder="1" applyAlignment="1">
      <alignment vertical="center"/>
    </xf>
    <xf numFmtId="0" fontId="141" fillId="0" borderId="34" xfId="3" applyNumberFormat="1" applyFont="1" applyFill="1" applyBorder="1" applyAlignment="1">
      <alignment vertical="center"/>
    </xf>
    <xf numFmtId="0" fontId="12" fillId="2" borderId="54" xfId="0" applyFont="1" applyFill="1" applyBorder="1" applyAlignment="1">
      <alignment vertical="center"/>
    </xf>
    <xf numFmtId="0" fontId="12" fillId="4" borderId="58" xfId="0" applyFont="1" applyFill="1" applyBorder="1" applyAlignment="1">
      <alignment vertical="center"/>
    </xf>
    <xf numFmtId="2" fontId="141" fillId="2" borderId="0" xfId="0" applyNumberFormat="1" applyFont="1" applyFill="1" applyAlignment="1">
      <alignment vertical="center"/>
    </xf>
    <xf numFmtId="0" fontId="13" fillId="6" borderId="48" xfId="0" applyFont="1" applyFill="1" applyBorder="1" applyAlignment="1">
      <alignment horizontal="center" vertical="center"/>
    </xf>
    <xf numFmtId="0" fontId="31" fillId="0" borderId="0" xfId="0" applyFont="1" applyAlignment="1">
      <alignment vertical="center"/>
    </xf>
    <xf numFmtId="0" fontId="13" fillId="0" borderId="46" xfId="0" applyFont="1" applyBorder="1" applyAlignment="1">
      <alignment horizontal="center" vertical="center"/>
    </xf>
    <xf numFmtId="0" fontId="141" fillId="2" borderId="0" xfId="0" applyFont="1" applyFill="1" applyAlignment="1">
      <alignment vertical="center"/>
    </xf>
    <xf numFmtId="0" fontId="12" fillId="0" borderId="46" xfId="0" applyFont="1" applyFill="1" applyBorder="1" applyAlignment="1">
      <alignment vertical="center"/>
    </xf>
    <xf numFmtId="16" fontId="13" fillId="0" borderId="33" xfId="0" quotePrefix="1" applyNumberFormat="1" applyFont="1" applyFill="1" applyBorder="1" applyAlignment="1">
      <alignment horizontal="center" vertical="center"/>
    </xf>
    <xf numFmtId="10" fontId="13" fillId="0" borderId="27" xfId="0" applyNumberFormat="1" applyFont="1" applyFill="1" applyBorder="1" applyAlignment="1">
      <alignment horizontal="center" vertical="center"/>
    </xf>
    <xf numFmtId="16" fontId="13" fillId="6" borderId="34" xfId="0" quotePrefix="1" applyNumberFormat="1" applyFont="1" applyFill="1" applyBorder="1" applyAlignment="1">
      <alignment horizontal="center" vertical="center"/>
    </xf>
    <xf numFmtId="10" fontId="13" fillId="6" borderId="28" xfId="0" applyNumberFormat="1" applyFont="1" applyFill="1" applyBorder="1" applyAlignment="1">
      <alignment horizontal="center" vertical="center"/>
    </xf>
    <xf numFmtId="0" fontId="13" fillId="0" borderId="46" xfId="0" applyFont="1" applyFill="1" applyBorder="1" applyAlignment="1">
      <alignment vertical="center"/>
    </xf>
    <xf numFmtId="0" fontId="13" fillId="6" borderId="118" xfId="0" applyFont="1" applyFill="1" applyBorder="1" applyAlignment="1">
      <alignment horizontal="center" vertical="center"/>
    </xf>
    <xf numFmtId="2" fontId="13" fillId="0" borderId="33" xfId="0" applyNumberFormat="1" applyFont="1" applyFill="1" applyBorder="1" applyAlignment="1">
      <alignment horizontal="center" vertical="center"/>
    </xf>
    <xf numFmtId="2" fontId="13" fillId="0" borderId="27" xfId="0" applyNumberFormat="1" applyFont="1" applyFill="1" applyBorder="1" applyAlignment="1">
      <alignment horizontal="center" vertical="center"/>
    </xf>
    <xf numFmtId="0" fontId="12" fillId="2" borderId="390" xfId="0" applyFont="1" applyFill="1" applyBorder="1" applyAlignment="1">
      <alignment vertical="center"/>
    </xf>
    <xf numFmtId="0" fontId="13" fillId="2" borderId="31" xfId="3" applyNumberFormat="1" applyFont="1" applyFill="1" applyBorder="1" applyAlignment="1">
      <alignment vertical="center"/>
    </xf>
    <xf numFmtId="2" fontId="13" fillId="6" borderId="35" xfId="0" applyNumberFormat="1" applyFont="1" applyFill="1" applyBorder="1" applyAlignment="1">
      <alignment horizontal="center" vertical="center"/>
    </xf>
    <xf numFmtId="2" fontId="13" fillId="6" borderId="159" xfId="0" applyNumberFormat="1" applyFont="1" applyFill="1" applyBorder="1" applyAlignment="1">
      <alignment horizontal="center" vertical="center"/>
    </xf>
    <xf numFmtId="2" fontId="13" fillId="0" borderId="34" xfId="0" applyNumberFormat="1" applyFont="1" applyFill="1" applyBorder="1" applyAlignment="1">
      <alignment horizontal="center" vertical="center"/>
    </xf>
    <xf numFmtId="2" fontId="13" fillId="0" borderId="29" xfId="0" applyNumberFormat="1" applyFont="1" applyFill="1" applyBorder="1" applyAlignment="1">
      <alignment horizontal="center" vertical="center"/>
    </xf>
    <xf numFmtId="0" fontId="13" fillId="0" borderId="79" xfId="0" applyFont="1" applyFill="1" applyBorder="1" applyAlignment="1">
      <alignment horizontal="center" vertical="center"/>
    </xf>
    <xf numFmtId="0" fontId="13" fillId="0" borderId="222" xfId="0" applyFont="1" applyFill="1" applyBorder="1" applyAlignment="1">
      <alignment horizontal="center" vertical="center"/>
    </xf>
    <xf numFmtId="0" fontId="13" fillId="0" borderId="30" xfId="0" applyFont="1" applyFill="1" applyBorder="1" applyAlignment="1">
      <alignment vertical="center"/>
    </xf>
    <xf numFmtId="168" fontId="13" fillId="6" borderId="118" xfId="0" applyNumberFormat="1" applyFont="1" applyFill="1" applyBorder="1" applyAlignment="1">
      <alignment horizontal="center" vertical="center"/>
    </xf>
    <xf numFmtId="168" fontId="13" fillId="0" borderId="37" xfId="3" applyNumberFormat="1" applyFont="1" applyFill="1" applyBorder="1" applyAlignment="1">
      <alignment horizontal="center" vertical="center"/>
    </xf>
    <xf numFmtId="168" fontId="13" fillId="0" borderId="28" xfId="3" applyNumberFormat="1" applyFont="1" applyFill="1" applyBorder="1" applyAlignment="1">
      <alignment horizontal="center" vertical="center"/>
    </xf>
    <xf numFmtId="168" fontId="13" fillId="0" borderId="78" xfId="3" applyNumberFormat="1" applyFont="1" applyFill="1" applyBorder="1" applyAlignment="1">
      <alignment horizontal="center" vertical="center"/>
    </xf>
    <xf numFmtId="168" fontId="13" fillId="0" borderId="224" xfId="3" applyNumberFormat="1" applyFont="1" applyFill="1" applyBorder="1" applyAlignment="1">
      <alignment horizontal="center" vertical="center"/>
    </xf>
    <xf numFmtId="168" fontId="13" fillId="6" borderId="247" xfId="0" applyNumberFormat="1" applyFont="1" applyFill="1" applyBorder="1" applyAlignment="1">
      <alignment horizontal="center" vertical="center"/>
    </xf>
    <xf numFmtId="168" fontId="13" fillId="0" borderId="62" xfId="3" applyNumberFormat="1" applyFont="1" applyFill="1" applyBorder="1" applyAlignment="1">
      <alignment horizontal="center" vertical="center"/>
    </xf>
    <xf numFmtId="0" fontId="13" fillId="0" borderId="46" xfId="3" quotePrefix="1" applyNumberFormat="1" applyFont="1" applyFill="1" applyBorder="1" applyAlignment="1">
      <alignment vertical="center"/>
    </xf>
    <xf numFmtId="0" fontId="13" fillId="0" borderId="4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53" fillId="2" borderId="0" xfId="0" applyFont="1" applyFill="1" applyAlignment="1">
      <alignment vertical="center"/>
    </xf>
    <xf numFmtId="0" fontId="25" fillId="0" borderId="33" xfId="0" applyFont="1" applyFill="1" applyBorder="1" applyAlignment="1">
      <alignment horizontal="center" vertical="center" wrapText="1"/>
    </xf>
    <xf numFmtId="0" fontId="12" fillId="0" borderId="0" xfId="0" applyFont="1" applyFill="1" applyAlignment="1">
      <alignment vertical="center"/>
    </xf>
    <xf numFmtId="2" fontId="25" fillId="0" borderId="28" xfId="0" applyNumberFormat="1" applyFont="1" applyFill="1" applyBorder="1" applyAlignment="1">
      <alignment horizontal="center" vertical="center"/>
    </xf>
    <xf numFmtId="169" fontId="19" fillId="2" borderId="0" xfId="3" applyNumberFormat="1" applyFont="1" applyFill="1" applyBorder="1" applyAlignment="1">
      <alignment vertical="center"/>
    </xf>
    <xf numFmtId="2" fontId="115" fillId="2" borderId="0" xfId="3" applyNumberFormat="1" applyFont="1" applyFill="1" applyBorder="1" applyAlignment="1">
      <alignment vertical="center"/>
    </xf>
    <xf numFmtId="10" fontId="62" fillId="2" borderId="0" xfId="0" applyNumberFormat="1" applyFont="1" applyFill="1" applyAlignment="1">
      <alignment vertical="center"/>
    </xf>
    <xf numFmtId="2" fontId="115" fillId="2" borderId="0" xfId="3" applyNumberFormat="1" applyFont="1" applyFill="1" applyAlignment="1">
      <alignment vertical="center"/>
    </xf>
    <xf numFmtId="17" fontId="2" fillId="2" borderId="0" xfId="0" quotePrefix="1" applyNumberFormat="1" applyFont="1" applyFill="1" applyBorder="1" applyAlignment="1">
      <alignment horizontal="center" vertical="center"/>
    </xf>
    <xf numFmtId="169" fontId="2" fillId="2" borderId="0" xfId="0" applyNumberFormat="1" applyFont="1" applyFill="1" applyBorder="1" applyAlignment="1">
      <alignment vertical="center"/>
    </xf>
    <xf numFmtId="0" fontId="2" fillId="2" borderId="0" xfId="0" applyFont="1" applyFill="1" applyAlignment="1">
      <alignment horizontal="left" vertical="center"/>
    </xf>
    <xf numFmtId="10" fontId="2" fillId="2" borderId="23" xfId="0" applyNumberFormat="1" applyFont="1" applyFill="1" applyBorder="1" applyAlignment="1">
      <alignment vertical="center"/>
    </xf>
    <xf numFmtId="0" fontId="0" fillId="0" borderId="0" xfId="0" applyAlignment="1">
      <alignment vertical="center"/>
    </xf>
    <xf numFmtId="0" fontId="20" fillId="4" borderId="24" xfId="0" applyFont="1" applyFill="1" applyBorder="1" applyAlignment="1">
      <alignment vertical="center" wrapText="1"/>
    </xf>
    <xf numFmtId="0" fontId="20" fillId="4" borderId="25" xfId="0" applyFont="1" applyFill="1" applyBorder="1" applyAlignment="1">
      <alignment vertical="center" wrapText="1"/>
    </xf>
    <xf numFmtId="0" fontId="20" fillId="4" borderId="26" xfId="0" applyFont="1" applyFill="1" applyBorder="1" applyAlignment="1">
      <alignment vertical="center" wrapText="1"/>
    </xf>
    <xf numFmtId="0" fontId="158" fillId="12" borderId="22" xfId="0" applyFont="1" applyFill="1" applyBorder="1" applyAlignment="1">
      <alignment horizontal="center" vertical="center" wrapText="1"/>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0" borderId="33" xfId="0" applyFont="1" applyBorder="1" applyAlignment="1">
      <alignment horizontal="center" vertical="center" wrapText="1"/>
    </xf>
    <xf numFmtId="0" fontId="52" fillId="0" borderId="21" xfId="0" applyFont="1" applyBorder="1" applyAlignment="1">
      <alignment horizontal="center" vertical="center" wrapText="1"/>
    </xf>
    <xf numFmtId="0" fontId="142" fillId="2" borderId="0" xfId="0" applyFont="1" applyFill="1" applyAlignment="1">
      <alignment vertical="center"/>
    </xf>
    <xf numFmtId="0" fontId="142" fillId="4" borderId="0" xfId="0" applyFont="1" applyFill="1" applyAlignment="1">
      <alignment vertical="center"/>
    </xf>
    <xf numFmtId="4" fontId="142" fillId="4" borderId="0" xfId="0" applyNumberFormat="1" applyFont="1" applyFill="1" applyAlignment="1">
      <alignment vertical="center"/>
    </xf>
    <xf numFmtId="0" fontId="142" fillId="2" borderId="0" xfId="0" applyFont="1" applyFill="1" applyAlignment="1">
      <alignment vertical="center" wrapText="1"/>
    </xf>
    <xf numFmtId="0" fontId="182" fillId="4" borderId="13" xfId="0" applyFont="1" applyFill="1" applyBorder="1" applyAlignment="1">
      <alignment horizontal="center" vertical="center"/>
    </xf>
    <xf numFmtId="0" fontId="142" fillId="4" borderId="52" xfId="0" applyFont="1" applyFill="1" applyBorder="1" applyAlignment="1">
      <alignment horizontal="center" vertical="center"/>
    </xf>
    <xf numFmtId="0" fontId="142" fillId="4" borderId="51" xfId="0" applyFont="1" applyFill="1" applyBorder="1" applyAlignment="1">
      <alignment horizontal="center" vertical="center"/>
    </xf>
    <xf numFmtId="0" fontId="142" fillId="4" borderId="17" xfId="0" applyFont="1" applyFill="1" applyBorder="1" applyAlignment="1">
      <alignment horizontal="center" vertical="center"/>
    </xf>
    <xf numFmtId="0" fontId="185" fillId="4" borderId="0" xfId="0" applyFont="1" applyFill="1" applyAlignment="1">
      <alignment vertical="center"/>
    </xf>
    <xf numFmtId="0" fontId="186" fillId="4" borderId="25" xfId="1" applyFont="1" applyFill="1" applyBorder="1" applyAlignment="1" applyProtection="1">
      <alignment horizontal="left" vertical="center"/>
    </xf>
    <xf numFmtId="0" fontId="182" fillId="4" borderId="24" xfId="0" applyFont="1" applyFill="1" applyBorder="1" applyAlignment="1">
      <alignment vertical="center"/>
    </xf>
    <xf numFmtId="0" fontId="142" fillId="4" borderId="25" xfId="0" applyFont="1" applyFill="1" applyBorder="1" applyAlignment="1">
      <alignment vertical="center"/>
    </xf>
    <xf numFmtId="0" fontId="142" fillId="4" borderId="26" xfId="0" applyFont="1" applyFill="1" applyBorder="1" applyAlignment="1">
      <alignment vertical="center"/>
    </xf>
    <xf numFmtId="0" fontId="142" fillId="4" borderId="20" xfId="0" applyFont="1" applyFill="1" applyBorder="1" applyAlignment="1">
      <alignment vertical="center"/>
    </xf>
    <xf numFmtId="0" fontId="142" fillId="4" borderId="0" xfId="0" applyFont="1" applyFill="1" applyBorder="1" applyAlignment="1">
      <alignment vertical="center"/>
    </xf>
    <xf numFmtId="0" fontId="142" fillId="4" borderId="23" xfId="0" applyFont="1" applyFill="1" applyBorder="1" applyAlignment="1">
      <alignment vertical="center"/>
    </xf>
    <xf numFmtId="0" fontId="142" fillId="0" borderId="23" xfId="0" applyFont="1" applyBorder="1" applyAlignment="1">
      <alignment vertical="center"/>
    </xf>
    <xf numFmtId="0" fontId="142" fillId="4" borderId="0" xfId="0" applyFont="1" applyFill="1" applyBorder="1" applyAlignment="1">
      <alignment vertical="center" wrapText="1"/>
    </xf>
    <xf numFmtId="0" fontId="142" fillId="4" borderId="23" xfId="0" applyFont="1" applyFill="1" applyBorder="1" applyAlignment="1">
      <alignment vertical="center" wrapText="1"/>
    </xf>
    <xf numFmtId="0" fontId="142" fillId="0" borderId="20" xfId="0" applyFont="1" applyBorder="1" applyAlignment="1">
      <alignment vertical="center"/>
    </xf>
    <xf numFmtId="0" fontId="142" fillId="0" borderId="0" xfId="0" applyFont="1" applyAlignment="1">
      <alignment vertical="center"/>
    </xf>
    <xf numFmtId="0" fontId="187" fillId="0" borderId="100" xfId="0" applyFont="1" applyFill="1" applyBorder="1" applyAlignment="1">
      <alignment vertical="center"/>
    </xf>
    <xf numFmtId="0" fontId="187" fillId="0" borderId="0" xfId="0" applyFont="1" applyFill="1" applyBorder="1" applyAlignment="1">
      <alignment vertical="center"/>
    </xf>
    <xf numFmtId="0" fontId="187" fillId="0" borderId="99" xfId="0" applyFont="1" applyFill="1" applyBorder="1" applyAlignment="1">
      <alignment vertical="center"/>
    </xf>
    <xf numFmtId="0" fontId="142" fillId="4" borderId="133" xfId="0" applyFont="1" applyFill="1" applyBorder="1" applyAlignment="1">
      <alignment vertical="center"/>
    </xf>
    <xf numFmtId="0" fontId="142" fillId="4" borderId="17" xfId="0" applyFont="1" applyFill="1" applyBorder="1" applyAlignment="1">
      <alignment vertical="center"/>
    </xf>
    <xf numFmtId="0" fontId="142" fillId="4" borderId="18" xfId="0" applyFont="1" applyFill="1" applyBorder="1" applyAlignment="1">
      <alignment vertical="center"/>
    </xf>
    <xf numFmtId="0" fontId="142" fillId="4" borderId="19" xfId="0" applyFont="1" applyFill="1" applyBorder="1" applyAlignment="1">
      <alignment vertical="center"/>
    </xf>
    <xf numFmtId="17" fontId="182" fillId="9" borderId="183" xfId="5" quotePrefix="1" applyNumberFormat="1" applyFont="1" applyFill="1" applyBorder="1" applyAlignment="1">
      <alignment horizontal="center" vertical="center" wrapText="1"/>
    </xf>
    <xf numFmtId="0" fontId="142" fillId="2" borderId="178" xfId="0" quotePrefix="1" applyFont="1" applyFill="1" applyBorder="1" applyAlignment="1">
      <alignment horizontal="center" vertical="center"/>
    </xf>
    <xf numFmtId="0" fontId="142" fillId="2" borderId="178" xfId="0" applyFont="1" applyFill="1" applyBorder="1" applyAlignment="1">
      <alignment horizontal="center" vertical="center"/>
    </xf>
    <xf numFmtId="0" fontId="142" fillId="2" borderId="111" xfId="0" applyFont="1" applyFill="1" applyBorder="1" applyAlignment="1">
      <alignment horizontal="center" vertical="center"/>
    </xf>
    <xf numFmtId="0" fontId="142" fillId="2" borderId="111" xfId="0" quotePrefix="1" applyFont="1" applyFill="1" applyBorder="1" applyAlignment="1">
      <alignment horizontal="center" vertical="center"/>
    </xf>
    <xf numFmtId="0" fontId="142" fillId="2" borderId="184" xfId="0" applyFont="1" applyFill="1" applyBorder="1" applyAlignment="1">
      <alignment horizontal="center" vertical="center"/>
    </xf>
    <xf numFmtId="0" fontId="182" fillId="0" borderId="362" xfId="0" applyFont="1" applyFill="1" applyBorder="1" applyAlignment="1">
      <alignment horizontal="center" vertical="center"/>
    </xf>
    <xf numFmtId="0" fontId="182" fillId="0" borderId="243" xfId="0" applyFont="1" applyFill="1" applyBorder="1" applyAlignment="1">
      <alignment horizontal="center" vertical="center"/>
    </xf>
    <xf numFmtId="0" fontId="182" fillId="2" borderId="185" xfId="0" applyFont="1" applyFill="1" applyBorder="1" applyAlignment="1">
      <alignment horizontal="center" vertical="center"/>
    </xf>
    <xf numFmtId="0" fontId="150" fillId="4" borderId="0" xfId="0" applyFont="1" applyFill="1" applyAlignment="1">
      <alignment vertical="center"/>
    </xf>
    <xf numFmtId="0" fontId="142" fillId="4" borderId="100" xfId="0" applyFont="1" applyFill="1" applyBorder="1" applyAlignment="1">
      <alignment vertical="center"/>
    </xf>
    <xf numFmtId="0" fontId="142" fillId="4" borderId="104" xfId="0" applyFont="1" applyFill="1" applyBorder="1" applyAlignment="1">
      <alignment vertical="center"/>
    </xf>
    <xf numFmtId="0" fontId="142" fillId="4" borderId="99" xfId="0" applyFont="1" applyFill="1" applyBorder="1" applyAlignment="1">
      <alignment vertical="center"/>
    </xf>
    <xf numFmtId="0" fontId="142" fillId="4" borderId="106" xfId="0" applyFont="1" applyFill="1" applyBorder="1" applyAlignment="1">
      <alignment vertical="center"/>
    </xf>
    <xf numFmtId="0" fontId="142" fillId="4" borderId="250" xfId="0" applyFont="1" applyFill="1" applyBorder="1" applyAlignment="1">
      <alignment vertical="center"/>
    </xf>
    <xf numFmtId="0" fontId="142" fillId="4" borderId="107" xfId="0" applyFont="1" applyFill="1" applyBorder="1" applyAlignment="1">
      <alignment vertical="center"/>
    </xf>
    <xf numFmtId="0" fontId="142" fillId="4" borderId="131" xfId="0" applyFont="1" applyFill="1" applyBorder="1" applyAlignment="1">
      <alignment vertical="center"/>
    </xf>
    <xf numFmtId="17" fontId="182" fillId="9" borderId="73" xfId="5" applyNumberFormat="1" applyFont="1" applyFill="1" applyBorder="1" applyAlignment="1">
      <alignment horizontal="center" vertical="center" wrapText="1"/>
    </xf>
    <xf numFmtId="17" fontId="182" fillId="9" borderId="44" xfId="5" applyNumberFormat="1" applyFont="1" applyFill="1" applyBorder="1" applyAlignment="1">
      <alignment horizontal="center" vertical="center" wrapText="1"/>
    </xf>
    <xf numFmtId="17" fontId="182" fillId="9" borderId="45" xfId="5" applyNumberFormat="1" applyFont="1" applyFill="1" applyBorder="1" applyAlignment="1">
      <alignment horizontal="center" vertical="center" wrapText="1"/>
    </xf>
    <xf numFmtId="0" fontId="142" fillId="0" borderId="42" xfId="0" applyFont="1" applyFill="1" applyBorder="1" applyAlignment="1">
      <alignment horizontal="center" vertical="center"/>
    </xf>
    <xf numFmtId="0" fontId="142" fillId="0" borderId="22" xfId="0" applyFont="1" applyFill="1" applyBorder="1" applyAlignment="1">
      <alignment horizontal="center" vertical="center"/>
    </xf>
    <xf numFmtId="0" fontId="142" fillId="0" borderId="50" xfId="0" applyFont="1" applyFill="1" applyBorder="1" applyAlignment="1">
      <alignment horizontal="center" vertical="center"/>
    </xf>
    <xf numFmtId="0" fontId="142" fillId="0" borderId="41" xfId="0" quotePrefix="1" applyFont="1" applyFill="1" applyBorder="1" applyAlignment="1">
      <alignment horizontal="center" vertical="center"/>
    </xf>
    <xf numFmtId="0" fontId="142" fillId="0" borderId="27" xfId="0" applyFont="1" applyFill="1" applyBorder="1" applyAlignment="1">
      <alignment horizontal="center" vertical="center"/>
    </xf>
    <xf numFmtId="0" fontId="142" fillId="0" borderId="50" xfId="0" quotePrefix="1" applyFont="1" applyFill="1" applyBorder="1" applyAlignment="1">
      <alignment horizontal="center" vertical="center"/>
    </xf>
    <xf numFmtId="0" fontId="142" fillId="0" borderId="41" xfId="0" applyFont="1" applyFill="1" applyBorder="1" applyAlignment="1">
      <alignment horizontal="center" vertical="center"/>
    </xf>
    <xf numFmtId="0" fontId="142" fillId="0" borderId="21" xfId="0" applyFont="1" applyFill="1" applyBorder="1" applyAlignment="1">
      <alignment horizontal="center" vertical="center"/>
    </xf>
    <xf numFmtId="0" fontId="142" fillId="4" borderId="132" xfId="0" applyFont="1" applyFill="1" applyBorder="1" applyAlignment="1">
      <alignment vertical="center"/>
    </xf>
    <xf numFmtId="0" fontId="142" fillId="4" borderId="251" xfId="0" applyFont="1" applyFill="1" applyBorder="1" applyAlignment="1">
      <alignment vertical="center"/>
    </xf>
    <xf numFmtId="0" fontId="142" fillId="4" borderId="101" xfId="0" applyFont="1" applyFill="1" applyBorder="1" applyAlignment="1">
      <alignment vertical="center"/>
    </xf>
    <xf numFmtId="0" fontId="142" fillId="4" borderId="103" xfId="0" applyFont="1" applyFill="1" applyBorder="1" applyAlignment="1">
      <alignment vertical="center"/>
    </xf>
    <xf numFmtId="0" fontId="142" fillId="0" borderId="34" xfId="0" applyFont="1" applyFill="1" applyBorder="1" applyAlignment="1">
      <alignment horizontal="center" vertical="center"/>
    </xf>
    <xf numFmtId="0" fontId="142" fillId="0" borderId="28" xfId="0" applyFont="1" applyFill="1" applyBorder="1" applyAlignment="1">
      <alignment horizontal="center" vertical="center"/>
    </xf>
    <xf numFmtId="0" fontId="142" fillId="0" borderId="29" xfId="0" applyFont="1" applyFill="1" applyBorder="1" applyAlignment="1">
      <alignment horizontal="center" vertical="center"/>
    </xf>
    <xf numFmtId="0" fontId="182" fillId="0" borderId="53" xfId="0" applyFont="1" applyFill="1" applyBorder="1" applyAlignment="1">
      <alignment horizontal="center" vertical="center"/>
    </xf>
    <xf numFmtId="0" fontId="142" fillId="4" borderId="105" xfId="0" applyFont="1" applyFill="1" applyBorder="1" applyAlignment="1">
      <alignment vertical="center"/>
    </xf>
    <xf numFmtId="0" fontId="142" fillId="4" borderId="102" xfId="0" applyFont="1" applyFill="1" applyBorder="1" applyAlignment="1">
      <alignment vertical="center"/>
    </xf>
    <xf numFmtId="17" fontId="182" fillId="11" borderId="44" xfId="5" applyNumberFormat="1" applyFont="1" applyFill="1" applyBorder="1" applyAlignment="1">
      <alignment horizontal="center" vertical="center" wrapText="1"/>
    </xf>
    <xf numFmtId="0" fontId="142" fillId="0" borderId="22" xfId="0" quotePrefix="1" applyFont="1" applyFill="1" applyBorder="1" applyAlignment="1">
      <alignment horizontal="center" vertical="center"/>
    </xf>
    <xf numFmtId="0" fontId="142" fillId="0" borderId="21" xfId="0" quotePrefix="1" applyFont="1" applyFill="1" applyBorder="1" applyAlignment="1">
      <alignment horizontal="center" vertical="center"/>
    </xf>
    <xf numFmtId="0" fontId="142" fillId="0" borderId="27" xfId="0" quotePrefix="1" applyFont="1" applyFill="1" applyBorder="1" applyAlignment="1">
      <alignment horizontal="center" vertical="center"/>
    </xf>
    <xf numFmtId="0" fontId="142" fillId="0" borderId="28" xfId="0" quotePrefix="1" applyFont="1" applyFill="1" applyBorder="1" applyAlignment="1">
      <alignment horizontal="center" vertical="center"/>
    </xf>
    <xf numFmtId="0" fontId="142" fillId="0" borderId="29" xfId="0" quotePrefix="1" applyFont="1" applyFill="1" applyBorder="1" applyAlignment="1">
      <alignment horizontal="center" vertical="center"/>
    </xf>
    <xf numFmtId="0" fontId="182" fillId="0" borderId="13" xfId="0" applyFont="1" applyFill="1" applyBorder="1" applyAlignment="1">
      <alignment horizontal="center" vertical="center"/>
    </xf>
    <xf numFmtId="0" fontId="27" fillId="4" borderId="33" xfId="50" applyNumberFormat="1" applyFont="1" applyFill="1" applyBorder="1" applyAlignment="1">
      <alignment horizontal="center" vertical="center" wrapText="1"/>
    </xf>
    <xf numFmtId="0" fontId="27" fillId="4" borderId="27" xfId="0" applyFont="1" applyFill="1" applyBorder="1" applyAlignment="1">
      <alignment horizontal="left" vertical="center" wrapText="1"/>
    </xf>
    <xf numFmtId="0" fontId="27" fillId="4" borderId="34" xfId="50" applyNumberFormat="1" applyFont="1" applyFill="1" applyBorder="1" applyAlignment="1">
      <alignment horizontal="center" vertical="center" wrapText="1"/>
    </xf>
    <xf numFmtId="0" fontId="27" fillId="4" borderId="29" xfId="0" applyFont="1" applyFill="1" applyBorder="1" applyAlignment="1">
      <alignment horizontal="left" vertical="center" wrapText="1"/>
    </xf>
    <xf numFmtId="0" fontId="183" fillId="0" borderId="0" xfId="1" applyFont="1" applyAlignment="1" applyProtection="1">
      <alignment vertical="center"/>
    </xf>
    <xf numFmtId="0" fontId="27" fillId="4" borderId="38" xfId="50" applyNumberFormat="1" applyFont="1" applyFill="1" applyBorder="1" applyAlignment="1">
      <alignment horizontal="center" vertical="center" wrapText="1"/>
    </xf>
    <xf numFmtId="0" fontId="27" fillId="4" borderId="39" xfId="50" applyNumberFormat="1" applyFont="1" applyFill="1" applyBorder="1" applyAlignment="1">
      <alignment horizontal="center" vertical="center" wrapText="1"/>
    </xf>
    <xf numFmtId="0" fontId="63" fillId="4" borderId="39" xfId="50" applyNumberFormat="1" applyFont="1" applyFill="1" applyBorder="1" applyAlignment="1">
      <alignment horizontal="center" vertical="center" wrapText="1"/>
    </xf>
    <xf numFmtId="0" fontId="63" fillId="4" borderId="33" xfId="50" applyNumberFormat="1" applyFont="1" applyFill="1" applyBorder="1" applyAlignment="1">
      <alignment horizontal="center" vertical="center" wrapText="1"/>
    </xf>
    <xf numFmtId="0" fontId="27" fillId="4" borderId="42" xfId="50" applyNumberFormat="1" applyFont="1" applyFill="1" applyBorder="1" applyAlignment="1">
      <alignment horizontal="center" vertical="center" wrapText="1"/>
    </xf>
    <xf numFmtId="0" fontId="183" fillId="4" borderId="0" xfId="1" applyFont="1" applyFill="1" applyAlignment="1" applyProtection="1">
      <alignment vertical="center" wrapText="1"/>
    </xf>
    <xf numFmtId="0" fontId="63" fillId="4" borderId="34" xfId="50" applyNumberFormat="1" applyFont="1" applyFill="1" applyBorder="1" applyAlignment="1">
      <alignment horizontal="center" vertical="center" wrapText="1"/>
    </xf>
    <xf numFmtId="0" fontId="27" fillId="4" borderId="53" xfId="50" applyNumberFormat="1" applyFont="1" applyFill="1" applyBorder="1" applyAlignment="1">
      <alignment horizontal="center" vertical="center" wrapText="1"/>
    </xf>
    <xf numFmtId="0" fontId="183" fillId="2" borderId="0" xfId="1" applyFont="1" applyFill="1" applyAlignment="1" applyProtection="1">
      <alignment vertical="center"/>
    </xf>
    <xf numFmtId="164" fontId="120" fillId="0" borderId="28" xfId="0" quotePrefix="1" applyNumberFormat="1" applyFont="1" applyBorder="1" applyAlignment="1">
      <alignment horizontal="center" vertical="center" wrapText="1"/>
    </xf>
    <xf numFmtId="0" fontId="63" fillId="4" borderId="28" xfId="0" applyFont="1" applyFill="1" applyBorder="1" applyAlignment="1">
      <alignment horizontal="center" vertical="center" wrapText="1"/>
    </xf>
    <xf numFmtId="0" fontId="120" fillId="4" borderId="110" xfId="0" applyFont="1" applyFill="1" applyBorder="1" applyAlignment="1">
      <alignment horizontal="center" vertical="center" wrapText="1"/>
    </xf>
    <xf numFmtId="0" fontId="120" fillId="4" borderId="111" xfId="0" applyFont="1" applyFill="1" applyBorder="1" applyAlignment="1">
      <alignment horizontal="left" vertical="center" wrapText="1"/>
    </xf>
    <xf numFmtId="16" fontId="120" fillId="4" borderId="22" xfId="0" quotePrefix="1" applyNumberFormat="1" applyFont="1" applyFill="1" applyBorder="1" applyAlignment="1">
      <alignment horizontal="center" vertical="center" wrapText="1"/>
    </xf>
    <xf numFmtId="164" fontId="27" fillId="4" borderId="22" xfId="0" applyNumberFormat="1" applyFont="1" applyFill="1" applyBorder="1" applyAlignment="1">
      <alignment horizontal="center" vertical="center" wrapText="1"/>
    </xf>
    <xf numFmtId="0" fontId="27" fillId="4" borderId="50" xfId="0" applyFont="1" applyFill="1" applyBorder="1" applyAlignment="1">
      <alignment horizontal="left" vertical="center" wrapText="1"/>
    </xf>
    <xf numFmtId="0" fontId="27" fillId="12" borderId="49" xfId="0" applyFont="1" applyFill="1" applyBorder="1" applyAlignment="1">
      <alignment horizontal="center" vertical="center" wrapText="1"/>
    </xf>
    <xf numFmtId="0" fontId="27" fillId="12" borderId="22" xfId="0" applyFont="1" applyFill="1" applyBorder="1" applyAlignment="1">
      <alignment horizontal="center" vertical="center" wrapText="1"/>
    </xf>
    <xf numFmtId="0" fontId="27" fillId="12" borderId="50" xfId="0" applyFont="1" applyFill="1" applyBorder="1" applyAlignment="1">
      <alignment horizontal="left" vertical="center" wrapText="1"/>
    </xf>
    <xf numFmtId="17" fontId="63" fillId="0" borderId="21" xfId="50" quotePrefix="1" applyNumberFormat="1" applyFont="1" applyBorder="1" applyAlignment="1">
      <alignment horizontal="center" vertical="center" wrapText="1"/>
    </xf>
    <xf numFmtId="0" fontId="27" fillId="4" borderId="49" xfId="50" applyNumberFormat="1" applyFont="1" applyFill="1" applyBorder="1" applyAlignment="1">
      <alignment horizontal="center" vertical="center" wrapText="1"/>
    </xf>
    <xf numFmtId="17" fontId="63" fillId="0" borderId="22" xfId="50" quotePrefix="1" applyNumberFormat="1" applyFont="1" applyBorder="1" applyAlignment="1">
      <alignment horizontal="center" vertical="center" wrapText="1"/>
    </xf>
    <xf numFmtId="164" fontId="27" fillId="4" borderId="22" xfId="50" applyNumberFormat="1" applyFont="1" applyFill="1" applyBorder="1" applyAlignment="1">
      <alignment horizontal="center" vertical="center" wrapText="1"/>
    </xf>
    <xf numFmtId="0" fontId="183" fillId="0" borderId="0" xfId="1" applyFont="1" applyAlignment="1" applyProtection="1">
      <alignment vertical="center" wrapText="1"/>
    </xf>
    <xf numFmtId="0" fontId="189" fillId="2" borderId="0" xfId="0" applyFont="1" applyFill="1" applyAlignment="1">
      <alignment vertical="center"/>
    </xf>
    <xf numFmtId="0" fontId="27" fillId="4" borderId="0" xfId="0" applyFont="1" applyFill="1" applyBorder="1" applyAlignment="1">
      <alignment horizontal="center" vertical="center" wrapText="1"/>
    </xf>
    <xf numFmtId="164" fontId="27" fillId="4" borderId="0" xfId="0" applyNumberFormat="1" applyFont="1" applyFill="1" applyBorder="1" applyAlignment="1">
      <alignment horizontal="center" vertical="center" wrapText="1"/>
    </xf>
    <xf numFmtId="0" fontId="27" fillId="4" borderId="0" xfId="0" applyFont="1" applyFill="1" applyBorder="1" applyAlignment="1">
      <alignment horizontal="left" vertical="center" wrapText="1"/>
    </xf>
    <xf numFmtId="0" fontId="189" fillId="4" borderId="0" xfId="0" applyFont="1" applyFill="1" applyAlignment="1">
      <alignment vertical="center"/>
    </xf>
    <xf numFmtId="17" fontId="27" fillId="0" borderId="0" xfId="0" applyNumberFormat="1" applyFont="1" applyBorder="1" applyAlignment="1">
      <alignment horizontal="center" vertical="center" wrapText="1"/>
    </xf>
    <xf numFmtId="0" fontId="47" fillId="4" borderId="43" xfId="0" applyFont="1" applyFill="1" applyBorder="1" applyAlignment="1">
      <alignment horizontal="center" vertical="center" wrapText="1"/>
    </xf>
    <xf numFmtId="0" fontId="47" fillId="4" borderId="44" xfId="0" applyFont="1" applyFill="1" applyBorder="1" applyAlignment="1">
      <alignment horizontal="center" vertical="center" wrapText="1"/>
    </xf>
    <xf numFmtId="17" fontId="47" fillId="0" borderId="44" xfId="0" applyNumberFormat="1" applyFont="1" applyBorder="1" applyAlignment="1">
      <alignment horizontal="center" vertical="center" wrapText="1"/>
    </xf>
    <xf numFmtId="0" fontId="154" fillId="4" borderId="0" xfId="0" applyFont="1" applyFill="1" applyAlignment="1">
      <alignment vertical="center"/>
    </xf>
    <xf numFmtId="0" fontId="142" fillId="2" borderId="0" xfId="0" applyFont="1" applyFill="1" applyAlignment="1">
      <alignment horizontal="center" vertical="center"/>
    </xf>
    <xf numFmtId="0" fontId="154" fillId="2" borderId="49" xfId="0" applyFont="1" applyFill="1" applyBorder="1" applyAlignment="1">
      <alignment horizontal="center" vertical="center" wrapText="1"/>
    </xf>
    <xf numFmtId="15" fontId="27" fillId="4" borderId="22" xfId="0" quotePrefix="1" applyNumberFormat="1" applyFont="1" applyFill="1" applyBorder="1" applyAlignment="1">
      <alignment horizontal="center" vertical="center" wrapText="1"/>
    </xf>
    <xf numFmtId="0" fontId="154" fillId="4" borderId="0" xfId="0" applyFont="1" applyFill="1" applyAlignment="1">
      <alignment horizontal="center" vertical="center"/>
    </xf>
    <xf numFmtId="15" fontId="27" fillId="4" borderId="21" xfId="0" quotePrefix="1" applyNumberFormat="1" applyFont="1" applyFill="1" applyBorder="1" applyAlignment="1">
      <alignment horizontal="center" vertical="center" wrapText="1"/>
    </xf>
    <xf numFmtId="0" fontId="183" fillId="0" borderId="0" xfId="1" applyFont="1" applyAlignment="1" applyProtection="1">
      <alignment horizontal="center" vertical="center"/>
    </xf>
    <xf numFmtId="0" fontId="154" fillId="2" borderId="397" xfId="0" applyFont="1" applyFill="1" applyBorder="1" applyAlignment="1">
      <alignment horizontal="center" vertical="center" wrapText="1"/>
    </xf>
    <xf numFmtId="15" fontId="27" fillId="4" borderId="28" xfId="0" quotePrefix="1" applyNumberFormat="1" applyFont="1" applyFill="1" applyBorder="1" applyAlignment="1">
      <alignment horizontal="center" vertical="center" wrapText="1"/>
    </xf>
    <xf numFmtId="15" fontId="27" fillId="4" borderId="0" xfId="0" quotePrefix="1" applyNumberFormat="1" applyFont="1" applyFill="1" applyBorder="1" applyAlignment="1">
      <alignment horizontal="center" vertical="center" wrapText="1"/>
    </xf>
    <xf numFmtId="0" fontId="183" fillId="2" borderId="0" xfId="1" applyFont="1" applyFill="1" applyAlignment="1" applyProtection="1">
      <alignment vertical="center" wrapText="1"/>
    </xf>
    <xf numFmtId="17" fontId="27" fillId="0" borderId="0" xfId="0" quotePrefix="1" applyNumberFormat="1" applyFont="1" applyBorder="1" applyAlignment="1">
      <alignment horizontal="center" vertical="center" wrapText="1"/>
    </xf>
    <xf numFmtId="0" fontId="190" fillId="4" borderId="0" xfId="0" applyFont="1" applyFill="1" applyBorder="1" applyAlignment="1">
      <alignment horizontal="center" vertical="center" wrapText="1"/>
    </xf>
    <xf numFmtId="0" fontId="191" fillId="8" borderId="134" xfId="0" applyFont="1" applyFill="1" applyBorder="1" applyAlignment="1">
      <alignment horizontal="center" vertical="center" wrapText="1"/>
    </xf>
    <xf numFmtId="0" fontId="191" fillId="8" borderId="367" xfId="0" applyFont="1" applyFill="1" applyBorder="1" applyAlignment="1">
      <alignment vertical="center" wrapText="1"/>
    </xf>
    <xf numFmtId="0" fontId="183" fillId="4" borderId="0" xfId="1" applyFont="1" applyFill="1" applyAlignment="1" applyProtection="1">
      <alignment vertical="center"/>
    </xf>
    <xf numFmtId="0" fontId="52" fillId="4" borderId="393" xfId="0" applyFont="1" applyFill="1" applyBorder="1" applyAlignment="1">
      <alignment horizontal="center" vertical="center" wrapText="1"/>
    </xf>
    <xf numFmtId="17" fontId="154" fillId="4" borderId="275" xfId="0" quotePrefix="1" applyNumberFormat="1" applyFont="1" applyFill="1" applyBorder="1" applyAlignment="1">
      <alignment horizontal="center" vertical="center" wrapText="1"/>
    </xf>
    <xf numFmtId="0" fontId="193" fillId="4" borderId="275" xfId="0" applyFont="1" applyFill="1" applyBorder="1" applyAlignment="1">
      <alignment horizontal="center" vertical="center" wrapText="1"/>
    </xf>
    <xf numFmtId="0" fontId="154" fillId="4" borderId="275" xfId="0" applyFont="1" applyFill="1" applyBorder="1" applyAlignment="1">
      <alignment horizontal="center" vertical="center" wrapText="1"/>
    </xf>
    <xf numFmtId="164" fontId="193" fillId="4" borderId="394" xfId="0" applyNumberFormat="1" applyFont="1" applyFill="1" applyBorder="1" applyAlignment="1">
      <alignment horizontal="center" vertical="center" wrapText="1"/>
    </xf>
    <xf numFmtId="0" fontId="142" fillId="4" borderId="0" xfId="0" applyFont="1" applyFill="1" applyAlignment="1">
      <alignment horizontal="center" vertical="center"/>
    </xf>
    <xf numFmtId="0" fontId="142" fillId="0" borderId="0" xfId="0" applyFont="1" applyAlignment="1">
      <alignment horizontal="center" vertical="center"/>
    </xf>
    <xf numFmtId="0" fontId="154" fillId="4" borderId="275" xfId="0" applyFont="1" applyFill="1" applyBorder="1" applyAlignment="1">
      <alignment vertical="center" wrapText="1"/>
    </xf>
    <xf numFmtId="0" fontId="52" fillId="4" borderId="368" xfId="0" applyFont="1" applyFill="1" applyBorder="1" applyAlignment="1">
      <alignment horizontal="center" vertical="center" wrapText="1"/>
    </xf>
    <xf numFmtId="17" fontId="154" fillId="4" borderId="248" xfId="0" quotePrefix="1" applyNumberFormat="1" applyFont="1" applyFill="1" applyBorder="1" applyAlignment="1">
      <alignment horizontal="center" vertical="center" wrapText="1"/>
    </xf>
    <xf numFmtId="0" fontId="193" fillId="4" borderId="248" xfId="0" applyFont="1" applyFill="1" applyBorder="1" applyAlignment="1">
      <alignment horizontal="center" vertical="center" wrapText="1"/>
    </xf>
    <xf numFmtId="0" fontId="154" fillId="4" borderId="248" xfId="0" applyFont="1" applyFill="1" applyBorder="1" applyAlignment="1">
      <alignment vertical="center" wrapText="1"/>
    </xf>
    <xf numFmtId="164" fontId="193" fillId="4" borderId="369" xfId="0" applyNumberFormat="1" applyFont="1" applyFill="1" applyBorder="1" applyAlignment="1">
      <alignment horizontal="center" vertical="center" wrapText="1"/>
    </xf>
    <xf numFmtId="0" fontId="194" fillId="5" borderId="175" xfId="0" applyFont="1" applyFill="1" applyBorder="1" applyAlignment="1">
      <alignment horizontal="center" vertical="center" wrapText="1"/>
    </xf>
    <xf numFmtId="0" fontId="194" fillId="5" borderId="176" xfId="0" applyFont="1" applyFill="1" applyBorder="1" applyAlignment="1">
      <alignment horizontal="center" vertical="center" wrapText="1"/>
    </xf>
    <xf numFmtId="3" fontId="195" fillId="2" borderId="130" xfId="0" applyNumberFormat="1" applyFont="1" applyFill="1" applyBorder="1" applyAlignment="1">
      <alignment horizontal="center" vertical="center" wrapText="1"/>
    </xf>
    <xf numFmtId="3" fontId="195" fillId="2" borderId="200" xfId="0" applyNumberFormat="1" applyFont="1" applyFill="1" applyBorder="1" applyAlignment="1">
      <alignment horizontal="center" vertical="center" wrapText="1"/>
    </xf>
    <xf numFmtId="3" fontId="195" fillId="2" borderId="126" xfId="0" applyNumberFormat="1" applyFont="1" applyFill="1" applyBorder="1" applyAlignment="1">
      <alignment horizontal="center" vertical="center" wrapText="1"/>
    </xf>
    <xf numFmtId="3" fontId="195" fillId="2" borderId="199" xfId="0" quotePrefix="1" applyNumberFormat="1" applyFont="1" applyFill="1" applyBorder="1" applyAlignment="1">
      <alignment horizontal="center" vertical="center" wrapText="1"/>
    </xf>
    <xf numFmtId="3" fontId="195" fillId="2" borderId="199" xfId="0" applyNumberFormat="1" applyFont="1" applyFill="1" applyBorder="1" applyAlignment="1">
      <alignment horizontal="center" vertical="center" wrapText="1"/>
    </xf>
    <xf numFmtId="3" fontId="195" fillId="2" borderId="191" xfId="0" applyNumberFormat="1" applyFont="1" applyFill="1" applyBorder="1" applyAlignment="1">
      <alignment horizontal="center" vertical="center" wrapText="1"/>
    </xf>
    <xf numFmtId="3" fontId="195" fillId="2" borderId="192" xfId="0" applyNumberFormat="1" applyFont="1" applyFill="1" applyBorder="1" applyAlignment="1">
      <alignment horizontal="center" vertical="center" wrapText="1"/>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164" fontId="52" fillId="0" borderId="22" xfId="0" applyNumberFormat="1"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49" xfId="0" applyFont="1" applyFill="1" applyBorder="1" applyAlignment="1">
      <alignment horizontal="center" vertical="center"/>
    </xf>
    <xf numFmtId="0" fontId="10" fillId="0" borderId="22" xfId="0" applyFont="1" applyFill="1" applyBorder="1" applyAlignment="1">
      <alignment horizontal="center" vertical="center"/>
    </xf>
    <xf numFmtId="0" fontId="0" fillId="0" borderId="0" xfId="0" applyAlignment="1">
      <alignment vertical="center"/>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49" xfId="0" applyFont="1" applyFill="1" applyBorder="1" applyAlignment="1">
      <alignment horizontal="center" vertical="center"/>
    </xf>
    <xf numFmtId="0" fontId="52" fillId="2" borderId="39" xfId="0" applyFont="1" applyFill="1" applyBorder="1" applyAlignment="1">
      <alignment horizontal="center" vertical="center" wrapText="1"/>
    </xf>
    <xf numFmtId="0" fontId="12" fillId="2" borderId="20" xfId="5" applyFont="1" applyFill="1" applyBorder="1" applyAlignment="1">
      <alignment vertical="center" wrapText="1"/>
    </xf>
    <xf numFmtId="0" fontId="1" fillId="2" borderId="72" xfId="0" applyFont="1" applyFill="1" applyBorder="1" applyAlignment="1">
      <alignment vertical="center" wrapText="1"/>
    </xf>
    <xf numFmtId="3" fontId="1" fillId="76" borderId="70" xfId="0" applyNumberFormat="1" applyFont="1" applyFill="1" applyBorder="1" applyAlignment="1">
      <alignment vertical="center" wrapText="1"/>
    </xf>
    <xf numFmtId="3" fontId="1" fillId="0" borderId="70" xfId="0" applyNumberFormat="1" applyFont="1" applyBorder="1" applyAlignment="1">
      <alignment vertical="center" wrapText="1"/>
    </xf>
    <xf numFmtId="3" fontId="180" fillId="0" borderId="70" xfId="0" applyNumberFormat="1" applyFont="1" applyBorder="1" applyAlignment="1">
      <alignment vertical="center" wrapText="1"/>
    </xf>
    <xf numFmtId="173" fontId="181" fillId="6" borderId="70" xfId="180" applyNumberFormat="1" applyFont="1" applyFill="1" applyBorder="1" applyAlignment="1">
      <alignment horizontal="center" vertical="center"/>
    </xf>
    <xf numFmtId="4" fontId="12" fillId="4" borderId="50" xfId="0" applyNumberFormat="1"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2" borderId="27" xfId="0" applyFont="1" applyFill="1" applyBorder="1" applyAlignment="1" applyProtection="1">
      <alignment horizontal="center" vertical="center" wrapText="1"/>
      <protection locked="0"/>
    </xf>
    <xf numFmtId="2" fontId="12" fillId="2" borderId="27" xfId="0" applyNumberFormat="1" applyFont="1" applyFill="1" applyBorder="1" applyAlignment="1" applyProtection="1">
      <alignment horizontal="center" vertical="center" wrapText="1"/>
      <protection locked="0"/>
    </xf>
    <xf numFmtId="0" fontId="12" fillId="2" borderId="28" xfId="0" applyFont="1" applyFill="1" applyBorder="1" applyAlignment="1" applyProtection="1">
      <alignment horizontal="center" vertical="center" wrapText="1"/>
      <protection locked="0"/>
    </xf>
    <xf numFmtId="2" fontId="12" fillId="2" borderId="40" xfId="0" applyNumberFormat="1" applyFont="1" applyFill="1" applyBorder="1" applyAlignment="1" applyProtection="1">
      <alignment horizontal="center" vertical="center" wrapText="1"/>
      <protection locked="0"/>
    </xf>
    <xf numFmtId="3" fontId="12" fillId="6" borderId="130" xfId="0" applyNumberFormat="1" applyFont="1" applyFill="1" applyBorder="1" applyAlignment="1">
      <alignment horizontal="center" vertical="center" wrapText="1"/>
    </xf>
    <xf numFmtId="4" fontId="1" fillId="4" borderId="19" xfId="0" applyNumberFormat="1" applyFont="1" applyFill="1" applyBorder="1" applyAlignment="1">
      <alignment horizontal="center" vertical="center" wrapText="1"/>
    </xf>
    <xf numFmtId="165" fontId="32" fillId="0" borderId="126" xfId="3" quotePrefix="1" applyNumberFormat="1" applyFont="1" applyFill="1" applyBorder="1" applyAlignment="1">
      <alignment vertical="center"/>
    </xf>
    <xf numFmtId="0" fontId="32" fillId="6" borderId="128" xfId="3" quotePrefix="1" applyFont="1" applyFill="1" applyBorder="1" applyAlignment="1">
      <alignment vertical="center" wrapText="1"/>
    </xf>
    <xf numFmtId="2" fontId="32" fillId="6" borderId="128" xfId="3" quotePrefix="1" applyNumberFormat="1" applyFont="1" applyFill="1" applyBorder="1" applyAlignment="1">
      <alignment vertical="center" wrapText="1"/>
    </xf>
    <xf numFmtId="0" fontId="32" fillId="6" borderId="128" xfId="3" applyFont="1" applyFill="1" applyBorder="1" applyAlignment="1">
      <alignment horizontal="right" vertical="center" wrapText="1"/>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49" xfId="0" applyFont="1" applyFill="1" applyBorder="1" applyAlignment="1">
      <alignment horizontal="center" vertical="center"/>
    </xf>
    <xf numFmtId="0" fontId="10" fillId="0" borderId="22" xfId="0" applyFont="1" applyFill="1" applyBorder="1" applyAlignment="1">
      <alignment horizontal="center" vertical="center"/>
    </xf>
    <xf numFmtId="1" fontId="0" fillId="0" borderId="0" xfId="0" applyNumberFormat="1" applyAlignment="1">
      <alignment horizontal="center"/>
    </xf>
    <xf numFmtId="4" fontId="9" fillId="2" borderId="0" xfId="5" applyNumberFormat="1" applyFill="1" applyAlignment="1">
      <alignment vertical="center"/>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49" xfId="0" applyFont="1" applyFill="1" applyBorder="1" applyAlignment="1">
      <alignment horizontal="center" vertical="center"/>
    </xf>
    <xf numFmtId="0" fontId="10" fillId="0" borderId="22" xfId="0" applyFont="1" applyFill="1" applyBorder="1" applyAlignment="1">
      <alignment horizontal="center" vertical="center"/>
    </xf>
    <xf numFmtId="0" fontId="53" fillId="2" borderId="0" xfId="5" applyFont="1" applyFill="1" applyBorder="1" applyAlignment="1">
      <alignment horizontal="center" vertical="center"/>
    </xf>
    <xf numFmtId="16" fontId="13" fillId="0" borderId="110" xfId="0" applyNumberFormat="1" applyFont="1" applyFill="1" applyBorder="1" applyAlignment="1">
      <alignment horizontal="center" vertical="center"/>
    </xf>
    <xf numFmtId="16" fontId="13" fillId="6" borderId="112" xfId="0" applyNumberFormat="1" applyFont="1" applyFill="1" applyBorder="1" applyAlignment="1">
      <alignment horizontal="center" vertical="center"/>
    </xf>
    <xf numFmtId="3" fontId="41" fillId="4" borderId="0" xfId="3" applyNumberFormat="1" applyFont="1" applyFill="1" applyBorder="1" applyAlignment="1">
      <alignment vertical="center"/>
    </xf>
    <xf numFmtId="3" fontId="2" fillId="2" borderId="0" xfId="0" applyNumberFormat="1" applyFont="1" applyFill="1" applyBorder="1" applyAlignment="1">
      <alignment vertical="center"/>
    </xf>
    <xf numFmtId="3" fontId="2" fillId="2" borderId="0" xfId="0" quotePrefix="1" applyNumberFormat="1" applyFont="1" applyFill="1" applyAlignment="1">
      <alignment vertical="center" wrapText="1"/>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4" fontId="25" fillId="6" borderId="29" xfId="0" applyNumberFormat="1" applyFont="1" applyFill="1" applyBorder="1" applyAlignment="1">
      <alignment horizontal="center" vertical="center" wrapText="1"/>
    </xf>
    <xf numFmtId="17" fontId="178" fillId="2" borderId="0" xfId="0" applyNumberFormat="1" applyFont="1" applyFill="1" applyAlignment="1">
      <alignment vertical="center"/>
    </xf>
    <xf numFmtId="0" fontId="62" fillId="2" borderId="18" xfId="0" applyFont="1" applyFill="1" applyBorder="1" applyAlignment="1">
      <alignment vertical="center"/>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49" xfId="0" applyFont="1" applyFill="1" applyBorder="1" applyAlignment="1">
      <alignment horizontal="center" vertical="center" wrapText="1"/>
    </xf>
    <xf numFmtId="0" fontId="0" fillId="0" borderId="0" xfId="0" applyAlignment="1">
      <alignment vertical="center"/>
    </xf>
    <xf numFmtId="0" fontId="52" fillId="0" borderId="70"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0" borderId="60"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22" xfId="0" applyFont="1" applyFill="1" applyBorder="1" applyAlignment="1">
      <alignment horizontal="center" vertical="center"/>
    </xf>
    <xf numFmtId="0" fontId="52" fillId="2" borderId="39" xfId="0" applyFont="1" applyFill="1" applyBorder="1" applyAlignment="1">
      <alignment horizontal="center" vertical="center" wrapText="1"/>
    </xf>
    <xf numFmtId="0" fontId="12" fillId="4" borderId="70" xfId="5" applyFont="1" applyFill="1" applyBorder="1" applyAlignment="1">
      <alignment horizontal="justify" vertical="center" wrapText="1"/>
    </xf>
    <xf numFmtId="3" fontId="0" fillId="76" borderId="70" xfId="0" applyNumberFormat="1" applyFont="1" applyFill="1" applyBorder="1" applyAlignment="1">
      <alignment horizontal="center" vertical="center" wrapText="1"/>
    </xf>
    <xf numFmtId="3" fontId="0" fillId="0" borderId="70" xfId="0" applyNumberFormat="1" applyFont="1" applyFill="1" applyBorder="1" applyAlignment="1">
      <alignment horizontal="center" vertical="center" wrapText="1"/>
    </xf>
    <xf numFmtId="3" fontId="181" fillId="6" borderId="70" xfId="0" applyNumberFormat="1" applyFont="1" applyFill="1" applyBorder="1" applyAlignment="1">
      <alignment horizontal="center" vertical="center" wrapText="1"/>
    </xf>
    <xf numFmtId="10" fontId="12" fillId="4" borderId="408" xfId="0" applyNumberFormat="1" applyFont="1" applyFill="1" applyBorder="1" applyAlignment="1">
      <alignment horizontal="center" vertical="center" wrapText="1"/>
    </xf>
    <xf numFmtId="0" fontId="0" fillId="0" borderId="0" xfId="0" applyAlignment="1">
      <alignment vertical="center"/>
    </xf>
    <xf numFmtId="0" fontId="52" fillId="0" borderId="49"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49" xfId="0" applyFont="1" applyFill="1" applyBorder="1" applyAlignment="1">
      <alignment horizontal="center" vertical="center" wrapText="1"/>
    </xf>
    <xf numFmtId="0" fontId="192" fillId="12" borderId="20" xfId="0" applyFont="1" applyFill="1" applyBorder="1" applyAlignment="1">
      <alignment horizontal="center" vertical="center" wrapText="1"/>
    </xf>
    <xf numFmtId="0" fontId="192" fillId="12" borderId="0" xfId="0" applyFont="1" applyFill="1" applyBorder="1" applyAlignment="1">
      <alignment horizontal="center" vertical="center" wrapText="1"/>
    </xf>
    <xf numFmtId="0" fontId="192" fillId="12" borderId="23"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22" xfId="0" applyFont="1" applyFill="1" applyBorder="1" applyAlignment="1">
      <alignment horizontal="center" vertical="center"/>
    </xf>
    <xf numFmtId="0" fontId="52" fillId="2" borderId="39" xfId="0" applyFont="1" applyFill="1" applyBorder="1" applyAlignment="1">
      <alignment horizontal="center" vertical="center" wrapText="1"/>
    </xf>
    <xf numFmtId="0" fontId="0" fillId="0" borderId="0" xfId="0" applyAlignment="1">
      <alignment vertical="center"/>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49" xfId="0" applyFont="1" applyFill="1" applyBorder="1" applyAlignment="1">
      <alignment horizontal="center" vertical="center" wrapText="1"/>
    </xf>
    <xf numFmtId="17" fontId="53" fillId="4" borderId="206" xfId="5" applyNumberFormat="1" applyFont="1" applyFill="1" applyBorder="1" applyAlignment="1">
      <alignment horizontal="center" vertical="center" wrapText="1"/>
    </xf>
    <xf numFmtId="0" fontId="53" fillId="4" borderId="44" xfId="5" quotePrefix="1" applyFont="1" applyFill="1" applyBorder="1" applyAlignment="1">
      <alignment horizontal="center" vertical="center" wrapText="1"/>
    </xf>
    <xf numFmtId="0" fontId="0" fillId="0" borderId="0" xfId="0" applyAlignment="1">
      <alignment vertical="center"/>
    </xf>
    <xf numFmtId="0" fontId="52" fillId="0" borderId="70"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52" fillId="0" borderId="60" xfId="0" applyFont="1" applyFill="1" applyBorder="1" applyAlignment="1">
      <alignment horizontal="center" vertical="center" wrapText="1"/>
    </xf>
    <xf numFmtId="0" fontId="52" fillId="2" borderId="39" xfId="0" applyFont="1" applyFill="1" applyBorder="1" applyAlignment="1">
      <alignment horizontal="center" vertical="center" wrapText="1"/>
    </xf>
    <xf numFmtId="0" fontId="51" fillId="0" borderId="70"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49" xfId="0" applyFont="1" applyFill="1" applyBorder="1" applyAlignment="1">
      <alignment horizontal="center" vertical="center" wrapText="1"/>
    </xf>
    <xf numFmtId="4" fontId="0" fillId="2" borderId="0" xfId="0" applyNumberFormat="1" applyFill="1" applyBorder="1" applyAlignment="1">
      <alignment vertical="center" wrapText="1"/>
    </xf>
    <xf numFmtId="0" fontId="52" fillId="0" borderId="51" xfId="0" applyFont="1" applyFill="1" applyBorder="1" applyAlignment="1">
      <alignment horizontal="center" vertical="center" wrapText="1"/>
    </xf>
    <xf numFmtId="0" fontId="51" fillId="0" borderId="36" xfId="0" applyFont="1" applyFill="1" applyBorder="1" applyAlignment="1">
      <alignment horizontal="center" vertical="center"/>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0" fillId="0" borderId="0" xfId="0" applyAlignment="1">
      <alignment vertical="center"/>
    </xf>
    <xf numFmtId="0" fontId="18" fillId="2" borderId="0" xfId="3" applyNumberFormat="1" applyFont="1" applyFill="1" applyBorder="1" applyAlignment="1">
      <alignment horizontal="center" vertical="center"/>
    </xf>
    <xf numFmtId="0" fontId="62" fillId="2" borderId="0" xfId="0" applyFont="1" applyFill="1" applyAlignment="1">
      <alignment horizontal="center" vertical="center"/>
    </xf>
    <xf numFmtId="0" fontId="52" fillId="0" borderId="60" xfId="0" applyFont="1" applyFill="1" applyBorder="1" applyAlignment="1">
      <alignment horizontal="center" vertical="center" wrapText="1"/>
    </xf>
    <xf numFmtId="0" fontId="52" fillId="0" borderId="70"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22" xfId="0" applyFont="1" applyFill="1" applyBorder="1" applyAlignment="1">
      <alignment horizontal="center" vertical="center"/>
    </xf>
    <xf numFmtId="0" fontId="51" fillId="0" borderId="70" xfId="0" applyFont="1" applyFill="1" applyBorder="1" applyAlignment="1">
      <alignment horizontal="center" vertical="center"/>
    </xf>
    <xf numFmtId="0" fontId="52" fillId="2" borderId="39" xfId="0" applyFont="1" applyFill="1" applyBorder="1" applyAlignment="1">
      <alignment horizontal="center" vertical="center" wrapText="1"/>
    </xf>
    <xf numFmtId="0" fontId="13" fillId="0" borderId="110" xfId="0" applyFont="1" applyFill="1" applyBorder="1" applyAlignment="1">
      <alignment vertical="center" wrapText="1"/>
    </xf>
    <xf numFmtId="0" fontId="13" fillId="0" borderId="112" xfId="0" applyFont="1" applyFill="1" applyBorder="1" applyAlignment="1">
      <alignment vertical="center" wrapText="1"/>
    </xf>
    <xf numFmtId="0" fontId="13" fillId="0" borderId="33" xfId="0" applyFont="1" applyFill="1" applyBorder="1" applyAlignment="1">
      <alignment vertical="center" wrapText="1"/>
    </xf>
    <xf numFmtId="0" fontId="13" fillId="0" borderId="34" xfId="0" applyFont="1" applyFill="1" applyBorder="1" applyAlignment="1">
      <alignment vertical="center" wrapText="1"/>
    </xf>
    <xf numFmtId="0" fontId="13" fillId="0" borderId="46" xfId="0" applyFont="1" applyFill="1" applyBorder="1" applyAlignment="1">
      <alignment vertical="center" wrapText="1"/>
    </xf>
    <xf numFmtId="173" fontId="53" fillId="11" borderId="44" xfId="175" applyNumberFormat="1" applyFont="1" applyFill="1" applyBorder="1" applyAlignment="1">
      <alignment vertical="top"/>
    </xf>
    <xf numFmtId="4" fontId="73" fillId="2" borderId="29" xfId="97" applyNumberFormat="1" applyFont="1" applyFill="1" applyBorder="1" applyAlignment="1">
      <alignment horizontal="center" vertical="center"/>
    </xf>
    <xf numFmtId="0" fontId="12" fillId="78" borderId="54" xfId="0" applyFont="1" applyFill="1" applyBorder="1" applyAlignment="1" applyProtection="1">
      <alignment horizontal="center" vertical="center" wrapText="1"/>
      <protection locked="0"/>
    </xf>
    <xf numFmtId="0" fontId="131" fillId="2" borderId="24" xfId="1" applyFont="1" applyFill="1" applyBorder="1" applyAlignment="1" applyProtection="1">
      <alignment horizontal="center"/>
    </xf>
    <xf numFmtId="0" fontId="3" fillId="0" borderId="25" xfId="0" applyFont="1" applyBorder="1"/>
    <xf numFmtId="0" fontId="3" fillId="0" borderId="26" xfId="0" applyFont="1" applyBorder="1"/>
    <xf numFmtId="0" fontId="4" fillId="2" borderId="0" xfId="0" applyFont="1" applyFill="1" applyBorder="1" applyAlignment="1">
      <alignment horizontal="center" wrapText="1"/>
    </xf>
    <xf numFmtId="0" fontId="0" fillId="2" borderId="0" xfId="0" applyFill="1" applyBorder="1" applyAlignment="1">
      <alignment horizontal="center" wrapText="1"/>
    </xf>
    <xf numFmtId="0" fontId="65" fillId="2" borderId="17" xfId="0" applyFont="1" applyFill="1" applyBorder="1" applyAlignment="1">
      <alignment horizontal="center" wrapText="1"/>
    </xf>
    <xf numFmtId="0" fontId="0" fillId="0" borderId="19" xfId="0" applyBorder="1"/>
    <xf numFmtId="0" fontId="0" fillId="2" borderId="0" xfId="0" applyFill="1" applyBorder="1" applyAlignment="1">
      <alignment wrapText="1"/>
    </xf>
    <xf numFmtId="0" fontId="0" fillId="2" borderId="23" xfId="0" applyFill="1" applyBorder="1" applyAlignment="1">
      <alignment wrapText="1"/>
    </xf>
    <xf numFmtId="0" fontId="148" fillId="73" borderId="14" xfId="0" applyFont="1" applyFill="1" applyBorder="1" applyAlignment="1">
      <alignment wrapText="1"/>
    </xf>
    <xf numFmtId="0" fontId="142" fillId="0" borderId="15" xfId="0" applyFont="1" applyBorder="1" applyAlignment="1">
      <alignment wrapText="1"/>
    </xf>
    <xf numFmtId="0" fontId="142" fillId="0" borderId="16" xfId="0" applyFont="1" applyBorder="1" applyAlignment="1">
      <alignment wrapText="1"/>
    </xf>
    <xf numFmtId="0" fontId="142" fillId="0" borderId="17" xfId="0" applyFont="1" applyBorder="1" applyAlignment="1">
      <alignment wrapText="1"/>
    </xf>
    <xf numFmtId="0" fontId="142" fillId="0" borderId="18" xfId="0" applyFont="1" applyBorder="1" applyAlignment="1">
      <alignment wrapText="1"/>
    </xf>
    <xf numFmtId="0" fontId="142" fillId="0" borderId="19" xfId="0" applyFont="1" applyBorder="1" applyAlignment="1">
      <alignment wrapText="1"/>
    </xf>
    <xf numFmtId="0" fontId="73" fillId="12" borderId="24" xfId="0" applyFont="1" applyFill="1" applyBorder="1" applyAlignment="1">
      <alignment horizontal="center" vertical="center" wrapText="1"/>
    </xf>
    <xf numFmtId="0" fontId="151" fillId="12" borderId="25" xfId="0" applyFont="1" applyFill="1" applyBorder="1" applyAlignment="1">
      <alignment horizontal="center" vertical="center" wrapText="1"/>
    </xf>
    <xf numFmtId="0" fontId="151" fillId="12" borderId="26" xfId="0" applyFont="1" applyFill="1" applyBorder="1" applyAlignment="1">
      <alignment horizontal="center" vertical="center" wrapText="1"/>
    </xf>
    <xf numFmtId="17" fontId="62" fillId="2" borderId="0" xfId="0" applyNumberFormat="1" applyFont="1" applyFill="1" applyAlignment="1">
      <alignment horizontal="center" vertical="center"/>
    </xf>
    <xf numFmtId="0" fontId="62" fillId="2" borderId="0" xfId="0" applyFont="1" applyFill="1" applyAlignment="1">
      <alignment horizontal="center" vertical="center"/>
    </xf>
    <xf numFmtId="0" fontId="115" fillId="2" borderId="20" xfId="3" applyNumberFormat="1" applyFont="1" applyFill="1" applyBorder="1" applyAlignment="1">
      <alignment horizontal="center" vertical="center" wrapText="1"/>
    </xf>
    <xf numFmtId="0" fontId="78" fillId="0" borderId="33" xfId="1" applyFont="1" applyBorder="1" applyAlignment="1" applyProtection="1">
      <alignment vertical="center" wrapText="1"/>
    </xf>
    <xf numFmtId="0" fontId="78" fillId="0" borderId="21" xfId="1" applyFont="1" applyBorder="1" applyAlignment="1" applyProtection="1">
      <alignment vertical="center" wrapText="1"/>
    </xf>
    <xf numFmtId="0" fontId="78" fillId="0" borderId="27" xfId="1" applyFont="1" applyBorder="1" applyAlignment="1" applyProtection="1">
      <alignment vertical="center" wrapText="1"/>
    </xf>
    <xf numFmtId="0" fontId="3" fillId="3" borderId="25" xfId="0" applyFont="1" applyFill="1" applyBorder="1" applyAlignment="1">
      <alignment horizontal="center" vertical="center" wrapText="1"/>
    </xf>
    <xf numFmtId="0" fontId="0" fillId="0" borderId="25" xfId="0" applyBorder="1" applyAlignment="1">
      <alignment vertical="center" wrapText="1"/>
    </xf>
    <xf numFmtId="0" fontId="6" fillId="3" borderId="46" xfId="0" applyFont="1" applyFill="1" applyBorder="1" applyAlignment="1">
      <alignment horizontal="center" vertical="center" wrapText="1"/>
    </xf>
    <xf numFmtId="0" fontId="37" fillId="3" borderId="33" xfId="0" applyFont="1" applyFill="1" applyBorder="1" applyAlignment="1">
      <alignment vertical="center" wrapText="1"/>
    </xf>
    <xf numFmtId="0" fontId="6" fillId="3" borderId="69" xfId="0" applyFont="1" applyFill="1" applyBorder="1" applyAlignment="1">
      <alignment horizontal="center" vertical="center" wrapText="1"/>
    </xf>
    <xf numFmtId="0" fontId="6" fillId="3" borderId="50" xfId="0" applyFont="1" applyFill="1" applyBorder="1" applyAlignment="1">
      <alignment horizontal="center" vertical="center" wrapText="1"/>
    </xf>
    <xf numFmtId="0" fontId="23" fillId="4" borderId="0" xfId="5" applyFont="1" applyFill="1" applyBorder="1" applyAlignment="1">
      <alignment horizontal="center" vertical="center" wrapText="1"/>
    </xf>
    <xf numFmtId="0" fontId="18" fillId="2" borderId="0" xfId="3" applyNumberFormat="1" applyFont="1" applyFill="1" applyBorder="1" applyAlignment="1">
      <alignment horizontal="center" vertical="center"/>
    </xf>
    <xf numFmtId="0" fontId="66" fillId="0" borderId="33" xfId="0" applyFont="1" applyBorder="1" applyAlignment="1">
      <alignment vertical="center" wrapText="1"/>
    </xf>
    <xf numFmtId="0" fontId="66" fillId="0" borderId="21" xfId="0" applyFont="1" applyBorder="1" applyAlignment="1">
      <alignment vertical="center" wrapText="1"/>
    </xf>
    <xf numFmtId="0" fontId="66" fillId="0" borderId="27" xfId="0" applyFont="1" applyBorder="1" applyAlignment="1">
      <alignment vertical="center" wrapText="1"/>
    </xf>
    <xf numFmtId="167" fontId="33" fillId="3" borderId="289" xfId="0" applyNumberFormat="1" applyFont="1" applyFill="1" applyBorder="1" applyAlignment="1">
      <alignment horizontal="center" vertical="center" wrapText="1"/>
    </xf>
    <xf numFmtId="167" fontId="33" fillId="3" borderId="290" xfId="0" applyNumberFormat="1" applyFont="1" applyFill="1" applyBorder="1" applyAlignment="1">
      <alignment horizontal="center" vertical="center" wrapText="1"/>
    </xf>
    <xf numFmtId="0" fontId="0" fillId="3" borderId="287" xfId="0" applyFill="1" applyBorder="1" applyAlignment="1">
      <alignment vertical="center" wrapText="1"/>
    </xf>
    <xf numFmtId="0" fontId="0" fillId="3" borderId="294" xfId="0" applyFill="1" applyBorder="1" applyAlignment="1">
      <alignment vertical="center" wrapText="1"/>
    </xf>
    <xf numFmtId="0" fontId="30" fillId="3" borderId="288" xfId="0" applyFont="1" applyFill="1" applyBorder="1" applyAlignment="1">
      <alignment vertical="center" wrapText="1"/>
    </xf>
    <xf numFmtId="0" fontId="0" fillId="0" borderId="320" xfId="0" applyBorder="1" applyAlignment="1">
      <alignment vertical="center" wrapText="1"/>
    </xf>
    <xf numFmtId="0" fontId="31" fillId="3" borderId="291" xfId="0" applyFont="1" applyFill="1" applyBorder="1" applyAlignment="1">
      <alignment horizontal="center" vertical="center" wrapText="1"/>
    </xf>
    <xf numFmtId="0" fontId="31" fillId="3" borderId="292" xfId="0" applyFont="1" applyFill="1" applyBorder="1" applyAlignment="1">
      <alignment horizontal="center" vertical="center" wrapText="1"/>
    </xf>
    <xf numFmtId="0" fontId="31" fillId="3" borderId="329" xfId="0" applyFont="1" applyFill="1" applyBorder="1" applyAlignment="1">
      <alignment horizontal="center" vertical="center" wrapText="1"/>
    </xf>
    <xf numFmtId="0" fontId="31" fillId="3" borderId="293" xfId="0" applyFont="1" applyFill="1" applyBorder="1" applyAlignment="1">
      <alignment horizontal="center" vertical="center" wrapText="1"/>
    </xf>
    <xf numFmtId="0" fontId="134" fillId="3" borderId="289" xfId="0" applyFont="1" applyFill="1" applyBorder="1" applyAlignment="1">
      <alignment horizontal="left" vertical="center" wrapText="1"/>
    </xf>
    <xf numFmtId="0" fontId="134" fillId="3" borderId="285" xfId="0" applyFont="1" applyFill="1" applyBorder="1" applyAlignment="1">
      <alignment horizontal="left" vertical="center" wrapText="1"/>
    </xf>
    <xf numFmtId="0" fontId="78" fillId="0" borderId="34" xfId="1" applyFont="1" applyBorder="1" applyAlignment="1" applyProtection="1">
      <alignment vertical="center" wrapText="1"/>
    </xf>
    <xf numFmtId="0" fontId="78" fillId="0" borderId="28" xfId="1" applyFont="1" applyBorder="1" applyAlignment="1" applyProtection="1">
      <alignment vertical="center" wrapText="1"/>
    </xf>
    <xf numFmtId="0" fontId="78" fillId="0" borderId="29" xfId="1" applyFont="1" applyBorder="1" applyAlignment="1" applyProtection="1">
      <alignment vertical="center" wrapText="1"/>
    </xf>
    <xf numFmtId="0" fontId="78" fillId="0" borderId="51" xfId="1" applyFont="1" applyBorder="1" applyAlignment="1" applyProtection="1">
      <alignment vertical="center" wrapText="1"/>
    </xf>
    <xf numFmtId="0" fontId="78" fillId="0" borderId="36" xfId="1" applyFont="1" applyBorder="1" applyAlignment="1" applyProtection="1">
      <alignment vertical="center" wrapText="1"/>
    </xf>
    <xf numFmtId="0" fontId="78" fillId="0" borderId="37" xfId="1" applyFont="1" applyBorder="1" applyAlignment="1" applyProtection="1">
      <alignment vertical="center" wrapText="1"/>
    </xf>
    <xf numFmtId="0" fontId="78" fillId="0" borderId="66" xfId="1" applyFont="1" applyBorder="1" applyAlignment="1" applyProtection="1">
      <alignment vertical="center" wrapText="1"/>
    </xf>
    <xf numFmtId="0" fontId="78" fillId="0" borderId="71" xfId="1" applyFont="1" applyBorder="1" applyAlignment="1" applyProtection="1">
      <alignment vertical="center" wrapText="1"/>
    </xf>
    <xf numFmtId="0" fontId="78" fillId="0" borderId="62" xfId="1" applyFont="1" applyBorder="1" applyAlignment="1" applyProtection="1">
      <alignment vertical="center" wrapText="1"/>
    </xf>
    <xf numFmtId="0" fontId="37" fillId="3" borderId="121" xfId="0" applyFont="1" applyFill="1" applyBorder="1" applyAlignment="1">
      <alignment horizontal="center" vertical="center" wrapText="1"/>
    </xf>
    <xf numFmtId="0" fontId="37" fillId="3" borderId="158" xfId="0" applyFont="1" applyFill="1" applyBorder="1" applyAlignment="1">
      <alignment horizontal="center" vertical="center" wrapText="1"/>
    </xf>
    <xf numFmtId="0" fontId="37" fillId="3" borderId="164" xfId="0" applyFont="1" applyFill="1" applyBorder="1" applyAlignment="1">
      <alignment horizontal="center" vertical="center" wrapText="1"/>
    </xf>
    <xf numFmtId="0" fontId="73" fillId="10" borderId="24" xfId="0" applyFont="1" applyFill="1" applyBorder="1" applyAlignment="1">
      <alignment horizontal="center" vertical="center"/>
    </xf>
    <xf numFmtId="0" fontId="73" fillId="10" borderId="25" xfId="0" applyFont="1" applyFill="1" applyBorder="1" applyAlignment="1">
      <alignment horizontal="center" vertical="center"/>
    </xf>
    <xf numFmtId="0" fontId="73" fillId="10" borderId="26" xfId="0" applyFont="1" applyFill="1" applyBorder="1" applyAlignment="1">
      <alignment horizontal="center" vertical="center"/>
    </xf>
    <xf numFmtId="0" fontId="30" fillId="3" borderId="33" xfId="0" applyFont="1" applyFill="1" applyBorder="1" applyAlignment="1">
      <alignment horizontal="center" vertical="center" wrapText="1"/>
    </xf>
    <xf numFmtId="0" fontId="37" fillId="0" borderId="27" xfId="0" applyFont="1" applyBorder="1" applyAlignment="1">
      <alignment horizontal="center" vertical="center" wrapText="1"/>
    </xf>
    <xf numFmtId="0" fontId="30" fillId="3" borderId="335" xfId="0" applyFont="1" applyFill="1" applyBorder="1" applyAlignment="1">
      <alignment vertical="center" wrapText="1"/>
    </xf>
    <xf numFmtId="0" fontId="0" fillId="0" borderId="0" xfId="0" applyBorder="1" applyAlignment="1">
      <alignment vertical="center" wrapText="1"/>
    </xf>
    <xf numFmtId="0" fontId="31" fillId="3" borderId="288" xfId="0" applyFont="1" applyFill="1" applyBorder="1" applyAlignment="1">
      <alignment horizontal="center" vertical="center" wrapText="1"/>
    </xf>
    <xf numFmtId="0" fontId="31" fillId="3" borderId="336" xfId="0" applyFont="1" applyFill="1" applyBorder="1" applyAlignment="1">
      <alignment horizontal="center" vertical="center" wrapText="1"/>
    </xf>
    <xf numFmtId="0" fontId="31" fillId="3" borderId="335" xfId="0" applyFont="1" applyFill="1" applyBorder="1" applyAlignment="1">
      <alignment horizontal="center" vertical="center" wrapText="1"/>
    </xf>
    <xf numFmtId="0" fontId="23" fillId="4" borderId="14" xfId="5" applyFont="1" applyFill="1" applyBorder="1" applyAlignment="1">
      <alignment horizontal="center" vertical="center" wrapText="1"/>
    </xf>
    <xf numFmtId="0" fontId="23" fillId="4" borderId="15" xfId="5" applyFont="1" applyFill="1" applyBorder="1" applyAlignment="1">
      <alignment horizontal="center" vertical="center" wrapText="1"/>
    </xf>
    <xf numFmtId="0" fontId="0" fillId="0" borderId="295" xfId="0" applyBorder="1" applyAlignment="1">
      <alignment vertical="center" wrapText="1"/>
    </xf>
    <xf numFmtId="0" fontId="31" fillId="3" borderId="289"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31" fillId="3" borderId="290" xfId="0" applyFont="1" applyFill="1" applyBorder="1" applyAlignment="1">
      <alignment horizontal="center" vertical="center" wrapText="1"/>
    </xf>
    <xf numFmtId="0" fontId="38" fillId="3" borderId="306" xfId="0" applyFont="1" applyFill="1" applyBorder="1" applyAlignment="1">
      <alignment horizontal="left" vertical="center" wrapText="1"/>
    </xf>
    <xf numFmtId="0" fontId="38" fillId="3" borderId="307" xfId="0" applyFont="1" applyFill="1" applyBorder="1" applyAlignment="1">
      <alignment horizontal="left" vertical="center" wrapText="1"/>
    </xf>
    <xf numFmtId="0" fontId="134" fillId="3" borderId="2" xfId="0" applyFont="1" applyFill="1" applyBorder="1" applyAlignment="1">
      <alignment horizontal="left" vertical="center" wrapText="1"/>
    </xf>
    <xf numFmtId="0" fontId="0" fillId="3" borderId="330" xfId="0" applyFill="1" applyBorder="1" applyAlignment="1">
      <alignment vertical="center" wrapText="1"/>
    </xf>
    <xf numFmtId="0" fontId="0" fillId="3" borderId="312" xfId="0" applyFill="1" applyBorder="1" applyAlignment="1">
      <alignment vertical="center" wrapText="1"/>
    </xf>
    <xf numFmtId="0" fontId="30" fillId="3" borderId="331" xfId="0" applyFont="1" applyFill="1" applyBorder="1" applyAlignment="1">
      <alignment vertical="center" wrapText="1"/>
    </xf>
    <xf numFmtId="0" fontId="0" fillId="0" borderId="314" xfId="0" applyBorder="1" applyAlignment="1">
      <alignment vertical="center" wrapText="1"/>
    </xf>
    <xf numFmtId="0" fontId="20" fillId="4" borderId="339" xfId="0" applyFont="1" applyFill="1" applyBorder="1" applyAlignment="1">
      <alignment horizontal="center" vertical="center"/>
    </xf>
    <xf numFmtId="0" fontId="20" fillId="4" borderId="341" xfId="0" applyFont="1" applyFill="1" applyBorder="1" applyAlignment="1">
      <alignment horizontal="center" vertical="center"/>
    </xf>
    <xf numFmtId="0" fontId="136" fillId="3" borderId="296" xfId="0" applyFont="1" applyFill="1" applyBorder="1" applyAlignment="1">
      <alignment horizontal="left" vertical="center" wrapText="1"/>
    </xf>
    <xf numFmtId="0" fontId="136" fillId="3" borderId="343" xfId="0" applyFont="1" applyFill="1" applyBorder="1" applyAlignment="1">
      <alignment horizontal="left" vertical="center" wrapText="1"/>
    </xf>
    <xf numFmtId="0" fontId="37" fillId="3" borderId="288" xfId="0" applyFont="1" applyFill="1" applyBorder="1" applyAlignment="1">
      <alignment horizontal="center" vertical="center" wrapText="1"/>
    </xf>
    <xf numFmtId="0" fontId="37" fillId="3" borderId="336" xfId="0" applyFont="1" applyFill="1" applyBorder="1" applyAlignment="1">
      <alignment horizontal="center" vertical="center" wrapText="1"/>
    </xf>
    <xf numFmtId="0" fontId="37" fillId="3" borderId="335" xfId="0" applyFont="1" applyFill="1" applyBorder="1" applyAlignment="1">
      <alignment horizontal="center" vertical="center" wrapText="1"/>
    </xf>
    <xf numFmtId="0" fontId="38" fillId="3" borderId="305" xfId="0" applyFont="1" applyFill="1" applyBorder="1" applyAlignment="1">
      <alignment horizontal="left" vertical="center" wrapText="1"/>
    </xf>
    <xf numFmtId="0" fontId="38" fillId="3" borderId="354" xfId="0" applyFont="1" applyFill="1" applyBorder="1" applyAlignment="1">
      <alignment horizontal="left" vertical="center" wrapText="1"/>
    </xf>
    <xf numFmtId="0" fontId="6" fillId="3" borderId="291" xfId="0" applyFont="1" applyFill="1" applyBorder="1" applyAlignment="1">
      <alignment horizontal="center" vertical="center" wrapText="1"/>
    </xf>
    <xf numFmtId="0" fontId="37" fillId="3" borderId="316" xfId="0" applyFont="1" applyFill="1" applyBorder="1" applyAlignment="1">
      <alignment vertical="center" wrapText="1"/>
    </xf>
    <xf numFmtId="0" fontId="6" fillId="3" borderId="293" xfId="0" applyFont="1" applyFill="1" applyBorder="1" applyAlignment="1">
      <alignment horizontal="center" vertical="center" wrapText="1"/>
    </xf>
    <xf numFmtId="0" fontId="37" fillId="3" borderId="334" xfId="0" applyFont="1" applyFill="1" applyBorder="1" applyAlignment="1">
      <alignment vertical="center" wrapText="1"/>
    </xf>
    <xf numFmtId="0" fontId="38" fillId="3" borderId="289" xfId="0" applyFont="1" applyFill="1" applyBorder="1" applyAlignment="1">
      <alignment horizontal="left" vertical="center" wrapText="1"/>
    </xf>
    <xf numFmtId="0" fontId="38" fillId="3" borderId="2" xfId="0" applyFont="1" applyFill="1" applyBorder="1" applyAlignment="1">
      <alignment horizontal="left" vertical="center" wrapText="1"/>
    </xf>
    <xf numFmtId="0" fontId="38" fillId="3" borderId="295" xfId="0" applyFont="1" applyFill="1" applyBorder="1" applyAlignment="1">
      <alignment horizontal="left" vertical="center" wrapText="1"/>
    </xf>
    <xf numFmtId="0" fontId="38" fillId="3" borderId="285" xfId="0" applyFont="1" applyFill="1" applyBorder="1" applyAlignment="1">
      <alignment horizontal="left" vertical="center" wrapText="1"/>
    </xf>
    <xf numFmtId="0" fontId="6" fillId="3" borderId="288" xfId="0" applyFont="1" applyFill="1" applyBorder="1" applyAlignment="1">
      <alignment horizontal="center" vertical="center" wrapText="1"/>
    </xf>
    <xf numFmtId="0" fontId="37" fillId="3" borderId="295" xfId="0" applyFont="1" applyFill="1" applyBorder="1" applyAlignment="1">
      <alignment vertical="center" wrapText="1"/>
    </xf>
    <xf numFmtId="0" fontId="6" fillId="3" borderId="287" xfId="0" applyFont="1" applyFill="1" applyBorder="1" applyAlignment="1">
      <alignment horizontal="center" vertical="center" wrapText="1"/>
    </xf>
    <xf numFmtId="0" fontId="38" fillId="3" borderId="306" xfId="0" applyFont="1" applyFill="1" applyBorder="1" applyAlignment="1">
      <alignment horizontal="center" vertical="center" wrapText="1"/>
    </xf>
    <xf numFmtId="0" fontId="38" fillId="3" borderId="307" xfId="0" applyFont="1" applyFill="1" applyBorder="1" applyAlignment="1">
      <alignment horizontal="center" vertical="center" wrapText="1"/>
    </xf>
    <xf numFmtId="0" fontId="30" fillId="3" borderId="291" xfId="0" applyFont="1" applyFill="1" applyBorder="1" applyAlignment="1">
      <alignment horizontal="center" vertical="center" wrapText="1"/>
    </xf>
    <xf numFmtId="0" fontId="37" fillId="3" borderId="341" xfId="0" applyFont="1" applyFill="1" applyBorder="1" applyAlignment="1">
      <alignment vertical="center" wrapText="1"/>
    </xf>
    <xf numFmtId="0" fontId="30" fillId="3" borderId="329" xfId="0" applyFont="1" applyFill="1" applyBorder="1" applyAlignment="1">
      <alignment horizontal="center" vertical="center" wrapText="1"/>
    </xf>
    <xf numFmtId="0" fontId="37" fillId="3" borderId="9" xfId="0" applyFont="1" applyFill="1" applyBorder="1" applyAlignment="1">
      <alignment vertical="center" wrapText="1"/>
    </xf>
    <xf numFmtId="0" fontId="67" fillId="4" borderId="43" xfId="3" applyNumberFormat="1" applyFont="1" applyFill="1" applyBorder="1" applyAlignment="1">
      <alignment horizontal="center" vertical="center" wrapText="1"/>
    </xf>
    <xf numFmtId="0" fontId="67" fillId="4" borderId="44" xfId="3" applyNumberFormat="1" applyFont="1" applyFill="1" applyBorder="1" applyAlignment="1">
      <alignment horizontal="center" vertical="center" wrapText="1"/>
    </xf>
    <xf numFmtId="0" fontId="67" fillId="4" borderId="45" xfId="3" applyNumberFormat="1" applyFont="1" applyFill="1" applyBorder="1" applyAlignment="1">
      <alignment horizontal="center" vertical="center" wrapText="1"/>
    </xf>
    <xf numFmtId="0" fontId="30" fillId="3" borderId="34"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 fillId="0" borderId="27" xfId="0" applyFont="1" applyBorder="1" applyAlignment="1">
      <alignment horizontal="center" vertical="center" wrapText="1"/>
    </xf>
    <xf numFmtId="0" fontId="30" fillId="3" borderId="27" xfId="0" applyFont="1" applyFill="1" applyBorder="1" applyAlignment="1">
      <alignment horizontal="center" vertical="center" wrapText="1"/>
    </xf>
    <xf numFmtId="0" fontId="37" fillId="3" borderId="24" xfId="0" applyFont="1" applyFill="1" applyBorder="1" applyAlignment="1">
      <alignment horizontal="center" vertical="center" wrapText="1"/>
    </xf>
    <xf numFmtId="0" fontId="37" fillId="3" borderId="25"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37" fillId="3" borderId="144" xfId="0" applyFont="1" applyFill="1" applyBorder="1" applyAlignment="1">
      <alignment horizontal="center" vertical="center" wrapText="1"/>
    </xf>
    <xf numFmtId="0" fontId="37" fillId="3" borderId="145" xfId="0" applyFont="1" applyFill="1" applyBorder="1" applyAlignment="1">
      <alignment horizontal="center" vertical="center" wrapText="1"/>
    </xf>
    <xf numFmtId="0" fontId="37" fillId="3" borderId="146"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31" fillId="3" borderId="365"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0" fillId="3" borderId="33" xfId="0" applyNumberFormat="1" applyFont="1" applyFill="1" applyBorder="1" applyAlignment="1">
      <alignment horizontal="center" vertical="center" wrapText="1"/>
    </xf>
    <xf numFmtId="0" fontId="30" fillId="3" borderId="27" xfId="0" applyNumberFormat="1" applyFont="1" applyFill="1" applyBorder="1" applyAlignment="1">
      <alignment horizontal="center" vertical="center" wrapText="1"/>
    </xf>
    <xf numFmtId="0" fontId="30" fillId="3" borderId="46" xfId="0" applyFont="1" applyFill="1" applyBorder="1" applyAlignment="1">
      <alignment horizontal="center" vertical="center" wrapText="1"/>
    </xf>
    <xf numFmtId="0" fontId="37" fillId="3" borderId="33" xfId="0" applyFont="1" applyFill="1" applyBorder="1" applyAlignment="1">
      <alignment horizontal="center" vertical="center" wrapText="1"/>
    </xf>
    <xf numFmtId="0" fontId="30" fillId="3" borderId="48"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32" fillId="4" borderId="33" xfId="0" applyFont="1" applyFill="1" applyBorder="1" applyAlignment="1" applyProtection="1">
      <alignment vertical="center" wrapText="1"/>
      <protection locked="0"/>
    </xf>
    <xf numFmtId="0" fontId="35" fillId="0" borderId="21" xfId="0" applyFont="1" applyBorder="1" applyAlignment="1">
      <alignment vertical="center" wrapText="1"/>
    </xf>
    <xf numFmtId="0" fontId="32" fillId="4" borderId="34" xfId="0" applyFont="1" applyFill="1" applyBorder="1" applyAlignment="1" applyProtection="1">
      <alignment vertical="center" wrapText="1"/>
      <protection locked="0"/>
    </xf>
    <xf numFmtId="0" fontId="35" fillId="0" borderId="28" xfId="0" applyFont="1" applyBorder="1" applyAlignment="1">
      <alignment vertical="center" wrapText="1"/>
    </xf>
    <xf numFmtId="0" fontId="33" fillId="3" borderId="147" xfId="0" applyFont="1" applyFill="1" applyBorder="1" applyAlignment="1" applyProtection="1">
      <alignment horizontal="center" vertical="center" wrapText="1"/>
      <protection locked="0"/>
    </xf>
    <xf numFmtId="0" fontId="37" fillId="3" borderId="108" xfId="0" applyFont="1" applyFill="1" applyBorder="1" applyAlignment="1">
      <alignment horizontal="center" vertical="center" wrapText="1"/>
    </xf>
    <xf numFmtId="0" fontId="33" fillId="3" borderId="59" xfId="0" applyFont="1" applyFill="1" applyBorder="1" applyAlignment="1" applyProtection="1">
      <alignment horizontal="center" vertical="center" wrapText="1"/>
      <protection locked="0"/>
    </xf>
    <xf numFmtId="0" fontId="37" fillId="3" borderId="61" xfId="0" applyFont="1" applyFill="1" applyBorder="1" applyAlignment="1">
      <alignment horizontal="center" vertical="center" wrapText="1"/>
    </xf>
    <xf numFmtId="0" fontId="32" fillId="4" borderId="168" xfId="0" applyFont="1" applyFill="1" applyBorder="1" applyAlignment="1" applyProtection="1">
      <alignment vertical="center" wrapText="1"/>
      <protection locked="0"/>
    </xf>
    <xf numFmtId="0" fontId="35" fillId="0" borderId="113" xfId="0" applyFont="1" applyBorder="1" applyAlignment="1">
      <alignment vertical="center" wrapText="1"/>
    </xf>
    <xf numFmtId="0" fontId="67" fillId="3" borderId="232" xfId="0" applyFont="1" applyFill="1" applyBorder="1" applyAlignment="1" applyProtection="1">
      <alignment horizontal="center" vertical="center" wrapText="1"/>
      <protection locked="0"/>
    </xf>
    <xf numFmtId="0" fontId="67" fillId="3" borderId="145" xfId="0" applyFont="1" applyFill="1" applyBorder="1" applyAlignment="1" applyProtection="1">
      <alignment horizontal="center" vertical="center" wrapText="1"/>
      <protection locked="0"/>
    </xf>
    <xf numFmtId="0" fontId="67" fillId="3" borderId="146" xfId="0" applyFont="1" applyFill="1" applyBorder="1" applyAlignment="1" applyProtection="1">
      <alignment horizontal="center" vertical="center" wrapText="1"/>
      <protection locked="0"/>
    </xf>
    <xf numFmtId="0" fontId="6" fillId="3" borderId="48" xfId="0" applyFont="1" applyFill="1" applyBorder="1" applyAlignment="1">
      <alignment horizontal="center" vertical="center" wrapText="1"/>
    </xf>
    <xf numFmtId="0" fontId="0" fillId="4" borderId="0" xfId="0" applyFill="1" applyBorder="1" applyAlignment="1">
      <alignment horizontal="center" vertical="center" wrapText="1"/>
    </xf>
    <xf numFmtId="0" fontId="31" fillId="3" borderId="121" xfId="0" applyFont="1" applyFill="1" applyBorder="1" applyAlignment="1">
      <alignment horizontal="center" vertical="center" wrapText="1"/>
    </xf>
    <xf numFmtId="0" fontId="31" fillId="3" borderId="158" xfId="0" applyFont="1" applyFill="1" applyBorder="1" applyAlignment="1">
      <alignment horizontal="center" vertical="center" wrapText="1"/>
    </xf>
    <xf numFmtId="0" fontId="31" fillId="3" borderId="164" xfId="0" applyFont="1" applyFill="1" applyBorder="1" applyAlignment="1">
      <alignment horizontal="center" vertical="center" wrapText="1"/>
    </xf>
    <xf numFmtId="0" fontId="37" fillId="3" borderId="121" xfId="0" applyNumberFormat="1" applyFont="1" applyFill="1" applyBorder="1" applyAlignment="1">
      <alignment horizontal="center" vertical="center" wrapText="1"/>
    </xf>
    <xf numFmtId="0" fontId="37" fillId="3" borderId="158" xfId="0" applyNumberFormat="1" applyFont="1" applyFill="1" applyBorder="1" applyAlignment="1">
      <alignment horizontal="center" vertical="center" wrapText="1"/>
    </xf>
    <xf numFmtId="0" fontId="37" fillId="3" borderId="164" xfId="0" applyNumberFormat="1" applyFont="1" applyFill="1" applyBorder="1" applyAlignment="1">
      <alignment horizontal="center" vertical="center" wrapText="1"/>
    </xf>
    <xf numFmtId="0" fontId="30" fillId="3" borderId="34" xfId="0" applyNumberFormat="1" applyFont="1" applyFill="1" applyBorder="1" applyAlignment="1">
      <alignment horizontal="center" vertical="center" wrapText="1"/>
    </xf>
    <xf numFmtId="0" fontId="30" fillId="3" borderId="29" xfId="0" applyNumberFormat="1" applyFont="1" applyFill="1" applyBorder="1" applyAlignment="1">
      <alignment horizontal="center" vertical="center" wrapText="1"/>
    </xf>
    <xf numFmtId="0" fontId="69" fillId="2" borderId="20" xfId="0" applyFont="1" applyFill="1" applyBorder="1" applyAlignment="1">
      <alignment vertical="center" wrapText="1"/>
    </xf>
    <xf numFmtId="0" fontId="0" fillId="0" borderId="0" xfId="0" applyAlignment="1">
      <alignment vertical="center"/>
    </xf>
    <xf numFmtId="0" fontId="0" fillId="0" borderId="23" xfId="0" applyBorder="1" applyAlignment="1">
      <alignment vertical="center"/>
    </xf>
    <xf numFmtId="0" fontId="0" fillId="0" borderId="20" xfId="0" applyBorder="1" applyAlignment="1">
      <alignment vertical="center"/>
    </xf>
    <xf numFmtId="0" fontId="30" fillId="3" borderId="46" xfId="0" applyNumberFormat="1" applyFont="1" applyFill="1" applyBorder="1" applyAlignment="1">
      <alignment horizontal="center" vertical="center" wrapText="1"/>
    </xf>
    <xf numFmtId="0" fontId="37" fillId="3" borderId="33" xfId="0" applyNumberFormat="1" applyFont="1" applyFill="1" applyBorder="1" applyAlignment="1">
      <alignment horizontal="center" vertical="center" wrapText="1"/>
    </xf>
    <xf numFmtId="0" fontId="30" fillId="3" borderId="48" xfId="0" applyNumberFormat="1" applyFont="1" applyFill="1" applyBorder="1" applyAlignment="1">
      <alignment horizontal="center" vertical="center" wrapText="1"/>
    </xf>
    <xf numFmtId="0" fontId="37" fillId="3" borderId="27" xfId="0" applyNumberFormat="1" applyFont="1" applyFill="1" applyBorder="1" applyAlignment="1">
      <alignment horizontal="center" vertical="center" wrapText="1"/>
    </xf>
    <xf numFmtId="0" fontId="169" fillId="4" borderId="18" xfId="3" applyNumberFormat="1" applyFont="1" applyFill="1" applyBorder="1" applyAlignment="1">
      <alignment horizontal="center" vertical="center"/>
    </xf>
    <xf numFmtId="0" fontId="169" fillId="4" borderId="0" xfId="3" applyNumberFormat="1" applyFont="1" applyFill="1" applyAlignment="1">
      <alignment horizontal="center" vertical="center"/>
    </xf>
    <xf numFmtId="0" fontId="80" fillId="11" borderId="24" xfId="3" applyNumberFormat="1" applyFont="1" applyFill="1" applyBorder="1" applyAlignment="1">
      <alignment horizontal="center" vertical="center" wrapText="1"/>
    </xf>
    <xf numFmtId="0" fontId="80" fillId="11" borderId="25" xfId="3" applyNumberFormat="1" applyFont="1" applyFill="1" applyBorder="1" applyAlignment="1">
      <alignment horizontal="center" vertical="center" wrapText="1"/>
    </xf>
    <xf numFmtId="0" fontId="80" fillId="11" borderId="26" xfId="3" applyNumberFormat="1" applyFont="1" applyFill="1" applyBorder="1" applyAlignment="1">
      <alignment horizontal="center" vertical="center" wrapText="1"/>
    </xf>
    <xf numFmtId="0" fontId="80" fillId="11" borderId="225" xfId="3" applyNumberFormat="1" applyFont="1" applyFill="1" applyBorder="1" applyAlignment="1">
      <alignment horizontal="center" vertical="center" wrapText="1"/>
    </xf>
    <xf numFmtId="0" fontId="80" fillId="11" borderId="220" xfId="3" applyNumberFormat="1" applyFont="1" applyFill="1" applyBorder="1" applyAlignment="1">
      <alignment horizontal="center" vertical="center" wrapText="1"/>
    </xf>
    <xf numFmtId="0" fontId="80" fillId="11" borderId="221" xfId="3" applyNumberFormat="1" applyFont="1" applyFill="1" applyBorder="1" applyAlignment="1">
      <alignment horizontal="center" vertical="center" wrapText="1"/>
    </xf>
    <xf numFmtId="0" fontId="13" fillId="4" borderId="0" xfId="3" applyNumberFormat="1" applyFont="1" applyFill="1" applyAlignment="1">
      <alignment vertical="center" wrapText="1"/>
    </xf>
    <xf numFmtId="0" fontId="80" fillId="11" borderId="216" xfId="3" applyNumberFormat="1" applyFont="1" applyFill="1" applyBorder="1" applyAlignment="1">
      <alignment horizontal="center" vertical="center" wrapText="1"/>
    </xf>
    <xf numFmtId="0" fontId="80" fillId="11" borderId="145" xfId="3" applyNumberFormat="1" applyFont="1" applyFill="1" applyBorder="1" applyAlignment="1">
      <alignment horizontal="center" vertical="center" wrapText="1"/>
    </xf>
    <xf numFmtId="0" fontId="80" fillId="11" borderId="146" xfId="3" applyNumberFormat="1" applyFont="1" applyFill="1" applyBorder="1" applyAlignment="1">
      <alignment horizontal="center" vertical="center" wrapText="1"/>
    </xf>
    <xf numFmtId="0" fontId="80" fillId="11" borderId="219" xfId="3" applyNumberFormat="1" applyFont="1" applyFill="1" applyBorder="1" applyAlignment="1">
      <alignment horizontal="center" vertical="center" wrapText="1"/>
    </xf>
    <xf numFmtId="0" fontId="80" fillId="11" borderId="165" xfId="3" applyNumberFormat="1" applyFont="1" applyFill="1" applyBorder="1" applyAlignment="1">
      <alignment horizontal="center" vertical="center" wrapText="1"/>
    </xf>
    <xf numFmtId="0" fontId="80" fillId="11" borderId="15" xfId="3" applyNumberFormat="1" applyFont="1" applyFill="1" applyBorder="1" applyAlignment="1">
      <alignment horizontal="center" vertical="center" wrapText="1"/>
    </xf>
    <xf numFmtId="0" fontId="80" fillId="11" borderId="16" xfId="3" applyNumberFormat="1" applyFont="1" applyFill="1" applyBorder="1" applyAlignment="1">
      <alignment horizontal="center" vertical="center" wrapText="1"/>
    </xf>
    <xf numFmtId="0" fontId="69" fillId="4" borderId="20" xfId="3" applyNumberFormat="1" applyFont="1" applyFill="1" applyBorder="1" applyAlignment="1">
      <alignment horizontal="left" vertical="center" wrapText="1"/>
    </xf>
    <xf numFmtId="0" fontId="69" fillId="4" borderId="0" xfId="3" applyNumberFormat="1" applyFont="1" applyFill="1" applyBorder="1" applyAlignment="1">
      <alignment horizontal="left" vertical="center" wrapText="1"/>
    </xf>
    <xf numFmtId="0" fontId="69" fillId="4" borderId="17" xfId="3" applyNumberFormat="1" applyFont="1" applyFill="1" applyBorder="1" applyAlignment="1">
      <alignment horizontal="left" vertical="center" wrapText="1"/>
    </xf>
    <xf numFmtId="0" fontId="69" fillId="4" borderId="18" xfId="3" applyNumberFormat="1" applyFont="1" applyFill="1" applyBorder="1" applyAlignment="1">
      <alignment horizontal="left" vertical="center" wrapText="1"/>
    </xf>
    <xf numFmtId="0" fontId="18" fillId="4" borderId="0" xfId="3" applyNumberFormat="1" applyFont="1" applyFill="1" applyBorder="1" applyAlignment="1">
      <alignment horizontal="center" vertical="center" wrapText="1"/>
    </xf>
    <xf numFmtId="0" fontId="18" fillId="4" borderId="3" xfId="3" applyNumberFormat="1" applyFont="1" applyFill="1" applyBorder="1" applyAlignment="1">
      <alignment horizontal="center" vertical="center" wrapText="1"/>
    </xf>
    <xf numFmtId="0" fontId="124" fillId="12" borderId="51" xfId="0" applyFont="1" applyFill="1" applyBorder="1" applyAlignment="1">
      <alignment horizontal="center" vertical="center" wrapText="1"/>
    </xf>
    <xf numFmtId="0" fontId="124" fillId="12" borderId="36" xfId="0" applyFont="1" applyFill="1" applyBorder="1" applyAlignment="1">
      <alignment horizontal="center" vertical="center" wrapText="1"/>
    </xf>
    <xf numFmtId="0" fontId="124" fillId="12" borderId="37" xfId="0" applyFont="1" applyFill="1" applyBorder="1" applyAlignment="1">
      <alignment horizontal="center" vertical="center" wrapText="1"/>
    </xf>
    <xf numFmtId="0" fontId="53" fillId="2" borderId="24" xfId="0" applyFont="1" applyFill="1" applyBorder="1" applyAlignment="1">
      <alignment horizontal="center" vertical="center" wrapText="1"/>
    </xf>
    <xf numFmtId="0" fontId="53" fillId="2" borderId="25" xfId="0" applyFont="1" applyFill="1" applyBorder="1" applyAlignment="1">
      <alignment horizontal="center" vertical="center" wrapText="1"/>
    </xf>
    <xf numFmtId="0" fontId="5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0" xfId="0" applyFont="1" applyFill="1" applyBorder="1" applyAlignment="1">
      <alignment horizontal="center" vertical="center"/>
    </xf>
    <xf numFmtId="0" fontId="3" fillId="2" borderId="171" xfId="0" applyFont="1" applyFill="1" applyBorder="1" applyAlignment="1">
      <alignment horizontal="center" vertical="center"/>
    </xf>
    <xf numFmtId="0" fontId="3" fillId="2" borderId="189" xfId="0" applyFont="1" applyFill="1" applyBorder="1" applyAlignment="1">
      <alignment horizontal="center" vertical="center"/>
    </xf>
    <xf numFmtId="0" fontId="9" fillId="0" borderId="55" xfId="5" applyBorder="1" applyAlignment="1">
      <alignment vertical="center"/>
    </xf>
    <xf numFmtId="0" fontId="9" fillId="0" borderId="57" xfId="5" applyBorder="1" applyAlignment="1">
      <alignment vertical="center"/>
    </xf>
    <xf numFmtId="0" fontId="113" fillId="10" borderId="14" xfId="0" applyFont="1" applyFill="1" applyBorder="1" applyAlignment="1">
      <alignment horizontal="center" vertical="center" wrapText="1"/>
    </xf>
    <xf numFmtId="0" fontId="113" fillId="10" borderId="15" xfId="0" applyFont="1" applyFill="1" applyBorder="1" applyAlignment="1">
      <alignment horizontal="center" vertical="center" wrapText="1"/>
    </xf>
    <xf numFmtId="0" fontId="113" fillId="10" borderId="16" xfId="0" applyFont="1" applyFill="1" applyBorder="1" applyAlignment="1">
      <alignment horizontal="center" vertical="center" wrapText="1"/>
    </xf>
    <xf numFmtId="0" fontId="113" fillId="10" borderId="17" xfId="0" applyFont="1" applyFill="1" applyBorder="1" applyAlignment="1">
      <alignment horizontal="center" vertical="center" wrapText="1"/>
    </xf>
    <xf numFmtId="0" fontId="113" fillId="10" borderId="18" xfId="0" applyFont="1" applyFill="1" applyBorder="1" applyAlignment="1">
      <alignment horizontal="center" vertical="center" wrapText="1"/>
    </xf>
    <xf numFmtId="0" fontId="113" fillId="10" borderId="19" xfId="0" applyFont="1" applyFill="1" applyBorder="1" applyAlignment="1">
      <alignment horizontal="center" vertical="center" wrapText="1"/>
    </xf>
    <xf numFmtId="0" fontId="73" fillId="68" borderId="24" xfId="0" applyFont="1" applyFill="1" applyBorder="1" applyAlignment="1">
      <alignment horizontal="center" vertical="center" wrapText="1"/>
    </xf>
    <xf numFmtId="0" fontId="73" fillId="68" borderId="25" xfId="0" applyFont="1" applyFill="1" applyBorder="1" applyAlignment="1">
      <alignment horizontal="center" vertical="center" wrapText="1"/>
    </xf>
    <xf numFmtId="0" fontId="73" fillId="68" borderId="26"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73" xfId="0" applyFont="1" applyFill="1" applyBorder="1" applyAlignment="1">
      <alignment horizontal="center" vertical="center" wrapText="1"/>
    </xf>
    <xf numFmtId="0" fontId="3" fillId="2" borderId="231"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67" fillId="3" borderId="24" xfId="5" applyFont="1" applyFill="1" applyBorder="1" applyAlignment="1">
      <alignment horizontal="center" vertical="center"/>
    </xf>
    <xf numFmtId="0" fontId="67" fillId="3" borderId="25" xfId="5" applyFont="1" applyFill="1" applyBorder="1" applyAlignment="1">
      <alignment horizontal="center" vertical="center"/>
    </xf>
    <xf numFmtId="0" fontId="67" fillId="3" borderId="26" xfId="5" applyFont="1" applyFill="1" applyBorder="1" applyAlignment="1">
      <alignment horizontal="center" vertical="center"/>
    </xf>
    <xf numFmtId="3" fontId="73" fillId="10" borderId="78" xfId="0" applyNumberFormat="1" applyFont="1" applyFill="1" applyBorder="1" applyAlignment="1">
      <alignment horizontal="center" vertical="center" wrapText="1"/>
    </xf>
    <xf numFmtId="3" fontId="73" fillId="10" borderId="71" xfId="0" applyNumberFormat="1" applyFont="1" applyFill="1" applyBorder="1" applyAlignment="1">
      <alignment horizontal="center" vertical="center" wrapText="1"/>
    </xf>
    <xf numFmtId="3" fontId="73" fillId="10" borderId="62" xfId="0" applyNumberFormat="1" applyFont="1" applyFill="1" applyBorder="1" applyAlignment="1">
      <alignment horizontal="center" vertical="center" wrapText="1"/>
    </xf>
    <xf numFmtId="0" fontId="81" fillId="2" borderId="0" xfId="0" applyFont="1" applyFill="1" applyBorder="1" applyAlignment="1">
      <alignment horizontal="left" vertical="center" wrapText="1"/>
    </xf>
    <xf numFmtId="0" fontId="3" fillId="2" borderId="55"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73" fillId="10" borderId="24" xfId="0" applyFont="1" applyFill="1" applyBorder="1" applyAlignment="1">
      <alignment horizontal="center" vertical="center" wrapText="1"/>
    </xf>
    <xf numFmtId="0" fontId="73" fillId="10" borderId="25" xfId="0" applyFont="1" applyFill="1" applyBorder="1" applyAlignment="1">
      <alignment horizontal="center" vertical="center" wrapText="1"/>
    </xf>
    <xf numFmtId="0" fontId="73" fillId="10" borderId="26"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80" fillId="2" borderId="144" xfId="0" applyFont="1" applyFill="1" applyBorder="1" applyAlignment="1">
      <alignment horizontal="center" vertical="center" wrapText="1"/>
    </xf>
    <xf numFmtId="0" fontId="80" fillId="2" borderId="145" xfId="0" applyFont="1" applyFill="1" applyBorder="1" applyAlignment="1">
      <alignment horizontal="center" vertical="center" wrapText="1"/>
    </xf>
    <xf numFmtId="0" fontId="80" fillId="2" borderId="146" xfId="0" applyFont="1" applyFill="1" applyBorder="1" applyAlignment="1">
      <alignment horizontal="center" vertical="center" wrapText="1"/>
    </xf>
    <xf numFmtId="0" fontId="67" fillId="2" borderId="0" xfId="5" applyFont="1" applyFill="1" applyBorder="1" applyAlignment="1">
      <alignment horizontal="center" vertical="center"/>
    </xf>
    <xf numFmtId="0" fontId="81" fillId="71" borderId="0" xfId="0" applyFont="1" applyFill="1" applyBorder="1" applyAlignment="1">
      <alignment horizontal="center" vertical="center" wrapText="1"/>
    </xf>
    <xf numFmtId="0" fontId="53" fillId="3" borderId="270" xfId="5" applyFont="1" applyFill="1" applyBorder="1" applyAlignment="1">
      <alignment horizontal="center" vertical="center" wrapText="1"/>
    </xf>
    <xf numFmtId="0" fontId="53" fillId="3" borderId="128" xfId="5" applyFont="1" applyFill="1" applyBorder="1" applyAlignment="1">
      <alignment horizontal="center" vertical="center" wrapText="1"/>
    </xf>
    <xf numFmtId="0" fontId="53" fillId="3" borderId="270" xfId="5" applyFont="1" applyFill="1" applyBorder="1" applyAlignment="1">
      <alignment horizontal="center" vertical="center"/>
    </xf>
    <xf numFmtId="0" fontId="53" fillId="3" borderId="128" xfId="5" applyFont="1" applyFill="1" applyBorder="1" applyAlignment="1">
      <alignment horizontal="center" vertical="center"/>
    </xf>
    <xf numFmtId="0" fontId="53" fillId="2" borderId="0" xfId="5" applyFont="1" applyFill="1" applyBorder="1" applyAlignment="1">
      <alignment horizontal="center" vertical="center"/>
    </xf>
    <xf numFmtId="0" fontId="67" fillId="3" borderId="24" xfId="5" applyFont="1" applyFill="1" applyBorder="1" applyAlignment="1">
      <alignment horizontal="center" vertical="center" wrapText="1"/>
    </xf>
    <xf numFmtId="0" fontId="67" fillId="3" borderId="25" xfId="5" applyFont="1" applyFill="1" applyBorder="1" applyAlignment="1">
      <alignment horizontal="center" vertical="center" wrapText="1"/>
    </xf>
    <xf numFmtId="0" fontId="67" fillId="3" borderId="26" xfId="5" applyFont="1" applyFill="1" applyBorder="1" applyAlignment="1">
      <alignment horizontal="center" vertical="center" wrapText="1"/>
    </xf>
    <xf numFmtId="0" fontId="127" fillId="2" borderId="0" xfId="0" applyFont="1" applyFill="1" applyBorder="1" applyAlignment="1">
      <alignment vertical="center" wrapText="1"/>
    </xf>
    <xf numFmtId="0" fontId="48" fillId="2" borderId="0" xfId="0" applyFont="1" applyFill="1" applyBorder="1" applyAlignment="1">
      <alignment vertical="center" wrapText="1"/>
    </xf>
    <xf numFmtId="0" fontId="67" fillId="3" borderId="43" xfId="5" applyFont="1" applyFill="1" applyBorder="1" applyAlignment="1">
      <alignment horizontal="center" vertical="center" wrapText="1"/>
    </xf>
    <xf numFmtId="0" fontId="67" fillId="3" borderId="44" xfId="5" applyFont="1" applyFill="1" applyBorder="1" applyAlignment="1">
      <alignment horizontal="center" vertical="center" wrapText="1"/>
    </xf>
    <xf numFmtId="0" fontId="67" fillId="3" borderId="45" xfId="5"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69" fillId="2" borderId="43" xfId="5" applyFont="1" applyFill="1" applyBorder="1" applyAlignment="1">
      <alignment horizontal="left" vertical="center"/>
    </xf>
    <xf numFmtId="0" fontId="169" fillId="2" borderId="44" xfId="5" applyFont="1" applyFill="1" applyBorder="1" applyAlignment="1">
      <alignment horizontal="left" vertical="center"/>
    </xf>
    <xf numFmtId="0" fontId="169" fillId="2" borderId="45" xfId="5" applyFont="1" applyFill="1" applyBorder="1" applyAlignment="1">
      <alignment horizontal="left" vertical="center"/>
    </xf>
    <xf numFmtId="0" fontId="175" fillId="2" borderId="35" xfId="1" applyFont="1" applyFill="1" applyBorder="1" applyAlignment="1" applyProtection="1">
      <alignment horizontal="left" vertical="center" wrapText="1"/>
    </xf>
    <xf numFmtId="0" fontId="175" fillId="2" borderId="143" xfId="1" applyFont="1" applyFill="1" applyBorder="1" applyAlignment="1" applyProtection="1">
      <alignment horizontal="left" vertical="center" wrapText="1"/>
    </xf>
    <xf numFmtId="0" fontId="9" fillId="2" borderId="0" xfId="5" applyFill="1" applyAlignment="1">
      <alignment vertical="center" wrapText="1"/>
    </xf>
    <xf numFmtId="0" fontId="67" fillId="3" borderId="46" xfId="5" applyFont="1" applyFill="1" applyBorder="1" applyAlignment="1">
      <alignment horizontal="center" vertical="center" wrapText="1"/>
    </xf>
    <xf numFmtId="0" fontId="67" fillId="3" borderId="47" xfId="5" applyFont="1" applyFill="1" applyBorder="1" applyAlignment="1">
      <alignment horizontal="center" vertical="center" wrapText="1"/>
    </xf>
    <xf numFmtId="0" fontId="67" fillId="3" borderId="48" xfId="5" applyFont="1" applyFill="1" applyBorder="1" applyAlignment="1">
      <alignment horizontal="center" vertical="center" wrapText="1"/>
    </xf>
    <xf numFmtId="0" fontId="67" fillId="3" borderId="34" xfId="5" applyFont="1" applyFill="1" applyBorder="1" applyAlignment="1">
      <alignment horizontal="center" vertical="center" wrapText="1"/>
    </xf>
    <xf numFmtId="0" fontId="67" fillId="3" borderId="28" xfId="5" applyFont="1" applyFill="1" applyBorder="1" applyAlignment="1">
      <alignment horizontal="center" vertical="center" wrapText="1"/>
    </xf>
    <xf numFmtId="0" fontId="67" fillId="3" borderId="29" xfId="5" applyFont="1" applyFill="1" applyBorder="1" applyAlignment="1">
      <alignment horizontal="center" vertical="center" wrapText="1"/>
    </xf>
    <xf numFmtId="0" fontId="53" fillId="0" borderId="43" xfId="5" applyFont="1" applyBorder="1" applyAlignment="1">
      <alignment horizontal="center" vertical="center"/>
    </xf>
    <xf numFmtId="0" fontId="1" fillId="0" borderId="44" xfId="0" applyFont="1" applyBorder="1" applyAlignment="1">
      <alignment horizontal="center" vertical="center"/>
    </xf>
    <xf numFmtId="0" fontId="53" fillId="11" borderId="43" xfId="5" applyFont="1" applyFill="1" applyBorder="1" applyAlignment="1">
      <alignment vertical="center" wrapText="1"/>
    </xf>
    <xf numFmtId="0" fontId="3" fillId="11" borderId="44" xfId="0" applyFont="1" applyFill="1" applyBorder="1" applyAlignment="1">
      <alignment vertical="center" wrapText="1"/>
    </xf>
    <xf numFmtId="0" fontId="53" fillId="7" borderId="24" xfId="5" applyFont="1" applyFill="1" applyBorder="1" applyAlignment="1">
      <alignment horizontal="left" vertical="center" wrapText="1"/>
    </xf>
    <xf numFmtId="0" fontId="53" fillId="7" borderId="25" xfId="5" applyFont="1" applyFill="1" applyBorder="1" applyAlignment="1">
      <alignment horizontal="left" vertical="center" wrapText="1"/>
    </xf>
    <xf numFmtId="0" fontId="45" fillId="2" borderId="14" xfId="5" applyFont="1" applyFill="1" applyBorder="1" applyAlignment="1" applyProtection="1">
      <alignment horizontal="center" vertical="center" wrapText="1"/>
    </xf>
    <xf numFmtId="0" fontId="0" fillId="2" borderId="15" xfId="0" applyFill="1" applyBorder="1" applyAlignment="1" applyProtection="1">
      <alignment horizontal="center" vertical="center" wrapText="1"/>
    </xf>
    <xf numFmtId="0" fontId="0" fillId="2" borderId="16" xfId="0" applyFill="1" applyBorder="1" applyAlignment="1" applyProtection="1">
      <alignment horizontal="center" vertical="center"/>
    </xf>
    <xf numFmtId="0" fontId="0" fillId="2" borderId="17" xfId="0"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0" fontId="0" fillId="2" borderId="19" xfId="0" applyFill="1" applyBorder="1" applyAlignment="1" applyProtection="1">
      <alignment horizontal="center" vertical="center"/>
    </xf>
    <xf numFmtId="0" fontId="67" fillId="2" borderId="160" xfId="5" applyFont="1" applyFill="1" applyBorder="1" applyAlignment="1" applyProtection="1">
      <alignment horizontal="center" vertical="center" wrapText="1"/>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3" fillId="2" borderId="21" xfId="0" applyFont="1" applyFill="1" applyBorder="1" applyAlignment="1" applyProtection="1">
      <alignment horizontal="center" vertical="center" wrapText="1"/>
    </xf>
    <xf numFmtId="0" fontId="3" fillId="2" borderId="111" xfId="0" applyFont="1" applyFill="1" applyBorder="1" applyAlignment="1" applyProtection="1">
      <alignment horizontal="center" vertical="center" wrapText="1"/>
    </xf>
    <xf numFmtId="0" fontId="53" fillId="2" borderId="110" xfId="5" applyFont="1" applyFill="1" applyBorder="1" applyAlignment="1" applyProtection="1">
      <alignment horizontal="center" vertical="center" wrapText="1"/>
    </xf>
    <xf numFmtId="0" fontId="1" fillId="2" borderId="110" xfId="0" applyFont="1" applyFill="1" applyBorder="1" applyAlignment="1" applyProtection="1">
      <alignment horizontal="center" vertical="center" wrapText="1"/>
    </xf>
    <xf numFmtId="0" fontId="53" fillId="2" borderId="21" xfId="5"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118" fillId="2" borderId="184" xfId="1" applyFont="1" applyFill="1" applyBorder="1" applyAlignment="1" applyProtection="1">
      <alignment horizontal="center" vertical="center" wrapText="1"/>
    </xf>
    <xf numFmtId="0" fontId="118" fillId="2" borderId="172" xfId="1" applyFont="1" applyFill="1" applyBorder="1" applyAlignment="1" applyProtection="1">
      <alignment horizontal="center" vertical="center" wrapText="1"/>
    </xf>
    <xf numFmtId="0" fontId="118" fillId="2" borderId="118" xfId="1" applyFont="1" applyFill="1" applyBorder="1" applyAlignment="1" applyProtection="1">
      <alignment horizontal="center" vertical="center" wrapText="1"/>
    </xf>
    <xf numFmtId="0" fontId="67" fillId="3" borderId="150" xfId="0" applyFont="1" applyFill="1" applyBorder="1" applyAlignment="1">
      <alignment horizontal="center" vertical="center" wrapText="1"/>
    </xf>
    <xf numFmtId="0" fontId="67" fillId="3" borderId="141" xfId="0" applyFont="1" applyFill="1" applyBorder="1" applyAlignment="1">
      <alignment horizontal="center" vertical="center" wrapText="1"/>
    </xf>
    <xf numFmtId="0" fontId="67" fillId="3" borderId="142" xfId="0" applyFont="1" applyFill="1" applyBorder="1" applyAlignment="1">
      <alignment horizontal="center" vertical="center" wrapText="1"/>
    </xf>
    <xf numFmtId="0" fontId="3" fillId="4" borderId="259" xfId="5" applyFont="1" applyFill="1" applyBorder="1" applyAlignment="1">
      <alignment horizontal="center" vertical="center" wrapText="1"/>
    </xf>
    <xf numFmtId="0" fontId="3" fillId="4" borderId="272" xfId="5" applyFont="1" applyFill="1" applyBorder="1" applyAlignment="1">
      <alignment horizontal="center" vertical="center" wrapText="1"/>
    </xf>
    <xf numFmtId="0" fontId="3" fillId="4" borderId="273" xfId="5" applyFont="1" applyFill="1" applyBorder="1" applyAlignment="1">
      <alignment horizontal="center" vertical="center" wrapText="1"/>
    </xf>
    <xf numFmtId="0" fontId="3" fillId="3" borderId="43" xfId="5" applyFont="1" applyFill="1" applyBorder="1" applyAlignment="1">
      <alignment horizontal="left" vertical="center" wrapText="1"/>
    </xf>
    <xf numFmtId="0" fontId="3" fillId="3" borderId="45" xfId="5" applyFont="1" applyFill="1" applyBorder="1" applyAlignment="1">
      <alignment horizontal="left" vertical="center" wrapText="1"/>
    </xf>
    <xf numFmtId="0" fontId="3" fillId="3" borderId="24" xfId="5" applyFont="1" applyFill="1" applyBorder="1" applyAlignment="1">
      <alignment horizontal="left" vertical="center" wrapText="1"/>
    </xf>
    <xf numFmtId="0" fontId="3" fillId="3" borderId="26" xfId="5" applyFont="1" applyFill="1" applyBorder="1" applyAlignment="1">
      <alignment horizontal="left" vertical="center" wrapText="1"/>
    </xf>
    <xf numFmtId="0" fontId="3" fillId="4" borderId="14" xfId="5" applyFont="1" applyFill="1" applyBorder="1" applyAlignment="1">
      <alignment horizontal="center" vertical="center" wrapText="1"/>
    </xf>
    <xf numFmtId="0" fontId="3" fillId="4" borderId="20" xfId="5" applyFont="1" applyFill="1" applyBorder="1" applyAlignment="1">
      <alignment horizontal="center" vertical="center" wrapText="1"/>
    </xf>
    <xf numFmtId="0" fontId="3" fillId="4" borderId="17" xfId="5" applyFont="1" applyFill="1" applyBorder="1" applyAlignment="1">
      <alignment horizontal="center" vertical="center" wrapText="1"/>
    </xf>
    <xf numFmtId="0" fontId="182" fillId="4" borderId="24" xfId="0" applyFont="1" applyFill="1" applyBorder="1" applyAlignment="1">
      <alignment horizontal="center" vertical="center"/>
    </xf>
    <xf numFmtId="0" fontId="182" fillId="4" borderId="25" xfId="0" applyFont="1" applyFill="1" applyBorder="1" applyAlignment="1">
      <alignment horizontal="center" vertical="center"/>
    </xf>
    <xf numFmtId="0" fontId="182" fillId="4" borderId="26" xfId="0" applyFont="1" applyFill="1" applyBorder="1" applyAlignment="1">
      <alignment horizontal="center" vertical="center"/>
    </xf>
    <xf numFmtId="0" fontId="7" fillId="0" borderId="24" xfId="1" applyBorder="1" applyAlignment="1" applyProtection="1">
      <alignment vertical="center" wrapText="1"/>
    </xf>
    <xf numFmtId="0" fontId="7" fillId="0" borderId="26" xfId="1" applyBorder="1" applyAlignment="1" applyProtection="1">
      <alignment vertical="center" wrapText="1"/>
    </xf>
    <xf numFmtId="0" fontId="183" fillId="0" borderId="24" xfId="1" applyFont="1" applyBorder="1" applyAlignment="1" applyProtection="1">
      <alignment vertical="center" wrapText="1"/>
    </xf>
    <xf numFmtId="0" fontId="183" fillId="0" borderId="26" xfId="1" applyFont="1" applyBorder="1" applyAlignment="1" applyProtection="1">
      <alignment vertical="center" wrapText="1"/>
    </xf>
    <xf numFmtId="0" fontId="184" fillId="0" borderId="24" xfId="1" applyFont="1" applyBorder="1" applyAlignment="1" applyProtection="1">
      <alignment vertical="center" wrapText="1"/>
    </xf>
    <xf numFmtId="0" fontId="184" fillId="0" borderId="26" xfId="1" applyFont="1" applyBorder="1" applyAlignment="1" applyProtection="1">
      <alignment vertical="center" wrapText="1"/>
    </xf>
    <xf numFmtId="0" fontId="142" fillId="0" borderId="122" xfId="0" applyFont="1" applyFill="1" applyBorder="1" applyAlignment="1">
      <alignment horizontal="center" vertical="center"/>
    </xf>
    <xf numFmtId="0" fontId="142" fillId="0" borderId="37" xfId="0" applyFont="1" applyFill="1" applyBorder="1" applyAlignment="1">
      <alignment horizontal="center" vertical="center"/>
    </xf>
    <xf numFmtId="0" fontId="142" fillId="0" borderId="51" xfId="0" applyFont="1" applyFill="1" applyBorder="1" applyAlignment="1">
      <alignment horizontal="center" vertical="center"/>
    </xf>
    <xf numFmtId="0" fontId="142" fillId="0" borderId="32" xfId="0" applyFont="1" applyFill="1" applyBorder="1" applyAlignment="1">
      <alignment horizontal="center" vertical="center"/>
    </xf>
    <xf numFmtId="0" fontId="142" fillId="0" borderId="30" xfId="0" applyFont="1" applyFill="1" applyBorder="1" applyAlignment="1">
      <alignment horizontal="center" vertical="center"/>
    </xf>
    <xf numFmtId="0" fontId="27" fillId="4" borderId="77" xfId="0" applyFont="1" applyFill="1" applyBorder="1" applyAlignment="1">
      <alignment horizontal="center" vertical="center" wrapText="1"/>
    </xf>
    <xf numFmtId="0" fontId="27" fillId="4" borderId="42" xfId="0" applyFont="1" applyFill="1" applyBorder="1" applyAlignment="1">
      <alignment horizontal="center" vertical="center" wrapText="1"/>
    </xf>
    <xf numFmtId="0" fontId="27" fillId="4" borderId="31" xfId="0" applyFont="1" applyFill="1" applyBorder="1" applyAlignment="1">
      <alignment horizontal="center" vertical="center" wrapText="1"/>
    </xf>
    <xf numFmtId="0" fontId="27" fillId="4" borderId="229" xfId="0" applyFont="1" applyFill="1" applyBorder="1" applyAlignment="1">
      <alignment horizontal="center" vertical="center" wrapText="1"/>
    </xf>
    <xf numFmtId="0" fontId="182" fillId="11" borderId="24" xfId="0" applyFont="1" applyFill="1" applyBorder="1" applyAlignment="1">
      <alignment horizontal="center" vertical="center"/>
    </xf>
    <xf numFmtId="0" fontId="182" fillId="11" borderId="25" xfId="0" applyFont="1" applyFill="1" applyBorder="1" applyAlignment="1">
      <alignment horizontal="center" vertical="center"/>
    </xf>
    <xf numFmtId="0" fontId="182" fillId="11" borderId="26" xfId="0" applyFont="1" applyFill="1" applyBorder="1" applyAlignment="1">
      <alignment horizontal="center" vertical="center"/>
    </xf>
    <xf numFmtId="17" fontId="182" fillId="9" borderId="24" xfId="5" applyNumberFormat="1" applyFont="1" applyFill="1" applyBorder="1" applyAlignment="1">
      <alignment horizontal="center" vertical="center" wrapText="1"/>
    </xf>
    <xf numFmtId="17" fontId="182" fillId="9" borderId="26" xfId="5" applyNumberFormat="1" applyFont="1" applyFill="1" applyBorder="1" applyAlignment="1">
      <alignment horizontal="center" vertical="center" wrapText="1"/>
    </xf>
    <xf numFmtId="0" fontId="142" fillId="0" borderId="66" xfId="0" applyFont="1" applyFill="1" applyBorder="1" applyAlignment="1">
      <alignment horizontal="center" vertical="center"/>
    </xf>
    <xf numFmtId="0" fontId="142" fillId="0" borderId="62" xfId="0" applyFont="1" applyFill="1" applyBorder="1" applyAlignment="1">
      <alignment horizontal="center" vertical="center"/>
    </xf>
    <xf numFmtId="0" fontId="182" fillId="0" borderId="24" xfId="0" applyFont="1" applyFill="1" applyBorder="1" applyAlignment="1">
      <alignment horizontal="center" vertical="center"/>
    </xf>
    <xf numFmtId="0" fontId="182" fillId="0" borderId="26" xfId="0" applyFont="1" applyFill="1" applyBorder="1" applyAlignment="1">
      <alignment horizontal="center" vertical="center"/>
    </xf>
    <xf numFmtId="0" fontId="182" fillId="5" borderId="24" xfId="0" applyFont="1" applyFill="1" applyBorder="1" applyAlignment="1">
      <alignment horizontal="center" vertical="center"/>
    </xf>
    <xf numFmtId="0" fontId="182" fillId="5" borderId="25" xfId="0" applyFont="1" applyFill="1" applyBorder="1" applyAlignment="1">
      <alignment horizontal="center" vertical="center"/>
    </xf>
    <xf numFmtId="0" fontId="182" fillId="5" borderId="26" xfId="0" applyFont="1" applyFill="1" applyBorder="1" applyAlignment="1">
      <alignment horizontal="center" vertical="center"/>
    </xf>
    <xf numFmtId="0" fontId="188" fillId="11" borderId="24" xfId="5" applyFont="1" applyFill="1" applyBorder="1" applyAlignment="1">
      <alignment horizontal="center" vertical="center" wrapText="1"/>
    </xf>
    <xf numFmtId="0" fontId="188" fillId="11" borderId="73" xfId="5" applyFont="1" applyFill="1" applyBorder="1" applyAlignment="1">
      <alignment horizontal="center" vertical="center" wrapText="1"/>
    </xf>
    <xf numFmtId="0" fontId="182" fillId="11" borderId="179" xfId="0" applyFont="1" applyFill="1" applyBorder="1" applyAlignment="1">
      <alignment horizontal="center" vertical="center"/>
    </xf>
    <xf numFmtId="0" fontId="182" fillId="11" borderId="180" xfId="0" applyFont="1" applyFill="1" applyBorder="1" applyAlignment="1">
      <alignment horizontal="center" vertical="center"/>
    </xf>
    <xf numFmtId="0" fontId="182" fillId="11" borderId="181" xfId="0" applyFont="1" applyFill="1" applyBorder="1" applyAlignment="1">
      <alignment horizontal="center" vertical="center"/>
    </xf>
    <xf numFmtId="17" fontId="182" fillId="9" borderId="182" xfId="5" applyNumberFormat="1" applyFont="1" applyFill="1" applyBorder="1" applyAlignment="1">
      <alignment horizontal="center" vertical="center" wrapText="1"/>
    </xf>
    <xf numFmtId="0" fontId="142" fillId="0" borderId="186" xfId="0" applyFont="1" applyFill="1" applyBorder="1" applyAlignment="1">
      <alignment horizontal="center" vertical="center"/>
    </xf>
    <xf numFmtId="0" fontId="142" fillId="0" borderId="430" xfId="0" applyFont="1" applyFill="1" applyBorder="1" applyAlignment="1">
      <alignment horizontal="center" vertical="center"/>
    </xf>
    <xf numFmtId="0" fontId="158" fillId="12" borderId="32" xfId="0" applyFont="1" applyFill="1" applyBorder="1" applyAlignment="1">
      <alignment horizontal="center" vertical="center" wrapText="1"/>
    </xf>
    <xf numFmtId="0" fontId="158" fillId="12" borderId="365" xfId="0" applyFont="1" applyFill="1" applyBorder="1" applyAlignment="1">
      <alignment horizontal="center" vertical="center" wrapText="1"/>
    </xf>
    <xf numFmtId="0" fontId="158" fillId="12" borderId="30" xfId="0" applyFont="1" applyFill="1" applyBorder="1" applyAlignment="1">
      <alignment horizontal="center" vertical="center" wrapText="1"/>
    </xf>
    <xf numFmtId="0" fontId="20" fillId="4" borderId="24" xfId="0" applyFont="1" applyFill="1" applyBorder="1" applyAlignment="1">
      <alignment vertical="center" wrapText="1"/>
    </xf>
    <xf numFmtId="0" fontId="20" fillId="4" borderId="25" xfId="0" applyFont="1" applyFill="1" applyBorder="1" applyAlignment="1">
      <alignment vertical="center" wrapText="1"/>
    </xf>
    <xf numFmtId="0" fontId="20" fillId="4" borderId="26" xfId="0" applyFont="1" applyFill="1" applyBorder="1" applyAlignment="1">
      <alignment vertical="center" wrapText="1"/>
    </xf>
    <xf numFmtId="0" fontId="158" fillId="12" borderId="52" xfId="0" applyFont="1" applyFill="1" applyBorder="1" applyAlignment="1">
      <alignment horizontal="center" vertical="center" wrapText="1"/>
    </xf>
    <xf numFmtId="0" fontId="158" fillId="12" borderId="31" xfId="0" applyFont="1" applyFill="1" applyBorder="1" applyAlignment="1">
      <alignment horizontal="center" vertical="center" wrapText="1"/>
    </xf>
    <xf numFmtId="0" fontId="158" fillId="12" borderId="229" xfId="0" applyFont="1" applyFill="1" applyBorder="1" applyAlignment="1">
      <alignment horizontal="center" vertical="center" wrapText="1"/>
    </xf>
    <xf numFmtId="0" fontId="142" fillId="4" borderId="144" xfId="0" applyFont="1" applyFill="1" applyBorder="1" applyAlignment="1">
      <alignment vertical="center" wrapText="1"/>
    </xf>
    <xf numFmtId="0" fontId="142" fillId="4" borderId="145" xfId="0" applyFont="1" applyFill="1" applyBorder="1" applyAlignment="1">
      <alignment vertical="center" wrapText="1"/>
    </xf>
    <xf numFmtId="0" fontId="142" fillId="4" borderId="146" xfId="0" applyFont="1" applyFill="1" applyBorder="1" applyAlignment="1">
      <alignment vertical="center" wrapText="1"/>
    </xf>
    <xf numFmtId="0" fontId="142" fillId="4" borderId="24" xfId="0" applyFont="1" applyFill="1" applyBorder="1" applyAlignment="1">
      <alignment vertical="center" wrapText="1"/>
    </xf>
    <xf numFmtId="0" fontId="142" fillId="4" borderId="25" xfId="0" applyFont="1" applyFill="1" applyBorder="1" applyAlignment="1">
      <alignment vertical="center" wrapText="1"/>
    </xf>
    <xf numFmtId="0" fontId="142" fillId="4" borderId="26" xfId="0" applyFont="1" applyFill="1" applyBorder="1" applyAlignment="1">
      <alignment vertical="center" wrapText="1"/>
    </xf>
    <xf numFmtId="0" fontId="173" fillId="4" borderId="179" xfId="0" applyFont="1" applyFill="1" applyBorder="1" applyAlignment="1">
      <alignment vertical="center" wrapText="1"/>
    </xf>
    <xf numFmtId="0" fontId="173" fillId="4" borderId="180" xfId="0" applyFont="1" applyFill="1" applyBorder="1" applyAlignment="1">
      <alignment vertical="center" wrapText="1"/>
    </xf>
    <xf numFmtId="0" fontId="173" fillId="4" borderId="181" xfId="0" applyFont="1" applyFill="1" applyBorder="1" applyAlignment="1">
      <alignment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58" fillId="12" borderId="51" xfId="0" applyFont="1" applyFill="1" applyBorder="1" applyAlignment="1">
      <alignment horizontal="center" vertical="center" wrapText="1"/>
    </xf>
    <xf numFmtId="0" fontId="158" fillId="12" borderId="36" xfId="0" applyFont="1" applyFill="1" applyBorder="1" applyAlignment="1">
      <alignment horizontal="center" vertical="center" wrapText="1"/>
    </xf>
    <xf numFmtId="0" fontId="158" fillId="12" borderId="37" xfId="0" applyFont="1" applyFill="1" applyBorder="1" applyAlignment="1">
      <alignment horizontal="center" vertical="center" wrapText="1"/>
    </xf>
    <xf numFmtId="0" fontId="47" fillId="4" borderId="231" xfId="0" applyFont="1" applyFill="1" applyBorder="1" applyAlignment="1">
      <alignment horizontal="center" vertical="center" wrapText="1"/>
    </xf>
    <xf numFmtId="0" fontId="47" fillId="4" borderId="73" xfId="0" applyFont="1" applyFill="1" applyBorder="1" applyAlignment="1">
      <alignment horizontal="center" vertical="center" wrapText="1"/>
    </xf>
    <xf numFmtId="0" fontId="47" fillId="4" borderId="25" xfId="0" applyFont="1" applyFill="1" applyBorder="1" applyAlignment="1">
      <alignment horizontal="center" vertical="center" wrapText="1"/>
    </xf>
    <xf numFmtId="0" fontId="47" fillId="4" borderId="26" xfId="0" applyFont="1" applyFill="1" applyBorder="1" applyAlignment="1">
      <alignment horizontal="center" vertical="center" wrapText="1"/>
    </xf>
    <xf numFmtId="0" fontId="27" fillId="4" borderId="35" xfId="0" applyFont="1" applyFill="1" applyBorder="1" applyAlignment="1">
      <alignment horizontal="left" vertical="center" wrapText="1"/>
    </xf>
    <xf numFmtId="0" fontId="27" fillId="4" borderId="41" xfId="0" applyFont="1" applyFill="1" applyBorder="1" applyAlignment="1">
      <alignment horizontal="left" vertical="center" wrapText="1"/>
    </xf>
    <xf numFmtId="0" fontId="27" fillId="4" borderId="36" xfId="0" applyFont="1" applyFill="1" applyBorder="1" applyAlignment="1">
      <alignment horizontal="left" vertical="center" wrapText="1"/>
    </xf>
    <xf numFmtId="0" fontId="27" fillId="4" borderId="37" xfId="0" applyFont="1" applyFill="1" applyBorder="1" applyAlignment="1">
      <alignment horizontal="left" vertical="center" wrapText="1"/>
    </xf>
    <xf numFmtId="0" fontId="27" fillId="4" borderId="35" xfId="0" applyFont="1" applyFill="1" applyBorder="1" applyAlignment="1">
      <alignment horizontal="center" vertical="center" wrapText="1"/>
    </xf>
    <xf numFmtId="0" fontId="27" fillId="4" borderId="41" xfId="0" applyFont="1" applyFill="1" applyBorder="1" applyAlignment="1">
      <alignment horizontal="center" vertical="center" wrapText="1"/>
    </xf>
    <xf numFmtId="0" fontId="27" fillId="4" borderId="36" xfId="0" applyFont="1" applyFill="1" applyBorder="1" applyAlignment="1">
      <alignment horizontal="center" vertical="center" wrapText="1"/>
    </xf>
    <xf numFmtId="0" fontId="27" fillId="4" borderId="37" xfId="0" applyFont="1" applyFill="1" applyBorder="1" applyAlignment="1">
      <alignment horizontal="center" vertical="center" wrapText="1"/>
    </xf>
    <xf numFmtId="0" fontId="27" fillId="4" borderId="78" xfId="0" applyFont="1" applyFill="1" applyBorder="1" applyAlignment="1">
      <alignment horizontal="left" vertical="center" wrapText="1"/>
    </xf>
    <xf numFmtId="0" fontId="27" fillId="4" borderId="54" xfId="0" applyFont="1" applyFill="1" applyBorder="1" applyAlignment="1">
      <alignment horizontal="left" vertical="center" wrapText="1"/>
    </xf>
    <xf numFmtId="0" fontId="27" fillId="4" borderId="78" xfId="0" applyFont="1" applyFill="1" applyBorder="1" applyAlignment="1">
      <alignment horizontal="center" vertical="center" wrapText="1"/>
    </xf>
    <xf numFmtId="0" fontId="27" fillId="4" borderId="71" xfId="0" applyFont="1" applyFill="1" applyBorder="1" applyAlignment="1">
      <alignment horizontal="center" vertical="center" wrapText="1"/>
    </xf>
    <xf numFmtId="0" fontId="27" fillId="4" borderId="62" xfId="0" applyFont="1" applyFill="1" applyBorder="1" applyAlignment="1">
      <alignment horizontal="center" vertical="center" wrapText="1"/>
    </xf>
    <xf numFmtId="0" fontId="47" fillId="4" borderId="421" xfId="0" applyFont="1" applyFill="1" applyBorder="1" applyAlignment="1">
      <alignment horizontal="center" vertical="center" wrapText="1"/>
    </xf>
    <xf numFmtId="0" fontId="47" fillId="4" borderId="422" xfId="0" applyFont="1" applyFill="1" applyBorder="1" applyAlignment="1">
      <alignment horizontal="center" vertical="center" wrapText="1"/>
    </xf>
    <xf numFmtId="0" fontId="47" fillId="4" borderId="420" xfId="0" applyFont="1" applyFill="1" applyBorder="1" applyAlignment="1">
      <alignment horizontal="center" vertical="center" wrapText="1"/>
    </xf>
    <xf numFmtId="0" fontId="47" fillId="4" borderId="174" xfId="0" applyFont="1" applyFill="1" applyBorder="1" applyAlignment="1">
      <alignment horizontal="center" vertical="center" wrapText="1"/>
    </xf>
    <xf numFmtId="0" fontId="191" fillId="8" borderId="417" xfId="0" applyFont="1" applyFill="1" applyBorder="1" applyAlignment="1">
      <alignment horizontal="center" vertical="center" wrapText="1"/>
    </xf>
    <xf numFmtId="0" fontId="191" fillId="8" borderId="418" xfId="0" applyFont="1" applyFill="1" applyBorder="1" applyAlignment="1">
      <alignment horizontal="center" vertical="center" wrapText="1"/>
    </xf>
    <xf numFmtId="0" fontId="191" fillId="8" borderId="419" xfId="0" applyFont="1" applyFill="1" applyBorder="1" applyAlignment="1">
      <alignment horizontal="center" vertical="center" wrapText="1"/>
    </xf>
    <xf numFmtId="0" fontId="191" fillId="8" borderId="416" xfId="0" applyFont="1" applyFill="1" applyBorder="1" applyAlignment="1">
      <alignment horizontal="center" vertical="center" wrapText="1"/>
    </xf>
    <xf numFmtId="0" fontId="191" fillId="8" borderId="363" xfId="0" applyFont="1" applyFill="1" applyBorder="1" applyAlignment="1">
      <alignment horizontal="center" vertical="center" wrapText="1"/>
    </xf>
    <xf numFmtId="0" fontId="154" fillId="4" borderId="414" xfId="0" applyFont="1" applyFill="1" applyBorder="1" applyAlignment="1">
      <alignment horizontal="center" vertical="center" wrapText="1"/>
    </xf>
    <xf numFmtId="0" fontId="154" fillId="4" borderId="415" xfId="0" applyFont="1" applyFill="1" applyBorder="1" applyAlignment="1">
      <alignment horizontal="center" vertical="center" wrapText="1"/>
    </xf>
    <xf numFmtId="0" fontId="154" fillId="4" borderId="276" xfId="0" applyFont="1" applyFill="1" applyBorder="1" applyAlignment="1">
      <alignment horizontal="center" vertical="center" wrapText="1"/>
    </xf>
    <xf numFmtId="0" fontId="154" fillId="4" borderId="277" xfId="0" applyFont="1" applyFill="1" applyBorder="1" applyAlignment="1">
      <alignment horizontal="center" vertical="center" wrapText="1"/>
    </xf>
    <xf numFmtId="0" fontId="192" fillId="12" borderId="395" xfId="0" applyFont="1" applyFill="1" applyBorder="1" applyAlignment="1">
      <alignment horizontal="center" vertical="center" wrapText="1"/>
    </xf>
    <xf numFmtId="0" fontId="192" fillId="12" borderId="360" xfId="0" applyFont="1" applyFill="1" applyBorder="1" applyAlignment="1">
      <alignment horizontal="center" vertical="center" wrapText="1"/>
    </xf>
    <xf numFmtId="0" fontId="192" fillId="12" borderId="396" xfId="0" applyFont="1" applyFill="1" applyBorder="1" applyAlignment="1">
      <alignment horizontal="center" vertical="center" wrapText="1"/>
    </xf>
    <xf numFmtId="0" fontId="154" fillId="4" borderId="414" xfId="0" applyFont="1" applyFill="1" applyBorder="1" applyAlignment="1">
      <alignment horizontal="left" vertical="center" wrapText="1"/>
    </xf>
    <xf numFmtId="0" fontId="154" fillId="4" borderId="415" xfId="0" applyFont="1" applyFill="1" applyBorder="1" applyAlignment="1">
      <alignment horizontal="left" vertical="center" wrapText="1"/>
    </xf>
    <xf numFmtId="0" fontId="195" fillId="2" borderId="425" xfId="0" applyFont="1" applyFill="1" applyBorder="1" applyAlignment="1">
      <alignment horizontal="left" vertical="center" wrapText="1"/>
    </xf>
    <xf numFmtId="0" fontId="195" fillId="2" borderId="202" xfId="0" applyFont="1" applyFill="1" applyBorder="1" applyAlignment="1">
      <alignment horizontal="left" vertical="center" wrapText="1"/>
    </xf>
    <xf numFmtId="0" fontId="182" fillId="5" borderId="150" xfId="0" applyFont="1" applyFill="1" applyBorder="1" applyAlignment="1">
      <alignment horizontal="center" vertical="center" wrapText="1"/>
    </xf>
    <xf numFmtId="0" fontId="182" fillId="5" borderId="141" xfId="0" applyFont="1" applyFill="1" applyBorder="1" applyAlignment="1">
      <alignment horizontal="center" vertical="center" wrapText="1"/>
    </xf>
    <xf numFmtId="0" fontId="182" fillId="5" borderId="142" xfId="0" applyFont="1" applyFill="1" applyBorder="1" applyAlignment="1">
      <alignment horizontal="center" vertical="center" wrapText="1"/>
    </xf>
    <xf numFmtId="0" fontId="194" fillId="5" borderId="150" xfId="0" applyFont="1" applyFill="1" applyBorder="1" applyAlignment="1">
      <alignment horizontal="center" vertical="center" wrapText="1"/>
    </xf>
    <xf numFmtId="0" fontId="194" fillId="5" borderId="428" xfId="0" applyFont="1" applyFill="1" applyBorder="1" applyAlignment="1">
      <alignment horizontal="center" vertical="center" wrapText="1"/>
    </xf>
    <xf numFmtId="0" fontId="195" fillId="2" borderId="427" xfId="0" applyFont="1" applyFill="1" applyBorder="1" applyAlignment="1">
      <alignment horizontal="left" vertical="center"/>
    </xf>
    <xf numFmtId="0" fontId="195" fillId="2" borderId="226" xfId="0" applyFont="1" applyFill="1" applyBorder="1" applyAlignment="1">
      <alignment horizontal="left" vertical="center"/>
    </xf>
    <xf numFmtId="0" fontId="195" fillId="2" borderId="426" xfId="0" applyFont="1" applyFill="1" applyBorder="1" applyAlignment="1">
      <alignment horizontal="left" vertical="center" wrapText="1"/>
    </xf>
    <xf numFmtId="0" fontId="195" fillId="2" borderId="128" xfId="0" applyFont="1" applyFill="1" applyBorder="1" applyAlignment="1">
      <alignment horizontal="left" vertical="center" wrapText="1"/>
    </xf>
    <xf numFmtId="0" fontId="154" fillId="4" borderId="423" xfId="0" applyFont="1" applyFill="1" applyBorder="1" applyAlignment="1">
      <alignment horizontal="left" vertical="center" wrapText="1"/>
    </xf>
    <xf numFmtId="0" fontId="154" fillId="4" borderId="424" xfId="0" applyFont="1" applyFill="1" applyBorder="1" applyAlignment="1">
      <alignment horizontal="left" vertical="center" wrapText="1"/>
    </xf>
    <xf numFmtId="0" fontId="158" fillId="12" borderId="49" xfId="0" applyFont="1" applyFill="1" applyBorder="1" applyAlignment="1">
      <alignment horizontal="center" vertical="center" wrapText="1"/>
    </xf>
    <xf numFmtId="0" fontId="158" fillId="12" borderId="22" xfId="0" applyFont="1" applyFill="1" applyBorder="1" applyAlignment="1">
      <alignment horizontal="center" vertical="center" wrapText="1"/>
    </xf>
    <xf numFmtId="0" fontId="158" fillId="12" borderId="50" xfId="0" applyFont="1" applyFill="1" applyBorder="1" applyAlignment="1">
      <alignment horizontal="center" vertical="center" wrapText="1"/>
    </xf>
    <xf numFmtId="0" fontId="158" fillId="12" borderId="20" xfId="0" applyFont="1" applyFill="1" applyBorder="1" applyAlignment="1">
      <alignment horizontal="center" wrapText="1"/>
    </xf>
    <xf numFmtId="0" fontId="158" fillId="12" borderId="0" xfId="0" applyFont="1" applyFill="1" applyBorder="1" applyAlignment="1">
      <alignment horizontal="center" wrapText="1"/>
    </xf>
    <xf numFmtId="0" fontId="158" fillId="12" borderId="23" xfId="0" applyFont="1" applyFill="1" applyBorder="1" applyAlignment="1">
      <alignment horizontal="center" wrapText="1"/>
    </xf>
    <xf numFmtId="0" fontId="52" fillId="4" borderId="213" xfId="0" applyFont="1" applyFill="1" applyBorder="1" applyAlignment="1">
      <alignment wrapText="1"/>
    </xf>
    <xf numFmtId="0" fontId="0" fillId="4" borderId="158" xfId="0" applyFill="1" applyBorder="1" applyAlignment="1">
      <alignment wrapText="1"/>
    </xf>
    <xf numFmtId="0" fontId="0" fillId="4" borderId="214" xfId="0" applyFill="1" applyBorder="1" applyAlignment="1">
      <alignment wrapText="1"/>
    </xf>
    <xf numFmtId="0" fontId="52" fillId="0" borderId="59" xfId="0" applyFont="1" applyFill="1" applyBorder="1" applyAlignment="1">
      <alignment horizontal="center" vertical="center" wrapText="1"/>
    </xf>
    <xf numFmtId="0" fontId="52" fillId="0" borderId="49" xfId="0" applyFont="1" applyFill="1" applyBorder="1" applyAlignment="1">
      <alignment horizontal="center" vertical="center" wrapText="1"/>
    </xf>
    <xf numFmtId="0" fontId="52" fillId="0" borderId="61" xfId="0" applyFont="1" applyFill="1" applyBorder="1" applyAlignment="1">
      <alignment horizontal="center" vertical="center" wrapText="1"/>
    </xf>
    <xf numFmtId="0" fontId="52" fillId="0" borderId="22" xfId="0" applyFont="1" applyFill="1" applyBorder="1" applyAlignment="1">
      <alignment horizontal="center" vertical="center" wrapText="1"/>
    </xf>
    <xf numFmtId="164" fontId="52" fillId="0" borderId="61" xfId="0" applyNumberFormat="1" applyFont="1" applyFill="1" applyBorder="1" applyAlignment="1">
      <alignment horizontal="center" vertical="center" wrapText="1"/>
    </xf>
    <xf numFmtId="164" fontId="52" fillId="0" borderId="22" xfId="0" applyNumberFormat="1" applyFont="1" applyFill="1" applyBorder="1" applyAlignment="1">
      <alignment horizontal="center" vertical="center" wrapText="1"/>
    </xf>
    <xf numFmtId="0" fontId="52" fillId="0" borderId="38" xfId="0" applyFont="1" applyFill="1" applyBorder="1" applyAlignment="1">
      <alignment horizontal="center" vertical="center" wrapText="1"/>
    </xf>
    <xf numFmtId="0" fontId="52" fillId="0" borderId="39" xfId="0" applyFont="1" applyFill="1" applyBorder="1" applyAlignment="1">
      <alignment horizontal="center" vertical="center" wrapText="1"/>
    </xf>
    <xf numFmtId="0" fontId="52" fillId="0" borderId="70" xfId="0" applyFont="1" applyFill="1" applyBorder="1" applyAlignment="1">
      <alignment horizontal="center" vertical="center" wrapText="1"/>
    </xf>
    <xf numFmtId="0" fontId="48" fillId="0" borderId="408" xfId="0" applyFont="1" applyFill="1" applyBorder="1" applyAlignment="1">
      <alignment horizontal="center" vertical="center" wrapText="1"/>
    </xf>
    <xf numFmtId="0" fontId="48" fillId="0" borderId="50" xfId="0" applyFont="1" applyFill="1" applyBorder="1" applyAlignment="1">
      <alignment horizontal="center" vertical="center" wrapText="1"/>
    </xf>
    <xf numFmtId="0" fontId="52" fillId="4" borderId="14" xfId="0" applyFont="1" applyFill="1" applyBorder="1" applyAlignment="1">
      <alignment horizontal="center" vertical="center" wrapText="1"/>
    </xf>
    <xf numFmtId="0" fontId="52" fillId="4" borderId="15" xfId="0" applyFont="1" applyFill="1" applyBorder="1" applyAlignment="1">
      <alignment horizontal="center" vertical="center" wrapText="1"/>
    </xf>
    <xf numFmtId="0" fontId="52" fillId="4" borderId="16"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vertical="center" wrapText="1"/>
    </xf>
    <xf numFmtId="164" fontId="52" fillId="0" borderId="21" xfId="0" applyNumberFormat="1" applyFont="1" applyFill="1" applyBorder="1" applyAlignment="1">
      <alignment horizontal="center" vertical="center" wrapText="1"/>
    </xf>
    <xf numFmtId="0" fontId="155" fillId="0" borderId="21" xfId="0" applyFont="1" applyFill="1" applyBorder="1" applyAlignment="1">
      <alignment horizontal="center" wrapText="1"/>
    </xf>
    <xf numFmtId="0" fontId="52" fillId="4" borderId="14" xfId="0" applyFont="1" applyFill="1" applyBorder="1" applyAlignment="1">
      <alignment wrapText="1"/>
    </xf>
    <xf numFmtId="0" fontId="0" fillId="0" borderId="15" xfId="0" applyBorder="1" applyAlignment="1">
      <alignment wrapText="1"/>
    </xf>
    <xf numFmtId="0" fontId="0" fillId="0" borderId="16" xfId="0" applyBorder="1" applyAlignment="1">
      <alignment wrapText="1"/>
    </xf>
    <xf numFmtId="0" fontId="158" fillId="12" borderId="361" xfId="0" applyFont="1" applyFill="1" applyBorder="1" applyAlignment="1">
      <alignment horizontal="center" wrapText="1"/>
    </xf>
    <xf numFmtId="0" fontId="158" fillId="12" borderId="401" xfId="0" applyFont="1" applyFill="1" applyBorder="1" applyAlignment="1">
      <alignment horizontal="center" wrapText="1"/>
    </xf>
    <xf numFmtId="0" fontId="158" fillId="12" borderId="241" xfId="0" applyFont="1" applyFill="1" applyBorder="1" applyAlignment="1">
      <alignment horizontal="center" wrapText="1"/>
    </xf>
    <xf numFmtId="0" fontId="52" fillId="0" borderId="33" xfId="0" applyFont="1" applyBorder="1" applyAlignment="1">
      <alignment horizontal="center" vertical="center" wrapText="1"/>
    </xf>
    <xf numFmtId="0" fontId="52" fillId="0" borderId="21" xfId="0" applyFont="1" applyBorder="1" applyAlignment="1">
      <alignment horizontal="center" vertical="center" wrapText="1"/>
    </xf>
    <xf numFmtId="0" fontId="158" fillId="12" borderId="33" xfId="0" applyFont="1" applyFill="1" applyBorder="1" applyAlignment="1">
      <alignment horizontal="center" wrapText="1"/>
    </xf>
    <xf numFmtId="0" fontId="158" fillId="12" borderId="21" xfId="0" applyFont="1" applyFill="1" applyBorder="1" applyAlignment="1">
      <alignment horizontal="center" wrapText="1"/>
    </xf>
    <xf numFmtId="0" fontId="158" fillId="12" borderId="27" xfId="0" applyFont="1" applyFill="1" applyBorder="1" applyAlignment="1">
      <alignment horizontal="center" wrapText="1"/>
    </xf>
    <xf numFmtId="0" fontId="10" fillId="4" borderId="14" xfId="0" applyFont="1" applyFill="1" applyBorder="1" applyAlignment="1">
      <alignment wrapText="1"/>
    </xf>
    <xf numFmtId="0" fontId="10" fillId="4" borderId="0" xfId="0" applyFont="1" applyFill="1" applyBorder="1" applyAlignment="1">
      <alignment wrapText="1"/>
    </xf>
    <xf numFmtId="0" fontId="158" fillId="12" borderId="20" xfId="0" applyFont="1" applyFill="1" applyBorder="1" applyAlignment="1">
      <alignment horizontal="center" vertical="center" wrapText="1"/>
    </xf>
    <xf numFmtId="0" fontId="158" fillId="12" borderId="0" xfId="0" applyFont="1" applyFill="1" applyBorder="1" applyAlignment="1">
      <alignment horizontal="center" vertical="center" wrapText="1"/>
    </xf>
    <xf numFmtId="0" fontId="158" fillId="12" borderId="23" xfId="0" applyFont="1" applyFill="1" applyBorder="1" applyAlignment="1">
      <alignment horizontal="center" vertical="center" wrapText="1"/>
    </xf>
    <xf numFmtId="0" fontId="158" fillId="12" borderId="33" xfId="0" applyFont="1" applyFill="1" applyBorder="1" applyAlignment="1">
      <alignment horizontal="center" vertical="center" wrapText="1"/>
    </xf>
    <xf numFmtId="0" fontId="158" fillId="12" borderId="21" xfId="0" applyFont="1" applyFill="1" applyBorder="1" applyAlignment="1">
      <alignment horizontal="center" vertical="center" wrapText="1"/>
    </xf>
    <xf numFmtId="0" fontId="158" fillId="12" borderId="27" xfId="0" applyFont="1" applyFill="1" applyBorder="1" applyAlignment="1">
      <alignment horizontal="center" vertical="center" wrapText="1"/>
    </xf>
    <xf numFmtId="0" fontId="52" fillId="4" borderId="121" xfId="0" applyFont="1" applyFill="1" applyBorder="1" applyAlignment="1">
      <alignment wrapText="1"/>
    </xf>
    <xf numFmtId="0" fontId="0" fillId="0" borderId="158" xfId="0" applyBorder="1" applyAlignment="1">
      <alignment wrapText="1"/>
    </xf>
    <xf numFmtId="0" fontId="0" fillId="0" borderId="164" xfId="0" applyBorder="1" applyAlignment="1">
      <alignment wrapText="1"/>
    </xf>
    <xf numFmtId="0" fontId="52" fillId="0" borderId="60" xfId="0" applyFont="1" applyFill="1" applyBorder="1" applyAlignment="1">
      <alignment horizontal="center" vertical="center" wrapText="1"/>
    </xf>
    <xf numFmtId="0" fontId="52" fillId="4" borderId="24" xfId="0" applyFont="1" applyFill="1" applyBorder="1" applyAlignment="1">
      <alignment wrapText="1"/>
    </xf>
    <xf numFmtId="0" fontId="0" fillId="0" borderId="25" xfId="0" applyBorder="1" applyAlignment="1">
      <alignment wrapText="1"/>
    </xf>
    <xf numFmtId="0" fontId="0" fillId="0" borderId="26" xfId="0" applyBorder="1" applyAlignment="1">
      <alignment wrapText="1"/>
    </xf>
    <xf numFmtId="0" fontId="162" fillId="4" borderId="121" xfId="0" applyFont="1" applyFill="1" applyBorder="1" applyAlignment="1">
      <alignment horizontal="center" vertical="center" wrapText="1"/>
    </xf>
    <xf numFmtId="0" fontId="162" fillId="4" borderId="158" xfId="0" applyFont="1" applyFill="1" applyBorder="1" applyAlignment="1">
      <alignment horizontal="center" vertical="center" wrapText="1"/>
    </xf>
    <xf numFmtId="0" fontId="162" fillId="4" borderId="164" xfId="0" applyFont="1" applyFill="1" applyBorder="1" applyAlignment="1">
      <alignment horizontal="center" vertical="center" wrapText="1"/>
    </xf>
    <xf numFmtId="0" fontId="58" fillId="0" borderId="24" xfId="0" applyFont="1" applyFill="1" applyBorder="1" applyAlignment="1">
      <alignment vertical="center" wrapText="1"/>
    </xf>
    <xf numFmtId="0" fontId="58" fillId="0" borderId="25" xfId="0" applyFont="1" applyFill="1" applyBorder="1" applyAlignment="1">
      <alignment vertical="center" wrapText="1"/>
    </xf>
    <xf numFmtId="0" fontId="58" fillId="0" borderId="26" xfId="0" applyFont="1" applyFill="1" applyBorder="1" applyAlignment="1">
      <alignment vertical="center" wrapText="1"/>
    </xf>
    <xf numFmtId="0" fontId="52" fillId="0" borderId="397" xfId="0" applyFont="1" applyFill="1" applyBorder="1" applyAlignment="1">
      <alignment horizontal="center" vertical="center" wrapText="1"/>
    </xf>
    <xf numFmtId="0" fontId="140" fillId="0" borderId="70" xfId="0" applyFont="1" applyFill="1" applyBorder="1" applyAlignment="1">
      <alignment horizontal="center" vertical="center" wrapText="1"/>
    </xf>
    <xf numFmtId="0" fontId="140" fillId="0" borderId="22" xfId="0" applyFont="1" applyFill="1" applyBorder="1" applyAlignment="1">
      <alignment horizontal="center" vertical="center" wrapText="1"/>
    </xf>
    <xf numFmtId="0" fontId="140" fillId="0" borderId="61" xfId="0" applyFont="1" applyFill="1" applyBorder="1" applyAlignment="1">
      <alignment horizontal="center" vertical="center" wrapText="1"/>
    </xf>
    <xf numFmtId="0" fontId="140" fillId="0" borderId="39"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21" xfId="0" applyFont="1" applyFill="1" applyBorder="1" applyAlignment="1">
      <alignment horizontal="center" vertical="center"/>
    </xf>
    <xf numFmtId="0" fontId="10" fillId="0" borderId="21" xfId="0" applyFont="1" applyFill="1" applyBorder="1" applyAlignment="1">
      <alignment horizontal="center" vertical="center" wrapText="1"/>
    </xf>
    <xf numFmtId="0" fontId="52" fillId="0" borderId="14" xfId="0" applyFont="1"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52" fillId="2" borderId="39" xfId="0" applyFont="1" applyFill="1" applyBorder="1" applyAlignment="1">
      <alignment horizontal="center" vertical="center" wrapText="1"/>
    </xf>
    <xf numFmtId="0" fontId="52" fillId="2" borderId="7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1" xfId="0" applyFont="1" applyFill="1" applyBorder="1" applyAlignment="1">
      <alignment horizontal="center" vertical="center" wrapText="1"/>
    </xf>
    <xf numFmtId="0" fontId="52" fillId="0" borderId="15" xfId="0" applyFont="1" applyBorder="1" applyAlignment="1">
      <alignment vertical="center" wrapText="1"/>
    </xf>
    <xf numFmtId="0" fontId="52" fillId="0" borderId="16" xfId="0" applyFont="1" applyBorder="1" applyAlignment="1">
      <alignment vertical="center" wrapText="1"/>
    </xf>
    <xf numFmtId="0" fontId="158" fillId="12" borderId="361" xfId="0" applyFont="1" applyFill="1" applyBorder="1" applyAlignment="1">
      <alignment horizontal="center" vertical="center" wrapText="1"/>
    </xf>
    <xf numFmtId="0" fontId="158" fillId="12" borderId="401" xfId="0" applyFont="1" applyFill="1" applyBorder="1" applyAlignment="1">
      <alignment horizontal="center" vertical="center" wrapText="1"/>
    </xf>
    <xf numFmtId="0" fontId="158" fillId="12" borderId="241" xfId="0" applyFont="1" applyFill="1" applyBorder="1" applyAlignment="1">
      <alignment horizontal="center" vertical="center" wrapText="1"/>
    </xf>
    <xf numFmtId="0" fontId="166" fillId="0" borderId="14" xfId="0" applyFont="1" applyBorder="1" applyAlignment="1">
      <alignment vertical="center" wrapText="1"/>
    </xf>
    <xf numFmtId="0" fontId="166" fillId="0" borderId="15" xfId="0" applyFont="1" applyBorder="1" applyAlignment="1">
      <alignment vertical="center" wrapText="1"/>
    </xf>
    <xf numFmtId="0" fontId="166" fillId="0" borderId="16" xfId="0" applyFont="1" applyBorder="1" applyAlignment="1">
      <alignment vertical="center" wrapText="1"/>
    </xf>
    <xf numFmtId="0" fontId="51" fillId="0" borderId="61" xfId="0" applyFont="1" applyFill="1" applyBorder="1" applyAlignment="1">
      <alignment horizontal="center" vertical="center"/>
    </xf>
    <xf numFmtId="0" fontId="51" fillId="0" borderId="70" xfId="0" applyFont="1" applyFill="1" applyBorder="1" applyAlignment="1">
      <alignment horizontal="center" vertical="center"/>
    </xf>
    <xf numFmtId="0" fontId="51" fillId="0" borderId="22" xfId="0" applyFont="1" applyFill="1" applyBorder="1" applyAlignment="1">
      <alignment horizontal="center" vertical="center"/>
    </xf>
    <xf numFmtId="0" fontId="50" fillId="0" borderId="60" xfId="0" applyFont="1" applyBorder="1" applyAlignment="1">
      <alignment horizontal="center" vertical="center" wrapText="1"/>
    </xf>
    <xf numFmtId="0" fontId="50" fillId="0" borderId="49" xfId="0" applyFont="1" applyBorder="1" applyAlignment="1">
      <alignment horizontal="center" vertical="center" wrapText="1"/>
    </xf>
    <xf numFmtId="0" fontId="52" fillId="0" borderId="70" xfId="0" applyFont="1" applyFill="1" applyBorder="1" applyAlignment="1">
      <alignment horizontal="center" vertical="center"/>
    </xf>
    <xf numFmtId="0" fontId="52" fillId="0" borderId="22" xfId="0" applyFont="1" applyFill="1" applyBorder="1" applyAlignment="1">
      <alignment horizontal="center" vertical="center"/>
    </xf>
    <xf numFmtId="0" fontId="51" fillId="0" borderId="39" xfId="0" applyFont="1" applyFill="1" applyBorder="1" applyAlignment="1">
      <alignment horizontal="center" vertical="center"/>
    </xf>
    <xf numFmtId="0" fontId="10" fillId="0" borderId="60" xfId="0" applyFont="1" applyFill="1" applyBorder="1" applyAlignment="1">
      <alignment horizontal="center" vertical="center"/>
    </xf>
    <xf numFmtId="0" fontId="10" fillId="0" borderId="49" xfId="0" applyFont="1" applyFill="1" applyBorder="1" applyAlignment="1">
      <alignment horizontal="center" vertical="center"/>
    </xf>
    <xf numFmtId="0" fontId="10" fillId="0" borderId="70"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52" fillId="0" borderId="43" xfId="0" applyFont="1" applyBorder="1" applyAlignment="1">
      <alignment horizontal="center" vertical="center"/>
    </xf>
    <xf numFmtId="0" fontId="52" fillId="0" borderId="44" xfId="0" applyFont="1" applyBorder="1" applyAlignment="1">
      <alignment horizontal="center" vertical="center"/>
    </xf>
    <xf numFmtId="0" fontId="52" fillId="0" borderId="45" xfId="0" applyFont="1" applyBorder="1" applyAlignment="1">
      <alignment horizontal="center" vertical="center"/>
    </xf>
    <xf numFmtId="0" fontId="52" fillId="0" borderId="24" xfId="0" applyFont="1" applyBorder="1" applyAlignment="1">
      <alignment vertical="center" wrapText="1"/>
    </xf>
    <xf numFmtId="0" fontId="52" fillId="0" borderId="25" xfId="0" applyFont="1" applyBorder="1" applyAlignment="1">
      <alignment vertical="center" wrapText="1"/>
    </xf>
    <xf numFmtId="0" fontId="52" fillId="0" borderId="26" xfId="0" applyFont="1" applyBorder="1" applyAlignment="1">
      <alignment vertical="center" wrapText="1"/>
    </xf>
    <xf numFmtId="0" fontId="10" fillId="0" borderId="28" xfId="0" applyFont="1" applyFill="1" applyBorder="1" applyAlignment="1">
      <alignment horizontal="center" vertical="center"/>
    </xf>
    <xf numFmtId="0" fontId="13" fillId="0" borderId="33" xfId="0" applyFont="1" applyFill="1" applyBorder="1" applyAlignment="1">
      <alignment vertical="center" wrapText="1"/>
    </xf>
    <xf numFmtId="0" fontId="12" fillId="0" borderId="21" xfId="0" applyFont="1" applyFill="1" applyBorder="1" applyAlignment="1">
      <alignment vertical="center"/>
    </xf>
    <xf numFmtId="0" fontId="13" fillId="0" borderId="34" xfId="0" applyFont="1" applyFill="1" applyBorder="1" applyAlignment="1">
      <alignment vertical="center" wrapText="1"/>
    </xf>
    <xf numFmtId="0" fontId="12" fillId="0" borderId="28" xfId="0" applyFont="1" applyFill="1" applyBorder="1" applyAlignment="1">
      <alignment vertical="center"/>
    </xf>
    <xf numFmtId="0" fontId="13" fillId="0" borderId="32" xfId="3" applyNumberFormat="1" applyFont="1" applyFill="1" applyBorder="1" applyAlignment="1">
      <alignment horizontal="center" vertical="center"/>
    </xf>
    <xf numFmtId="0" fontId="13" fillId="0" borderId="274" xfId="3" applyNumberFormat="1" applyFont="1" applyFill="1" applyBorder="1" applyAlignment="1">
      <alignment horizontal="center" vertical="center"/>
    </xf>
    <xf numFmtId="0" fontId="13" fillId="0" borderId="122"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153" xfId="0" applyFont="1" applyFill="1" applyBorder="1" applyAlignment="1">
      <alignment horizontal="left" vertical="center" wrapText="1"/>
    </xf>
    <xf numFmtId="0" fontId="13" fillId="0" borderId="125" xfId="0" applyFont="1" applyFill="1" applyBorder="1" applyAlignment="1">
      <alignment horizontal="left" vertical="center" wrapText="1"/>
    </xf>
    <xf numFmtId="0" fontId="33" fillId="3" borderId="196" xfId="3" applyNumberFormat="1" applyFont="1" applyFill="1" applyBorder="1" applyAlignment="1">
      <alignment horizontal="center" vertical="center"/>
    </xf>
    <xf numFmtId="0" fontId="33" fillId="3" borderId="197" xfId="3" applyNumberFormat="1" applyFont="1" applyFill="1" applyBorder="1" applyAlignment="1">
      <alignment horizontal="center" vertical="center"/>
    </xf>
    <xf numFmtId="0" fontId="33" fillId="3" borderId="389" xfId="3" applyNumberFormat="1" applyFont="1" applyFill="1" applyBorder="1" applyAlignment="1">
      <alignment horizontal="center" vertical="center"/>
    </xf>
    <xf numFmtId="0" fontId="33" fillId="3" borderId="127" xfId="3" applyNumberFormat="1" applyFont="1" applyFill="1" applyBorder="1" applyAlignment="1">
      <alignment horizontal="center" vertical="center"/>
    </xf>
    <xf numFmtId="16" fontId="141" fillId="6" borderId="169" xfId="0" quotePrefix="1" applyNumberFormat="1" applyFont="1" applyFill="1" applyBorder="1" applyAlignment="1">
      <alignment horizontal="center" vertical="center"/>
    </xf>
    <xf numFmtId="16" fontId="141" fillId="6" borderId="151" xfId="0" quotePrefix="1" applyNumberFormat="1" applyFont="1" applyFill="1" applyBorder="1" applyAlignment="1">
      <alignment horizontal="center" vertical="center"/>
    </xf>
    <xf numFmtId="2" fontId="18" fillId="0" borderId="32" xfId="0" quotePrefix="1" applyNumberFormat="1" applyFont="1" applyFill="1" applyBorder="1" applyAlignment="1">
      <alignment horizontal="center" vertical="center"/>
    </xf>
    <xf numFmtId="2" fontId="18" fillId="0" borderId="365" xfId="0" applyNumberFormat="1" applyFont="1" applyFill="1" applyBorder="1" applyAlignment="1">
      <alignment horizontal="center" vertical="center"/>
    </xf>
    <xf numFmtId="2" fontId="18" fillId="0" borderId="30" xfId="0" applyNumberFormat="1" applyFont="1" applyFill="1" applyBorder="1" applyAlignment="1">
      <alignment horizontal="center" vertical="center"/>
    </xf>
    <xf numFmtId="0" fontId="13" fillId="0" borderId="46" xfId="0" applyFont="1" applyFill="1" applyBorder="1" applyAlignment="1">
      <alignment vertical="center" wrapText="1"/>
    </xf>
    <xf numFmtId="0" fontId="12" fillId="0" borderId="47" xfId="0" applyFont="1" applyFill="1" applyBorder="1" applyAlignment="1">
      <alignment vertical="center"/>
    </xf>
    <xf numFmtId="0" fontId="13" fillId="0" borderId="387" xfId="0" applyFont="1" applyFill="1" applyBorder="1" applyAlignment="1">
      <alignment horizontal="left" vertical="center" wrapText="1"/>
    </xf>
    <xf numFmtId="0" fontId="13" fillId="0" borderId="149" xfId="0" applyFont="1" applyFill="1" applyBorder="1" applyAlignment="1">
      <alignment horizontal="left" vertical="center" wrapText="1"/>
    </xf>
    <xf numFmtId="0" fontId="25" fillId="3" borderId="24" xfId="3" applyNumberFormat="1" applyFont="1" applyFill="1" applyBorder="1" applyAlignment="1">
      <alignment horizontal="center" vertical="center" wrapText="1"/>
    </xf>
    <xf numFmtId="0" fontId="25" fillId="3" borderId="25" xfId="3" applyNumberFormat="1" applyFont="1" applyFill="1" applyBorder="1" applyAlignment="1">
      <alignment horizontal="center" vertical="center" wrapText="1"/>
    </xf>
    <xf numFmtId="0" fontId="25" fillId="3" borderId="26" xfId="3" applyNumberFormat="1"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110" xfId="0" applyFont="1" applyFill="1" applyBorder="1" applyAlignment="1">
      <alignment horizontal="center" vertical="center" wrapText="1"/>
    </xf>
    <xf numFmtId="0" fontId="12" fillId="0" borderId="21" xfId="0" applyFont="1" applyFill="1" applyBorder="1" applyAlignment="1">
      <alignment vertical="center" wrapText="1"/>
    </xf>
    <xf numFmtId="0" fontId="13" fillId="0" borderId="66"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112" xfId="0" applyFont="1" applyFill="1" applyBorder="1" applyAlignment="1">
      <alignment horizontal="center" vertical="center" wrapText="1"/>
    </xf>
    <xf numFmtId="0" fontId="12" fillId="0" borderId="113" xfId="0" applyFont="1" applyFill="1" applyBorder="1" applyAlignment="1">
      <alignment vertical="center" wrapText="1"/>
    </xf>
    <xf numFmtId="0" fontId="25" fillId="3" borderId="144" xfId="0" applyFont="1" applyFill="1" applyBorder="1" applyAlignment="1">
      <alignment horizontal="center" vertical="center" wrapText="1"/>
    </xf>
    <xf numFmtId="0" fontId="25" fillId="3" borderId="145" xfId="0" applyFont="1" applyFill="1" applyBorder="1" applyAlignment="1">
      <alignment horizontal="center" vertical="center" wrapText="1"/>
    </xf>
    <xf numFmtId="0" fontId="25" fillId="3" borderId="146" xfId="0" applyFont="1" applyFill="1" applyBorder="1" applyAlignment="1">
      <alignment horizontal="center" vertical="center" wrapText="1"/>
    </xf>
    <xf numFmtId="0" fontId="25" fillId="3" borderId="150" xfId="0" applyFont="1" applyFill="1" applyBorder="1" applyAlignment="1">
      <alignment horizontal="center" vertical="center" wrapText="1"/>
    </xf>
    <xf numFmtId="0" fontId="25" fillId="3" borderId="141" xfId="0" applyFont="1" applyFill="1" applyBorder="1" applyAlignment="1">
      <alignment horizontal="center" vertical="center" wrapText="1"/>
    </xf>
    <xf numFmtId="0" fontId="25" fillId="3" borderId="142" xfId="0" applyFont="1" applyFill="1" applyBorder="1" applyAlignment="1">
      <alignment horizontal="center" vertical="center" wrapText="1"/>
    </xf>
    <xf numFmtId="0" fontId="25" fillId="3" borderId="32" xfId="0" applyFont="1" applyFill="1" applyBorder="1" applyAlignment="1">
      <alignment horizontal="center" vertical="center" wrapText="1"/>
    </xf>
    <xf numFmtId="0" fontId="25" fillId="3" borderId="365" xfId="0" applyFont="1" applyFill="1" applyBorder="1" applyAlignment="1">
      <alignment horizontal="center" vertical="center" wrapText="1"/>
    </xf>
    <xf numFmtId="0" fontId="25" fillId="3" borderId="30" xfId="0" applyFont="1" applyFill="1" applyBorder="1" applyAlignment="1">
      <alignment horizontal="center" vertical="center" wrapText="1"/>
    </xf>
    <xf numFmtId="0" fontId="25" fillId="3" borderId="387" xfId="0" applyFont="1" applyFill="1" applyBorder="1" applyAlignment="1">
      <alignment horizontal="center" vertical="center" wrapText="1"/>
    </xf>
    <xf numFmtId="0" fontId="25" fillId="3" borderId="151" xfId="0" applyFont="1" applyFill="1" applyBorder="1" applyAlignment="1">
      <alignment horizontal="center" vertical="center" wrapText="1"/>
    </xf>
    <xf numFmtId="0" fontId="25" fillId="3" borderId="152" xfId="0" applyFont="1" applyFill="1" applyBorder="1" applyAlignment="1">
      <alignment horizontal="center" vertical="center" wrapText="1"/>
    </xf>
    <xf numFmtId="0" fontId="13" fillId="0" borderId="110" xfId="0" applyFont="1" applyBorder="1" applyAlignment="1">
      <alignment vertical="center" wrapText="1"/>
    </xf>
    <xf numFmtId="0" fontId="12" fillId="0" borderId="21" xfId="0" applyFont="1" applyBorder="1" applyAlignment="1">
      <alignment vertical="center" wrapText="1"/>
    </xf>
    <xf numFmtId="0" fontId="13" fillId="0" borderId="21" xfId="0" applyFont="1" applyBorder="1" applyAlignment="1">
      <alignment vertical="center" wrapText="1"/>
    </xf>
    <xf numFmtId="0" fontId="12" fillId="0" borderId="111" xfId="0" applyFont="1" applyBorder="1" applyAlignment="1">
      <alignment vertical="center" wrapText="1"/>
    </xf>
    <xf numFmtId="0" fontId="13" fillId="0" borderId="112" xfId="0" applyFont="1" applyBorder="1" applyAlignment="1">
      <alignment vertical="center" wrapText="1"/>
    </xf>
    <xf numFmtId="0" fontId="12" fillId="0" borderId="113" xfId="0" applyFont="1" applyBorder="1" applyAlignment="1">
      <alignment vertical="center" wrapText="1"/>
    </xf>
    <xf numFmtId="0" fontId="13" fillId="0" borderId="113" xfId="0" applyFont="1" applyBorder="1" applyAlignment="1">
      <alignment vertical="center" wrapText="1"/>
    </xf>
    <xf numFmtId="0" fontId="12" fillId="0" borderId="114" xfId="0" applyFont="1" applyBorder="1" applyAlignment="1">
      <alignment vertical="center" wrapText="1"/>
    </xf>
    <xf numFmtId="0" fontId="13" fillId="0" borderId="110" xfId="0" applyFont="1" applyBorder="1" applyAlignment="1">
      <alignment vertical="center"/>
    </xf>
    <xf numFmtId="0" fontId="12" fillId="0" borderId="21" xfId="0" applyFont="1" applyBorder="1" applyAlignment="1">
      <alignment vertical="center"/>
    </xf>
    <xf numFmtId="0" fontId="13" fillId="3" borderId="112" xfId="0" applyFont="1" applyFill="1" applyBorder="1" applyAlignment="1">
      <alignment vertical="center" wrapText="1"/>
    </xf>
    <xf numFmtId="0" fontId="12" fillId="3" borderId="113" xfId="0" applyFont="1" applyFill="1" applyBorder="1" applyAlignment="1">
      <alignment vertical="center" wrapText="1"/>
    </xf>
    <xf numFmtId="0" fontId="18" fillId="3" borderId="179" xfId="3" applyNumberFormat="1" applyFont="1" applyFill="1" applyBorder="1" applyAlignment="1">
      <alignment horizontal="center" vertical="center"/>
    </xf>
    <xf numFmtId="0" fontId="18" fillId="3" borderId="180" xfId="3" applyNumberFormat="1" applyFont="1" applyFill="1" applyBorder="1" applyAlignment="1">
      <alignment horizontal="center" vertical="center"/>
    </xf>
    <xf numFmtId="0" fontId="18" fillId="3" borderId="181" xfId="3" applyNumberFormat="1" applyFont="1" applyFill="1" applyBorder="1" applyAlignment="1">
      <alignment horizontal="center" vertical="center"/>
    </xf>
    <xf numFmtId="0" fontId="18" fillId="0" borderId="371" xfId="0" applyFont="1" applyBorder="1" applyAlignment="1">
      <alignment vertical="center" wrapText="1"/>
    </xf>
    <xf numFmtId="0" fontId="53" fillId="0" borderId="47" xfId="0" applyFont="1" applyBorder="1" applyAlignment="1">
      <alignment vertical="center" wrapText="1"/>
    </xf>
    <xf numFmtId="0" fontId="18" fillId="0" borderId="47" xfId="0" applyFont="1" applyBorder="1" applyAlignment="1">
      <alignment vertical="center" wrapText="1"/>
    </xf>
    <xf numFmtId="0" fontId="12" fillId="0" borderId="47" xfId="0" applyFont="1" applyBorder="1" applyAlignment="1">
      <alignment vertical="center"/>
    </xf>
    <xf numFmtId="0" fontId="12" fillId="0" borderId="178" xfId="0" applyFont="1" applyBorder="1" applyAlignment="1">
      <alignment vertical="center"/>
    </xf>
    <xf numFmtId="0" fontId="13" fillId="0" borderId="110" xfId="0" applyFont="1" applyFill="1" applyBorder="1" applyAlignment="1">
      <alignment vertical="center" wrapText="1"/>
    </xf>
    <xf numFmtId="0" fontId="13" fillId="0" borderId="112" xfId="0" applyFont="1" applyFill="1" applyBorder="1" applyAlignment="1">
      <alignment vertical="center" wrapText="1"/>
    </xf>
    <xf numFmtId="0" fontId="12" fillId="0" borderId="113" xfId="0" applyFont="1" applyFill="1" applyBorder="1" applyAlignment="1">
      <alignment vertical="center"/>
    </xf>
    <xf numFmtId="0" fontId="18" fillId="3" borderId="150" xfId="3" applyNumberFormat="1" applyFont="1" applyFill="1" applyBorder="1" applyAlignment="1">
      <alignment horizontal="center" vertical="center" wrapText="1"/>
    </xf>
    <xf numFmtId="0" fontId="18" fillId="3" borderId="141" xfId="3" applyNumberFormat="1" applyFont="1" applyFill="1" applyBorder="1" applyAlignment="1">
      <alignment horizontal="center" vertical="center" wrapText="1"/>
    </xf>
    <xf numFmtId="0" fontId="18" fillId="3" borderId="142" xfId="3" applyNumberFormat="1" applyFont="1" applyFill="1" applyBorder="1" applyAlignment="1">
      <alignment horizontal="center" vertical="center" wrapText="1"/>
    </xf>
    <xf numFmtId="0" fontId="18" fillId="3" borderId="117" xfId="0" applyFont="1" applyFill="1" applyBorder="1" applyAlignment="1">
      <alignment vertical="center" wrapText="1"/>
    </xf>
    <xf numFmtId="0" fontId="53" fillId="3" borderId="22" xfId="0" applyFont="1" applyFill="1" applyBorder="1" applyAlignment="1">
      <alignment vertical="center" wrapText="1"/>
    </xf>
    <xf numFmtId="0" fontId="13" fillId="3" borderId="150" xfId="3" applyNumberFormat="1" applyFont="1" applyFill="1" applyBorder="1" applyAlignment="1">
      <alignment horizontal="center" vertical="center" wrapText="1"/>
    </xf>
    <xf numFmtId="0" fontId="13" fillId="3" borderId="141" xfId="3" applyNumberFormat="1" applyFont="1" applyFill="1" applyBorder="1" applyAlignment="1">
      <alignment horizontal="center" vertical="center" wrapText="1"/>
    </xf>
    <xf numFmtId="0" fontId="13" fillId="3" borderId="142" xfId="3" applyNumberFormat="1" applyFont="1" applyFill="1" applyBorder="1" applyAlignment="1">
      <alignment horizontal="center" vertical="center" wrapText="1"/>
    </xf>
    <xf numFmtId="0" fontId="33" fillId="3" borderId="437" xfId="3" applyNumberFormat="1" applyFont="1" applyFill="1" applyBorder="1" applyAlignment="1">
      <alignment horizontal="center" vertical="center"/>
    </xf>
    <xf numFmtId="0" fontId="33" fillId="3" borderId="436" xfId="3" applyNumberFormat="1" applyFont="1" applyFill="1" applyBorder="1" applyAlignment="1">
      <alignment horizontal="center" vertical="center"/>
    </xf>
    <xf numFmtId="16" fontId="141" fillId="2" borderId="169" xfId="0" quotePrefix="1" applyNumberFormat="1" applyFont="1" applyFill="1" applyBorder="1" applyAlignment="1">
      <alignment horizontal="center" vertical="center"/>
    </xf>
    <xf numFmtId="16" fontId="141" fillId="2" borderId="151" xfId="0" quotePrefix="1" applyNumberFormat="1" applyFont="1" applyFill="1" applyBorder="1" applyAlignment="1">
      <alignment horizontal="center" vertical="center"/>
    </xf>
    <xf numFmtId="0" fontId="18" fillId="3" borderId="387" xfId="0" applyFont="1" applyFill="1" applyBorder="1" applyAlignment="1">
      <alignment horizontal="center" vertical="center" wrapText="1"/>
    </xf>
    <xf numFmtId="0" fontId="18" fillId="3" borderId="151" xfId="0" applyFont="1" applyFill="1" applyBorder="1" applyAlignment="1">
      <alignment horizontal="center" vertical="center" wrapText="1"/>
    </xf>
    <xf numFmtId="0" fontId="18" fillId="3" borderId="158" xfId="0" applyFont="1" applyFill="1" applyBorder="1" applyAlignment="1">
      <alignment horizontal="center" vertical="center" wrapText="1"/>
    </xf>
    <xf numFmtId="0" fontId="18" fillId="3" borderId="152" xfId="0" applyFont="1" applyFill="1" applyBorder="1" applyAlignment="1">
      <alignment horizontal="center" vertical="center" wrapText="1"/>
    </xf>
    <xf numFmtId="0" fontId="53" fillId="3" borderId="150" xfId="0" applyFont="1" applyFill="1" applyBorder="1" applyAlignment="1">
      <alignment horizontal="center" vertical="center" wrapText="1"/>
    </xf>
    <xf numFmtId="0" fontId="53" fillId="3" borderId="141" xfId="0" applyFont="1" applyFill="1" applyBorder="1" applyAlignment="1">
      <alignment horizontal="center" vertical="center" wrapText="1"/>
    </xf>
    <xf numFmtId="0" fontId="53" fillId="3" borderId="142" xfId="0" applyFont="1" applyFill="1" applyBorder="1" applyAlignment="1">
      <alignment horizontal="center" vertical="center" wrapText="1"/>
    </xf>
    <xf numFmtId="0" fontId="18" fillId="0" borderId="0"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Border="1" applyAlignment="1">
      <alignment vertical="center"/>
    </xf>
    <xf numFmtId="0" fontId="13" fillId="3" borderId="59" xfId="3" applyNumberFormat="1" applyFont="1" applyFill="1" applyBorder="1" applyAlignment="1">
      <alignment horizontal="center" vertical="center" wrapText="1"/>
    </xf>
    <xf numFmtId="0" fontId="13" fillId="3" borderId="61" xfId="3" applyNumberFormat="1" applyFont="1" applyFill="1" applyBorder="1" applyAlignment="1">
      <alignment horizontal="center" vertical="center" wrapText="1"/>
    </xf>
    <xf numFmtId="0" fontId="13" fillId="3" borderId="48" xfId="3" applyNumberFormat="1" applyFont="1" applyFill="1" applyBorder="1" applyAlignment="1">
      <alignment horizontal="center" vertical="center" wrapText="1"/>
    </xf>
    <xf numFmtId="0" fontId="18" fillId="3" borderId="14" xfId="3" applyNumberFormat="1" applyFont="1" applyFill="1" applyBorder="1" applyAlignment="1">
      <alignment horizontal="center" vertical="center" wrapText="1"/>
    </xf>
    <xf numFmtId="0" fontId="18" fillId="3" borderId="15" xfId="3" applyNumberFormat="1" applyFont="1" applyFill="1" applyBorder="1" applyAlignment="1">
      <alignment horizontal="center" vertical="center" wrapText="1"/>
    </xf>
    <xf numFmtId="0" fontId="18" fillId="3" borderId="30" xfId="3" applyNumberFormat="1" applyFont="1" applyFill="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vertical="center"/>
    </xf>
    <xf numFmtId="0" fontId="33" fillId="3" borderId="144" xfId="0" applyFont="1" applyFill="1" applyBorder="1" applyAlignment="1">
      <alignment horizontal="center" vertical="center" wrapText="1"/>
    </xf>
    <xf numFmtId="0" fontId="33" fillId="3" borderId="145" xfId="0" applyFont="1" applyFill="1" applyBorder="1" applyAlignment="1">
      <alignment horizontal="center" vertical="center" wrapText="1"/>
    </xf>
    <xf numFmtId="0" fontId="33" fillId="3" borderId="146" xfId="0" applyFont="1" applyFill="1" applyBorder="1" applyAlignment="1">
      <alignment horizontal="center" vertical="center" wrapText="1"/>
    </xf>
    <xf numFmtId="0" fontId="33" fillId="3" borderId="150" xfId="0" applyFont="1" applyFill="1" applyBorder="1" applyAlignment="1">
      <alignment horizontal="center" vertical="center" wrapText="1"/>
    </xf>
    <xf numFmtId="0" fontId="33" fillId="3" borderId="141" xfId="0" applyFont="1" applyFill="1" applyBorder="1" applyAlignment="1">
      <alignment horizontal="center" vertical="center" wrapText="1"/>
    </xf>
    <xf numFmtId="0" fontId="33" fillId="3" borderId="142" xfId="0" applyFont="1" applyFill="1" applyBorder="1" applyAlignment="1">
      <alignment horizontal="center" vertical="center" wrapText="1"/>
    </xf>
    <xf numFmtId="0" fontId="33" fillId="3" borderId="24" xfId="0" applyFont="1" applyFill="1" applyBorder="1" applyAlignment="1">
      <alignment horizontal="center" vertical="center" wrapText="1"/>
    </xf>
    <xf numFmtId="0" fontId="33" fillId="3" borderId="25" xfId="0" applyFont="1" applyFill="1" applyBorder="1" applyAlignment="1">
      <alignment horizontal="center" vertical="center" wrapText="1"/>
    </xf>
    <xf numFmtId="0" fontId="33" fillId="3" borderId="26" xfId="0" applyFont="1" applyFill="1" applyBorder="1" applyAlignment="1">
      <alignment horizontal="center" vertical="center" wrapText="1"/>
    </xf>
    <xf numFmtId="0" fontId="66" fillId="0" borderId="35" xfId="1" applyFont="1" applyBorder="1" applyAlignment="1" applyProtection="1">
      <alignment vertical="center"/>
    </xf>
    <xf numFmtId="0" fontId="66" fillId="0" borderId="36" xfId="1" applyFont="1" applyBorder="1" applyAlignment="1" applyProtection="1">
      <alignment vertical="center"/>
    </xf>
    <xf numFmtId="0" fontId="66" fillId="0" borderId="37" xfId="1" applyFont="1" applyBorder="1" applyAlignment="1" applyProtection="1">
      <alignment vertical="center"/>
    </xf>
    <xf numFmtId="0" fontId="66" fillId="4" borderId="35" xfId="1" applyNumberFormat="1" applyFont="1" applyFill="1" applyBorder="1" applyAlignment="1" applyProtection="1">
      <alignment vertical="center" wrapText="1"/>
    </xf>
    <xf numFmtId="0" fontId="66" fillId="4" borderId="36" xfId="1" applyNumberFormat="1" applyFont="1" applyFill="1" applyBorder="1" applyAlignment="1" applyProtection="1">
      <alignment vertical="center" wrapText="1"/>
    </xf>
    <xf numFmtId="0" fontId="66" fillId="4" borderId="37" xfId="1" applyNumberFormat="1" applyFont="1" applyFill="1" applyBorder="1" applyAlignment="1" applyProtection="1">
      <alignment vertical="center" wrapText="1"/>
    </xf>
    <xf numFmtId="0" fontId="66" fillId="4" borderId="21" xfId="1" applyNumberFormat="1" applyFont="1" applyFill="1" applyBorder="1" applyAlignment="1" applyProtection="1">
      <alignment vertical="center" wrapText="1"/>
    </xf>
    <xf numFmtId="0" fontId="66" fillId="0" borderId="21" xfId="1" applyFont="1" applyBorder="1" applyAlignment="1" applyProtection="1">
      <alignment vertical="center" wrapText="1"/>
    </xf>
    <xf numFmtId="0" fontId="66" fillId="0" borderId="27" xfId="1" applyFont="1" applyBorder="1" applyAlignment="1" applyProtection="1">
      <alignment vertical="center" wrapText="1"/>
    </xf>
    <xf numFmtId="0" fontId="66" fillId="4" borderId="28" xfId="1" applyNumberFormat="1" applyFont="1" applyFill="1" applyBorder="1" applyAlignment="1" applyProtection="1">
      <alignment vertical="center" wrapText="1"/>
    </xf>
    <xf numFmtId="0" fontId="66" fillId="0" borderId="28" xfId="1" applyFont="1" applyBorder="1" applyAlignment="1" applyProtection="1">
      <alignment vertical="center" wrapText="1"/>
    </xf>
    <xf numFmtId="0" fontId="66" fillId="0" borderId="29" xfId="1" applyFont="1" applyBorder="1" applyAlignment="1" applyProtection="1">
      <alignment vertical="center" wrapText="1"/>
    </xf>
    <xf numFmtId="0" fontId="66" fillId="4" borderId="35" xfId="1" applyNumberFormat="1" applyFont="1" applyFill="1" applyBorder="1" applyAlignment="1" applyProtection="1">
      <alignment horizontal="left" vertical="center" wrapText="1"/>
    </xf>
    <xf numFmtId="0" fontId="66" fillId="4" borderId="36" xfId="1" applyNumberFormat="1" applyFont="1" applyFill="1" applyBorder="1" applyAlignment="1" applyProtection="1">
      <alignment horizontal="left" vertical="center" wrapText="1"/>
    </xf>
    <xf numFmtId="0" fontId="66" fillId="4" borderId="37" xfId="1" applyNumberFormat="1" applyFont="1" applyFill="1" applyBorder="1" applyAlignment="1" applyProtection="1">
      <alignment horizontal="left" vertical="center" wrapText="1"/>
    </xf>
    <xf numFmtId="0" fontId="68" fillId="9" borderId="32" xfId="3" applyNumberFormat="1" applyFont="1" applyFill="1" applyBorder="1" applyAlignment="1">
      <alignment horizontal="center" vertical="center" wrapText="1"/>
    </xf>
    <xf numFmtId="0" fontId="68" fillId="9" borderId="365" xfId="3" applyNumberFormat="1" applyFont="1" applyFill="1" applyBorder="1" applyAlignment="1">
      <alignment horizontal="center" vertical="center" wrapText="1"/>
    </xf>
    <xf numFmtId="0" fontId="68" fillId="9" borderId="30" xfId="3" applyNumberFormat="1" applyFont="1" applyFill="1" applyBorder="1" applyAlignment="1">
      <alignment horizontal="center" vertical="center" wrapText="1"/>
    </xf>
    <xf numFmtId="0" fontId="66" fillId="4" borderId="35" xfId="1" applyNumberFormat="1" applyFont="1" applyFill="1" applyBorder="1" applyAlignment="1" applyProtection="1">
      <alignment horizontal="left" vertical="center"/>
    </xf>
    <xf numFmtId="0" fontId="66" fillId="4" borderId="36" xfId="1" applyNumberFormat="1" applyFont="1" applyFill="1" applyBorder="1" applyAlignment="1" applyProtection="1">
      <alignment horizontal="left" vertical="center"/>
    </xf>
    <xf numFmtId="0" fontId="66" fillId="4" borderId="37" xfId="1" applyNumberFormat="1" applyFont="1" applyFill="1" applyBorder="1" applyAlignment="1" applyProtection="1">
      <alignment horizontal="left" vertical="center"/>
    </xf>
    <xf numFmtId="0" fontId="66" fillId="2" borderId="35" xfId="1" applyNumberFormat="1" applyFont="1" applyFill="1" applyBorder="1" applyAlignment="1" applyProtection="1">
      <alignment horizontal="left" vertical="center" wrapText="1"/>
    </xf>
    <xf numFmtId="0" fontId="66" fillId="2" borderId="36" xfId="1" applyNumberFormat="1" applyFont="1" applyFill="1" applyBorder="1" applyAlignment="1" applyProtection="1">
      <alignment horizontal="left" vertical="center" wrapText="1"/>
    </xf>
    <xf numFmtId="0" fontId="66" fillId="2" borderId="37" xfId="1" applyNumberFormat="1" applyFont="1" applyFill="1" applyBorder="1" applyAlignment="1" applyProtection="1">
      <alignment horizontal="left" vertical="center" wrapText="1"/>
    </xf>
    <xf numFmtId="16" fontId="141" fillId="79" borderId="169" xfId="0" quotePrefix="1" applyNumberFormat="1" applyFont="1" applyFill="1" applyBorder="1" applyAlignment="1">
      <alignment horizontal="center" vertical="center"/>
    </xf>
    <xf numFmtId="16" fontId="141" fillId="79" borderId="151" xfId="0" quotePrefix="1" applyNumberFormat="1" applyFont="1" applyFill="1" applyBorder="1" applyAlignment="1">
      <alignment horizontal="center" vertical="center"/>
    </xf>
    <xf numFmtId="16" fontId="141" fillId="79" borderId="388" xfId="0" quotePrefix="1" applyNumberFormat="1" applyFont="1" applyFill="1" applyBorder="1" applyAlignment="1">
      <alignment horizontal="center" vertical="center"/>
    </xf>
    <xf numFmtId="0" fontId="13" fillId="2" borderId="35" xfId="0" applyFont="1" applyFill="1" applyBorder="1" applyAlignment="1">
      <alignment horizontal="center" vertical="center"/>
    </xf>
    <xf numFmtId="0" fontId="13" fillId="2" borderId="21" xfId="0" applyFont="1" applyFill="1" applyBorder="1" applyAlignment="1">
      <alignment horizontal="center" vertical="center" wrapText="1"/>
    </xf>
    <xf numFmtId="0" fontId="13" fillId="79" borderId="21" xfId="0" applyFont="1" applyFill="1" applyBorder="1" applyAlignment="1">
      <alignment horizontal="center" vertical="center"/>
    </xf>
    <xf numFmtId="0" fontId="13" fillId="79" borderId="31" xfId="0" applyFont="1" applyFill="1" applyBorder="1" applyAlignment="1">
      <alignment horizontal="center" vertical="center"/>
    </xf>
    <xf numFmtId="0" fontId="13" fillId="79" borderId="434" xfId="0" applyFont="1" applyFill="1" applyBorder="1" applyAlignment="1">
      <alignment horizontal="center" vertical="center" wrapText="1"/>
    </xf>
    <xf numFmtId="1" fontId="13" fillId="79" borderId="21" xfId="0" applyNumberFormat="1" applyFont="1" applyFill="1" applyBorder="1" applyAlignment="1">
      <alignment horizontal="center" vertical="center"/>
    </xf>
    <xf numFmtId="1" fontId="13" fillId="79" borderId="36" xfId="0" applyNumberFormat="1" applyFont="1" applyFill="1" applyBorder="1" applyAlignment="1">
      <alignment horizontal="center" vertical="center"/>
    </xf>
    <xf numFmtId="1" fontId="13" fillId="79" borderId="143" xfId="0" applyNumberFormat="1" applyFont="1" applyFill="1" applyBorder="1" applyAlignment="1">
      <alignment horizontal="center" vertical="center"/>
    </xf>
    <xf numFmtId="1" fontId="13" fillId="79" borderId="35" xfId="0" applyNumberFormat="1" applyFont="1" applyFill="1" applyBorder="1" applyAlignment="1">
      <alignment horizontal="center" vertical="center"/>
    </xf>
    <xf numFmtId="1" fontId="13" fillId="2" borderId="113" xfId="0" applyNumberFormat="1" applyFont="1" applyFill="1" applyBorder="1" applyAlignment="1">
      <alignment horizontal="center" vertical="center"/>
    </xf>
    <xf numFmtId="1" fontId="13" fillId="2" borderId="435" xfId="0" applyNumberFormat="1" applyFont="1" applyFill="1" applyBorder="1" applyAlignment="1">
      <alignment horizontal="center" vertical="center"/>
    </xf>
    <xf numFmtId="1" fontId="13" fillId="79" borderId="159" xfId="0" applyNumberFormat="1" applyFont="1" applyFill="1" applyBorder="1" applyAlignment="1">
      <alignment horizontal="center" vertical="center"/>
    </xf>
    <xf numFmtId="1" fontId="13" fillId="79" borderId="114" xfId="0" applyNumberFormat="1" applyFont="1" applyFill="1" applyBorder="1" applyAlignment="1">
      <alignment horizontal="center" vertical="center"/>
    </xf>
    <xf numFmtId="2" fontId="178" fillId="2" borderId="0" xfId="0" applyNumberFormat="1" applyFont="1" applyFill="1" applyAlignment="1">
      <alignment horizontal="left" vertical="center"/>
    </xf>
    <xf numFmtId="0" fontId="178" fillId="2" borderId="0" xfId="0" applyFont="1" applyFill="1" applyAlignment="1">
      <alignment horizontal="right" vertical="center"/>
    </xf>
    <xf numFmtId="10" fontId="178" fillId="2" borderId="0" xfId="97" applyNumberFormat="1" applyFont="1" applyFill="1" applyBorder="1" applyAlignment="1">
      <alignment vertical="center" wrapText="1"/>
    </xf>
    <xf numFmtId="2" fontId="178" fillId="2" borderId="0" xfId="97" applyNumberFormat="1" applyFont="1" applyFill="1" applyAlignment="1">
      <alignment vertical="center"/>
    </xf>
    <xf numFmtId="10" fontId="115" fillId="2" borderId="0" xfId="97" applyNumberFormat="1" applyFont="1" applyFill="1" applyBorder="1" applyAlignment="1">
      <alignment vertical="center"/>
    </xf>
    <xf numFmtId="10" fontId="62" fillId="2" borderId="0" xfId="97" applyNumberFormat="1" applyFont="1" applyFill="1" applyAlignment="1">
      <alignment vertical="center"/>
    </xf>
    <xf numFmtId="165" fontId="25" fillId="6" borderId="29" xfId="6" applyFont="1" applyFill="1" applyBorder="1" applyAlignment="1">
      <alignment horizontal="center" vertical="center" wrapText="1"/>
    </xf>
    <xf numFmtId="0" fontId="9" fillId="2" borderId="0" xfId="3" applyNumberFormat="1" applyFont="1" applyFill="1" applyBorder="1" applyAlignment="1">
      <alignment vertical="center"/>
    </xf>
    <xf numFmtId="0" fontId="32" fillId="2" borderId="0" xfId="0" applyFont="1" applyFill="1" applyAlignment="1">
      <alignment vertical="center"/>
    </xf>
    <xf numFmtId="2" fontId="13" fillId="0" borderId="34" xfId="0" applyNumberFormat="1" applyFont="1" applyBorder="1" applyAlignment="1">
      <alignment horizontal="center" vertical="center"/>
    </xf>
    <xf numFmtId="2" fontId="13" fillId="0" borderId="28" xfId="0" applyNumberFormat="1" applyFont="1" applyBorder="1" applyAlignment="1">
      <alignment horizontal="center" vertical="center"/>
    </xf>
    <xf numFmtId="4" fontId="13" fillId="0" borderId="34" xfId="0" applyNumberFormat="1" applyFont="1" applyBorder="1" applyAlignment="1">
      <alignment horizontal="center" vertical="center"/>
    </xf>
    <xf numFmtId="4" fontId="13" fillId="0" borderId="28" xfId="0" applyNumberFormat="1" applyFont="1" applyBorder="1" applyAlignment="1">
      <alignment horizontal="center" vertical="center"/>
    </xf>
    <xf numFmtId="4" fontId="13" fillId="6" borderId="29" xfId="0" applyNumberFormat="1" applyFont="1" applyFill="1" applyBorder="1" applyAlignment="1">
      <alignment horizontal="center" vertical="center"/>
    </xf>
    <xf numFmtId="1" fontId="13" fillId="0" borderId="378" xfId="0" applyNumberFormat="1" applyFont="1" applyFill="1" applyBorder="1" applyAlignment="1">
      <alignment horizontal="center" vertical="center"/>
    </xf>
    <xf numFmtId="0" fontId="13" fillId="0" borderId="35" xfId="0" applyFont="1" applyBorder="1" applyAlignment="1">
      <alignment vertical="center" wrapText="1"/>
    </xf>
    <xf numFmtId="0" fontId="13" fillId="0" borderId="143" xfId="0" applyFont="1" applyBorder="1" applyAlignment="1">
      <alignment vertical="center" wrapText="1"/>
    </xf>
    <xf numFmtId="0" fontId="13" fillId="0" borderId="41" xfId="0" applyFont="1" applyBorder="1" applyAlignment="1">
      <alignment vertical="center" wrapText="1"/>
    </xf>
    <xf numFmtId="0" fontId="13" fillId="0" borderId="122" xfId="0" applyFont="1" applyBorder="1" applyAlignment="1">
      <alignment vertical="center" wrapText="1"/>
    </xf>
  </cellXfs>
  <cellStyles count="189">
    <cellStyle name="******************************************" xfId="2"/>
    <cellStyle name="20% - Accent1" xfId="27" builtinId="30" customBuiltin="1"/>
    <cellStyle name="20% - Accent1 2" xfId="51"/>
    <cellStyle name="20% - Accent1 2 2" xfId="146"/>
    <cellStyle name="20% - Accent1 2 3" xfId="103"/>
    <cellStyle name="20% - Accent1 3" xfId="116"/>
    <cellStyle name="20% - Accent1 3 2" xfId="159"/>
    <cellStyle name="20% - Accent1 4" xfId="129"/>
    <cellStyle name="20% - Accent2" xfId="31" builtinId="34" customBuiltin="1"/>
    <cellStyle name="20% - Accent2 2" xfId="52"/>
    <cellStyle name="20% - Accent2 2 2" xfId="148"/>
    <cellStyle name="20% - Accent2 2 3" xfId="105"/>
    <cellStyle name="20% - Accent2 3" xfId="118"/>
    <cellStyle name="20% - Accent2 3 2" xfId="161"/>
    <cellStyle name="20% - Accent2 4" xfId="131"/>
    <cellStyle name="20% - Accent3" xfId="35" builtinId="38" customBuiltin="1"/>
    <cellStyle name="20% - Accent3 2" xfId="53"/>
    <cellStyle name="20% - Accent3 2 2" xfId="150"/>
    <cellStyle name="20% - Accent3 2 3" xfId="107"/>
    <cellStyle name="20% - Accent3 3" xfId="120"/>
    <cellStyle name="20% - Accent3 3 2" xfId="163"/>
    <cellStyle name="20% - Accent3 4" xfId="133"/>
    <cellStyle name="20% - Accent4" xfId="39" builtinId="42" customBuiltin="1"/>
    <cellStyle name="20% - Accent4 2" xfId="54"/>
    <cellStyle name="20% - Accent4 2 2" xfId="152"/>
    <cellStyle name="20% - Accent4 2 3" xfId="109"/>
    <cellStyle name="20% - Accent4 3" xfId="122"/>
    <cellStyle name="20% - Accent4 3 2" xfId="165"/>
    <cellStyle name="20% - Accent4 4" xfId="135"/>
    <cellStyle name="20% - Accent5" xfId="43" builtinId="46" customBuiltin="1"/>
    <cellStyle name="20% - Accent5 2" xfId="55"/>
    <cellStyle name="20% - Accent5 2 2" xfId="154"/>
    <cellStyle name="20% - Accent5 2 3" xfId="111"/>
    <cellStyle name="20% - Accent5 3" xfId="124"/>
    <cellStyle name="20% - Accent5 3 2" xfId="167"/>
    <cellStyle name="20% - Accent5 4" xfId="137"/>
    <cellStyle name="20% - Accent6" xfId="47" builtinId="50" customBuiltin="1"/>
    <cellStyle name="20% - Accent6 2" xfId="56"/>
    <cellStyle name="20% - Accent6 2 2" xfId="156"/>
    <cellStyle name="20% - Accent6 2 3" xfId="113"/>
    <cellStyle name="20% - Accent6 3" xfId="126"/>
    <cellStyle name="20% - Accent6 3 2" xfId="169"/>
    <cellStyle name="20% - Accent6 4" xfId="139"/>
    <cellStyle name="40% - Accent1" xfId="28" builtinId="31" customBuiltin="1"/>
    <cellStyle name="40% - Accent1 2" xfId="57"/>
    <cellStyle name="40% - Accent1 2 2" xfId="147"/>
    <cellStyle name="40% - Accent1 2 3" xfId="104"/>
    <cellStyle name="40% - Accent1 3" xfId="117"/>
    <cellStyle name="40% - Accent1 3 2" xfId="160"/>
    <cellStyle name="40% - Accent1 4" xfId="130"/>
    <cellStyle name="40% - Accent2" xfId="32" builtinId="35" customBuiltin="1"/>
    <cellStyle name="40% - Accent2 2" xfId="58"/>
    <cellStyle name="40% - Accent2 2 2" xfId="149"/>
    <cellStyle name="40% - Accent2 2 3" xfId="106"/>
    <cellStyle name="40% - Accent2 3" xfId="119"/>
    <cellStyle name="40% - Accent2 3 2" xfId="162"/>
    <cellStyle name="40% - Accent2 4" xfId="132"/>
    <cellStyle name="40% - Accent3" xfId="36" builtinId="39" customBuiltin="1"/>
    <cellStyle name="40% - Accent3 2" xfId="59"/>
    <cellStyle name="40% - Accent3 2 2" xfId="151"/>
    <cellStyle name="40% - Accent3 2 3" xfId="108"/>
    <cellStyle name="40% - Accent3 3" xfId="121"/>
    <cellStyle name="40% - Accent3 3 2" xfId="164"/>
    <cellStyle name="40% - Accent3 4" xfId="134"/>
    <cellStyle name="40% - Accent4" xfId="40" builtinId="43" customBuiltin="1"/>
    <cellStyle name="40% - Accent4 2" xfId="60"/>
    <cellStyle name="40% - Accent4 2 2" xfId="153"/>
    <cellStyle name="40% - Accent4 2 3" xfId="110"/>
    <cellStyle name="40% - Accent4 3" xfId="123"/>
    <cellStyle name="40% - Accent4 3 2" xfId="166"/>
    <cellStyle name="40% - Accent4 4" xfId="136"/>
    <cellStyle name="40% - Accent5" xfId="44" builtinId="47" customBuiltin="1"/>
    <cellStyle name="40% - Accent5 2" xfId="61"/>
    <cellStyle name="40% - Accent5 2 2" xfId="155"/>
    <cellStyle name="40% - Accent5 2 3" xfId="112"/>
    <cellStyle name="40% - Accent5 3" xfId="125"/>
    <cellStyle name="40% - Accent5 3 2" xfId="168"/>
    <cellStyle name="40% - Accent5 4" xfId="138"/>
    <cellStyle name="40% - Accent6" xfId="48" builtinId="51" customBuiltin="1"/>
    <cellStyle name="40% - Accent6 2" xfId="62"/>
    <cellStyle name="40% - Accent6 2 2" xfId="157"/>
    <cellStyle name="40% - Accent6 2 3" xfId="114"/>
    <cellStyle name="40% - Accent6 3" xfId="127"/>
    <cellStyle name="40% - Accent6 3 2" xfId="170"/>
    <cellStyle name="40% - Accent6 4" xfId="140"/>
    <cellStyle name="60% - Accent1" xfId="29" builtinId="32" customBuiltin="1"/>
    <cellStyle name="60% - Accent1 2" xfId="63"/>
    <cellStyle name="60% - Accent2" xfId="33" builtinId="36" customBuiltin="1"/>
    <cellStyle name="60% - Accent2 2" xfId="64"/>
    <cellStyle name="60% - Accent3" xfId="37" builtinId="40" customBuiltin="1"/>
    <cellStyle name="60% - Accent3 2" xfId="65"/>
    <cellStyle name="60% - Accent4" xfId="41" builtinId="44" customBuiltin="1"/>
    <cellStyle name="60% - Accent4 2" xfId="66"/>
    <cellStyle name="60% - Accent5" xfId="45" builtinId="48" customBuiltin="1"/>
    <cellStyle name="60% - Accent5 2" xfId="67"/>
    <cellStyle name="60% - Accent6" xfId="49" builtinId="52" customBuiltin="1"/>
    <cellStyle name="60% - Accent6 2" xfId="68"/>
    <cellStyle name="Accent1" xfId="26" builtinId="29" customBuiltin="1"/>
    <cellStyle name="Accent1 2" xfId="69"/>
    <cellStyle name="Accent2" xfId="30" builtinId="33" customBuiltin="1"/>
    <cellStyle name="Accent2 2" xfId="70"/>
    <cellStyle name="Accent3" xfId="34" builtinId="37" customBuiltin="1"/>
    <cellStyle name="Accent3 2" xfId="71"/>
    <cellStyle name="Accent4" xfId="38" builtinId="41" customBuiltin="1"/>
    <cellStyle name="Accent4 2" xfId="72"/>
    <cellStyle name="Accent5" xfId="42" builtinId="45" customBuiltin="1"/>
    <cellStyle name="Accent5 2" xfId="73"/>
    <cellStyle name="Accent6" xfId="46" builtinId="49" customBuiltin="1"/>
    <cellStyle name="Accent6 2" xfId="74"/>
    <cellStyle name="Bad" xfId="15" builtinId="27" customBuiltin="1"/>
    <cellStyle name="Bad 2" xfId="75"/>
    <cellStyle name="Calculation" xfId="19" builtinId="22" customBuiltin="1"/>
    <cellStyle name="Calculation 2" xfId="76"/>
    <cellStyle name="Check Cell" xfId="21" builtinId="23" customBuiltin="1"/>
    <cellStyle name="Check Cell 2" xfId="77"/>
    <cellStyle name="Comma" xfId="6" builtinId="3"/>
    <cellStyle name="Comma 2" xfId="142"/>
    <cellStyle name="Comma 2 2" xfId="174"/>
    <cellStyle name="Comma 2 3" xfId="180"/>
    <cellStyle name="Comma 3" xfId="99"/>
    <cellStyle name="Comma 4" xfId="175"/>
    <cellStyle name="Comma 5" xfId="179"/>
    <cellStyle name="Comma_FY results 2010 _draft 1" xfId="172"/>
    <cellStyle name="Explanatory Text" xfId="24" builtinId="53" customBuiltin="1"/>
    <cellStyle name="Explanatory Text 2" xfId="78"/>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Good" xfId="14" builtinId="26" customBuiltin="1"/>
    <cellStyle name="Good 2" xfId="79"/>
    <cellStyle name="Heading 1" xfId="10" builtinId="16" customBuiltin="1"/>
    <cellStyle name="Heading 1 2" xfId="80"/>
    <cellStyle name="Heading 2" xfId="11" builtinId="17" customBuiltin="1"/>
    <cellStyle name="Heading 2 2" xfId="81"/>
    <cellStyle name="Heading 3" xfId="12" builtinId="18" customBuiltin="1"/>
    <cellStyle name="Heading 3 2" xfId="82"/>
    <cellStyle name="Heading 4" xfId="13" builtinId="19" customBuiltin="1"/>
    <cellStyle name="Heading 4 2" xfId="83"/>
    <cellStyle name="Hyperlink" xfId="1" builtinId="8"/>
    <cellStyle name="Hyperlink 2" xfId="176"/>
    <cellStyle name="Input" xfId="17" builtinId="20" customBuiltin="1"/>
    <cellStyle name="Input 2" xfId="84"/>
    <cellStyle name="Linked Cell" xfId="20" builtinId="24" customBuiltin="1"/>
    <cellStyle name="Linked Cell 2" xfId="85"/>
    <cellStyle name="Neutral" xfId="16" builtinId="28" customBuiltin="1"/>
    <cellStyle name="Neutral 2" xfId="86"/>
    <cellStyle name="Normal" xfId="0" builtinId="0"/>
    <cellStyle name="Normal 2" xfId="50"/>
    <cellStyle name="Normal 2 2" xfId="96"/>
    <cellStyle name="Normal 2 3" xfId="94"/>
    <cellStyle name="Normal 2 4" xfId="177"/>
    <cellStyle name="Normal 3" xfId="95"/>
    <cellStyle name="Normal 3 2" xfId="144"/>
    <cellStyle name="Normal 3 3" xfId="101"/>
    <cellStyle name="Normal 4" xfId="7"/>
    <cellStyle name="Normal 4 2" xfId="171"/>
    <cellStyle name="Normal 5" xfId="141"/>
    <cellStyle name="Normal 6" xfId="128"/>
    <cellStyle name="Normal 7" xfId="98"/>
    <cellStyle name="Normal 7 2" xfId="173"/>
    <cellStyle name="Normal_Indian Operators Financial details- Mar 31, 2008" xfId="3"/>
    <cellStyle name="Normal_Sheet1" xfId="4"/>
    <cellStyle name="Normal_Tables quarterly report 2008" xfId="8"/>
    <cellStyle name="Normal_Telecom Data June08" xfId="5"/>
    <cellStyle name="Note" xfId="23" builtinId="10" customBuiltin="1"/>
    <cellStyle name="Note 2" xfId="87"/>
    <cellStyle name="Note 2 2" xfId="143"/>
    <cellStyle name="Note 2 3" xfId="100"/>
    <cellStyle name="Note 3" xfId="102"/>
    <cellStyle name="Note 3 2" xfId="145"/>
    <cellStyle name="Note 4" xfId="115"/>
    <cellStyle name="Note 4 2" xfId="158"/>
    <cellStyle name="Output" xfId="18" builtinId="21" customBuiltin="1"/>
    <cellStyle name="Output 2" xfId="88"/>
    <cellStyle name="Percent" xfId="97" builtinId="5"/>
    <cellStyle name="Percent 2" xfId="89"/>
    <cellStyle name="Percent 2 2" xfId="93"/>
    <cellStyle name="Percent 3" xfId="178"/>
    <cellStyle name="Title" xfId="9" builtinId="15" customBuiltin="1"/>
    <cellStyle name="Title 2" xfId="90"/>
    <cellStyle name="Total" xfId="25" builtinId="25" customBuiltin="1"/>
    <cellStyle name="Total 2" xfId="91"/>
    <cellStyle name="Warning Text" xfId="22" builtinId="11" customBuiltin="1"/>
    <cellStyle name="Warning Text 2" xfId="92"/>
  </cellStyles>
  <dxfs count="0"/>
  <tableStyles count="0" defaultTableStyle="TableStyleMedium9" defaultPivotStyle="PivotStyleLight16"/>
  <colors>
    <mruColors>
      <color rgb="FFF3DCDB"/>
      <color rgb="FFE7B8B7"/>
      <color rgb="FF3333FF"/>
      <color rgb="FF00FFFF"/>
      <color rgb="FFFFFF99"/>
      <color rgb="FF804930"/>
      <color rgb="FFFFFFCC"/>
      <color rgb="FF99CCFF"/>
      <color rgb="FF66CCFF"/>
      <color rgb="FFCC70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 Id="rId2"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sz="1200"/>
            </a:pPr>
            <a:r>
              <a:rPr lang="en-US" sz="1200"/>
              <a:t>Cellular Operators Total Revenue in INR Million</a:t>
            </a:r>
          </a:p>
        </c:rich>
      </c:tx>
      <c:layout>
        <c:manualLayout>
          <c:xMode val="edge"/>
          <c:yMode val="edge"/>
          <c:x val="0.267663716957981"/>
          <c:y val="0.0674438645988924"/>
        </c:manualLayout>
      </c:layout>
      <c:overlay val="0"/>
    </c:title>
    <c:autoTitleDeleted val="0"/>
    <c:plotArea>
      <c:layout>
        <c:manualLayout>
          <c:layoutTarget val="inner"/>
          <c:xMode val="edge"/>
          <c:yMode val="edge"/>
          <c:x val="0.173700705508535"/>
          <c:y val="0.162708553183429"/>
          <c:w val="0.824344176894901"/>
          <c:h val="0.463115552482285"/>
        </c:manualLayout>
      </c:layout>
      <c:barChart>
        <c:barDir val="col"/>
        <c:grouping val="clustered"/>
        <c:varyColors val="0"/>
        <c:ser>
          <c:idx val="0"/>
          <c:order val="0"/>
          <c:tx>
            <c:strRef>
              <c:f>'Revenue numbers '!$G$447</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
                  <c:y val="0.11487211639528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332-47E1-89BF-2006DD0C2EBF}"/>
                </c:ext>
                <c:ext xmlns:c15="http://schemas.microsoft.com/office/drawing/2012/chart" uri="{CE6537A1-D6FC-4f65-9D91-7224C49458BB}">
                  <c15:layout/>
                </c:ext>
              </c:extLst>
            </c:dLbl>
            <c:dLbl>
              <c:idx val="1"/>
              <c:layout>
                <c:manualLayout>
                  <c:x val="0.0"/>
                  <c:y val="0.11571569947199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332-47E1-89BF-2006DD0C2EBF}"/>
                </c:ext>
                <c:ext xmlns:c15="http://schemas.microsoft.com/office/drawing/2012/chart" uri="{CE6537A1-D6FC-4f65-9D91-7224C49458BB}">
                  <c15:layout/>
                </c:ext>
              </c:extLst>
            </c:dLbl>
            <c:dLbl>
              <c:idx val="2"/>
              <c:layout>
                <c:manualLayout>
                  <c:x val="0.0"/>
                  <c:y val="0.1153941003276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32-47E1-89BF-2006DD0C2EBF}"/>
                </c:ext>
                <c:ext xmlns:c15="http://schemas.microsoft.com/office/drawing/2012/chart" uri="{CE6537A1-D6FC-4f65-9D91-7224C49458BB}">
                  <c15:layout/>
                </c:ext>
              </c:extLst>
            </c:dLbl>
            <c:dLbl>
              <c:idx val="3"/>
              <c:layout>
                <c:manualLayout>
                  <c:x val="0.0"/>
                  <c:y val="0.1552337924972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332-47E1-89BF-2006DD0C2EBF}"/>
                </c:ext>
                <c:ext xmlns:c15="http://schemas.microsoft.com/office/drawing/2012/chart" uri="{CE6537A1-D6FC-4f65-9D91-7224C49458BB}">
                  <c15:layout/>
                </c:ext>
              </c:extLst>
            </c:dLbl>
            <c:dLbl>
              <c:idx val="4"/>
              <c:layout>
                <c:manualLayout>
                  <c:x val="0.00290176576225186"/>
                  <c:y val="0.16679882227836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332-47E1-89BF-2006DD0C2EBF}"/>
                </c:ext>
                <c:ext xmlns:c15="http://schemas.microsoft.com/office/drawing/2012/chart" uri="{CE6537A1-D6FC-4f65-9D91-7224C49458BB}">
                  <c15:layout/>
                </c:ext>
              </c:extLst>
            </c:dLbl>
            <c:spPr>
              <a:noFill/>
              <a:ln>
                <a:noFill/>
              </a:ln>
              <a:effectLst/>
            </c:spPr>
            <c:txPr>
              <a:bodyPr rot="-5400000" vert="horz"/>
              <a:lstStyle/>
              <a:p>
                <a:pPr algn="ctr">
                  <a:defRPr lang="en-IN" sz="8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'!$F$462:$F$466</c:f>
              <c:strCache>
                <c:ptCount val="5"/>
                <c:pt idx="0">
                  <c:v>Dec 31,2016</c:v>
                </c:pt>
                <c:pt idx="1">
                  <c:v>Mar 31,2017</c:v>
                </c:pt>
                <c:pt idx="2">
                  <c:v>Jun 30,2017</c:v>
                </c:pt>
                <c:pt idx="3">
                  <c:v>Sep 30,2017</c:v>
                </c:pt>
                <c:pt idx="4">
                  <c:v>Dec 31,2017</c:v>
                </c:pt>
              </c:strCache>
            </c:strRef>
          </c:cat>
          <c:val>
            <c:numRef>
              <c:f>'Revenue numbers '!$G$462:$G$466</c:f>
              <c:numCache>
                <c:formatCode>#,##0</c:formatCode>
                <c:ptCount val="5"/>
                <c:pt idx="0">
                  <c:v>180126.1923132051</c:v>
                </c:pt>
                <c:pt idx="1">
                  <c:v>170356.058740919</c:v>
                </c:pt>
                <c:pt idx="2">
                  <c:v>172436.0</c:v>
                </c:pt>
                <c:pt idx="3">
                  <c:v>167282.0</c:v>
                </c:pt>
                <c:pt idx="4">
                  <c:v>152942.0</c:v>
                </c:pt>
              </c:numCache>
            </c:numRef>
          </c:val>
          <c:extLst xmlns:c16r2="http://schemas.microsoft.com/office/drawing/2015/06/chart">
            <c:ext xmlns:c16="http://schemas.microsoft.com/office/drawing/2014/chart" uri="{C3380CC4-5D6E-409C-BE32-E72D297353CC}">
              <c16:uniqueId val="{00000005-1332-47E1-89BF-2006DD0C2EBF}"/>
            </c:ext>
          </c:extLst>
        </c:ser>
        <c:ser>
          <c:idx val="1"/>
          <c:order val="1"/>
          <c:tx>
            <c:strRef>
              <c:f>'Revenue numbers '!$H$447</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rot="-5400000" vert="horz"/>
              <a:lstStyle/>
              <a:p>
                <a:pPr>
                  <a:defRPr lang="en-US" sz="800">
                    <a:solidFill>
                      <a:schemeClr val="accent1"/>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'!$F$462:$F$466</c:f>
              <c:strCache>
                <c:ptCount val="5"/>
                <c:pt idx="0">
                  <c:v>Dec 31,2016</c:v>
                </c:pt>
                <c:pt idx="1">
                  <c:v>Mar 31,2017</c:v>
                </c:pt>
                <c:pt idx="2">
                  <c:v>Jun 30,2017</c:v>
                </c:pt>
                <c:pt idx="3">
                  <c:v>Sep 30,2017</c:v>
                </c:pt>
                <c:pt idx="4">
                  <c:v>Dec 31,2017</c:v>
                </c:pt>
              </c:strCache>
            </c:strRef>
          </c:cat>
          <c:val>
            <c:numRef>
              <c:f>'Revenue numbers '!$H$462:$H$466</c:f>
              <c:numCache>
                <c:formatCode>#,##0</c:formatCode>
                <c:ptCount val="5"/>
                <c:pt idx="0">
                  <c:v>42669.0</c:v>
                </c:pt>
                <c:pt idx="1">
                  <c:v>39159.0</c:v>
                </c:pt>
              </c:numCache>
            </c:numRef>
          </c:val>
          <c:extLst xmlns:c16r2="http://schemas.microsoft.com/office/drawing/2015/06/chart">
            <c:ext xmlns:c16="http://schemas.microsoft.com/office/drawing/2014/chart" uri="{C3380CC4-5D6E-409C-BE32-E72D297353CC}">
              <c16:uniqueId val="{00000006-1332-47E1-89BF-2006DD0C2EBF}"/>
            </c:ext>
          </c:extLst>
        </c:ser>
        <c:ser>
          <c:idx val="2"/>
          <c:order val="2"/>
          <c:tx>
            <c:strRef>
              <c:f>'Revenue numbers '!$I$447</c:f>
              <c:strCache>
                <c:ptCount val="1"/>
                <c:pt idx="0">
                  <c:v>Idea </c:v>
                </c:pt>
              </c:strCache>
            </c:strRef>
          </c:tx>
          <c:spPr>
            <a:solidFill>
              <a:srgbClr val="FFC000"/>
            </a:solidFill>
          </c:spPr>
          <c:invertIfNegative val="0"/>
          <c:dLbls>
            <c:spPr>
              <a:noFill/>
              <a:ln>
                <a:noFill/>
              </a:ln>
              <a:effectLst/>
            </c:spPr>
            <c:txPr>
              <a:bodyPr rot="-5400000" vert="horz"/>
              <a:lstStyle/>
              <a:p>
                <a:pPr>
                  <a:defRPr lang="en-US" sz="800" b="0">
                    <a:solidFill>
                      <a:schemeClr val="accent6">
                        <a:lumMod val="75000"/>
                      </a:schemeClr>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'!$F$462:$F$466</c:f>
              <c:strCache>
                <c:ptCount val="5"/>
                <c:pt idx="0">
                  <c:v>Dec 31,2016</c:v>
                </c:pt>
                <c:pt idx="1">
                  <c:v>Mar 31,2017</c:v>
                </c:pt>
                <c:pt idx="2">
                  <c:v>Jun 30,2017</c:v>
                </c:pt>
                <c:pt idx="3">
                  <c:v>Sep 30,2017</c:v>
                </c:pt>
                <c:pt idx="4">
                  <c:v>Dec 31,2017</c:v>
                </c:pt>
              </c:strCache>
            </c:strRef>
          </c:cat>
          <c:val>
            <c:numRef>
              <c:f>'Revenue numbers '!$I$462:$I$466</c:f>
              <c:numCache>
                <c:formatCode>#,##0</c:formatCode>
                <c:ptCount val="5"/>
                <c:pt idx="0">
                  <c:v>86627.0</c:v>
                </c:pt>
                <c:pt idx="1">
                  <c:v>81261.0</c:v>
                </c:pt>
                <c:pt idx="2">
                  <c:v>81665.0</c:v>
                </c:pt>
                <c:pt idx="3">
                  <c:v>74654.0</c:v>
                </c:pt>
                <c:pt idx="4">
                  <c:v>65097.0</c:v>
                </c:pt>
              </c:numCache>
            </c:numRef>
          </c:val>
          <c:extLst xmlns:c16r2="http://schemas.microsoft.com/office/drawing/2015/06/chart">
            <c:ext xmlns:c16="http://schemas.microsoft.com/office/drawing/2014/chart" uri="{C3380CC4-5D6E-409C-BE32-E72D297353CC}">
              <c16:uniqueId val="{00000007-1332-47E1-89BF-2006DD0C2EBF}"/>
            </c:ext>
          </c:extLst>
        </c:ser>
        <c:ser>
          <c:idx val="4"/>
          <c:order val="3"/>
          <c:tx>
            <c:strRef>
              <c:f>'Revenue numbers '!$J$447</c:f>
              <c:strCache>
                <c:ptCount val="1"/>
                <c:pt idx="0">
                  <c:v>Vodafone</c:v>
                </c:pt>
              </c:strCache>
            </c:strRef>
          </c:tx>
          <c:spPr>
            <a:solidFill>
              <a:schemeClr val="bg1">
                <a:lumMod val="50000"/>
              </a:schemeClr>
            </a:solidFill>
            <a:ln>
              <a:solidFill>
                <a:schemeClr val="bg1">
                  <a:lumMod val="50000"/>
                </a:schemeClr>
              </a:solidFill>
            </a:ln>
          </c:spPr>
          <c:invertIfNegative val="0"/>
          <c:dLbls>
            <c:dLbl>
              <c:idx val="2"/>
              <c:layout>
                <c:manualLayout>
                  <c:x val="-7.56785203201581E-17"/>
                  <c:y val="0.006245120999219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332-47E1-89BF-2006DD0C2EBF}"/>
                </c:ext>
                <c:ext xmlns:c15="http://schemas.microsoft.com/office/drawing/2012/chart" uri="{CE6537A1-D6FC-4f65-9D91-7224C49458BB}">
                  <c15:layout/>
                </c:ext>
              </c:extLst>
            </c:dLbl>
            <c:dLbl>
              <c:idx val="4"/>
              <c:layout>
                <c:manualLayout>
                  <c:x val="0.0"/>
                  <c:y val="0.004630486762925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332-47E1-89BF-2006DD0C2EBF}"/>
                </c:ext>
                <c:ext xmlns:c15="http://schemas.microsoft.com/office/drawing/2012/chart" uri="{CE6537A1-D6FC-4f65-9D91-7224C49458BB}">
                  <c15:layout/>
                </c:ext>
              </c:extLst>
            </c:dLbl>
            <c:spPr>
              <a:noFill/>
              <a:ln>
                <a:noFill/>
              </a:ln>
              <a:effectLst/>
            </c:spPr>
            <c:txPr>
              <a:bodyPr rot="-5400000" vert="horz"/>
              <a:lstStyle/>
              <a:p>
                <a:pPr>
                  <a:defRPr lang="en-US" sz="800">
                    <a:solidFill>
                      <a:schemeClr val="bg1">
                        <a:lumMod val="50000"/>
                      </a:schemeClr>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'!$F$462:$F$466</c:f>
              <c:strCache>
                <c:ptCount val="5"/>
                <c:pt idx="0">
                  <c:v>Dec 31,2016</c:v>
                </c:pt>
                <c:pt idx="1">
                  <c:v>Mar 31,2017</c:v>
                </c:pt>
                <c:pt idx="2">
                  <c:v>Jun 30,2017</c:v>
                </c:pt>
                <c:pt idx="3">
                  <c:v>Sep 30,2017</c:v>
                </c:pt>
                <c:pt idx="4">
                  <c:v>Dec 31,2017</c:v>
                </c:pt>
              </c:strCache>
            </c:strRef>
          </c:cat>
          <c:val>
            <c:numRef>
              <c:f>'Revenue numbers '!$J$462:$J$466</c:f>
              <c:numCache>
                <c:formatCode>#,##0</c:formatCode>
                <c:ptCount val="5"/>
                <c:pt idx="0">
                  <c:v>105415.0</c:v>
                </c:pt>
                <c:pt idx="1">
                  <c:v>98350.27999999998</c:v>
                </c:pt>
                <c:pt idx="2">
                  <c:v>98251.9</c:v>
                </c:pt>
                <c:pt idx="3">
                  <c:v>91880.96000000001</c:v>
                </c:pt>
                <c:pt idx="4">
                  <c:v>81043.12</c:v>
                </c:pt>
              </c:numCache>
            </c:numRef>
          </c:val>
          <c:extLst xmlns:c16r2="http://schemas.microsoft.com/office/drawing/2015/06/chart">
            <c:ext xmlns:c16="http://schemas.microsoft.com/office/drawing/2014/chart" uri="{C3380CC4-5D6E-409C-BE32-E72D297353CC}">
              <c16:uniqueId val="{0000000A-1332-47E1-89BF-2006DD0C2EBF}"/>
            </c:ext>
          </c:extLst>
        </c:ser>
        <c:ser>
          <c:idx val="5"/>
          <c:order val="4"/>
          <c:tx>
            <c:strRef>
              <c:f>'Revenue numbers '!$K$447</c:f>
              <c:strCache>
                <c:ptCount val="1"/>
                <c:pt idx="0">
                  <c:v>Uninor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invertIfNegative val="0"/>
          <c:dLbls>
            <c:dLbl>
              <c:idx val="1"/>
              <c:layout>
                <c:manualLayout>
                  <c:x val="0.012718600953895"/>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332-47E1-89BF-2006DD0C2EBF}"/>
                </c:ext>
                <c:ext xmlns:c15="http://schemas.microsoft.com/office/drawing/2012/chart" uri="{CE6537A1-D6FC-4f65-9D91-7224C49458BB}"/>
              </c:extLst>
            </c:dLbl>
            <c:dLbl>
              <c:idx val="2"/>
              <c:layout>
                <c:manualLayout>
                  <c:x val="0.012718600953895"/>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332-47E1-89BF-2006DD0C2EBF}"/>
                </c:ext>
                <c:ext xmlns:c15="http://schemas.microsoft.com/office/drawing/2012/chart" uri="{CE6537A1-D6FC-4f65-9D91-7224C49458BB}"/>
              </c:extLst>
            </c:dLbl>
            <c:dLbl>
              <c:idx val="5"/>
              <c:layout>
                <c:manualLayout>
                  <c:x val="0.00635930047694754"/>
                  <c:y val="-0.0069991251093627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332-47E1-89BF-2006DD0C2EBF}"/>
                </c:ext>
                <c:ext xmlns:c15="http://schemas.microsoft.com/office/drawing/2012/chart" uri="{CE6537A1-D6FC-4f65-9D91-7224C49458BB}"/>
              </c:extLst>
            </c:dLbl>
            <c:spPr>
              <a:noFill/>
              <a:ln>
                <a:noFill/>
              </a:ln>
              <a:effectLst/>
            </c:spPr>
            <c:txPr>
              <a:bodyPr rot="-5400000" vert="horz"/>
              <a:lstStyle/>
              <a:p>
                <a:pPr>
                  <a:defRPr lang="en-US" sz="800">
                    <a:solidFill>
                      <a:srgbClr val="00B0F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'!$F$462:$F$466</c:f>
              <c:strCache>
                <c:ptCount val="5"/>
                <c:pt idx="0">
                  <c:v>Dec 31,2016</c:v>
                </c:pt>
                <c:pt idx="1">
                  <c:v>Mar 31,2017</c:v>
                </c:pt>
                <c:pt idx="2">
                  <c:v>Jun 30,2017</c:v>
                </c:pt>
                <c:pt idx="3">
                  <c:v>Sep 30,2017</c:v>
                </c:pt>
                <c:pt idx="4">
                  <c:v>Dec 31,2017</c:v>
                </c:pt>
              </c:strCache>
            </c:strRef>
          </c:cat>
          <c:val>
            <c:numRef>
              <c:f>'Revenue numbers '!$K$462:$K$466</c:f>
              <c:numCache>
                <c:formatCode>#,##0</c:formatCode>
                <c:ptCount val="5"/>
              </c:numCache>
            </c:numRef>
          </c:val>
          <c:extLst xmlns:c16r2="http://schemas.microsoft.com/office/drawing/2015/06/chart">
            <c:ext xmlns:c16="http://schemas.microsoft.com/office/drawing/2014/chart" uri="{C3380CC4-5D6E-409C-BE32-E72D297353CC}">
              <c16:uniqueId val="{0000000E-1332-47E1-89BF-2006DD0C2EBF}"/>
            </c:ext>
          </c:extLst>
        </c:ser>
        <c:dLbls>
          <c:showLegendKey val="0"/>
          <c:showVal val="1"/>
          <c:showCatName val="0"/>
          <c:showSerName val="0"/>
          <c:showPercent val="0"/>
          <c:showBubbleSize val="0"/>
        </c:dLbls>
        <c:gapWidth val="140"/>
        <c:axId val="1207931472"/>
        <c:axId val="1224741632"/>
      </c:barChart>
      <c:catAx>
        <c:axId val="1207931472"/>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224741632"/>
        <c:crosses val="autoZero"/>
        <c:auto val="1"/>
        <c:lblAlgn val="ctr"/>
        <c:lblOffset val="100"/>
        <c:tickLblSkip val="1"/>
        <c:tickMarkSkip val="1"/>
        <c:noMultiLvlLbl val="0"/>
      </c:catAx>
      <c:valAx>
        <c:axId val="1224741632"/>
        <c:scaling>
          <c:orientation val="minMax"/>
        </c:scaling>
        <c:delete val="0"/>
        <c:axPos val="l"/>
        <c:title>
          <c:tx>
            <c:rich>
              <a:bodyPr/>
              <a:lstStyle/>
              <a:p>
                <a:pPr>
                  <a:defRPr lang="en-US"/>
                </a:pPr>
                <a:r>
                  <a:rPr lang="en-US" b="0"/>
                  <a:t>Total Revenue</a:t>
                </a:r>
              </a:p>
              <a:p>
                <a:pPr>
                  <a:defRPr lang="en-US"/>
                </a:pPr>
                <a:r>
                  <a:rPr lang="en-US" b="0"/>
                  <a:t>(INR Million)</a:t>
                </a:r>
              </a:p>
            </c:rich>
          </c:tx>
          <c:layout>
            <c:manualLayout>
              <c:xMode val="edge"/>
              <c:yMode val="edge"/>
              <c:x val="0.0279386980652186"/>
              <c:y val="0.245733217774008"/>
            </c:manualLayout>
          </c:layout>
          <c:overlay val="0"/>
        </c:title>
        <c:numFmt formatCode="#,##0" sourceLinked="1"/>
        <c:majorTickMark val="out"/>
        <c:minorTickMark val="none"/>
        <c:tickLblPos val="nextTo"/>
        <c:txPr>
          <a:bodyPr rot="0" vert="horz"/>
          <a:lstStyle/>
          <a:p>
            <a:pPr>
              <a:defRPr lang="en-US"/>
            </a:pPr>
            <a:endParaRPr lang="en-US"/>
          </a:p>
        </c:txPr>
        <c:crossAx val="1207931472"/>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Wireless subscribers monthly incremental</a:t>
            </a:r>
          </a:p>
        </c:rich>
      </c:tx>
      <c:layout>
        <c:manualLayout>
          <c:xMode val="edge"/>
          <c:yMode val="edge"/>
          <c:x val="0.302407208460129"/>
          <c:y val="0.0635253903044373"/>
        </c:manualLayout>
      </c:layout>
      <c:overlay val="1"/>
    </c:title>
    <c:autoTitleDeleted val="0"/>
    <c:plotArea>
      <c:layout>
        <c:manualLayout>
          <c:layoutTarget val="inner"/>
          <c:xMode val="edge"/>
          <c:yMode val="edge"/>
          <c:x val="0.0776078476600267"/>
          <c:y val="0.165394231006706"/>
          <c:w val="0.908546927345828"/>
          <c:h val="0.650119704214022"/>
        </c:manualLayout>
      </c:layout>
      <c:barChart>
        <c:barDir val="col"/>
        <c:grouping val="clustered"/>
        <c:varyColors val="0"/>
        <c:ser>
          <c:idx val="1"/>
          <c:order val="0"/>
          <c:tx>
            <c:strRef>
              <c:f>'Market share &amp; Sub Trends '!$B$621</c:f>
              <c:strCache>
                <c:ptCount val="1"/>
                <c:pt idx="0">
                  <c:v>2017</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
                  <c:y val="-0.015881347576109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FBA-4739-8392-76F66B68EFA9}"/>
                </c:ext>
                <c:ext xmlns:c15="http://schemas.microsoft.com/office/drawing/2012/chart" uri="{CE6537A1-D6FC-4f65-9D91-7224C49458BB}">
                  <c15:layout/>
                </c:ext>
              </c:extLst>
            </c:dLbl>
            <c:dLbl>
              <c:idx val="1"/>
              <c:layout>
                <c:manualLayout>
                  <c:x val="0.0"/>
                  <c:y val="0.011911010682081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FBA-4739-8392-76F66B68EFA9}"/>
                </c:ext>
                <c:ext xmlns:c15="http://schemas.microsoft.com/office/drawing/2012/chart" uri="{CE6537A1-D6FC-4f65-9D91-7224C49458BB}">
                  <c15:layout/>
                </c:ext>
              </c:extLst>
            </c:dLbl>
            <c:dLbl>
              <c:idx val="2"/>
              <c:layout>
                <c:manualLayout>
                  <c:x val="0.0"/>
                  <c:y val="0.0079406737880566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FBA-4739-8392-76F66B68EFA9}"/>
                </c:ext>
                <c:ext xmlns:c15="http://schemas.microsoft.com/office/drawing/2012/chart" uri="{CE6537A1-D6FC-4f65-9D91-7224C49458BB}">
                  <c15:layout/>
                </c:ext>
              </c:extLst>
            </c:dLbl>
            <c:dLbl>
              <c:idx val="3"/>
              <c:layout>
                <c:manualLayout>
                  <c:x val="0.00200554477860367"/>
                  <c:y val="0.015881347576109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FBA-4739-8392-76F66B68EFA9}"/>
                </c:ext>
                <c:ext xmlns:c15="http://schemas.microsoft.com/office/drawing/2012/chart" uri="{CE6537A1-D6FC-4f65-9D91-7224C49458BB}">
                  <c15:layout/>
                </c:ext>
              </c:extLst>
            </c:dLbl>
            <c:dLbl>
              <c:idx val="4"/>
              <c:layout>
                <c:manualLayout>
                  <c:x val="-3.47417205742455E-6"/>
                  <c:y val="0.02382170873921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FBA-4739-8392-76F66B68EFA9}"/>
                </c:ext>
                <c:ext xmlns:c15="http://schemas.microsoft.com/office/drawing/2012/chart" uri="{CE6537A1-D6FC-4f65-9D91-7224C49458BB}">
                  <c15:layout/>
                </c:ext>
              </c:extLst>
            </c:dLbl>
            <c:dLbl>
              <c:idx val="5"/>
              <c:layout>
                <c:manualLayout>
                  <c:x val="0.00200554477860367"/>
                  <c:y val="0.011911010682083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FBA-4739-8392-76F66B68EFA9}"/>
                </c:ext>
                <c:ext xmlns:c15="http://schemas.microsoft.com/office/drawing/2012/chart" uri="{CE6537A1-D6FC-4f65-9D91-7224C49458BB}">
                  <c15:layout/>
                </c:ext>
              </c:extLst>
            </c:dLbl>
            <c:dLbl>
              <c:idx val="7"/>
              <c:layout>
                <c:manualLayout>
                  <c:x val="0.000105014051403612"/>
                  <c:y val="0.019851684470136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FBA-4739-8392-76F66B68EFA9}"/>
                </c:ext>
                <c:ext xmlns:c15="http://schemas.microsoft.com/office/drawing/2012/chart" uri="{CE6537A1-D6FC-4f65-9D91-7224C49458BB}">
                  <c15:layout/>
                </c:ext>
              </c:extLst>
            </c:dLbl>
            <c:dLbl>
              <c:idx val="8"/>
              <c:layout>
                <c:manualLayout>
                  <c:x val="-0.00188547955929206"/>
                  <c:y val="0.003970962143931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FBA-4739-8392-76F66B68EFA9}"/>
                </c:ext>
                <c:ext xmlns:c15="http://schemas.microsoft.com/office/drawing/2012/chart" uri="{CE6537A1-D6FC-4f65-9D91-7224C49458BB}">
                  <c15:layout/>
                </c:ext>
              </c:extLst>
            </c:dLbl>
            <c:dLbl>
              <c:idx val="9"/>
              <c:layout>
                <c:manualLayout>
                  <c:x val="-0.00188547955929206"/>
                  <c:y val="0.01588166020106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FBA-4739-8392-76F66B68EFA9}"/>
                </c:ext>
                <c:ext xmlns:c15="http://schemas.microsoft.com/office/drawing/2012/chart" uri="{CE6537A1-D6FC-4f65-9D91-7224C49458BB}">
                  <c15:layout/>
                </c:ext>
              </c:extLst>
            </c:dLbl>
            <c:dLbl>
              <c:idx val="10"/>
              <c:layout>
                <c:manualLayout>
                  <c:x val="0.00397113253035038"/>
                  <c:y val="0.019852309720041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FBA-4739-8392-76F66B68EFA9}"/>
                </c:ext>
                <c:ext xmlns:c15="http://schemas.microsoft.com/office/drawing/2012/chart" uri="{CE6537A1-D6FC-4f65-9D91-7224C49458BB}">
                  <c15:layout/>
                </c:ext>
              </c:extLst>
            </c:dLbl>
            <c:dLbl>
              <c:idx val="11"/>
              <c:layout>
                <c:manualLayout>
                  <c:x val="-0.00181541886517382"/>
                  <c:y val="0.0079409864130069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FBA-4739-8392-76F66B68EFA9}"/>
                </c:ext>
                <c:ext xmlns:c15="http://schemas.microsoft.com/office/drawing/2012/chart" uri="{CE6537A1-D6FC-4f65-9D91-7224C49458BB}">
                  <c15:layout/>
                </c:ext>
              </c:extLst>
            </c:dLbl>
            <c:spPr>
              <a:noFill/>
              <a:ln>
                <a:noFill/>
              </a:ln>
              <a:effectLst/>
            </c:spPr>
            <c:txPr>
              <a:bodyPr/>
              <a:lstStyle/>
              <a:p>
                <a:pPr>
                  <a:defRPr lang="en-US" sz="800">
                    <a:solidFill>
                      <a:srgbClr val="C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'!$C$614:$N$614</c:f>
              <c:strCache>
                <c:ptCount val="12"/>
                <c:pt idx="0">
                  <c:v>Jan </c:v>
                </c:pt>
                <c:pt idx="1">
                  <c:v>Feb </c:v>
                </c:pt>
                <c:pt idx="2">
                  <c:v>Mar </c:v>
                </c:pt>
                <c:pt idx="3">
                  <c:v>Apr</c:v>
                </c:pt>
                <c:pt idx="4">
                  <c:v>May </c:v>
                </c:pt>
                <c:pt idx="5">
                  <c:v>Jun</c:v>
                </c:pt>
                <c:pt idx="6">
                  <c:v>Jul</c:v>
                </c:pt>
                <c:pt idx="7">
                  <c:v>Aug</c:v>
                </c:pt>
                <c:pt idx="8">
                  <c:v>Sep</c:v>
                </c:pt>
                <c:pt idx="9">
                  <c:v>Oct</c:v>
                </c:pt>
                <c:pt idx="10">
                  <c:v>Nov</c:v>
                </c:pt>
                <c:pt idx="11">
                  <c:v>Dec</c:v>
                </c:pt>
              </c:strCache>
            </c:strRef>
          </c:cat>
          <c:val>
            <c:numRef>
              <c:f>'Market share &amp; Sub Trends '!$C$621:$N$621</c:f>
              <c:numCache>
                <c:formatCode>0.00</c:formatCode>
                <c:ptCount val="12"/>
                <c:pt idx="0">
                  <c:v>23.07868000000008</c:v>
                </c:pt>
                <c:pt idx="1">
                  <c:v>13.74255500000004</c:v>
                </c:pt>
                <c:pt idx="2">
                  <c:v>6.079999999999927</c:v>
                </c:pt>
                <c:pt idx="3">
                  <c:v>4.35</c:v>
                </c:pt>
                <c:pt idx="4">
                  <c:v>6.22</c:v>
                </c:pt>
                <c:pt idx="5">
                  <c:v>7.74</c:v>
                </c:pt>
                <c:pt idx="6">
                  <c:v>0.75</c:v>
                </c:pt>
                <c:pt idx="7">
                  <c:v>1.43</c:v>
                </c:pt>
                <c:pt idx="8">
                  <c:v>-7.710000000000036</c:v>
                </c:pt>
                <c:pt idx="9">
                  <c:v>-4.84</c:v>
                </c:pt>
                <c:pt idx="10">
                  <c:v>-15.7</c:v>
                </c:pt>
                <c:pt idx="11">
                  <c:v>4.96</c:v>
                </c:pt>
              </c:numCache>
            </c:numRef>
          </c:val>
          <c:extLst xmlns:c16r2="http://schemas.microsoft.com/office/drawing/2015/06/chart">
            <c:ext xmlns:c16="http://schemas.microsoft.com/office/drawing/2014/chart" uri="{C3380CC4-5D6E-409C-BE32-E72D297353CC}">
              <c16:uniqueId val="{00000015-CFBA-4739-8392-76F66B68EFA9}"/>
            </c:ext>
          </c:extLst>
        </c:ser>
        <c:ser>
          <c:idx val="0"/>
          <c:order val="1"/>
          <c:tx>
            <c:strRef>
              <c:f>'Market share &amp; Sub Trends '!$B$622</c:f>
              <c:strCache>
                <c:ptCount val="1"/>
                <c:pt idx="0">
                  <c:v>2018</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1"/>
              <c:layout>
                <c:manualLayout>
                  <c:x val="0.0"/>
                  <c:y val="0.019851684470136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BA-4739-8392-76F66B68EFA9}"/>
                </c:ext>
                <c:ext xmlns:c15="http://schemas.microsoft.com/office/drawing/2012/chart" uri="{CE6537A1-D6FC-4f65-9D91-7224C49458BB}"/>
              </c:extLst>
            </c:dLbl>
            <c:dLbl>
              <c:idx val="2"/>
              <c:layout>
                <c:manualLayout>
                  <c:x val="0.0"/>
                  <c:y val="0.02382202136416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FBA-4739-8392-76F66B68EFA9}"/>
                </c:ext>
                <c:ext xmlns:c15="http://schemas.microsoft.com/office/drawing/2012/chart" uri="{CE6537A1-D6FC-4f65-9D91-7224C49458BB}"/>
              </c:extLst>
            </c:dLbl>
            <c:dLbl>
              <c:idx val="3"/>
              <c:layout>
                <c:manualLayout>
                  <c:x val="0.0"/>
                  <c:y val="0.02382202136416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FBA-4739-8392-76F66B68EFA9}"/>
                </c:ext>
                <c:ext xmlns:c15="http://schemas.microsoft.com/office/drawing/2012/chart" uri="{CE6537A1-D6FC-4f65-9D91-7224C49458BB}"/>
              </c:extLst>
            </c:dLbl>
            <c:dLbl>
              <c:idx val="4"/>
              <c:layout>
                <c:manualLayout>
                  <c:x val="0.0"/>
                  <c:y val="0.011911010682083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FBA-4739-8392-76F66B68EFA9}"/>
                </c:ext>
                <c:ext xmlns:c15="http://schemas.microsoft.com/office/drawing/2012/chart" uri="{CE6537A1-D6FC-4f65-9D91-7224C49458BB}"/>
              </c:extLst>
            </c:dLbl>
            <c:dLbl>
              <c:idx val="5"/>
              <c:layout>
                <c:manualLayout>
                  <c:x val="0.0"/>
                  <c:y val="-0.047644042728327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FBA-4739-8392-76F66B68EFA9}"/>
                </c:ext>
                <c:ext xmlns:c15="http://schemas.microsoft.com/office/drawing/2012/chart" uri="{CE6537A1-D6FC-4f65-9D91-7224C49458BB}"/>
              </c:extLst>
            </c:dLbl>
            <c:dLbl>
              <c:idx val="6"/>
              <c:layout>
                <c:manualLayout>
                  <c:x val="0.0"/>
                  <c:y val="0.015881347576109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FBA-4739-8392-76F66B68EFA9}"/>
                </c:ext>
                <c:ext xmlns:c15="http://schemas.microsoft.com/office/drawing/2012/chart" uri="{CE6537A1-D6FC-4f65-9D91-7224C49458BB}"/>
              </c:extLst>
            </c:dLbl>
            <c:dLbl>
              <c:idx val="8"/>
              <c:layout>
                <c:manualLayout>
                  <c:x val="-0.0019555402534103"/>
                  <c:y val="9.37874856856879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FBA-4739-8392-76F66B68EFA9}"/>
                </c:ext>
                <c:ext xmlns:c15="http://schemas.microsoft.com/office/drawing/2012/chart" uri="{CE6537A1-D6FC-4f65-9D91-7224C49458BB}"/>
              </c:extLst>
            </c:dLbl>
            <c:dLbl>
              <c:idx val="9"/>
              <c:layout>
                <c:manualLayout>
                  <c:x val="0.0"/>
                  <c:y val="-0.02382170873921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FBA-4739-8392-76F66B68EFA9}"/>
                </c:ext>
                <c:ext xmlns:c15="http://schemas.microsoft.com/office/drawing/2012/chart" uri="{CE6537A1-D6FC-4f65-9D91-7224C49458BB}"/>
              </c:extLst>
            </c:dLbl>
            <c:dLbl>
              <c:idx val="10"/>
              <c:layout>
                <c:manualLayout>
                  <c:x val="0.0"/>
                  <c:y val="0.0079406737880559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FBA-4739-8392-76F66B68EFA9}"/>
                </c:ext>
                <c:ext xmlns:c15="http://schemas.microsoft.com/office/drawing/2012/chart" uri="{CE6537A1-D6FC-4f65-9D91-7224C49458BB}"/>
              </c:extLst>
            </c:dLbl>
            <c:spPr>
              <a:noFill/>
            </c:spPr>
            <c:txPr>
              <a:bodyPr/>
              <a:lstStyle/>
              <a:p>
                <a:pPr>
                  <a:defRPr lang="en-US" sz="900" b="1">
                    <a:solidFill>
                      <a:srgbClr val="0070C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'!$C$614:$N$614</c:f>
              <c:strCache>
                <c:ptCount val="12"/>
                <c:pt idx="0">
                  <c:v>Jan </c:v>
                </c:pt>
                <c:pt idx="1">
                  <c:v>Feb </c:v>
                </c:pt>
                <c:pt idx="2">
                  <c:v>Mar </c:v>
                </c:pt>
                <c:pt idx="3">
                  <c:v>Apr</c:v>
                </c:pt>
                <c:pt idx="4">
                  <c:v>May </c:v>
                </c:pt>
                <c:pt idx="5">
                  <c:v>Jun</c:v>
                </c:pt>
                <c:pt idx="6">
                  <c:v>Jul</c:v>
                </c:pt>
                <c:pt idx="7">
                  <c:v>Aug</c:v>
                </c:pt>
                <c:pt idx="8">
                  <c:v>Sep</c:v>
                </c:pt>
                <c:pt idx="9">
                  <c:v>Oct</c:v>
                </c:pt>
                <c:pt idx="10">
                  <c:v>Nov</c:v>
                </c:pt>
                <c:pt idx="11">
                  <c:v>Dec</c:v>
                </c:pt>
              </c:strCache>
            </c:strRef>
          </c:cat>
          <c:val>
            <c:numRef>
              <c:f>'Market share &amp; Sub Trends '!$C$622:$N$622</c:f>
              <c:numCache>
                <c:formatCode>0.00</c:formatCode>
                <c:ptCount val="12"/>
                <c:pt idx="0">
                  <c:v>-1.55</c:v>
                </c:pt>
              </c:numCache>
            </c:numRef>
          </c:val>
          <c:extLst xmlns:c16r2="http://schemas.microsoft.com/office/drawing/2015/06/chart">
            <c:ext xmlns:c16="http://schemas.microsoft.com/office/drawing/2014/chart" uri="{C3380CC4-5D6E-409C-BE32-E72D297353CC}">
              <c16:uniqueId val="{00000009-CFBA-4739-8392-76F66B68EFA9}"/>
            </c:ext>
          </c:extLst>
        </c:ser>
        <c:dLbls>
          <c:showLegendKey val="0"/>
          <c:showVal val="0"/>
          <c:showCatName val="0"/>
          <c:showSerName val="0"/>
          <c:showPercent val="0"/>
          <c:showBubbleSize val="0"/>
        </c:dLbls>
        <c:gapWidth val="36"/>
        <c:overlap val="-5"/>
        <c:axId val="1207127232"/>
        <c:axId val="1207129552"/>
      </c:barChart>
      <c:catAx>
        <c:axId val="1207127232"/>
        <c:scaling>
          <c:orientation val="minMax"/>
        </c:scaling>
        <c:delete val="0"/>
        <c:axPos val="b"/>
        <c:numFmt formatCode="General" sourceLinked="1"/>
        <c:majorTickMark val="out"/>
        <c:minorTickMark val="none"/>
        <c:tickLblPos val="nextTo"/>
        <c:txPr>
          <a:bodyPr rot="0" vert="horz"/>
          <a:lstStyle/>
          <a:p>
            <a:pPr>
              <a:defRPr lang="en-US">
                <a:solidFill>
                  <a:schemeClr val="accent4">
                    <a:lumMod val="50000"/>
                  </a:schemeClr>
                </a:solidFill>
              </a:defRPr>
            </a:pPr>
            <a:endParaRPr lang="en-US"/>
          </a:p>
        </c:txPr>
        <c:crossAx val="1207129552"/>
        <c:crosses val="autoZero"/>
        <c:auto val="1"/>
        <c:lblAlgn val="ctr"/>
        <c:lblOffset val="100"/>
        <c:tickLblSkip val="1"/>
        <c:tickMarkSkip val="1"/>
        <c:noMultiLvlLbl val="0"/>
      </c:catAx>
      <c:valAx>
        <c:axId val="1207129552"/>
        <c:scaling>
          <c:orientation val="minMax"/>
        </c:scaling>
        <c:delete val="0"/>
        <c:axPos val="l"/>
        <c:title>
          <c:tx>
            <c:rich>
              <a:bodyPr/>
              <a:lstStyle/>
              <a:p>
                <a:pPr>
                  <a:defRPr lang="en-US"/>
                </a:pPr>
                <a:r>
                  <a:rPr lang="en-US" b="0"/>
                  <a:t>Subscribers (in Million)</a:t>
                </a:r>
              </a:p>
            </c:rich>
          </c:tx>
          <c:layout>
            <c:manualLayout>
              <c:xMode val="edge"/>
              <c:yMode val="edge"/>
              <c:x val="0.00955443092315857"/>
              <c:y val="0.295156720451706"/>
            </c:manualLayout>
          </c:layout>
          <c:overlay val="0"/>
        </c:title>
        <c:numFmt formatCode="#,##0" sourceLinked="0"/>
        <c:majorTickMark val="out"/>
        <c:minorTickMark val="none"/>
        <c:tickLblPos val="nextTo"/>
        <c:txPr>
          <a:bodyPr rot="0" vert="horz"/>
          <a:lstStyle/>
          <a:p>
            <a:pPr>
              <a:defRPr lang="en-US"/>
            </a:pPr>
            <a:endParaRPr lang="en-US"/>
          </a:p>
        </c:txPr>
        <c:crossAx val="1207127232"/>
        <c:crosses val="autoZero"/>
        <c:crossBetween val="between"/>
      </c:valAx>
      <c:spPr>
        <a:solidFill>
          <a:srgbClr val="FFFFCC"/>
        </a:solidFill>
      </c:spPr>
    </c:plotArea>
    <c:legend>
      <c:legendPos val="b"/>
      <c:layout>
        <c:manualLayout>
          <c:xMode val="edge"/>
          <c:yMode val="edge"/>
          <c:x val="0.446818163729585"/>
          <c:y val="0.864679351528445"/>
          <c:w val="0.150485499753361"/>
          <c:h val="0.0717952581672487"/>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paperSize="256" orientation="landscape" horizontalDpi="300" verticalDpi="3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Wireless , GSM , CDMA subscribers &amp; teledensity</a:t>
            </a:r>
          </a:p>
        </c:rich>
      </c:tx>
      <c:layout>
        <c:manualLayout>
          <c:xMode val="edge"/>
          <c:yMode val="edge"/>
          <c:x val="0.281691091729681"/>
          <c:y val="0.0234375527620451"/>
        </c:manualLayout>
      </c:layout>
      <c:overlay val="1"/>
    </c:title>
    <c:autoTitleDeleted val="0"/>
    <c:plotArea>
      <c:layout>
        <c:manualLayout>
          <c:layoutTarget val="inner"/>
          <c:xMode val="edge"/>
          <c:yMode val="edge"/>
          <c:x val="0.0999624606395567"/>
          <c:y val="0.145841506653774"/>
          <c:w val="0.830121321271011"/>
          <c:h val="0.695156496062992"/>
        </c:manualLayout>
      </c:layout>
      <c:barChart>
        <c:barDir val="col"/>
        <c:grouping val="clustered"/>
        <c:varyColors val="0"/>
        <c:ser>
          <c:idx val="0"/>
          <c:order val="0"/>
          <c:tx>
            <c:v>wireless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0315208786730359"/>
                  <c:y val="0.0068812451075205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B4-47EB-B2C2-F5ACD4347FB4}"/>
                </c:ext>
                <c:ext xmlns:c15="http://schemas.microsoft.com/office/drawing/2012/chart" uri="{CE6537A1-D6FC-4f65-9D91-7224C49458BB}">
                  <c15:layout/>
                </c:ext>
              </c:extLst>
            </c:dLbl>
            <c:dLbl>
              <c:idx val="1"/>
              <c:layout>
                <c:manualLayout>
                  <c:x val="0.0"/>
                  <c:y val="0.0068812451075205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B4-47EB-B2C2-F5ACD4347FB4}"/>
                </c:ext>
                <c:ext xmlns:c15="http://schemas.microsoft.com/office/drawing/2012/chart" uri="{CE6537A1-D6FC-4f65-9D91-7224C49458BB}">
                  <c15:layout/>
                </c:ext>
              </c:extLst>
            </c:dLbl>
            <c:dLbl>
              <c:idx val="2"/>
              <c:layout>
                <c:manualLayout>
                  <c:x val="0.00315208786730359"/>
                  <c:y val="0.01077988058510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B4-47EB-B2C2-F5ACD4347FB4}"/>
                </c:ext>
                <c:ext xmlns:c15="http://schemas.microsoft.com/office/drawing/2012/chart" uri="{CE6537A1-D6FC-4f65-9D91-7224C49458BB}">
                  <c15:layout/>
                </c:ext>
              </c:extLst>
            </c:dLbl>
            <c:dLbl>
              <c:idx val="3"/>
              <c:layout>
                <c:manualLayout>
                  <c:x val="0.0"/>
                  <c:y val="0.003840309435004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B4-47EB-B2C2-F5ACD4347FB4}"/>
                </c:ext>
                <c:ext xmlns:c15="http://schemas.microsoft.com/office/drawing/2012/chart" uri="{CE6537A1-D6FC-4f65-9D91-7224C49458BB}">
                  <c15:layout/>
                </c:ext>
              </c:extLst>
            </c:dLbl>
            <c:dLbl>
              <c:idx val="4"/>
              <c:layout>
                <c:manualLayout>
                  <c:x val="0.0"/>
                  <c:y val="0.003840309435004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B4-47EB-B2C2-F5ACD4347FB4}"/>
                </c:ext>
                <c:ext xmlns:c15="http://schemas.microsoft.com/office/drawing/2012/chart" uri="{CE6537A1-D6FC-4f65-9D91-7224C49458BB}">
                  <c15:layout/>
                </c:ext>
              </c:extLst>
            </c:dLbl>
            <c:dLbl>
              <c:idx val="5"/>
              <c:layout>
                <c:manualLayout>
                  <c:x val="0.00163796880947007"/>
                  <c:y val="0.0029826096299366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B4-47EB-B2C2-F5ACD4347FB4}"/>
                </c:ext>
                <c:ext xmlns:c15="http://schemas.microsoft.com/office/drawing/2012/chart" uri="{CE6537A1-D6FC-4f65-9D91-7224C49458BB}">
                  <c15:layout/>
                </c:ext>
              </c:extLst>
            </c:dLbl>
            <c:dLbl>
              <c:idx val="6"/>
              <c:layout>
                <c:manualLayout>
                  <c:x val="-0.00315208786730359"/>
                  <c:y val="0.01077988058510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B4-47EB-B2C2-F5ACD4347FB4}"/>
                </c:ext>
                <c:ext xmlns:c15="http://schemas.microsoft.com/office/drawing/2012/chart" uri="{CE6537A1-D6FC-4f65-9D91-7224C49458BB}">
                  <c15:layout/>
                </c:ext>
              </c:extLst>
            </c:dLbl>
            <c:dLbl>
              <c:idx val="7"/>
              <c:layout>
                <c:manualLayout>
                  <c:x val="0.00157604393365212"/>
                  <c:y val="0.01077988058510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B4-47EB-B2C2-F5ACD4347FB4}"/>
                </c:ext>
                <c:ext xmlns:c15="http://schemas.microsoft.com/office/drawing/2012/chart" uri="{CE6537A1-D6FC-4f65-9D91-7224C49458BB}">
                  <c15:layout/>
                </c:ext>
              </c:extLst>
            </c:dLbl>
            <c:dLbl>
              <c:idx val="8"/>
              <c:layout>
                <c:manualLayout>
                  <c:x val="0.0"/>
                  <c:y val="0.006881245107520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B4-47EB-B2C2-F5ACD4347FB4}"/>
                </c:ext>
                <c:ext xmlns:c15="http://schemas.microsoft.com/office/drawing/2012/chart" uri="{CE6537A1-D6FC-4f65-9D91-7224C49458BB}">
                  <c15:layout/>
                </c:ext>
              </c:extLst>
            </c:dLbl>
            <c:dLbl>
              <c:idx val="9"/>
              <c:layout>
                <c:manualLayout>
                  <c:x val="0.0"/>
                  <c:y val="0.01077988058510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B4-47EB-B2C2-F5ACD4347FB4}"/>
                </c:ext>
                <c:ext xmlns:c15="http://schemas.microsoft.com/office/drawing/2012/chart" uri="{CE6537A1-D6FC-4f65-9D91-7224C49458BB}">
                  <c15:layout/>
                </c:ext>
              </c:extLst>
            </c:dLbl>
            <c:dLbl>
              <c:idx val="10"/>
              <c:layout>
                <c:manualLayout>
                  <c:x val="-0.0162089985723318"/>
                  <c:y val="0.014678516062685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B4-47EB-B2C2-F5ACD4347FB4}"/>
                </c:ext>
                <c:ext xmlns:c15="http://schemas.microsoft.com/office/drawing/2012/chart" uri="{CE6537A1-D6FC-4f65-9D91-7224C49458BB}"/>
              </c:extLst>
            </c:dLbl>
            <c:dLbl>
              <c:idx val="11"/>
              <c:layout>
                <c:manualLayout>
                  <c:x val="-0.00648359942893444"/>
                  <c:y val="0.02247578701785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B4-47EB-B2C2-F5ACD4347FB4}"/>
                </c:ext>
                <c:ext xmlns:c15="http://schemas.microsoft.com/office/drawing/2012/chart" uri="{CE6537A1-D6FC-4f65-9D91-7224C49458BB}"/>
              </c:extLst>
            </c:dLbl>
            <c:dLbl>
              <c:idx val="12"/>
              <c:layout>
                <c:manualLayout>
                  <c:x val="0.00788009557031147"/>
                  <c:y val="0.0029826096299366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B4-47EB-B2C2-F5ACD4347FB4}"/>
                </c:ext>
                <c:ext xmlns:c15="http://schemas.microsoft.com/office/drawing/2012/chart" uri="{CE6537A1-D6FC-4f65-9D91-7224C49458BB}"/>
              </c:extLst>
            </c:dLbl>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tileRect/>
              </a:gradFill>
            </c:spPr>
            <c:txPr>
              <a:bodyPr/>
              <a:lstStyle/>
              <a:p>
                <a:pPr>
                  <a:defRPr lang="en-US" sz="800">
                    <a:solidFill>
                      <a:sysClr val="windowText" lastClr="000000"/>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'Market share &amp; Sub Trends '!$C$607:$N$607</c:f>
              <c:strCache>
                <c:ptCount val="12"/>
                <c:pt idx="0">
                  <c:v>Feb-17</c:v>
                </c:pt>
                <c:pt idx="1">
                  <c:v>Mar-17</c:v>
                </c:pt>
                <c:pt idx="2">
                  <c:v>Apr-17</c:v>
                </c:pt>
                <c:pt idx="3">
                  <c:v>May-17</c:v>
                </c:pt>
                <c:pt idx="4">
                  <c:v>Jun-17</c:v>
                </c:pt>
                <c:pt idx="5">
                  <c:v>Jul-17</c:v>
                </c:pt>
                <c:pt idx="6">
                  <c:v>Aug-17</c:v>
                </c:pt>
                <c:pt idx="7">
                  <c:v>Sep-17</c:v>
                </c:pt>
                <c:pt idx="8">
                  <c:v>Oct-17</c:v>
                </c:pt>
                <c:pt idx="9">
                  <c:v>Nov-17</c:v>
                </c:pt>
                <c:pt idx="10">
                  <c:v>Dec-17</c:v>
                </c:pt>
                <c:pt idx="11">
                  <c:v>Jan-18</c:v>
                </c:pt>
              </c:strCache>
            </c:strRef>
          </c:cat>
          <c:val>
            <c:numRef>
              <c:f>'Market share &amp; Sub Trends '!$C$608:$L$608</c:f>
              <c:numCache>
                <c:formatCode>0.00</c:formatCode>
                <c:ptCount val="10"/>
                <c:pt idx="0">
                  <c:v>1164.16</c:v>
                </c:pt>
                <c:pt idx="1">
                  <c:v>1170.24</c:v>
                </c:pt>
                <c:pt idx="2">
                  <c:v>1174.59</c:v>
                </c:pt>
                <c:pt idx="3">
                  <c:v>1180.82</c:v>
                </c:pt>
                <c:pt idx="4">
                  <c:v>1188.56</c:v>
                </c:pt>
                <c:pt idx="5">
                  <c:v>1189.31</c:v>
                </c:pt>
                <c:pt idx="6">
                  <c:v>1190.75</c:v>
                </c:pt>
                <c:pt idx="7">
                  <c:v>1183.04</c:v>
                </c:pt>
                <c:pt idx="8">
                  <c:v>1178.19</c:v>
                </c:pt>
                <c:pt idx="9">
                  <c:v>1162.47</c:v>
                </c:pt>
              </c:numCache>
            </c:numRef>
          </c:val>
          <c:extLst xmlns:c16r2="http://schemas.microsoft.com/office/drawing/2015/06/chart">
            <c:ext xmlns:c16="http://schemas.microsoft.com/office/drawing/2014/chart" uri="{C3380CC4-5D6E-409C-BE32-E72D297353CC}">
              <c16:uniqueId val="{0000000D-D5B4-47EB-B2C2-F5ACD4347FB4}"/>
            </c:ext>
          </c:extLst>
        </c:ser>
        <c:ser>
          <c:idx val="1"/>
          <c:order val="1"/>
          <c:tx>
            <c:v>GSM</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1"/>
              <c:layout>
                <c:manualLayout>
                  <c:x val="0.00157604393365212"/>
                  <c:y val="0.066218477076330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B4-47EB-B2C2-F5ACD4347FB4}"/>
                </c:ext>
                <c:ext xmlns:c15="http://schemas.microsoft.com/office/drawing/2012/chart" uri="{CE6537A1-D6FC-4f65-9D91-7224C49458BB}">
                  <c15:layout/>
                </c:ext>
              </c:extLst>
            </c:dLbl>
            <c:dLbl>
              <c:idx val="2"/>
              <c:layout>
                <c:manualLayout>
                  <c:x val="0.00982806105271544"/>
                  <c:y val="0.073158048226427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B4-47EB-B2C2-F5ACD4347FB4}"/>
                </c:ext>
                <c:ext xmlns:c15="http://schemas.microsoft.com/office/drawing/2012/chart" uri="{CE6537A1-D6FC-4f65-9D91-7224C49458BB}">
                  <c15:layout/>
                </c:ext>
              </c:extLst>
            </c:dLbl>
            <c:dLbl>
              <c:idx val="3"/>
              <c:layout>
                <c:manualLayout>
                  <c:x val="0.00940070389312528"/>
                  <c:y val="-0.0194931773879145"/>
                </c:manualLayout>
              </c:layout>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B4-47EB-B2C2-F5ACD4347FB4}"/>
                </c:ext>
                <c:ext xmlns:c15="http://schemas.microsoft.com/office/drawing/2012/chart" uri="{CE6537A1-D6FC-4f65-9D91-7224C49458BB}">
                  <c15:layout/>
                </c:ext>
              </c:extLst>
            </c:dLbl>
            <c:dLbl>
              <c:idx val="4"/>
              <c:layout>
                <c:manualLayout>
                  <c:x val="-5.74480823683928E-17"/>
                  <c:y val="0.10434713204709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B4-47EB-B2C2-F5ACD4347FB4}"/>
                </c:ext>
                <c:ext xmlns:c15="http://schemas.microsoft.com/office/drawing/2012/chart" uri="{CE6537A1-D6FC-4f65-9D91-7224C49458BB}">
                  <c15:layout/>
                </c:ext>
              </c:extLst>
            </c:dLbl>
            <c:dLbl>
              <c:idx val="5"/>
              <c:layout>
                <c:manualLayout>
                  <c:x val="-0.0031335679643751"/>
                  <c:y val="0.10044849656950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B4-47EB-B2C2-F5ACD4347FB4}"/>
                </c:ext>
                <c:ext xmlns:c15="http://schemas.microsoft.com/office/drawing/2012/chart" uri="{CE6537A1-D6FC-4f65-9D91-7224C49458BB}">
                  <c15:layout/>
                </c:ext>
              </c:extLst>
            </c:dLbl>
            <c:dLbl>
              <c:idx val="7"/>
              <c:layout>
                <c:manualLayout>
                  <c:x val="0.0"/>
                  <c:y val="0.13943485134533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B4-47EB-B2C2-F5ACD4347FB4}"/>
                </c:ext>
                <c:ext xmlns:c15="http://schemas.microsoft.com/office/drawing/2012/chart" uri="{CE6537A1-D6FC-4f65-9D91-7224C49458BB}">
                  <c15:layout/>
                </c:ext>
              </c:extLst>
            </c:dLbl>
            <c:dLbl>
              <c:idx val="9"/>
              <c:layout>
                <c:manualLayout>
                  <c:x val="0.0"/>
                  <c:y val="0.065360777271262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B4-47EB-B2C2-F5ACD4347FB4}"/>
                </c:ext>
                <c:ext xmlns:c15="http://schemas.microsoft.com/office/drawing/2012/chart" uri="{CE6537A1-D6FC-4f65-9D91-7224C49458BB}">
                  <c15:layout/>
                </c:ext>
              </c:extLst>
            </c:dLbl>
            <c:dLbl>
              <c:idx val="10"/>
              <c:layout>
                <c:manualLayout>
                  <c:x val="-0.00155753132087539"/>
                  <c:y val="0.06925941274884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B4-47EB-B2C2-F5ACD4347FB4}"/>
                </c:ext>
                <c:ext xmlns:c15="http://schemas.microsoft.com/office/drawing/2012/chart" uri="{CE6537A1-D6FC-4f65-9D91-7224C49458BB}"/>
              </c:extLst>
            </c:dLbl>
            <c:dLbl>
              <c:idx val="11"/>
              <c:layout>
                <c:manualLayout>
                  <c:x val="0.00157603664349965"/>
                  <c:y val="0.065360777271262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5B4-47EB-B2C2-F5ACD4347FB4}"/>
                </c:ext>
                <c:ext xmlns:c15="http://schemas.microsoft.com/office/drawing/2012/chart" uri="{CE6537A1-D6FC-4f65-9D91-7224C49458BB}"/>
              </c:extLst>
            </c:dLbl>
            <c:spPr>
              <a:gradFill flip="none" rotWithShape="1">
                <a:gsLst>
                  <a:gs pos="0">
                    <a:schemeClr val="accent2">
                      <a:tint val="66000"/>
                      <a:satMod val="160000"/>
                    </a:schemeClr>
                  </a:gs>
                  <a:gs pos="50000">
                    <a:schemeClr val="accent2">
                      <a:tint val="44500"/>
                      <a:satMod val="160000"/>
                    </a:schemeClr>
                  </a:gs>
                  <a:gs pos="100000">
                    <a:schemeClr val="accent2">
                      <a:tint val="23500"/>
                      <a:satMod val="160000"/>
                    </a:schemeClr>
                  </a:gs>
                </a:gsLst>
                <a:lin ang="5400000" scaled="1"/>
                <a:tileRect/>
              </a:gradFill>
            </c:spPr>
            <c:txPr>
              <a:bodyPr/>
              <a:lstStyle/>
              <a:p>
                <a:pPr>
                  <a:defRPr lang="en-US" sz="800">
                    <a:solidFill>
                      <a:sysClr val="windowText" lastClr="000000"/>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'!$C$607:$N$607</c:f>
              <c:strCache>
                <c:ptCount val="12"/>
                <c:pt idx="0">
                  <c:v>Feb-17</c:v>
                </c:pt>
                <c:pt idx="1">
                  <c:v>Mar-17</c:v>
                </c:pt>
                <c:pt idx="2">
                  <c:v>Apr-17</c:v>
                </c:pt>
                <c:pt idx="3">
                  <c:v>May-17</c:v>
                </c:pt>
                <c:pt idx="4">
                  <c:v>Jun-17</c:v>
                </c:pt>
                <c:pt idx="5">
                  <c:v>Jul-17</c:v>
                </c:pt>
                <c:pt idx="6">
                  <c:v>Aug-17</c:v>
                </c:pt>
                <c:pt idx="7">
                  <c:v>Sep-17</c:v>
                </c:pt>
                <c:pt idx="8">
                  <c:v>Oct-17</c:v>
                </c:pt>
                <c:pt idx="9">
                  <c:v>Nov-17</c:v>
                </c:pt>
                <c:pt idx="10">
                  <c:v>Dec-17</c:v>
                </c:pt>
                <c:pt idx="11">
                  <c:v>Jan-18</c:v>
                </c:pt>
              </c:strCache>
            </c:strRef>
          </c:cat>
          <c:val>
            <c:numRef>
              <c:f>'Market share &amp; Sub Trends '!$C$609:$L$609</c:f>
              <c:numCache>
                <c:formatCode>0.00</c:formatCode>
                <c:ptCount val="10"/>
                <c:pt idx="0">
                  <c:v>1150.069920291093</c:v>
                </c:pt>
                <c:pt idx="1">
                  <c:v>1156.86</c:v>
                </c:pt>
                <c:pt idx="2">
                  <c:v>1161.76</c:v>
                </c:pt>
                <c:pt idx="3">
                  <c:v>1168.64</c:v>
                </c:pt>
                <c:pt idx="4">
                  <c:v>1177.29</c:v>
                </c:pt>
                <c:pt idx="5">
                  <c:v>1178.51</c:v>
                </c:pt>
                <c:pt idx="6">
                  <c:v>1182.72</c:v>
                </c:pt>
                <c:pt idx="7">
                  <c:v>1171.51</c:v>
                </c:pt>
                <c:pt idx="8">
                  <c:v>1167.52</c:v>
                </c:pt>
                <c:pt idx="9">
                  <c:v>1157.16</c:v>
                </c:pt>
              </c:numCache>
            </c:numRef>
          </c:val>
          <c:extLst xmlns:c16r2="http://schemas.microsoft.com/office/drawing/2015/06/chart">
            <c:ext xmlns:c16="http://schemas.microsoft.com/office/drawing/2014/chart" uri="{C3380CC4-5D6E-409C-BE32-E72D297353CC}">
              <c16:uniqueId val="{00000017-D5B4-47EB-B2C2-F5ACD4347FB4}"/>
            </c:ext>
          </c:extLst>
        </c:ser>
        <c:ser>
          <c:idx val="2"/>
          <c:order val="2"/>
          <c:tx>
            <c:v>CDMA</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invertIfNegative val="0"/>
          <c:dLbls>
            <c:spPr>
              <a:gradFill flip="none" rotWithShape="1">
                <a:gsLst>
                  <a:gs pos="0">
                    <a:schemeClr val="accent3">
                      <a:tint val="66000"/>
                      <a:satMod val="160000"/>
                    </a:schemeClr>
                  </a:gs>
                  <a:gs pos="50000">
                    <a:schemeClr val="accent3">
                      <a:tint val="44500"/>
                      <a:satMod val="160000"/>
                    </a:schemeClr>
                  </a:gs>
                  <a:gs pos="100000">
                    <a:schemeClr val="accent3">
                      <a:tint val="23500"/>
                      <a:satMod val="160000"/>
                    </a:schemeClr>
                  </a:gs>
                </a:gsLst>
                <a:path path="circle">
                  <a:fillToRect l="50000" t="50000" r="50000" b="50000"/>
                </a:path>
                <a:tileRect/>
              </a:gradFill>
            </c:spPr>
            <c:txPr>
              <a:bodyPr/>
              <a:lstStyle/>
              <a:p>
                <a:pPr>
                  <a:defRPr lang="en-US" sz="800">
                    <a:solidFill>
                      <a:sysClr val="windowText" lastClr="000000"/>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'!$C$607:$N$607</c:f>
              <c:strCache>
                <c:ptCount val="12"/>
                <c:pt idx="0">
                  <c:v>Feb-17</c:v>
                </c:pt>
                <c:pt idx="1">
                  <c:v>Mar-17</c:v>
                </c:pt>
                <c:pt idx="2">
                  <c:v>Apr-17</c:v>
                </c:pt>
                <c:pt idx="3">
                  <c:v>May-17</c:v>
                </c:pt>
                <c:pt idx="4">
                  <c:v>Jun-17</c:v>
                </c:pt>
                <c:pt idx="5">
                  <c:v>Jul-17</c:v>
                </c:pt>
                <c:pt idx="6">
                  <c:v>Aug-17</c:v>
                </c:pt>
                <c:pt idx="7">
                  <c:v>Sep-17</c:v>
                </c:pt>
                <c:pt idx="8">
                  <c:v>Oct-17</c:v>
                </c:pt>
                <c:pt idx="9">
                  <c:v>Nov-17</c:v>
                </c:pt>
                <c:pt idx="10">
                  <c:v>Dec-17</c:v>
                </c:pt>
                <c:pt idx="11">
                  <c:v>Jan-18</c:v>
                </c:pt>
              </c:strCache>
            </c:strRef>
          </c:cat>
          <c:val>
            <c:numRef>
              <c:f>'Market share &amp; Sub Trends '!$C$610:$L$610</c:f>
              <c:numCache>
                <c:formatCode>0.00</c:formatCode>
                <c:ptCount val="10"/>
                <c:pt idx="0">
                  <c:v>14.09448670890706</c:v>
                </c:pt>
                <c:pt idx="1">
                  <c:v>13.37</c:v>
                </c:pt>
                <c:pt idx="2">
                  <c:v>12.83</c:v>
                </c:pt>
                <c:pt idx="3">
                  <c:v>12.18</c:v>
                </c:pt>
                <c:pt idx="4">
                  <c:v>11.21</c:v>
                </c:pt>
                <c:pt idx="5">
                  <c:v>10.75</c:v>
                </c:pt>
                <c:pt idx="6">
                  <c:v>10.33</c:v>
                </c:pt>
                <c:pt idx="7">
                  <c:v>9.86</c:v>
                </c:pt>
                <c:pt idx="8">
                  <c:v>9.2</c:v>
                </c:pt>
                <c:pt idx="9">
                  <c:v>5.3</c:v>
                </c:pt>
              </c:numCache>
            </c:numRef>
          </c:val>
          <c:extLst xmlns:c16r2="http://schemas.microsoft.com/office/drawing/2015/06/chart">
            <c:ext xmlns:c16="http://schemas.microsoft.com/office/drawing/2014/chart" uri="{C3380CC4-5D6E-409C-BE32-E72D297353CC}">
              <c16:uniqueId val="{00000018-D5B4-47EB-B2C2-F5ACD4347FB4}"/>
            </c:ext>
          </c:extLst>
        </c:ser>
        <c:dLbls>
          <c:showLegendKey val="0"/>
          <c:showVal val="0"/>
          <c:showCatName val="0"/>
          <c:showSerName val="0"/>
          <c:showPercent val="0"/>
          <c:showBubbleSize val="0"/>
        </c:dLbls>
        <c:gapWidth val="53"/>
        <c:axId val="1687265344"/>
        <c:axId val="1687246432"/>
      </c:barChart>
      <c:lineChart>
        <c:grouping val="standard"/>
        <c:varyColors val="0"/>
        <c:ser>
          <c:idx val="3"/>
          <c:order val="3"/>
          <c:tx>
            <c:v>Teledensity</c:v>
          </c:tx>
          <c:dLbls>
            <c:dLbl>
              <c:idx val="4"/>
              <c:layout>
                <c:manualLayout>
                  <c:x val="-0.0305248997751727"/>
                  <c:y val="-0.045721170818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5B4-47EB-B2C2-F5ACD4347FB4}"/>
                </c:ext>
                <c:ext xmlns:c15="http://schemas.microsoft.com/office/drawing/2012/chart" uri="{CE6537A1-D6FC-4f65-9D91-7224C49458BB}">
                  <c15:layout/>
                </c:ext>
              </c:extLst>
            </c:dLbl>
            <c:dLbl>
              <c:idx val="5"/>
              <c:layout>
                <c:manualLayout>
                  <c:x val="-0.0273913318107977"/>
                  <c:y val="-0.034025264385811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5B4-47EB-B2C2-F5ACD4347FB4}"/>
                </c:ext>
                <c:ext xmlns:c15="http://schemas.microsoft.com/office/drawing/2012/chart" uri="{CE6537A1-D6FC-4f65-9D91-7224C49458BB}">
                  <c15:layout/>
                </c:ext>
              </c:extLst>
            </c:dLbl>
            <c:dLbl>
              <c:idx val="7"/>
              <c:layout>
                <c:manualLayout>
                  <c:x val="-0.0273913318107976"/>
                  <c:y val="-0.045721170818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5B4-47EB-B2C2-F5ACD4347FB4}"/>
                </c:ext>
                <c:ext xmlns:c15="http://schemas.microsoft.com/office/drawing/2012/chart" uri="{CE6537A1-D6FC-4f65-9D91-7224C49458BB}">
                  <c15:layout/>
                </c:ext>
              </c:extLst>
            </c:dLbl>
            <c:dLbl>
              <c:idx val="8"/>
              <c:layout>
                <c:manualLayout>
                  <c:x val="-0.0273913318107978"/>
                  <c:y val="-0.045721170818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5B4-47EB-B2C2-F5ACD4347FB4}"/>
                </c:ext>
                <c:ext xmlns:c15="http://schemas.microsoft.com/office/drawing/2012/chart" uri="{CE6537A1-D6FC-4f65-9D91-7224C49458BB}">
                  <c15:layout/>
                </c:ext>
              </c:extLst>
            </c:dLbl>
            <c:dLbl>
              <c:idx val="9"/>
              <c:layout>
                <c:manualLayout>
                  <c:x val="-0.0258245478286102"/>
                  <c:y val="-0.041822535340977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5B4-47EB-B2C2-F5ACD4347FB4}"/>
                </c:ext>
                <c:ext xmlns:c15="http://schemas.microsoft.com/office/drawing/2012/chart" uri="{CE6537A1-D6FC-4f65-9D91-7224C49458BB}">
                  <c15:layout/>
                </c:ext>
              </c:extLst>
            </c:dLbl>
            <c:dLbl>
              <c:idx val="10"/>
              <c:layout>
                <c:manualLayout>
                  <c:x val="-0.0273913318107976"/>
                  <c:y val="-0.034025264385811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D5B4-47EB-B2C2-F5ACD4347FB4}"/>
                </c:ext>
                <c:ext xmlns:c15="http://schemas.microsoft.com/office/drawing/2012/chart" uri="{CE6537A1-D6FC-4f65-9D91-7224C49458BB}"/>
              </c:extLst>
            </c:dLbl>
            <c:spPr>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path path="circle">
                  <a:fillToRect l="50000" t="50000" r="50000" b="50000"/>
                </a:path>
                <a:tileRect/>
              </a:gradFill>
            </c:spPr>
            <c:txPr>
              <a:bodyPr/>
              <a:lstStyle/>
              <a:p>
                <a:pPr>
                  <a:defRPr lang="en-US" sz="700">
                    <a:solidFill>
                      <a:sysClr val="windowText" lastClr="000000"/>
                    </a:solidFill>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'!$C$607:$L$607</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'!$C$611:$L$611</c:f>
              <c:numCache>
                <c:formatCode>0.00</c:formatCode>
                <c:ptCount val="10"/>
                <c:pt idx="0">
                  <c:v>92.59</c:v>
                </c:pt>
                <c:pt idx="1">
                  <c:v>92.98</c:v>
                </c:pt>
                <c:pt idx="2">
                  <c:v>93.23</c:v>
                </c:pt>
                <c:pt idx="3">
                  <c:v>93.61</c:v>
                </c:pt>
                <c:pt idx="4">
                  <c:v>93.98</c:v>
                </c:pt>
                <c:pt idx="5">
                  <c:v>93.88</c:v>
                </c:pt>
                <c:pt idx="6">
                  <c:v>93.71</c:v>
                </c:pt>
                <c:pt idx="7">
                  <c:v>93.4</c:v>
                </c:pt>
                <c:pt idx="8">
                  <c:v>92.92</c:v>
                </c:pt>
                <c:pt idx="9">
                  <c:v>91.61</c:v>
                </c:pt>
              </c:numCache>
            </c:numRef>
          </c:val>
          <c:smooth val="0"/>
          <c:extLst xmlns:c16r2="http://schemas.microsoft.com/office/drawing/2015/06/chart">
            <c:ext xmlns:c16="http://schemas.microsoft.com/office/drawing/2014/chart" uri="{C3380CC4-5D6E-409C-BE32-E72D297353CC}">
              <c16:uniqueId val="{0000001F-D5B4-47EB-B2C2-F5ACD4347FB4}"/>
            </c:ext>
          </c:extLst>
        </c:ser>
        <c:dLbls>
          <c:showLegendKey val="0"/>
          <c:showVal val="0"/>
          <c:showCatName val="0"/>
          <c:showSerName val="0"/>
          <c:showPercent val="0"/>
          <c:showBubbleSize val="0"/>
        </c:dLbls>
        <c:marker val="1"/>
        <c:smooth val="0"/>
        <c:axId val="1658002624"/>
        <c:axId val="1687239104"/>
      </c:lineChart>
      <c:catAx>
        <c:axId val="1687265344"/>
        <c:scaling>
          <c:orientation val="minMax"/>
        </c:scaling>
        <c:delete val="0"/>
        <c:axPos val="b"/>
        <c:numFmt formatCode="General" sourceLinked="1"/>
        <c:majorTickMark val="out"/>
        <c:minorTickMark val="none"/>
        <c:tickLblPos val="nextTo"/>
        <c:txPr>
          <a:bodyPr/>
          <a:lstStyle/>
          <a:p>
            <a:pPr>
              <a:defRPr lang="en-US"/>
            </a:pPr>
            <a:endParaRPr lang="en-US"/>
          </a:p>
        </c:txPr>
        <c:crossAx val="1687246432"/>
        <c:crosses val="autoZero"/>
        <c:auto val="1"/>
        <c:lblAlgn val="ctr"/>
        <c:lblOffset val="100"/>
        <c:noMultiLvlLbl val="0"/>
      </c:catAx>
      <c:valAx>
        <c:axId val="1687246432"/>
        <c:scaling>
          <c:orientation val="minMax"/>
        </c:scaling>
        <c:delete val="0"/>
        <c:axPos val="l"/>
        <c:title>
          <c:tx>
            <c:rich>
              <a:bodyPr rot="-5400000" vert="horz"/>
              <a:lstStyle/>
              <a:p>
                <a:pPr>
                  <a:defRPr lang="en-US"/>
                </a:pPr>
                <a:r>
                  <a:rPr lang="en-US" b="0"/>
                  <a:t>Subscribers</a:t>
                </a:r>
              </a:p>
              <a:p>
                <a:pPr>
                  <a:defRPr lang="en-US"/>
                </a:pPr>
                <a:r>
                  <a:rPr lang="en-US" b="0"/>
                  <a:t>(Million)</a:t>
                </a:r>
              </a:p>
            </c:rich>
          </c:tx>
          <c:layout>
            <c:manualLayout>
              <c:xMode val="edge"/>
              <c:yMode val="edge"/>
              <c:x val="0.0108005442051042"/>
              <c:y val="0.317006953078313"/>
            </c:manualLayout>
          </c:layout>
          <c:overlay val="0"/>
        </c:title>
        <c:numFmt formatCode="0" sourceLinked="0"/>
        <c:majorTickMark val="out"/>
        <c:minorTickMark val="none"/>
        <c:tickLblPos val="nextTo"/>
        <c:txPr>
          <a:bodyPr/>
          <a:lstStyle/>
          <a:p>
            <a:pPr>
              <a:defRPr lang="en-US"/>
            </a:pPr>
            <a:endParaRPr lang="en-US"/>
          </a:p>
        </c:txPr>
        <c:crossAx val="1687265344"/>
        <c:crosses val="autoZero"/>
        <c:crossBetween val="between"/>
      </c:valAx>
      <c:valAx>
        <c:axId val="1687239104"/>
        <c:scaling>
          <c:orientation val="minMax"/>
        </c:scaling>
        <c:delete val="0"/>
        <c:axPos val="r"/>
        <c:title>
          <c:tx>
            <c:rich>
              <a:bodyPr rot="-5400000" vert="horz"/>
              <a:lstStyle/>
              <a:p>
                <a:pPr>
                  <a:defRPr lang="en-US"/>
                </a:pPr>
                <a:r>
                  <a:rPr lang="en-US"/>
                  <a:t>%</a:t>
                </a:r>
              </a:p>
            </c:rich>
          </c:tx>
          <c:layout/>
          <c:overlay val="0"/>
        </c:title>
        <c:numFmt formatCode="0.00" sourceLinked="1"/>
        <c:majorTickMark val="out"/>
        <c:minorTickMark val="none"/>
        <c:tickLblPos val="nextTo"/>
        <c:txPr>
          <a:bodyPr/>
          <a:lstStyle/>
          <a:p>
            <a:pPr>
              <a:defRPr lang="en-US"/>
            </a:pPr>
            <a:endParaRPr lang="en-US"/>
          </a:p>
        </c:txPr>
        <c:crossAx val="1658002624"/>
        <c:crosses val="max"/>
        <c:crossBetween val="between"/>
      </c:valAx>
      <c:catAx>
        <c:axId val="1658002624"/>
        <c:scaling>
          <c:orientation val="minMax"/>
        </c:scaling>
        <c:delete val="1"/>
        <c:axPos val="b"/>
        <c:numFmt formatCode="General" sourceLinked="1"/>
        <c:majorTickMark val="out"/>
        <c:minorTickMark val="none"/>
        <c:tickLblPos val="none"/>
        <c:crossAx val="1687239104"/>
        <c:crosses val="autoZero"/>
        <c:auto val="1"/>
        <c:lblAlgn val="ctr"/>
        <c:lblOffset val="100"/>
        <c:noMultiLvlLbl val="0"/>
      </c:catAx>
    </c:plotArea>
    <c:legend>
      <c:legendPos val="b"/>
      <c:layout>
        <c:manualLayout>
          <c:xMode val="edge"/>
          <c:yMode val="edge"/>
          <c:x val="0.186330739494568"/>
          <c:y val="0.921704041380793"/>
          <c:w val="0.599927696262637"/>
          <c:h val="0.070498687664042"/>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Cellular operators Average Minutes of Usage in Minutes / Subscriber</a:t>
            </a:r>
          </a:p>
        </c:rich>
      </c:tx>
      <c:layout>
        <c:manualLayout>
          <c:xMode val="edge"/>
          <c:yMode val="edge"/>
          <c:x val="0.170347668079952"/>
          <c:y val="0.0359480419055267"/>
        </c:manualLayout>
      </c:layout>
      <c:overlay val="0"/>
    </c:title>
    <c:autoTitleDeleted val="0"/>
    <c:plotArea>
      <c:layout>
        <c:manualLayout>
          <c:layoutTarget val="inner"/>
          <c:xMode val="edge"/>
          <c:yMode val="edge"/>
          <c:x val="0.13402827766654"/>
          <c:y val="0.124310227117564"/>
          <c:w val="0.818129808656914"/>
          <c:h val="0.473857721410722"/>
        </c:manualLayout>
      </c:layout>
      <c:barChart>
        <c:barDir val="col"/>
        <c:grouping val="clustered"/>
        <c:varyColors val="0"/>
        <c:ser>
          <c:idx val="0"/>
          <c:order val="0"/>
          <c:tx>
            <c:strRef>
              <c:f>'Revenue numbers '!$I$640</c:f>
              <c:strCache>
                <c:ptCount val="1"/>
                <c:pt idx="0">
                  <c:v>Airtel</c:v>
                </c:pt>
              </c:strCache>
            </c:strRef>
          </c:tx>
          <c:spPr>
            <a:solidFill>
              <a:srgbClr val="C00000"/>
            </a:solidFill>
            <a:ln>
              <a:solidFill>
                <a:srgbClr val="C00000"/>
              </a:solidFill>
            </a:ln>
          </c:spPr>
          <c:invertIfNegative val="0"/>
          <c:dLbls>
            <c:dLbl>
              <c:idx val="0"/>
              <c:layout>
                <c:manualLayout>
                  <c:x val="-1.88032015872546E-17"/>
                  <c:y val="0.0113314413890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4C6-4EB3-B44E-C83CEFA70330}"/>
                </c:ext>
                <c:ext xmlns:c15="http://schemas.microsoft.com/office/drawing/2012/chart" uri="{CE6537A1-D6FC-4f65-9D91-7224C49458BB}">
                  <c15:layout/>
                </c:ext>
              </c:extLst>
            </c:dLbl>
            <c:dLbl>
              <c:idx val="1"/>
              <c:layout>
                <c:manualLayout>
                  <c:x val="3.76064031745111E-17"/>
                  <c:y val="0.015108588518781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4C6-4EB3-B44E-C83CEFA70330}"/>
                </c:ext>
                <c:ext xmlns:c15="http://schemas.microsoft.com/office/drawing/2012/chart" uri="{CE6537A1-D6FC-4f65-9D91-7224C49458BB}">
                  <c15:layout/>
                </c:ext>
              </c:extLst>
            </c:dLbl>
            <c:dLbl>
              <c:idx val="2"/>
              <c:layout>
                <c:manualLayout>
                  <c:x val="0.0"/>
                  <c:y val="0.015414258188824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4C6-4EB3-B44E-C83CEFA70330}"/>
                </c:ext>
                <c:ext xmlns:c15="http://schemas.microsoft.com/office/drawing/2012/chart" uri="{CE6537A1-D6FC-4f65-9D91-7224C49458BB}">
                  <c15:layout/>
                </c:ext>
              </c:extLst>
            </c:dLbl>
            <c:dLbl>
              <c:idx val="3"/>
              <c:layout>
                <c:manualLayout>
                  <c:x val="0.0"/>
                  <c:y val="0.015414258188824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4C6-4EB3-B44E-C83CEFA70330}"/>
                </c:ext>
                <c:ext xmlns:c15="http://schemas.microsoft.com/office/drawing/2012/chart" uri="{CE6537A1-D6FC-4f65-9D91-7224C49458BB}">
                  <c15:layout/>
                </c:ext>
              </c:extLst>
            </c:dLbl>
            <c:dLbl>
              <c:idx val="4"/>
              <c:layout>
                <c:manualLayout>
                  <c:x val="-0.00615384615384618"/>
                  <c:y val="0.0113314413890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4C6-4EB3-B44E-C83CEFA70330}"/>
                </c:ext>
                <c:ext xmlns:c15="http://schemas.microsoft.com/office/drawing/2012/chart" uri="{CE6537A1-D6FC-4f65-9D91-7224C49458BB}">
                  <c15:layout/>
                </c:ext>
              </c:extLst>
            </c:dLbl>
            <c:dLbl>
              <c:idx val="5"/>
              <c:layout>
                <c:manualLayout>
                  <c:x val="0.0"/>
                  <c:y val="0.011560693641620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4C6-4EB3-B44E-C83CEFA70330}"/>
                </c:ext>
                <c:ext xmlns:c15="http://schemas.microsoft.com/office/drawing/2012/chart" uri="{CE6537A1-D6FC-4f65-9D91-7224C49458BB}"/>
              </c:extLst>
            </c:dLbl>
            <c:spPr>
              <a:noFill/>
              <a:ln>
                <a:noFill/>
              </a:ln>
              <a:effectLst/>
            </c:spPr>
            <c:txPr>
              <a:bodyPr/>
              <a:lstStyle/>
              <a:p>
                <a:pPr>
                  <a:defRPr lang="en-US">
                    <a:solidFill>
                      <a:srgbClr val="C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'!$H$655:$H$659</c:f>
              <c:strCache>
                <c:ptCount val="5"/>
                <c:pt idx="0">
                  <c:v>Dec 31,2016</c:v>
                </c:pt>
                <c:pt idx="1">
                  <c:v>Mar 31,2017</c:v>
                </c:pt>
                <c:pt idx="2">
                  <c:v>Jun 30,2017</c:v>
                </c:pt>
                <c:pt idx="3">
                  <c:v>Sep 30,2017</c:v>
                </c:pt>
                <c:pt idx="4">
                  <c:v>Dec 31,2017</c:v>
                </c:pt>
              </c:strCache>
            </c:strRef>
          </c:cat>
          <c:val>
            <c:numRef>
              <c:f>'Revenue numbers '!$I$655:$I$659</c:f>
              <c:numCache>
                <c:formatCode>#,##0</c:formatCode>
                <c:ptCount val="5"/>
                <c:pt idx="0">
                  <c:v>418.7831981414662</c:v>
                </c:pt>
                <c:pt idx="1">
                  <c:v>470.7772174251747</c:v>
                </c:pt>
                <c:pt idx="2">
                  <c:v>507.0</c:v>
                </c:pt>
                <c:pt idx="3">
                  <c:v>518.0</c:v>
                </c:pt>
                <c:pt idx="4">
                  <c:v>575.0</c:v>
                </c:pt>
              </c:numCache>
            </c:numRef>
          </c:val>
          <c:extLst xmlns:c16r2="http://schemas.microsoft.com/office/drawing/2015/06/chart">
            <c:ext xmlns:c16="http://schemas.microsoft.com/office/drawing/2014/chart" uri="{C3380CC4-5D6E-409C-BE32-E72D297353CC}">
              <c16:uniqueId val="{00000006-24C6-4EB3-B44E-C83CEFA70330}"/>
            </c:ext>
          </c:extLst>
        </c:ser>
        <c:ser>
          <c:idx val="1"/>
          <c:order val="1"/>
          <c:tx>
            <c:strRef>
              <c:f>'Revenue numbers '!$J$640</c:f>
              <c:strCache>
                <c:ptCount val="1"/>
                <c:pt idx="0">
                  <c:v>Reliance</c:v>
                </c:pt>
              </c:strCache>
            </c:strRef>
          </c:tx>
          <c:spPr>
            <a:solidFill>
              <a:schemeClr val="tx2">
                <a:lumMod val="60000"/>
                <a:lumOff val="40000"/>
              </a:schemeClr>
            </a:solidFill>
            <a:ln>
              <a:solidFill>
                <a:schemeClr val="accent1"/>
              </a:solidFill>
            </a:ln>
          </c:spPr>
          <c:invertIfNegative val="0"/>
          <c:dLbls>
            <c:dLbl>
              <c:idx val="0"/>
              <c:layout>
                <c:manualLayout>
                  <c:x val="0.00025451364034041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4C6-4EB3-B44E-C83CEFA70330}"/>
                </c:ext>
                <c:ext xmlns:c15="http://schemas.microsoft.com/office/drawing/2012/chart" uri="{CE6537A1-D6FC-4f65-9D91-7224C49458BB}">
                  <c15:layout/>
                </c:ext>
              </c:extLst>
            </c:dLbl>
            <c:dLbl>
              <c:idx val="1"/>
              <c:layout>
                <c:manualLayout>
                  <c:x val="0.0041025641025641"/>
                  <c:y val="0.0113314413890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4C6-4EB3-B44E-C83CEFA70330}"/>
                </c:ext>
                <c:ext xmlns:c15="http://schemas.microsoft.com/office/drawing/2012/chart" uri="{CE6537A1-D6FC-4f65-9D91-7224C49458BB}">
                  <c15:layout/>
                </c:ext>
              </c:extLst>
            </c:dLbl>
            <c:dLbl>
              <c:idx val="2"/>
              <c:layout>
                <c:manualLayout>
                  <c:x val="0.00673937496943329"/>
                  <c:y val="0.011331147345958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4C6-4EB3-B44E-C83CEFA70330}"/>
                </c:ext>
                <c:ext xmlns:c15="http://schemas.microsoft.com/office/drawing/2012/chart" uri="{CE6537A1-D6FC-4f65-9D91-7224C49458BB}"/>
              </c:extLst>
            </c:dLbl>
            <c:dLbl>
              <c:idx val="3"/>
              <c:layout>
                <c:manualLayout>
                  <c:x val="0.000381770460510686"/>
                  <c:y val="0.018885741265344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4C6-4EB3-B44E-C83CEFA70330}"/>
                </c:ext>
                <c:ext xmlns:c15="http://schemas.microsoft.com/office/drawing/2012/chart" uri="{CE6537A1-D6FC-4f65-9D91-7224C49458BB}"/>
              </c:extLst>
            </c:dLbl>
            <c:dLbl>
              <c:idx val="4"/>
              <c:layout>
                <c:manualLayout>
                  <c:x val="0.00237429504985346"/>
                  <c:y val="0.011331444759206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4C6-4EB3-B44E-C83CEFA70330}"/>
                </c:ext>
                <c:ext xmlns:c15="http://schemas.microsoft.com/office/drawing/2012/chart" uri="{CE6537A1-D6FC-4f65-9D91-7224C49458BB}"/>
              </c:extLst>
            </c:dLbl>
            <c:spPr>
              <a:noFill/>
              <a:ln>
                <a:noFill/>
              </a:ln>
              <a:effectLst/>
            </c:spPr>
            <c:txPr>
              <a:bodyPr/>
              <a:lstStyle/>
              <a:p>
                <a:pPr>
                  <a:defRPr lang="en-US" sz="900">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'!$H$655:$H$659</c:f>
              <c:strCache>
                <c:ptCount val="5"/>
                <c:pt idx="0">
                  <c:v>Dec 31,2016</c:v>
                </c:pt>
                <c:pt idx="1">
                  <c:v>Mar 31,2017</c:v>
                </c:pt>
                <c:pt idx="2">
                  <c:v>Jun 30,2017</c:v>
                </c:pt>
                <c:pt idx="3">
                  <c:v>Sep 30,2017</c:v>
                </c:pt>
                <c:pt idx="4">
                  <c:v>Dec 31,2017</c:v>
                </c:pt>
              </c:strCache>
            </c:strRef>
          </c:cat>
          <c:val>
            <c:numRef>
              <c:f>'Revenue numbers '!$J$655:$J$659</c:f>
              <c:numCache>
                <c:formatCode>General</c:formatCode>
                <c:ptCount val="5"/>
                <c:pt idx="0">
                  <c:v>387.0</c:v>
                </c:pt>
                <c:pt idx="1">
                  <c:v>408.0</c:v>
                </c:pt>
              </c:numCache>
            </c:numRef>
          </c:val>
          <c:extLst xmlns:c16r2="http://schemas.microsoft.com/office/drawing/2015/06/chart">
            <c:ext xmlns:c16="http://schemas.microsoft.com/office/drawing/2014/chart" uri="{C3380CC4-5D6E-409C-BE32-E72D297353CC}">
              <c16:uniqueId val="{0000000C-24C6-4EB3-B44E-C83CEFA70330}"/>
            </c:ext>
          </c:extLst>
        </c:ser>
        <c:ser>
          <c:idx val="4"/>
          <c:order val="2"/>
          <c:tx>
            <c:strRef>
              <c:f>'Revenue numbers '!$K$640</c:f>
              <c:strCache>
                <c:ptCount val="1"/>
                <c:pt idx="0">
                  <c:v>Vodafone</c:v>
                </c:pt>
              </c:strCache>
            </c:strRef>
          </c:tx>
          <c:spPr>
            <a:solidFill>
              <a:srgbClr val="FF0000"/>
            </a:solidFill>
            <a:ln>
              <a:solidFill>
                <a:srgbClr val="FF0000"/>
              </a:solidFill>
            </a:ln>
          </c:spPr>
          <c:invertIfNegative val="0"/>
          <c:dLbls>
            <c:dLbl>
              <c:idx val="0"/>
              <c:layout>
                <c:manualLayout>
                  <c:x val="0.0"/>
                  <c:y val="0.01133144475920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4C6-4EB3-B44E-C83CEFA70330}"/>
                </c:ext>
                <c:ext xmlns:c15="http://schemas.microsoft.com/office/drawing/2012/chart" uri="{CE6537A1-D6FC-4f65-9D91-7224C49458BB}">
                  <c15:layout/>
                </c:ext>
              </c:extLst>
            </c:dLbl>
            <c:dLbl>
              <c:idx val="1"/>
              <c:layout>
                <c:manualLayout>
                  <c:x val="0.0"/>
                  <c:y val="-0.007554296506137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4C6-4EB3-B44E-C83CEFA70330}"/>
                </c:ext>
                <c:ext xmlns:c15="http://schemas.microsoft.com/office/drawing/2012/chart" uri="{CE6537A1-D6FC-4f65-9D91-7224C49458BB}">
                  <c15:layout/>
                </c:ext>
              </c:extLst>
            </c:dLbl>
            <c:dLbl>
              <c:idx val="4"/>
              <c:layout>
                <c:manualLayout>
                  <c:x val="-0.0062111801242239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4C6-4EB3-B44E-C83CEFA70330}"/>
                </c:ext>
                <c:ext xmlns:c15="http://schemas.microsoft.com/office/drawing/2012/chart" uri="{CE6537A1-D6FC-4f65-9D91-7224C49458BB}"/>
              </c:extLst>
            </c:dLbl>
            <c:dLbl>
              <c:idx val="5"/>
              <c:layout>
                <c:manualLayout>
                  <c:x val="0.0"/>
                  <c:y val="0.011560693641620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4C6-4EB3-B44E-C83CEFA70330}"/>
                </c:ext>
                <c:ext xmlns:c15="http://schemas.microsoft.com/office/drawing/2012/chart" uri="{CE6537A1-D6FC-4f65-9D91-7224C49458BB}"/>
              </c:extLst>
            </c:dLbl>
            <c:numFmt formatCode="#,##0" sourceLinked="0"/>
            <c:spPr>
              <a:noFill/>
              <a:ln>
                <a:noFill/>
              </a:ln>
              <a:effectLst/>
            </c:spPr>
            <c:txPr>
              <a:bodyPr rot="0" vert="horz"/>
              <a:lstStyle/>
              <a:p>
                <a:pPr>
                  <a:defRPr lang="en-US">
                    <a:solidFill>
                      <a:srgbClr val="FF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'!$H$655:$H$659</c:f>
              <c:strCache>
                <c:ptCount val="5"/>
                <c:pt idx="0">
                  <c:v>Dec 31,2016</c:v>
                </c:pt>
                <c:pt idx="1">
                  <c:v>Mar 31,2017</c:v>
                </c:pt>
                <c:pt idx="2">
                  <c:v>Jun 30,2017</c:v>
                </c:pt>
                <c:pt idx="3">
                  <c:v>Sep 30,2017</c:v>
                </c:pt>
                <c:pt idx="4">
                  <c:v>Dec 31,2017</c:v>
                </c:pt>
              </c:strCache>
            </c:strRef>
          </c:cat>
          <c:val>
            <c:numRef>
              <c:f>'Revenue numbers '!$K$655:$K$659</c:f>
              <c:numCache>
                <c:formatCode>#,##0</c:formatCode>
                <c:ptCount val="5"/>
                <c:pt idx="0">
                  <c:v>308.1127119292709</c:v>
                </c:pt>
                <c:pt idx="1">
                  <c:v>335.6388584621223</c:v>
                </c:pt>
              </c:numCache>
            </c:numRef>
          </c:val>
          <c:extLst xmlns:c16r2="http://schemas.microsoft.com/office/drawing/2015/06/chart">
            <c:ext xmlns:c16="http://schemas.microsoft.com/office/drawing/2014/chart" uri="{C3380CC4-5D6E-409C-BE32-E72D297353CC}">
              <c16:uniqueId val="{00000011-24C6-4EB3-B44E-C83CEFA70330}"/>
            </c:ext>
          </c:extLst>
        </c:ser>
        <c:ser>
          <c:idx val="2"/>
          <c:order val="3"/>
          <c:tx>
            <c:strRef>
              <c:f>'Revenue numbers '!$L$640</c:f>
              <c:strCache>
                <c:ptCount val="1"/>
                <c:pt idx="0">
                  <c:v>Idea</c:v>
                </c:pt>
              </c:strCache>
            </c:strRef>
          </c:tx>
          <c:spPr>
            <a:solidFill>
              <a:srgbClr val="FFC000"/>
            </a:solidFill>
            <a:ln>
              <a:solidFill>
                <a:srgbClr val="FFC000"/>
              </a:solidFill>
            </a:ln>
          </c:spPr>
          <c:invertIfNegative val="0"/>
          <c:dLbls>
            <c:dLbl>
              <c:idx val="0"/>
              <c:layout>
                <c:manualLayout>
                  <c:x val="0.0"/>
                  <c:y val="0.0113314413890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4C6-4EB3-B44E-C83CEFA70330}"/>
                </c:ext>
                <c:ext xmlns:c15="http://schemas.microsoft.com/office/drawing/2012/chart" uri="{CE6537A1-D6FC-4f65-9D91-7224C49458BB}">
                  <c15:layout/>
                </c:ext>
              </c:extLst>
            </c:dLbl>
            <c:dLbl>
              <c:idx val="1"/>
              <c:layout>
                <c:manualLayout>
                  <c:x val="0.0"/>
                  <c:y val="0.015108588518781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4C6-4EB3-B44E-C83CEFA70330}"/>
                </c:ext>
                <c:ext xmlns:c15="http://schemas.microsoft.com/office/drawing/2012/chart" uri="{CE6537A1-D6FC-4f65-9D91-7224C49458BB}">
                  <c15:layout/>
                </c:ext>
              </c:extLst>
            </c:dLbl>
            <c:dLbl>
              <c:idx val="2"/>
              <c:layout>
                <c:manualLayout>
                  <c:x val="0.0"/>
                  <c:y val="0.0113314413890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4C6-4EB3-B44E-C83CEFA70330}"/>
                </c:ext>
                <c:ext xmlns:c15="http://schemas.microsoft.com/office/drawing/2012/chart" uri="{CE6537A1-D6FC-4f65-9D91-7224C49458BB}">
                  <c15:layout/>
                </c:ext>
              </c:extLst>
            </c:dLbl>
            <c:dLbl>
              <c:idx val="3"/>
              <c:layout>
                <c:manualLayout>
                  <c:x val="-0.0061633281972265"/>
                  <c:y val="-0.01133144475920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24C6-4EB3-B44E-C83CEFA70330}"/>
                </c:ext>
                <c:ext xmlns:c15="http://schemas.microsoft.com/office/drawing/2012/chart" uri="{CE6537A1-D6FC-4f65-9D91-7224C49458BB}">
                  <c15:layout/>
                </c:ext>
              </c:extLst>
            </c:dLbl>
            <c:dLbl>
              <c:idx val="4"/>
              <c:layout>
                <c:manualLayout>
                  <c:x val="0.0"/>
                  <c:y val="-0.015108593012275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24C6-4EB3-B44E-C83CEFA70330}"/>
                </c:ext>
                <c:ext xmlns:c15="http://schemas.microsoft.com/office/drawing/2012/chart" uri="{CE6537A1-D6FC-4f65-9D91-7224C49458BB}">
                  <c15:layout/>
                </c:ext>
              </c:extLst>
            </c:dLbl>
            <c:spPr>
              <a:noFill/>
              <a:ln>
                <a:noFill/>
              </a:ln>
              <a:effectLst/>
            </c:spPr>
            <c:txPr>
              <a:bodyPr rot="0" vert="horz"/>
              <a:lstStyle/>
              <a:p>
                <a:pPr>
                  <a:defRPr lang="en-US" sz="900">
                    <a:solidFill>
                      <a:srgbClr val="FFC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'!$H$655:$H$659</c:f>
              <c:strCache>
                <c:ptCount val="5"/>
                <c:pt idx="0">
                  <c:v>Dec 31,2016</c:v>
                </c:pt>
                <c:pt idx="1">
                  <c:v>Mar 31,2017</c:v>
                </c:pt>
                <c:pt idx="2">
                  <c:v>Jun 30,2017</c:v>
                </c:pt>
                <c:pt idx="3">
                  <c:v>Sep 30,2017</c:v>
                </c:pt>
                <c:pt idx="4">
                  <c:v>Dec 31,2017</c:v>
                </c:pt>
              </c:strCache>
            </c:strRef>
          </c:cat>
          <c:val>
            <c:numRef>
              <c:f>'Revenue numbers '!$L$655:$L$659</c:f>
              <c:numCache>
                <c:formatCode>General</c:formatCode>
                <c:ptCount val="5"/>
                <c:pt idx="0">
                  <c:v>385.0</c:v>
                </c:pt>
                <c:pt idx="1">
                  <c:v>412.0</c:v>
                </c:pt>
                <c:pt idx="2">
                  <c:v>441.0</c:v>
                </c:pt>
                <c:pt idx="3">
                  <c:v>459.0</c:v>
                </c:pt>
                <c:pt idx="4" formatCode="#,##0">
                  <c:v>509.0</c:v>
                </c:pt>
              </c:numCache>
            </c:numRef>
          </c:val>
          <c:extLst xmlns:c16r2="http://schemas.microsoft.com/office/drawing/2015/06/chart">
            <c:ext xmlns:c16="http://schemas.microsoft.com/office/drawing/2014/chart" uri="{C3380CC4-5D6E-409C-BE32-E72D297353CC}">
              <c16:uniqueId val="{00000017-24C6-4EB3-B44E-C83CEFA70330}"/>
            </c:ext>
          </c:extLst>
        </c:ser>
        <c:ser>
          <c:idx val="3"/>
          <c:order val="4"/>
          <c:tx>
            <c:strRef>
              <c:f>'Revenue numbers '!$M$640</c:f>
              <c:strCache>
                <c:ptCount val="1"/>
                <c:pt idx="0">
                  <c:v>Uninor</c:v>
                </c:pt>
              </c:strCache>
            </c:strRef>
          </c:tx>
          <c:spPr>
            <a:solidFill>
              <a:schemeClr val="accent5"/>
            </a:solidFill>
            <a:ln>
              <a:solidFill>
                <a:schemeClr val="accent5"/>
              </a:solidFill>
            </a:ln>
          </c:spPr>
          <c:invertIfNegative val="0"/>
          <c:dLbls>
            <c:dLbl>
              <c:idx val="0"/>
              <c:layout>
                <c:manualLayout>
                  <c:x val="0.00621118012422391"/>
                  <c:y val="-3.46234590133346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24C6-4EB3-B44E-C83CEFA70330}"/>
                </c:ext>
                <c:ext xmlns:c15="http://schemas.microsoft.com/office/drawing/2012/chart" uri="{CE6537A1-D6FC-4f65-9D91-7224C49458BB}"/>
              </c:extLst>
            </c:dLbl>
            <c:dLbl>
              <c:idx val="1"/>
              <c:layout>
                <c:manualLayout>
                  <c:x val="0.0041407867494824"/>
                  <c:y val="0.0037771482530691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24C6-4EB3-B44E-C83CEFA70330}"/>
                </c:ext>
                <c:ext xmlns:c15="http://schemas.microsoft.com/office/drawing/2012/chart" uri="{CE6537A1-D6FC-4f65-9D91-7224C49458BB}"/>
              </c:extLst>
            </c:dLbl>
            <c:dLbl>
              <c:idx val="2"/>
              <c:layout>
                <c:manualLayout>
                  <c:x val="0.00621118012422391"/>
                  <c:y val="0.0037771482530691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24C6-4EB3-B44E-C83CEFA70330}"/>
                </c:ext>
                <c:ext xmlns:c15="http://schemas.microsoft.com/office/drawing/2012/chart" uri="{CE6537A1-D6FC-4f65-9D91-7224C49458BB}"/>
              </c:extLst>
            </c:dLbl>
            <c:spPr>
              <a:noFill/>
              <a:ln>
                <a:noFill/>
              </a:ln>
              <a:effectLst/>
            </c:spPr>
            <c:txPr>
              <a:bodyPr/>
              <a:lstStyle/>
              <a:p>
                <a:pPr>
                  <a:defRPr lang="en-US" sz="800">
                    <a:solidFill>
                      <a:schemeClr val="accent5"/>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'!$H$655:$H$659</c:f>
              <c:strCache>
                <c:ptCount val="5"/>
                <c:pt idx="0">
                  <c:v>Dec 31,2016</c:v>
                </c:pt>
                <c:pt idx="1">
                  <c:v>Mar 31,2017</c:v>
                </c:pt>
                <c:pt idx="2">
                  <c:v>Jun 30,2017</c:v>
                </c:pt>
                <c:pt idx="3">
                  <c:v>Sep 30,2017</c:v>
                </c:pt>
                <c:pt idx="4">
                  <c:v>Dec 31,2017</c:v>
                </c:pt>
              </c:strCache>
            </c:strRef>
          </c:cat>
          <c:val>
            <c:numRef>
              <c:f>'Revenue numbers '!$M$655:$M$659</c:f>
              <c:numCache>
                <c:formatCode>General</c:formatCode>
                <c:ptCount val="5"/>
              </c:numCache>
            </c:numRef>
          </c:val>
          <c:extLst xmlns:c16r2="http://schemas.microsoft.com/office/drawing/2015/06/chart">
            <c:ext xmlns:c16="http://schemas.microsoft.com/office/drawing/2014/chart" uri="{C3380CC4-5D6E-409C-BE32-E72D297353CC}">
              <c16:uniqueId val="{0000001B-24C6-4EB3-B44E-C83CEFA70330}"/>
            </c:ext>
          </c:extLst>
        </c:ser>
        <c:dLbls>
          <c:showLegendKey val="0"/>
          <c:showVal val="0"/>
          <c:showCatName val="0"/>
          <c:showSerName val="0"/>
          <c:showPercent val="0"/>
          <c:showBubbleSize val="0"/>
        </c:dLbls>
        <c:gapWidth val="150"/>
        <c:axId val="1207044144"/>
        <c:axId val="1207046464"/>
      </c:barChart>
      <c:catAx>
        <c:axId val="1207044144"/>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207046464"/>
        <c:crosses val="autoZero"/>
        <c:auto val="1"/>
        <c:lblAlgn val="ctr"/>
        <c:lblOffset val="100"/>
        <c:tickLblSkip val="1"/>
        <c:tickMarkSkip val="1"/>
        <c:noMultiLvlLbl val="0"/>
      </c:catAx>
      <c:valAx>
        <c:axId val="1207046464"/>
        <c:scaling>
          <c:orientation val="minMax"/>
        </c:scaling>
        <c:delete val="0"/>
        <c:axPos val="l"/>
        <c:title>
          <c:tx>
            <c:rich>
              <a:bodyPr/>
              <a:lstStyle/>
              <a:p>
                <a:pPr>
                  <a:defRPr lang="en-US"/>
                </a:pPr>
                <a:r>
                  <a:rPr lang="en-US" b="0"/>
                  <a:t>Avg. Minutes Of Usage</a:t>
                </a:r>
              </a:p>
              <a:p>
                <a:pPr>
                  <a:defRPr lang="en-US"/>
                </a:pPr>
                <a:r>
                  <a:rPr lang="en-US" b="0"/>
                  <a:t>per Month/subs</a:t>
                </a:r>
              </a:p>
            </c:rich>
          </c:tx>
          <c:layout>
            <c:manualLayout>
              <c:xMode val="edge"/>
              <c:yMode val="edge"/>
              <c:x val="0.0231333487012123"/>
              <c:y val="0.193782873458098"/>
            </c:manualLayout>
          </c:layout>
          <c:overlay val="0"/>
        </c:title>
        <c:numFmt formatCode="#,##0" sourceLinked="1"/>
        <c:majorTickMark val="out"/>
        <c:minorTickMark val="none"/>
        <c:tickLblPos val="nextTo"/>
        <c:txPr>
          <a:bodyPr rot="0" vert="horz"/>
          <a:lstStyle/>
          <a:p>
            <a:pPr>
              <a:defRPr lang="en-US"/>
            </a:pPr>
            <a:endParaRPr lang="en-US"/>
          </a:p>
        </c:txPr>
        <c:crossAx val="1207044144"/>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a:defRPr lang="en-US"/>
            </a:pPr>
            <a:r>
              <a:rPr lang="en-US"/>
              <a:t>Monthly Net additions  of Aircel, Bharti Airtel, BSNL, Idea and MTNL</a:t>
            </a:r>
          </a:p>
        </c:rich>
      </c:tx>
      <c:layout>
        <c:manualLayout>
          <c:xMode val="edge"/>
          <c:yMode val="edge"/>
          <c:x val="0.301679435593357"/>
          <c:y val="0.0140350877192982"/>
        </c:manualLayout>
      </c:layout>
      <c:overlay val="0"/>
    </c:title>
    <c:autoTitleDeleted val="0"/>
    <c:plotArea>
      <c:layout>
        <c:manualLayout>
          <c:layoutTarget val="inner"/>
          <c:xMode val="edge"/>
          <c:yMode val="edge"/>
          <c:x val="0.20054208286087"/>
          <c:y val="0.133794999309299"/>
          <c:w val="0.799457917139145"/>
          <c:h val="0.652121022185727"/>
        </c:manualLayout>
      </c:layout>
      <c:lineChart>
        <c:grouping val="standard"/>
        <c:varyColors val="0"/>
        <c:ser>
          <c:idx val="4"/>
          <c:order val="0"/>
          <c:tx>
            <c:strRef>
              <c:f>'Market share &amp; Sub Trends '!$B$626</c:f>
              <c:strCache>
                <c:ptCount val="1"/>
                <c:pt idx="0">
                  <c:v>Aircel Cellular</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'!$C$626:$L$626</c:f>
              <c:numCache>
                <c:formatCode>_ * #,##0_ ;_ * \-#,##0_ ;_ * "-"??_ ;_ @_ </c:formatCode>
                <c:ptCount val="10"/>
                <c:pt idx="0">
                  <c:v>13309.0</c:v>
                </c:pt>
                <c:pt idx="1">
                  <c:v>-153746.0</c:v>
                </c:pt>
                <c:pt idx="2">
                  <c:v>-339427.0</c:v>
                </c:pt>
                <c:pt idx="3">
                  <c:v>173091.0</c:v>
                </c:pt>
                <c:pt idx="4">
                  <c:v>-410128.0</c:v>
                </c:pt>
                <c:pt idx="5">
                  <c:v>-391321.0</c:v>
                </c:pt>
                <c:pt idx="6">
                  <c:v>-380224.3008965105</c:v>
                </c:pt>
                <c:pt idx="7">
                  <c:v>-394209.0</c:v>
                </c:pt>
                <c:pt idx="8">
                  <c:v>-497264.0</c:v>
                </c:pt>
                <c:pt idx="9">
                  <c:v>-394209.0</c:v>
                </c:pt>
              </c:numCache>
            </c:numRef>
          </c:val>
          <c:smooth val="0"/>
          <c:extLst xmlns:c16r2="http://schemas.microsoft.com/office/drawing/2015/06/chart">
            <c:ext xmlns:c16="http://schemas.microsoft.com/office/drawing/2014/chart" uri="{C3380CC4-5D6E-409C-BE32-E72D297353CC}">
              <c16:uniqueId val="{00000000-83AC-466F-805B-5429EF46F24A}"/>
            </c:ext>
          </c:extLst>
        </c:ser>
        <c:ser>
          <c:idx val="0"/>
          <c:order val="1"/>
          <c:tx>
            <c:strRef>
              <c:f>'Market share &amp; Sub Trends '!$B$627</c:f>
              <c:strCache>
                <c:ptCount val="1"/>
                <c:pt idx="0">
                  <c:v>Bharti Airtel</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'!$C$627:$L$627</c:f>
              <c:numCache>
                <c:formatCode>_ * #,##0_ ;_ * \-#,##0_ ;_ * "-"??_ ;_ @_ </c:formatCode>
                <c:ptCount val="10"/>
                <c:pt idx="0">
                  <c:v>1.246226E6</c:v>
                </c:pt>
                <c:pt idx="1">
                  <c:v>2.999736E6</c:v>
                </c:pt>
                <c:pt idx="2">
                  <c:v>2.853044E6</c:v>
                </c:pt>
                <c:pt idx="3">
                  <c:v>2.098006E6</c:v>
                </c:pt>
                <c:pt idx="4">
                  <c:v>2.047884E6</c:v>
                </c:pt>
                <c:pt idx="5">
                  <c:v>602771.0</c:v>
                </c:pt>
                <c:pt idx="6">
                  <c:v>624726.2893638015</c:v>
                </c:pt>
                <c:pt idx="7">
                  <c:v>1.003632E6</c:v>
                </c:pt>
                <c:pt idx="8">
                  <c:v>3.148164E6</c:v>
                </c:pt>
                <c:pt idx="9">
                  <c:v>1.003632E6</c:v>
                </c:pt>
              </c:numCache>
            </c:numRef>
          </c:val>
          <c:smooth val="0"/>
          <c:extLst xmlns:c16r2="http://schemas.microsoft.com/office/drawing/2015/06/chart">
            <c:ext xmlns:c16="http://schemas.microsoft.com/office/drawing/2014/chart" uri="{C3380CC4-5D6E-409C-BE32-E72D297353CC}">
              <c16:uniqueId val="{00000001-83AC-466F-805B-5429EF46F24A}"/>
            </c:ext>
          </c:extLst>
        </c:ser>
        <c:ser>
          <c:idx val="1"/>
          <c:order val="2"/>
          <c:tx>
            <c:strRef>
              <c:f>'Market share &amp; Sub Trends '!$B$628</c:f>
              <c:strCache>
                <c:ptCount val="1"/>
                <c:pt idx="0">
                  <c:v>BSNL</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'!$C$628:$L$628</c:f>
              <c:numCache>
                <c:formatCode>_ * #,##0_ ;_ * \-#,##0_ ;_ * "-"??_ ;_ @_ </c:formatCode>
                <c:ptCount val="10"/>
                <c:pt idx="0">
                  <c:v>1.134954E6</c:v>
                </c:pt>
                <c:pt idx="1">
                  <c:v>2.077723E6</c:v>
                </c:pt>
                <c:pt idx="2">
                  <c:v>812799.0</c:v>
                </c:pt>
                <c:pt idx="3">
                  <c:v>1.359463E6</c:v>
                </c:pt>
                <c:pt idx="4">
                  <c:v>995486.0</c:v>
                </c:pt>
                <c:pt idx="5">
                  <c:v>391542.0</c:v>
                </c:pt>
                <c:pt idx="6">
                  <c:v>409075.5485943407</c:v>
                </c:pt>
                <c:pt idx="7">
                  <c:v>552430.0</c:v>
                </c:pt>
                <c:pt idx="8">
                  <c:v>602511.0</c:v>
                </c:pt>
                <c:pt idx="9">
                  <c:v>552430.0</c:v>
                </c:pt>
              </c:numCache>
            </c:numRef>
          </c:val>
          <c:smooth val="0"/>
          <c:extLst xmlns:c16r2="http://schemas.microsoft.com/office/drawing/2015/06/chart">
            <c:ext xmlns:c16="http://schemas.microsoft.com/office/drawing/2014/chart" uri="{C3380CC4-5D6E-409C-BE32-E72D297353CC}">
              <c16:uniqueId val="{00000002-83AC-466F-805B-5429EF46F24A}"/>
            </c:ext>
          </c:extLst>
        </c:ser>
        <c:ser>
          <c:idx val="2"/>
          <c:order val="3"/>
          <c:tx>
            <c:strRef>
              <c:f>'Market share &amp; Sub Trends '!$B$629</c:f>
              <c:strCache>
                <c:ptCount val="1"/>
                <c:pt idx="0">
                  <c:v>Idea Cellular</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'!$C$629:$L$629</c:f>
              <c:numCache>
                <c:formatCode>_ * #,##0_ ;_ * \-#,##0_ ;_ * "-"??_ ;_ @_ </c:formatCode>
                <c:ptCount val="10"/>
                <c:pt idx="0">
                  <c:v>1.206732E6</c:v>
                </c:pt>
                <c:pt idx="1">
                  <c:v>2.099116E6</c:v>
                </c:pt>
                <c:pt idx="2">
                  <c:v>683858.0</c:v>
                </c:pt>
                <c:pt idx="3">
                  <c:v>190043.0</c:v>
                </c:pt>
                <c:pt idx="4">
                  <c:v>35541.0</c:v>
                </c:pt>
                <c:pt idx="5">
                  <c:v>0.0</c:v>
                </c:pt>
                <c:pt idx="6">
                  <c:v>0.0</c:v>
                </c:pt>
                <c:pt idx="7">
                  <c:v>-904137.0</c:v>
                </c:pt>
                <c:pt idx="8">
                  <c:v>713408.0</c:v>
                </c:pt>
                <c:pt idx="9">
                  <c:v>-904137.0</c:v>
                </c:pt>
              </c:numCache>
            </c:numRef>
          </c:val>
          <c:smooth val="0"/>
          <c:extLst xmlns:c16r2="http://schemas.microsoft.com/office/drawing/2015/06/chart">
            <c:ext xmlns:c16="http://schemas.microsoft.com/office/drawing/2014/chart" uri="{C3380CC4-5D6E-409C-BE32-E72D297353CC}">
              <c16:uniqueId val="{00000003-83AC-466F-805B-5429EF46F24A}"/>
            </c:ext>
          </c:extLst>
        </c:ser>
        <c:ser>
          <c:idx val="3"/>
          <c:order val="4"/>
          <c:tx>
            <c:strRef>
              <c:f>'Market share &amp; Sub Trends '!$B$630</c:f>
              <c:strCache>
                <c:ptCount val="1"/>
                <c:pt idx="0">
                  <c:v>MTNL</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'!$C$630:$L$630</c:f>
              <c:numCache>
                <c:formatCode>_ * #,##0_ ;_ * \-#,##0_ ;_ * "-"??_ ;_ @_ </c:formatCode>
                <c:ptCount val="10"/>
                <c:pt idx="0">
                  <c:v>0.0</c:v>
                </c:pt>
                <c:pt idx="1">
                  <c:v>36877.0</c:v>
                </c:pt>
                <c:pt idx="2">
                  <c:v>-2137.0</c:v>
                </c:pt>
                <c:pt idx="3">
                  <c:v>-2136.0</c:v>
                </c:pt>
                <c:pt idx="4">
                  <c:v>-250.0</c:v>
                </c:pt>
                <c:pt idx="5">
                  <c:v>-4706.0</c:v>
                </c:pt>
                <c:pt idx="6">
                  <c:v>-4699.112947183195</c:v>
                </c:pt>
                <c:pt idx="7">
                  <c:v>-5523.0</c:v>
                </c:pt>
                <c:pt idx="8">
                  <c:v>-11520.0</c:v>
                </c:pt>
                <c:pt idx="9">
                  <c:v>-5523.0</c:v>
                </c:pt>
              </c:numCache>
            </c:numRef>
          </c:val>
          <c:smooth val="0"/>
          <c:extLst xmlns:c16r2="http://schemas.microsoft.com/office/drawing/2015/06/chart">
            <c:ext xmlns:c16="http://schemas.microsoft.com/office/drawing/2014/chart" uri="{C3380CC4-5D6E-409C-BE32-E72D297353CC}">
              <c16:uniqueId val="{00000004-83AC-466F-805B-5429EF46F24A}"/>
            </c:ext>
          </c:extLst>
        </c:ser>
        <c:dLbls>
          <c:showLegendKey val="0"/>
          <c:showVal val="0"/>
          <c:showCatName val="0"/>
          <c:showSerName val="0"/>
          <c:showPercent val="0"/>
          <c:showBubbleSize val="0"/>
        </c:dLbls>
        <c:marker val="1"/>
        <c:smooth val="0"/>
        <c:axId val="1207097008"/>
        <c:axId val="1207099056"/>
      </c:lineChart>
      <c:catAx>
        <c:axId val="1207097008"/>
        <c:scaling>
          <c:orientation val="minMax"/>
        </c:scaling>
        <c:delete val="0"/>
        <c:axPos val="b"/>
        <c:numFmt formatCode="General" sourceLinked="1"/>
        <c:majorTickMark val="none"/>
        <c:minorTickMark val="none"/>
        <c:tickLblPos val="nextTo"/>
        <c:txPr>
          <a:bodyPr/>
          <a:lstStyle/>
          <a:p>
            <a:pPr>
              <a:defRPr lang="en-US"/>
            </a:pPr>
            <a:endParaRPr lang="en-US"/>
          </a:p>
        </c:txPr>
        <c:crossAx val="1207099056"/>
        <c:crosses val="autoZero"/>
        <c:auto val="1"/>
        <c:lblAlgn val="ctr"/>
        <c:lblOffset val="100"/>
        <c:noMultiLvlLbl val="0"/>
      </c:catAx>
      <c:valAx>
        <c:axId val="1207099056"/>
        <c:scaling>
          <c:orientation val="minMax"/>
        </c:scaling>
        <c:delete val="0"/>
        <c:axPos val="l"/>
        <c:title>
          <c:tx>
            <c:rich>
              <a:bodyPr rot="-5400000" vert="horz"/>
              <a:lstStyle/>
              <a:p>
                <a:pPr>
                  <a:defRPr lang="en-US" b="0"/>
                </a:pPr>
                <a:r>
                  <a:rPr lang="en-US" b="0"/>
                  <a:t>Monthly addition of  Subscribers </a:t>
                </a:r>
              </a:p>
              <a:p>
                <a:pPr>
                  <a:defRPr lang="en-US" b="0"/>
                </a:pPr>
                <a:r>
                  <a:rPr lang="en-US" b="0"/>
                  <a:t>thousand  million</a:t>
                </a:r>
              </a:p>
            </c:rich>
          </c:tx>
          <c:layout>
            <c:manualLayout>
              <c:xMode val="edge"/>
              <c:yMode val="edge"/>
              <c:x val="0.112380423866946"/>
              <c:y val="0.197871805497997"/>
            </c:manualLayout>
          </c:layout>
          <c:overlay val="0"/>
        </c:title>
        <c:numFmt formatCode="_ * #,##0_ ;_ * \-#,##0_ ;_ * &quot;-&quot;??_ ;_ @_ " sourceLinked="1"/>
        <c:majorTickMark val="none"/>
        <c:minorTickMark val="none"/>
        <c:tickLblPos val="nextTo"/>
        <c:txPr>
          <a:bodyPr/>
          <a:lstStyle/>
          <a:p>
            <a:pPr>
              <a:defRPr lang="en-US"/>
            </a:pPr>
            <a:endParaRPr lang="en-US"/>
          </a:p>
        </c:txPr>
        <c:crossAx val="1207097008"/>
        <c:crosses val="autoZero"/>
        <c:crossBetween val="between"/>
        <c:dispUnits>
          <c:builtInUnit val="millions"/>
          <c:dispUnitsLbl>
            <c:layout>
              <c:manualLayout>
                <c:xMode val="edge"/>
                <c:yMode val="edge"/>
                <c:x val="0.0188752424968618"/>
                <c:y val="0.203630351290834"/>
              </c:manualLayout>
            </c:layout>
            <c:tx>
              <c:rich>
                <a:bodyPr/>
                <a:lstStyle/>
                <a:p>
                  <a:pPr>
                    <a:defRPr lang="en-US"/>
                  </a:pPr>
                  <a:r>
                    <a:rPr lang="en-US"/>
                    <a:t> </a:t>
                  </a:r>
                </a:p>
              </c:rich>
            </c:tx>
          </c:dispUnitsLbl>
        </c:dispUnits>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txPr>
    <a:bodyPr/>
    <a:lstStyle/>
    <a:p>
      <a:pPr>
        <a:defRPr sz="800"/>
      </a:pPr>
      <a:endParaRPr lang="en-US"/>
    </a:p>
  </c:txPr>
  <c:printSettings>
    <c:headerFooter/>
    <c:pageMargins b="0.750000000000015" l="0.700000000000001" r="0.700000000000001" t="0.75000000000001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latin typeface="+mn-lt"/>
              </a:defRPr>
            </a:pPr>
            <a:r>
              <a:rPr lang="en-US" sz="1200" b="1" i="0" baseline="0">
                <a:latin typeface="+mn-lt"/>
                <a:cs typeface="Arial" pitchFamily="34" charset="0"/>
              </a:rPr>
              <a:t>Month on Month (MoM) Growth in Subscribers-Graph 1</a:t>
            </a:r>
            <a:endParaRPr lang="en-IN" sz="1200" b="1" i="0" baseline="0">
              <a:latin typeface="+mn-lt"/>
              <a:cs typeface="Arial" pitchFamily="34" charset="0"/>
            </a:endParaRPr>
          </a:p>
        </c:rich>
      </c:tx>
      <c:layout>
        <c:manualLayout>
          <c:xMode val="edge"/>
          <c:yMode val="edge"/>
          <c:x val="0.285515310586177"/>
          <c:y val="0.0409338028726309"/>
        </c:manualLayout>
      </c:layout>
      <c:overlay val="1"/>
    </c:title>
    <c:autoTitleDeleted val="0"/>
    <c:plotArea>
      <c:layout>
        <c:manualLayout>
          <c:layoutTarget val="inner"/>
          <c:xMode val="edge"/>
          <c:yMode val="edge"/>
          <c:x val="0.20277170513391"/>
          <c:y val="0.145505743942811"/>
          <c:w val="0.77265823898113"/>
          <c:h val="0.458313921697316"/>
        </c:manualLayout>
      </c:layout>
      <c:lineChart>
        <c:grouping val="standard"/>
        <c:varyColors val="0"/>
        <c:ser>
          <c:idx val="0"/>
          <c:order val="0"/>
          <c:tx>
            <c:strRef>
              <c:f>'Market share &amp; Sub Trends '!$B$657</c:f>
              <c:strCache>
                <c:ptCount val="1"/>
                <c:pt idx="0">
                  <c:v>Aircel Cellular</c:v>
                </c:pt>
              </c:strCache>
            </c:strRef>
          </c:tx>
          <c:spPr>
            <a:ln>
              <a:solidFill>
                <a:schemeClr val="accent1"/>
              </a:solidFill>
            </a:ln>
          </c:spPr>
          <c:marker>
            <c:spPr>
              <a:ln>
                <a:solidFill>
                  <a:schemeClr val="accent1"/>
                </a:solidFill>
              </a:ln>
            </c:spPr>
          </c:marker>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'!$C$657:$L$657</c:f>
              <c:numCache>
                <c:formatCode>0.0%</c:formatCode>
                <c:ptCount val="10"/>
                <c:pt idx="0">
                  <c:v>0.000146187998820962</c:v>
                </c:pt>
                <c:pt idx="1">
                  <c:v>-0.0016885216659275</c:v>
                </c:pt>
                <c:pt idx="2">
                  <c:v>-0.00373407582946105</c:v>
                </c:pt>
                <c:pt idx="3">
                  <c:v>-0.00373407582946105</c:v>
                </c:pt>
                <c:pt idx="4">
                  <c:v>-0.00452013705363084</c:v>
                </c:pt>
                <c:pt idx="5">
                  <c:v>-0.00433244300668739</c:v>
                </c:pt>
                <c:pt idx="6">
                  <c:v>-0.00422790497242803</c:v>
                </c:pt>
                <c:pt idx="7">
                  <c:v>-0.00442205116411765</c:v>
                </c:pt>
                <c:pt idx="8">
                  <c:v>-0.00560284977535937</c:v>
                </c:pt>
                <c:pt idx="9">
                  <c:v>-0.00442205116411765</c:v>
                </c:pt>
              </c:numCache>
            </c:numRef>
          </c:val>
          <c:smooth val="0"/>
          <c:extLst xmlns:c16r2="http://schemas.microsoft.com/office/drawing/2015/06/chart">
            <c:ext xmlns:c16="http://schemas.microsoft.com/office/drawing/2014/chart" uri="{C3380CC4-5D6E-409C-BE32-E72D297353CC}">
              <c16:uniqueId val="{00000000-C307-443D-8CE3-52A3BB2E1631}"/>
            </c:ext>
          </c:extLst>
        </c:ser>
        <c:ser>
          <c:idx val="1"/>
          <c:order val="1"/>
          <c:tx>
            <c:strRef>
              <c:f>'Market share &amp; Sub Trends '!$B$658</c:f>
              <c:strCache>
                <c:ptCount val="1"/>
                <c:pt idx="0">
                  <c:v>Bharti Airtel</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'!$C$658:$L$658</c:f>
              <c:numCache>
                <c:formatCode>0.0%</c:formatCode>
                <c:ptCount val="10"/>
                <c:pt idx="0">
                  <c:v>0.00462589012887898</c:v>
                </c:pt>
                <c:pt idx="1">
                  <c:v>0.0110835063587072</c:v>
                </c:pt>
                <c:pt idx="2">
                  <c:v>0.0104259486890518</c:v>
                </c:pt>
                <c:pt idx="3">
                  <c:v>0.0104259486890518</c:v>
                </c:pt>
                <c:pt idx="4">
                  <c:v>0.0073506395111723</c:v>
                </c:pt>
                <c:pt idx="5">
                  <c:v>0.00214778821491459</c:v>
                </c:pt>
                <c:pt idx="6">
                  <c:v>0.00222124833384515</c:v>
                </c:pt>
                <c:pt idx="7">
                  <c:v>0.00357108702582935</c:v>
                </c:pt>
                <c:pt idx="8">
                  <c:v>0.011161823260325</c:v>
                </c:pt>
                <c:pt idx="9">
                  <c:v>0.00357108702582935</c:v>
                </c:pt>
              </c:numCache>
            </c:numRef>
          </c:val>
          <c:smooth val="0"/>
          <c:extLst xmlns:c16r2="http://schemas.microsoft.com/office/drawing/2015/06/chart">
            <c:ext xmlns:c16="http://schemas.microsoft.com/office/drawing/2014/chart" uri="{C3380CC4-5D6E-409C-BE32-E72D297353CC}">
              <c16:uniqueId val="{00000001-C307-443D-8CE3-52A3BB2E1631}"/>
            </c:ext>
          </c:extLst>
        </c:ser>
        <c:ser>
          <c:idx val="2"/>
          <c:order val="2"/>
          <c:tx>
            <c:strRef>
              <c:f>'Market share &amp; Sub Trends '!$B$659</c:f>
              <c:strCache>
                <c:ptCount val="1"/>
                <c:pt idx="0">
                  <c:v>BSNL</c:v>
                </c:pt>
              </c:strCache>
            </c:strRef>
          </c:tx>
          <c:spPr>
            <a:ln>
              <a:solidFill>
                <a:schemeClr val="accent3"/>
              </a:solidFill>
            </a:ln>
          </c:spPr>
          <c:marker>
            <c:spPr>
              <a:solidFill>
                <a:schemeClr val="accent3"/>
              </a:solidFill>
              <a:ln>
                <a:solidFill>
                  <a:schemeClr val="accent3"/>
                </a:solidFill>
              </a:ln>
            </c:spPr>
          </c:marker>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'!$C$659:$L$659</c:f>
              <c:numCache>
                <c:formatCode>0.0%</c:formatCode>
                <c:ptCount val="10"/>
                <c:pt idx="0">
                  <c:v>0.0116075911445565</c:v>
                </c:pt>
                <c:pt idx="1">
                  <c:v>0.0210058089108249</c:v>
                </c:pt>
                <c:pt idx="2">
                  <c:v>0.00804834733747163</c:v>
                </c:pt>
                <c:pt idx="3">
                  <c:v>0.00804834733747163</c:v>
                </c:pt>
                <c:pt idx="4">
                  <c:v>0.00964975267253683</c:v>
                </c:pt>
                <c:pt idx="5">
                  <c:v>0.00375914118588768</c:v>
                </c:pt>
                <c:pt idx="6">
                  <c:v>0.00391276973380127</c:v>
                </c:pt>
                <c:pt idx="7">
                  <c:v>0.00524832586404304</c:v>
                </c:pt>
                <c:pt idx="8">
                  <c:v>0.00569423201461454</c:v>
                </c:pt>
                <c:pt idx="9">
                  <c:v>0.00524832586404304</c:v>
                </c:pt>
              </c:numCache>
            </c:numRef>
          </c:val>
          <c:smooth val="0"/>
          <c:extLst xmlns:c16r2="http://schemas.microsoft.com/office/drawing/2015/06/chart">
            <c:ext xmlns:c16="http://schemas.microsoft.com/office/drawing/2014/chart" uri="{C3380CC4-5D6E-409C-BE32-E72D297353CC}">
              <c16:uniqueId val="{00000002-C307-443D-8CE3-52A3BB2E1631}"/>
            </c:ext>
          </c:extLst>
        </c:ser>
        <c:ser>
          <c:idx val="3"/>
          <c:order val="3"/>
          <c:tx>
            <c:strRef>
              <c:f>'Market share &amp; Sub Trends '!$B$660</c:f>
              <c:strCache>
                <c:ptCount val="1"/>
                <c:pt idx="0">
                  <c:v>Idea</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'!$C$660:$L$660</c:f>
              <c:numCache>
                <c:formatCode>0.0%</c:formatCode>
                <c:ptCount val="10"/>
                <c:pt idx="0">
                  <c:v>0.00628300092304609</c:v>
                </c:pt>
                <c:pt idx="1">
                  <c:v>0.0108610696001848</c:v>
                </c:pt>
                <c:pt idx="2">
                  <c:v>0.00350034312277023</c:v>
                </c:pt>
                <c:pt idx="3">
                  <c:v>0.00350034312277023</c:v>
                </c:pt>
                <c:pt idx="4">
                  <c:v>0.000181107329377593</c:v>
                </c:pt>
                <c:pt idx="5">
                  <c:v>0.0</c:v>
                </c:pt>
                <c:pt idx="6">
                  <c:v>0.0</c:v>
                </c:pt>
                <c:pt idx="7">
                  <c:v>-0.0047322323240364</c:v>
                </c:pt>
                <c:pt idx="8">
                  <c:v>0.00375171509935959</c:v>
                </c:pt>
                <c:pt idx="9">
                  <c:v>-0.0047322323240364</c:v>
                </c:pt>
              </c:numCache>
            </c:numRef>
          </c:val>
          <c:smooth val="0"/>
          <c:extLst xmlns:c16r2="http://schemas.microsoft.com/office/drawing/2015/06/chart">
            <c:ext xmlns:c16="http://schemas.microsoft.com/office/drawing/2014/chart" uri="{C3380CC4-5D6E-409C-BE32-E72D297353CC}">
              <c16:uniqueId val="{00000003-C307-443D-8CE3-52A3BB2E1631}"/>
            </c:ext>
          </c:extLst>
        </c:ser>
        <c:ser>
          <c:idx val="4"/>
          <c:order val="4"/>
          <c:tx>
            <c:strRef>
              <c:f>'Market share &amp; Sub Trends '!$B$661</c:f>
              <c:strCache>
                <c:ptCount val="1"/>
                <c:pt idx="0">
                  <c:v>MTNL</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'!$C$661:$L$661</c:f>
              <c:numCache>
                <c:formatCode>0.0%</c:formatCode>
                <c:ptCount val="10"/>
                <c:pt idx="0">
                  <c:v>0.0</c:v>
                </c:pt>
                <c:pt idx="1">
                  <c:v>0.0102708774376867</c:v>
                </c:pt>
                <c:pt idx="2">
                  <c:v>-0.00058914019165665</c:v>
                </c:pt>
                <c:pt idx="3">
                  <c:v>-0.00058914019165665</c:v>
                </c:pt>
                <c:pt idx="4">
                  <c:v>-6.90026930371038E-5</c:v>
                </c:pt>
                <c:pt idx="5">
                  <c:v>-0.00129899632797532</c:v>
                </c:pt>
                <c:pt idx="6">
                  <c:v>-0.00129878240961413</c:v>
                </c:pt>
                <c:pt idx="7">
                  <c:v>-0.00152893812299107</c:v>
                </c:pt>
                <c:pt idx="8">
                  <c:v>-0.00319397757783379</c:v>
                </c:pt>
                <c:pt idx="9">
                  <c:v>-0.00152893812299107</c:v>
                </c:pt>
              </c:numCache>
            </c:numRef>
          </c:val>
          <c:smooth val="0"/>
          <c:extLst xmlns:c16r2="http://schemas.microsoft.com/office/drawing/2015/06/chart">
            <c:ext xmlns:c16="http://schemas.microsoft.com/office/drawing/2014/chart" uri="{C3380CC4-5D6E-409C-BE32-E72D297353CC}">
              <c16:uniqueId val="{00000004-C307-443D-8CE3-52A3BB2E1631}"/>
            </c:ext>
          </c:extLst>
        </c:ser>
        <c:dLbls>
          <c:showLegendKey val="0"/>
          <c:showVal val="0"/>
          <c:showCatName val="0"/>
          <c:showSerName val="0"/>
          <c:showPercent val="0"/>
          <c:showBubbleSize val="0"/>
        </c:dLbls>
        <c:marker val="1"/>
        <c:smooth val="0"/>
        <c:axId val="1207108672"/>
        <c:axId val="1207111088"/>
      </c:lineChart>
      <c:catAx>
        <c:axId val="1207108672"/>
        <c:scaling>
          <c:orientation val="minMax"/>
        </c:scaling>
        <c:delete val="0"/>
        <c:axPos val="b"/>
        <c:numFmt formatCode="General" sourceLinked="1"/>
        <c:majorTickMark val="none"/>
        <c:minorTickMark val="none"/>
        <c:tickLblPos val="nextTo"/>
        <c:txPr>
          <a:bodyPr/>
          <a:lstStyle/>
          <a:p>
            <a:pPr>
              <a:defRPr lang="en-US"/>
            </a:pPr>
            <a:endParaRPr lang="en-US"/>
          </a:p>
        </c:txPr>
        <c:crossAx val="1207111088"/>
        <c:crosses val="autoZero"/>
        <c:auto val="1"/>
        <c:lblAlgn val="ctr"/>
        <c:lblOffset val="100"/>
        <c:noMultiLvlLbl val="0"/>
      </c:catAx>
      <c:valAx>
        <c:axId val="1207111088"/>
        <c:scaling>
          <c:orientation val="minMax"/>
        </c:scaling>
        <c:delete val="0"/>
        <c:axPos val="l"/>
        <c:title>
          <c:tx>
            <c:rich>
              <a:bodyPr rot="-5400000" vert="horz"/>
              <a:lstStyle/>
              <a:p>
                <a:pPr>
                  <a:defRPr lang="en-US" b="1"/>
                </a:pPr>
                <a:r>
                  <a:rPr lang="en-US" b="1"/>
                  <a:t>% Growth</a:t>
                </a:r>
              </a:p>
            </c:rich>
          </c:tx>
          <c:layout>
            <c:manualLayout>
              <c:xMode val="edge"/>
              <c:yMode val="edge"/>
              <c:x val="0.135686519954236"/>
              <c:y val="0.291042878434166"/>
            </c:manualLayout>
          </c:layout>
          <c:overlay val="0"/>
        </c:title>
        <c:numFmt formatCode="General" sourceLinked="0"/>
        <c:majorTickMark val="none"/>
        <c:minorTickMark val="none"/>
        <c:tickLblPos val="nextTo"/>
        <c:txPr>
          <a:bodyPr/>
          <a:lstStyle/>
          <a:p>
            <a:pPr>
              <a:defRPr lang="en-US"/>
            </a:pPr>
            <a:endParaRPr lang="en-US"/>
          </a:p>
        </c:txPr>
        <c:crossAx val="1207108672"/>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a:ln>
      <a:solidFill>
        <a:schemeClr val="tx1"/>
      </a:solidFill>
    </a:ln>
    <a:effectLst/>
  </c:spPr>
  <c:printSettings>
    <c:headerFooter/>
    <c:pageMargins b="0.750000000000015" l="0.700000000000001" r="0.700000000000001" t="0.75000000000001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sz="1200"/>
            </a:pPr>
            <a:r>
              <a:rPr lang="en-US" sz="1200"/>
              <a:t>Operator Market Share (GSM+CDMA+Fixed Line)</a:t>
            </a:r>
          </a:p>
          <a:p>
            <a:pPr>
              <a:defRPr lang="en-US" sz="1200"/>
            </a:pPr>
            <a:r>
              <a:rPr lang="en-US" sz="1200"/>
              <a:t>as on</a:t>
            </a:r>
            <a:r>
              <a:rPr lang="en-US" sz="1200" baseline="0"/>
              <a:t> January'18</a:t>
            </a:r>
            <a:endParaRPr lang="en-US" sz="1200"/>
          </a:p>
        </c:rich>
      </c:tx>
      <c:layout>
        <c:manualLayout>
          <c:xMode val="edge"/>
          <c:yMode val="edge"/>
          <c:x val="0.249290738388534"/>
          <c:y val="0.0137794384027264"/>
        </c:manualLayout>
      </c:layout>
      <c:overlay val="0"/>
    </c:title>
    <c:autoTitleDeleted val="0"/>
    <c:view3D>
      <c:rotX val="75"/>
      <c:rotY val="63"/>
      <c:rAngAx val="0"/>
    </c:view3D>
    <c:floor>
      <c:thickness val="0"/>
    </c:floor>
    <c:sideWall>
      <c:thickness val="0"/>
    </c:sideWall>
    <c:backWall>
      <c:thickness val="0"/>
    </c:backWall>
    <c:plotArea>
      <c:layout>
        <c:manualLayout>
          <c:layoutTarget val="inner"/>
          <c:xMode val="edge"/>
          <c:yMode val="edge"/>
          <c:x val="0.235052083333333"/>
          <c:y val="0.227589303275075"/>
          <c:w val="0.583294168307087"/>
          <c:h val="0.754451158721439"/>
        </c:manualLayout>
      </c:layout>
      <c:pie3DChart>
        <c:varyColors val="1"/>
        <c:ser>
          <c:idx val="0"/>
          <c:order val="0"/>
          <c:tx>
            <c:v>Operator Market Share</c:v>
          </c:tx>
          <c:explosion val="25"/>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10BF-4FA5-B457-6BCDD86ABC34}"/>
              </c:ext>
            </c:extLst>
          </c:dPt>
          <c:dPt>
            <c:idx val="1"/>
            <c:bubble3D val="0"/>
            <c:spPr>
              <a:solidFill>
                <a:srgbClr val="FF0000"/>
              </a:solidFill>
              <a:ln>
                <a:solidFill>
                  <a:srgbClr val="FF0000"/>
                </a:solidFill>
              </a:ln>
            </c:spPr>
            <c:extLst xmlns:c16r2="http://schemas.microsoft.com/office/drawing/2015/06/chart">
              <c:ext xmlns:c16="http://schemas.microsoft.com/office/drawing/2014/chart" uri="{C3380CC4-5D6E-409C-BE32-E72D297353CC}">
                <c16:uniqueId val="{00000003-10BF-4FA5-B457-6BCDD86ABC34}"/>
              </c:ext>
            </c:extLst>
          </c:dPt>
          <c:dPt>
            <c:idx val="2"/>
            <c:bubble3D val="0"/>
            <c:spPr>
              <a:solidFill>
                <a:srgbClr val="FFC000"/>
              </a:solidFill>
            </c:spPr>
            <c:extLst xmlns:c16r2="http://schemas.microsoft.com/office/drawing/2015/06/chart">
              <c:ext xmlns:c16="http://schemas.microsoft.com/office/drawing/2014/chart" uri="{C3380CC4-5D6E-409C-BE32-E72D297353CC}">
                <c16:uniqueId val="{00000005-10BF-4FA5-B457-6BCDD86ABC34}"/>
              </c:ext>
            </c:extLst>
          </c:dPt>
          <c:dPt>
            <c:idx val="8"/>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7-10BF-4FA5-B457-6BCDD86ABC34}"/>
              </c:ext>
            </c:extLst>
          </c:dPt>
          <c:dPt>
            <c:idx val="9"/>
            <c:bubble3D val="0"/>
            <c:spPr>
              <a:solidFill>
                <a:schemeClr val="bg1">
                  <a:lumMod val="50000"/>
                </a:schemeClr>
              </a:solidFill>
            </c:spPr>
            <c:extLst xmlns:c16r2="http://schemas.microsoft.com/office/drawing/2015/06/chart">
              <c:ext xmlns:c16="http://schemas.microsoft.com/office/drawing/2014/chart" uri="{C3380CC4-5D6E-409C-BE32-E72D297353CC}">
                <c16:uniqueId val="{00000009-10BF-4FA5-B457-6BCDD86ABC34}"/>
              </c:ext>
            </c:extLst>
          </c:dPt>
          <c:dLbls>
            <c:dLbl>
              <c:idx val="0"/>
              <c:layout>
                <c:manualLayout>
                  <c:x val="0.017099532480315"/>
                  <c:y val="-0.0443193825578005"/>
                </c:manualLayout>
              </c:layout>
              <c:numFmt formatCode="0.00%" sourceLinked="0"/>
              <c:spPr/>
              <c:txPr>
                <a:bodyPr/>
                <a:lstStyle/>
                <a:p>
                  <a:pPr>
                    <a:defRPr lang="en-US">
                      <a:solidFill>
                        <a:sysClr val="windowText" lastClr="000000"/>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10BF-4FA5-B457-6BCDD86ABC34}"/>
                </c:ext>
                <c:ext xmlns:c15="http://schemas.microsoft.com/office/drawing/2012/chart" uri="{CE6537A1-D6FC-4f65-9D91-7224C49458BB}">
                  <c15:layout/>
                </c:ext>
              </c:extLst>
            </c:dLbl>
            <c:dLbl>
              <c:idx val="1"/>
              <c:layout>
                <c:manualLayout>
                  <c:x val="-0.125333005249344"/>
                  <c:y val="-0.16396210163652"/>
                </c:manualLayout>
              </c:layout>
              <c:numFmt formatCode="0.00%" sourceLinked="0"/>
              <c:spPr/>
              <c:txPr>
                <a:bodyPr/>
                <a:lstStyle/>
                <a:p>
                  <a:pPr>
                    <a:defRPr lang="en-US">
                      <a:solidFill>
                        <a:schemeClr val="bg1"/>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10BF-4FA5-B457-6BCDD86ABC34}"/>
                </c:ext>
                <c:ext xmlns:c15="http://schemas.microsoft.com/office/drawing/2012/chart" uri="{CE6537A1-D6FC-4f65-9D91-7224C49458BB}">
                  <c15:layout/>
                </c:ext>
              </c:extLst>
            </c:dLbl>
            <c:dLbl>
              <c:idx val="2"/>
              <c:layout>
                <c:manualLayout>
                  <c:x val="0.0426763451443569"/>
                  <c:y val="-0.105391903531439"/>
                </c:manualLayout>
              </c:layout>
              <c:numFmt formatCode="0.00%" sourceLinked="0"/>
              <c:spPr/>
              <c:txPr>
                <a:bodyPr/>
                <a:lstStyle/>
                <a:p>
                  <a:pPr>
                    <a:defRPr lang="en-US">
                      <a:solidFill>
                        <a:sysClr val="windowText" lastClr="000000"/>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10BF-4FA5-B457-6BCDD86ABC34}"/>
                </c:ext>
                <c:ext xmlns:c15="http://schemas.microsoft.com/office/drawing/2012/chart" uri="{CE6537A1-D6FC-4f65-9D91-7224C49458BB}">
                  <c15:layout/>
                </c:ext>
              </c:extLst>
            </c:dLbl>
            <c:dLbl>
              <c:idx val="3"/>
              <c:layout>
                <c:manualLayout>
                  <c:x val="0.141463664698163"/>
                  <c:y val="-0.0918979701180765"/>
                </c:manualLayout>
              </c:layout>
              <c:numFmt formatCode="0.00%" sourceLinked="0"/>
              <c:spPr/>
              <c:txPr>
                <a:bodyPr/>
                <a:lstStyle/>
                <a:p>
                  <a:pPr>
                    <a:defRPr lang="en-US">
                      <a:solidFill>
                        <a:schemeClr val="bg1"/>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A-10BF-4FA5-B457-6BCDD86ABC34}"/>
                </c:ext>
                <c:ext xmlns:c15="http://schemas.microsoft.com/office/drawing/2012/chart" uri="{CE6537A1-D6FC-4f65-9D91-7224C49458BB}">
                  <c15:layout/>
                </c:ext>
              </c:extLst>
            </c:dLbl>
            <c:dLbl>
              <c:idx val="4"/>
              <c:layout>
                <c:manualLayout>
                  <c:x val="-0.0231167979002625"/>
                  <c:y val="0.10205212720503"/>
                </c:manualLayout>
              </c:layout>
              <c:numFmt formatCode="0.00%" sourceLinked="0"/>
              <c:spPr/>
              <c:txPr>
                <a:bodyPr/>
                <a:lstStyle/>
                <a:p>
                  <a:pPr>
                    <a:defRPr lang="en-US">
                      <a:solidFill>
                        <a:sysClr val="windowText" lastClr="000000"/>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10BF-4FA5-B457-6BCDD86ABC34}"/>
                </c:ext>
                <c:ext xmlns:c15="http://schemas.microsoft.com/office/drawing/2012/chart" uri="{CE6537A1-D6FC-4f65-9D91-7224C49458BB}">
                  <c15:layout/>
                </c:ext>
              </c:extLst>
            </c:dLbl>
            <c:dLbl>
              <c:idx val="5"/>
              <c:layout>
                <c:manualLayout>
                  <c:x val="-0.0733780347769029"/>
                  <c:y val="0.0165201055294445"/>
                </c:manualLayout>
              </c:layout>
              <c:numFmt formatCode="0.00%" sourceLinked="0"/>
              <c:spPr>
                <a:noFill/>
                <a:ln>
                  <a:noFill/>
                </a:ln>
                <a:effectLst/>
              </c:spPr>
              <c:txPr>
                <a:bodyPr wrap="square" lIns="38100" tIns="19050" rIns="38100" bIns="19050" anchor="ctr">
                  <a:spAutoFit/>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C-10BF-4FA5-B457-6BCDD86ABC34}"/>
                </c:ext>
                <c:ext xmlns:c15="http://schemas.microsoft.com/office/drawing/2012/chart" uri="{CE6537A1-D6FC-4f65-9D91-7224C49458BB}">
                  <c15:layout/>
                </c:ext>
              </c:extLst>
            </c:dLbl>
            <c:dLbl>
              <c:idx val="6"/>
              <c:layout>
                <c:manualLayout>
                  <c:x val="-0.0448175032808399"/>
                  <c:y val="-0.111741032370954"/>
                </c:manualLayout>
              </c:layout>
              <c:numFmt formatCode="0.00%" sourceLinked="0"/>
              <c:spPr/>
              <c:txPr>
                <a:bodyPr/>
                <a:lstStyle/>
                <a:p>
                  <a:pPr>
                    <a:defRPr lang="en-US">
                      <a:solidFill>
                        <a:sysClr val="windowText" lastClr="000000"/>
                      </a:solidFill>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10BF-4FA5-B457-6BCDD86ABC34}"/>
                </c:ext>
                <c:ext xmlns:c15="http://schemas.microsoft.com/office/drawing/2012/chart" uri="{CE6537A1-D6FC-4f65-9D91-7224C49458BB}">
                  <c15:layout/>
                </c:ext>
              </c:extLst>
            </c:dLbl>
            <c:dLbl>
              <c:idx val="7"/>
              <c:numFmt formatCode="0.00%" sourceLinked="0"/>
              <c:spPr>
                <a:noFill/>
                <a:ln>
                  <a:noFill/>
                </a:ln>
                <a:effectLst/>
              </c:spPr>
              <c:txPr>
                <a:bodyPr wrap="square" lIns="38100" tIns="19050" rIns="38100" bIns="19050" anchor="ctr">
                  <a:spAutoFit/>
                </a:bodyPr>
                <a:lstStyle/>
                <a:p>
                  <a:pPr>
                    <a:defRPr lang="en-US">
                      <a:solidFill>
                        <a:sysClr val="windowText" lastClr="000000"/>
                      </a:solidFill>
                    </a:defRPr>
                  </a:pPr>
                  <a:endParaRPr lang="en-US"/>
                </a:p>
              </c:txPr>
              <c:dLblPos val="bestFit"/>
              <c:showLegendKey val="0"/>
              <c:showVal val="0"/>
              <c:showCatName val="1"/>
              <c:showSerName val="0"/>
              <c:showPercent val="1"/>
              <c:showBubbleSize val="0"/>
            </c:dLbl>
            <c:dLbl>
              <c:idx val="10"/>
              <c:layout>
                <c:manualLayout>
                  <c:x val="0.141391793799213"/>
                  <c:y val="-0.00858640731924014"/>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10BF-4FA5-B457-6BCDD86ABC34}"/>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lang="en-US">
                    <a:solidFill>
                      <a:schemeClr val="tx1"/>
                    </a:solidFil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'Market share &amp; Sub Trends '!$B$672:$B$681</c:f>
              <c:strCache>
                <c:ptCount val="10"/>
                <c:pt idx="0">
                  <c:v>Aircel Cellular</c:v>
                </c:pt>
                <c:pt idx="1">
                  <c:v>Bharti Airtel</c:v>
                </c:pt>
                <c:pt idx="2">
                  <c:v>BSNL</c:v>
                </c:pt>
                <c:pt idx="3">
                  <c:v>Idea Cellular</c:v>
                </c:pt>
                <c:pt idx="4">
                  <c:v>MTNL</c:v>
                </c:pt>
                <c:pt idx="5">
                  <c:v>MTS</c:v>
                </c:pt>
                <c:pt idx="6">
                  <c:v>Reliance</c:v>
                </c:pt>
                <c:pt idx="7">
                  <c:v>Tata Docomo</c:v>
                </c:pt>
                <c:pt idx="8">
                  <c:v>Telenor</c:v>
                </c:pt>
                <c:pt idx="9">
                  <c:v>Vodafone</c:v>
                </c:pt>
              </c:strCache>
            </c:strRef>
          </c:cat>
          <c:val>
            <c:numRef>
              <c:f>'Market share &amp; Sub Trends '!$G$672:$G$681</c:f>
              <c:numCache>
                <c:formatCode>#,##0</c:formatCode>
                <c:ptCount val="10"/>
                <c:pt idx="0">
                  <c:v>8.1442905E7</c:v>
                </c:pt>
                <c:pt idx="1">
                  <c:v>2.955349E8</c:v>
                </c:pt>
                <c:pt idx="2">
                  <c:v>1.20626188E8</c:v>
                </c:pt>
                <c:pt idx="3">
                  <c:v>1.97642805E8</c:v>
                </c:pt>
                <c:pt idx="4">
                  <c:v>6.939376E6</c:v>
                </c:pt>
                <c:pt idx="5">
                  <c:v>1.2061356E7</c:v>
                </c:pt>
                <c:pt idx="6">
                  <c:v>1.096272E6</c:v>
                </c:pt>
                <c:pt idx="7">
                  <c:v>3.6643921E7</c:v>
                </c:pt>
                <c:pt idx="8">
                  <c:v>4.0302472E7</c:v>
                </c:pt>
                <c:pt idx="9">
                  <c:v>2.14011111E8</c:v>
                </c:pt>
              </c:numCache>
            </c:numRef>
          </c:val>
          <c:extLst xmlns:c16r2="http://schemas.microsoft.com/office/drawing/2015/06/chart">
            <c:ext xmlns:c16="http://schemas.microsoft.com/office/drawing/2014/chart" uri="{C3380CC4-5D6E-409C-BE32-E72D297353CC}">
              <c16:uniqueId val="{0000000E-10BF-4FA5-B457-6BCDD86ABC34}"/>
            </c:ext>
          </c:extLst>
        </c:ser>
        <c:dLbls>
          <c:showLegendKey val="0"/>
          <c:showVal val="1"/>
          <c:showCatName val="0"/>
          <c:showSerName val="0"/>
          <c:showPercent val="0"/>
          <c:showBubbleSize val="0"/>
          <c:showLeaderLines val="1"/>
        </c:dLbls>
      </c:pie3DChart>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lang="en-US"/>
            </a:pPr>
            <a:r>
              <a:rPr lang="en-US" sz="1200"/>
              <a:t>Operator-wise Cellular Subscriber Trends  </a:t>
            </a:r>
          </a:p>
        </c:rich>
      </c:tx>
      <c:layout>
        <c:manualLayout>
          <c:xMode val="edge"/>
          <c:yMode val="edge"/>
          <c:x val="0.349934640522876"/>
          <c:y val="0.024823106262044"/>
        </c:manualLayout>
      </c:layout>
      <c:overlay val="0"/>
    </c:title>
    <c:autoTitleDeleted val="0"/>
    <c:plotArea>
      <c:layout>
        <c:manualLayout>
          <c:layoutTarget val="inner"/>
          <c:xMode val="edge"/>
          <c:yMode val="edge"/>
          <c:x val="0.0797358602233544"/>
          <c:y val="0.0808243414017713"/>
          <c:w val="0.89177075468321"/>
          <c:h val="0.73783592069256"/>
        </c:manualLayout>
      </c:layout>
      <c:lineChart>
        <c:grouping val="standard"/>
        <c:varyColors val="0"/>
        <c:ser>
          <c:idx val="0"/>
          <c:order val="0"/>
          <c:tx>
            <c:strRef>
              <c:f>'Market share &amp; Sub Trends '!$B$557</c:f>
              <c:strCache>
                <c:ptCount val="1"/>
                <c:pt idx="0">
                  <c:v>Aircel Cellular</c:v>
                </c:pt>
              </c:strCache>
            </c:strRef>
          </c:tx>
          <c:spPr>
            <a:ln>
              <a:solidFill>
                <a:schemeClr val="accent2"/>
              </a:solidFill>
            </a:ln>
          </c:spPr>
          <c:marker>
            <c:spPr>
              <a:solidFill>
                <a:schemeClr val="accent2"/>
              </a:solidFill>
              <a:ln>
                <a:solidFill>
                  <a:schemeClr val="accent2"/>
                </a:solidFill>
              </a:ln>
            </c:spPr>
          </c:marker>
          <c:dLbls>
            <c:dLbl>
              <c:idx val="0"/>
              <c:layout>
                <c:manualLayout>
                  <c:x val="-0.0218905472636816"/>
                  <c:y val="-0.02749140893470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BF3-4251-9C0B-47DEB0A6B968}"/>
                </c:ext>
                <c:ext xmlns:c15="http://schemas.microsoft.com/office/drawing/2012/chart" uri="{CE6537A1-D6FC-4f65-9D91-7224C49458BB}">
                  <c15:layout/>
                </c:ext>
              </c:extLst>
            </c:dLbl>
            <c:dLbl>
              <c:idx val="1"/>
              <c:layout>
                <c:manualLayout>
                  <c:x val="-0.0218905472636816"/>
                  <c:y val="-0.02749140893470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BF3-4251-9C0B-47DEB0A6B968}"/>
                </c:ext>
                <c:ext xmlns:c15="http://schemas.microsoft.com/office/drawing/2012/chart" uri="{CE6537A1-D6FC-4f65-9D91-7224C49458BB}">
                  <c15:layout/>
                </c:ext>
              </c:extLst>
            </c:dLbl>
            <c:dLbl>
              <c:idx val="2"/>
              <c:layout>
                <c:manualLayout>
                  <c:x val="-0.017910447761194"/>
                  <c:y val="-0.02405498281786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BF3-4251-9C0B-47DEB0A6B968}"/>
                </c:ext>
                <c:ext xmlns:c15="http://schemas.microsoft.com/office/drawing/2012/chart" uri="{CE6537A1-D6FC-4f65-9D91-7224C49458BB}">
                  <c15:layout/>
                </c:ext>
              </c:extLst>
            </c:dLbl>
            <c:dLbl>
              <c:idx val="3"/>
              <c:layout>
                <c:manualLayout>
                  <c:x val="-0.0238805970149256"/>
                  <c:y val="-0.02749140893470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BF3-4251-9C0B-47DEB0A6B968}"/>
                </c:ext>
                <c:ext xmlns:c15="http://schemas.microsoft.com/office/drawing/2012/chart" uri="{CE6537A1-D6FC-4f65-9D91-7224C49458BB}">
                  <c15:layout/>
                </c:ext>
              </c:extLst>
            </c:dLbl>
            <c:dLbl>
              <c:idx val="4"/>
              <c:layout>
                <c:manualLayout>
                  <c:x val="-0.01990049751244"/>
                  <c:y val="-0.02061855670103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BF3-4251-9C0B-47DEB0A6B968}"/>
                </c:ext>
                <c:ext xmlns:c15="http://schemas.microsoft.com/office/drawing/2012/chart" uri="{CE6537A1-D6FC-4f65-9D91-7224C49458BB}">
                  <c15:layout/>
                </c:ext>
              </c:extLst>
            </c:dLbl>
            <c:dLbl>
              <c:idx val="5"/>
              <c:layout>
                <c:manualLayout>
                  <c:x val="-0.0218905472636816"/>
                  <c:y val="-0.02749140893470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BF3-4251-9C0B-47DEB0A6B968}"/>
                </c:ext>
                <c:ext xmlns:c15="http://schemas.microsoft.com/office/drawing/2012/chart" uri="{CE6537A1-D6FC-4f65-9D91-7224C49458BB}">
                  <c15:layout/>
                </c:ext>
              </c:extLst>
            </c:dLbl>
            <c:dLbl>
              <c:idx val="6"/>
              <c:layout>
                <c:manualLayout>
                  <c:x val="-0.0179104477611941"/>
                  <c:y val="-0.02061855670103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BF3-4251-9C0B-47DEB0A6B968}"/>
                </c:ext>
                <c:ext xmlns:c15="http://schemas.microsoft.com/office/drawing/2012/chart" uri="{CE6537A1-D6FC-4f65-9D91-7224C49458BB}">
                  <c15:layout/>
                </c:ext>
              </c:extLst>
            </c:dLbl>
            <c:dLbl>
              <c:idx val="7"/>
              <c:layout>
                <c:manualLayout>
                  <c:x val="-0.0159203980099503"/>
                  <c:y val="-0.02061855670103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BF3-4251-9C0B-47DEB0A6B968}"/>
                </c:ext>
                <c:ext xmlns:c15="http://schemas.microsoft.com/office/drawing/2012/chart" uri="{CE6537A1-D6FC-4f65-9D91-7224C49458BB}">
                  <c15:layout/>
                </c:ext>
              </c:extLst>
            </c:dLbl>
            <c:dLbl>
              <c:idx val="8"/>
              <c:layout>
                <c:manualLayout>
                  <c:x val="-0.017910447761194"/>
                  <c:y val="-0.02061855670103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BF3-4251-9C0B-47DEB0A6B968}"/>
                </c:ext>
                <c:ext xmlns:c15="http://schemas.microsoft.com/office/drawing/2012/chart" uri="{CE6537A1-D6FC-4f65-9D91-7224C49458BB}">
                  <c15:layout/>
                </c:ext>
              </c:extLst>
            </c:dLbl>
            <c:dLbl>
              <c:idx val="9"/>
              <c:layout>
                <c:manualLayout>
                  <c:x val="-0.011940298507463"/>
                  <c:y val="-0.02061855670103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BF3-4251-9C0B-47DEB0A6B968}"/>
                </c:ext>
                <c:ext xmlns:c15="http://schemas.microsoft.com/office/drawing/2012/chart" uri="{CE6537A1-D6FC-4f65-9D91-7224C49458BB}">
                  <c15:layout/>
                </c:ext>
              </c:extLst>
            </c:dLbl>
            <c:dLbl>
              <c:idx val="10"/>
              <c:layout>
                <c:manualLayout>
                  <c:x val="-0.0144805070097945"/>
                  <c:y val="0.01895492061148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BF3-4251-9C0B-47DEB0A6B968}"/>
                </c:ext>
                <c:ext xmlns:c15="http://schemas.microsoft.com/office/drawing/2012/chart" uri="{CE6537A1-D6FC-4f65-9D91-7224C49458BB}"/>
              </c:extLst>
            </c:dLbl>
            <c:dLbl>
              <c:idx val="11"/>
              <c:layout>
                <c:manualLayout>
                  <c:x val="-0.011940298507463"/>
                  <c:y val="-0.02405498281786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BF3-4251-9C0B-47DEB0A6B968}"/>
                </c:ext>
                <c:ext xmlns:c15="http://schemas.microsoft.com/office/drawing/2012/chart" uri="{CE6537A1-D6FC-4f65-9D91-7224C49458BB}"/>
              </c:extLst>
            </c:dLbl>
            <c:dLbl>
              <c:idx val="12"/>
              <c:layout>
                <c:manualLayout>
                  <c:x val="-0.0159203980099503"/>
                  <c:y val="-0.02405498281786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BF3-4251-9C0B-47DEB0A6B968}"/>
                </c:ext>
                <c:ext xmlns:c15="http://schemas.microsoft.com/office/drawing/2012/chart" uri="{CE6537A1-D6FC-4f65-9D91-7224C49458BB}"/>
              </c:extLst>
            </c:dLbl>
            <c:dLbl>
              <c:idx val="13"/>
              <c:layout>
                <c:manualLayout>
                  <c:x val="-0.0251572327044026"/>
                  <c:y val="-0.033264033264033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BF3-4251-9C0B-47DEB0A6B968}"/>
                </c:ext>
                <c:ext xmlns:c15="http://schemas.microsoft.com/office/drawing/2012/chart" uri="{CE6537A1-D6FC-4f65-9D91-7224C49458BB}"/>
              </c:extLst>
            </c:dLbl>
            <c:numFmt formatCode="#,##0" sourceLinked="0"/>
            <c:spPr>
              <a:noFill/>
              <a:ln>
                <a:noFill/>
              </a:ln>
              <a:effectLst/>
            </c:spPr>
            <c:txPr>
              <a:bodyPr/>
              <a:lstStyle/>
              <a:p>
                <a:pPr>
                  <a:defRPr lang="en-US">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'!$C$557:$L$557</c:f>
              <c:numCache>
                <c:formatCode>#,##0</c:formatCode>
                <c:ptCount val="10"/>
                <c:pt idx="0">
                  <c:v>9.0560441E7</c:v>
                </c:pt>
                <c:pt idx="1">
                  <c:v>9.0733532E7</c:v>
                </c:pt>
                <c:pt idx="2">
                  <c:v>9.0323404E7</c:v>
                </c:pt>
                <c:pt idx="3">
                  <c:v>8.9932083E7</c:v>
                </c:pt>
                <c:pt idx="4">
                  <c:v>8.95518586991035E7</c:v>
                </c:pt>
                <c:pt idx="5">
                  <c:v>8.8751978E7</c:v>
                </c:pt>
                <c:pt idx="6">
                  <c:v>8.8254714E7</c:v>
                </c:pt>
                <c:pt idx="7">
                  <c:v>8.7588798E7</c:v>
                </c:pt>
                <c:pt idx="8">
                  <c:v>8.4934658E7</c:v>
                </c:pt>
                <c:pt idx="9">
                  <c:v>8.1442905E7</c:v>
                </c:pt>
              </c:numCache>
            </c:numRef>
          </c:val>
          <c:smooth val="0"/>
          <c:extLst xmlns:c16r2="http://schemas.microsoft.com/office/drawing/2015/06/chart">
            <c:ext xmlns:c16="http://schemas.microsoft.com/office/drawing/2014/chart" uri="{C3380CC4-5D6E-409C-BE32-E72D297353CC}">
              <c16:uniqueId val="{0000000E-0BF3-4251-9C0B-47DEB0A6B968}"/>
            </c:ext>
          </c:extLst>
        </c:ser>
        <c:ser>
          <c:idx val="1"/>
          <c:order val="1"/>
          <c:tx>
            <c:strRef>
              <c:f>'Market share &amp; Sub Trends '!$B$558</c:f>
              <c:strCache>
                <c:ptCount val="1"/>
                <c:pt idx="0">
                  <c:v>Bharti Airtel</c:v>
                </c:pt>
              </c:strCache>
            </c:strRef>
          </c:tx>
          <c:spPr>
            <a:ln>
              <a:solidFill>
                <a:srgbClr val="FF0000"/>
              </a:solidFill>
            </a:ln>
          </c:spPr>
          <c:marker>
            <c:spPr>
              <a:solidFill>
                <a:srgbClr val="FF0000"/>
              </a:solidFill>
              <a:ln>
                <a:solidFill>
                  <a:srgbClr val="FF0000"/>
                </a:solidFill>
              </a:ln>
            </c:spPr>
          </c:marker>
          <c:dLbls>
            <c:dLbl>
              <c:idx val="12"/>
              <c:layout>
                <c:manualLayout>
                  <c:x val="-0.0246814368792145"/>
                  <c:y val="-0.032251328061118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BF3-4251-9C0B-47DEB0A6B968}"/>
                </c:ext>
                <c:ext xmlns:c15="http://schemas.microsoft.com/office/drawing/2012/chart" uri="{CE6537A1-D6FC-4f65-9D91-7224C49458BB}"/>
              </c:extLst>
            </c:dLbl>
            <c:numFmt formatCode="#,##0" sourceLinked="0"/>
            <c:spPr>
              <a:noFill/>
              <a:ln>
                <a:noFill/>
              </a:ln>
              <a:effectLst/>
            </c:spPr>
            <c:txPr>
              <a:bodyPr/>
              <a:lstStyle/>
              <a:p>
                <a:pPr>
                  <a:defRPr lang="en-US">
                    <a:solidFill>
                      <a:srgbClr val="FF0000"/>
                    </a:solidFil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'!$C$558:$L$558</c:f>
              <c:numCache>
                <c:formatCode>#,##0</c:formatCode>
                <c:ptCount val="10"/>
                <c:pt idx="0">
                  <c:v>2.76501427E8</c:v>
                </c:pt>
                <c:pt idx="1">
                  <c:v>2.78599433E8</c:v>
                </c:pt>
                <c:pt idx="2">
                  <c:v>2.80647317E8</c:v>
                </c:pt>
                <c:pt idx="3">
                  <c:v>2.81250088E8</c:v>
                </c:pt>
                <c:pt idx="4">
                  <c:v>2.81874814289364E8</c:v>
                </c:pt>
                <c:pt idx="5">
                  <c:v>2.82047469E8</c:v>
                </c:pt>
                <c:pt idx="6">
                  <c:v>2.85195633E8</c:v>
                </c:pt>
                <c:pt idx="7">
                  <c:v>2.89536504E8</c:v>
                </c:pt>
                <c:pt idx="8">
                  <c:v>2.90113079E8</c:v>
                </c:pt>
                <c:pt idx="9">
                  <c:v>2.91615834E8</c:v>
                </c:pt>
              </c:numCache>
            </c:numRef>
          </c:val>
          <c:smooth val="0"/>
          <c:extLst xmlns:c16r2="http://schemas.microsoft.com/office/drawing/2015/06/chart">
            <c:ext xmlns:c16="http://schemas.microsoft.com/office/drawing/2014/chart" uri="{C3380CC4-5D6E-409C-BE32-E72D297353CC}">
              <c16:uniqueId val="{00000010-0BF3-4251-9C0B-47DEB0A6B968}"/>
            </c:ext>
          </c:extLst>
        </c:ser>
        <c:ser>
          <c:idx val="2"/>
          <c:order val="2"/>
          <c:tx>
            <c:strRef>
              <c:f>'Market share &amp; Sub Trends '!$B$559</c:f>
              <c:strCache>
                <c:ptCount val="1"/>
                <c:pt idx="0">
                  <c:v>BSNL</c:v>
                </c:pt>
              </c:strCache>
            </c:strRef>
          </c:tx>
          <c:spPr>
            <a:ln>
              <a:solidFill>
                <a:schemeClr val="accent1"/>
              </a:solidFill>
            </a:ln>
          </c:spPr>
          <c:marker>
            <c:spPr>
              <a:solidFill>
                <a:schemeClr val="accent1"/>
              </a:solidFill>
              <a:ln>
                <a:solidFill>
                  <a:schemeClr val="accent1"/>
                </a:solidFill>
              </a:ln>
            </c:spPr>
          </c:marker>
          <c:dLbls>
            <c:dLbl>
              <c:idx val="4"/>
              <c:layout>
                <c:manualLayout>
                  <c:x val="-0.0473349675630169"/>
                  <c:y val="0.010803826236897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BF3-4251-9C0B-47DEB0A6B968}"/>
                </c:ext>
                <c:ext xmlns:c15="http://schemas.microsoft.com/office/drawing/2012/chart" uri="{CE6537A1-D6FC-4f65-9D91-7224C49458BB}">
                  <c15:layout/>
                </c:ext>
              </c:extLst>
            </c:dLbl>
            <c:dLbl>
              <c:idx val="5"/>
              <c:layout>
                <c:manualLayout>
                  <c:x val="-0.0457626405189919"/>
                  <c:y val="0.016347831780902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BF3-4251-9C0B-47DEB0A6B968}"/>
                </c:ext>
                <c:ext xmlns:c15="http://schemas.microsoft.com/office/drawing/2012/chart" uri="{CE6537A1-D6FC-4f65-9D91-7224C49458BB}">
                  <c15:layout/>
                </c:ext>
              </c:extLst>
            </c:dLbl>
            <c:dLbl>
              <c:idx val="6"/>
              <c:layout>
                <c:manualLayout>
                  <c:x val="-0.0457626405189918"/>
                  <c:y val="0.019119834552905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BF3-4251-9C0B-47DEB0A6B968}"/>
                </c:ext>
                <c:ext xmlns:c15="http://schemas.microsoft.com/office/drawing/2012/chart" uri="{CE6537A1-D6FC-4f65-9D91-7224C49458BB}">
                  <c15:layout/>
                </c:ext>
              </c:extLst>
            </c:dLbl>
            <c:dLbl>
              <c:idx val="7"/>
              <c:layout>
                <c:manualLayout>
                  <c:x val="-0.0520519486950924"/>
                  <c:y val="0.019119834552905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BF3-4251-9C0B-47DEB0A6B968}"/>
                </c:ext>
                <c:ext xmlns:c15="http://schemas.microsoft.com/office/drawing/2012/chart" uri="{CE6537A1-D6FC-4f65-9D91-7224C49458BB}">
                  <c15:layout/>
                </c:ext>
              </c:extLst>
            </c:dLbl>
            <c:dLbl>
              <c:idx val="8"/>
              <c:layout>
                <c:manualLayout>
                  <c:x val="-0.0520519486950923"/>
                  <c:y val="0.02466384009691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BF3-4251-9C0B-47DEB0A6B968}"/>
                </c:ext>
                <c:ext xmlns:c15="http://schemas.microsoft.com/office/drawing/2012/chart" uri="{CE6537A1-D6FC-4f65-9D91-7224C49458BB}">
                  <c15:layout/>
                </c:ext>
              </c:extLst>
            </c:dLbl>
            <c:dLbl>
              <c:idx val="9"/>
              <c:layout>
                <c:manualLayout>
                  <c:x val="-0.0520519486950923"/>
                  <c:y val="0.02466384009691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BF3-4251-9C0B-47DEB0A6B968}"/>
                </c:ext>
                <c:ext xmlns:c15="http://schemas.microsoft.com/office/drawing/2012/chart" uri="{CE6537A1-D6FC-4f65-9D91-7224C49458BB}">
                  <c15:layout/>
                </c:ext>
              </c:extLst>
            </c:dLbl>
            <c:dLbl>
              <c:idx val="10"/>
              <c:layout>
                <c:manualLayout>
                  <c:x val="-0.0143269945030456"/>
                  <c:y val="-0.02800421257114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0BF3-4251-9C0B-47DEB0A6B968}"/>
                </c:ext>
                <c:ext xmlns:c15="http://schemas.microsoft.com/office/drawing/2012/chart" uri="{CE6537A1-D6FC-4f65-9D91-7224C49458BB}"/>
              </c:extLst>
            </c:dLbl>
            <c:dLbl>
              <c:idx val="11"/>
              <c:layout>
                <c:manualLayout>
                  <c:x val="-0.034678972911405"/>
                  <c:y val="-0.02800421257114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BF3-4251-9C0B-47DEB0A6B968}"/>
                </c:ext>
                <c:ext xmlns:c15="http://schemas.microsoft.com/office/drawing/2012/chart" uri="{CE6537A1-D6FC-4f65-9D91-7224C49458BB}"/>
              </c:extLst>
            </c:dLbl>
            <c:dLbl>
              <c:idx val="12"/>
              <c:layout>
                <c:manualLayout>
                  <c:x val="-0.0456614916060021"/>
                  <c:y val="-0.033548218115147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BF3-4251-9C0B-47DEB0A6B968}"/>
                </c:ext>
                <c:ext xmlns:c15="http://schemas.microsoft.com/office/drawing/2012/chart" uri="{CE6537A1-D6FC-4f65-9D91-7224C49458BB}"/>
              </c:extLst>
            </c:dLbl>
            <c:dLbl>
              <c:idx val="13"/>
              <c:layout>
                <c:manualLayout>
                  <c:x val="-0.0159539196751349"/>
                  <c:y val="-0.0363202208871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0BF3-4251-9C0B-47DEB0A6B968}"/>
                </c:ext>
                <c:ext xmlns:c15="http://schemas.microsoft.com/office/drawing/2012/chart" uri="{CE6537A1-D6FC-4f65-9D91-7224C49458BB}"/>
              </c:extLst>
            </c:dLbl>
            <c:numFmt formatCode="#,##0" sourceLinked="0"/>
            <c:spPr>
              <a:noFill/>
              <a:ln>
                <a:noFill/>
              </a:ln>
              <a:effectLst/>
            </c:spPr>
            <c:txPr>
              <a:bodyPr/>
              <a:lstStyle/>
              <a:p>
                <a:pPr>
                  <a:defRPr lang="en-US">
                    <a:solidFill>
                      <a:schemeClr val="accent1"/>
                    </a:solidFil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'!$C$559:$L$559</c:f>
              <c:numCache>
                <c:formatCode>#,##0</c:formatCode>
                <c:ptCount val="10"/>
                <c:pt idx="0">
                  <c:v>1.01802352E8</c:v>
                </c:pt>
                <c:pt idx="1">
                  <c:v>1.03161815E8</c:v>
                </c:pt>
                <c:pt idx="2">
                  <c:v>1.04157301E8</c:v>
                </c:pt>
                <c:pt idx="3">
                  <c:v>1.04548843E8</c:v>
                </c:pt>
                <c:pt idx="4">
                  <c:v>1.04957918548594E8</c:v>
                </c:pt>
                <c:pt idx="5">
                  <c:v>1.05810757E8</c:v>
                </c:pt>
                <c:pt idx="6">
                  <c:v>1.06413268E8</c:v>
                </c:pt>
                <c:pt idx="7">
                  <c:v>1.07493495E8</c:v>
                </c:pt>
                <c:pt idx="8">
                  <c:v>1.07915331E8</c:v>
                </c:pt>
                <c:pt idx="9">
                  <c:v>1.08311442E8</c:v>
                </c:pt>
              </c:numCache>
            </c:numRef>
          </c:val>
          <c:smooth val="0"/>
          <c:extLst xmlns:c16r2="http://schemas.microsoft.com/office/drawing/2015/06/chart">
            <c:ext xmlns:c16="http://schemas.microsoft.com/office/drawing/2014/chart" uri="{C3380CC4-5D6E-409C-BE32-E72D297353CC}">
              <c16:uniqueId val="{0000001B-0BF3-4251-9C0B-47DEB0A6B968}"/>
            </c:ext>
          </c:extLst>
        </c:ser>
        <c:ser>
          <c:idx val="3"/>
          <c:order val="3"/>
          <c:tx>
            <c:strRef>
              <c:f>'Market share &amp; Sub Trends '!$B$560</c:f>
              <c:strCache>
                <c:ptCount val="1"/>
                <c:pt idx="0">
                  <c:v>Idea Cellular</c:v>
                </c:pt>
              </c:strCache>
            </c:strRef>
          </c:tx>
          <c:dLbls>
            <c:dLbl>
              <c:idx val="8"/>
              <c:layout>
                <c:manualLayout>
                  <c:x val="-0.028467043034715"/>
                  <c:y val="0.030776215343144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BF3-4251-9C0B-47DEB0A6B968}"/>
                </c:ext>
                <c:ext xmlns:c15="http://schemas.microsoft.com/office/drawing/2012/chart" uri="{CE6537A1-D6FC-4f65-9D91-7224C49458BB}">
                  <c15:layout/>
                </c:ext>
              </c:extLst>
            </c:dLbl>
            <c:dLbl>
              <c:idx val="9"/>
              <c:layout>
                <c:manualLayout>
                  <c:x val="-0.028467043034715"/>
                  <c:y val="0.02800421257114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0BF3-4251-9C0B-47DEB0A6B968}"/>
                </c:ext>
                <c:ext xmlns:c15="http://schemas.microsoft.com/office/drawing/2012/chart" uri="{CE6537A1-D6FC-4f65-9D91-7224C49458BB}">
                  <c15:layout/>
                </c:ext>
              </c:extLst>
            </c:dLbl>
            <c:dLbl>
              <c:idx val="10"/>
              <c:layout>
                <c:manualLayout>
                  <c:x val="-0.028467043034715"/>
                  <c:y val="0.0252322097991389"/>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0BF3-4251-9C0B-47DEB0A6B968}"/>
                </c:ext>
                <c:ext xmlns:c15="http://schemas.microsoft.com/office/drawing/2012/chart" uri="{CE6537A1-D6FC-4f65-9D91-7224C49458BB}"/>
              </c:extLst>
            </c:dLbl>
            <c:dLbl>
              <c:idx val="11"/>
              <c:layout>
                <c:manualLayout>
                  <c:x val="-0.028467043034715"/>
                  <c:y val="0.0252322097991389"/>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0BF3-4251-9C0B-47DEB0A6B968}"/>
                </c:ext>
                <c:ext xmlns:c15="http://schemas.microsoft.com/office/drawing/2012/chart" uri="{CE6537A1-D6FC-4f65-9D91-7224C49458BB}"/>
              </c:extLst>
            </c:dLbl>
            <c:dLbl>
              <c:idx val="12"/>
              <c:layout>
                <c:manualLayout>
                  <c:x val="-0.0347563512108156"/>
                  <c:y val="0.02800421257114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0BF3-4251-9C0B-47DEB0A6B968}"/>
                </c:ext>
                <c:ext xmlns:c15="http://schemas.microsoft.com/office/drawing/2012/chart" uri="{CE6537A1-D6FC-4f65-9D91-7224C49458BB}"/>
              </c:extLst>
            </c:dLbl>
            <c:numFmt formatCode="#,##0" sourceLinked="0"/>
            <c:spPr>
              <a:noFill/>
              <a:ln>
                <a:noFill/>
              </a:ln>
              <a:effectLst/>
            </c:spPr>
            <c:txPr>
              <a:bodyPr/>
              <a:lstStyle/>
              <a:p>
                <a:pPr>
                  <a:defRPr lang="en-US">
                    <a:solidFill>
                      <a:schemeClr val="accent4">
                        <a:lumMod val="75000"/>
                      </a:schemeClr>
                    </a:solidFill>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'!$C$560:$L$560</c:f>
              <c:numCache>
                <c:formatCode>#,##0</c:formatCode>
                <c:ptCount val="10"/>
                <c:pt idx="0">
                  <c:v>1.96052705E8</c:v>
                </c:pt>
                <c:pt idx="1">
                  <c:v>1.96242748E8</c:v>
                </c:pt>
                <c:pt idx="2">
                  <c:v>1.96278289E8</c:v>
                </c:pt>
                <c:pt idx="3">
                  <c:v>1.96278289E8</c:v>
                </c:pt>
                <c:pt idx="4">
                  <c:v>1.96278289E8</c:v>
                </c:pt>
                <c:pt idx="5">
                  <c:v>1.90155164E8</c:v>
                </c:pt>
                <c:pt idx="6">
                  <c:v>1.90868572E8</c:v>
                </c:pt>
                <c:pt idx="7">
                  <c:v>1.94067022E8</c:v>
                </c:pt>
                <c:pt idx="8">
                  <c:v>1.96498174E8</c:v>
                </c:pt>
                <c:pt idx="9">
                  <c:v>1.97642805E8</c:v>
                </c:pt>
              </c:numCache>
            </c:numRef>
          </c:val>
          <c:smooth val="0"/>
          <c:extLst xmlns:c16r2="http://schemas.microsoft.com/office/drawing/2015/06/chart">
            <c:ext xmlns:c16="http://schemas.microsoft.com/office/drawing/2014/chart" uri="{C3380CC4-5D6E-409C-BE32-E72D297353CC}">
              <c16:uniqueId val="{00000021-0BF3-4251-9C0B-47DEB0A6B968}"/>
            </c:ext>
          </c:extLst>
        </c:ser>
        <c:ser>
          <c:idx val="4"/>
          <c:order val="4"/>
          <c:tx>
            <c:strRef>
              <c:f>'Market share &amp; Sub Trends '!$B$561</c:f>
              <c:strCache>
                <c:ptCount val="1"/>
                <c:pt idx="0">
                  <c:v>MTNL</c:v>
                </c:pt>
              </c:strCache>
            </c:strRef>
          </c:tx>
          <c:spPr>
            <a:ln>
              <a:solidFill>
                <a:srgbClr val="FFC000"/>
              </a:solidFill>
            </a:ln>
          </c:spPr>
          <c:marker>
            <c:spPr>
              <a:solidFill>
                <a:srgbClr val="FFC000"/>
              </a:solidFill>
              <a:ln>
                <a:solidFill>
                  <a:srgbClr val="FFC000"/>
                </a:solidFill>
              </a:ln>
            </c:spPr>
          </c:marker>
          <c:dLbls>
            <c:numFmt formatCode="#,##0" sourceLinked="0"/>
            <c:spPr>
              <a:ln>
                <a:solidFill>
                  <a:srgbClr val="FFC000"/>
                </a:solidFill>
              </a:ln>
            </c:spPr>
            <c:txPr>
              <a:bodyPr/>
              <a:lstStyle/>
              <a:p>
                <a:pPr>
                  <a:defRPr lang="en-US" sz="900">
                    <a:solidFill>
                      <a:schemeClr val="tx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'!$C$561:$L$561</c:f>
              <c:numCache>
                <c:formatCode>#,##0</c:formatCode>
                <c:ptCount val="10"/>
                <c:pt idx="0">
                  <c:v>3.625183E6</c:v>
                </c:pt>
                <c:pt idx="1">
                  <c:v>3.623047E6</c:v>
                </c:pt>
                <c:pt idx="2">
                  <c:v>3.622797E6</c:v>
                </c:pt>
                <c:pt idx="3">
                  <c:v>3.618091E6</c:v>
                </c:pt>
                <c:pt idx="4">
                  <c:v>3.61339188705282E6</c:v>
                </c:pt>
                <c:pt idx="5">
                  <c:v>3.606788E6</c:v>
                </c:pt>
                <c:pt idx="6">
                  <c:v>3.595268E6</c:v>
                </c:pt>
                <c:pt idx="7">
                  <c:v>3.591327E6</c:v>
                </c:pt>
                <c:pt idx="8">
                  <c:v>3.584766E6</c:v>
                </c:pt>
                <c:pt idx="9">
                  <c:v>3.574132E6</c:v>
                </c:pt>
              </c:numCache>
            </c:numRef>
          </c:val>
          <c:smooth val="0"/>
          <c:extLst xmlns:c16r2="http://schemas.microsoft.com/office/drawing/2015/06/chart">
            <c:ext xmlns:c16="http://schemas.microsoft.com/office/drawing/2014/chart" uri="{C3380CC4-5D6E-409C-BE32-E72D297353CC}">
              <c16:uniqueId val="{00000022-0BF3-4251-9C0B-47DEB0A6B968}"/>
            </c:ext>
          </c:extLst>
        </c:ser>
        <c:ser>
          <c:idx val="6"/>
          <c:order val="5"/>
          <c:tx>
            <c:strRef>
              <c:f>'Market share &amp; Sub Trends '!$B$562</c:f>
              <c:strCache>
                <c:ptCount val="1"/>
                <c:pt idx="0">
                  <c:v>Reliance</c:v>
                </c:pt>
              </c:strCache>
            </c:strRef>
          </c:tx>
          <c:dLbls>
            <c:dLbl>
              <c:idx val="0"/>
              <c:layout>
                <c:manualLayout>
                  <c:x val="-0.0275027206964983"/>
                  <c:y val="0.025740235204104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0BF3-4251-9C0B-47DEB0A6B968}"/>
                </c:ext>
                <c:ext xmlns:c15="http://schemas.microsoft.com/office/drawing/2012/chart" uri="{CE6537A1-D6FC-4f65-9D91-7224C49458BB}">
                  <c15:layout/>
                </c:ext>
              </c:extLst>
            </c:dLbl>
            <c:dLbl>
              <c:idx val="1"/>
              <c:layout>
                <c:manualLayout>
                  <c:x val="-0.0277708782337168"/>
                  <c:y val="0.01998345618153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0BF3-4251-9C0B-47DEB0A6B968}"/>
                </c:ext>
                <c:ext xmlns:c15="http://schemas.microsoft.com/office/drawing/2012/chart" uri="{CE6537A1-D6FC-4f65-9D91-7224C49458BB}">
                  <c15:layout/>
                </c:ext>
              </c:extLst>
            </c:dLbl>
            <c:dLbl>
              <c:idx val="2"/>
              <c:layout>
                <c:manualLayout>
                  <c:x val="-0.0260983433981321"/>
                  <c:y val="0.0277903551599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0BF3-4251-9C0B-47DEB0A6B968}"/>
                </c:ext>
                <c:ext xmlns:c15="http://schemas.microsoft.com/office/drawing/2012/chart" uri="{CE6537A1-D6FC-4f65-9D91-7224C49458BB}">
                  <c15:layout/>
                </c:ext>
              </c:extLst>
            </c:dLbl>
            <c:dLbl>
              <c:idx val="3"/>
              <c:layout>
                <c:manualLayout>
                  <c:x val="-0.0220825242373159"/>
                  <c:y val="0.02540897532113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0BF3-4251-9C0B-47DEB0A6B968}"/>
                </c:ext>
                <c:ext xmlns:c15="http://schemas.microsoft.com/office/drawing/2012/chart" uri="{CE6537A1-D6FC-4f65-9D91-7224C49458BB}">
                  <c15:layout/>
                </c:ext>
              </c:extLst>
            </c:dLbl>
            <c:dLbl>
              <c:idx val="4"/>
              <c:layout>
                <c:manualLayout>
                  <c:x val="-0.0259641935002027"/>
                  <c:y val="0.02540897532113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0BF3-4251-9C0B-47DEB0A6B968}"/>
                </c:ext>
                <c:ext xmlns:c15="http://schemas.microsoft.com/office/drawing/2012/chart" uri="{CE6537A1-D6FC-4f65-9D91-7224C49458BB}">
                  <c15:layout/>
                </c:ext>
              </c:extLst>
            </c:dLbl>
            <c:dLbl>
              <c:idx val="5"/>
              <c:layout>
                <c:manualLayout>
                  <c:x val="-0.02583004360228"/>
                  <c:y val="0.02203333644139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0BF3-4251-9C0B-47DEB0A6B968}"/>
                </c:ext>
                <c:ext xmlns:c15="http://schemas.microsoft.com/office/drawing/2012/chart" uri="{CE6537A1-D6FC-4f65-9D91-7224C49458BB}">
                  <c15:layout/>
                </c:ext>
              </c:extLst>
            </c:dLbl>
            <c:dLbl>
              <c:idx val="6"/>
              <c:layout>
                <c:manualLayout>
                  <c:x val="-0.0276367283357873"/>
                  <c:y val="0.018989197140618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0BF3-4251-9C0B-47DEB0A6B968}"/>
                </c:ext>
                <c:ext xmlns:c15="http://schemas.microsoft.com/office/drawing/2012/chart" uri="{CE6537A1-D6FC-4f65-9D91-7224C49458BB}">
                  <c15:layout/>
                </c:ext>
              </c:extLst>
            </c:dLbl>
            <c:dLbl>
              <c:idx val="7"/>
              <c:layout>
                <c:manualLayout>
                  <c:x val="-0.0280391780295811"/>
                  <c:y val="0.02203333644139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0BF3-4251-9C0B-47DEB0A6B968}"/>
                </c:ext>
                <c:ext xmlns:c15="http://schemas.microsoft.com/office/drawing/2012/chart" uri="{CE6537A1-D6FC-4f65-9D91-7224C49458BB}">
                  <c15:layout/>
                </c:ext>
              </c:extLst>
            </c:dLbl>
            <c:dLbl>
              <c:idx val="8"/>
              <c:layout>
                <c:manualLayout>
                  <c:x val="-0.0432597929975735"/>
                  <c:y val="-0.026025613742149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0BF3-4251-9C0B-47DEB0A6B968}"/>
                </c:ext>
                <c:ext xmlns:c15="http://schemas.microsoft.com/office/drawing/2012/chart" uri="{CE6537A1-D6FC-4f65-9D91-7224C49458BB}">
                  <c15:layout/>
                </c:ext>
              </c:extLst>
            </c:dLbl>
            <c:dLbl>
              <c:idx val="9"/>
              <c:layout>
                <c:manualLayout>
                  <c:x val="-0.0433939979200715"/>
                  <c:y val="-0.02270925074074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0BF3-4251-9C0B-47DEB0A6B968}"/>
                </c:ext>
                <c:ext xmlns:c15="http://schemas.microsoft.com/office/drawing/2012/chart" uri="{CE6537A1-D6FC-4f65-9D91-7224C49458BB}">
                  <c15:layout/>
                </c:ext>
              </c:extLst>
            </c:dLbl>
            <c:dLbl>
              <c:idx val="10"/>
              <c:layout>
                <c:manualLayout>
                  <c:x val="-0.0223508146387363"/>
                  <c:y val="-0.027862774949389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0BF3-4251-9C0B-47DEB0A6B968}"/>
                </c:ext>
                <c:ext xmlns:c15="http://schemas.microsoft.com/office/drawing/2012/chart" uri="{CE6537A1-D6FC-4f65-9D91-7224C49458BB}"/>
              </c:extLst>
            </c:dLbl>
            <c:dLbl>
              <c:idx val="11"/>
              <c:layout>
                <c:manualLayout>
                  <c:x val="-0.0256314069231912"/>
                  <c:y val="-0.024487043069720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0BF3-4251-9C0B-47DEB0A6B968}"/>
                </c:ext>
                <c:ext xmlns:c15="http://schemas.microsoft.com/office/drawing/2012/chart" uri="{CE6537A1-D6FC-4f65-9D91-7224C49458BB}"/>
              </c:extLst>
            </c:dLbl>
            <c:dLbl>
              <c:idx val="12"/>
              <c:layout>
                <c:manualLayout>
                  <c:x val="-0.0354339375030953"/>
                  <c:y val="-0.02570672428940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0BF3-4251-9C0B-47DEB0A6B968}"/>
                </c:ext>
                <c:ext xmlns:c15="http://schemas.microsoft.com/office/drawing/2012/chart" uri="{CE6537A1-D6FC-4f65-9D91-7224C49458BB}"/>
              </c:extLst>
            </c:dLbl>
            <c:spPr>
              <a:noFill/>
              <a:ln>
                <a:noFill/>
              </a:ln>
              <a:effectLst/>
            </c:spPr>
            <c:txPr>
              <a:bodyPr/>
              <a:lstStyle/>
              <a:p>
                <a:pPr>
                  <a:defRPr lang="en-US" b="1">
                    <a:solidFill>
                      <a:schemeClr val="accent1">
                        <a:lumMod val="60000"/>
                        <a:lumOff val="40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'!$C$562:$L$562</c:f>
              <c:numCache>
                <c:formatCode>#,##0</c:formatCode>
                <c:ptCount val="10"/>
                <c:pt idx="0">
                  <c:v>4.632727E6</c:v>
                </c:pt>
                <c:pt idx="1">
                  <c:v>4.379247E6</c:v>
                </c:pt>
                <c:pt idx="2">
                  <c:v>4.130774E6</c:v>
                </c:pt>
                <c:pt idx="3">
                  <c:v>4.130774E6</c:v>
                </c:pt>
                <c:pt idx="4">
                  <c:v>4.130774E6</c:v>
                </c:pt>
                <c:pt idx="5">
                  <c:v>3.516307E6</c:v>
                </c:pt>
                <c:pt idx="6">
                  <c:v>3.285155E6</c:v>
                </c:pt>
                <c:pt idx="7">
                  <c:v>0.0</c:v>
                </c:pt>
                <c:pt idx="8">
                  <c:v>0.0</c:v>
                </c:pt>
                <c:pt idx="9">
                  <c:v>0.0</c:v>
                </c:pt>
              </c:numCache>
            </c:numRef>
          </c:val>
          <c:smooth val="0"/>
          <c:extLst xmlns:c16r2="http://schemas.microsoft.com/office/drawing/2015/06/chart">
            <c:ext xmlns:c16="http://schemas.microsoft.com/office/drawing/2014/chart" uri="{C3380CC4-5D6E-409C-BE32-E72D297353CC}">
              <c16:uniqueId val="{00000031-0BF3-4251-9C0B-47DEB0A6B968}"/>
            </c:ext>
          </c:extLst>
        </c:ser>
        <c:ser>
          <c:idx val="7"/>
          <c:order val="6"/>
          <c:tx>
            <c:strRef>
              <c:f>'Market share &amp; Sub Trends '!$B$563</c:f>
              <c:strCache>
                <c:ptCount val="1"/>
                <c:pt idx="0">
                  <c:v>Sistema</c:v>
                </c:pt>
              </c:strCache>
            </c:strRef>
          </c:tx>
          <c:dLbls>
            <c:dLbl>
              <c:idx val="10"/>
              <c:layout>
                <c:manualLayout>
                  <c:x val="-0.0254411764705887"/>
                  <c:y val="0.026441596761189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0BF3-4251-9C0B-47DEB0A6B968}"/>
                </c:ext>
                <c:ext xmlns:c15="http://schemas.microsoft.com/office/drawing/2012/chart" uri="{CE6537A1-D6FC-4f65-9D91-7224C49458BB}"/>
              </c:extLst>
            </c:dLbl>
            <c:dLbl>
              <c:idx val="11"/>
              <c:layout>
                <c:manualLayout>
                  <c:x val="-0.0254411764705887"/>
                  <c:y val="0.029346462411152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0BF3-4251-9C0B-47DEB0A6B968}"/>
                </c:ext>
                <c:ext xmlns:c15="http://schemas.microsoft.com/office/drawing/2012/chart" uri="{CE6537A1-D6FC-4f65-9D91-7224C49458BB}"/>
              </c:extLst>
            </c:dLbl>
            <c:spPr>
              <a:noFill/>
              <a:ln>
                <a:noFill/>
              </a:ln>
              <a:effectLst/>
            </c:spPr>
            <c:txPr>
              <a:bodyPr/>
              <a:lstStyle/>
              <a:p>
                <a:pPr>
                  <a:defRPr lang="en-US">
                    <a:solidFill>
                      <a:schemeClr val="accent2">
                        <a:lumMod val="60000"/>
                        <a:lumOff val="40000"/>
                      </a:schemeClr>
                    </a:solidFill>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'!$C$563:$L$563</c:f>
              <c:numCache>
                <c:formatCode>#,##0</c:formatCode>
                <c:ptCount val="10"/>
                <c:pt idx="0">
                  <c:v>8.2174475E7</c:v>
                </c:pt>
                <c:pt idx="1">
                  <c:v>8.2345774E7</c:v>
                </c:pt>
                <c:pt idx="2">
                  <c:v>8.1336447E7</c:v>
                </c:pt>
                <c:pt idx="3">
                  <c:v>8.1272601E7</c:v>
                </c:pt>
                <c:pt idx="4">
                  <c:v>8.12331087042061E7</c:v>
                </c:pt>
                <c:pt idx="5">
                  <c:v>7.2164019E7</c:v>
                </c:pt>
                <c:pt idx="6">
                  <c:v>6.1227096E7</c:v>
                </c:pt>
                <c:pt idx="7">
                  <c:v>3.5473183E7</c:v>
                </c:pt>
                <c:pt idx="8">
                  <c:v>3.3166349E7</c:v>
                </c:pt>
                <c:pt idx="9">
                  <c:v>1.2061356E7</c:v>
                </c:pt>
              </c:numCache>
            </c:numRef>
          </c:val>
          <c:smooth val="0"/>
          <c:extLst xmlns:c16r2="http://schemas.microsoft.com/office/drawing/2015/06/chart">
            <c:ext xmlns:c16="http://schemas.microsoft.com/office/drawing/2014/chart" uri="{C3380CC4-5D6E-409C-BE32-E72D297353CC}">
              <c16:uniqueId val="{00000034-0BF3-4251-9C0B-47DEB0A6B968}"/>
            </c:ext>
          </c:extLst>
        </c:ser>
        <c:ser>
          <c:idx val="8"/>
          <c:order val="7"/>
          <c:tx>
            <c:strRef>
              <c:f>'Market share &amp; Sub Trends '!$B$564</c:f>
              <c:strCache>
                <c:ptCount val="1"/>
                <c:pt idx="0">
                  <c:v>Tata</c:v>
                </c:pt>
              </c:strCache>
            </c:strRef>
          </c:tx>
          <c:dLbls>
            <c:spPr>
              <a:noFill/>
              <a:ln>
                <a:noFill/>
              </a:ln>
              <a:effectLst/>
            </c:spPr>
            <c:txPr>
              <a:bodyPr/>
              <a:lstStyle/>
              <a:p>
                <a:pPr>
                  <a:defRPr lang="en-US">
                    <a:solidFill>
                      <a:schemeClr val="accent3">
                        <a:lumMod val="5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'!$C$564:$L$564</c:f>
              <c:numCache>
                <c:formatCode>#,##0</c:formatCode>
                <c:ptCount val="10"/>
                <c:pt idx="0">
                  <c:v>4.7531333E7</c:v>
                </c:pt>
                <c:pt idx="1">
                  <c:v>4.5429431E7</c:v>
                </c:pt>
                <c:pt idx="2">
                  <c:v>4.5429431E7</c:v>
                </c:pt>
                <c:pt idx="3">
                  <c:v>4.2094961E7</c:v>
                </c:pt>
                <c:pt idx="4">
                  <c:v>3.90609879368087E7</c:v>
                </c:pt>
                <c:pt idx="5">
                  <c:v>4.4916077E7</c:v>
                </c:pt>
                <c:pt idx="6">
                  <c:v>4.0204318E7</c:v>
                </c:pt>
                <c:pt idx="7">
                  <c:v>3.7994514E7</c:v>
                </c:pt>
                <c:pt idx="8">
                  <c:v>3.6692955E7</c:v>
                </c:pt>
                <c:pt idx="9">
                  <c:v>3.4783556E7</c:v>
                </c:pt>
              </c:numCache>
            </c:numRef>
          </c:val>
          <c:smooth val="0"/>
          <c:extLst xmlns:c16r2="http://schemas.microsoft.com/office/drawing/2015/06/chart">
            <c:ext xmlns:c16="http://schemas.microsoft.com/office/drawing/2014/chart" uri="{C3380CC4-5D6E-409C-BE32-E72D297353CC}">
              <c16:uniqueId val="{00000035-0BF3-4251-9C0B-47DEB0A6B968}"/>
            </c:ext>
          </c:extLst>
        </c:ser>
        <c:ser>
          <c:idx val="9"/>
          <c:order val="8"/>
          <c:tx>
            <c:strRef>
              <c:f>'Market share &amp; Sub Trends '!$B$565</c:f>
              <c:strCache>
                <c:ptCount val="1"/>
                <c:pt idx="0">
                  <c:v>Telenor</c:v>
                </c:pt>
              </c:strCache>
            </c:strRef>
          </c:tx>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'!$C$565:$L$565</c:f>
              <c:numCache>
                <c:formatCode>#,##0</c:formatCode>
                <c:ptCount val="10"/>
                <c:pt idx="0">
                  <c:v>4.9344153E7</c:v>
                </c:pt>
                <c:pt idx="1">
                  <c:v>4.8020323E7</c:v>
                </c:pt>
                <c:pt idx="2">
                  <c:v>4.7337418E7</c:v>
                </c:pt>
                <c:pt idx="3">
                  <c:v>4.7061477E7</c:v>
                </c:pt>
                <c:pt idx="4">
                  <c:v>4.68138310084806E7</c:v>
                </c:pt>
                <c:pt idx="5">
                  <c:v>4.6012447E7</c:v>
                </c:pt>
                <c:pt idx="6">
                  <c:v>4.4867924E7</c:v>
                </c:pt>
                <c:pt idx="7">
                  <c:v>4.3622778E7</c:v>
                </c:pt>
                <c:pt idx="8">
                  <c:v>4.1910728E7</c:v>
                </c:pt>
                <c:pt idx="9">
                  <c:v>4.0302472E7</c:v>
                </c:pt>
              </c:numCache>
            </c:numRef>
          </c:val>
          <c:smooth val="0"/>
          <c:extLst xmlns:c16r2="http://schemas.microsoft.com/office/drawing/2015/06/chart">
            <c:ext xmlns:c16="http://schemas.microsoft.com/office/drawing/2014/chart" uri="{C3380CC4-5D6E-409C-BE32-E72D297353CC}">
              <c16:uniqueId val="{00000036-0BF3-4251-9C0B-47DEB0A6B968}"/>
            </c:ext>
          </c:extLst>
        </c:ser>
        <c:ser>
          <c:idx val="10"/>
          <c:order val="9"/>
          <c:tx>
            <c:strRef>
              <c:f>'Market share &amp; Sub Trends '!$B$567</c:f>
              <c:strCache>
                <c:ptCount val="1"/>
                <c:pt idx="0">
                  <c:v>Reliance Jio</c:v>
                </c:pt>
              </c:strCache>
            </c:strRef>
          </c:tx>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'!$C$567:$L$567</c:f>
              <c:numCache>
                <c:formatCode>#,##0</c:formatCode>
                <c:ptCount val="10"/>
                <c:pt idx="0">
                  <c:v>1.12551631E8</c:v>
                </c:pt>
                <c:pt idx="1">
                  <c:v>1.17338455E8</c:v>
                </c:pt>
                <c:pt idx="2">
                  <c:v>1.2336387E8</c:v>
                </c:pt>
                <c:pt idx="3">
                  <c:v>1.28580607E8</c:v>
                </c:pt>
                <c:pt idx="4">
                  <c:v>1.34048213899987E8</c:v>
                </c:pt>
                <c:pt idx="5">
                  <c:v>1.38615904E8</c:v>
                </c:pt>
                <c:pt idx="6">
                  <c:v>1.45960275E8</c:v>
                </c:pt>
                <c:pt idx="7">
                  <c:v>1.52077535E8</c:v>
                </c:pt>
                <c:pt idx="8">
                  <c:v>1.60091242E8</c:v>
                </c:pt>
                <c:pt idx="9">
                  <c:v>1.68391296E8</c:v>
                </c:pt>
              </c:numCache>
            </c:numRef>
          </c:val>
          <c:smooth val="0"/>
          <c:extLst xmlns:c16r2="http://schemas.microsoft.com/office/drawing/2015/06/chart">
            <c:ext xmlns:c16="http://schemas.microsoft.com/office/drawing/2014/chart" uri="{C3380CC4-5D6E-409C-BE32-E72D297353CC}">
              <c16:uniqueId val="{00000037-0BF3-4251-9C0B-47DEB0A6B968}"/>
            </c:ext>
          </c:extLst>
        </c:ser>
        <c:ser>
          <c:idx val="11"/>
          <c:order val="10"/>
          <c:tx>
            <c:strRef>
              <c:f>'Market share &amp; Sub Trends '!$B$566</c:f>
              <c:strCache>
                <c:ptCount val="1"/>
                <c:pt idx="0">
                  <c:v>Vodafone</c:v>
                </c:pt>
              </c:strCache>
            </c:strRef>
          </c:tx>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'!$C$566:$L$566</c:f>
              <c:numCache>
                <c:formatCode>#,##0</c:formatCode>
                <c:ptCount val="10"/>
                <c:pt idx="0">
                  <c:v>2.09819504E8</c:v>
                </c:pt>
                <c:pt idx="1">
                  <c:v>2.10950939E8</c:v>
                </c:pt>
                <c:pt idx="2">
                  <c:v>2.11939362E8</c:v>
                </c:pt>
                <c:pt idx="3">
                  <c:v>2.10549509E8</c:v>
                </c:pt>
                <c:pt idx="4">
                  <c:v>2.09190575599074E8</c:v>
                </c:pt>
                <c:pt idx="5">
                  <c:v>2.07444015E8</c:v>
                </c:pt>
                <c:pt idx="6">
                  <c:v>2.08323428E8</c:v>
                </c:pt>
                <c:pt idx="7">
                  <c:v>2.11025276E8</c:v>
                </c:pt>
                <c:pt idx="8">
                  <c:v>2.12528363E8</c:v>
                </c:pt>
                <c:pt idx="9">
                  <c:v>2.13810624E8</c:v>
                </c:pt>
              </c:numCache>
            </c:numRef>
          </c:val>
          <c:smooth val="0"/>
          <c:extLst xmlns:c16r2="http://schemas.microsoft.com/office/drawing/2015/06/chart">
            <c:ext xmlns:c16="http://schemas.microsoft.com/office/drawing/2014/chart" uri="{C3380CC4-5D6E-409C-BE32-E72D297353CC}">
              <c16:uniqueId val="{00000038-0BF3-4251-9C0B-47DEB0A6B968}"/>
            </c:ext>
          </c:extLst>
        </c:ser>
        <c:dLbls>
          <c:showLegendKey val="0"/>
          <c:showVal val="0"/>
          <c:showCatName val="0"/>
          <c:showSerName val="0"/>
          <c:showPercent val="0"/>
          <c:showBubbleSize val="0"/>
        </c:dLbls>
        <c:marker val="1"/>
        <c:smooth val="0"/>
        <c:axId val="1738710256"/>
        <c:axId val="1738712576"/>
      </c:lineChart>
      <c:catAx>
        <c:axId val="1738710256"/>
        <c:scaling>
          <c:orientation val="minMax"/>
        </c:scaling>
        <c:delete val="0"/>
        <c:axPos val="b"/>
        <c:numFmt formatCode="General" sourceLinked="1"/>
        <c:majorTickMark val="out"/>
        <c:minorTickMark val="none"/>
        <c:tickLblPos val="nextTo"/>
        <c:txPr>
          <a:bodyPr rot="0" vert="horz"/>
          <a:lstStyle/>
          <a:p>
            <a:pPr>
              <a:defRPr lang="en-US"/>
            </a:pPr>
            <a:endParaRPr lang="en-US"/>
          </a:p>
        </c:txPr>
        <c:crossAx val="1738712576"/>
        <c:crosses val="autoZero"/>
        <c:auto val="1"/>
        <c:lblAlgn val="ctr"/>
        <c:lblOffset val="100"/>
        <c:tickLblSkip val="1"/>
        <c:tickMarkSkip val="1"/>
        <c:noMultiLvlLbl val="0"/>
      </c:catAx>
      <c:valAx>
        <c:axId val="1738712576"/>
        <c:scaling>
          <c:orientation val="minMax"/>
        </c:scaling>
        <c:delete val="0"/>
        <c:axPos val="l"/>
        <c:numFmt formatCode="#,##0" sourceLinked="1"/>
        <c:majorTickMark val="out"/>
        <c:minorTickMark val="none"/>
        <c:tickLblPos val="nextTo"/>
        <c:txPr>
          <a:bodyPr rot="0" vert="horz"/>
          <a:lstStyle/>
          <a:p>
            <a:pPr>
              <a:defRPr lang="en-US"/>
            </a:pPr>
            <a:endParaRPr lang="en-US"/>
          </a:p>
        </c:txPr>
        <c:crossAx val="1738710256"/>
        <c:crosses val="autoZero"/>
        <c:crossBetween val="between"/>
        <c:dispUnits>
          <c:builtInUnit val="millions"/>
          <c:dispUnitsLbl>
            <c:layout>
              <c:manualLayout>
                <c:xMode val="edge"/>
                <c:yMode val="edge"/>
                <c:x val="0.000219299640034901"/>
                <c:y val="0.340937609286399"/>
              </c:manualLayout>
            </c:layout>
            <c:tx>
              <c:rich>
                <a:bodyPr rot="-5400000" vert="horz"/>
                <a:lstStyle/>
                <a:p>
                  <a:pPr>
                    <a:defRPr lang="en-US"/>
                  </a:pPr>
                  <a:r>
                    <a:rPr lang="en-US" b="0"/>
                    <a:t>Subscribers</a:t>
                  </a:r>
                </a:p>
                <a:p>
                  <a:pPr>
                    <a:defRPr lang="en-US"/>
                  </a:pPr>
                  <a:r>
                    <a:rPr lang="en-US" b="0"/>
                    <a:t>(Million)</a:t>
                  </a:r>
                </a:p>
              </c:rich>
            </c:tx>
          </c:dispUnitsLbl>
        </c:dispUnits>
      </c:valAx>
      <c:spPr>
        <a:solidFill>
          <a:srgbClr val="FFFFCC"/>
        </a:solidFill>
      </c:spPr>
    </c:plotArea>
    <c:legend>
      <c:legendPos val="b"/>
      <c:layout>
        <c:manualLayout>
          <c:xMode val="edge"/>
          <c:yMode val="edge"/>
          <c:x val="0.0741157171530045"/>
          <c:y val="0.881830522818635"/>
          <c:w val="0.755145595008173"/>
          <c:h val="0.0960937679047915"/>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Circle-wise subscriber breakup - Top 7 Operators</a:t>
            </a:r>
            <a:r>
              <a:rPr lang="en-US" sz="1200" baseline="0"/>
              <a:t> in </a:t>
            </a:r>
            <a:r>
              <a:rPr lang="en-US" sz="1200"/>
              <a:t>Million January</a:t>
            </a:r>
            <a:r>
              <a:rPr lang="en-US" sz="1200" baseline="0"/>
              <a:t>'18</a:t>
            </a:r>
            <a:endParaRPr lang="en-US" sz="1200"/>
          </a:p>
        </c:rich>
      </c:tx>
      <c:layout>
        <c:manualLayout>
          <c:xMode val="edge"/>
          <c:yMode val="edge"/>
          <c:x val="0.228813337810103"/>
          <c:y val="0.0172599749064428"/>
        </c:manualLayout>
      </c:layout>
      <c:overlay val="1"/>
    </c:title>
    <c:autoTitleDeleted val="0"/>
    <c:plotArea>
      <c:layout>
        <c:manualLayout>
          <c:layoutTarget val="inner"/>
          <c:xMode val="edge"/>
          <c:yMode val="edge"/>
          <c:x val="0.134975589191248"/>
          <c:y val="0.131386400644159"/>
          <c:w val="0.715413895801885"/>
          <c:h val="0.752641122061266"/>
        </c:manualLayout>
      </c:layout>
      <c:barChart>
        <c:barDir val="col"/>
        <c:grouping val="stacked"/>
        <c:varyColors val="0"/>
        <c:ser>
          <c:idx val="0"/>
          <c:order val="0"/>
          <c:tx>
            <c:strRef>
              <c:f>'Market share &amp; Sub Trends '!$C$639</c:f>
              <c:strCache>
                <c:ptCount val="1"/>
                <c:pt idx="0">
                  <c:v>Metros</c:v>
                </c:pt>
              </c:strCache>
            </c:strRef>
          </c:tx>
          <c:invertIfNegative val="0"/>
          <c:dLbls>
            <c:numFmt formatCode="#,##0.00" sourceLinked="0"/>
            <c:spPr>
              <a:noFill/>
              <a:ln>
                <a:noFill/>
              </a:ln>
              <a:effectLst/>
            </c:spPr>
            <c:txPr>
              <a:bodyPr/>
              <a:lstStyle/>
              <a:p>
                <a:pPr>
                  <a:defRPr lang="en-US" sz="8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'!$B$640:$B$643,'Market share &amp; Sub Trends '!$B$645,'Market share &amp; Sub Trends '!$B$647,'Market share &amp; Sub Trends '!$B$650)</c:f>
              <c:strCache>
                <c:ptCount val="7"/>
                <c:pt idx="0">
                  <c:v>Aircel Cellular</c:v>
                </c:pt>
                <c:pt idx="1">
                  <c:v>Bharti Airtel</c:v>
                </c:pt>
                <c:pt idx="2">
                  <c:v>BSNL</c:v>
                </c:pt>
                <c:pt idx="3">
                  <c:v>Idea Cellular</c:v>
                </c:pt>
                <c:pt idx="4">
                  <c:v>Reliance</c:v>
                </c:pt>
                <c:pt idx="5">
                  <c:v>Tata</c:v>
                </c:pt>
                <c:pt idx="6">
                  <c:v>Jio</c:v>
                </c:pt>
              </c:strCache>
            </c:strRef>
          </c:cat>
          <c:val>
            <c:numRef>
              <c:f>('Market share &amp; Sub Trends '!$C$640:$C$643,'Market share &amp; Sub Trends '!$C$645,'Market share &amp; Sub Trends '!$C$647,'Market share &amp; Sub Trends '!$C$650)</c:f>
              <c:numCache>
                <c:formatCode>#,##0</c:formatCode>
                <c:ptCount val="7"/>
                <c:pt idx="0">
                  <c:v>1.3117348E7</c:v>
                </c:pt>
                <c:pt idx="1">
                  <c:v>2.6523446E7</c:v>
                </c:pt>
                <c:pt idx="2">
                  <c:v>1.334008E6</c:v>
                </c:pt>
                <c:pt idx="3">
                  <c:v>1.3830449E7</c:v>
                </c:pt>
                <c:pt idx="4">
                  <c:v>2.964233E6</c:v>
                </c:pt>
                <c:pt idx="5">
                  <c:v>5.203991E6</c:v>
                </c:pt>
                <c:pt idx="6">
                  <c:v>2.3293282E7</c:v>
                </c:pt>
              </c:numCache>
            </c:numRef>
          </c:val>
          <c:extLst xmlns:c16r2="http://schemas.microsoft.com/office/drawing/2015/06/chart">
            <c:ext xmlns:c16="http://schemas.microsoft.com/office/drawing/2014/chart" uri="{C3380CC4-5D6E-409C-BE32-E72D297353CC}">
              <c16:uniqueId val="{00000000-7A13-4D5F-A9E1-D46FDBDA32CE}"/>
            </c:ext>
          </c:extLst>
        </c:ser>
        <c:ser>
          <c:idx val="1"/>
          <c:order val="1"/>
          <c:tx>
            <c:strRef>
              <c:f>'Market share &amp; Sub Trends '!$D$639</c:f>
              <c:strCache>
                <c:ptCount val="1"/>
                <c:pt idx="0">
                  <c:v>Circle A</c:v>
                </c:pt>
              </c:strCache>
            </c:strRef>
          </c:tx>
          <c:invertIfNegative val="0"/>
          <c:dLbls>
            <c:dLbl>
              <c:idx val="6"/>
              <c:layout>
                <c:manualLayout>
                  <c:x val="0.0"/>
                  <c:y val="-0.0086566248948100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A13-4D5F-A9E1-D46FDBDA32CE}"/>
                </c:ext>
                <c:ext xmlns:c15="http://schemas.microsoft.com/office/drawing/2012/chart" uri="{CE6537A1-D6FC-4f65-9D91-7224C49458BB}">
                  <c15:layout/>
                </c:ext>
              </c:extLst>
            </c:dLbl>
            <c:numFmt formatCode="#,##0.00" sourceLinked="0"/>
            <c:spPr>
              <a:noFill/>
              <a:ln>
                <a:noFill/>
              </a:ln>
              <a:effectLst/>
            </c:spPr>
            <c:txPr>
              <a:bodyPr/>
              <a:lstStyle/>
              <a:p>
                <a:pPr>
                  <a:defRPr lang="en-US" sz="8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'!$B$640:$B$643,'Market share &amp; Sub Trends '!$B$645,'Market share &amp; Sub Trends '!$B$647,'Market share &amp; Sub Trends '!$B$650)</c:f>
              <c:strCache>
                <c:ptCount val="7"/>
                <c:pt idx="0">
                  <c:v>Aircel Cellular</c:v>
                </c:pt>
                <c:pt idx="1">
                  <c:v>Bharti Airtel</c:v>
                </c:pt>
                <c:pt idx="2">
                  <c:v>BSNL</c:v>
                </c:pt>
                <c:pt idx="3">
                  <c:v>Idea Cellular</c:v>
                </c:pt>
                <c:pt idx="4">
                  <c:v>Reliance</c:v>
                </c:pt>
                <c:pt idx="5">
                  <c:v>Tata</c:v>
                </c:pt>
                <c:pt idx="6">
                  <c:v>Jio</c:v>
                </c:pt>
              </c:strCache>
            </c:strRef>
          </c:cat>
          <c:val>
            <c:numRef>
              <c:f>('Market share &amp; Sub Trends '!$D$640:$D$643,'Market share &amp; Sub Trends '!$D$645,'Market share &amp; Sub Trends '!$D$647,'Market share &amp; Sub Trends '!$D$650)</c:f>
              <c:numCache>
                <c:formatCode>#,##0</c:formatCode>
                <c:ptCount val="7"/>
                <c:pt idx="0">
                  <c:v>2.5832154E7</c:v>
                </c:pt>
                <c:pt idx="1">
                  <c:v>9.605991E7</c:v>
                </c:pt>
                <c:pt idx="2">
                  <c:v>3.9960099E7</c:v>
                </c:pt>
                <c:pt idx="3">
                  <c:v>7.4024864E7</c:v>
                </c:pt>
                <c:pt idx="4">
                  <c:v>3.530772E6</c:v>
                </c:pt>
                <c:pt idx="5">
                  <c:v>1.6042508E7</c:v>
                </c:pt>
                <c:pt idx="6">
                  <c:v>5.9131379E7</c:v>
                </c:pt>
              </c:numCache>
            </c:numRef>
          </c:val>
          <c:extLst xmlns:c16r2="http://schemas.microsoft.com/office/drawing/2015/06/chart">
            <c:ext xmlns:c16="http://schemas.microsoft.com/office/drawing/2014/chart" uri="{C3380CC4-5D6E-409C-BE32-E72D297353CC}">
              <c16:uniqueId val="{00000002-7A13-4D5F-A9E1-D46FDBDA32CE}"/>
            </c:ext>
          </c:extLst>
        </c:ser>
        <c:ser>
          <c:idx val="2"/>
          <c:order val="2"/>
          <c:tx>
            <c:strRef>
              <c:f>'Market share &amp; Sub Trends '!$E$639</c:f>
              <c:strCache>
                <c:ptCount val="1"/>
                <c:pt idx="0">
                  <c:v>Circle B</c:v>
                </c:pt>
              </c:strCache>
            </c:strRef>
          </c:tx>
          <c:invertIfNegative val="0"/>
          <c:dLbls>
            <c:numFmt formatCode="#,##0.00" sourceLinked="0"/>
            <c:spPr>
              <a:noFill/>
              <a:ln>
                <a:noFill/>
              </a:ln>
              <a:effectLst/>
            </c:spPr>
            <c:txPr>
              <a:bodyPr/>
              <a:lstStyle/>
              <a:p>
                <a:pPr>
                  <a:defRPr lang="en-US" sz="8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'!$B$640:$B$643,'Market share &amp; Sub Trends '!$B$645,'Market share &amp; Sub Trends '!$B$647,'Market share &amp; Sub Trends '!$B$650)</c:f>
              <c:strCache>
                <c:ptCount val="7"/>
                <c:pt idx="0">
                  <c:v>Aircel Cellular</c:v>
                </c:pt>
                <c:pt idx="1">
                  <c:v>Bharti Airtel</c:v>
                </c:pt>
                <c:pt idx="2">
                  <c:v>BSNL</c:v>
                </c:pt>
                <c:pt idx="3">
                  <c:v>Idea Cellular</c:v>
                </c:pt>
                <c:pt idx="4">
                  <c:v>Reliance</c:v>
                </c:pt>
                <c:pt idx="5">
                  <c:v>Tata</c:v>
                </c:pt>
                <c:pt idx="6">
                  <c:v>Jio</c:v>
                </c:pt>
              </c:strCache>
            </c:strRef>
          </c:cat>
          <c:val>
            <c:numRef>
              <c:f>('Market share &amp; Sub Trends '!$E$640:$E$643,'Market share &amp; Sub Trends '!$E$645,'Market share &amp; Sub Trends '!$E$647,'Market share &amp; Sub Trends '!$E$650)</c:f>
              <c:numCache>
                <c:formatCode>#,##0</c:formatCode>
                <c:ptCount val="7"/>
                <c:pt idx="0">
                  <c:v>1.8267764E7</c:v>
                </c:pt>
                <c:pt idx="1">
                  <c:v>1.06985273E8</c:v>
                </c:pt>
                <c:pt idx="2">
                  <c:v>5.033332E7</c:v>
                </c:pt>
                <c:pt idx="3">
                  <c:v>9.2758299E7</c:v>
                </c:pt>
                <c:pt idx="4">
                  <c:v>5.103478E6</c:v>
                </c:pt>
                <c:pt idx="5">
                  <c:v>1.1604884E7</c:v>
                </c:pt>
                <c:pt idx="6">
                  <c:v>6.2472045E7</c:v>
                </c:pt>
              </c:numCache>
            </c:numRef>
          </c:val>
          <c:extLst xmlns:c16r2="http://schemas.microsoft.com/office/drawing/2015/06/chart">
            <c:ext xmlns:c16="http://schemas.microsoft.com/office/drawing/2014/chart" uri="{C3380CC4-5D6E-409C-BE32-E72D297353CC}">
              <c16:uniqueId val="{00000003-7A13-4D5F-A9E1-D46FDBDA32CE}"/>
            </c:ext>
          </c:extLst>
        </c:ser>
        <c:ser>
          <c:idx val="3"/>
          <c:order val="3"/>
          <c:tx>
            <c:strRef>
              <c:f>'Market share &amp; Sub Trends '!$F$639</c:f>
              <c:strCache>
                <c:ptCount val="1"/>
                <c:pt idx="0">
                  <c:v>Circle C</c:v>
                </c:pt>
              </c:strCache>
            </c:strRef>
          </c:tx>
          <c:invertIfNegative val="0"/>
          <c:dLbls>
            <c:numFmt formatCode="#,##0.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'!$B$640:$B$643,'Market share &amp; Sub Trends '!$B$645,'Market share &amp; Sub Trends '!$B$647,'Market share &amp; Sub Trends '!$B$650)</c:f>
              <c:strCache>
                <c:ptCount val="7"/>
                <c:pt idx="0">
                  <c:v>Aircel Cellular</c:v>
                </c:pt>
                <c:pt idx="1">
                  <c:v>Bharti Airtel</c:v>
                </c:pt>
                <c:pt idx="2">
                  <c:v>BSNL</c:v>
                </c:pt>
                <c:pt idx="3">
                  <c:v>Idea Cellular</c:v>
                </c:pt>
                <c:pt idx="4">
                  <c:v>Reliance</c:v>
                </c:pt>
                <c:pt idx="5">
                  <c:v>Tata</c:v>
                </c:pt>
                <c:pt idx="6">
                  <c:v>Jio</c:v>
                </c:pt>
              </c:strCache>
            </c:strRef>
          </c:cat>
          <c:val>
            <c:numRef>
              <c:f>('Market share &amp; Sub Trends '!$F$640:$F$643,'Market share &amp; Sub Trends '!$F$645,'Market share &amp; Sub Trends '!$F$647,'Market share &amp; Sub Trends '!$F$650)</c:f>
              <c:numCache>
                <c:formatCode>#,##0</c:formatCode>
                <c:ptCount val="7"/>
                <c:pt idx="0">
                  <c:v>2.4225639E7</c:v>
                </c:pt>
                <c:pt idx="1">
                  <c:v>6.2047205E7</c:v>
                </c:pt>
                <c:pt idx="2">
                  <c:v>1.6684015E7</c:v>
                </c:pt>
                <c:pt idx="3">
                  <c:v>1.7029193E7</c:v>
                </c:pt>
                <c:pt idx="4">
                  <c:v>462873.0</c:v>
                </c:pt>
                <c:pt idx="5">
                  <c:v>1.932173E6</c:v>
                </c:pt>
                <c:pt idx="6">
                  <c:v>2.349459E7</c:v>
                </c:pt>
              </c:numCache>
            </c:numRef>
          </c:val>
          <c:extLst xmlns:c16r2="http://schemas.microsoft.com/office/drawing/2015/06/chart">
            <c:ext xmlns:c16="http://schemas.microsoft.com/office/drawing/2014/chart" uri="{C3380CC4-5D6E-409C-BE32-E72D297353CC}">
              <c16:uniqueId val="{00000004-7A13-4D5F-A9E1-D46FDBDA32CE}"/>
            </c:ext>
          </c:extLst>
        </c:ser>
        <c:dLbls>
          <c:showLegendKey val="0"/>
          <c:showVal val="0"/>
          <c:showCatName val="0"/>
          <c:showSerName val="0"/>
          <c:showPercent val="0"/>
          <c:showBubbleSize val="0"/>
        </c:dLbls>
        <c:gapWidth val="138"/>
        <c:overlap val="100"/>
        <c:axId val="1738866320"/>
        <c:axId val="1738835808"/>
      </c:barChart>
      <c:catAx>
        <c:axId val="1738866320"/>
        <c:scaling>
          <c:orientation val="minMax"/>
        </c:scaling>
        <c:delete val="0"/>
        <c:axPos val="b"/>
        <c:numFmt formatCode="General" sourceLinked="0"/>
        <c:majorTickMark val="out"/>
        <c:minorTickMark val="none"/>
        <c:tickLblPos val="nextTo"/>
        <c:txPr>
          <a:bodyPr/>
          <a:lstStyle/>
          <a:p>
            <a:pPr>
              <a:defRPr lang="en-US"/>
            </a:pPr>
            <a:endParaRPr lang="en-US"/>
          </a:p>
        </c:txPr>
        <c:crossAx val="1738835808"/>
        <c:crosses val="autoZero"/>
        <c:auto val="1"/>
        <c:lblAlgn val="ctr"/>
        <c:lblOffset val="100"/>
        <c:noMultiLvlLbl val="0"/>
      </c:catAx>
      <c:valAx>
        <c:axId val="1738835808"/>
        <c:scaling>
          <c:orientation val="minMax"/>
        </c:scaling>
        <c:delete val="0"/>
        <c:axPos val="l"/>
        <c:title>
          <c:tx>
            <c:rich>
              <a:bodyPr rot="-5400000" vert="horz"/>
              <a:lstStyle/>
              <a:p>
                <a:pPr>
                  <a:defRPr lang="en-US" b="1"/>
                </a:pPr>
                <a:r>
                  <a:rPr lang="en-US" b="1"/>
                  <a:t> %  of Total Subscribers  </a:t>
                </a:r>
              </a:p>
              <a:p>
                <a:pPr>
                  <a:defRPr lang="en-US" b="1"/>
                </a:pPr>
                <a:r>
                  <a:rPr lang="en-US" b="1"/>
                  <a:t>in Million</a:t>
                </a:r>
              </a:p>
              <a:p>
                <a:pPr>
                  <a:defRPr lang="en-US" b="1"/>
                </a:pPr>
                <a:endParaRPr lang="en-US" b="1"/>
              </a:p>
            </c:rich>
          </c:tx>
          <c:layout>
            <c:manualLayout>
              <c:xMode val="edge"/>
              <c:yMode val="edge"/>
              <c:x val="0.0205996586492262"/>
              <c:y val="0.351210046555724"/>
            </c:manualLayout>
          </c:layout>
          <c:overlay val="0"/>
        </c:title>
        <c:numFmt formatCode="#,##0" sourceLinked="1"/>
        <c:majorTickMark val="out"/>
        <c:minorTickMark val="none"/>
        <c:tickLblPos val="nextTo"/>
        <c:txPr>
          <a:bodyPr/>
          <a:lstStyle/>
          <a:p>
            <a:pPr>
              <a:defRPr lang="en-US"/>
            </a:pPr>
            <a:endParaRPr lang="en-US"/>
          </a:p>
        </c:txPr>
        <c:crossAx val="1738866320"/>
        <c:crosses val="autoZero"/>
        <c:crossBetween val="between"/>
        <c:dispUnits>
          <c:builtInUnit val="millions"/>
        </c:dispUnits>
      </c:valAx>
      <c:spPr>
        <a:solidFill>
          <a:srgbClr val="FFFFCC"/>
        </a:solidFill>
      </c:spPr>
    </c:plotArea>
    <c:legend>
      <c:legendPos val="r"/>
      <c:layout>
        <c:manualLayout>
          <c:xMode val="edge"/>
          <c:yMode val="edge"/>
          <c:x val="0.8822595126429"/>
          <c:y val="0.309567842845626"/>
          <c:w val="0.0867750957359847"/>
          <c:h val="0.249688505019799"/>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lang="en-US"/>
            </a:pPr>
            <a:r>
              <a:rPr lang="en-US"/>
              <a:t>Monthly Net additions  of MTS, Quadrant, Reliance, Tata Docomo</a:t>
            </a:r>
            <a:r>
              <a:rPr lang="en-US" baseline="0"/>
              <a:t> and </a:t>
            </a:r>
            <a:r>
              <a:rPr lang="en-US"/>
              <a:t>Vodafone</a:t>
            </a:r>
          </a:p>
        </c:rich>
      </c:tx>
      <c:layout>
        <c:manualLayout>
          <c:xMode val="edge"/>
          <c:yMode val="edge"/>
          <c:x val="0.30341075348698"/>
          <c:y val="0.0208877284595301"/>
        </c:manualLayout>
      </c:layout>
      <c:overlay val="0"/>
    </c:title>
    <c:autoTitleDeleted val="0"/>
    <c:plotArea>
      <c:layout>
        <c:manualLayout>
          <c:layoutTarget val="inner"/>
          <c:xMode val="edge"/>
          <c:yMode val="edge"/>
          <c:x val="0.117365755110385"/>
          <c:y val="0.109151264708105"/>
          <c:w val="0.860895241355866"/>
          <c:h val="0.844048710621451"/>
        </c:manualLayout>
      </c:layout>
      <c:lineChart>
        <c:grouping val="standard"/>
        <c:varyColors val="0"/>
        <c:ser>
          <c:idx val="0"/>
          <c:order val="0"/>
          <c:tx>
            <c:strRef>
              <c:f>'Market share &amp; Sub Trends '!$B$631</c:f>
              <c:strCache>
                <c:ptCount val="1"/>
                <c:pt idx="0">
                  <c:v>MTS</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'!$C$631:$L$631</c:f>
              <c:numCache>
                <c:formatCode>_ * #,##0_ ;_ * \-#,##0_ ;_ * "-"??_ ;_ @_ </c:formatCode>
                <c:ptCount val="10"/>
                <c:pt idx="0">
                  <c:v>-444226.0</c:v>
                </c:pt>
                <c:pt idx="1">
                  <c:v>-2.243506E6</c:v>
                </c:pt>
                <c:pt idx="2">
                  <c:v>-344341.0</c:v>
                </c:pt>
                <c:pt idx="3">
                  <c:v>-253480.0</c:v>
                </c:pt>
                <c:pt idx="4">
                  <c:v>-248473.0</c:v>
                </c:pt>
                <c:pt idx="5">
                  <c:v>0.0</c:v>
                </c:pt>
                <c:pt idx="6">
                  <c:v>0.0</c:v>
                </c:pt>
                <c:pt idx="7">
                  <c:v>-194506.0</c:v>
                </c:pt>
                <c:pt idx="8">
                  <c:v>-231152.0</c:v>
                </c:pt>
                <c:pt idx="9">
                  <c:v>-194506.0</c:v>
                </c:pt>
              </c:numCache>
            </c:numRef>
          </c:val>
          <c:smooth val="0"/>
          <c:extLst xmlns:c16r2="http://schemas.microsoft.com/office/drawing/2015/06/chart">
            <c:ext xmlns:c16="http://schemas.microsoft.com/office/drawing/2014/chart" uri="{C3380CC4-5D6E-409C-BE32-E72D297353CC}">
              <c16:uniqueId val="{00000000-5DEB-4EC0-9F71-B527604D324F}"/>
            </c:ext>
          </c:extLst>
        </c:ser>
        <c:ser>
          <c:idx val="1"/>
          <c:order val="1"/>
          <c:tx>
            <c:strRef>
              <c:f>'Market share &amp; Sub Trends '!#REF!</c:f>
              <c:strCache>
                <c:ptCount val="1"/>
                <c:pt idx="0">
                  <c:v>#REF!</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'!#REF!</c:f>
              <c:numCache>
                <c:formatCode>General</c:formatCode>
                <c:ptCount val="1"/>
                <c:pt idx="0">
                  <c:v>1.0</c:v>
                </c:pt>
              </c:numCache>
            </c:numRef>
          </c:val>
          <c:smooth val="0"/>
          <c:extLst xmlns:c16r2="http://schemas.microsoft.com/office/drawing/2015/06/chart">
            <c:ext xmlns:c16="http://schemas.microsoft.com/office/drawing/2014/chart" uri="{C3380CC4-5D6E-409C-BE32-E72D297353CC}">
              <c16:uniqueId val="{00000001-5DEB-4EC0-9F71-B527604D324F}"/>
            </c:ext>
          </c:extLst>
        </c:ser>
        <c:ser>
          <c:idx val="2"/>
          <c:order val="2"/>
          <c:tx>
            <c:strRef>
              <c:f>'Market share &amp; Sub Trends '!$B$632</c:f>
              <c:strCache>
                <c:ptCount val="1"/>
                <c:pt idx="0">
                  <c:v>Reliance</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'!$C$632:$L$632</c:f>
              <c:numCache>
                <c:formatCode>_ * #,##0_ ;_ * \-#,##0_ ;_ * "-"??_ ;_ @_ </c:formatCode>
                <c:ptCount val="10"/>
                <c:pt idx="0">
                  <c:v>-290232.0</c:v>
                </c:pt>
                <c:pt idx="1">
                  <c:v>-273851.0</c:v>
                </c:pt>
                <c:pt idx="2">
                  <c:v>-1.327248E6</c:v>
                </c:pt>
                <c:pt idx="3">
                  <c:v>171299.0</c:v>
                </c:pt>
                <c:pt idx="4">
                  <c:v>-1.009327E6</c:v>
                </c:pt>
                <c:pt idx="5">
                  <c:v>-63846.0</c:v>
                </c:pt>
                <c:pt idx="6">
                  <c:v>-39492.29579392076</c:v>
                </c:pt>
                <c:pt idx="7">
                  <c:v>-5.09179E6</c:v>
                </c:pt>
                <c:pt idx="8">
                  <c:v>-1.0936923E7</c:v>
                </c:pt>
                <c:pt idx="9">
                  <c:v>-5.09179E6</c:v>
                </c:pt>
              </c:numCache>
            </c:numRef>
          </c:val>
          <c:smooth val="0"/>
          <c:extLst xmlns:c16r2="http://schemas.microsoft.com/office/drawing/2015/06/chart">
            <c:ext xmlns:c16="http://schemas.microsoft.com/office/drawing/2014/chart" uri="{C3380CC4-5D6E-409C-BE32-E72D297353CC}">
              <c16:uniqueId val="{00000002-5DEB-4EC0-9F71-B527604D324F}"/>
            </c:ext>
          </c:extLst>
        </c:ser>
        <c:ser>
          <c:idx val="3"/>
          <c:order val="3"/>
          <c:tx>
            <c:strRef>
              <c:f>'Market share &amp; Sub Trends '!$B$633</c:f>
              <c:strCache>
                <c:ptCount val="1"/>
                <c:pt idx="0">
                  <c:v>Tata Docomo</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'!$C$633:$L$633</c:f>
              <c:numCache>
                <c:formatCode>_ * #,##0_ ;_ * \-#,##0_ ;_ * "-"??_ ;_ @_ </c:formatCode>
                <c:ptCount val="10"/>
                <c:pt idx="0">
                  <c:v>-704783.0</c:v>
                </c:pt>
                <c:pt idx="1">
                  <c:v>-2.23084E6</c:v>
                </c:pt>
                <c:pt idx="2">
                  <c:v>-1.46322E6</c:v>
                </c:pt>
                <c:pt idx="3">
                  <c:v>-2.101902E6</c:v>
                </c:pt>
                <c:pt idx="4">
                  <c:v>0.0</c:v>
                </c:pt>
                <c:pt idx="5">
                  <c:v>-3.33447E6</c:v>
                </c:pt>
                <c:pt idx="6">
                  <c:v>-3.0339730631913E6</c:v>
                </c:pt>
                <c:pt idx="7">
                  <c:v>-2.064153E6</c:v>
                </c:pt>
                <c:pt idx="8">
                  <c:v>-4.711759E6</c:v>
                </c:pt>
                <c:pt idx="9">
                  <c:v>-2.064153E6</c:v>
                </c:pt>
              </c:numCache>
            </c:numRef>
          </c:val>
          <c:smooth val="0"/>
          <c:extLst xmlns:c16r2="http://schemas.microsoft.com/office/drawing/2015/06/chart">
            <c:ext xmlns:c16="http://schemas.microsoft.com/office/drawing/2014/chart" uri="{C3380CC4-5D6E-409C-BE32-E72D297353CC}">
              <c16:uniqueId val="{00000003-5DEB-4EC0-9F71-B527604D324F}"/>
            </c:ext>
          </c:extLst>
        </c:ser>
        <c:ser>
          <c:idx val="4"/>
          <c:order val="4"/>
          <c:tx>
            <c:strRef>
              <c:f>'Market share &amp; Sub Trends '!$B$634</c:f>
              <c:strCache>
                <c:ptCount val="1"/>
                <c:pt idx="0">
                  <c:v>Telenor</c:v>
                </c:pt>
              </c:strCache>
            </c:strRef>
          </c:tx>
          <c:spPr>
            <a:ln w="19050"/>
          </c:spPr>
          <c:marker>
            <c:spPr>
              <a:ln w="19050"/>
            </c:spPr>
          </c:marker>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'!$C$634:$L$634</c:f>
              <c:numCache>
                <c:formatCode>0</c:formatCode>
                <c:ptCount val="10"/>
                <c:pt idx="0" formatCode="_ * #,##0_ ;_ * \-#,##0_ ;_ * &quot;-&quot;??_ ;_ @_ ">
                  <c:v>-986068.0</c:v>
                </c:pt>
                <c:pt idx="1">
                  <c:v>-1.135719E6</c:v>
                </c:pt>
                <c:pt idx="2">
                  <c:v>-1.148996E6</c:v>
                </c:pt>
                <c:pt idx="3">
                  <c:v>-1.32383E6</c:v>
                </c:pt>
                <c:pt idx="4">
                  <c:v>-682905.0</c:v>
                </c:pt>
                <c:pt idx="5">
                  <c:v>-275941.0</c:v>
                </c:pt>
                <c:pt idx="6">
                  <c:v>-247645.991519399</c:v>
                </c:pt>
                <c:pt idx="7">
                  <c:v>-937936.0</c:v>
                </c:pt>
                <c:pt idx="8">
                  <c:v>-1.144523E6</c:v>
                </c:pt>
                <c:pt idx="9">
                  <c:v>-937936.0</c:v>
                </c:pt>
              </c:numCache>
            </c:numRef>
          </c:val>
          <c:smooth val="0"/>
          <c:extLst xmlns:c16r2="http://schemas.microsoft.com/office/drawing/2015/06/chart">
            <c:ext xmlns:c16="http://schemas.microsoft.com/office/drawing/2014/chart" uri="{C3380CC4-5D6E-409C-BE32-E72D297353CC}">
              <c16:uniqueId val="{00000004-5DEB-4EC0-9F71-B527604D324F}"/>
            </c:ext>
          </c:extLst>
        </c:ser>
        <c:ser>
          <c:idx val="5"/>
          <c:order val="5"/>
          <c:tx>
            <c:strRef>
              <c:f>'Market share &amp; Sub Trends '!$B$636</c:f>
              <c:strCache>
                <c:ptCount val="1"/>
                <c:pt idx="0">
                  <c:v>Reliance Jio</c:v>
                </c:pt>
              </c:strCache>
            </c:strRef>
          </c:tx>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'!$C$636:$L$636</c:f>
              <c:numCache>
                <c:formatCode>_ * #,##0_ ;_ * \-#,##0_ ;_ * "-"??_ ;_ @_ </c:formatCode>
                <c:ptCount val="10"/>
                <c:pt idx="0">
                  <c:v>1.2205904E7</c:v>
                </c:pt>
                <c:pt idx="1">
                  <c:v>5.839734E6</c:v>
                </c:pt>
                <c:pt idx="2">
                  <c:v>3.870859E6</c:v>
                </c:pt>
                <c:pt idx="3">
                  <c:v>4.786824E6</c:v>
                </c:pt>
                <c:pt idx="4">
                  <c:v>6.025415E6</c:v>
                </c:pt>
                <c:pt idx="5">
                  <c:v>5.216737E6</c:v>
                </c:pt>
                <c:pt idx="6">
                  <c:v>5.46760689998671E6</c:v>
                </c:pt>
                <c:pt idx="7">
                  <c:v>5.936576E6</c:v>
                </c:pt>
                <c:pt idx="8">
                  <c:v>7.344371E6</c:v>
                </c:pt>
                <c:pt idx="9">
                  <c:v>5.936576E6</c:v>
                </c:pt>
              </c:numCache>
            </c:numRef>
          </c:val>
          <c:smooth val="0"/>
          <c:extLst xmlns:c16r2="http://schemas.microsoft.com/office/drawing/2015/06/chart">
            <c:ext xmlns:c16="http://schemas.microsoft.com/office/drawing/2014/chart" uri="{C3380CC4-5D6E-409C-BE32-E72D297353CC}">
              <c16:uniqueId val="{00000005-5DEB-4EC0-9F71-B527604D324F}"/>
            </c:ext>
          </c:extLst>
        </c:ser>
        <c:ser>
          <c:idx val="6"/>
          <c:order val="6"/>
          <c:tx>
            <c:strRef>
              <c:f>'Market share &amp; Sub Trends '!$B$635</c:f>
              <c:strCache>
                <c:ptCount val="1"/>
                <c:pt idx="0">
                  <c:v>Vodafone</c:v>
                </c:pt>
              </c:strCache>
            </c:strRef>
          </c:tx>
          <c:cat>
            <c:strRef>
              <c:f>'Market share &amp; Sub Trends '!$C$625:$L$625</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'!$C$635:$L$635</c:f>
              <c:numCache>
                <c:formatCode>0</c:formatCode>
                <c:ptCount val="10"/>
                <c:pt idx="0" formatCode="_ * #,##0_ ;_ * \-#,##0_ ;_ * &quot;-&quot;??_ ;_ @_ ">
                  <c:v>792063.0</c:v>
                </c:pt>
                <c:pt idx="1">
                  <c:v>1.834391E6</c:v>
                </c:pt>
                <c:pt idx="2">
                  <c:v>756638.0</c:v>
                </c:pt>
                <c:pt idx="3">
                  <c:v>1.131435E6</c:v>
                </c:pt>
                <c:pt idx="4">
                  <c:v>988423.0</c:v>
                </c:pt>
                <c:pt idx="5">
                  <c:v>-1.389853E6</c:v>
                </c:pt>
                <c:pt idx="6">
                  <c:v>-1.35893340092576E6</c:v>
                </c:pt>
                <c:pt idx="7">
                  <c:v>-700687.0</c:v>
                </c:pt>
                <c:pt idx="8">
                  <c:v>879413.0</c:v>
                </c:pt>
                <c:pt idx="9">
                  <c:v>-700687.0</c:v>
                </c:pt>
              </c:numCache>
            </c:numRef>
          </c:val>
          <c:smooth val="0"/>
          <c:extLst xmlns:c16r2="http://schemas.microsoft.com/office/drawing/2015/06/chart">
            <c:ext xmlns:c16="http://schemas.microsoft.com/office/drawing/2014/chart" uri="{C3380CC4-5D6E-409C-BE32-E72D297353CC}">
              <c16:uniqueId val="{00000006-5DEB-4EC0-9F71-B527604D324F}"/>
            </c:ext>
          </c:extLst>
        </c:ser>
        <c:dLbls>
          <c:showLegendKey val="0"/>
          <c:showVal val="0"/>
          <c:showCatName val="0"/>
          <c:showSerName val="0"/>
          <c:showPercent val="0"/>
          <c:showBubbleSize val="0"/>
        </c:dLbls>
        <c:marker val="1"/>
        <c:smooth val="0"/>
        <c:axId val="1593058960"/>
        <c:axId val="1593074480"/>
      </c:lineChart>
      <c:catAx>
        <c:axId val="1593058960"/>
        <c:scaling>
          <c:orientation val="minMax"/>
        </c:scaling>
        <c:delete val="0"/>
        <c:axPos val="b"/>
        <c:numFmt formatCode="General" sourceLinked="1"/>
        <c:majorTickMark val="none"/>
        <c:minorTickMark val="none"/>
        <c:tickLblPos val="nextTo"/>
        <c:txPr>
          <a:bodyPr/>
          <a:lstStyle/>
          <a:p>
            <a:pPr>
              <a:defRPr lang="en-US"/>
            </a:pPr>
            <a:endParaRPr lang="en-US"/>
          </a:p>
        </c:txPr>
        <c:crossAx val="1593074480"/>
        <c:crosses val="autoZero"/>
        <c:auto val="1"/>
        <c:lblAlgn val="ctr"/>
        <c:lblOffset val="100"/>
        <c:noMultiLvlLbl val="0"/>
      </c:catAx>
      <c:valAx>
        <c:axId val="1593074480"/>
        <c:scaling>
          <c:orientation val="minMax"/>
        </c:scaling>
        <c:delete val="0"/>
        <c:axPos val="l"/>
        <c:numFmt formatCode="_ * #,##0_ ;_ * \-#,##0_ ;_ * &quot;-&quot;??_ ;_ @_ " sourceLinked="1"/>
        <c:majorTickMark val="none"/>
        <c:minorTickMark val="none"/>
        <c:tickLblPos val="nextTo"/>
        <c:txPr>
          <a:bodyPr/>
          <a:lstStyle/>
          <a:p>
            <a:pPr>
              <a:defRPr lang="en-US"/>
            </a:pPr>
            <a:endParaRPr lang="en-US"/>
          </a:p>
        </c:txPr>
        <c:crossAx val="1593058960"/>
        <c:crosses val="autoZero"/>
        <c:crossBetween val="between"/>
        <c:dispUnits>
          <c:builtInUnit val="millions"/>
          <c:dispUnitsLbl>
            <c:layout>
              <c:manualLayout>
                <c:xMode val="edge"/>
                <c:yMode val="edge"/>
                <c:x val="0.0443285717912369"/>
                <c:y val="0.16533623897535"/>
              </c:manualLayout>
            </c:layout>
            <c:tx>
              <c:rich>
                <a:bodyPr/>
                <a:lstStyle/>
                <a:p>
                  <a:pPr>
                    <a:defRPr lang="en-US"/>
                  </a:pPr>
                  <a:r>
                    <a:rPr lang="en-US"/>
                    <a:t>Monthly addition of Subscribers </a:t>
                  </a:r>
                </a:p>
                <a:p>
                  <a:pPr>
                    <a:defRPr lang="en-US"/>
                  </a:pPr>
                  <a:r>
                    <a:rPr lang="en-US"/>
                    <a:t>thousand  million</a:t>
                  </a:r>
                </a:p>
              </c:rich>
            </c:tx>
          </c:dispUnitsLbl>
        </c:dispUnits>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txPr>
    <a:bodyPr/>
    <a:lstStyle/>
    <a:p>
      <a:pPr>
        <a:defRPr sz="800"/>
      </a:pPr>
      <a:endParaRPr lang="en-US"/>
    </a:p>
  </c:txPr>
  <c:printSettings>
    <c:headerFooter/>
    <c:pageMargins b="0.750000000000015" l="0.700000000000001" r="0.700000000000001" t="0.75000000000001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n-US"/>
            </a:pPr>
            <a:r>
              <a:rPr lang="en-IN" sz="1200"/>
              <a:t>Operators Mobile ARPU Comparison </a:t>
            </a:r>
          </a:p>
        </c:rich>
      </c:tx>
      <c:layout>
        <c:manualLayout>
          <c:xMode val="edge"/>
          <c:yMode val="edge"/>
          <c:x val="0.34629032441856"/>
          <c:y val="0.0358208730703204"/>
        </c:manualLayout>
      </c:layout>
      <c:overlay val="0"/>
    </c:title>
    <c:autoTitleDeleted val="0"/>
    <c:plotArea>
      <c:layout/>
      <c:lineChart>
        <c:grouping val="standard"/>
        <c:varyColors val="0"/>
        <c:ser>
          <c:idx val="0"/>
          <c:order val="0"/>
          <c:tx>
            <c:v>Airtel</c:v>
          </c:tx>
          <c:spPr>
            <a:ln w="31750">
              <a:solidFill>
                <a:schemeClr val="accent2"/>
              </a:solidFill>
            </a:ln>
          </c:spPr>
          <c:marker>
            <c:spPr>
              <a:solidFill>
                <a:schemeClr val="accent2"/>
              </a:solidFill>
              <a:ln>
                <a:solidFill>
                  <a:schemeClr val="accent2"/>
                </a:solidFill>
              </a:ln>
            </c:spPr>
          </c:marker>
          <c:dLbls>
            <c:dLbl>
              <c:idx val="0"/>
              <c:layout>
                <c:manualLayout>
                  <c:x val="-0.0300675729571431"/>
                  <c:y val="-0.01592038803125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62-449F-85B2-3F9360FABEA9}"/>
                </c:ext>
                <c:ext xmlns:c15="http://schemas.microsoft.com/office/drawing/2012/chart" uri="{CE6537A1-D6FC-4f65-9D91-7224C49458BB}">
                  <c15:layout/>
                </c:ext>
              </c:extLst>
            </c:dLbl>
            <c:dLbl>
              <c:idx val="1"/>
              <c:layout>
                <c:manualLayout>
                  <c:x val="-0.0325684415076257"/>
                  <c:y val="-0.0086299862803604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62-449F-85B2-3F9360FABEA9}"/>
                </c:ext>
                <c:ext xmlns:c15="http://schemas.microsoft.com/office/drawing/2012/chart" uri="{CE6537A1-D6FC-4f65-9D91-7224C49458BB}">
                  <c15:layout/>
                </c:ext>
              </c:extLst>
            </c:dLbl>
            <c:dLbl>
              <c:idx val="2"/>
              <c:layout>
                <c:manualLayout>
                  <c:x val="-0.0281380022866172"/>
                  <c:y val="-0.023880582046879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62-449F-85B2-3F9360FABEA9}"/>
                </c:ext>
                <c:ext xmlns:c15="http://schemas.microsoft.com/office/drawing/2012/chart" uri="{CE6537A1-D6FC-4f65-9D91-7224C49458BB}">
                  <c15:layout/>
                </c:ext>
              </c:extLst>
            </c:dLbl>
            <c:dLbl>
              <c:idx val="3"/>
              <c:layout>
                <c:manualLayout>
                  <c:x val="-0.0350957650563951"/>
                  <c:y val="-0.03451994512144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62-449F-85B2-3F9360FABEA9}"/>
                </c:ext>
                <c:ext xmlns:c15="http://schemas.microsoft.com/office/drawing/2012/chart" uri="{CE6537A1-D6FC-4f65-9D91-7224C49458BB}">
                  <c15:layout/>
                </c:ext>
              </c:extLst>
            </c:dLbl>
            <c:dLbl>
              <c:idx val="4"/>
              <c:layout>
                <c:manualLayout>
                  <c:x val="-0.0273774171860962"/>
                  <c:y val="-0.070675867480946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62-449F-85B2-3F9360FABEA9}"/>
                </c:ext>
                <c:ext xmlns:c15="http://schemas.microsoft.com/office/drawing/2012/chart" uri="{CE6537A1-D6FC-4f65-9D91-7224C49458BB}">
                  <c15:layout/>
                </c:ext>
              </c:extLst>
            </c:dLbl>
            <c:spPr>
              <a:gradFill flip="none" rotWithShape="1">
                <a:gsLst>
                  <a:gs pos="0">
                    <a:schemeClr val="accent2">
                      <a:tint val="66000"/>
                      <a:satMod val="160000"/>
                    </a:schemeClr>
                  </a:gs>
                  <a:gs pos="50000">
                    <a:schemeClr val="accent2">
                      <a:tint val="44500"/>
                      <a:satMod val="160000"/>
                    </a:schemeClr>
                  </a:gs>
                  <a:gs pos="100000">
                    <a:schemeClr val="accent2">
                      <a:tint val="23500"/>
                      <a:satMod val="160000"/>
                    </a:schemeClr>
                  </a:gs>
                </a:gsLst>
                <a:path path="circle">
                  <a:fillToRect l="50000" t="50000" r="50000" b="50000"/>
                </a:path>
                <a:tileRect/>
              </a:gradFill>
            </c:spPr>
            <c:txPr>
              <a:bodyPr/>
              <a:lstStyle/>
              <a:p>
                <a:pPr>
                  <a:defRPr lang="en-US" sz="8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'!$G$513:$G$517</c:f>
              <c:numCache>
                <c:formatCode>#,##0</c:formatCode>
                <c:ptCount val="5"/>
                <c:pt idx="0">
                  <c:v>172.0243527271224</c:v>
                </c:pt>
                <c:pt idx="1">
                  <c:v>157.584729151214</c:v>
                </c:pt>
                <c:pt idx="2">
                  <c:v>154.0</c:v>
                </c:pt>
                <c:pt idx="3">
                  <c:v>145.0</c:v>
                </c:pt>
                <c:pt idx="4">
                  <c:v>123.0</c:v>
                </c:pt>
              </c:numCache>
            </c:numRef>
          </c:val>
          <c:smooth val="0"/>
          <c:extLst xmlns:c16r2="http://schemas.microsoft.com/office/drawing/2015/06/chart">
            <c:ext xmlns:c16="http://schemas.microsoft.com/office/drawing/2014/chart" uri="{C3380CC4-5D6E-409C-BE32-E72D297353CC}">
              <c16:uniqueId val="{00000005-D562-449F-85B2-3F9360FABEA9}"/>
            </c:ext>
          </c:extLst>
        </c:ser>
        <c:ser>
          <c:idx val="1"/>
          <c:order val="1"/>
          <c:tx>
            <c:v>Reliance</c:v>
          </c:tx>
          <c:spPr>
            <a:ln w="31750">
              <a:solidFill>
                <a:schemeClr val="accent1"/>
              </a:solidFill>
            </a:ln>
          </c:spPr>
          <c:marker>
            <c:spPr>
              <a:solidFill>
                <a:schemeClr val="accent1"/>
              </a:solidFill>
              <a:ln>
                <a:solidFill>
                  <a:schemeClr val="accent1"/>
                </a:solidFill>
              </a:ln>
            </c:spPr>
          </c:marker>
          <c:dLbls>
            <c:dLbl>
              <c:idx val="1"/>
              <c:layout>
                <c:manualLayout>
                  <c:x val="-0.0368018018018018"/>
                  <c:y val="-0.030204951981261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62-449F-85B2-3F9360FABEA9}"/>
                </c:ext>
                <c:ext xmlns:c15="http://schemas.microsoft.com/office/drawing/2012/chart" uri="{CE6537A1-D6FC-4f65-9D91-7224C49458BB}">
                  <c15:layout/>
                </c:ext>
              </c:extLst>
            </c:dLbl>
            <c:dLbl>
              <c:idx val="2"/>
              <c:layout>
                <c:manualLayout>
                  <c:x val="-0.0316668375932024"/>
                  <c:y val="-0.010974412363748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62-449F-85B2-3F9360FABEA9}"/>
                </c:ext>
                <c:ext xmlns:c15="http://schemas.microsoft.com/office/drawing/2012/chart" uri="{CE6537A1-D6FC-4f65-9D91-7224C49458BB}"/>
              </c:extLst>
            </c:dLbl>
            <c:dLbl>
              <c:idx val="3"/>
              <c:layout>
                <c:manualLayout>
                  <c:x val="-0.031666685658504"/>
                  <c:y val="-0.0020094788987479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62-449F-85B2-3F9360FABEA9}"/>
                </c:ext>
                <c:ext xmlns:c15="http://schemas.microsoft.com/office/drawing/2012/chart" uri="{CE6537A1-D6FC-4f65-9D91-7224C49458BB}"/>
              </c:extLst>
            </c:dLbl>
            <c:dLbl>
              <c:idx val="4"/>
              <c:layout>
                <c:manualLayout>
                  <c:x val="-0.0255405405405405"/>
                  <c:y val="0.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62-449F-85B2-3F9360FABEA9}"/>
                </c:ext>
                <c:ext xmlns:c15="http://schemas.microsoft.com/office/drawing/2012/chart" uri="{CE6537A1-D6FC-4f65-9D91-7224C49458BB}"/>
              </c:extLst>
            </c:dLbl>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tileRect/>
              </a:gradFill>
            </c:spPr>
            <c:txPr>
              <a:bodyPr/>
              <a:lstStyle/>
              <a:p>
                <a:pPr>
                  <a:defRPr lang="en-US" sz="9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'!$H$513:$H$517</c:f>
              <c:numCache>
                <c:formatCode>#,##0</c:formatCode>
                <c:ptCount val="5"/>
                <c:pt idx="0">
                  <c:v>154.0</c:v>
                </c:pt>
                <c:pt idx="1">
                  <c:v>141.0</c:v>
                </c:pt>
              </c:numCache>
            </c:numRef>
          </c:val>
          <c:smooth val="0"/>
          <c:extLst xmlns:c16r2="http://schemas.microsoft.com/office/drawing/2015/06/chart">
            <c:ext xmlns:c16="http://schemas.microsoft.com/office/drawing/2014/chart" uri="{C3380CC4-5D6E-409C-BE32-E72D297353CC}">
              <c16:uniqueId val="{0000000A-D562-449F-85B2-3F9360FABEA9}"/>
            </c:ext>
          </c:extLst>
        </c:ser>
        <c:ser>
          <c:idx val="2"/>
          <c:order val="2"/>
          <c:tx>
            <c:strRef>
              <c:f>'Revenue numbers '!$I$498</c:f>
              <c:strCache>
                <c:ptCount val="1"/>
                <c:pt idx="0">
                  <c:v>Idea </c:v>
                </c:pt>
              </c:strCache>
            </c:strRef>
          </c:tx>
          <c:spPr>
            <a:ln w="31750">
              <a:solidFill>
                <a:srgbClr val="FFC000"/>
              </a:solidFill>
            </a:ln>
          </c:spPr>
          <c:marker>
            <c:spPr>
              <a:solidFill>
                <a:srgbClr val="FFC000"/>
              </a:solidFill>
              <a:ln>
                <a:solidFill>
                  <a:srgbClr val="FFC000"/>
                </a:solidFill>
              </a:ln>
            </c:spPr>
          </c:marker>
          <c:dLbls>
            <c:dLbl>
              <c:idx val="1"/>
              <c:layout>
                <c:manualLayout>
                  <c:x val="-0.035095765056395"/>
                  <c:y val="0.042643004648640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62-449F-85B2-3F9360FABEA9}"/>
                </c:ext>
                <c:ext xmlns:c15="http://schemas.microsoft.com/office/drawing/2012/chart" uri="{CE6537A1-D6FC-4f65-9D91-7224C49458BB}">
                  <c15:layout/>
                </c:ext>
              </c:extLst>
            </c:dLbl>
            <c:dLbl>
              <c:idx val="2"/>
              <c:layout>
                <c:manualLayout>
                  <c:x val="-0.0293069878566192"/>
                  <c:y val="0.019097257587804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62-449F-85B2-3F9360FABEA9}"/>
                </c:ext>
                <c:ext xmlns:c15="http://schemas.microsoft.com/office/drawing/2012/chart" uri="{CE6537A1-D6FC-4f65-9D91-7224C49458BB}">
                  <c15:layout/>
                </c:ext>
              </c:extLst>
            </c:dLbl>
            <c:dLbl>
              <c:idx val="3"/>
              <c:layout>
                <c:manualLayout>
                  <c:x val="-0.0312365585271458"/>
                  <c:y val="-0.00080322745126183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62-449F-85B2-3F9360FABEA9}"/>
                </c:ext>
                <c:ext xmlns:c15="http://schemas.microsoft.com/office/drawing/2012/chart" uri="{CE6537A1-D6FC-4f65-9D91-7224C49458BB}">
                  <c15:layout/>
                </c:ext>
              </c:extLst>
            </c:dLbl>
            <c:dLbl>
              <c:idx val="4"/>
              <c:layout>
                <c:manualLayout>
                  <c:x val="-0.0242788609455656"/>
                  <c:y val="0.015452804981201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62-449F-85B2-3F9360FABEA9}"/>
                </c:ext>
                <c:ext xmlns:c15="http://schemas.microsoft.com/office/drawing/2012/chart" uri="{CE6537A1-D6FC-4f65-9D91-7224C49458BB}">
                  <c15:layout/>
                </c:ext>
              </c:extLst>
            </c:dLbl>
            <c:spPr>
              <a:solidFill>
                <a:srgbClr val="FFC000"/>
              </a:solidFill>
            </c:spPr>
            <c:txPr>
              <a:bodyPr/>
              <a:lstStyle/>
              <a:p>
                <a:pPr>
                  <a:defRPr lang="en-US" sz="800"/>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'!$I$513:$I$517</c:f>
              <c:numCache>
                <c:formatCode>#,##0</c:formatCode>
                <c:ptCount val="5"/>
                <c:pt idx="0">
                  <c:v>157.0</c:v>
                </c:pt>
                <c:pt idx="1">
                  <c:v>142.0</c:v>
                </c:pt>
                <c:pt idx="2">
                  <c:v>141.0</c:v>
                </c:pt>
                <c:pt idx="3">
                  <c:v>132.0</c:v>
                </c:pt>
                <c:pt idx="4">
                  <c:v>114.0</c:v>
                </c:pt>
              </c:numCache>
            </c:numRef>
          </c:val>
          <c:smooth val="0"/>
          <c:extLst xmlns:c16r2="http://schemas.microsoft.com/office/drawing/2015/06/chart">
            <c:ext xmlns:c16="http://schemas.microsoft.com/office/drawing/2014/chart" uri="{C3380CC4-5D6E-409C-BE32-E72D297353CC}">
              <c16:uniqueId val="{0000000F-D562-449F-85B2-3F9360FABEA9}"/>
            </c:ext>
          </c:extLst>
        </c:ser>
        <c:ser>
          <c:idx val="3"/>
          <c:order val="3"/>
          <c:tx>
            <c:strRef>
              <c:f>'Revenue numbers '!$J$498</c:f>
              <c:strCache>
                <c:ptCount val="1"/>
                <c:pt idx="0">
                  <c:v>Vodafone</c:v>
                </c:pt>
              </c:strCache>
            </c:strRef>
          </c:tx>
          <c:spPr>
            <a:ln w="31750">
              <a:solidFill>
                <a:srgbClr val="FF0000"/>
              </a:solidFill>
            </a:ln>
          </c:spPr>
          <c:marker>
            <c:spPr>
              <a:noFill/>
              <a:ln>
                <a:solidFill>
                  <a:srgbClr val="FF0000"/>
                </a:solidFill>
              </a:ln>
            </c:spPr>
          </c:marker>
          <c:dLbls>
            <c:dLbl>
              <c:idx val="0"/>
              <c:layout>
                <c:manualLayout>
                  <c:x val="-0.0223492902750398"/>
                  <c:y val="0.019900485039068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62-449F-85B2-3F9360FABEA9}"/>
                </c:ext>
                <c:ext xmlns:c15="http://schemas.microsoft.com/office/drawing/2012/chart" uri="{CE6537A1-D6FC-4f65-9D91-7224C49458BB}">
                  <c15:layout/>
                </c:ext>
              </c:extLst>
            </c:dLbl>
            <c:dLbl>
              <c:idx val="1"/>
              <c:layout>
                <c:manualLayout>
                  <c:x val="-0.0160835033102786"/>
                  <c:y val="0.025555043331347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62-449F-85B2-3F9360FABEA9}"/>
                </c:ext>
                <c:ext xmlns:c15="http://schemas.microsoft.com/office/drawing/2012/chart" uri="{CE6537A1-D6FC-4f65-9D91-7224C49458BB}">
                  <c15:layout/>
                </c:ext>
              </c:extLst>
            </c:dLbl>
            <c:dLbl>
              <c:idx val="2"/>
              <c:layout>
                <c:manualLayout>
                  <c:x val="-0.0264095931568612"/>
                  <c:y val="0.03783035196906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62-449F-85B2-3F9360FABEA9}"/>
                </c:ext>
                <c:ext xmlns:c15="http://schemas.microsoft.com/office/drawing/2012/chart" uri="{CE6537A1-D6FC-4f65-9D91-7224C49458BB}">
                  <c15:layout/>
                </c:ext>
              </c:extLst>
            </c:dLbl>
            <c:spPr>
              <a:solidFill>
                <a:srgbClr val="FF0000"/>
              </a:solidFill>
            </c:spPr>
            <c:txPr>
              <a:bodyPr/>
              <a:lstStyle/>
              <a:p>
                <a:pPr>
                  <a:defRPr lang="en-US" sz="800" b="1">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'!$J$513:$J$517</c:f>
              <c:numCache>
                <c:formatCode>0</c:formatCode>
                <c:ptCount val="5"/>
                <c:pt idx="0">
                  <c:v>158.0260274139641</c:v>
                </c:pt>
                <c:pt idx="1">
                  <c:v>142.418</c:v>
                </c:pt>
                <c:pt idx="2">
                  <c:v>140.8</c:v>
                </c:pt>
                <c:pt idx="3">
                  <c:v>131.567</c:v>
                </c:pt>
                <c:pt idx="4" formatCode="#,##0">
                  <c:v>114.361</c:v>
                </c:pt>
              </c:numCache>
            </c:numRef>
          </c:val>
          <c:smooth val="0"/>
          <c:extLst xmlns:c16r2="http://schemas.microsoft.com/office/drawing/2015/06/chart">
            <c:ext xmlns:c16="http://schemas.microsoft.com/office/drawing/2014/chart" uri="{C3380CC4-5D6E-409C-BE32-E72D297353CC}">
              <c16:uniqueId val="{00000013-D562-449F-85B2-3F9360FABEA9}"/>
            </c:ext>
          </c:extLst>
        </c:ser>
        <c:ser>
          <c:idx val="4"/>
          <c:order val="4"/>
          <c:tx>
            <c:strRef>
              <c:f>'Revenue numbers '!$K$498</c:f>
              <c:strCache>
                <c:ptCount val="1"/>
                <c:pt idx="0">
                  <c:v>Uninor</c:v>
                </c:pt>
              </c:strCache>
            </c:strRef>
          </c:tx>
          <c:spPr>
            <a:ln w="31750">
              <a:solidFill>
                <a:srgbClr val="00FFFF"/>
              </a:solidFill>
            </a:ln>
          </c:spPr>
          <c:marker>
            <c:spPr>
              <a:ln>
                <a:solidFill>
                  <a:srgbClr val="00FFFF"/>
                </a:solidFill>
              </a:ln>
            </c:spPr>
          </c:marker>
          <c:dLbls>
            <c:dLbl>
              <c:idx val="2"/>
              <c:layout>
                <c:manualLayout>
                  <c:x val="-0.0280402889337325"/>
                  <c:y val="0.02538303208792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62-449F-85B2-3F9360FABEA9}"/>
                </c:ext>
                <c:ext xmlns:c15="http://schemas.microsoft.com/office/drawing/2012/chart" uri="{CE6537A1-D6FC-4f65-9D91-7224C49458BB}"/>
              </c:extLst>
            </c:dLbl>
            <c:dLbl>
              <c:idx val="4"/>
              <c:layout>
                <c:manualLayout>
                  <c:x val="-0.0261554064063266"/>
                  <c:y val="0.01545280498120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62-449F-85B2-3F9360FABEA9}"/>
                </c:ext>
                <c:ext xmlns:c15="http://schemas.microsoft.com/office/drawing/2012/chart" uri="{CE6537A1-D6FC-4f65-9D91-7224C49458BB}"/>
              </c:extLst>
            </c:dLbl>
            <c:spPr>
              <a:solidFill>
                <a:srgbClr val="00FFFF"/>
              </a:solidFill>
            </c:spPr>
            <c:txPr>
              <a:bodyPr/>
              <a:lstStyle/>
              <a:p>
                <a:pPr>
                  <a:defRPr lang="en-US" sz="800"/>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'!$K$513:$K$517</c:f>
              <c:numCache>
                <c:formatCode>#,##0</c:formatCode>
                <c:ptCount val="5"/>
              </c:numCache>
            </c:numRef>
          </c:val>
          <c:smooth val="0"/>
          <c:extLst xmlns:c16r2="http://schemas.microsoft.com/office/drawing/2015/06/chart">
            <c:ext xmlns:c16="http://schemas.microsoft.com/office/drawing/2014/chart" uri="{C3380CC4-5D6E-409C-BE32-E72D297353CC}">
              <c16:uniqueId val="{00000016-D562-449F-85B2-3F9360FABEA9}"/>
            </c:ext>
          </c:extLst>
        </c:ser>
        <c:dLbls>
          <c:showLegendKey val="0"/>
          <c:showVal val="0"/>
          <c:showCatName val="0"/>
          <c:showSerName val="0"/>
          <c:showPercent val="0"/>
          <c:showBubbleSize val="0"/>
        </c:dLbls>
        <c:marker val="1"/>
        <c:smooth val="0"/>
        <c:axId val="1693686560"/>
        <c:axId val="1693689920"/>
      </c:lineChart>
      <c:catAx>
        <c:axId val="1693686560"/>
        <c:scaling>
          <c:orientation val="minMax"/>
        </c:scaling>
        <c:delete val="0"/>
        <c:axPos val="b"/>
        <c:numFmt formatCode="General" sourceLinked="0"/>
        <c:majorTickMark val="none"/>
        <c:minorTickMark val="none"/>
        <c:tickLblPos val="nextTo"/>
        <c:txPr>
          <a:bodyPr/>
          <a:lstStyle/>
          <a:p>
            <a:pPr>
              <a:defRPr lang="en-US"/>
            </a:pPr>
            <a:endParaRPr lang="en-US"/>
          </a:p>
        </c:txPr>
        <c:crossAx val="1693689920"/>
        <c:crosses val="autoZero"/>
        <c:auto val="1"/>
        <c:lblAlgn val="ctr"/>
        <c:lblOffset val="100"/>
        <c:noMultiLvlLbl val="0"/>
      </c:catAx>
      <c:valAx>
        <c:axId val="1693689920"/>
        <c:scaling>
          <c:orientation val="minMax"/>
        </c:scaling>
        <c:delete val="0"/>
        <c:axPos val="l"/>
        <c:title>
          <c:tx>
            <c:rich>
              <a:bodyPr rot="-5400000" vert="horz"/>
              <a:lstStyle/>
              <a:p>
                <a:pPr>
                  <a:defRPr lang="en-US"/>
                </a:pPr>
                <a:r>
                  <a:rPr lang="en-US" b="0"/>
                  <a:t>ARPU</a:t>
                </a:r>
              </a:p>
            </c:rich>
          </c:tx>
          <c:layout/>
          <c:overlay val="0"/>
        </c:title>
        <c:numFmt formatCode="#,##0" sourceLinked="1"/>
        <c:majorTickMark val="none"/>
        <c:minorTickMark val="none"/>
        <c:tickLblPos val="nextTo"/>
        <c:txPr>
          <a:bodyPr/>
          <a:lstStyle/>
          <a:p>
            <a:pPr>
              <a:defRPr lang="en-US"/>
            </a:pPr>
            <a:endParaRPr lang="en-US"/>
          </a:p>
        </c:txPr>
        <c:crossAx val="1693686560"/>
        <c:crosses val="autoZero"/>
        <c:crossBetween val="between"/>
      </c:valAx>
      <c:spPr>
        <a:solidFill>
          <a:srgbClr val="FFFFCC"/>
        </a:solidFill>
      </c:spPr>
    </c:plotArea>
    <c:legend>
      <c:legendPos val="b"/>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Cellular Operators VAS revenue as a % of Mobile Revenue</a:t>
            </a:r>
          </a:p>
        </c:rich>
      </c:tx>
      <c:layout>
        <c:manualLayout>
          <c:xMode val="edge"/>
          <c:yMode val="edge"/>
          <c:x val="0.225327184101987"/>
          <c:y val="0.0112280701754386"/>
        </c:manualLayout>
      </c:layout>
      <c:overlay val="0"/>
    </c:title>
    <c:autoTitleDeleted val="0"/>
    <c:plotArea>
      <c:layout>
        <c:manualLayout>
          <c:layoutTarget val="inner"/>
          <c:xMode val="edge"/>
          <c:yMode val="edge"/>
          <c:x val="0.111976457488269"/>
          <c:y val="0.0809675660348551"/>
          <c:w val="0.853906697681748"/>
          <c:h val="0.537764593830203"/>
        </c:manualLayout>
      </c:layout>
      <c:barChart>
        <c:barDir val="col"/>
        <c:grouping val="clustered"/>
        <c:varyColors val="0"/>
        <c:ser>
          <c:idx val="0"/>
          <c:order val="0"/>
          <c:tx>
            <c:v>Airtel</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1.83514759134706E-17"/>
                  <c:y val="0.06071508186165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FEE-4C2A-9BF6-88DD5B4223A7}"/>
                </c:ext>
                <c:ext xmlns:c15="http://schemas.microsoft.com/office/drawing/2012/chart" uri="{CE6537A1-D6FC-4f65-9D91-7224C49458BB}">
                  <c15:layout/>
                </c:ext>
              </c:extLst>
            </c:dLbl>
            <c:dLbl>
              <c:idx val="1"/>
              <c:layout>
                <c:manualLayout>
                  <c:x val="0.0"/>
                  <c:y val="0.06071508186165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FEE-4C2A-9BF6-88DD5B4223A7}"/>
                </c:ext>
                <c:ext xmlns:c15="http://schemas.microsoft.com/office/drawing/2012/chart" uri="{CE6537A1-D6FC-4f65-9D91-7224C49458BB}">
                  <c15:layout/>
                </c:ext>
              </c:extLst>
            </c:dLbl>
            <c:dLbl>
              <c:idx val="2"/>
              <c:layout>
                <c:manualLayout>
                  <c:x val="0.0"/>
                  <c:y val="0.057140460658901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FEE-4C2A-9BF6-88DD5B4223A7}"/>
                </c:ext>
                <c:ext xmlns:c15="http://schemas.microsoft.com/office/drawing/2012/chart" uri="{CE6537A1-D6FC-4f65-9D91-7224C49458BB}">
                  <c15:layout/>
                </c:ext>
              </c:extLst>
            </c:dLbl>
            <c:dLbl>
              <c:idx val="3"/>
              <c:layout>
                <c:manualLayout>
                  <c:x val="0.0"/>
                  <c:y val="0.06071508186165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FEE-4C2A-9BF6-88DD5B4223A7}"/>
                </c:ext>
                <c:ext xmlns:c15="http://schemas.microsoft.com/office/drawing/2012/chart" uri="{CE6537A1-D6FC-4f65-9D91-7224C49458BB}"/>
              </c:extLst>
            </c:dLbl>
            <c:dLbl>
              <c:idx val="4"/>
              <c:layout>
                <c:manualLayout>
                  <c:x val="0.0"/>
                  <c:y val="0.06071508186165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FEE-4C2A-9BF6-88DD5B4223A7}"/>
                </c:ext>
                <c:ext xmlns:c15="http://schemas.microsoft.com/office/drawing/2012/chart" uri="{CE6537A1-D6FC-4f65-9D91-7224C49458BB}"/>
              </c:extLst>
            </c:dLbl>
            <c:spPr>
              <a:noFill/>
              <a:ln>
                <a:noFill/>
              </a:ln>
              <a:effectLst/>
            </c:spPr>
            <c:txPr>
              <a:bodyPr/>
              <a:lstStyle/>
              <a:p>
                <a:pPr>
                  <a:defRPr lang="en-US" sz="900">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'!$H$559:$H$563</c:f>
              <c:strCache>
                <c:ptCount val="5"/>
                <c:pt idx="0">
                  <c:v>Dec 31,2016</c:v>
                </c:pt>
                <c:pt idx="1">
                  <c:v>Mar 31,2017</c:v>
                </c:pt>
                <c:pt idx="2">
                  <c:v>Jun 30,2017</c:v>
                </c:pt>
                <c:pt idx="3">
                  <c:v>Sep 30,2017</c:v>
                </c:pt>
                <c:pt idx="4">
                  <c:v>Dec 31,2017</c:v>
                </c:pt>
              </c:strCache>
            </c:strRef>
          </c:cat>
          <c:val>
            <c:numRef>
              <c:f>'Revenue numbers '!$I$559:$I$563</c:f>
              <c:numCache>
                <c:formatCode>General</c:formatCode>
                <c:ptCount val="5"/>
                <c:pt idx="0">
                  <c:v>28.4</c:v>
                </c:pt>
                <c:pt idx="1">
                  <c:v>27.5</c:v>
                </c:pt>
                <c:pt idx="2">
                  <c:v>27.9</c:v>
                </c:pt>
              </c:numCache>
            </c:numRef>
          </c:val>
          <c:extLst xmlns:c16r2="http://schemas.microsoft.com/office/drawing/2015/06/chart">
            <c:ext xmlns:c16="http://schemas.microsoft.com/office/drawing/2014/chart" uri="{C3380CC4-5D6E-409C-BE32-E72D297353CC}">
              <c16:uniqueId val="{00000005-BFEE-4C2A-9BF6-88DD5B4223A7}"/>
            </c:ext>
          </c:extLst>
        </c:ser>
        <c:ser>
          <c:idx val="3"/>
          <c:order val="1"/>
          <c:tx>
            <c:v>Idea</c:v>
          </c:tx>
          <c:spPr>
            <a:solidFill>
              <a:srgbClr val="FFC000"/>
            </a:solidFill>
            <a:ln>
              <a:solidFill>
                <a:srgbClr val="FFC000"/>
              </a:solidFill>
            </a:ln>
          </c:spPr>
          <c:invertIfNegative val="0"/>
          <c:dLbls>
            <c:dLbl>
              <c:idx val="0"/>
              <c:layout/>
              <c:tx>
                <c:rich>
                  <a:bodyPr/>
                  <a:lstStyle/>
                  <a:p>
                    <a:r>
                      <a:rPr lang="hr-HR" sz="900">
                        <a:solidFill>
                          <a:schemeClr val="tx1"/>
                        </a:solidFill>
                      </a:rPr>
                      <a:t>12.6</a:t>
                    </a:r>
                    <a:endParaRPr lang="hr-HR">
                      <a:solidFill>
                        <a:srgbClr val="7030A0"/>
                      </a:solidFill>
                    </a:endParaRPr>
                  </a:p>
                </c:rich>
              </c:tx>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FEE-4C2A-9BF6-88DD5B4223A7}"/>
                </c:ext>
                <c:ext xmlns:c15="http://schemas.microsoft.com/office/drawing/2012/chart" uri="{CE6537A1-D6FC-4f65-9D91-7224C49458BB}">
                  <c15:layout/>
                </c:ext>
              </c:extLst>
            </c:dLbl>
            <c:spPr>
              <a:noFill/>
              <a:ln>
                <a:noFill/>
              </a:ln>
              <a:effectLst/>
            </c:spPr>
            <c:txPr>
              <a:bodyPr/>
              <a:lstStyle/>
              <a:p>
                <a:pPr>
                  <a:defRPr lang="en-US" sz="900">
                    <a:solidFill>
                      <a:schemeClr val="tx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'!$H$559:$H$563</c:f>
              <c:strCache>
                <c:ptCount val="5"/>
                <c:pt idx="0">
                  <c:v>Dec 31,2016</c:v>
                </c:pt>
                <c:pt idx="1">
                  <c:v>Mar 31,2017</c:v>
                </c:pt>
                <c:pt idx="2">
                  <c:v>Jun 30,2017</c:v>
                </c:pt>
                <c:pt idx="3">
                  <c:v>Sep 30,2017</c:v>
                </c:pt>
                <c:pt idx="4">
                  <c:v>Dec 31,2017</c:v>
                </c:pt>
              </c:strCache>
            </c:strRef>
          </c:cat>
          <c:val>
            <c:numRef>
              <c:f>'Revenue numbers '!$J$559:$J$563</c:f>
              <c:numCache>
                <c:formatCode>General</c:formatCode>
                <c:ptCount val="5"/>
                <c:pt idx="0">
                  <c:v>27.2</c:v>
                </c:pt>
                <c:pt idx="1">
                  <c:v>24.7</c:v>
                </c:pt>
                <c:pt idx="2">
                  <c:v>23.6</c:v>
                </c:pt>
                <c:pt idx="3">
                  <c:v>23.3</c:v>
                </c:pt>
                <c:pt idx="4" formatCode="#,##0.0">
                  <c:v>25.3</c:v>
                </c:pt>
              </c:numCache>
            </c:numRef>
          </c:val>
          <c:extLst xmlns:c16r2="http://schemas.microsoft.com/office/drawing/2015/06/chart">
            <c:ext xmlns:c16="http://schemas.microsoft.com/office/drawing/2014/chart" uri="{C3380CC4-5D6E-409C-BE32-E72D297353CC}">
              <c16:uniqueId val="{00000008-BFEE-4C2A-9BF6-88DD5B4223A7}"/>
            </c:ext>
          </c:extLst>
        </c:ser>
        <c:dLbls>
          <c:showLegendKey val="0"/>
          <c:showVal val="1"/>
          <c:showCatName val="0"/>
          <c:showSerName val="0"/>
          <c:showPercent val="0"/>
          <c:showBubbleSize val="0"/>
        </c:dLbls>
        <c:gapWidth val="90"/>
        <c:axId val="1207851552"/>
        <c:axId val="1207853872"/>
      </c:barChart>
      <c:catAx>
        <c:axId val="1207851552"/>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207853872"/>
        <c:crosses val="autoZero"/>
        <c:auto val="0"/>
        <c:lblAlgn val="ctr"/>
        <c:lblOffset val="100"/>
        <c:tickLblSkip val="1"/>
        <c:tickMarkSkip val="1"/>
        <c:noMultiLvlLbl val="0"/>
      </c:catAx>
      <c:valAx>
        <c:axId val="1207853872"/>
        <c:scaling>
          <c:orientation val="minMax"/>
        </c:scaling>
        <c:delete val="0"/>
        <c:axPos val="l"/>
        <c:title>
          <c:tx>
            <c:rich>
              <a:bodyPr/>
              <a:lstStyle/>
              <a:p>
                <a:pPr>
                  <a:defRPr lang="en-US"/>
                </a:pPr>
                <a:r>
                  <a:rPr lang="en-US" sz="900" b="0">
                    <a:latin typeface="Arial" pitchFamily="34" charset="0"/>
                    <a:cs typeface="Arial" pitchFamily="34" charset="0"/>
                  </a:rPr>
                  <a:t>VAS Revenue</a:t>
                </a:r>
              </a:p>
              <a:p>
                <a:pPr>
                  <a:defRPr lang="en-US"/>
                </a:pPr>
                <a:r>
                  <a:rPr lang="en-US" sz="900" b="0">
                    <a:latin typeface="Arial" pitchFamily="34" charset="0"/>
                    <a:cs typeface="Arial" pitchFamily="34" charset="0"/>
                  </a:rPr>
                  <a:t>(% of Mobile  Revenue)</a:t>
                </a:r>
              </a:p>
            </c:rich>
          </c:tx>
          <c:layout>
            <c:manualLayout>
              <c:xMode val="edge"/>
              <c:yMode val="edge"/>
              <c:x val="0.0422501053780513"/>
              <c:y val="0.16452939971134"/>
            </c:manualLayout>
          </c:layout>
          <c:overlay val="0"/>
        </c:title>
        <c:numFmt formatCode="General" sourceLinked="1"/>
        <c:majorTickMark val="out"/>
        <c:minorTickMark val="none"/>
        <c:tickLblPos val="nextTo"/>
        <c:txPr>
          <a:bodyPr rot="0" vert="horz"/>
          <a:lstStyle/>
          <a:p>
            <a:pPr>
              <a:defRPr lang="en-US"/>
            </a:pPr>
            <a:endParaRPr lang="en-US"/>
          </a:p>
        </c:txPr>
        <c:crossAx val="1207851552"/>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legend>
      <c:legendPos val="b"/>
      <c:layout>
        <c:manualLayout>
          <c:xMode val="edge"/>
          <c:yMode val="edge"/>
          <c:x val="0.377310689543309"/>
          <c:y val="0.867836121350227"/>
          <c:w val="0.272897154807323"/>
          <c:h val="0.0646395655962693"/>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US" sz="1200" b="1" i="0" u="none" strike="noStrike" kern="1200" baseline="0">
                <a:solidFill>
                  <a:sysClr val="windowText" lastClr="000000"/>
                </a:solidFill>
                <a:latin typeface="+mn-lt"/>
                <a:ea typeface="+mn-ea"/>
                <a:cs typeface="+mn-cs"/>
              </a:defRPr>
            </a:pPr>
            <a:r>
              <a:rPr lang="en-US" sz="1200" b="1" i="0" baseline="0"/>
              <a:t>Month on Month (MoM) Growth in Subscribers-Graph 2</a:t>
            </a:r>
            <a:endParaRPr lang="en-IN" sz="1200" b="1" i="0" baseline="0"/>
          </a:p>
          <a:p>
            <a:pPr marL="0" marR="0" indent="0" algn="ctr" defTabSz="914400" rtl="0" eaLnBrk="1" fontAlgn="auto" latinLnBrk="0" hangingPunct="1">
              <a:lnSpc>
                <a:spcPct val="100000"/>
              </a:lnSpc>
              <a:spcBef>
                <a:spcPts val="0"/>
              </a:spcBef>
              <a:spcAft>
                <a:spcPts val="0"/>
              </a:spcAft>
              <a:buClrTx/>
              <a:buSzTx/>
              <a:buFontTx/>
              <a:buNone/>
              <a:tabLst/>
              <a:defRPr lang="en-US" sz="1200" b="1" i="0" u="none" strike="noStrike" kern="1200" baseline="0">
                <a:solidFill>
                  <a:sysClr val="windowText" lastClr="000000"/>
                </a:solidFill>
                <a:latin typeface="+mn-lt"/>
                <a:ea typeface="+mn-ea"/>
                <a:cs typeface="+mn-cs"/>
              </a:defRPr>
            </a:pPr>
            <a:endParaRPr lang="en-US" sz="1200"/>
          </a:p>
        </c:rich>
      </c:tx>
      <c:layout>
        <c:manualLayout>
          <c:xMode val="edge"/>
          <c:yMode val="edge"/>
          <c:x val="0.299866977756166"/>
          <c:y val="0.010747290128337"/>
        </c:manualLayout>
      </c:layout>
      <c:overlay val="0"/>
    </c:title>
    <c:autoTitleDeleted val="0"/>
    <c:plotArea>
      <c:layout>
        <c:manualLayout>
          <c:layoutTarget val="inner"/>
          <c:xMode val="edge"/>
          <c:yMode val="edge"/>
          <c:x val="0.193777741124634"/>
          <c:y val="0.0894919985447817"/>
          <c:w val="0.788349106204022"/>
          <c:h val="0.586433345160591"/>
        </c:manualLayout>
      </c:layout>
      <c:lineChart>
        <c:grouping val="standard"/>
        <c:varyColors val="0"/>
        <c:ser>
          <c:idx val="1"/>
          <c:order val="0"/>
          <c:tx>
            <c:strRef>
              <c:f>'Market share &amp; Sub Trends '!$B$662</c:f>
              <c:strCache>
                <c:ptCount val="1"/>
                <c:pt idx="0">
                  <c:v>Reliance</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'!$C$662:$L$662</c:f>
              <c:numCache>
                <c:formatCode>0.0%</c:formatCode>
                <c:ptCount val="10"/>
                <c:pt idx="0">
                  <c:v>-0.00492413625738562</c:v>
                </c:pt>
                <c:pt idx="1">
                  <c:v>-0.0321103235150274</c:v>
                </c:pt>
                <c:pt idx="2">
                  <c:v>-0.0158948576426381</c:v>
                </c:pt>
                <c:pt idx="3">
                  <c:v>0.0</c:v>
                </c:pt>
                <c:pt idx="4">
                  <c:v>-0.0567387498353027</c:v>
                </c:pt>
                <c:pt idx="5">
                  <c:v>0.0</c:v>
                </c:pt>
                <c:pt idx="6">
                  <c:v>0.0</c:v>
                </c:pt>
                <c:pt idx="7">
                  <c:v>-0.0524160069504984</c:v>
                </c:pt>
                <c:pt idx="8">
                  <c:v>-0.0657371497994913</c:v>
                </c:pt>
                <c:pt idx="9">
                  <c:v>-0.0524160069504984</c:v>
                </c:pt>
              </c:numCache>
            </c:numRef>
          </c:val>
          <c:smooth val="0"/>
          <c:extLst xmlns:c16r2="http://schemas.microsoft.com/office/drawing/2015/06/chart">
            <c:ext xmlns:c16="http://schemas.microsoft.com/office/drawing/2014/chart" uri="{C3380CC4-5D6E-409C-BE32-E72D297353CC}">
              <c16:uniqueId val="{00000000-4618-4D2D-AA7B-3B0661EC6BBB}"/>
            </c:ext>
          </c:extLst>
        </c:ser>
        <c:ser>
          <c:idx val="2"/>
          <c:order val="1"/>
          <c:tx>
            <c:strRef>
              <c:f>'Market share &amp; Sub Trends '!$B$663</c:f>
              <c:strCache>
                <c:ptCount val="1"/>
                <c:pt idx="0">
                  <c:v>Sistema</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'!$C$663:$L$663</c:f>
              <c:numCache>
                <c:formatCode>0.0%</c:formatCode>
                <c:ptCount val="10"/>
                <c:pt idx="0">
                  <c:v>-0.052377565599638</c:v>
                </c:pt>
                <c:pt idx="1">
                  <c:v>-0.0521529659855732</c:v>
                </c:pt>
                <c:pt idx="2">
                  <c:v>-0.0691855124342283</c:v>
                </c:pt>
                <c:pt idx="3">
                  <c:v>-0.0158948576426381</c:v>
                </c:pt>
                <c:pt idx="4">
                  <c:v>-0.0122571803138313</c:v>
                </c:pt>
                <c:pt idx="5">
                  <c:v>-0.000784961752755194</c:v>
                </c:pt>
                <c:pt idx="6">
                  <c:v>-0.000485923857585421</c:v>
                </c:pt>
                <c:pt idx="7">
                  <c:v>-0.065908183033848</c:v>
                </c:pt>
                <c:pt idx="8">
                  <c:v>-0.151556456410777</c:v>
                </c:pt>
                <c:pt idx="9">
                  <c:v>-0.065908183033848</c:v>
                </c:pt>
              </c:numCache>
            </c:numRef>
          </c:val>
          <c:smooth val="0"/>
          <c:extLst xmlns:c16r2="http://schemas.microsoft.com/office/drawing/2015/06/chart">
            <c:ext xmlns:c16="http://schemas.microsoft.com/office/drawing/2014/chart" uri="{C3380CC4-5D6E-409C-BE32-E72D297353CC}">
              <c16:uniqueId val="{00000001-4618-4D2D-AA7B-3B0661EC6BBB}"/>
            </c:ext>
          </c:extLst>
        </c:ser>
        <c:ser>
          <c:idx val="3"/>
          <c:order val="2"/>
          <c:tx>
            <c:strRef>
              <c:f>'Market share &amp; Sub Trends '!$B$664</c:f>
              <c:strCache>
                <c:ptCount val="1"/>
                <c:pt idx="0">
                  <c:v>Tata</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'!$C$664:$L$664</c:f>
              <c:numCache>
                <c:formatCode>0.0%</c:formatCode>
                <c:ptCount val="10"/>
                <c:pt idx="0">
                  <c:v>-0.0135717429496099</c:v>
                </c:pt>
                <c:pt idx="1">
                  <c:v>-0.0435494950717118</c:v>
                </c:pt>
                <c:pt idx="2">
                  <c:v>-0.0298649525387036</c:v>
                </c:pt>
                <c:pt idx="3">
                  <c:v>-0.0298649525387036</c:v>
                </c:pt>
                <c:pt idx="4">
                  <c:v>0.0</c:v>
                </c:pt>
                <c:pt idx="5">
                  <c:v>-0.0733988942102312</c:v>
                </c:pt>
                <c:pt idx="6">
                  <c:v>-0.0720744951679918</c:v>
                </c:pt>
                <c:pt idx="7">
                  <c:v>-0.0439366303655814</c:v>
                </c:pt>
                <c:pt idx="8">
                  <c:v>-0.104901391989332</c:v>
                </c:pt>
                <c:pt idx="9">
                  <c:v>-0.0439366303655814</c:v>
                </c:pt>
              </c:numCache>
            </c:numRef>
          </c:val>
          <c:smooth val="0"/>
          <c:extLst xmlns:c16r2="http://schemas.microsoft.com/office/drawing/2015/06/chart">
            <c:ext xmlns:c16="http://schemas.microsoft.com/office/drawing/2014/chart" uri="{C3380CC4-5D6E-409C-BE32-E72D297353CC}">
              <c16:uniqueId val="{00000002-4618-4D2D-AA7B-3B0661EC6BBB}"/>
            </c:ext>
          </c:extLst>
        </c:ser>
        <c:ser>
          <c:idx val="0"/>
          <c:order val="3"/>
          <c:tx>
            <c:strRef>
              <c:f>'Market share &amp; Sub Trends '!$B$665</c:f>
              <c:strCache>
                <c:ptCount val="1"/>
                <c:pt idx="0">
                  <c:v>Telenor</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'!$C$665:$L$665</c:f>
              <c:numCache>
                <c:formatCode>0.0%</c:formatCode>
                <c:ptCount val="10"/>
                <c:pt idx="0">
                  <c:v>-0.0187412182730774</c:v>
                </c:pt>
                <c:pt idx="1">
                  <c:v>-0.0219977513355513</c:v>
                </c:pt>
                <c:pt idx="2">
                  <c:v>-0.0227554831250473</c:v>
                </c:pt>
                <c:pt idx="3">
                  <c:v>-0.0227554831250473</c:v>
                </c:pt>
                <c:pt idx="4">
                  <c:v>-0.0142211663174361</c:v>
                </c:pt>
                <c:pt idx="5">
                  <c:v>-0.00582923639814913</c:v>
                </c:pt>
                <c:pt idx="6">
                  <c:v>-0.00526218060515608</c:v>
                </c:pt>
                <c:pt idx="7">
                  <c:v>-0.0199771746270952</c:v>
                </c:pt>
                <c:pt idx="8">
                  <c:v>-0.0248742041474125</c:v>
                </c:pt>
                <c:pt idx="9">
                  <c:v>-0.0199771746270952</c:v>
                </c:pt>
              </c:numCache>
            </c:numRef>
          </c:val>
          <c:smooth val="0"/>
          <c:extLst xmlns:c16r2="http://schemas.microsoft.com/office/drawing/2015/06/chart">
            <c:ext xmlns:c16="http://schemas.microsoft.com/office/drawing/2014/chart" uri="{C3380CC4-5D6E-409C-BE32-E72D297353CC}">
              <c16:uniqueId val="{00000003-4618-4D2D-AA7B-3B0661EC6BBB}"/>
            </c:ext>
          </c:extLst>
        </c:ser>
        <c:ser>
          <c:idx val="4"/>
          <c:order val="4"/>
          <c:tx>
            <c:strRef>
              <c:f>'Market share &amp; Sub Trends '!$B$667</c:f>
              <c:strCache>
                <c:ptCount val="1"/>
                <c:pt idx="0">
                  <c:v>Reliance Jio</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'!$C$667:$L$667</c:f>
              <c:numCache>
                <c:formatCode>0.0%</c:formatCode>
                <c:ptCount val="10"/>
                <c:pt idx="0">
                  <c:v>0.134670777890614</c:v>
                </c:pt>
                <c:pt idx="1">
                  <c:v>0.0567840826344051</c:v>
                </c:pt>
                <c:pt idx="2">
                  <c:v>0.0356167786515171</c:v>
                </c:pt>
                <c:pt idx="3">
                  <c:v>0.0356167786515171</c:v>
                </c:pt>
                <c:pt idx="4">
                  <c:v>0.0513507272615785</c:v>
                </c:pt>
                <c:pt idx="5">
                  <c:v>0.0422873974365428</c:v>
                </c:pt>
                <c:pt idx="6">
                  <c:v>0.0425227958364414</c:v>
                </c:pt>
                <c:pt idx="7">
                  <c:v>0.0447437900800945</c:v>
                </c:pt>
                <c:pt idx="8">
                  <c:v>0.052983610019237</c:v>
                </c:pt>
                <c:pt idx="9">
                  <c:v>0.0447437900800945</c:v>
                </c:pt>
              </c:numCache>
            </c:numRef>
          </c:val>
          <c:smooth val="0"/>
          <c:extLst xmlns:c16r2="http://schemas.microsoft.com/office/drawing/2015/06/chart">
            <c:ext xmlns:c16="http://schemas.microsoft.com/office/drawing/2014/chart" uri="{C3380CC4-5D6E-409C-BE32-E72D297353CC}">
              <c16:uniqueId val="{00000004-4618-4D2D-AA7B-3B0661EC6BBB}"/>
            </c:ext>
          </c:extLst>
        </c:ser>
        <c:ser>
          <c:idx val="5"/>
          <c:order val="5"/>
          <c:tx>
            <c:strRef>
              <c:f>'Market share &amp; Sub Trends '!$B$666</c:f>
              <c:strCache>
                <c:ptCount val="1"/>
                <c:pt idx="0">
                  <c:v>Vodafone</c:v>
                </c:pt>
              </c:strCache>
            </c:strRef>
          </c:tx>
          <c:cat>
            <c:strRef>
              <c:f>'Market share &amp; Sub Trends '!$C$656:$L$656</c:f>
              <c:strCache>
                <c:ptCount val="10"/>
                <c:pt idx="0">
                  <c:v>Feb-17</c:v>
                </c:pt>
                <c:pt idx="1">
                  <c:v>Mar-17</c:v>
                </c:pt>
                <c:pt idx="2">
                  <c:v>Apr-17</c:v>
                </c:pt>
                <c:pt idx="3">
                  <c:v>May-17</c:v>
                </c:pt>
                <c:pt idx="4">
                  <c:v>Jun-17</c:v>
                </c:pt>
                <c:pt idx="5">
                  <c:v>Jul-17</c:v>
                </c:pt>
                <c:pt idx="6">
                  <c:v>Aug-17</c:v>
                </c:pt>
                <c:pt idx="7">
                  <c:v>Sep-17</c:v>
                </c:pt>
                <c:pt idx="8">
                  <c:v>Oct-17</c:v>
                </c:pt>
                <c:pt idx="9">
                  <c:v>Nov-17</c:v>
                </c:pt>
              </c:strCache>
            </c:strRef>
          </c:cat>
          <c:val>
            <c:numRef>
              <c:f>'Market share &amp; Sub Trends '!$C$666:$L$666</c:f>
              <c:numCache>
                <c:formatCode>0.0%</c:formatCode>
                <c:ptCount val="10"/>
                <c:pt idx="0">
                  <c:v>0.0038368376602089</c:v>
                </c:pt>
                <c:pt idx="1">
                  <c:v>0.00885202190480821</c:v>
                </c:pt>
                <c:pt idx="2">
                  <c:v>0.00361918888072643</c:v>
                </c:pt>
                <c:pt idx="3">
                  <c:v>0.00361918888072643</c:v>
                </c:pt>
                <c:pt idx="4">
                  <c:v>0.00468555866442481</c:v>
                </c:pt>
                <c:pt idx="5">
                  <c:v>-0.00655778608977788</c:v>
                </c:pt>
                <c:pt idx="6">
                  <c:v>-0.0064542226072147</c:v>
                </c:pt>
                <c:pt idx="7">
                  <c:v>-0.00336634559163557</c:v>
                </c:pt>
                <c:pt idx="8">
                  <c:v>0.00423927872780519</c:v>
                </c:pt>
                <c:pt idx="9">
                  <c:v>-0.00336634559163557</c:v>
                </c:pt>
              </c:numCache>
            </c:numRef>
          </c:val>
          <c:smooth val="0"/>
          <c:extLst xmlns:c16r2="http://schemas.microsoft.com/office/drawing/2015/06/chart">
            <c:ext xmlns:c16="http://schemas.microsoft.com/office/drawing/2014/chart" uri="{C3380CC4-5D6E-409C-BE32-E72D297353CC}">
              <c16:uniqueId val="{00000005-4618-4D2D-AA7B-3B0661EC6BBB}"/>
            </c:ext>
          </c:extLst>
        </c:ser>
        <c:dLbls>
          <c:showLegendKey val="0"/>
          <c:showVal val="0"/>
          <c:showCatName val="0"/>
          <c:showSerName val="0"/>
          <c:showPercent val="0"/>
          <c:showBubbleSize val="0"/>
        </c:dLbls>
        <c:marker val="1"/>
        <c:smooth val="0"/>
        <c:axId val="1693704032"/>
        <c:axId val="1693706352"/>
      </c:lineChart>
      <c:catAx>
        <c:axId val="1693704032"/>
        <c:scaling>
          <c:orientation val="minMax"/>
        </c:scaling>
        <c:delete val="0"/>
        <c:axPos val="b"/>
        <c:numFmt formatCode="General" sourceLinked="0"/>
        <c:majorTickMark val="out"/>
        <c:minorTickMark val="none"/>
        <c:tickLblPos val="nextTo"/>
        <c:txPr>
          <a:bodyPr/>
          <a:lstStyle/>
          <a:p>
            <a:pPr>
              <a:defRPr lang="en-US"/>
            </a:pPr>
            <a:endParaRPr lang="en-US"/>
          </a:p>
        </c:txPr>
        <c:crossAx val="1693706352"/>
        <c:crosses val="autoZero"/>
        <c:auto val="1"/>
        <c:lblAlgn val="ctr"/>
        <c:lblOffset val="100"/>
        <c:noMultiLvlLbl val="0"/>
      </c:catAx>
      <c:valAx>
        <c:axId val="1693706352"/>
        <c:scaling>
          <c:orientation val="minMax"/>
        </c:scaling>
        <c:delete val="0"/>
        <c:axPos val="l"/>
        <c:title>
          <c:tx>
            <c:rich>
              <a:bodyPr rot="-5400000" vert="horz"/>
              <a:lstStyle/>
              <a:p>
                <a:pPr>
                  <a:defRPr lang="en-US" b="1"/>
                </a:pPr>
                <a:r>
                  <a:rPr lang="en-US" b="0"/>
                  <a:t>% Growth</a:t>
                </a:r>
              </a:p>
            </c:rich>
          </c:tx>
          <c:layout>
            <c:manualLayout>
              <c:xMode val="edge"/>
              <c:yMode val="edge"/>
              <c:x val="0.109358593777442"/>
              <c:y val="0.309407269615988"/>
            </c:manualLayout>
          </c:layout>
          <c:overlay val="0"/>
        </c:title>
        <c:numFmt formatCode="General" sourceLinked="0"/>
        <c:majorTickMark val="out"/>
        <c:minorTickMark val="none"/>
        <c:tickLblPos val="nextTo"/>
        <c:txPr>
          <a:bodyPr/>
          <a:lstStyle/>
          <a:p>
            <a:pPr>
              <a:defRPr lang="en-US"/>
            </a:pPr>
            <a:endParaRPr lang="en-US"/>
          </a:p>
        </c:txPr>
        <c:crossAx val="1693704032"/>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Operators'</a:t>
            </a:r>
            <a:r>
              <a:rPr lang="en-US" sz="1200" baseline="0"/>
              <a:t> Share of Total </a:t>
            </a:r>
            <a:r>
              <a:rPr lang="en-US" sz="1200"/>
              <a:t>Gross Revenue-</a:t>
            </a:r>
            <a:r>
              <a:rPr lang="en-US" sz="1200" baseline="0"/>
              <a:t>  </a:t>
            </a:r>
          </a:p>
          <a:p>
            <a:pPr>
              <a:defRPr lang="en-US" sz="1200"/>
            </a:pPr>
            <a:r>
              <a:rPr lang="en-US" sz="1200" baseline="0"/>
              <a:t>QE Dec 2014</a:t>
            </a:r>
            <a:endParaRPr lang="en-US" sz="1200"/>
          </a:p>
        </c:rich>
      </c:tx>
      <c:layout>
        <c:manualLayout>
          <c:xMode val="edge"/>
          <c:yMode val="edge"/>
          <c:x val="0.248184299266484"/>
          <c:y val="0.045845354000394"/>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Graphs!$U$1478</c:f>
              <c:strCache>
                <c:ptCount val="1"/>
                <c:pt idx="0">
                  <c:v>GR</c:v>
                </c:pt>
              </c:strCache>
            </c:strRef>
          </c:tx>
          <c:dPt>
            <c:idx val="0"/>
            <c:bubble3D val="0"/>
            <c:spPr>
              <a:solidFill>
                <a:schemeClr val="accent5">
                  <a:lumMod val="75000"/>
                </a:schemeClr>
              </a:solidFill>
              <a:ln>
                <a:solidFill>
                  <a:schemeClr val="accent5">
                    <a:lumMod val="75000"/>
                  </a:schemeClr>
                </a:solidFill>
              </a:ln>
            </c:spPr>
            <c:extLst xmlns:c16r2="http://schemas.microsoft.com/office/drawing/2015/06/chart">
              <c:ext xmlns:c16="http://schemas.microsoft.com/office/drawing/2014/chart" uri="{C3380CC4-5D6E-409C-BE32-E72D297353CC}">
                <c16:uniqueId val="{00000001-EDE0-4405-BF6B-9CB5BBD2CAE7}"/>
              </c:ext>
            </c:extLst>
          </c:dPt>
          <c:dPt>
            <c:idx val="1"/>
            <c:bubble3D val="0"/>
            <c:explosion val="1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EDE0-4405-BF6B-9CB5BBD2CAE7}"/>
              </c:ext>
            </c:extLst>
          </c:dPt>
          <c:dPt>
            <c:idx val="2"/>
            <c:bubble3D val="0"/>
            <c:spPr>
              <a:solidFill>
                <a:schemeClr val="accent2">
                  <a:lumMod val="60000"/>
                  <a:lumOff val="40000"/>
                </a:schemeClr>
              </a:solidFill>
              <a:ln>
                <a:solidFill>
                  <a:schemeClr val="accent2">
                    <a:lumMod val="40000"/>
                    <a:lumOff val="60000"/>
                  </a:schemeClr>
                </a:solidFill>
              </a:ln>
            </c:spPr>
            <c:extLst xmlns:c16r2="http://schemas.microsoft.com/office/drawing/2015/06/chart">
              <c:ext xmlns:c16="http://schemas.microsoft.com/office/drawing/2014/chart" uri="{C3380CC4-5D6E-409C-BE32-E72D297353CC}">
                <c16:uniqueId val="{00000005-EDE0-4405-BF6B-9CB5BBD2CAE7}"/>
              </c:ext>
            </c:extLst>
          </c:dPt>
          <c:dPt>
            <c:idx val="5"/>
            <c:bubble3D val="0"/>
            <c:spPr>
              <a:solidFill>
                <a:srgbClr val="FFC000"/>
              </a:solidFill>
              <a:ln>
                <a:solidFill>
                  <a:srgbClr val="FFC000"/>
                </a:solidFill>
              </a:ln>
            </c:spPr>
            <c:extLst xmlns:c16r2="http://schemas.microsoft.com/office/drawing/2015/06/chart">
              <c:ext xmlns:c16="http://schemas.microsoft.com/office/drawing/2014/chart" uri="{C3380CC4-5D6E-409C-BE32-E72D297353CC}">
                <c16:uniqueId val="{00000007-EDE0-4405-BF6B-9CB5BBD2CAE7}"/>
              </c:ext>
            </c:extLst>
          </c:dPt>
          <c:dPt>
            <c:idx val="7"/>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9-EDE0-4405-BF6B-9CB5BBD2CAE7}"/>
              </c:ext>
            </c:extLst>
          </c:dPt>
          <c:dLbls>
            <c:dLbl>
              <c:idx val="0"/>
              <c:layout>
                <c:manualLayout>
                  <c:x val="-0.0350929252599743"/>
                  <c:y val="-0.0139667878053705"/>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DE0-4405-BF6B-9CB5BBD2CAE7}"/>
                </c:ext>
                <c:ext xmlns:c15="http://schemas.microsoft.com/office/drawing/2012/chart" uri="{CE6537A1-D6FC-4f65-9D91-7224C49458BB}">
                  <c15:layout/>
                </c:ext>
              </c:extLst>
            </c:dLbl>
            <c:dLbl>
              <c:idx val="1"/>
              <c:layout>
                <c:manualLayout>
                  <c:x val="-0.199238498271438"/>
                  <c:y val="0.0162073490813648"/>
                </c:manualLayout>
              </c:layout>
              <c:numFmt formatCode="0.00%" sourceLinked="0"/>
              <c:spPr/>
              <c:txPr>
                <a:bodyPr/>
                <a:lstStyle/>
                <a:p>
                  <a:pPr>
                    <a:defRPr lang="en-US" sz="900">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EDE0-4405-BF6B-9CB5BBD2CAE7}"/>
                </c:ext>
                <c:ext xmlns:c15="http://schemas.microsoft.com/office/drawing/2012/chart" uri="{CE6537A1-D6FC-4f65-9D91-7224C49458BB}">
                  <c15:layout/>
                </c:ext>
              </c:extLst>
            </c:dLbl>
            <c:dLbl>
              <c:idx val="2"/>
              <c:layout>
                <c:manualLayout>
                  <c:x val="-0.139462036421619"/>
                  <c:y val="-0.164375883303049"/>
                </c:manualLayout>
              </c:layout>
              <c:numFmt formatCode="0.00%" sourceLinked="0"/>
              <c:spPr>
                <a:noFill/>
                <a:ln>
                  <a:noFill/>
                </a:ln>
                <a:effectLst/>
              </c:spPr>
              <c:txPr>
                <a:bodyPr/>
                <a:lstStyle/>
                <a:p>
                  <a:pPr>
                    <a:defRPr lang="en-US" sz="900">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EDE0-4405-BF6B-9CB5BBD2CAE7}"/>
                </c:ext>
                <c:ext xmlns:c15="http://schemas.microsoft.com/office/drawing/2012/chart" uri="{CE6537A1-D6FC-4f65-9D91-7224C49458BB}">
                  <c15:layout/>
                </c:ext>
              </c:extLst>
            </c:dLbl>
            <c:dLbl>
              <c:idx val="3"/>
              <c:numFmt formatCode="0.00%" sourceLinked="0"/>
              <c:spPr>
                <a:noFill/>
                <a:ln>
                  <a:noFill/>
                </a:ln>
                <a:effectLst/>
              </c:spPr>
              <c:txPr>
                <a:bodyPr/>
                <a:lstStyle/>
                <a:p>
                  <a:pPr>
                    <a:defRPr lang="en-US" sz="900">
                      <a:solidFill>
                        <a:schemeClr val="bg1"/>
                      </a:solidFill>
                    </a:defRPr>
                  </a:pPr>
                  <a:endParaRPr lang="en-US"/>
                </a:p>
              </c:txPr>
              <c:showLegendKey val="0"/>
              <c:showVal val="0"/>
              <c:showCatName val="1"/>
              <c:showSerName val="0"/>
              <c:showPercent val="1"/>
              <c:showBubbleSize val="0"/>
            </c:dLbl>
            <c:dLbl>
              <c:idx val="4"/>
              <c:layout>
                <c:manualLayout>
                  <c:x val="0.142112726573535"/>
                  <c:y val="0.11945184736523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EDE0-4405-BF6B-9CB5BBD2CAE7}"/>
                </c:ext>
                <c:ext xmlns:c15="http://schemas.microsoft.com/office/drawing/2012/chart" uri="{CE6537A1-D6FC-4f65-9D91-7224C49458BB}">
                  <c15:layout/>
                </c:ext>
              </c:extLst>
            </c:dLbl>
            <c:dLbl>
              <c:idx val="5"/>
              <c:layout>
                <c:manualLayout>
                  <c:x val="-0.0376587216482647"/>
                  <c:y val="0.118048909751666"/>
                </c:manualLayout>
              </c:layout>
              <c:numFmt formatCode="0.00%" sourceLinked="0"/>
              <c:spPr/>
              <c:txPr>
                <a:bodyPr/>
                <a:lstStyle/>
                <a:p>
                  <a:pPr>
                    <a:defRPr lang="en-US" sz="900">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EDE0-4405-BF6B-9CB5BBD2CAE7}"/>
                </c:ext>
                <c:ext xmlns:c15="http://schemas.microsoft.com/office/drawing/2012/chart" uri="{CE6537A1-D6FC-4f65-9D91-7224C49458BB}">
                  <c15:layout/>
                </c:ext>
              </c:extLst>
            </c:dLbl>
            <c:dLbl>
              <c:idx val="6"/>
              <c:delete val="1"/>
              <c:extLst xmlns:c16r2="http://schemas.microsoft.com/office/drawing/2015/06/chart">
                <c:ext xmlns:c16="http://schemas.microsoft.com/office/drawing/2014/chart" uri="{C3380CC4-5D6E-409C-BE32-E72D297353CC}">
                  <c16:uniqueId val="{0000000E-EDE0-4405-BF6B-9CB5BBD2CAE7}"/>
                </c:ext>
                <c:ext xmlns:c15="http://schemas.microsoft.com/office/drawing/2012/chart" uri="{CE6537A1-D6FC-4f65-9D91-7224C49458BB}"/>
              </c:extLst>
            </c:dLbl>
            <c:dLbl>
              <c:idx val="7"/>
              <c:layout>
                <c:manualLayout>
                  <c:x val="-0.0162950836038781"/>
                  <c:y val="0.00591535433070867"/>
                </c:manualLayout>
              </c:layout>
              <c:numFmt formatCode="0.00%" sourceLinked="0"/>
              <c:spPr/>
              <c:txPr>
                <a:bodyPr/>
                <a:lstStyle/>
                <a:p>
                  <a:pPr>
                    <a:defRPr lang="en-US" sz="900">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EDE0-4405-BF6B-9CB5BBD2CAE7}"/>
                </c:ext>
                <c:ext xmlns:c15="http://schemas.microsoft.com/office/drawing/2012/chart" uri="{CE6537A1-D6FC-4f65-9D91-7224C49458BB}">
                  <c15:layout/>
                </c:ext>
              </c:extLst>
            </c:dLbl>
            <c:dLbl>
              <c:idx val="8"/>
              <c:delete val="1"/>
              <c:extLst xmlns:c16r2="http://schemas.microsoft.com/office/drawing/2015/06/chart">
                <c:ext xmlns:c16="http://schemas.microsoft.com/office/drawing/2014/chart" uri="{C3380CC4-5D6E-409C-BE32-E72D297353CC}">
                  <c16:uniqueId val="{0000000F-EDE0-4405-BF6B-9CB5BBD2CAE7}"/>
                </c:ext>
                <c:ext xmlns:c15="http://schemas.microsoft.com/office/drawing/2012/chart" uri="{CE6537A1-D6FC-4f65-9D91-7224C49458BB}"/>
              </c:extLst>
            </c:dLbl>
            <c:dLbl>
              <c:idx val="9"/>
              <c:layout>
                <c:manualLayout>
                  <c:x val="0.0"/>
                  <c:y val="-0.062027306682818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0-EDE0-4405-BF6B-9CB5BBD2CAE7}"/>
                </c:ext>
                <c:ext xmlns:c15="http://schemas.microsoft.com/office/drawing/2012/chart" uri="{CE6537A1-D6FC-4f65-9D91-7224C49458BB}">
                  <c15:layout/>
                </c:ext>
              </c:extLst>
            </c:dLbl>
            <c:dLbl>
              <c:idx val="10"/>
              <c:layout>
                <c:manualLayout>
                  <c:x val="0.263423395774325"/>
                  <c:y val="-0.0693786593983445"/>
                </c:manualLayout>
              </c:layout>
              <c:numFmt formatCode="0.00%" sourceLinked="0"/>
              <c:spPr/>
              <c:txPr>
                <a:bodyPr/>
                <a:lstStyle/>
                <a:p>
                  <a:pPr>
                    <a:defRPr lang="en-US" sz="900">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EDE0-4405-BF6B-9CB5BBD2CAE7}"/>
                </c:ext>
                <c:ext xmlns:c15="http://schemas.microsoft.com/office/drawing/2012/chart" uri="{CE6537A1-D6FC-4f65-9D91-7224C49458BB}">
                  <c15:layout/>
                </c:ext>
              </c:extLst>
            </c:dLbl>
            <c:dLbl>
              <c:idx val="11"/>
              <c:layout>
                <c:manualLayout>
                  <c:x val="-0.0258609041066477"/>
                  <c:y val="-0.075888350494649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2-EDE0-4405-BF6B-9CB5BBD2CAE7}"/>
                </c:ext>
                <c:ext xmlns:c15="http://schemas.microsoft.com/office/drawing/2012/chart" uri="{CE6537A1-D6FC-4f65-9D91-7224C49458BB}">
                  <c15:layout/>
                </c:ext>
              </c:extLst>
            </c:dLbl>
            <c:dLbl>
              <c:idx val="12"/>
              <c:delete val="1"/>
              <c:extLst xmlns:c16r2="http://schemas.microsoft.com/office/drawing/2015/06/chart">
                <c:ext xmlns:c16="http://schemas.microsoft.com/office/drawing/2014/chart" uri="{C3380CC4-5D6E-409C-BE32-E72D297353CC}">
                  <c16:uniqueId val="{00000013-EDE0-4405-BF6B-9CB5BBD2CAE7}"/>
                </c:ext>
                <c:ext xmlns:c15="http://schemas.microsoft.com/office/drawing/2012/chart" uri="{CE6537A1-D6FC-4f65-9D91-7224C49458BB}"/>
              </c:extLst>
            </c:dLbl>
            <c:dLbl>
              <c:idx val="13"/>
              <c:numFmt formatCode="0.00%" sourceLinked="0"/>
              <c:spPr/>
              <c:txPr>
                <a:bodyPr/>
                <a:lstStyle/>
                <a:p>
                  <a:pPr>
                    <a:defRPr lang="en-US" sz="900">
                      <a:solidFill>
                        <a:sysClr val="windowText" lastClr="000000"/>
                      </a:solidFill>
                    </a:defRPr>
                  </a:pPr>
                  <a:endParaRPr lang="en-US"/>
                </a:p>
              </c:txPr>
              <c:showLegendKey val="0"/>
              <c:showVal val="0"/>
              <c:showCatName val="1"/>
              <c:showSerName val="0"/>
              <c:showPercent val="1"/>
              <c:showBubbleSize val="0"/>
            </c:dLbl>
            <c:numFmt formatCode="0.00%" sourceLinked="0"/>
            <c:spPr>
              <a:noFill/>
              <a:ln>
                <a:noFill/>
              </a:ln>
              <a:effectLst/>
            </c:spPr>
            <c:txPr>
              <a:bodyPr/>
              <a:lstStyle/>
              <a:p>
                <a:pPr>
                  <a:defRPr lang="en-US" sz="900">
                    <a:solidFill>
                      <a:sysClr val="windowText" lastClr="000000"/>
                    </a:solidFil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Graphs!$T$1479:$T$1490</c:f>
              <c:strCache>
                <c:ptCount val="12"/>
                <c:pt idx="0">
                  <c:v>Aircel Ltd.</c:v>
                </c:pt>
                <c:pt idx="1">
                  <c:v>Bharti Airtel Ltd.</c:v>
                </c:pt>
                <c:pt idx="2">
                  <c:v>BSNL</c:v>
                </c:pt>
                <c:pt idx="3">
                  <c:v>Idea Cellular Ltd         </c:v>
                </c:pt>
                <c:pt idx="4">
                  <c:v>MTNL </c:v>
                </c:pt>
                <c:pt idx="5">
                  <c:v>MTS</c:v>
                </c:pt>
                <c:pt idx="6">
                  <c:v>Quadrant Televentures Ltd</c:v>
                </c:pt>
                <c:pt idx="7">
                  <c:v>Reliance Communication Ltd.</c:v>
                </c:pt>
                <c:pt idx="8">
                  <c:v>Tata Teleservices (Maharashtra) Ltd.</c:v>
                </c:pt>
                <c:pt idx="9">
                  <c:v>Uninor</c:v>
                </c:pt>
                <c:pt idx="10">
                  <c:v>Videocon </c:v>
                </c:pt>
                <c:pt idx="11">
                  <c:v>Vodafone Cellular Ltd</c:v>
                </c:pt>
              </c:strCache>
            </c:strRef>
          </c:cat>
          <c:val>
            <c:numRef>
              <c:f>Graphs!$U$1479:$U$1490</c:f>
              <c:numCache>
                <c:formatCode>General</c:formatCode>
                <c:ptCount val="12"/>
                <c:pt idx="0">
                  <c:v>2594.82</c:v>
                </c:pt>
                <c:pt idx="1">
                  <c:v>14403.6</c:v>
                </c:pt>
                <c:pt idx="2">
                  <c:v>3723.82</c:v>
                </c:pt>
                <c:pt idx="3">
                  <c:v>8162.76</c:v>
                </c:pt>
                <c:pt idx="4">
                  <c:v>195.16</c:v>
                </c:pt>
                <c:pt idx="5">
                  <c:v>351.38</c:v>
                </c:pt>
                <c:pt idx="6">
                  <c:v>90.99</c:v>
                </c:pt>
                <c:pt idx="7">
                  <c:v>2054.6</c:v>
                </c:pt>
                <c:pt idx="8">
                  <c:v>3339.42</c:v>
                </c:pt>
                <c:pt idx="9">
                  <c:v>1095.61</c:v>
                </c:pt>
                <c:pt idx="10">
                  <c:v>126.23</c:v>
                </c:pt>
                <c:pt idx="11" formatCode="0.00">
                  <c:v>10879.74</c:v>
                </c:pt>
              </c:numCache>
            </c:numRef>
          </c:val>
          <c:extLst xmlns:c16r2="http://schemas.microsoft.com/office/drawing/2015/06/chart">
            <c:ext xmlns:c16="http://schemas.microsoft.com/office/drawing/2014/chart" uri="{C3380CC4-5D6E-409C-BE32-E72D297353CC}">
              <c16:uniqueId val="{00000014-EDE0-4405-BF6B-9CB5BBD2CAE7}"/>
            </c:ext>
          </c:extLst>
        </c:ser>
        <c:dLbls>
          <c:showLegendKey val="0"/>
          <c:showVal val="0"/>
          <c:showCatName val="0"/>
          <c:showSerName val="0"/>
          <c:showPercent val="1"/>
          <c:showBubbleSize val="0"/>
          <c:showLeaderLines val="1"/>
        </c:dLbls>
      </c:pie3DChart>
    </c:plotArea>
    <c:plotVisOnly val="1"/>
    <c:dispBlanksAs val="zero"/>
    <c:showDLblsOverMax val="0"/>
  </c:chart>
  <c:printSettings>
    <c:headerFooter/>
    <c:pageMargins b="0.750000000000015" l="0.700000000000001" r="0.700000000000001" t="0.75000000000001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Operators' Share of AGR-  </a:t>
            </a:r>
          </a:p>
          <a:p>
            <a:pPr algn="ctr" rtl="0">
              <a:defRPr lang="en-US"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QE Dec 2014</a:t>
            </a:r>
          </a:p>
        </c:rich>
      </c:tx>
      <c:layout>
        <c:manualLayout>
          <c:xMode val="edge"/>
          <c:yMode val="edge"/>
          <c:x val="0.322076649376134"/>
          <c:y val="0.0458452584150416"/>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Graphs!$V$1478</c:f>
              <c:strCache>
                <c:ptCount val="1"/>
                <c:pt idx="0">
                  <c:v>AGR</c:v>
                </c:pt>
              </c:strCache>
            </c:strRef>
          </c:tx>
          <c:dPt>
            <c:idx val="0"/>
            <c:bubble3D val="0"/>
            <c:spPr>
              <a:solidFill>
                <a:schemeClr val="accent5">
                  <a:lumMod val="75000"/>
                </a:schemeClr>
              </a:solidFill>
              <a:ln>
                <a:solidFill>
                  <a:schemeClr val="accent5">
                    <a:lumMod val="75000"/>
                  </a:schemeClr>
                </a:solidFill>
              </a:ln>
            </c:spPr>
            <c:extLst xmlns:c16r2="http://schemas.microsoft.com/office/drawing/2015/06/chart">
              <c:ext xmlns:c16="http://schemas.microsoft.com/office/drawing/2014/chart" uri="{C3380CC4-5D6E-409C-BE32-E72D297353CC}">
                <c16:uniqueId val="{00000001-4F3B-4BCD-8DCD-9416D31CD403}"/>
              </c:ext>
            </c:extLst>
          </c:dPt>
          <c:dPt>
            <c:idx val="1"/>
            <c:bubble3D val="0"/>
            <c:explosion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4F3B-4BCD-8DCD-9416D31CD403}"/>
              </c:ext>
            </c:extLst>
          </c:dPt>
          <c:dPt>
            <c:idx val="2"/>
            <c:bubble3D val="0"/>
            <c:spPr>
              <a:solidFill>
                <a:schemeClr val="accent2">
                  <a:lumMod val="60000"/>
                  <a:lumOff val="40000"/>
                </a:schemeClr>
              </a:solidFill>
              <a:ln>
                <a:solidFill>
                  <a:schemeClr val="accent2">
                    <a:lumMod val="40000"/>
                    <a:lumOff val="60000"/>
                  </a:schemeClr>
                </a:solidFill>
              </a:ln>
            </c:spPr>
            <c:extLst xmlns:c16r2="http://schemas.microsoft.com/office/drawing/2015/06/chart">
              <c:ext xmlns:c16="http://schemas.microsoft.com/office/drawing/2014/chart" uri="{C3380CC4-5D6E-409C-BE32-E72D297353CC}">
                <c16:uniqueId val="{00000005-4F3B-4BCD-8DCD-9416D31CD403}"/>
              </c:ext>
            </c:extLst>
          </c:dPt>
          <c:dPt>
            <c:idx val="5"/>
            <c:bubble3D val="0"/>
            <c:spPr>
              <a:solidFill>
                <a:srgbClr val="FFC000"/>
              </a:solidFill>
              <a:ln>
                <a:solidFill>
                  <a:srgbClr val="FFC000"/>
                </a:solidFill>
              </a:ln>
            </c:spPr>
            <c:extLst xmlns:c16r2="http://schemas.microsoft.com/office/drawing/2015/06/chart">
              <c:ext xmlns:c16="http://schemas.microsoft.com/office/drawing/2014/chart" uri="{C3380CC4-5D6E-409C-BE32-E72D297353CC}">
                <c16:uniqueId val="{00000007-4F3B-4BCD-8DCD-9416D31CD403}"/>
              </c:ext>
            </c:extLst>
          </c:dPt>
          <c:dPt>
            <c:idx val="7"/>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9-4F3B-4BCD-8DCD-9416D31CD403}"/>
              </c:ext>
            </c:extLst>
          </c:dPt>
          <c:dLbls>
            <c:dLbl>
              <c:idx val="0"/>
              <c:layout>
                <c:manualLayout>
                  <c:x val="-0.0495765562035444"/>
                  <c:y val="-0.0325040297536771"/>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F3B-4BCD-8DCD-9416D31CD403}"/>
                </c:ext>
                <c:ext xmlns:c15="http://schemas.microsoft.com/office/drawing/2012/chart" uri="{CE6537A1-D6FC-4f65-9D91-7224C49458BB}">
                  <c15:layout/>
                </c:ext>
              </c:extLst>
            </c:dLbl>
            <c:dLbl>
              <c:idx val="1"/>
              <c:layout>
                <c:manualLayout>
                  <c:x val="-0.189160830614491"/>
                  <c:y val="0.0218481168362314"/>
                </c:manualLayout>
              </c:layout>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4F3B-4BCD-8DCD-9416D31CD403}"/>
                </c:ext>
                <c:ext xmlns:c15="http://schemas.microsoft.com/office/drawing/2012/chart" uri="{CE6537A1-D6FC-4f65-9D91-7224C49458BB}">
                  <c15:layout/>
                </c:ext>
              </c:extLst>
            </c:dLbl>
            <c:dLbl>
              <c:idx val="2"/>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dLbl>
            <c:dLbl>
              <c:idx val="3"/>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dLbl>
            <c:dLbl>
              <c:idx val="4"/>
              <c:layout>
                <c:manualLayout>
                  <c:x val="0.18886011731755"/>
                  <c:y val="0.11085399988542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4F3B-4BCD-8DCD-9416D31CD403}"/>
                </c:ext>
                <c:ext xmlns:c15="http://schemas.microsoft.com/office/drawing/2012/chart" uri="{CE6537A1-D6FC-4f65-9D91-7224C49458BB}">
                  <c15:layout/>
                </c:ext>
              </c:extLst>
            </c:dLbl>
            <c:dLbl>
              <c:idx val="5"/>
              <c:layout>
                <c:manualLayout>
                  <c:x val="0.135229856395278"/>
                  <c:y val="-0.210515038735353"/>
                </c:manualLayout>
              </c:layout>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4F3B-4BCD-8DCD-9416D31CD403}"/>
                </c:ext>
                <c:ext xmlns:c15="http://schemas.microsoft.com/office/drawing/2012/chart" uri="{CE6537A1-D6FC-4f65-9D91-7224C49458BB}">
                  <c15:layout/>
                </c:ext>
              </c:extLst>
            </c:dLbl>
            <c:dLbl>
              <c:idx val="6"/>
              <c:layout>
                <c:manualLayout>
                  <c:x val="0.0273327579019065"/>
                  <c:y val="0.10643067170637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E-4F3B-4BCD-8DCD-9416D31CD403}"/>
                </c:ext>
                <c:ext xmlns:c15="http://schemas.microsoft.com/office/drawing/2012/chart" uri="{CE6537A1-D6FC-4f65-9D91-7224C49458BB}">
                  <c15:layout/>
                </c:ext>
              </c:extLst>
            </c:dLbl>
            <c:dLbl>
              <c:idx val="7"/>
              <c:layout>
                <c:manualLayout>
                  <c:x val="0.0"/>
                  <c:y val="-0.033946337081986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4F3B-4BCD-8DCD-9416D31CD403}"/>
                </c:ext>
                <c:ext xmlns:c15="http://schemas.microsoft.com/office/drawing/2012/chart" uri="{CE6537A1-D6FC-4f65-9D91-7224C49458BB}">
                  <c15:layout/>
                </c:ext>
              </c:extLst>
            </c:dLbl>
            <c:dLbl>
              <c:idx val="8"/>
              <c:delete val="1"/>
              <c:extLst xmlns:c16r2="http://schemas.microsoft.com/office/drawing/2015/06/chart">
                <c:ext xmlns:c16="http://schemas.microsoft.com/office/drawing/2014/chart" uri="{C3380CC4-5D6E-409C-BE32-E72D297353CC}">
                  <c16:uniqueId val="{0000000F-4F3B-4BCD-8DCD-9416D31CD403}"/>
                </c:ext>
                <c:ext xmlns:c15="http://schemas.microsoft.com/office/drawing/2012/chart" uri="{CE6537A1-D6FC-4f65-9D91-7224C49458BB}"/>
              </c:extLst>
            </c:dLbl>
            <c:dLbl>
              <c:idx val="9"/>
              <c:layout>
                <c:manualLayout>
                  <c:x val="-0.0369640793123369"/>
                  <c:y val="-0.073312620302690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0-4F3B-4BCD-8DCD-9416D31CD403}"/>
                </c:ext>
                <c:ext xmlns:c15="http://schemas.microsoft.com/office/drawing/2012/chart" uri="{CE6537A1-D6FC-4f65-9D91-7224C49458BB}">
                  <c15:layout/>
                </c:ext>
              </c:extLst>
            </c:dLbl>
            <c:dLbl>
              <c:idx val="10"/>
              <c:layout>
                <c:manualLayout>
                  <c:x val="0.260387766956478"/>
                  <c:y val="-0.0606107256686035"/>
                </c:manualLayout>
              </c:layout>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4F3B-4BCD-8DCD-9416D31CD403}"/>
                </c:ext>
                <c:ext xmlns:c15="http://schemas.microsoft.com/office/drawing/2012/chart" uri="{CE6537A1-D6FC-4f65-9D91-7224C49458BB}">
                  <c15:layout/>
                </c:ext>
              </c:extLst>
            </c:dLbl>
            <c:dLbl>
              <c:idx val="11"/>
              <c:layout>
                <c:manualLayout>
                  <c:x val="-0.0170404576022698"/>
                  <c:y val="-0.08624543553264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2-4F3B-4BCD-8DCD-9416D31CD403}"/>
                </c:ext>
                <c:ext xmlns:c15="http://schemas.microsoft.com/office/drawing/2012/chart" uri="{CE6537A1-D6FC-4f65-9D91-7224C49458BB}">
                  <c15:layout/>
                </c:ext>
              </c:extLst>
            </c:dLbl>
            <c:dLbl>
              <c:idx val="12"/>
              <c:delete val="1"/>
              <c:extLst xmlns:c16r2="http://schemas.microsoft.com/office/drawing/2015/06/chart">
                <c:ext xmlns:c16="http://schemas.microsoft.com/office/drawing/2014/chart" uri="{C3380CC4-5D6E-409C-BE32-E72D297353CC}">
                  <c16:uniqueId val="{00000013-4F3B-4BCD-8DCD-9416D31CD403}"/>
                </c:ext>
                <c:ext xmlns:c15="http://schemas.microsoft.com/office/drawing/2012/chart" uri="{CE6537A1-D6FC-4f65-9D91-7224C49458BB}"/>
              </c:extLst>
            </c:dLbl>
            <c:dLbl>
              <c:idx val="13"/>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Graphs!$T$1479:$T$1490</c:f>
              <c:strCache>
                <c:ptCount val="12"/>
                <c:pt idx="0">
                  <c:v>Aircel Ltd.</c:v>
                </c:pt>
                <c:pt idx="1">
                  <c:v>Bharti Airtel Ltd.</c:v>
                </c:pt>
                <c:pt idx="2">
                  <c:v>BSNL</c:v>
                </c:pt>
                <c:pt idx="3">
                  <c:v>Idea Cellular Ltd         </c:v>
                </c:pt>
                <c:pt idx="4">
                  <c:v>MTNL </c:v>
                </c:pt>
                <c:pt idx="5">
                  <c:v>MTS</c:v>
                </c:pt>
                <c:pt idx="6">
                  <c:v>Quadrant Televentures Ltd</c:v>
                </c:pt>
                <c:pt idx="7">
                  <c:v>Reliance Communication Ltd.</c:v>
                </c:pt>
                <c:pt idx="8">
                  <c:v>Tata Teleservices (Maharashtra) Ltd.</c:v>
                </c:pt>
                <c:pt idx="9">
                  <c:v>Uninor</c:v>
                </c:pt>
                <c:pt idx="10">
                  <c:v>Videocon </c:v>
                </c:pt>
                <c:pt idx="11">
                  <c:v>Vodafone Cellular Ltd</c:v>
                </c:pt>
              </c:strCache>
            </c:strRef>
          </c:cat>
          <c:val>
            <c:numRef>
              <c:f>Graphs!$V$1479:$V$1490</c:f>
              <c:numCache>
                <c:formatCode>General</c:formatCode>
                <c:ptCount val="12"/>
                <c:pt idx="0">
                  <c:v>1854.98</c:v>
                </c:pt>
                <c:pt idx="1">
                  <c:v>10300.41</c:v>
                </c:pt>
                <c:pt idx="2">
                  <c:v>2752.73</c:v>
                </c:pt>
                <c:pt idx="3">
                  <c:v>5999.490000000001</c:v>
                </c:pt>
                <c:pt idx="4">
                  <c:v>173.08</c:v>
                </c:pt>
                <c:pt idx="5">
                  <c:v>285.99</c:v>
                </c:pt>
                <c:pt idx="6">
                  <c:v>36.29</c:v>
                </c:pt>
                <c:pt idx="7">
                  <c:v>1310.29</c:v>
                </c:pt>
                <c:pt idx="8">
                  <c:v>2395.85</c:v>
                </c:pt>
                <c:pt idx="9">
                  <c:v>725.98</c:v>
                </c:pt>
                <c:pt idx="10">
                  <c:v>27.93</c:v>
                </c:pt>
                <c:pt idx="11" formatCode="0.00">
                  <c:v>7683.36</c:v>
                </c:pt>
              </c:numCache>
            </c:numRef>
          </c:val>
          <c:extLst xmlns:c16r2="http://schemas.microsoft.com/office/drawing/2015/06/chart">
            <c:ext xmlns:c16="http://schemas.microsoft.com/office/drawing/2014/chart" uri="{C3380CC4-5D6E-409C-BE32-E72D297353CC}">
              <c16:uniqueId val="{00000014-4F3B-4BCD-8DCD-9416D31CD403}"/>
            </c:ext>
          </c:extLst>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15" l="0.700000000000001" r="0.700000000000001" t="0.75000000000001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Cellular Operators Mobile ARPU in INR</a:t>
            </a:r>
          </a:p>
        </c:rich>
      </c:tx>
      <c:layout>
        <c:manualLayout>
          <c:xMode val="edge"/>
          <c:yMode val="edge"/>
          <c:x val="0.336158902327494"/>
          <c:y val="0.00308055546000925"/>
        </c:manualLayout>
      </c:layout>
      <c:overlay val="0"/>
    </c:title>
    <c:autoTitleDeleted val="0"/>
    <c:plotArea>
      <c:layout>
        <c:manualLayout>
          <c:layoutTarget val="inner"/>
          <c:xMode val="edge"/>
          <c:yMode val="edge"/>
          <c:x val="0.127748001240479"/>
          <c:y val="0.0805895999872681"/>
          <c:w val="0.858358275391015"/>
          <c:h val="0.444062522910893"/>
        </c:manualLayout>
      </c:layout>
      <c:barChart>
        <c:barDir val="col"/>
        <c:grouping val="clustered"/>
        <c:varyColors val="0"/>
        <c:ser>
          <c:idx val="0"/>
          <c:order val="0"/>
          <c:tx>
            <c:strRef>
              <c:f>'Revenue numbers '!$G$498</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spPr>
              <a:gradFill flip="none" rotWithShape="1">
                <a:gsLst>
                  <a:gs pos="0">
                    <a:srgbClr val="C00000">
                      <a:tint val="66000"/>
                      <a:satMod val="160000"/>
                    </a:srgbClr>
                  </a:gs>
                  <a:gs pos="50000">
                    <a:srgbClr val="C00000">
                      <a:tint val="44500"/>
                      <a:satMod val="160000"/>
                    </a:srgbClr>
                  </a:gs>
                  <a:gs pos="100000">
                    <a:srgbClr val="C00000">
                      <a:tint val="23500"/>
                      <a:satMod val="160000"/>
                    </a:srgbClr>
                  </a:gs>
                </a:gsLst>
                <a:path path="circle">
                  <a:fillToRect l="50000" t="50000" r="50000" b="50000"/>
                </a:path>
                <a:tileRect/>
              </a:gradFill>
            </c:spPr>
            <c:txPr>
              <a:bodyPr/>
              <a:lstStyle/>
              <a:p>
                <a:pPr>
                  <a:defRPr lang="en-US"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'!$G$513:$G$517</c:f>
              <c:numCache>
                <c:formatCode>#,##0</c:formatCode>
                <c:ptCount val="5"/>
                <c:pt idx="0">
                  <c:v>172.0243527271224</c:v>
                </c:pt>
                <c:pt idx="1">
                  <c:v>157.584729151214</c:v>
                </c:pt>
                <c:pt idx="2">
                  <c:v>154.0</c:v>
                </c:pt>
                <c:pt idx="3">
                  <c:v>145.0</c:v>
                </c:pt>
                <c:pt idx="4">
                  <c:v>123.0</c:v>
                </c:pt>
              </c:numCache>
            </c:numRef>
          </c:val>
          <c:extLst xmlns:c16r2="http://schemas.microsoft.com/office/drawing/2015/06/chart">
            <c:ext xmlns:c16="http://schemas.microsoft.com/office/drawing/2014/chart" uri="{C3380CC4-5D6E-409C-BE32-E72D297353CC}">
              <c16:uniqueId val="{00000000-E58A-4C53-BF94-43A2223102CA}"/>
            </c:ext>
          </c:extLst>
        </c:ser>
        <c:ser>
          <c:idx val="1"/>
          <c:order val="1"/>
          <c:tx>
            <c:strRef>
              <c:f>'Revenue numbers '!$H$498</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tileRect/>
              </a:gradFill>
            </c:spPr>
            <c:txPr>
              <a:bodyPr/>
              <a:lstStyle/>
              <a:p>
                <a:pPr>
                  <a:defRPr lang="en-US"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'!$H$513:$H$517</c:f>
              <c:numCache>
                <c:formatCode>#,##0</c:formatCode>
                <c:ptCount val="5"/>
                <c:pt idx="0">
                  <c:v>154.0</c:v>
                </c:pt>
                <c:pt idx="1">
                  <c:v>141.0</c:v>
                </c:pt>
              </c:numCache>
            </c:numRef>
          </c:val>
          <c:extLst xmlns:c16r2="http://schemas.microsoft.com/office/drawing/2015/06/chart">
            <c:ext xmlns:c16="http://schemas.microsoft.com/office/drawing/2014/chart" uri="{C3380CC4-5D6E-409C-BE32-E72D297353CC}">
              <c16:uniqueId val="{00000001-E58A-4C53-BF94-43A2223102CA}"/>
            </c:ext>
          </c:extLst>
        </c:ser>
        <c:ser>
          <c:idx val="2"/>
          <c:order val="2"/>
          <c:tx>
            <c:strRef>
              <c:f>'Revenue numbers '!$I$498</c:f>
              <c:strCache>
                <c:ptCount val="1"/>
                <c:pt idx="0">
                  <c:v>Idea </c:v>
                </c:pt>
              </c:strCache>
            </c:strRef>
          </c:tx>
          <c:spPr>
            <a:solidFill>
              <a:srgbClr val="FFC000"/>
            </a:solidFill>
            <a:ln>
              <a:solidFill>
                <a:srgbClr val="FFC000"/>
              </a:solidFill>
            </a:ln>
            <a:effectLst/>
            <a:scene3d>
              <a:camera prst="orthographicFront"/>
              <a:lightRig rig="threePt" dir="t"/>
            </a:scene3d>
            <a:sp3d/>
          </c:spPr>
          <c:invertIfNegative val="0"/>
          <c:dLbls>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path path="circle">
                  <a:fillToRect l="50000" t="50000" r="50000" b="50000"/>
                </a:path>
                <a:tileRect/>
              </a:gradFill>
            </c:spPr>
            <c:txPr>
              <a:bodyPr/>
              <a:lstStyle/>
              <a:p>
                <a:pPr>
                  <a:defRPr lang="en-US"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'!$I$513:$I$517</c:f>
              <c:numCache>
                <c:formatCode>#,##0</c:formatCode>
                <c:ptCount val="5"/>
                <c:pt idx="0">
                  <c:v>157.0</c:v>
                </c:pt>
                <c:pt idx="1">
                  <c:v>142.0</c:v>
                </c:pt>
                <c:pt idx="2">
                  <c:v>141.0</c:v>
                </c:pt>
                <c:pt idx="3">
                  <c:v>132.0</c:v>
                </c:pt>
                <c:pt idx="4">
                  <c:v>114.0</c:v>
                </c:pt>
              </c:numCache>
            </c:numRef>
          </c:val>
          <c:extLst xmlns:c16r2="http://schemas.microsoft.com/office/drawing/2015/06/chart">
            <c:ext xmlns:c16="http://schemas.microsoft.com/office/drawing/2014/chart" uri="{C3380CC4-5D6E-409C-BE32-E72D297353CC}">
              <c16:uniqueId val="{00000002-E58A-4C53-BF94-43A2223102CA}"/>
            </c:ext>
          </c:extLst>
        </c:ser>
        <c:ser>
          <c:idx val="4"/>
          <c:order val="3"/>
          <c:tx>
            <c:strRef>
              <c:f>'Revenue numbers '!$J$498</c:f>
              <c:strCache>
                <c:ptCount val="1"/>
                <c:pt idx="0">
                  <c:v>Vodafone</c:v>
                </c:pt>
              </c:strCache>
            </c:strRef>
          </c:tx>
          <c:spPr>
            <a:solidFill>
              <a:srgbClr val="FF0000"/>
            </a:solidFill>
            <a:ln>
              <a:solidFill>
                <a:srgbClr val="FF0000"/>
              </a:solidFill>
            </a:ln>
            <a:effectLst/>
            <a:scene3d>
              <a:camera prst="orthographicFront"/>
              <a:lightRig rig="threePt" dir="t">
                <a:rot lat="0" lon="0" rev="1200000"/>
              </a:lightRig>
            </a:scene3d>
            <a:sp3d/>
          </c:spPr>
          <c:invertIfNegative val="0"/>
          <c:dLbls>
            <c:dLbl>
              <c:idx val="1"/>
              <c:layout/>
              <c:tx>
                <c:rich>
                  <a:bodyPr/>
                  <a:lstStyle/>
                  <a:p>
                    <a:r>
                      <a:rPr lang="fi-FI" b="0">
                        <a:solidFill>
                          <a:schemeClr val="tx1"/>
                        </a:solidFill>
                      </a:rPr>
                      <a:t>1</a:t>
                    </a:r>
                    <a:r>
                      <a:rPr lang="fi-FI"/>
                      <a:t>79</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8A-4C53-BF94-43A2223102CA}"/>
                </c:ext>
                <c:ext xmlns:c15="http://schemas.microsoft.com/office/drawing/2012/chart" uri="{CE6537A1-D6FC-4f65-9D91-7224C49458BB}">
                  <c15:layout/>
                </c:ext>
              </c:extLst>
            </c:dLbl>
            <c:spPr>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path path="circle">
                  <a:fillToRect l="50000" t="50000" r="50000" b="50000"/>
                </a:path>
                <a:tileRect/>
              </a:gradFill>
            </c:spPr>
            <c:txPr>
              <a:bodyPr/>
              <a:lstStyle/>
              <a:p>
                <a:pPr>
                  <a:defRPr lang="en-US" sz="800" b="0">
                    <a:solidFill>
                      <a:schemeClr val="tx1"/>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'!$J$513:$J$517</c:f>
              <c:numCache>
                <c:formatCode>0</c:formatCode>
                <c:ptCount val="5"/>
                <c:pt idx="0">
                  <c:v>158.0260274139641</c:v>
                </c:pt>
                <c:pt idx="1">
                  <c:v>142.418</c:v>
                </c:pt>
                <c:pt idx="2">
                  <c:v>140.8</c:v>
                </c:pt>
                <c:pt idx="3">
                  <c:v>131.567</c:v>
                </c:pt>
                <c:pt idx="4" formatCode="#,##0">
                  <c:v>114.361</c:v>
                </c:pt>
              </c:numCache>
            </c:numRef>
          </c:val>
          <c:extLst xmlns:c16r2="http://schemas.microsoft.com/office/drawing/2015/06/chart">
            <c:ext xmlns:c16="http://schemas.microsoft.com/office/drawing/2014/chart" uri="{C3380CC4-5D6E-409C-BE32-E72D297353CC}">
              <c16:uniqueId val="{00000004-E58A-4C53-BF94-43A2223102CA}"/>
            </c:ext>
          </c:extLst>
        </c:ser>
        <c:ser>
          <c:idx val="5"/>
          <c:order val="4"/>
          <c:tx>
            <c:strRef>
              <c:f>'Revenue numbers '!$K$498</c:f>
              <c:strCache>
                <c:ptCount val="1"/>
                <c:pt idx="0">
                  <c:v>Uninor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invertIfNegative val="0"/>
          <c:dLbls>
            <c:spPr>
              <a:gradFill flip="none" rotWithShape="1">
                <a:gsLst>
                  <a:gs pos="0">
                    <a:schemeClr val="accent5">
                      <a:tint val="66000"/>
                      <a:satMod val="160000"/>
                    </a:schemeClr>
                  </a:gs>
                  <a:gs pos="50000">
                    <a:schemeClr val="accent5">
                      <a:tint val="44500"/>
                      <a:satMod val="160000"/>
                    </a:schemeClr>
                  </a:gs>
                  <a:gs pos="100000">
                    <a:schemeClr val="accent5">
                      <a:tint val="23500"/>
                      <a:satMod val="160000"/>
                    </a:schemeClr>
                  </a:gs>
                </a:gsLst>
                <a:path path="circle">
                  <a:fillToRect l="50000" t="50000" r="50000" b="50000"/>
                </a:path>
                <a:tileRect/>
              </a:gradFill>
            </c:spPr>
            <c:txPr>
              <a:bodyPr/>
              <a:lstStyle/>
              <a:p>
                <a:pPr>
                  <a:defRPr lang="en-US" sz="8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'!$F$513:$F$517</c:f>
              <c:strCache>
                <c:ptCount val="5"/>
                <c:pt idx="0">
                  <c:v>Dec 31,2016</c:v>
                </c:pt>
                <c:pt idx="1">
                  <c:v>Mar 31,2017</c:v>
                </c:pt>
                <c:pt idx="2">
                  <c:v>Jun 30,2017</c:v>
                </c:pt>
                <c:pt idx="3">
                  <c:v>Sep 30,2017</c:v>
                </c:pt>
                <c:pt idx="4">
                  <c:v>Dec 31,2017</c:v>
                </c:pt>
              </c:strCache>
            </c:strRef>
          </c:cat>
          <c:val>
            <c:numRef>
              <c:f>'Revenue numbers '!$K$513:$K$517</c:f>
              <c:numCache>
                <c:formatCode>#,##0</c:formatCode>
                <c:ptCount val="5"/>
              </c:numCache>
            </c:numRef>
          </c:val>
          <c:extLst xmlns:c16r2="http://schemas.microsoft.com/office/drawing/2015/06/chart">
            <c:ext xmlns:c16="http://schemas.microsoft.com/office/drawing/2014/chart" uri="{C3380CC4-5D6E-409C-BE32-E72D297353CC}">
              <c16:uniqueId val="{00000005-E58A-4C53-BF94-43A2223102CA}"/>
            </c:ext>
          </c:extLst>
        </c:ser>
        <c:dLbls>
          <c:showLegendKey val="0"/>
          <c:showVal val="1"/>
          <c:showCatName val="0"/>
          <c:showSerName val="0"/>
          <c:showPercent val="0"/>
          <c:showBubbleSize val="0"/>
        </c:dLbls>
        <c:gapWidth val="84"/>
        <c:overlap val="1"/>
        <c:axId val="1688288320"/>
        <c:axId val="1688291312"/>
      </c:barChart>
      <c:catAx>
        <c:axId val="1688288320"/>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688291312"/>
        <c:crosses val="autoZero"/>
        <c:auto val="1"/>
        <c:lblAlgn val="ctr"/>
        <c:lblOffset val="100"/>
        <c:tickLblSkip val="1"/>
        <c:tickMarkSkip val="1"/>
        <c:noMultiLvlLbl val="0"/>
      </c:catAx>
      <c:valAx>
        <c:axId val="1688291312"/>
        <c:scaling>
          <c:orientation val="minMax"/>
        </c:scaling>
        <c:delete val="0"/>
        <c:axPos val="l"/>
        <c:title>
          <c:tx>
            <c:rich>
              <a:bodyPr/>
              <a:lstStyle/>
              <a:p>
                <a:pPr>
                  <a:defRPr lang="en-US"/>
                </a:pPr>
                <a:r>
                  <a:rPr lang="en-US" b="0"/>
                  <a:t>ARPU</a:t>
                </a:r>
              </a:p>
              <a:p>
                <a:pPr>
                  <a:defRPr lang="en-US"/>
                </a:pPr>
                <a:r>
                  <a:rPr lang="en-US" b="0"/>
                  <a:t>(INR)</a:t>
                </a:r>
              </a:p>
            </c:rich>
          </c:tx>
          <c:layout>
            <c:manualLayout>
              <c:xMode val="edge"/>
              <c:yMode val="edge"/>
              <c:x val="0.0188706025480721"/>
              <c:y val="0.269092333495734"/>
            </c:manualLayout>
          </c:layout>
          <c:overlay val="0"/>
        </c:title>
        <c:numFmt formatCode="#,##0" sourceLinked="1"/>
        <c:majorTickMark val="out"/>
        <c:minorTickMark val="none"/>
        <c:tickLblPos val="nextTo"/>
        <c:txPr>
          <a:bodyPr rot="0" vert="horz"/>
          <a:lstStyle/>
          <a:p>
            <a:pPr>
              <a:defRPr lang="en-US"/>
            </a:pPr>
            <a:endParaRPr lang="en-US"/>
          </a:p>
        </c:txPr>
        <c:crossAx val="1688288320"/>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legend>
      <c:legendPos val="b"/>
      <c:layout>
        <c:manualLayout>
          <c:xMode val="edge"/>
          <c:yMode val="edge"/>
          <c:x val="0.253435012082256"/>
          <c:y val="0.902936028356644"/>
          <c:w val="0.538909588750973"/>
          <c:h val="0.0589499877558124"/>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Urban</a:t>
            </a:r>
            <a:r>
              <a:rPr lang="en-US" sz="1200" baseline="0"/>
              <a:t> and Rural Wireless Subscriber Growth</a:t>
            </a:r>
            <a:endParaRPr lang="en-US" sz="1200"/>
          </a:p>
        </c:rich>
      </c:tx>
      <c:layout>
        <c:manualLayout>
          <c:xMode val="edge"/>
          <c:yMode val="edge"/>
          <c:x val="0.282769231010753"/>
          <c:y val="0.071526035821215"/>
        </c:manualLayout>
      </c:layout>
      <c:overlay val="1"/>
    </c:title>
    <c:autoTitleDeleted val="0"/>
    <c:plotArea>
      <c:layout>
        <c:manualLayout>
          <c:layoutTarget val="inner"/>
          <c:xMode val="edge"/>
          <c:yMode val="edge"/>
          <c:x val="0.0952576261300687"/>
          <c:y val="0.177305373876547"/>
          <c:w val="0.888851404685601"/>
          <c:h val="0.650119704214022"/>
        </c:manualLayout>
      </c:layout>
      <c:barChart>
        <c:barDir val="col"/>
        <c:grouping val="clustered"/>
        <c:varyColors val="0"/>
        <c:ser>
          <c:idx val="0"/>
          <c:order val="0"/>
          <c:tx>
            <c:strRef>
              <c:f>'Market share &amp; Sub Trends '!$B$861</c:f>
              <c:strCache>
                <c:ptCount val="1"/>
                <c:pt idx="0">
                  <c:v>Urban</c:v>
                </c:pt>
              </c:strCache>
            </c:strRef>
          </c:tx>
          <c:invertIfNegative val="0"/>
          <c:dLbls>
            <c:dLbl>
              <c:idx val="0"/>
              <c:layout>
                <c:manualLayout>
                  <c:x val="0.0"/>
                  <c:y val="0.1277317971036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96D-4369-B51D-63955F6E27C1}"/>
                </c:ext>
                <c:ext xmlns:c15="http://schemas.microsoft.com/office/drawing/2012/chart" uri="{CE6537A1-D6FC-4f65-9D91-7224C49458BB}">
                  <c15:layout/>
                </c:ext>
              </c:extLst>
            </c:dLbl>
            <c:dLbl>
              <c:idx val="1"/>
              <c:layout>
                <c:manualLayout>
                  <c:x val="0.000240972700625285"/>
                  <c:y val="0.12347185015510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96D-4369-B51D-63955F6E27C1}"/>
                </c:ext>
                <c:ext xmlns:c15="http://schemas.microsoft.com/office/drawing/2012/chart" uri="{CE6537A1-D6FC-4f65-9D91-7224C49458BB}">
                  <c15:layout/>
                </c:ext>
              </c:extLst>
            </c:dLbl>
            <c:dLbl>
              <c:idx val="2"/>
              <c:layout>
                <c:manualLayout>
                  <c:x val="-0.000131008139276209"/>
                  <c:y val="0.11495219495542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6D-4369-B51D-63955F6E27C1}"/>
                </c:ext>
                <c:ext xmlns:c15="http://schemas.microsoft.com/office/drawing/2012/chart" uri="{CE6537A1-D6FC-4f65-9D91-7224C49458BB}">
                  <c15:layout/>
                </c:ext>
              </c:extLst>
            </c:dLbl>
            <c:dLbl>
              <c:idx val="3"/>
              <c:layout>
                <c:manualLayout>
                  <c:x val="0.00176196453983076"/>
                  <c:y val="0.10643253975573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96D-4369-B51D-63955F6E27C1}"/>
                </c:ext>
                <c:ext xmlns:c15="http://schemas.microsoft.com/office/drawing/2012/chart" uri="{CE6537A1-D6FC-4f65-9D91-7224C49458BB}">
                  <c15:layout/>
                </c:ext>
              </c:extLst>
            </c:dLbl>
            <c:dLbl>
              <c:idx val="4"/>
              <c:layout>
                <c:manualLayout>
                  <c:x val="-0.000225279853309063"/>
                  <c:y val="0.085133504315810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96D-4369-B51D-63955F6E27C1}"/>
                </c:ext>
                <c:ext xmlns:c15="http://schemas.microsoft.com/office/drawing/2012/chart" uri="{CE6537A1-D6FC-4f65-9D91-7224C49458BB}">
                  <c15:layout/>
                </c:ext>
              </c:extLst>
            </c:dLbl>
            <c:dLbl>
              <c:idx val="5"/>
              <c:layout>
                <c:manualLayout>
                  <c:x val="-0.000106124864694725"/>
                  <c:y val="0.09025140181330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96D-4369-B51D-63955F6E27C1}"/>
                </c:ext>
                <c:ext xmlns:c15="http://schemas.microsoft.com/office/drawing/2012/chart" uri="{CE6537A1-D6FC-4f65-9D91-7224C49458BB}">
                  <c15:layout/>
                </c:ext>
              </c:extLst>
            </c:dLbl>
            <c:dLbl>
              <c:idx val="6"/>
              <c:layout>
                <c:manualLayout>
                  <c:x val="-0.00212992545260916"/>
                  <c:y val="0.09365298986189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96D-4369-B51D-63955F6E27C1}"/>
                </c:ext>
                <c:ext xmlns:c15="http://schemas.microsoft.com/office/drawing/2012/chart" uri="{CE6537A1-D6FC-4f65-9D91-7224C49458BB}">
                  <c15:layout/>
                </c:ext>
              </c:extLst>
            </c:dLbl>
            <c:dLbl>
              <c:idx val="7"/>
              <c:layout>
                <c:manualLayout>
                  <c:x val="0.010036604365433"/>
                  <c:y val="0.083317676033639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96D-4369-B51D-63955F6E27C1}"/>
                </c:ext>
                <c:ext xmlns:c15="http://schemas.microsoft.com/office/drawing/2012/chart" uri="{CE6537A1-D6FC-4f65-9D91-7224C49458BB}"/>
              </c:extLst>
            </c:dLbl>
            <c:spPr>
              <a:solidFill>
                <a:schemeClr val="accent1"/>
              </a:solidFill>
            </c:spPr>
            <c:txPr>
              <a:bodyPr/>
              <a:lstStyle/>
              <a:p>
                <a:pPr>
                  <a:defRPr lang="en-US" sz="900">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'Market share &amp; Sub Trends '!$C$860:$I$860</c:f>
              <c:strCache>
                <c:ptCount val="7"/>
                <c:pt idx="0">
                  <c:v>Jul-17</c:v>
                </c:pt>
                <c:pt idx="1">
                  <c:v>Aug-17</c:v>
                </c:pt>
                <c:pt idx="2">
                  <c:v>Sep-17</c:v>
                </c:pt>
                <c:pt idx="3">
                  <c:v>Oct-17</c:v>
                </c:pt>
                <c:pt idx="4">
                  <c:v>Nov-17</c:v>
                </c:pt>
                <c:pt idx="5">
                  <c:v>Dec-17</c:v>
                </c:pt>
                <c:pt idx="6">
                  <c:v>Jan-18</c:v>
                </c:pt>
              </c:strCache>
            </c:strRef>
          </c:cat>
          <c:val>
            <c:numRef>
              <c:f>'Market share &amp; Sub Trends '!$C$861:$I$861</c:f>
              <c:numCache>
                <c:formatCode>General</c:formatCode>
                <c:ptCount val="7"/>
                <c:pt idx="0">
                  <c:v>682.69</c:v>
                </c:pt>
                <c:pt idx="1">
                  <c:v>687.14</c:v>
                </c:pt>
                <c:pt idx="2">
                  <c:v>684.77</c:v>
                </c:pt>
                <c:pt idx="3">
                  <c:v>677.52</c:v>
                </c:pt>
                <c:pt idx="4">
                  <c:v>664.9400000000001</c:v>
                </c:pt>
                <c:pt idx="5">
                  <c:v>668.4400000000001</c:v>
                </c:pt>
                <c:pt idx="6">
                  <c:v>652.85</c:v>
                </c:pt>
              </c:numCache>
            </c:numRef>
          </c:val>
          <c:extLst xmlns:c16r2="http://schemas.microsoft.com/office/drawing/2015/06/chart">
            <c:ext xmlns:c16="http://schemas.microsoft.com/office/drawing/2014/chart" uri="{C3380CC4-5D6E-409C-BE32-E72D297353CC}">
              <c16:uniqueId val="{00000008-D96D-4369-B51D-63955F6E27C1}"/>
            </c:ext>
          </c:extLst>
        </c:ser>
        <c:ser>
          <c:idx val="1"/>
          <c:order val="1"/>
          <c:tx>
            <c:strRef>
              <c:f>'Market share &amp; Sub Trends '!$B$862</c:f>
              <c:strCache>
                <c:ptCount val="1"/>
                <c:pt idx="0">
                  <c:v>Rural</c:v>
                </c:pt>
              </c:strCache>
            </c:strRef>
          </c:tx>
          <c:invertIfNegative val="0"/>
          <c:dLbls>
            <c:dLbl>
              <c:idx val="4"/>
              <c:layout>
                <c:manualLayout>
                  <c:x val="0.0020232463349559"/>
                  <c:y val="0.01731719391876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96D-4369-B51D-63955F6E27C1}"/>
                </c:ext>
                <c:ext xmlns:c15="http://schemas.microsoft.com/office/drawing/2012/chart" uri="{CE6537A1-D6FC-4f65-9D91-7224C49458BB}">
                  <c15:layout/>
                </c:ext>
              </c:extLst>
            </c:dLbl>
            <c:spPr>
              <a:noFill/>
              <a:ln>
                <a:noFill/>
              </a:ln>
              <a:effectLst/>
            </c:spPr>
            <c:txPr>
              <a:bodyPr/>
              <a:lstStyle/>
              <a:p>
                <a:pPr>
                  <a:defRPr lang="en-US" sz="900">
                    <a:solidFill>
                      <a:srgbClr val="C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'!$C$860:$I$860</c:f>
              <c:strCache>
                <c:ptCount val="7"/>
                <c:pt idx="0">
                  <c:v>Jul-17</c:v>
                </c:pt>
                <c:pt idx="1">
                  <c:v>Aug-17</c:v>
                </c:pt>
                <c:pt idx="2">
                  <c:v>Sep-17</c:v>
                </c:pt>
                <c:pt idx="3">
                  <c:v>Oct-17</c:v>
                </c:pt>
                <c:pt idx="4">
                  <c:v>Nov-17</c:v>
                </c:pt>
                <c:pt idx="5">
                  <c:v>Dec-17</c:v>
                </c:pt>
                <c:pt idx="6">
                  <c:v>Jan-18</c:v>
                </c:pt>
              </c:strCache>
            </c:strRef>
          </c:cat>
          <c:val>
            <c:numRef>
              <c:f>'Market share &amp; Sub Trends '!$C$862:$I$862</c:f>
              <c:numCache>
                <c:formatCode>General</c:formatCode>
                <c:ptCount val="7"/>
                <c:pt idx="0">
                  <c:v>504.1</c:v>
                </c:pt>
                <c:pt idx="1">
                  <c:v>498.7</c:v>
                </c:pt>
                <c:pt idx="2">
                  <c:v>498.28</c:v>
                </c:pt>
                <c:pt idx="3">
                  <c:v>500.68</c:v>
                </c:pt>
                <c:pt idx="4">
                  <c:v>497.53</c:v>
                </c:pt>
                <c:pt idx="5">
                  <c:v>499.0</c:v>
                </c:pt>
                <c:pt idx="6">
                  <c:v>499.09</c:v>
                </c:pt>
              </c:numCache>
            </c:numRef>
          </c:val>
          <c:extLst xmlns:c16r2="http://schemas.microsoft.com/office/drawing/2015/06/chart">
            <c:ext xmlns:c16="http://schemas.microsoft.com/office/drawing/2014/chart" uri="{C3380CC4-5D6E-409C-BE32-E72D297353CC}">
              <c16:uniqueId val="{0000000A-D96D-4369-B51D-63955F6E27C1}"/>
            </c:ext>
          </c:extLst>
        </c:ser>
        <c:dLbls>
          <c:showLegendKey val="0"/>
          <c:showVal val="0"/>
          <c:showCatName val="0"/>
          <c:showSerName val="0"/>
          <c:showPercent val="0"/>
          <c:showBubbleSize val="0"/>
        </c:dLbls>
        <c:gapWidth val="36"/>
        <c:overlap val="-5"/>
        <c:axId val="1688230528"/>
        <c:axId val="1688232848"/>
      </c:barChart>
      <c:catAx>
        <c:axId val="1688230528"/>
        <c:scaling>
          <c:orientation val="minMax"/>
        </c:scaling>
        <c:delete val="0"/>
        <c:axPos val="b"/>
        <c:numFmt formatCode="General" sourceLinked="1"/>
        <c:majorTickMark val="out"/>
        <c:minorTickMark val="none"/>
        <c:tickLblPos val="nextTo"/>
        <c:txPr>
          <a:bodyPr rot="0" vert="horz"/>
          <a:lstStyle/>
          <a:p>
            <a:pPr>
              <a:defRPr lang="en-US"/>
            </a:pPr>
            <a:endParaRPr lang="en-US"/>
          </a:p>
        </c:txPr>
        <c:crossAx val="1688232848"/>
        <c:crosses val="autoZero"/>
        <c:auto val="1"/>
        <c:lblAlgn val="ctr"/>
        <c:lblOffset val="100"/>
        <c:tickLblSkip val="1"/>
        <c:tickMarkSkip val="1"/>
        <c:noMultiLvlLbl val="0"/>
      </c:catAx>
      <c:valAx>
        <c:axId val="1688232848"/>
        <c:scaling>
          <c:orientation val="minMax"/>
        </c:scaling>
        <c:delete val="0"/>
        <c:axPos val="l"/>
        <c:title>
          <c:tx>
            <c:rich>
              <a:bodyPr/>
              <a:lstStyle/>
              <a:p>
                <a:pPr>
                  <a:defRPr lang="en-US" sz="900">
                    <a:latin typeface="Arial" pitchFamily="34" charset="0"/>
                    <a:cs typeface="Arial" pitchFamily="34" charset="0"/>
                  </a:defRPr>
                </a:pPr>
                <a:r>
                  <a:rPr lang="en-US" sz="900" b="0">
                    <a:latin typeface="Arial" pitchFamily="34" charset="0"/>
                    <a:cs typeface="Arial" pitchFamily="34" charset="0"/>
                  </a:rPr>
                  <a:t>Subscribers (in Million)</a:t>
                </a:r>
              </a:p>
            </c:rich>
          </c:tx>
          <c:layout>
            <c:manualLayout>
              <c:xMode val="edge"/>
              <c:yMode val="edge"/>
              <c:x val="0.0131805198077513"/>
              <c:y val="0.271351507287638"/>
            </c:manualLayout>
          </c:layout>
          <c:overlay val="0"/>
        </c:title>
        <c:numFmt formatCode="General" sourceLinked="1"/>
        <c:majorTickMark val="out"/>
        <c:minorTickMark val="none"/>
        <c:tickLblPos val="nextTo"/>
        <c:txPr>
          <a:bodyPr rot="0" vert="horz"/>
          <a:lstStyle/>
          <a:p>
            <a:pPr>
              <a:defRPr lang="en-US"/>
            </a:pPr>
            <a:endParaRPr lang="en-US"/>
          </a:p>
        </c:txPr>
        <c:crossAx val="1688230528"/>
        <c:crosses val="autoZero"/>
        <c:crossBetween val="between"/>
      </c:valAx>
      <c:spPr>
        <a:solidFill>
          <a:srgbClr val="FFFFCC"/>
        </a:solidFill>
      </c:spPr>
    </c:plotArea>
    <c:legend>
      <c:legendPos val="b"/>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paperSize="256"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Urban and Rural Teledensity (%)</a:t>
            </a:r>
          </a:p>
        </c:rich>
      </c:tx>
      <c:layout/>
      <c:overlay val="1"/>
    </c:title>
    <c:autoTitleDeleted val="0"/>
    <c:plotArea>
      <c:layout>
        <c:manualLayout>
          <c:layoutTarget val="inner"/>
          <c:xMode val="edge"/>
          <c:yMode val="edge"/>
          <c:x val="0.130007074474542"/>
          <c:y val="0.148055588693317"/>
          <c:w val="0.765367391277046"/>
          <c:h val="0.628433657147322"/>
        </c:manualLayout>
      </c:layout>
      <c:lineChart>
        <c:grouping val="standard"/>
        <c:varyColors val="0"/>
        <c:ser>
          <c:idx val="0"/>
          <c:order val="0"/>
          <c:tx>
            <c:strRef>
              <c:f>'Market share &amp; Sub Trends '!$B$868</c:f>
              <c:strCache>
                <c:ptCount val="1"/>
                <c:pt idx="0">
                  <c:v>Urban</c:v>
                </c:pt>
              </c:strCache>
            </c:strRef>
          </c:tx>
          <c:dLbls>
            <c:dLbl>
              <c:idx val="0"/>
              <c:layout>
                <c:manualLayout>
                  <c:x val="-0.05103668261563"/>
                  <c:y val="0.03675343972644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3CC-42DC-941C-668552041ABF}"/>
                </c:ext>
                <c:ext xmlns:c15="http://schemas.microsoft.com/office/drawing/2012/chart" uri="{CE6537A1-D6FC-4f65-9D91-7224C49458BB}">
                  <c15:layout/>
                </c:ext>
              </c:extLst>
            </c:dLbl>
            <c:dLbl>
              <c:idx val="1"/>
              <c:layout>
                <c:manualLayout>
                  <c:x val="-0.0467836257309942"/>
                  <c:y val="0.04083715525160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3CC-42DC-941C-668552041ABF}"/>
                </c:ext>
                <c:ext xmlns:c15="http://schemas.microsoft.com/office/drawing/2012/chart" uri="{CE6537A1-D6FC-4f65-9D91-7224C49458BB}">
                  <c15:layout/>
                </c:ext>
              </c:extLst>
            </c:dLbl>
            <c:dLbl>
              <c:idx val="2"/>
              <c:layout>
                <c:manualLayout>
                  <c:x val="-0.0446570972886765"/>
                  <c:y val="0.03675343972644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CC-42DC-941C-668552041ABF}"/>
                </c:ext>
                <c:ext xmlns:c15="http://schemas.microsoft.com/office/drawing/2012/chart" uri="{CE6537A1-D6FC-4f65-9D91-7224C49458BB}">
                  <c15:layout/>
                </c:ext>
              </c:extLst>
            </c:dLbl>
            <c:dLbl>
              <c:idx val="3"/>
              <c:layout>
                <c:manualLayout>
                  <c:x val="-0.0404040404040403"/>
                  <c:y val="0.03675343972644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3CC-42DC-941C-668552041ABF}"/>
                </c:ext>
                <c:ext xmlns:c15="http://schemas.microsoft.com/office/drawing/2012/chart" uri="{CE6537A1-D6FC-4f65-9D91-7224C49458BB}">
                  <c15:layout/>
                </c:ext>
              </c:extLst>
            </c:dLbl>
            <c:dLbl>
              <c:idx val="4"/>
              <c:layout>
                <c:manualLayout>
                  <c:x val="-0.0297713981924508"/>
                  <c:y val="0.03675343972644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3CC-42DC-941C-668552041ABF}"/>
                </c:ext>
                <c:ext xmlns:c15="http://schemas.microsoft.com/office/drawing/2012/chart" uri="{CE6537A1-D6FC-4f65-9D91-7224C49458BB}">
                  <c15:layout/>
                </c:ext>
              </c:extLst>
            </c:dLbl>
            <c:dLbl>
              <c:idx val="5"/>
              <c:layout>
                <c:manualLayout>
                  <c:x val="-0.0446570972886765"/>
                  <c:y val="0.03675343972644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3CC-42DC-941C-668552041ABF}"/>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'!$C$867:$I$867</c:f>
              <c:strCache>
                <c:ptCount val="7"/>
                <c:pt idx="0">
                  <c:v>Jul-17</c:v>
                </c:pt>
                <c:pt idx="1">
                  <c:v>Aug-17</c:v>
                </c:pt>
                <c:pt idx="2">
                  <c:v>Sep-17</c:v>
                </c:pt>
                <c:pt idx="3">
                  <c:v>Oct-17</c:v>
                </c:pt>
                <c:pt idx="4">
                  <c:v>Nov-17</c:v>
                </c:pt>
                <c:pt idx="5">
                  <c:v>Dec-17</c:v>
                </c:pt>
                <c:pt idx="6">
                  <c:v>Jan-18</c:v>
                </c:pt>
              </c:strCache>
            </c:strRef>
          </c:cat>
          <c:val>
            <c:numRef>
              <c:f>'Market share &amp; Sub Trends '!$C$868:$I$868</c:f>
              <c:numCache>
                <c:formatCode>General</c:formatCode>
                <c:ptCount val="7"/>
                <c:pt idx="0">
                  <c:v>168.21</c:v>
                </c:pt>
                <c:pt idx="1">
                  <c:v>169.05</c:v>
                </c:pt>
                <c:pt idx="2">
                  <c:v>168.2</c:v>
                </c:pt>
                <c:pt idx="3">
                  <c:v>166.17</c:v>
                </c:pt>
                <c:pt idx="4">
                  <c:v>162.84</c:v>
                </c:pt>
                <c:pt idx="5">
                  <c:v>163.44</c:v>
                </c:pt>
                <c:pt idx="6">
                  <c:v>159.39</c:v>
                </c:pt>
              </c:numCache>
            </c:numRef>
          </c:val>
          <c:smooth val="0"/>
          <c:extLst xmlns:c16r2="http://schemas.microsoft.com/office/drawing/2015/06/chart">
            <c:ext xmlns:c16="http://schemas.microsoft.com/office/drawing/2014/chart" uri="{C3380CC4-5D6E-409C-BE32-E72D297353CC}">
              <c16:uniqueId val="{00000006-13CC-42DC-941C-668552041ABF}"/>
            </c:ext>
          </c:extLst>
        </c:ser>
        <c:ser>
          <c:idx val="1"/>
          <c:order val="1"/>
          <c:tx>
            <c:strRef>
              <c:f>'Market share &amp; Sub Trends '!$B$869</c:f>
              <c:strCache>
                <c:ptCount val="1"/>
                <c:pt idx="0">
                  <c:v>Rural</c:v>
                </c:pt>
              </c:strCache>
            </c:strRef>
          </c:tx>
          <c:dLbls>
            <c:dLbl>
              <c:idx val="0"/>
              <c:layout>
                <c:manualLayout>
                  <c:x val="-0.0382775119617225"/>
                  <c:y val="0.04900458630193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3CC-42DC-941C-668552041ABF}"/>
                </c:ext>
                <c:ext xmlns:c15="http://schemas.microsoft.com/office/drawing/2012/chart" uri="{CE6537A1-D6FC-4f65-9D91-7224C49458BB}">
                  <c15:layout/>
                </c:ext>
              </c:extLst>
            </c:dLbl>
            <c:dLbl>
              <c:idx val="1"/>
              <c:layout>
                <c:manualLayout>
                  <c:x val="-0.0382775119617225"/>
                  <c:y val="0.04900458630193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3CC-42DC-941C-668552041ABF}"/>
                </c:ext>
                <c:ext xmlns:c15="http://schemas.microsoft.com/office/drawing/2012/chart" uri="{CE6537A1-D6FC-4f65-9D91-7224C49458BB}">
                  <c15:layout/>
                </c:ext>
              </c:extLst>
            </c:dLbl>
            <c:dLbl>
              <c:idx val="2"/>
              <c:layout>
                <c:manualLayout>
                  <c:x val="-0.0361509835194046"/>
                  <c:y val="0.04900458630193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3CC-42DC-941C-668552041ABF}"/>
                </c:ext>
                <c:ext xmlns:c15="http://schemas.microsoft.com/office/drawing/2012/chart" uri="{CE6537A1-D6FC-4f65-9D91-7224C49458BB}">
                  <c15:layout/>
                </c:ext>
              </c:extLst>
            </c:dLbl>
            <c:dLbl>
              <c:idx val="3"/>
              <c:layout>
                <c:manualLayout>
                  <c:x val="-0.0382775119617224"/>
                  <c:y val="0.04492087077677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3CC-42DC-941C-668552041ABF}"/>
                </c:ext>
                <c:ext xmlns:c15="http://schemas.microsoft.com/office/drawing/2012/chart" uri="{CE6537A1-D6FC-4f65-9D91-7224C49458BB}">
                  <c15:layout/>
                </c:ext>
              </c:extLst>
            </c:dLbl>
            <c:dLbl>
              <c:idx val="4"/>
              <c:layout>
                <c:manualLayout>
                  <c:x val="-0.0255183413078149"/>
                  <c:y val="0.03266972420128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3CC-42DC-941C-668552041ABF}"/>
                </c:ext>
                <c:ext xmlns:c15="http://schemas.microsoft.com/office/drawing/2012/chart" uri="{CE6537A1-D6FC-4f65-9D91-7224C49458BB}">
                  <c15:layout/>
                </c:ext>
              </c:extLst>
            </c:dLbl>
            <c:dLbl>
              <c:idx val="5"/>
              <c:layout>
                <c:manualLayout>
                  <c:x val="-0.0404040404040404"/>
                  <c:y val="0.040837155251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3CC-42DC-941C-668552041ABF}"/>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'!$C$867:$I$867</c:f>
              <c:strCache>
                <c:ptCount val="7"/>
                <c:pt idx="0">
                  <c:v>Jul-17</c:v>
                </c:pt>
                <c:pt idx="1">
                  <c:v>Aug-17</c:v>
                </c:pt>
                <c:pt idx="2">
                  <c:v>Sep-17</c:v>
                </c:pt>
                <c:pt idx="3">
                  <c:v>Oct-17</c:v>
                </c:pt>
                <c:pt idx="4">
                  <c:v>Nov-17</c:v>
                </c:pt>
                <c:pt idx="5">
                  <c:v>Dec-17</c:v>
                </c:pt>
                <c:pt idx="6">
                  <c:v>Jan-18</c:v>
                </c:pt>
              </c:strCache>
            </c:strRef>
          </c:cat>
          <c:val>
            <c:numRef>
              <c:f>'Market share &amp; Sub Trends '!$C$869:$I$869</c:f>
              <c:numCache>
                <c:formatCode>0</c:formatCode>
                <c:ptCount val="7"/>
                <c:pt idx="0">
                  <c:v>57.04</c:v>
                </c:pt>
                <c:pt idx="1">
                  <c:v>56.39</c:v>
                </c:pt>
                <c:pt idx="2">
                  <c:v>56.31</c:v>
                </c:pt>
                <c:pt idx="3">
                  <c:v>56.54</c:v>
                </c:pt>
                <c:pt idx="4" formatCode="General">
                  <c:v>56.15</c:v>
                </c:pt>
                <c:pt idx="5" formatCode="General">
                  <c:v>56.28</c:v>
                </c:pt>
                <c:pt idx="6" formatCode="General">
                  <c:v>56.25</c:v>
                </c:pt>
              </c:numCache>
            </c:numRef>
          </c:val>
          <c:smooth val="0"/>
          <c:extLst xmlns:c16r2="http://schemas.microsoft.com/office/drawing/2015/06/chart">
            <c:ext xmlns:c16="http://schemas.microsoft.com/office/drawing/2014/chart" uri="{C3380CC4-5D6E-409C-BE32-E72D297353CC}">
              <c16:uniqueId val="{0000000D-13CC-42DC-941C-668552041ABF}"/>
            </c:ext>
          </c:extLst>
        </c:ser>
        <c:dLbls>
          <c:showLegendKey val="0"/>
          <c:showVal val="1"/>
          <c:showCatName val="0"/>
          <c:showSerName val="0"/>
          <c:showPercent val="0"/>
          <c:showBubbleSize val="0"/>
        </c:dLbls>
        <c:marker val="1"/>
        <c:smooth val="0"/>
        <c:axId val="1687421616"/>
        <c:axId val="1687413040"/>
      </c:lineChart>
      <c:catAx>
        <c:axId val="1687421616"/>
        <c:scaling>
          <c:orientation val="minMax"/>
        </c:scaling>
        <c:delete val="0"/>
        <c:axPos val="b"/>
        <c:numFmt formatCode="General" sourceLinked="0"/>
        <c:majorTickMark val="out"/>
        <c:minorTickMark val="none"/>
        <c:tickLblPos val="nextTo"/>
        <c:txPr>
          <a:bodyPr/>
          <a:lstStyle/>
          <a:p>
            <a:pPr>
              <a:defRPr lang="en-US"/>
            </a:pPr>
            <a:endParaRPr lang="en-US"/>
          </a:p>
        </c:txPr>
        <c:crossAx val="1687413040"/>
        <c:crosses val="autoZero"/>
        <c:auto val="1"/>
        <c:lblAlgn val="ctr"/>
        <c:lblOffset val="100"/>
        <c:noMultiLvlLbl val="0"/>
      </c:catAx>
      <c:valAx>
        <c:axId val="1687413040"/>
        <c:scaling>
          <c:orientation val="minMax"/>
        </c:scaling>
        <c:delete val="0"/>
        <c:axPos val="l"/>
        <c:numFmt formatCode="General" sourceLinked="1"/>
        <c:majorTickMark val="out"/>
        <c:minorTickMark val="none"/>
        <c:tickLblPos val="nextTo"/>
        <c:txPr>
          <a:bodyPr/>
          <a:lstStyle/>
          <a:p>
            <a:pPr>
              <a:defRPr lang="en-US"/>
            </a:pPr>
            <a:endParaRPr lang="en-US"/>
          </a:p>
        </c:txPr>
        <c:crossAx val="1687421616"/>
        <c:crosses val="autoZero"/>
        <c:crossBetween val="between"/>
      </c:valAx>
      <c:spPr>
        <a:solidFill>
          <a:srgbClr val="FFFFCC"/>
        </a:solidFill>
      </c:spPr>
    </c:plotArea>
    <c:legend>
      <c:legendPos val="r"/>
      <c:layout>
        <c:manualLayout>
          <c:xMode val="edge"/>
          <c:yMode val="edge"/>
          <c:x val="0.361615826729793"/>
          <c:y val="0.871999956269094"/>
          <c:w val="0.264115167422254"/>
          <c:h val="0.0864352153902698"/>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paperSize="256"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MNP requests from Zone 1</a:t>
            </a:r>
            <a:r>
              <a:rPr lang="en-US" sz="1200" baseline="0"/>
              <a:t> as on January 2018</a:t>
            </a:r>
            <a:endParaRPr lang="en-US" sz="1200"/>
          </a:p>
        </c:rich>
      </c:tx>
      <c:layout>
        <c:manualLayout>
          <c:xMode val="edge"/>
          <c:yMode val="edge"/>
          <c:x val="0.283257227727337"/>
          <c:y val="0.0317317442389163"/>
        </c:manualLayout>
      </c:layout>
      <c:overlay val="0"/>
    </c:title>
    <c:autoTitleDeleted val="0"/>
    <c:plotArea>
      <c:layout>
        <c:manualLayout>
          <c:layoutTarget val="inner"/>
          <c:xMode val="edge"/>
          <c:yMode val="edge"/>
          <c:x val="0.158380852212968"/>
          <c:y val="0.110947871652951"/>
          <c:w val="0.699149050412047"/>
          <c:h val="0.832943974910674"/>
        </c:manualLayout>
      </c:layout>
      <c:barChart>
        <c:barDir val="bar"/>
        <c:grouping val="clustered"/>
        <c:varyColors val="0"/>
        <c:ser>
          <c:idx val="0"/>
          <c:order val="0"/>
          <c:tx>
            <c:v>May-13</c:v>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'!$D$739:$D$749</c:f>
              <c:strCache>
                <c:ptCount val="11"/>
                <c:pt idx="0">
                  <c:v>Delhi</c:v>
                </c:pt>
                <c:pt idx="1">
                  <c:v>Gujarat</c:v>
                </c:pt>
                <c:pt idx="2">
                  <c:v>Haryana</c:v>
                </c:pt>
                <c:pt idx="3">
                  <c:v>Himachal Pradesh</c:v>
                </c:pt>
                <c:pt idx="4">
                  <c:v>Jammu &amp; Kashmir</c:v>
                </c:pt>
                <c:pt idx="5">
                  <c:v>Maharashtra</c:v>
                </c:pt>
                <c:pt idx="6">
                  <c:v>Mumbai</c:v>
                </c:pt>
                <c:pt idx="7">
                  <c:v>Punjab</c:v>
                </c:pt>
                <c:pt idx="8">
                  <c:v>Rajasthan</c:v>
                </c:pt>
                <c:pt idx="9">
                  <c:v>Uttar Pradesh -East</c:v>
                </c:pt>
                <c:pt idx="10">
                  <c:v>Uttar Pradesh -West</c:v>
                </c:pt>
              </c:strCache>
            </c:strRef>
          </c:cat>
          <c:val>
            <c:numRef>
              <c:f>'Market share &amp; Sub Trends '!$E$739:$E$749</c:f>
              <c:numCache>
                <c:formatCode>_ * #,##0_ ;_ * \-#,##0_ ;_ * "-"??_ ;_ @_ </c:formatCode>
                <c:ptCount val="11"/>
                <c:pt idx="0">
                  <c:v>1.6573428E7</c:v>
                </c:pt>
                <c:pt idx="1">
                  <c:v>2.3957248E7</c:v>
                </c:pt>
                <c:pt idx="2">
                  <c:v>1.3308773E7</c:v>
                </c:pt>
                <c:pt idx="3">
                  <c:v>1.747146E6</c:v>
                </c:pt>
                <c:pt idx="4">
                  <c:v>378844.0</c:v>
                </c:pt>
                <c:pt idx="5">
                  <c:v>2.4562226E7</c:v>
                </c:pt>
                <c:pt idx="6">
                  <c:v>1.8953851E7</c:v>
                </c:pt>
                <c:pt idx="7">
                  <c:v>1.3230107E7</c:v>
                </c:pt>
                <c:pt idx="8">
                  <c:v>2.8692844E7</c:v>
                </c:pt>
                <c:pt idx="9">
                  <c:v>1.8395539E7</c:v>
                </c:pt>
                <c:pt idx="10">
                  <c:v>1.5609211E7</c:v>
                </c:pt>
              </c:numCache>
            </c:numRef>
          </c:val>
          <c:extLst xmlns:c16r2="http://schemas.microsoft.com/office/drawing/2015/06/chart">
            <c:ext xmlns:c16="http://schemas.microsoft.com/office/drawing/2014/chart" uri="{C3380CC4-5D6E-409C-BE32-E72D297353CC}">
              <c16:uniqueId val="{00000000-8155-4C3D-9A9F-118B0F01E6E6}"/>
            </c:ext>
          </c:extLst>
        </c:ser>
        <c:dLbls>
          <c:showLegendKey val="0"/>
          <c:showVal val="1"/>
          <c:showCatName val="0"/>
          <c:showSerName val="0"/>
          <c:showPercent val="0"/>
          <c:showBubbleSize val="0"/>
        </c:dLbls>
        <c:gapWidth val="150"/>
        <c:axId val="1737799440"/>
        <c:axId val="1737801488"/>
      </c:barChart>
      <c:catAx>
        <c:axId val="1737799440"/>
        <c:scaling>
          <c:orientation val="minMax"/>
        </c:scaling>
        <c:delete val="0"/>
        <c:axPos val="l"/>
        <c:numFmt formatCode="General" sourceLinked="0"/>
        <c:majorTickMark val="out"/>
        <c:minorTickMark val="none"/>
        <c:tickLblPos val="nextTo"/>
        <c:txPr>
          <a:bodyPr/>
          <a:lstStyle/>
          <a:p>
            <a:pPr>
              <a:defRPr lang="en-US"/>
            </a:pPr>
            <a:endParaRPr lang="en-US"/>
          </a:p>
        </c:txPr>
        <c:crossAx val="1737801488"/>
        <c:crosses val="autoZero"/>
        <c:auto val="1"/>
        <c:lblAlgn val="ctr"/>
        <c:lblOffset val="100"/>
        <c:noMultiLvlLbl val="0"/>
      </c:catAx>
      <c:valAx>
        <c:axId val="1737801488"/>
        <c:scaling>
          <c:orientation val="minMax"/>
        </c:scaling>
        <c:delete val="0"/>
        <c:axPos val="b"/>
        <c:numFmt formatCode="_ * #,##0_ ;_ * \-#,##0_ ;_ * &quot;-&quot;??_ ;_ @_ " sourceLinked="1"/>
        <c:majorTickMark val="out"/>
        <c:minorTickMark val="none"/>
        <c:tickLblPos val="nextTo"/>
        <c:txPr>
          <a:bodyPr/>
          <a:lstStyle/>
          <a:p>
            <a:pPr>
              <a:defRPr lang="en-US"/>
            </a:pPr>
            <a:endParaRPr lang="en-US"/>
          </a:p>
        </c:txPr>
        <c:crossAx val="1737799440"/>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MNP requests</a:t>
            </a:r>
            <a:r>
              <a:rPr lang="en-US" sz="1200" baseline="0"/>
              <a:t> from Zone 2 as on </a:t>
            </a:r>
            <a:r>
              <a:rPr lang="en-US" sz="1200" b="1" i="0" u="none" strike="noStrike" baseline="0">
                <a:effectLst/>
              </a:rPr>
              <a:t>January 2018</a:t>
            </a:r>
            <a:endParaRPr lang="en-US" sz="1200"/>
          </a:p>
        </c:rich>
      </c:tx>
      <c:layout>
        <c:manualLayout>
          <c:xMode val="edge"/>
          <c:yMode val="edge"/>
          <c:x val="0.28719387755102"/>
          <c:y val="0.050104384133612"/>
        </c:manualLayout>
      </c:layout>
      <c:overlay val="0"/>
    </c:title>
    <c:autoTitleDeleted val="0"/>
    <c:plotArea>
      <c:layout>
        <c:manualLayout>
          <c:layoutTarget val="inner"/>
          <c:xMode val="edge"/>
          <c:yMode val="edge"/>
          <c:x val="0.152616942705183"/>
          <c:y val="0.119459365825554"/>
          <c:w val="0.6885267677776"/>
          <c:h val="0.800706694935061"/>
        </c:manualLayout>
      </c:layout>
      <c:barChart>
        <c:barDir val="bar"/>
        <c:grouping val="clustered"/>
        <c:varyColors val="0"/>
        <c:ser>
          <c:idx val="0"/>
          <c:order val="0"/>
          <c:spPr>
            <a:solidFill>
              <a:schemeClr val="accent3">
                <a:lumMod val="75000"/>
              </a:schemeClr>
            </a:solidFill>
          </c:spPr>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'!$F$739:$F$749</c:f>
              <c:strCache>
                <c:ptCount val="11"/>
                <c:pt idx="0">
                  <c:v>Andhra Pradesh</c:v>
                </c:pt>
                <c:pt idx="1">
                  <c:v>Assam</c:v>
                </c:pt>
                <c:pt idx="2">
                  <c:v>Bihar</c:v>
                </c:pt>
                <c:pt idx="3">
                  <c:v>Karnataka</c:v>
                </c:pt>
                <c:pt idx="4">
                  <c:v>Kerala</c:v>
                </c:pt>
                <c:pt idx="5">
                  <c:v>Kolkata</c:v>
                </c:pt>
                <c:pt idx="6">
                  <c:v>Madhya Pradesh</c:v>
                </c:pt>
                <c:pt idx="7">
                  <c:v>North East</c:v>
                </c:pt>
                <c:pt idx="8">
                  <c:v>Orissa</c:v>
                </c:pt>
                <c:pt idx="9">
                  <c:v>Tamil Nadu</c:v>
                </c:pt>
                <c:pt idx="10">
                  <c:v>West Bengal</c:v>
                </c:pt>
              </c:strCache>
            </c:strRef>
          </c:cat>
          <c:val>
            <c:numRef>
              <c:f>'Market share &amp; Sub Trends '!$G$739:$G$749</c:f>
              <c:numCache>
                <c:formatCode>_ * #,##0_ ;_ * \-#,##0_ ;_ * "-"??_ ;_ @_ </c:formatCode>
                <c:ptCount val="11"/>
                <c:pt idx="0">
                  <c:v>3.0150307E7</c:v>
                </c:pt>
                <c:pt idx="1">
                  <c:v>2.073172E6</c:v>
                </c:pt>
                <c:pt idx="2">
                  <c:v>1.2557058E7</c:v>
                </c:pt>
                <c:pt idx="3">
                  <c:v>3.5273397E7</c:v>
                </c:pt>
                <c:pt idx="4">
                  <c:v>8.858141E6</c:v>
                </c:pt>
                <c:pt idx="5">
                  <c:v>7.840162E6</c:v>
                </c:pt>
                <c:pt idx="6">
                  <c:v>2.4443637E7</c:v>
                </c:pt>
                <c:pt idx="7">
                  <c:v>688994.0</c:v>
                </c:pt>
                <c:pt idx="8">
                  <c:v>6.748275E6</c:v>
                </c:pt>
                <c:pt idx="9">
                  <c:v>2.1916044E7</c:v>
                </c:pt>
                <c:pt idx="10">
                  <c:v>1.8629039E7</c:v>
                </c:pt>
              </c:numCache>
            </c:numRef>
          </c:val>
          <c:extLst xmlns:c16r2="http://schemas.microsoft.com/office/drawing/2015/06/chart">
            <c:ext xmlns:c16="http://schemas.microsoft.com/office/drawing/2014/chart" uri="{C3380CC4-5D6E-409C-BE32-E72D297353CC}">
              <c16:uniqueId val="{00000000-414F-4E10-A7FE-9D1134F077C6}"/>
            </c:ext>
          </c:extLst>
        </c:ser>
        <c:dLbls>
          <c:showLegendKey val="0"/>
          <c:showVal val="1"/>
          <c:showCatName val="0"/>
          <c:showSerName val="0"/>
          <c:showPercent val="0"/>
          <c:showBubbleSize val="0"/>
        </c:dLbls>
        <c:gapWidth val="150"/>
        <c:axId val="1692178864"/>
        <c:axId val="1658292432"/>
      </c:barChart>
      <c:catAx>
        <c:axId val="1692178864"/>
        <c:scaling>
          <c:orientation val="minMax"/>
        </c:scaling>
        <c:delete val="0"/>
        <c:axPos val="l"/>
        <c:numFmt formatCode="General" sourceLinked="0"/>
        <c:majorTickMark val="out"/>
        <c:minorTickMark val="none"/>
        <c:tickLblPos val="nextTo"/>
        <c:txPr>
          <a:bodyPr/>
          <a:lstStyle/>
          <a:p>
            <a:pPr>
              <a:defRPr lang="en-US"/>
            </a:pPr>
            <a:endParaRPr lang="en-US"/>
          </a:p>
        </c:txPr>
        <c:crossAx val="1658292432"/>
        <c:crosses val="autoZero"/>
        <c:auto val="1"/>
        <c:lblAlgn val="ctr"/>
        <c:lblOffset val="100"/>
        <c:noMultiLvlLbl val="0"/>
      </c:catAx>
      <c:valAx>
        <c:axId val="1658292432"/>
        <c:scaling>
          <c:orientation val="minMax"/>
        </c:scaling>
        <c:delete val="0"/>
        <c:axPos val="b"/>
        <c:numFmt formatCode="_ * #,##0_ ;_ * \-#,##0_ ;_ * &quot;-&quot;??_ ;_ @_ " sourceLinked="1"/>
        <c:majorTickMark val="out"/>
        <c:minorTickMark val="none"/>
        <c:tickLblPos val="nextTo"/>
        <c:txPr>
          <a:bodyPr/>
          <a:lstStyle/>
          <a:p>
            <a:pPr>
              <a:defRPr lang="en-US"/>
            </a:pPr>
            <a:endParaRPr lang="en-US"/>
          </a:p>
        </c:txPr>
        <c:crossAx val="1692178864"/>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b="1" i="0" baseline="0"/>
              <a:t>Data subscribers In million</a:t>
            </a:r>
            <a:endParaRPr lang="en-US" sz="1200"/>
          </a:p>
        </c:rich>
      </c:tx>
      <c:layout>
        <c:manualLayout>
          <c:xMode val="edge"/>
          <c:yMode val="edge"/>
          <c:x val="0.361917014351893"/>
          <c:y val="0.0561447396652418"/>
        </c:manualLayout>
      </c:layout>
      <c:overlay val="0"/>
    </c:title>
    <c:autoTitleDeleted val="0"/>
    <c:plotArea>
      <c:layout>
        <c:manualLayout>
          <c:layoutTarget val="inner"/>
          <c:xMode val="edge"/>
          <c:yMode val="edge"/>
          <c:x val="0.136916799493351"/>
          <c:y val="0.157989397521488"/>
          <c:w val="0.823202146205631"/>
          <c:h val="0.551855929945512"/>
        </c:manualLayout>
      </c:layout>
      <c:barChart>
        <c:barDir val="col"/>
        <c:grouping val="clustered"/>
        <c:varyColors val="0"/>
        <c:ser>
          <c:idx val="0"/>
          <c:order val="0"/>
          <c:tx>
            <c:strRef>
              <c:f>'Revenue numbers '!$J$700</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a:lstStyle/>
              <a:p>
                <a:pPr>
                  <a:defRPr lang="en-US" sz="900">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'!$I$701:$I$705</c:f>
              <c:strCache>
                <c:ptCount val="5"/>
                <c:pt idx="0">
                  <c:v>Dec 31,2016</c:v>
                </c:pt>
                <c:pt idx="1">
                  <c:v>Mar 31,2017</c:v>
                </c:pt>
                <c:pt idx="2">
                  <c:v>Jun 30,2017</c:v>
                </c:pt>
                <c:pt idx="3">
                  <c:v>Sep 30,2017</c:v>
                </c:pt>
                <c:pt idx="4">
                  <c:v>Dec 31,2017</c:v>
                </c:pt>
              </c:strCache>
            </c:strRef>
          </c:cat>
          <c:val>
            <c:numRef>
              <c:f>'Revenue numbers '!$J$701:$J$705</c:f>
              <c:numCache>
                <c:formatCode>#,##0.0</c:formatCode>
                <c:ptCount val="5"/>
                <c:pt idx="0">
                  <c:v>54.915</c:v>
                </c:pt>
                <c:pt idx="1">
                  <c:v>57.36</c:v>
                </c:pt>
                <c:pt idx="2">
                  <c:v>62.56</c:v>
                </c:pt>
                <c:pt idx="3">
                  <c:v>65.76</c:v>
                </c:pt>
                <c:pt idx="4">
                  <c:v>70.83</c:v>
                </c:pt>
              </c:numCache>
            </c:numRef>
          </c:val>
          <c:extLst xmlns:c16r2="http://schemas.microsoft.com/office/drawing/2015/06/chart">
            <c:ext xmlns:c16="http://schemas.microsoft.com/office/drawing/2014/chart" uri="{C3380CC4-5D6E-409C-BE32-E72D297353CC}">
              <c16:uniqueId val="{00000000-E098-4AB0-A8A6-98EA6FBA200F}"/>
            </c:ext>
          </c:extLst>
        </c:ser>
        <c:ser>
          <c:idx val="1"/>
          <c:order val="1"/>
          <c:tx>
            <c:strRef>
              <c:f>'Revenue numbers '!$K$700</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a:lstStyle/>
              <a:p>
                <a:pPr>
                  <a:defRPr lang="en-US" sz="900">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'!$I$701:$I$705</c:f>
              <c:strCache>
                <c:ptCount val="5"/>
                <c:pt idx="0">
                  <c:v>Dec 31,2016</c:v>
                </c:pt>
                <c:pt idx="1">
                  <c:v>Mar 31,2017</c:v>
                </c:pt>
                <c:pt idx="2">
                  <c:v>Jun 30,2017</c:v>
                </c:pt>
                <c:pt idx="3">
                  <c:v>Sep 30,2017</c:v>
                </c:pt>
                <c:pt idx="4">
                  <c:v>Dec 31,2017</c:v>
                </c:pt>
              </c:strCache>
            </c:strRef>
          </c:cat>
          <c:val>
            <c:numRef>
              <c:f>'Revenue numbers '!$K$701:$K$705</c:f>
              <c:numCache>
                <c:formatCode>#,##0.0</c:formatCode>
                <c:ptCount val="5"/>
                <c:pt idx="0">
                  <c:v>32.0</c:v>
                </c:pt>
                <c:pt idx="1">
                  <c:v>28.3</c:v>
                </c:pt>
              </c:numCache>
            </c:numRef>
          </c:val>
          <c:extLst xmlns:c16r2="http://schemas.microsoft.com/office/drawing/2015/06/chart">
            <c:ext xmlns:c16="http://schemas.microsoft.com/office/drawing/2014/chart" uri="{C3380CC4-5D6E-409C-BE32-E72D297353CC}">
              <c16:uniqueId val="{00000001-E098-4AB0-A8A6-98EA6FBA200F}"/>
            </c:ext>
          </c:extLst>
        </c:ser>
        <c:ser>
          <c:idx val="2"/>
          <c:order val="2"/>
          <c:tx>
            <c:strRef>
              <c:f>'Revenue numbers '!$L$700</c:f>
              <c:strCache>
                <c:ptCount val="1"/>
                <c:pt idx="0">
                  <c:v>Idea</c:v>
                </c:pt>
              </c:strCache>
            </c:strRef>
          </c:tx>
          <c:spPr>
            <a:solidFill>
              <a:srgbClr val="FFC000"/>
            </a:solidFill>
          </c:spPr>
          <c:invertIfNegative val="0"/>
          <c:dLbls>
            <c:dLbl>
              <c:idx val="3"/>
              <c:layout>
                <c:manualLayout>
                  <c:x val="0.00629700857384806"/>
                  <c:y val="0.065749054095510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098-4AB0-A8A6-98EA6FBA200F}"/>
                </c:ext>
                <c:ext xmlns:c15="http://schemas.microsoft.com/office/drawing/2012/chart" uri="{CE6537A1-D6FC-4f65-9D91-7224C49458BB}">
                  <c15:layout/>
                </c:ext>
              </c:extLst>
            </c:dLbl>
            <c:spPr>
              <a:noFill/>
              <a:ln>
                <a:noFill/>
              </a:ln>
              <a:effectLst/>
            </c:spPr>
            <c:txPr>
              <a:bodyPr/>
              <a:lstStyle/>
              <a:p>
                <a:pPr>
                  <a:defRPr lang="en-US" sz="900"/>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'!$I$701:$I$705</c:f>
              <c:strCache>
                <c:ptCount val="5"/>
                <c:pt idx="0">
                  <c:v>Dec 31,2016</c:v>
                </c:pt>
                <c:pt idx="1">
                  <c:v>Mar 31,2017</c:v>
                </c:pt>
                <c:pt idx="2">
                  <c:v>Jun 30,2017</c:v>
                </c:pt>
                <c:pt idx="3">
                  <c:v>Sep 30,2017</c:v>
                </c:pt>
                <c:pt idx="4">
                  <c:v>Dec 31,2017</c:v>
                </c:pt>
              </c:strCache>
            </c:strRef>
          </c:cat>
          <c:val>
            <c:numRef>
              <c:f>'Revenue numbers '!$L$701:$L$705</c:f>
              <c:numCache>
                <c:formatCode>#,##0.0</c:formatCode>
                <c:ptCount val="5"/>
                <c:pt idx="0">
                  <c:v>48.583</c:v>
                </c:pt>
                <c:pt idx="1">
                  <c:v>42.23</c:v>
                </c:pt>
                <c:pt idx="2">
                  <c:v>38.12</c:v>
                </c:pt>
                <c:pt idx="3">
                  <c:v>38.19</c:v>
                </c:pt>
                <c:pt idx="4">
                  <c:v>42.6</c:v>
                </c:pt>
              </c:numCache>
            </c:numRef>
          </c:val>
          <c:extLst xmlns:c16r2="http://schemas.microsoft.com/office/drawing/2015/06/chart">
            <c:ext xmlns:c16="http://schemas.microsoft.com/office/drawing/2014/chart" uri="{C3380CC4-5D6E-409C-BE32-E72D297353CC}">
              <c16:uniqueId val="{00000003-E098-4AB0-A8A6-98EA6FBA200F}"/>
            </c:ext>
          </c:extLst>
        </c:ser>
        <c:ser>
          <c:idx val="3"/>
          <c:order val="3"/>
          <c:tx>
            <c:strRef>
              <c:f>'Revenue numbers '!$M$700</c:f>
              <c:strCache>
                <c:ptCount val="1"/>
                <c:pt idx="0">
                  <c:v>Vodafone</c:v>
                </c:pt>
              </c:strCache>
            </c:strRef>
          </c:tx>
          <c:spPr>
            <a:solidFill>
              <a:srgbClr val="FF0000"/>
            </a:solidFill>
          </c:spPr>
          <c:invertIfNegative val="0"/>
          <c:dLbls>
            <c:spPr>
              <a:noFill/>
              <a:ln>
                <a:noFill/>
              </a:ln>
              <a:effectLst/>
            </c:spPr>
            <c:txPr>
              <a:bodyPr/>
              <a:lstStyle/>
              <a:p>
                <a:pPr>
                  <a:defRPr lang="en-US"/>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'!$I$701:$I$705</c:f>
              <c:strCache>
                <c:ptCount val="5"/>
                <c:pt idx="0">
                  <c:v>Dec 31,2016</c:v>
                </c:pt>
                <c:pt idx="1">
                  <c:v>Mar 31,2017</c:v>
                </c:pt>
                <c:pt idx="2">
                  <c:v>Jun 30,2017</c:v>
                </c:pt>
                <c:pt idx="3">
                  <c:v>Sep 30,2017</c:v>
                </c:pt>
                <c:pt idx="4">
                  <c:v>Dec 31,2017</c:v>
                </c:pt>
              </c:strCache>
            </c:strRef>
          </c:cat>
          <c:val>
            <c:numRef>
              <c:f>'Revenue numbers '!$M$701:$M$705</c:f>
              <c:numCache>
                <c:formatCode>#,##0.0</c:formatCode>
                <c:ptCount val="5"/>
              </c:numCache>
            </c:numRef>
          </c:val>
          <c:extLst xmlns:c16r2="http://schemas.microsoft.com/office/drawing/2015/06/chart">
            <c:ext xmlns:c16="http://schemas.microsoft.com/office/drawing/2014/chart" uri="{C3380CC4-5D6E-409C-BE32-E72D297353CC}">
              <c16:uniqueId val="{00000004-E098-4AB0-A8A6-98EA6FBA200F}"/>
            </c:ext>
          </c:extLst>
        </c:ser>
        <c:dLbls>
          <c:showLegendKey val="0"/>
          <c:showVal val="0"/>
          <c:showCatName val="0"/>
          <c:showSerName val="0"/>
          <c:showPercent val="0"/>
          <c:showBubbleSize val="0"/>
        </c:dLbls>
        <c:gapWidth val="118"/>
        <c:axId val="1737929280"/>
        <c:axId val="1737975472"/>
      </c:barChart>
      <c:catAx>
        <c:axId val="1737929280"/>
        <c:scaling>
          <c:orientation val="minMax"/>
        </c:scaling>
        <c:delete val="0"/>
        <c:axPos val="b"/>
        <c:numFmt formatCode="General" sourceLinked="0"/>
        <c:majorTickMark val="out"/>
        <c:minorTickMark val="none"/>
        <c:tickLblPos val="nextTo"/>
        <c:txPr>
          <a:bodyPr/>
          <a:lstStyle/>
          <a:p>
            <a:pPr>
              <a:defRPr lang="en-US"/>
            </a:pPr>
            <a:endParaRPr lang="en-US"/>
          </a:p>
        </c:txPr>
        <c:crossAx val="1737975472"/>
        <c:crosses val="autoZero"/>
        <c:auto val="1"/>
        <c:lblAlgn val="ctr"/>
        <c:lblOffset val="100"/>
        <c:noMultiLvlLbl val="0"/>
      </c:catAx>
      <c:valAx>
        <c:axId val="1737975472"/>
        <c:scaling>
          <c:orientation val="minMax"/>
        </c:scaling>
        <c:delete val="0"/>
        <c:axPos val="l"/>
        <c:title>
          <c:tx>
            <c:rich>
              <a:bodyPr rot="-5400000" vert="horz"/>
              <a:lstStyle/>
              <a:p>
                <a:pPr>
                  <a:defRPr lang="en-US"/>
                </a:pPr>
                <a:r>
                  <a:rPr lang="en-US"/>
                  <a:t>In million</a:t>
                </a:r>
              </a:p>
            </c:rich>
          </c:tx>
          <c:layout>
            <c:manualLayout>
              <c:xMode val="edge"/>
              <c:yMode val="edge"/>
              <c:x val="0.0377820514430893"/>
              <c:y val="0.356021406415107"/>
            </c:manualLayout>
          </c:layout>
          <c:overlay val="0"/>
        </c:title>
        <c:numFmt formatCode="#,##0.0" sourceLinked="1"/>
        <c:majorTickMark val="out"/>
        <c:minorTickMark val="none"/>
        <c:tickLblPos val="nextTo"/>
        <c:txPr>
          <a:bodyPr/>
          <a:lstStyle/>
          <a:p>
            <a:pPr>
              <a:defRPr lang="en-US"/>
            </a:pPr>
            <a:endParaRPr lang="en-US"/>
          </a:p>
        </c:txPr>
        <c:crossAx val="1737929280"/>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b="1" i="0" baseline="0"/>
              <a:t>3G subscriber In million </a:t>
            </a:r>
            <a:endParaRPr lang="en-US" sz="1200"/>
          </a:p>
        </c:rich>
      </c:tx>
      <c:layout>
        <c:manualLayout>
          <c:xMode val="edge"/>
          <c:yMode val="edge"/>
          <c:x val="0.355399234734212"/>
          <c:y val="0.0734150924966822"/>
        </c:manualLayout>
      </c:layout>
      <c:overlay val="0"/>
    </c:title>
    <c:autoTitleDeleted val="0"/>
    <c:plotArea>
      <c:layout>
        <c:manualLayout>
          <c:layoutTarget val="inner"/>
          <c:xMode val="edge"/>
          <c:yMode val="edge"/>
          <c:x val="0.128089294791638"/>
          <c:y val="0.169016695040914"/>
          <c:w val="0.760263099642665"/>
          <c:h val="0.467962031587314"/>
        </c:manualLayout>
      </c:layout>
      <c:barChart>
        <c:barDir val="col"/>
        <c:grouping val="clustered"/>
        <c:varyColors val="0"/>
        <c:ser>
          <c:idx val="0"/>
          <c:order val="0"/>
          <c:tx>
            <c:strRef>
              <c:f>'Revenue numbers '!$J$670</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spPr>
              <a:noFill/>
            </c:spPr>
            <c:txPr>
              <a:bodyPr/>
              <a:lstStyle/>
              <a:p>
                <a:pPr>
                  <a:defRPr lang="en-US">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'!$I$671:$I$675</c:f>
              <c:strCache>
                <c:ptCount val="5"/>
                <c:pt idx="0">
                  <c:v>Sep 30,2016</c:v>
                </c:pt>
                <c:pt idx="1">
                  <c:v>Dec 31,2016</c:v>
                </c:pt>
                <c:pt idx="2">
                  <c:v>Mar 31,2017</c:v>
                </c:pt>
                <c:pt idx="3">
                  <c:v>Jun 30,2017</c:v>
                </c:pt>
                <c:pt idx="4">
                  <c:v>Dec 31,2017</c:v>
                </c:pt>
              </c:strCache>
            </c:strRef>
          </c:cat>
          <c:val>
            <c:numRef>
              <c:f>'Revenue numbers '!$J$671:$J$675</c:f>
              <c:numCache>
                <c:formatCode>#,##0.0</c:formatCode>
                <c:ptCount val="5"/>
              </c:numCache>
            </c:numRef>
          </c:val>
          <c:extLst xmlns:c16r2="http://schemas.microsoft.com/office/drawing/2015/06/chart">
            <c:ext xmlns:c16="http://schemas.microsoft.com/office/drawing/2014/chart" uri="{C3380CC4-5D6E-409C-BE32-E72D297353CC}">
              <c16:uniqueId val="{00000000-E9EC-46BE-8B57-AB0A55CC64C7}"/>
            </c:ext>
          </c:extLst>
        </c:ser>
        <c:ser>
          <c:idx val="1"/>
          <c:order val="1"/>
          <c:tx>
            <c:strRef>
              <c:f>'Revenue numbers '!$K$670</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noFill/>
            </c:spPr>
            <c:txPr>
              <a:bodyPr/>
              <a:lstStyle/>
              <a:p>
                <a:pPr>
                  <a:defRPr lang="en-US">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'!$I$671:$I$675</c:f>
              <c:strCache>
                <c:ptCount val="5"/>
                <c:pt idx="0">
                  <c:v>Sep 30,2016</c:v>
                </c:pt>
                <c:pt idx="1">
                  <c:v>Dec 31,2016</c:v>
                </c:pt>
                <c:pt idx="2">
                  <c:v>Mar 31,2017</c:v>
                </c:pt>
                <c:pt idx="3">
                  <c:v>Jun 30,2017</c:v>
                </c:pt>
                <c:pt idx="4">
                  <c:v>Dec 31,2017</c:v>
                </c:pt>
              </c:strCache>
            </c:strRef>
          </c:cat>
          <c:val>
            <c:numRef>
              <c:f>'Revenue numbers '!$K$671:$K$675</c:f>
              <c:numCache>
                <c:formatCode>#,##0.0</c:formatCode>
                <c:ptCount val="5"/>
                <c:pt idx="0">
                  <c:v>24.5</c:v>
                </c:pt>
                <c:pt idx="1">
                  <c:v>23.4</c:v>
                </c:pt>
                <c:pt idx="2">
                  <c:v>20.8</c:v>
                </c:pt>
              </c:numCache>
            </c:numRef>
          </c:val>
          <c:extLst xmlns:c16r2="http://schemas.microsoft.com/office/drawing/2015/06/chart">
            <c:ext xmlns:c16="http://schemas.microsoft.com/office/drawing/2014/chart" uri="{C3380CC4-5D6E-409C-BE32-E72D297353CC}">
              <c16:uniqueId val="{00000001-E9EC-46BE-8B57-AB0A55CC64C7}"/>
            </c:ext>
          </c:extLst>
        </c:ser>
        <c:ser>
          <c:idx val="2"/>
          <c:order val="2"/>
          <c:tx>
            <c:strRef>
              <c:f>'Revenue numbers '!$L$670</c:f>
              <c:strCache>
                <c:ptCount val="1"/>
                <c:pt idx="0">
                  <c:v>Idea</c:v>
                </c:pt>
              </c:strCache>
            </c:strRef>
          </c:tx>
          <c:spPr>
            <a:solidFill>
              <a:srgbClr val="FFC000"/>
            </a:solidFill>
          </c:spPr>
          <c:invertIfNegative val="0"/>
          <c:dLbls>
            <c:spPr>
              <a:noFill/>
            </c:spPr>
            <c:txPr>
              <a:bodyPr/>
              <a:lstStyle/>
              <a:p>
                <a:pPr>
                  <a:defRPr lang="en-US"/>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'!$I$671:$I$675</c:f>
              <c:strCache>
                <c:ptCount val="5"/>
                <c:pt idx="0">
                  <c:v>Sep 30,2016</c:v>
                </c:pt>
                <c:pt idx="1">
                  <c:v>Dec 31,2016</c:v>
                </c:pt>
                <c:pt idx="2">
                  <c:v>Mar 31,2017</c:v>
                </c:pt>
                <c:pt idx="3">
                  <c:v>Jun 30,2017</c:v>
                </c:pt>
                <c:pt idx="4">
                  <c:v>Dec 31,2017</c:v>
                </c:pt>
              </c:strCache>
            </c:strRef>
          </c:cat>
          <c:val>
            <c:numRef>
              <c:f>'Revenue numbers '!$L$671:$L$675</c:f>
              <c:numCache>
                <c:formatCode>#,##0.0</c:formatCode>
                <c:ptCount val="5"/>
                <c:pt idx="0">
                  <c:v>27.63</c:v>
                </c:pt>
                <c:pt idx="1">
                  <c:v>24.485</c:v>
                </c:pt>
                <c:pt idx="2">
                  <c:v>21.614</c:v>
                </c:pt>
                <c:pt idx="3">
                  <c:v>19.88</c:v>
                </c:pt>
              </c:numCache>
            </c:numRef>
          </c:val>
          <c:extLst xmlns:c16r2="http://schemas.microsoft.com/office/drawing/2015/06/chart">
            <c:ext xmlns:c16="http://schemas.microsoft.com/office/drawing/2014/chart" uri="{C3380CC4-5D6E-409C-BE32-E72D297353CC}">
              <c16:uniqueId val="{00000002-E9EC-46BE-8B57-AB0A55CC64C7}"/>
            </c:ext>
          </c:extLst>
        </c:ser>
        <c:ser>
          <c:idx val="3"/>
          <c:order val="3"/>
          <c:tx>
            <c:strRef>
              <c:f>'Revenue numbers '!$M$670</c:f>
              <c:strCache>
                <c:ptCount val="1"/>
                <c:pt idx="0">
                  <c:v>Vodafone</c:v>
                </c:pt>
              </c:strCache>
            </c:strRef>
          </c:tx>
          <c:spPr>
            <a:solidFill>
              <a:srgbClr val="FF0000"/>
            </a:solidFill>
          </c:spPr>
          <c:invertIfNegative val="0"/>
          <c:dLbls>
            <c:spPr>
              <a:noFill/>
            </c:spPr>
            <c:txPr>
              <a:bodyPr/>
              <a:lstStyle/>
              <a:p>
                <a:pPr>
                  <a:defRPr lang="en-US">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'!$I$671:$I$675</c:f>
              <c:strCache>
                <c:ptCount val="5"/>
                <c:pt idx="0">
                  <c:v>Sep 30,2016</c:v>
                </c:pt>
                <c:pt idx="1">
                  <c:v>Dec 31,2016</c:v>
                </c:pt>
                <c:pt idx="2">
                  <c:v>Mar 31,2017</c:v>
                </c:pt>
                <c:pt idx="3">
                  <c:v>Jun 30,2017</c:v>
                </c:pt>
                <c:pt idx="4">
                  <c:v>Dec 31,2017</c:v>
                </c:pt>
              </c:strCache>
            </c:strRef>
          </c:cat>
          <c:val>
            <c:numRef>
              <c:f>'Revenue numbers '!$M$671:$M$675</c:f>
              <c:numCache>
                <c:formatCode>#,##0.0</c:formatCode>
                <c:ptCount val="5"/>
                <c:pt idx="0">
                  <c:v>36.0</c:v>
                </c:pt>
                <c:pt idx="1">
                  <c:v>35.0</c:v>
                </c:pt>
                <c:pt idx="2">
                  <c:v>38.0</c:v>
                </c:pt>
              </c:numCache>
            </c:numRef>
          </c:val>
          <c:extLst xmlns:c16r2="http://schemas.microsoft.com/office/drawing/2015/06/chart">
            <c:ext xmlns:c16="http://schemas.microsoft.com/office/drawing/2014/chart" uri="{C3380CC4-5D6E-409C-BE32-E72D297353CC}">
              <c16:uniqueId val="{00000003-E9EC-46BE-8B57-AB0A55CC64C7}"/>
            </c:ext>
          </c:extLst>
        </c:ser>
        <c:dLbls>
          <c:showLegendKey val="0"/>
          <c:showVal val="1"/>
          <c:showCatName val="0"/>
          <c:showSerName val="0"/>
          <c:showPercent val="0"/>
          <c:showBubbleSize val="0"/>
        </c:dLbls>
        <c:gapWidth val="136"/>
        <c:axId val="1737819328"/>
        <c:axId val="1737816144"/>
      </c:barChart>
      <c:catAx>
        <c:axId val="1737819328"/>
        <c:scaling>
          <c:orientation val="minMax"/>
        </c:scaling>
        <c:delete val="0"/>
        <c:axPos val="b"/>
        <c:numFmt formatCode="General" sourceLinked="0"/>
        <c:majorTickMark val="out"/>
        <c:minorTickMark val="none"/>
        <c:tickLblPos val="nextTo"/>
        <c:txPr>
          <a:bodyPr/>
          <a:lstStyle/>
          <a:p>
            <a:pPr>
              <a:defRPr lang="en-US"/>
            </a:pPr>
            <a:endParaRPr lang="en-US"/>
          </a:p>
        </c:txPr>
        <c:crossAx val="1737816144"/>
        <c:crosses val="autoZero"/>
        <c:auto val="1"/>
        <c:lblAlgn val="ctr"/>
        <c:lblOffset val="100"/>
        <c:noMultiLvlLbl val="0"/>
      </c:catAx>
      <c:valAx>
        <c:axId val="1737816144"/>
        <c:scaling>
          <c:orientation val="minMax"/>
        </c:scaling>
        <c:delete val="0"/>
        <c:axPos val="l"/>
        <c:title>
          <c:tx>
            <c:rich>
              <a:bodyPr rot="-5400000" vert="horz"/>
              <a:lstStyle/>
              <a:p>
                <a:pPr>
                  <a:defRPr lang="en-US" b="0"/>
                </a:pPr>
                <a:r>
                  <a:rPr lang="en-US" b="0"/>
                  <a:t>Subscribers</a:t>
                </a:r>
              </a:p>
              <a:p>
                <a:pPr>
                  <a:defRPr lang="en-US" b="0"/>
                </a:pPr>
                <a:r>
                  <a:rPr lang="en-US" b="0"/>
                  <a:t>(Million)</a:t>
                </a:r>
              </a:p>
            </c:rich>
          </c:tx>
          <c:layout>
            <c:manualLayout>
              <c:xMode val="edge"/>
              <c:yMode val="edge"/>
              <c:x val="0.0321285140562249"/>
              <c:y val="0.299775638007483"/>
            </c:manualLayout>
          </c:layout>
          <c:overlay val="0"/>
        </c:title>
        <c:numFmt formatCode="#,##0.0" sourceLinked="1"/>
        <c:majorTickMark val="out"/>
        <c:minorTickMark val="none"/>
        <c:tickLblPos val="nextTo"/>
        <c:txPr>
          <a:bodyPr/>
          <a:lstStyle/>
          <a:p>
            <a:pPr>
              <a:defRPr lang="en-US"/>
            </a:pPr>
            <a:endParaRPr lang="en-US"/>
          </a:p>
        </c:txPr>
        <c:crossAx val="1737819328"/>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lang="en-US" sz="1200"/>
            </a:pPr>
            <a:r>
              <a:rPr lang="en-US" sz="1200"/>
              <a:t>Cellular Operators NLD traffic in Million Minutes</a:t>
            </a:r>
          </a:p>
        </c:rich>
      </c:tx>
      <c:layout>
        <c:manualLayout>
          <c:xMode val="edge"/>
          <c:yMode val="edge"/>
          <c:x val="0.291810256174119"/>
          <c:y val="0.0290813648293965"/>
        </c:manualLayout>
      </c:layout>
      <c:overlay val="0"/>
    </c:title>
    <c:autoTitleDeleted val="0"/>
    <c:plotArea>
      <c:layout>
        <c:manualLayout>
          <c:layoutTarget val="inner"/>
          <c:xMode val="edge"/>
          <c:yMode val="edge"/>
          <c:x val="0.147936068176685"/>
          <c:y val="0.13201312335958"/>
          <c:w val="0.805584232526542"/>
          <c:h val="0.587815677558236"/>
        </c:manualLayout>
      </c:layout>
      <c:barChart>
        <c:barDir val="col"/>
        <c:grouping val="clustered"/>
        <c:varyColors val="0"/>
        <c:ser>
          <c:idx val="0"/>
          <c:order val="0"/>
          <c:tx>
            <c:v>Airtel</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3"/>
              <c:numFmt formatCode="#,##0" sourceLinked="0"/>
              <c:spPr>
                <a:solidFill>
                  <a:schemeClr val="accent2">
                    <a:lumMod val="40000"/>
                    <a:lumOff val="60000"/>
                  </a:schemeClr>
                </a:solidFill>
              </c:spPr>
              <c:txPr>
                <a:bodyPr/>
                <a:lstStyle/>
                <a:p>
                  <a:pPr algn="ctr" rtl="0">
                    <a:defRPr lang="en-US" sz="8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dLbl>
            <c:numFmt formatCode="#,##0" sourceLinked="0"/>
            <c:spPr>
              <a:solidFill>
                <a:schemeClr val="accent2">
                  <a:lumMod val="40000"/>
                  <a:lumOff val="60000"/>
                </a:schemeClr>
              </a:solidFill>
            </c:spPr>
            <c:txPr>
              <a:bodyPr/>
              <a:lstStyle/>
              <a:p>
                <a:pPr>
                  <a:defRPr lang="en-US" sz="800">
                    <a:solidFill>
                      <a:sysClr val="windowText" lastClr="0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'!$H$582:$H$586</c:f>
              <c:strCache>
                <c:ptCount val="5"/>
                <c:pt idx="0">
                  <c:v>Dec 31,2016</c:v>
                </c:pt>
                <c:pt idx="1">
                  <c:v>Mar 31,2017</c:v>
                </c:pt>
                <c:pt idx="2">
                  <c:v>Jun 30,2017</c:v>
                </c:pt>
                <c:pt idx="3">
                  <c:v>Sep 30,2017</c:v>
                </c:pt>
                <c:pt idx="4">
                  <c:v>Dec 31,2017</c:v>
                </c:pt>
              </c:strCache>
            </c:strRef>
          </c:cat>
          <c:val>
            <c:numRef>
              <c:f>'Revenue numbers '!$I$582:$I$586</c:f>
              <c:numCache>
                <c:formatCode>#,##0</c:formatCode>
                <c:ptCount val="5"/>
                <c:pt idx="0">
                  <c:v>34755.0</c:v>
                </c:pt>
                <c:pt idx="1">
                  <c:v>43235.0</c:v>
                </c:pt>
                <c:pt idx="2">
                  <c:v>51125.0</c:v>
                </c:pt>
                <c:pt idx="3">
                  <c:v>56709.0</c:v>
                </c:pt>
                <c:pt idx="4">
                  <c:v>59516.0</c:v>
                </c:pt>
              </c:numCache>
            </c:numRef>
          </c:val>
          <c:extLst xmlns:c16r2="http://schemas.microsoft.com/office/drawing/2015/06/chart">
            <c:ext xmlns:c16="http://schemas.microsoft.com/office/drawing/2014/chart" uri="{C3380CC4-5D6E-409C-BE32-E72D297353CC}">
              <c16:uniqueId val="{00000001-7DE9-4450-BFE4-739FFBE639E2}"/>
            </c:ext>
          </c:extLst>
        </c:ser>
        <c:ser>
          <c:idx val="1"/>
          <c:order val="1"/>
          <c:tx>
            <c:v>Reliance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numFmt formatCode="#,##0" sourceLinked="0"/>
            <c:spPr>
              <a:solidFill>
                <a:schemeClr val="accent1">
                  <a:lumMod val="40000"/>
                  <a:lumOff val="60000"/>
                </a:schemeClr>
              </a:solidFill>
            </c:spPr>
            <c:txPr>
              <a:bodyPr/>
              <a:lstStyle/>
              <a:p>
                <a:pPr>
                  <a:defRPr lang="en-US" sz="800">
                    <a:solidFill>
                      <a:sysClr val="windowText" lastClr="0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'!$H$582:$H$586</c:f>
              <c:strCache>
                <c:ptCount val="5"/>
                <c:pt idx="0">
                  <c:v>Dec 31,2016</c:v>
                </c:pt>
                <c:pt idx="1">
                  <c:v>Mar 31,2017</c:v>
                </c:pt>
                <c:pt idx="2">
                  <c:v>Jun 30,2017</c:v>
                </c:pt>
                <c:pt idx="3">
                  <c:v>Sep 30,2017</c:v>
                </c:pt>
                <c:pt idx="4">
                  <c:v>Dec 31,2017</c:v>
                </c:pt>
              </c:strCache>
            </c:strRef>
          </c:cat>
          <c:val>
            <c:numRef>
              <c:f>'Revenue numbers '!$J$582:$J$586</c:f>
              <c:numCache>
                <c:formatCode>#,##0</c:formatCode>
                <c:ptCount val="5"/>
                <c:pt idx="0">
                  <c:v>16316.0</c:v>
                </c:pt>
                <c:pt idx="1">
                  <c:v>15630.0</c:v>
                </c:pt>
              </c:numCache>
            </c:numRef>
          </c:val>
          <c:extLst xmlns:c16r2="http://schemas.microsoft.com/office/drawing/2015/06/chart">
            <c:ext xmlns:c16="http://schemas.microsoft.com/office/drawing/2014/chart" uri="{C3380CC4-5D6E-409C-BE32-E72D297353CC}">
              <c16:uniqueId val="{00000002-7DE9-4450-BFE4-739FFBE639E2}"/>
            </c:ext>
          </c:extLst>
        </c:ser>
        <c:ser>
          <c:idx val="2"/>
          <c:order val="2"/>
          <c:tx>
            <c:strRef>
              <c:f>'Revenue numbers '!$K$568</c:f>
              <c:strCache>
                <c:ptCount val="1"/>
                <c:pt idx="0">
                  <c:v>Idea</c:v>
                </c:pt>
              </c:strCache>
            </c:strRef>
          </c:tx>
          <c:spPr>
            <a:solidFill>
              <a:srgbClr val="FFC000"/>
            </a:solidFill>
            <a:ln>
              <a:solidFill>
                <a:srgbClr val="FFC000"/>
              </a:solidFill>
            </a:ln>
          </c:spPr>
          <c:invertIfNegative val="0"/>
          <c:dLbls>
            <c:dLbl>
              <c:idx val="2"/>
              <c:layout>
                <c:manualLayout>
                  <c:x val="0.0205761316872428"/>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DE9-4450-BFE4-739FFBE639E2}"/>
                </c:ext>
                <c:ext xmlns:c15="http://schemas.microsoft.com/office/drawing/2012/chart" uri="{CE6537A1-D6FC-4f65-9D91-7224C49458BB}">
                  <c15:layout/>
                </c:ext>
              </c:extLst>
            </c:dLbl>
            <c:dLbl>
              <c:idx val="3"/>
              <c:layout>
                <c:manualLayout>
                  <c:x val="0.018518518518518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DE9-4450-BFE4-739FFBE639E2}"/>
                </c:ext>
                <c:ext xmlns:c15="http://schemas.microsoft.com/office/drawing/2012/chart" uri="{CE6537A1-D6FC-4f65-9D91-7224C49458BB}"/>
              </c:extLst>
            </c:dLbl>
            <c:dLbl>
              <c:idx val="4"/>
              <c:layout>
                <c:manualLayout>
                  <c:x val="0.018518518518518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DE9-4450-BFE4-739FFBE639E2}"/>
                </c:ext>
                <c:ext xmlns:c15="http://schemas.microsoft.com/office/drawing/2012/chart" uri="{CE6537A1-D6FC-4f65-9D91-7224C49458BB}"/>
              </c:extLst>
            </c:dLbl>
            <c:spPr>
              <a:solidFill>
                <a:srgbClr val="FFC000"/>
              </a:solidFill>
            </c:spPr>
            <c:txPr>
              <a:bodyPr/>
              <a:lstStyle/>
              <a:p>
                <a:pPr>
                  <a:defRPr lang="en-US" sz="800">
                    <a:solidFill>
                      <a:sysClr val="windowText" lastClr="0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'Revenue numbers '!$K$582:$K$586</c:f>
              <c:numCache>
                <c:formatCode>#,##0</c:formatCode>
                <c:ptCount val="5"/>
                <c:pt idx="0">
                  <c:v>16434.0</c:v>
                </c:pt>
                <c:pt idx="1">
                  <c:v>18254.0</c:v>
                </c:pt>
                <c:pt idx="2">
                  <c:v>22030.0</c:v>
                </c:pt>
              </c:numCache>
            </c:numRef>
          </c:val>
          <c:extLst xmlns:c16r2="http://schemas.microsoft.com/office/drawing/2015/06/chart">
            <c:ext xmlns:c16="http://schemas.microsoft.com/office/drawing/2014/chart" uri="{C3380CC4-5D6E-409C-BE32-E72D297353CC}">
              <c16:uniqueId val="{00000006-7DE9-4450-BFE4-739FFBE639E2}"/>
            </c:ext>
          </c:extLst>
        </c:ser>
        <c:dLbls>
          <c:showLegendKey val="0"/>
          <c:showVal val="1"/>
          <c:showCatName val="0"/>
          <c:showSerName val="0"/>
          <c:showPercent val="0"/>
          <c:showBubbleSize val="0"/>
        </c:dLbls>
        <c:gapWidth val="150"/>
        <c:axId val="1687899200"/>
        <c:axId val="1687901520"/>
      </c:barChart>
      <c:catAx>
        <c:axId val="1687899200"/>
        <c:scaling>
          <c:orientation val="minMax"/>
        </c:scaling>
        <c:delete val="0"/>
        <c:axPos val="b"/>
        <c:numFmt formatCode="General" sourceLinked="1"/>
        <c:majorTickMark val="out"/>
        <c:minorTickMark val="none"/>
        <c:tickLblPos val="nextTo"/>
        <c:txPr>
          <a:bodyPr rot="0" vert="horz"/>
          <a:lstStyle/>
          <a:p>
            <a:pPr>
              <a:defRPr lang="en-US"/>
            </a:pPr>
            <a:endParaRPr lang="en-US"/>
          </a:p>
        </c:txPr>
        <c:crossAx val="1687901520"/>
        <c:crosses val="autoZero"/>
        <c:auto val="1"/>
        <c:lblAlgn val="ctr"/>
        <c:lblOffset val="100"/>
        <c:tickLblSkip val="1"/>
        <c:tickMarkSkip val="1"/>
        <c:noMultiLvlLbl val="0"/>
      </c:catAx>
      <c:valAx>
        <c:axId val="1687901520"/>
        <c:scaling>
          <c:orientation val="minMax"/>
        </c:scaling>
        <c:delete val="0"/>
        <c:axPos val="l"/>
        <c:title>
          <c:tx>
            <c:rich>
              <a:bodyPr rot="-5400000" vert="horz"/>
              <a:lstStyle/>
              <a:p>
                <a:pPr>
                  <a:defRPr lang="en-US" b="0"/>
                </a:pPr>
                <a:r>
                  <a:rPr lang="en-IN" b="0"/>
                  <a:t>Million Minutes</a:t>
                </a:r>
              </a:p>
            </c:rich>
          </c:tx>
          <c:layout/>
          <c:overlay val="0"/>
        </c:title>
        <c:numFmt formatCode="#,##0" sourceLinked="1"/>
        <c:majorTickMark val="out"/>
        <c:minorTickMark val="none"/>
        <c:tickLblPos val="nextTo"/>
        <c:txPr>
          <a:bodyPr rot="0" vert="horz"/>
          <a:lstStyle/>
          <a:p>
            <a:pPr>
              <a:defRPr lang="en-US"/>
            </a:pPr>
            <a:endParaRPr lang="en-US"/>
          </a:p>
        </c:txPr>
        <c:crossAx val="1687899200"/>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b="1" i="0" baseline="0"/>
              <a:t>Data usage per customer - MB</a:t>
            </a:r>
            <a:endParaRPr lang="en-US" sz="1200"/>
          </a:p>
        </c:rich>
      </c:tx>
      <c:layout>
        <c:manualLayout>
          <c:xMode val="edge"/>
          <c:yMode val="edge"/>
          <c:x val="0.318423076097917"/>
          <c:y val="0.0838893361520141"/>
        </c:manualLayout>
      </c:layout>
      <c:overlay val="0"/>
    </c:title>
    <c:autoTitleDeleted val="0"/>
    <c:plotArea>
      <c:layout>
        <c:manualLayout>
          <c:layoutTarget val="inner"/>
          <c:xMode val="edge"/>
          <c:yMode val="edge"/>
          <c:x val="0.135894707331809"/>
          <c:y val="0.162279580523287"/>
          <c:w val="0.80520164524749"/>
          <c:h val="0.545633942878532"/>
        </c:manualLayout>
      </c:layout>
      <c:barChart>
        <c:barDir val="col"/>
        <c:grouping val="clustered"/>
        <c:varyColors val="0"/>
        <c:ser>
          <c:idx val="0"/>
          <c:order val="0"/>
          <c:tx>
            <c:strRef>
              <c:f>'Revenue numbers '!$J$730</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a:lstStyle/>
              <a:p>
                <a:pPr>
                  <a:defRPr lang="en-US">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'!$I$731:$I$735</c:f>
              <c:strCache>
                <c:ptCount val="5"/>
                <c:pt idx="0">
                  <c:v>Dec 31,2016</c:v>
                </c:pt>
                <c:pt idx="1">
                  <c:v>Mar 31,2017</c:v>
                </c:pt>
                <c:pt idx="2">
                  <c:v>Jun 30,2017</c:v>
                </c:pt>
                <c:pt idx="3">
                  <c:v>Sep 30,2017</c:v>
                </c:pt>
                <c:pt idx="4">
                  <c:v>Dec 31,2017</c:v>
                </c:pt>
              </c:strCache>
            </c:strRef>
          </c:cat>
          <c:val>
            <c:numRef>
              <c:f>'Revenue numbers '!$J$731:$J$735</c:f>
              <c:numCache>
                <c:formatCode>#,##0</c:formatCode>
                <c:ptCount val="5"/>
                <c:pt idx="0">
                  <c:v>972.4156672226863</c:v>
                </c:pt>
                <c:pt idx="1">
                  <c:v>1331.142673686243</c:v>
                </c:pt>
                <c:pt idx="2">
                  <c:v>2611.0</c:v>
                </c:pt>
                <c:pt idx="3">
                  <c:v>4087.0</c:v>
                </c:pt>
                <c:pt idx="4">
                  <c:v>5349.0</c:v>
                </c:pt>
              </c:numCache>
            </c:numRef>
          </c:val>
          <c:extLst xmlns:c16r2="http://schemas.microsoft.com/office/drawing/2015/06/chart">
            <c:ext xmlns:c16="http://schemas.microsoft.com/office/drawing/2014/chart" uri="{C3380CC4-5D6E-409C-BE32-E72D297353CC}">
              <c16:uniqueId val="{00000000-DEC1-48D2-B419-9BD6F1C0186D}"/>
            </c:ext>
          </c:extLst>
        </c:ser>
        <c:ser>
          <c:idx val="1"/>
          <c:order val="1"/>
          <c:tx>
            <c:strRef>
              <c:f>'Revenue numbers '!$K$730</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a:lstStyle/>
              <a:p>
                <a:pPr>
                  <a:defRPr lang="en-US">
                    <a:solidFill>
                      <a:schemeClr val="bg1"/>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'!$I$731:$I$735</c:f>
              <c:strCache>
                <c:ptCount val="5"/>
                <c:pt idx="0">
                  <c:v>Dec 31,2016</c:v>
                </c:pt>
                <c:pt idx="1">
                  <c:v>Mar 31,2017</c:v>
                </c:pt>
                <c:pt idx="2">
                  <c:v>Jun 30,2017</c:v>
                </c:pt>
                <c:pt idx="3">
                  <c:v>Sep 30,2017</c:v>
                </c:pt>
                <c:pt idx="4">
                  <c:v>Dec 31,2017</c:v>
                </c:pt>
              </c:strCache>
            </c:strRef>
          </c:cat>
          <c:val>
            <c:numRef>
              <c:f>'Revenue numbers '!$K$731:$K$735</c:f>
              <c:numCache>
                <c:formatCode>#,##0</c:formatCode>
                <c:ptCount val="5"/>
                <c:pt idx="0">
                  <c:v>931.0</c:v>
                </c:pt>
                <c:pt idx="1">
                  <c:v>880.0</c:v>
                </c:pt>
              </c:numCache>
            </c:numRef>
          </c:val>
          <c:extLst xmlns:c16r2="http://schemas.microsoft.com/office/drawing/2015/06/chart">
            <c:ext xmlns:c16="http://schemas.microsoft.com/office/drawing/2014/chart" uri="{C3380CC4-5D6E-409C-BE32-E72D297353CC}">
              <c16:uniqueId val="{00000001-DEC1-48D2-B419-9BD6F1C0186D}"/>
            </c:ext>
          </c:extLst>
        </c:ser>
        <c:ser>
          <c:idx val="2"/>
          <c:order val="2"/>
          <c:tx>
            <c:strRef>
              <c:f>'Revenue numbers '!$L$730</c:f>
              <c:strCache>
                <c:ptCount val="1"/>
                <c:pt idx="0">
                  <c:v>Idea</c:v>
                </c:pt>
              </c:strCache>
            </c:strRef>
          </c:tx>
          <c:spPr>
            <a:solidFill>
              <a:srgbClr val="FFC000"/>
            </a:solidFill>
          </c:spPr>
          <c:invertIfNegative val="0"/>
          <c:dLbls>
            <c:spPr>
              <a:noFill/>
              <a:ln>
                <a:noFill/>
              </a:ln>
              <a:effectLst/>
            </c:spPr>
            <c:txPr>
              <a:bodyPr/>
              <a:lstStyle/>
              <a:p>
                <a:pPr>
                  <a:defRPr lang="en-US"/>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'!$I$731:$I$735</c:f>
              <c:strCache>
                <c:ptCount val="5"/>
                <c:pt idx="0">
                  <c:v>Dec 31,2016</c:v>
                </c:pt>
                <c:pt idx="1">
                  <c:v>Mar 31,2017</c:v>
                </c:pt>
                <c:pt idx="2">
                  <c:v>Jun 30,2017</c:v>
                </c:pt>
                <c:pt idx="3">
                  <c:v>Sep 30,2017</c:v>
                </c:pt>
                <c:pt idx="4">
                  <c:v>Dec 31,2017</c:v>
                </c:pt>
              </c:strCache>
            </c:strRef>
          </c:cat>
          <c:val>
            <c:numRef>
              <c:f>'Revenue numbers '!$L$731:$L$735</c:f>
              <c:numCache>
                <c:formatCode>#,##0</c:formatCode>
                <c:ptCount val="5"/>
                <c:pt idx="0">
                  <c:v>703.0</c:v>
                </c:pt>
                <c:pt idx="1">
                  <c:v>957.0</c:v>
                </c:pt>
                <c:pt idx="2">
                  <c:v>2204.0</c:v>
                </c:pt>
                <c:pt idx="3">
                  <c:v>3805.0</c:v>
                </c:pt>
                <c:pt idx="4">
                  <c:v>4742.0</c:v>
                </c:pt>
              </c:numCache>
            </c:numRef>
          </c:val>
          <c:extLst xmlns:c16r2="http://schemas.microsoft.com/office/drawing/2015/06/chart">
            <c:ext xmlns:c16="http://schemas.microsoft.com/office/drawing/2014/chart" uri="{C3380CC4-5D6E-409C-BE32-E72D297353CC}">
              <c16:uniqueId val="{00000002-DEC1-48D2-B419-9BD6F1C0186D}"/>
            </c:ext>
          </c:extLst>
        </c:ser>
        <c:dLbls>
          <c:showLegendKey val="0"/>
          <c:showVal val="0"/>
          <c:showCatName val="0"/>
          <c:showSerName val="0"/>
          <c:showPercent val="0"/>
          <c:showBubbleSize val="0"/>
        </c:dLbls>
        <c:gapWidth val="220"/>
        <c:axId val="1736679312"/>
        <c:axId val="1736683328"/>
      </c:barChart>
      <c:catAx>
        <c:axId val="1736679312"/>
        <c:scaling>
          <c:orientation val="minMax"/>
        </c:scaling>
        <c:delete val="0"/>
        <c:axPos val="b"/>
        <c:numFmt formatCode="General" sourceLinked="0"/>
        <c:majorTickMark val="out"/>
        <c:minorTickMark val="none"/>
        <c:tickLblPos val="nextTo"/>
        <c:txPr>
          <a:bodyPr/>
          <a:lstStyle/>
          <a:p>
            <a:pPr>
              <a:defRPr lang="en-US"/>
            </a:pPr>
            <a:endParaRPr lang="en-US"/>
          </a:p>
        </c:txPr>
        <c:crossAx val="1736683328"/>
        <c:crosses val="autoZero"/>
        <c:auto val="1"/>
        <c:lblAlgn val="ctr"/>
        <c:lblOffset val="100"/>
        <c:noMultiLvlLbl val="0"/>
      </c:catAx>
      <c:valAx>
        <c:axId val="1736683328"/>
        <c:scaling>
          <c:orientation val="minMax"/>
        </c:scaling>
        <c:delete val="0"/>
        <c:axPos val="l"/>
        <c:title>
          <c:tx>
            <c:rich>
              <a:bodyPr rot="-5400000" vert="horz"/>
              <a:lstStyle/>
              <a:p>
                <a:pPr>
                  <a:defRPr lang="en-US"/>
                </a:pPr>
                <a:r>
                  <a:rPr lang="en-US"/>
                  <a:t>MB</a:t>
                </a:r>
              </a:p>
            </c:rich>
          </c:tx>
          <c:layout/>
          <c:overlay val="0"/>
        </c:title>
        <c:numFmt formatCode="#,##0" sourceLinked="1"/>
        <c:majorTickMark val="out"/>
        <c:minorTickMark val="none"/>
        <c:tickLblPos val="nextTo"/>
        <c:txPr>
          <a:bodyPr/>
          <a:lstStyle/>
          <a:p>
            <a:pPr>
              <a:defRPr lang="en-US"/>
            </a:pPr>
            <a:endParaRPr lang="en-US"/>
          </a:p>
        </c:txPr>
        <c:crossAx val="1736679312"/>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sz="1200"/>
            </a:pPr>
            <a:r>
              <a:rPr lang="en-US" sz="1200"/>
              <a:t>Data ARPU In INR</a:t>
            </a:r>
            <a:r>
              <a:rPr lang="en-US" sz="1200" baseline="0"/>
              <a:t> </a:t>
            </a:r>
            <a:endParaRPr lang="en-US" sz="1200"/>
          </a:p>
        </c:rich>
      </c:tx>
      <c:layout>
        <c:manualLayout>
          <c:xMode val="edge"/>
          <c:yMode val="edge"/>
          <c:x val="0.402740525200948"/>
          <c:y val="0.0863888157939126"/>
        </c:manualLayout>
      </c:layout>
      <c:overlay val="0"/>
    </c:title>
    <c:autoTitleDeleted val="0"/>
    <c:plotArea>
      <c:layout>
        <c:manualLayout>
          <c:layoutTarget val="inner"/>
          <c:xMode val="edge"/>
          <c:yMode val="edge"/>
          <c:x val="0.130042402530007"/>
          <c:y val="0.181124763003596"/>
          <c:w val="0.8098176613646"/>
          <c:h val="0.582667418023424"/>
        </c:manualLayout>
      </c:layout>
      <c:lineChart>
        <c:grouping val="standard"/>
        <c:varyColors val="0"/>
        <c:ser>
          <c:idx val="0"/>
          <c:order val="0"/>
          <c:tx>
            <c:v>Airtel</c:v>
          </c:tx>
          <c:spPr>
            <a:ln w="19050">
              <a:solidFill>
                <a:schemeClr val="accent2"/>
              </a:solidFill>
            </a:ln>
          </c:spPr>
          <c:marker>
            <c:spPr>
              <a:solidFill>
                <a:schemeClr val="accent2"/>
              </a:solidFill>
              <a:ln w="19050">
                <a:solidFill>
                  <a:schemeClr val="accent2"/>
                </a:solidFill>
              </a:ln>
            </c:spPr>
          </c:marker>
          <c:dLbls>
            <c:dLbl>
              <c:idx val="2"/>
              <c:layout>
                <c:manualLayout>
                  <c:x val="-0.00758767141880041"/>
                  <c:y val="0.027069341268076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FDB-445E-8422-C88F8C2963D1}"/>
                </c:ext>
                <c:ext xmlns:c15="http://schemas.microsoft.com/office/drawing/2012/chart" uri="{CE6537A1-D6FC-4f65-9D91-7224C49458BB}">
                  <c15:layout/>
                </c:ext>
              </c:extLst>
            </c:dLbl>
            <c:spPr>
              <a:solidFill>
                <a:srgbClr val="C00000"/>
              </a:solidFill>
            </c:spPr>
            <c:txPr>
              <a:bodyPr/>
              <a:lstStyle/>
              <a:p>
                <a:pPr>
                  <a:defRPr lang="en-US">
                    <a:solidFill>
                      <a:schemeClr val="bg1"/>
                    </a:solidFil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'!$I$761:$I$765</c:f>
              <c:strCache>
                <c:ptCount val="5"/>
                <c:pt idx="0">
                  <c:v>Jun 30,2016</c:v>
                </c:pt>
                <c:pt idx="1">
                  <c:v>Sep 30,2016</c:v>
                </c:pt>
                <c:pt idx="2">
                  <c:v>Dec 31,2016</c:v>
                </c:pt>
                <c:pt idx="3">
                  <c:v>Mar 31,2017</c:v>
                </c:pt>
                <c:pt idx="4">
                  <c:v>Jun 30,2017</c:v>
                </c:pt>
              </c:strCache>
            </c:strRef>
          </c:cat>
          <c:val>
            <c:numRef>
              <c:f>'Revenue numbers '!$J$761:$J$765</c:f>
              <c:numCache>
                <c:formatCode>#,##0</c:formatCode>
                <c:ptCount val="5"/>
                <c:pt idx="0">
                  <c:v>202.0</c:v>
                </c:pt>
                <c:pt idx="1">
                  <c:v>201.0</c:v>
                </c:pt>
                <c:pt idx="2">
                  <c:v>174.7232279483875</c:v>
                </c:pt>
                <c:pt idx="3">
                  <c:v>162.4425882931525</c:v>
                </c:pt>
                <c:pt idx="4">
                  <c:v>156.0</c:v>
                </c:pt>
              </c:numCache>
            </c:numRef>
          </c:val>
          <c:smooth val="0"/>
          <c:extLst xmlns:c16r2="http://schemas.microsoft.com/office/drawing/2015/06/chart">
            <c:ext xmlns:c16="http://schemas.microsoft.com/office/drawing/2014/chart" uri="{C3380CC4-5D6E-409C-BE32-E72D297353CC}">
              <c16:uniqueId val="{00000001-3FDB-445E-8422-C88F8C2963D1}"/>
            </c:ext>
          </c:extLst>
        </c:ser>
        <c:ser>
          <c:idx val="1"/>
          <c:order val="1"/>
          <c:tx>
            <c:v>Idea</c:v>
          </c:tx>
          <c:spPr>
            <a:ln w="19050">
              <a:solidFill>
                <a:srgbClr val="FFC000"/>
              </a:solidFill>
            </a:ln>
          </c:spPr>
          <c:marker>
            <c:spPr>
              <a:solidFill>
                <a:srgbClr val="FFC000"/>
              </a:solidFill>
              <a:ln w="19050">
                <a:solidFill>
                  <a:srgbClr val="FFC000"/>
                </a:solidFill>
              </a:ln>
            </c:spPr>
          </c:marker>
          <c:dLbls>
            <c:dLbl>
              <c:idx val="2"/>
              <c:layout>
                <c:manualLayout>
                  <c:x val="-0.0182146622014338"/>
                  <c:y val="-0.044910093179227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FDB-445E-8422-C88F8C2963D1}"/>
                </c:ext>
                <c:ext xmlns:c15="http://schemas.microsoft.com/office/drawing/2012/chart" uri="{CE6537A1-D6FC-4f65-9D91-7224C49458BB}">
                  <c15:layout/>
                </c:ext>
              </c:extLst>
            </c:dLbl>
            <c:dLbl>
              <c:idx val="3"/>
              <c:layout>
                <c:manualLayout>
                  <c:x val="0.000913921207306483"/>
                  <c:y val="0.0202141570349979"/>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FDB-445E-8422-C88F8C2963D1}"/>
                </c:ext>
                <c:ext xmlns:c15="http://schemas.microsoft.com/office/drawing/2012/chart" uri="{CE6537A1-D6FC-4f65-9D91-7224C49458BB}">
                  <c15:layout/>
                </c:ext>
              </c:extLst>
            </c:dLbl>
            <c:spPr>
              <a:solidFill>
                <a:srgbClr val="FFC000"/>
              </a:solidFill>
            </c:spPr>
            <c:txPr>
              <a:bodyPr/>
              <a:lstStyle/>
              <a:p>
                <a:pPr>
                  <a:defRPr lang="en-US"/>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'!$I$761:$I$765</c:f>
              <c:strCache>
                <c:ptCount val="5"/>
                <c:pt idx="0">
                  <c:v>Jun 30,2016</c:v>
                </c:pt>
                <c:pt idx="1">
                  <c:v>Sep 30,2016</c:v>
                </c:pt>
                <c:pt idx="2">
                  <c:v>Dec 31,2016</c:v>
                </c:pt>
                <c:pt idx="3">
                  <c:v>Mar 31,2017</c:v>
                </c:pt>
                <c:pt idx="4">
                  <c:v>Jun 30,2017</c:v>
                </c:pt>
              </c:strCache>
            </c:strRef>
          </c:cat>
          <c:val>
            <c:numRef>
              <c:f>'Revenue numbers '!$K$761:$K$765</c:f>
              <c:numCache>
                <c:formatCode>#,##0</c:formatCode>
                <c:ptCount val="5"/>
                <c:pt idx="0">
                  <c:v>142.0</c:v>
                </c:pt>
                <c:pt idx="1">
                  <c:v>130.0</c:v>
                </c:pt>
                <c:pt idx="2">
                  <c:v>111.0</c:v>
                </c:pt>
                <c:pt idx="3">
                  <c:v>110.0</c:v>
                </c:pt>
                <c:pt idx="4">
                  <c:v>119.0</c:v>
                </c:pt>
              </c:numCache>
            </c:numRef>
          </c:val>
          <c:smooth val="0"/>
          <c:extLst xmlns:c16r2="http://schemas.microsoft.com/office/drawing/2015/06/chart">
            <c:ext xmlns:c16="http://schemas.microsoft.com/office/drawing/2014/chart" uri="{C3380CC4-5D6E-409C-BE32-E72D297353CC}">
              <c16:uniqueId val="{00000004-3FDB-445E-8422-C88F8C2963D1}"/>
            </c:ext>
          </c:extLst>
        </c:ser>
        <c:dLbls>
          <c:showLegendKey val="0"/>
          <c:showVal val="1"/>
          <c:showCatName val="0"/>
          <c:showSerName val="0"/>
          <c:showPercent val="0"/>
          <c:showBubbleSize val="0"/>
        </c:dLbls>
        <c:marker val="1"/>
        <c:smooth val="0"/>
        <c:axId val="1737050288"/>
        <c:axId val="1693197200"/>
      </c:lineChart>
      <c:catAx>
        <c:axId val="1737050288"/>
        <c:scaling>
          <c:orientation val="minMax"/>
        </c:scaling>
        <c:delete val="0"/>
        <c:axPos val="b"/>
        <c:numFmt formatCode="General" sourceLinked="0"/>
        <c:majorTickMark val="out"/>
        <c:minorTickMark val="none"/>
        <c:tickLblPos val="nextTo"/>
        <c:txPr>
          <a:bodyPr/>
          <a:lstStyle/>
          <a:p>
            <a:pPr>
              <a:defRPr lang="en-US"/>
            </a:pPr>
            <a:endParaRPr lang="en-US"/>
          </a:p>
        </c:txPr>
        <c:crossAx val="1693197200"/>
        <c:crosses val="autoZero"/>
        <c:auto val="1"/>
        <c:lblAlgn val="ctr"/>
        <c:lblOffset val="100"/>
        <c:noMultiLvlLbl val="0"/>
      </c:catAx>
      <c:valAx>
        <c:axId val="1693197200"/>
        <c:scaling>
          <c:orientation val="minMax"/>
        </c:scaling>
        <c:delete val="0"/>
        <c:axPos val="l"/>
        <c:title>
          <c:tx>
            <c:rich>
              <a:bodyPr rot="-5400000" vert="horz"/>
              <a:lstStyle/>
              <a:p>
                <a:pPr>
                  <a:defRPr lang="en-US"/>
                </a:pPr>
                <a:r>
                  <a:rPr lang="en-US"/>
                  <a:t>ARPU</a:t>
                </a:r>
              </a:p>
              <a:p>
                <a:pPr>
                  <a:defRPr lang="en-US"/>
                </a:pPr>
                <a:r>
                  <a:rPr lang="en-US"/>
                  <a:t>(INR)</a:t>
                </a:r>
              </a:p>
            </c:rich>
          </c:tx>
          <c:layout>
            <c:manualLayout>
              <c:xMode val="edge"/>
              <c:yMode val="edge"/>
              <c:x val="0.0340063705044288"/>
              <c:y val="0.380701846716461"/>
            </c:manualLayout>
          </c:layout>
          <c:overlay val="0"/>
        </c:title>
        <c:numFmt formatCode="#,##0" sourceLinked="1"/>
        <c:majorTickMark val="out"/>
        <c:minorTickMark val="none"/>
        <c:tickLblPos val="nextTo"/>
        <c:txPr>
          <a:bodyPr/>
          <a:lstStyle/>
          <a:p>
            <a:pPr>
              <a:defRPr lang="en-US"/>
            </a:pPr>
            <a:endParaRPr lang="en-US"/>
          </a:p>
        </c:txPr>
        <c:crossAx val="1737050288"/>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sz="1200"/>
            </a:pPr>
            <a:r>
              <a:rPr lang="en-US" sz="1200"/>
              <a:t>Data Realization- Paise per MB</a:t>
            </a:r>
          </a:p>
        </c:rich>
      </c:tx>
      <c:layout>
        <c:manualLayout>
          <c:xMode val="edge"/>
          <c:yMode val="edge"/>
          <c:x val="0.329623903719388"/>
          <c:y val="0.0458306856890075"/>
        </c:manualLayout>
      </c:layout>
      <c:overlay val="0"/>
    </c:title>
    <c:autoTitleDeleted val="0"/>
    <c:plotArea>
      <c:layout>
        <c:manualLayout>
          <c:layoutTarget val="inner"/>
          <c:xMode val="edge"/>
          <c:yMode val="edge"/>
          <c:x val="0.142652359003905"/>
          <c:y val="0.145198168095768"/>
          <c:w val="0.816382878983521"/>
          <c:h val="0.617352570612845"/>
        </c:manualLayout>
      </c:layout>
      <c:lineChart>
        <c:grouping val="standard"/>
        <c:varyColors val="0"/>
        <c:ser>
          <c:idx val="1"/>
          <c:order val="0"/>
          <c:tx>
            <c:v>Airtel</c:v>
          </c:tx>
          <c:spPr>
            <a:ln w="19050"/>
          </c:spPr>
          <c:marker>
            <c:spPr>
              <a:ln w="19050"/>
            </c:spPr>
          </c:marker>
          <c:dLbls>
            <c:dLbl>
              <c:idx val="2"/>
              <c:layout>
                <c:manualLayout>
                  <c:x val="-0.027550893028616"/>
                  <c:y val="0.061556264534477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0A8-481D-ADA6-88788CC5B79D}"/>
                </c:ext>
                <c:ext xmlns:c15="http://schemas.microsoft.com/office/drawing/2012/chart" uri="{CE6537A1-D6FC-4f65-9D91-7224C49458BB}">
                  <c15:layout/>
                </c:ext>
              </c:extLst>
            </c:dLbl>
            <c:dLbl>
              <c:idx val="3"/>
              <c:layout>
                <c:manualLayout>
                  <c:x val="0.00489325267268441"/>
                  <c:y val="-0.01864743542128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0A8-481D-ADA6-88788CC5B79D}"/>
                </c:ext>
                <c:ext xmlns:c15="http://schemas.microsoft.com/office/drawing/2012/chart" uri="{CE6537A1-D6FC-4f65-9D91-7224C49458BB}"/>
              </c:extLst>
            </c:dLbl>
            <c:spPr>
              <a:solidFill>
                <a:srgbClr val="C00000"/>
              </a:solidFill>
            </c:spPr>
            <c:txPr>
              <a:bodyPr/>
              <a:lstStyle/>
              <a:p>
                <a:pPr>
                  <a:defRPr lang="en-US" sz="800">
                    <a:solidFill>
                      <a:schemeClr val="bg1"/>
                    </a:solidFil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'!$I$785:$I$789</c:f>
              <c:strCache>
                <c:ptCount val="5"/>
                <c:pt idx="0">
                  <c:v>Dec 31,2016</c:v>
                </c:pt>
                <c:pt idx="1">
                  <c:v>Mar 31,2017</c:v>
                </c:pt>
                <c:pt idx="2">
                  <c:v>Jun 30,2017</c:v>
                </c:pt>
                <c:pt idx="3">
                  <c:v>Sep 30,2017</c:v>
                </c:pt>
                <c:pt idx="4">
                  <c:v>Dec 31,2017</c:v>
                </c:pt>
              </c:strCache>
            </c:strRef>
          </c:cat>
          <c:val>
            <c:numRef>
              <c:f>'Revenue numbers '!$J$785:$J$789</c:f>
              <c:numCache>
                <c:formatCode>#,##0.0</c:formatCode>
                <c:ptCount val="5"/>
                <c:pt idx="0">
                  <c:v>17.96795689722009</c:v>
                </c:pt>
                <c:pt idx="1">
                  <c:v>12.20324398761188</c:v>
                </c:pt>
                <c:pt idx="2">
                  <c:v>5.97</c:v>
                </c:pt>
              </c:numCache>
            </c:numRef>
          </c:val>
          <c:smooth val="0"/>
          <c:extLst xmlns:c16r2="http://schemas.microsoft.com/office/drawing/2015/06/chart">
            <c:ext xmlns:c16="http://schemas.microsoft.com/office/drawing/2014/chart" uri="{C3380CC4-5D6E-409C-BE32-E72D297353CC}">
              <c16:uniqueId val="{00000002-D0A8-481D-ADA6-88788CC5B79D}"/>
            </c:ext>
          </c:extLst>
        </c:ser>
        <c:ser>
          <c:idx val="2"/>
          <c:order val="1"/>
          <c:tx>
            <c:v>Idea</c:v>
          </c:tx>
          <c:spPr>
            <a:ln w="19050">
              <a:solidFill>
                <a:srgbClr val="FFC000"/>
              </a:solidFill>
            </a:ln>
          </c:spPr>
          <c:marker>
            <c:spPr>
              <a:solidFill>
                <a:srgbClr val="FFC000"/>
              </a:solidFill>
              <a:ln w="19050">
                <a:solidFill>
                  <a:srgbClr val="FFC000"/>
                </a:solidFill>
              </a:ln>
            </c:spPr>
          </c:marker>
          <c:dLbls>
            <c:dLbl>
              <c:idx val="2"/>
              <c:layout>
                <c:manualLayout>
                  <c:x val="-0.0418547148069906"/>
                  <c:y val="-0.042460145497390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0A8-481D-ADA6-88788CC5B79D}"/>
                </c:ext>
                <c:ext xmlns:c15="http://schemas.microsoft.com/office/drawing/2012/chart" uri="{CE6537A1-D6FC-4f65-9D91-7224C49458BB}">
                  <c15:layout/>
                </c:ext>
              </c:extLst>
            </c:dLbl>
            <c:dLbl>
              <c:idx val="3"/>
              <c:layout>
                <c:manualLayout>
                  <c:x val="-0.0235620318801613"/>
                  <c:y val="-0.034821697882556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0A8-481D-ADA6-88788CC5B79D}"/>
                </c:ext>
                <c:ext xmlns:c15="http://schemas.microsoft.com/office/drawing/2012/chart" uri="{CE6537A1-D6FC-4f65-9D91-7224C49458BB}">
                  <c15:layout/>
                </c:ext>
              </c:extLst>
            </c:dLbl>
            <c:spPr>
              <a:solidFill>
                <a:srgbClr val="FFC000"/>
              </a:solidFill>
            </c:spPr>
            <c:txPr>
              <a:bodyPr/>
              <a:lstStyle/>
              <a:p>
                <a:pPr>
                  <a:defRPr lang="en-US" sz="800"/>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'!$I$785:$I$789</c:f>
              <c:strCache>
                <c:ptCount val="5"/>
                <c:pt idx="0">
                  <c:v>Dec 31,2016</c:v>
                </c:pt>
                <c:pt idx="1">
                  <c:v>Mar 31,2017</c:v>
                </c:pt>
                <c:pt idx="2">
                  <c:v>Jun 30,2017</c:v>
                </c:pt>
                <c:pt idx="3">
                  <c:v>Sep 30,2017</c:v>
                </c:pt>
                <c:pt idx="4">
                  <c:v>Dec 31,2017</c:v>
                </c:pt>
              </c:strCache>
            </c:strRef>
          </c:cat>
          <c:val>
            <c:numRef>
              <c:f>'Revenue numbers '!$K$785:$K$789</c:f>
              <c:numCache>
                <c:formatCode>#,##0.0</c:formatCode>
                <c:ptCount val="5"/>
                <c:pt idx="0">
                  <c:v>15.9</c:v>
                </c:pt>
                <c:pt idx="1">
                  <c:v>11.5</c:v>
                </c:pt>
                <c:pt idx="2">
                  <c:v>5.4</c:v>
                </c:pt>
                <c:pt idx="3">
                  <c:v>2.7</c:v>
                </c:pt>
                <c:pt idx="4">
                  <c:v>2.0</c:v>
                </c:pt>
              </c:numCache>
            </c:numRef>
          </c:val>
          <c:smooth val="0"/>
          <c:extLst xmlns:c16r2="http://schemas.microsoft.com/office/drawing/2015/06/chart">
            <c:ext xmlns:c16="http://schemas.microsoft.com/office/drawing/2014/chart" uri="{C3380CC4-5D6E-409C-BE32-E72D297353CC}">
              <c16:uniqueId val="{00000005-D0A8-481D-ADA6-88788CC5B79D}"/>
            </c:ext>
          </c:extLst>
        </c:ser>
        <c:dLbls>
          <c:showLegendKey val="0"/>
          <c:showVal val="0"/>
          <c:showCatName val="0"/>
          <c:showSerName val="0"/>
          <c:showPercent val="0"/>
          <c:showBubbleSize val="0"/>
        </c:dLbls>
        <c:marker val="1"/>
        <c:smooth val="0"/>
        <c:axId val="1737243536"/>
        <c:axId val="1737245584"/>
      </c:lineChart>
      <c:catAx>
        <c:axId val="1737243536"/>
        <c:scaling>
          <c:orientation val="minMax"/>
        </c:scaling>
        <c:delete val="0"/>
        <c:axPos val="b"/>
        <c:numFmt formatCode="General" sourceLinked="0"/>
        <c:majorTickMark val="out"/>
        <c:minorTickMark val="none"/>
        <c:tickLblPos val="nextTo"/>
        <c:txPr>
          <a:bodyPr/>
          <a:lstStyle/>
          <a:p>
            <a:pPr>
              <a:defRPr lang="en-US"/>
            </a:pPr>
            <a:endParaRPr lang="en-US"/>
          </a:p>
        </c:txPr>
        <c:crossAx val="1737245584"/>
        <c:crosses val="autoZero"/>
        <c:auto val="1"/>
        <c:lblAlgn val="ctr"/>
        <c:lblOffset val="100"/>
        <c:noMultiLvlLbl val="0"/>
      </c:catAx>
      <c:valAx>
        <c:axId val="1737245584"/>
        <c:scaling>
          <c:orientation val="minMax"/>
        </c:scaling>
        <c:delete val="0"/>
        <c:axPos val="l"/>
        <c:title>
          <c:tx>
            <c:rich>
              <a:bodyPr rot="-5400000" vert="horz"/>
              <a:lstStyle/>
              <a:p>
                <a:pPr>
                  <a:defRPr lang="en-US"/>
                </a:pPr>
                <a:r>
                  <a:rPr lang="en-US"/>
                  <a:t>Paise per MB</a:t>
                </a:r>
              </a:p>
            </c:rich>
          </c:tx>
          <c:layout>
            <c:manualLayout>
              <c:xMode val="edge"/>
              <c:yMode val="edge"/>
              <c:x val="0.0330316561039626"/>
              <c:y val="0.353794248489527"/>
            </c:manualLayout>
          </c:layout>
          <c:overlay val="0"/>
        </c:title>
        <c:numFmt formatCode="#,##0.0" sourceLinked="1"/>
        <c:majorTickMark val="out"/>
        <c:minorTickMark val="none"/>
        <c:tickLblPos val="nextTo"/>
        <c:txPr>
          <a:bodyPr/>
          <a:lstStyle/>
          <a:p>
            <a:pPr>
              <a:defRPr lang="en-US"/>
            </a:pPr>
            <a:endParaRPr lang="en-US"/>
          </a:p>
        </c:txPr>
        <c:crossAx val="1737243536"/>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a:pPr>
            <a:r>
              <a:rPr lang="en-US" sz="1200"/>
              <a:t>Wireline Market Share </a:t>
            </a:r>
            <a:r>
              <a:rPr lang="en-US" sz="1200" baseline="0"/>
              <a:t>January</a:t>
            </a:r>
            <a:r>
              <a:rPr lang="en-US" sz="1200"/>
              <a:t>'18</a:t>
            </a:r>
          </a:p>
        </c:rich>
      </c:tx>
      <c:layout>
        <c:manualLayout>
          <c:xMode val="edge"/>
          <c:yMode val="edge"/>
          <c:x val="0.273046051061799"/>
          <c:y val="0.149695387293304"/>
        </c:manualLayout>
      </c:layout>
      <c:overlay val="1"/>
    </c:title>
    <c:autoTitleDeleted val="0"/>
    <c:plotArea>
      <c:layout>
        <c:manualLayout>
          <c:layoutTarget val="inner"/>
          <c:xMode val="edge"/>
          <c:yMode val="edge"/>
          <c:x val="0.177334924043585"/>
          <c:y val="0.262844925063218"/>
          <c:w val="0.535260036939827"/>
          <c:h val="0.754674725711506"/>
        </c:manualLayout>
      </c:layout>
      <c:pieChart>
        <c:varyColors val="1"/>
        <c:ser>
          <c:idx val="0"/>
          <c:order val="0"/>
          <c:tx>
            <c:strRef>
              <c:f>'Market share &amp; Sub Trends '!$B$374:$H$374</c:f>
              <c:strCache>
                <c:ptCount val="1"/>
                <c:pt idx="0">
                  <c:v>Wireline Market Shares</c:v>
                </c:pt>
              </c:strCache>
            </c:strRef>
          </c:tx>
          <c:explosion val="25"/>
          <c:dPt>
            <c:idx val="0"/>
            <c:bubble3D val="0"/>
            <c:explosion val="5"/>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7957-4106-8D04-21C0CC0448B9}"/>
              </c:ext>
            </c:extLst>
          </c:dPt>
          <c:dPt>
            <c:idx val="1"/>
            <c:bubble3D val="0"/>
            <c:explosion val="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7957-4106-8D04-21C0CC0448B9}"/>
              </c:ext>
            </c:extLst>
          </c:dPt>
          <c:dPt>
            <c:idx val="2"/>
            <c:bubble3D val="0"/>
            <c:explosion val="4"/>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5-7957-4106-8D04-21C0CC0448B9}"/>
              </c:ext>
            </c:extLst>
          </c:dPt>
          <c:dPt>
            <c:idx val="3"/>
            <c:bubble3D val="0"/>
            <c:explosion val="3"/>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cap="flat" cmpd="sng" algn="ctr">
                <a:solidFill>
                  <a:schemeClr val="accent4">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7-7957-4106-8D04-21C0CC0448B9}"/>
              </c:ext>
            </c:extLst>
          </c:dPt>
          <c:dPt>
            <c:idx val="4"/>
            <c:bubble3D val="0"/>
            <c:explosion val="4"/>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9-7957-4106-8D04-21C0CC0448B9}"/>
              </c:ext>
            </c:extLst>
          </c:dPt>
          <c:dPt>
            <c:idx val="5"/>
            <c:bubble3D val="0"/>
            <c:explosion val="7"/>
            <c:extLst xmlns:c16r2="http://schemas.microsoft.com/office/drawing/2015/06/chart">
              <c:ext xmlns:c16="http://schemas.microsoft.com/office/drawing/2014/chart" uri="{C3380CC4-5D6E-409C-BE32-E72D297353CC}">
                <c16:uniqueId val="{0000000A-7957-4106-8D04-21C0CC0448B9}"/>
              </c:ext>
            </c:extLst>
          </c:dPt>
          <c:dPt>
            <c:idx val="7"/>
            <c:bubble3D val="0"/>
            <c:explosion val="4"/>
            <c:extLst xmlns:c16r2="http://schemas.microsoft.com/office/drawing/2015/06/chart">
              <c:ext xmlns:c16="http://schemas.microsoft.com/office/drawing/2014/chart" uri="{C3380CC4-5D6E-409C-BE32-E72D297353CC}">
                <c16:uniqueId val="{0000000B-7957-4106-8D04-21C0CC0448B9}"/>
              </c:ext>
            </c:extLst>
          </c:dPt>
          <c:dLbls>
            <c:dLbl>
              <c:idx val="0"/>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dLbl>
            <c:dLbl>
              <c:idx val="1"/>
              <c:layout>
                <c:manualLayout>
                  <c:x val="0.151599777300565"/>
                  <c:y val="-0.115141547254374"/>
                </c:manualLayout>
              </c:layout>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7957-4106-8D04-21C0CC0448B9}"/>
                </c:ext>
                <c:ext xmlns:c15="http://schemas.microsoft.com/office/drawing/2012/chart" uri="{CE6537A1-D6FC-4f65-9D91-7224C49458BB}">
                  <c15:layout/>
                </c:ext>
              </c:extLst>
            </c:dLbl>
            <c:dLbl>
              <c:idx val="2"/>
              <c:layout>
                <c:manualLayout>
                  <c:x val="-0.0683248230334844"/>
                  <c:y val="0.131269231032805"/>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7957-4106-8D04-21C0CC0448B9}"/>
                </c:ext>
                <c:ext xmlns:c15="http://schemas.microsoft.com/office/drawing/2012/chart" uri="{CE6537A1-D6FC-4f65-9D91-7224C49458BB}">
                  <c15:layout/>
                </c:ext>
              </c:extLst>
            </c:dLbl>
            <c:dLbl>
              <c:idx val="3"/>
              <c:layout>
                <c:manualLayout>
                  <c:x val="-0.00703816587241947"/>
                  <c:y val="-0.0358051849262968"/>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7957-4106-8D04-21C0CC0448B9}"/>
                </c:ext>
                <c:ext xmlns:c15="http://schemas.microsoft.com/office/drawing/2012/chart" uri="{CE6537A1-D6FC-4f65-9D91-7224C49458BB}">
                  <c15:layout/>
                </c:ext>
              </c:extLst>
            </c:dLbl>
            <c:dLbl>
              <c:idx val="4"/>
              <c:layout>
                <c:manualLayout>
                  <c:x val="0.135225218059864"/>
                  <c:y val="-0.065685327193108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7957-4106-8D04-21C0CC0448B9}"/>
                </c:ext>
                <c:ext xmlns:c15="http://schemas.microsoft.com/office/drawing/2012/chart" uri="{CE6537A1-D6FC-4f65-9D91-7224C49458BB}">
                  <c15:layout/>
                </c:ext>
              </c:extLst>
            </c:dLbl>
            <c:dLbl>
              <c:idx val="7"/>
              <c:layout>
                <c:manualLayout>
                  <c:x val="0.0108582141518025"/>
                  <c:y val="0.14432954366343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7957-4106-8D04-21C0CC0448B9}"/>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'Market share &amp; Sub Trends '!$B$376:$B$383</c:f>
              <c:strCache>
                <c:ptCount val="8"/>
                <c:pt idx="0">
                  <c:v>Bharti Airtel</c:v>
                </c:pt>
                <c:pt idx="1">
                  <c:v>BSNL</c:v>
                </c:pt>
                <c:pt idx="2">
                  <c:v>MTNL</c:v>
                </c:pt>
                <c:pt idx="3">
                  <c:v>MTS</c:v>
                </c:pt>
                <c:pt idx="4">
                  <c:v>Quadrant</c:v>
                </c:pt>
                <c:pt idx="5">
                  <c:v>Reliance</c:v>
                </c:pt>
                <c:pt idx="6">
                  <c:v>Tata</c:v>
                </c:pt>
                <c:pt idx="7">
                  <c:v>Vodafone</c:v>
                </c:pt>
              </c:strCache>
            </c:strRef>
          </c:cat>
          <c:val>
            <c:numRef>
              <c:f>'Market share &amp; Sub Trends '!$G$376:$G$383</c:f>
              <c:numCache>
                <c:formatCode>#,##0</c:formatCode>
                <c:ptCount val="8"/>
                <c:pt idx="0">
                  <c:v>3.919066E6</c:v>
                </c:pt>
                <c:pt idx="1">
                  <c:v>1.2314746E7</c:v>
                </c:pt>
                <c:pt idx="2">
                  <c:v>3.365244E6</c:v>
                </c:pt>
                <c:pt idx="3">
                  <c:v>0.0</c:v>
                </c:pt>
                <c:pt idx="4">
                  <c:v>247608.0</c:v>
                </c:pt>
                <c:pt idx="5">
                  <c:v>1.096272E6</c:v>
                </c:pt>
                <c:pt idx="6">
                  <c:v>1.860365E6</c:v>
                </c:pt>
                <c:pt idx="7">
                  <c:v>200487.0</c:v>
                </c:pt>
              </c:numCache>
            </c:numRef>
          </c:val>
          <c:extLst xmlns:c16r2="http://schemas.microsoft.com/office/drawing/2015/06/chart">
            <c:ext xmlns:c16="http://schemas.microsoft.com/office/drawing/2014/chart" uri="{C3380CC4-5D6E-409C-BE32-E72D297353CC}">
              <c16:uniqueId val="{0000000C-7957-4106-8D04-21C0CC0448B9}"/>
            </c:ext>
          </c:extLst>
        </c:ser>
        <c:dLbls>
          <c:showLegendKey val="0"/>
          <c:showVal val="0"/>
          <c:showCatName val="1"/>
          <c:showSerName val="0"/>
          <c:showPercent val="1"/>
          <c:showBubbleSize val="0"/>
          <c:separator>, </c:separator>
          <c:showLeaderLines val="1"/>
        </c:dLbls>
        <c:firstSliceAng val="90"/>
      </c:pieChart>
      <c:spPr>
        <a:noFill/>
        <a:ln w="25400">
          <a:noFill/>
        </a:ln>
      </c:spPr>
    </c:plotArea>
    <c:plotVisOnly val="1"/>
    <c:dispBlanksAs val="zero"/>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Number of 3G cell sites</a:t>
            </a:r>
          </a:p>
        </c:rich>
      </c:tx>
      <c:layout>
        <c:manualLayout>
          <c:xMode val="edge"/>
          <c:yMode val="edge"/>
          <c:x val="0.379552746737994"/>
          <c:y val="0.0790890286001072"/>
        </c:manualLayout>
      </c:layout>
      <c:overlay val="0"/>
    </c:title>
    <c:autoTitleDeleted val="0"/>
    <c:plotArea>
      <c:layout>
        <c:manualLayout>
          <c:layoutTarget val="inner"/>
          <c:xMode val="edge"/>
          <c:yMode val="edge"/>
          <c:x val="0.119384593774143"/>
          <c:y val="0.201469984251981"/>
          <c:w val="0.848609912363631"/>
          <c:h val="0.576584566929134"/>
        </c:manualLayout>
      </c:layout>
      <c:barChart>
        <c:barDir val="col"/>
        <c:grouping val="clustered"/>
        <c:varyColors val="0"/>
        <c:ser>
          <c:idx val="0"/>
          <c:order val="0"/>
          <c:tx>
            <c:strRef>
              <c:f>'Revenue numbers '!$J$815</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spPr>
              <a:gradFill flip="none" rotWithShape="1">
                <a:gsLst>
                  <a:gs pos="0">
                    <a:srgbClr val="C0504D">
                      <a:tint val="66000"/>
                      <a:satMod val="160000"/>
                    </a:srgbClr>
                  </a:gs>
                  <a:gs pos="50000">
                    <a:srgbClr val="C0504D">
                      <a:tint val="44500"/>
                      <a:satMod val="160000"/>
                    </a:srgbClr>
                  </a:gs>
                  <a:gs pos="100000">
                    <a:srgbClr val="C0504D">
                      <a:tint val="23500"/>
                      <a:satMod val="160000"/>
                    </a:srgbClr>
                  </a:gs>
                </a:gsLst>
                <a:path path="circle">
                  <a:fillToRect l="50000" t="50000" r="50000" b="50000"/>
                </a:path>
                <a:tileRect/>
              </a:gradFill>
            </c:spPr>
            <c:txPr>
              <a:bodyPr/>
              <a:lstStyle/>
              <a:p>
                <a:pPr>
                  <a:defRPr lang="en-US" sz="9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'!$I$816:$I$820</c:f>
              <c:strCache>
                <c:ptCount val="5"/>
                <c:pt idx="0">
                  <c:v>Jun 30,2016</c:v>
                </c:pt>
                <c:pt idx="1">
                  <c:v>Sep 30,2016</c:v>
                </c:pt>
                <c:pt idx="2">
                  <c:v>Dec 31,2016</c:v>
                </c:pt>
                <c:pt idx="3">
                  <c:v>Mar 31,2017</c:v>
                </c:pt>
                <c:pt idx="4">
                  <c:v>Jun 30,2017</c:v>
                </c:pt>
              </c:strCache>
            </c:strRef>
          </c:cat>
          <c:val>
            <c:numRef>
              <c:f>'Revenue numbers '!$J$816:$J$820</c:f>
              <c:numCache>
                <c:formatCode>#,##0</c:formatCode>
                <c:ptCount val="5"/>
              </c:numCache>
            </c:numRef>
          </c:val>
          <c:extLst xmlns:c16r2="http://schemas.microsoft.com/office/drawing/2015/06/chart">
            <c:ext xmlns:c16="http://schemas.microsoft.com/office/drawing/2014/chart" uri="{C3380CC4-5D6E-409C-BE32-E72D297353CC}">
              <c16:uniqueId val="{00000000-AA78-4F6E-BABB-24EBEF9B9F61}"/>
            </c:ext>
          </c:extLst>
        </c:ser>
        <c:ser>
          <c:idx val="1"/>
          <c:order val="1"/>
          <c:tx>
            <c:strRef>
              <c:f>'Revenue numbers '!$K$815</c:f>
              <c:strCache>
                <c:ptCount val="1"/>
                <c:pt idx="0">
                  <c:v>Idea</c:v>
                </c:pt>
              </c:strCache>
            </c:strRef>
          </c:tx>
          <c:spPr>
            <a:solidFill>
              <a:srgbClr val="FFC000"/>
            </a:solidFill>
          </c:spPr>
          <c:invertIfNegative val="0"/>
          <c:dLbls>
            <c:dLbl>
              <c:idx val="2"/>
              <c:layout>
                <c:manualLayout>
                  <c:x val="0.00929152148664335"/>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78-4F6E-BABB-24EBEF9B9F61}"/>
                </c:ext>
                <c:ext xmlns:c15="http://schemas.microsoft.com/office/drawing/2012/chart" uri="{CE6537A1-D6FC-4f65-9D91-7224C49458BB}">
                  <c15:layout/>
                </c:ext>
              </c:extLst>
            </c:dLbl>
            <c:dLbl>
              <c:idx val="3"/>
              <c:layout>
                <c:manualLayout>
                  <c:x val="0.00159925502124795"/>
                  <c:y val="0.0052460884249933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78-4F6E-BABB-24EBEF9B9F61}"/>
                </c:ext>
                <c:ext xmlns:c15="http://schemas.microsoft.com/office/drawing/2012/chart" uri="{CE6537A1-D6FC-4f65-9D91-7224C49458BB}">
                  <c15:layout/>
                </c:ext>
              </c:extLst>
            </c:dLbl>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path path="circle">
                  <a:fillToRect l="50000" t="50000" r="50000" b="50000"/>
                </a:path>
                <a:tileRect/>
              </a:gradFill>
            </c:spPr>
            <c:txPr>
              <a:bodyPr/>
              <a:lstStyle/>
              <a:p>
                <a:pPr>
                  <a:defRPr lang="en-US" sz="9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'!$I$816:$I$820</c:f>
              <c:strCache>
                <c:ptCount val="5"/>
                <c:pt idx="0">
                  <c:v>Jun 30,2016</c:v>
                </c:pt>
                <c:pt idx="1">
                  <c:v>Sep 30,2016</c:v>
                </c:pt>
                <c:pt idx="2">
                  <c:v>Dec 31,2016</c:v>
                </c:pt>
                <c:pt idx="3">
                  <c:v>Mar 31,2017</c:v>
                </c:pt>
                <c:pt idx="4">
                  <c:v>Jun 30,2017</c:v>
                </c:pt>
              </c:strCache>
            </c:strRef>
          </c:cat>
          <c:val>
            <c:numRef>
              <c:f>'Revenue numbers '!$K$816:$K$820</c:f>
              <c:numCache>
                <c:formatCode>#,##0</c:formatCode>
                <c:ptCount val="5"/>
                <c:pt idx="0">
                  <c:v>51231.0</c:v>
                </c:pt>
                <c:pt idx="1">
                  <c:v>60467.0</c:v>
                </c:pt>
                <c:pt idx="2">
                  <c:v>66661.0</c:v>
                </c:pt>
                <c:pt idx="3">
                  <c:v>69202.0</c:v>
                </c:pt>
                <c:pt idx="4">
                  <c:v>70810.0</c:v>
                </c:pt>
              </c:numCache>
            </c:numRef>
          </c:val>
          <c:extLst xmlns:c16r2="http://schemas.microsoft.com/office/drawing/2015/06/chart">
            <c:ext xmlns:c16="http://schemas.microsoft.com/office/drawing/2014/chart" uri="{C3380CC4-5D6E-409C-BE32-E72D297353CC}">
              <c16:uniqueId val="{00000003-AA78-4F6E-BABB-24EBEF9B9F61}"/>
            </c:ext>
          </c:extLst>
        </c:ser>
        <c:ser>
          <c:idx val="2"/>
          <c:order val="2"/>
          <c:tx>
            <c:strRef>
              <c:f>'Revenue numbers '!$L$815</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185830429732869"/>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A78-4F6E-BABB-24EBEF9B9F61}"/>
                </c:ext>
                <c:ext xmlns:c15="http://schemas.microsoft.com/office/drawing/2012/chart" uri="{CE6537A1-D6FC-4f65-9D91-7224C49458BB}">
                  <c15:layout/>
                </c:ext>
              </c:extLst>
            </c:dLbl>
            <c:dLbl>
              <c:idx val="1"/>
              <c:layout>
                <c:manualLayout>
                  <c:x val="0.00696864111498345"/>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A78-4F6E-BABB-24EBEF9B9F61}"/>
                </c:ext>
                <c:ext xmlns:c15="http://schemas.microsoft.com/office/drawing/2012/chart" uri="{CE6537A1-D6FC-4f65-9D91-7224C49458BB}">
                  <c15:layout/>
                </c:ext>
              </c:extLst>
            </c:dLbl>
            <c:dLbl>
              <c:idx val="2"/>
              <c:layout>
                <c:manualLayout>
                  <c:x val="0.013937282229965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A78-4F6E-BABB-24EBEF9B9F61}"/>
                </c:ext>
                <c:ext xmlns:c15="http://schemas.microsoft.com/office/drawing/2012/chart" uri="{CE6537A1-D6FC-4f65-9D91-7224C49458BB}">
                  <c15:layout/>
                </c:ext>
              </c:extLst>
            </c:dLbl>
            <c:dLbl>
              <c:idx val="3"/>
              <c:layout>
                <c:manualLayout>
                  <c:x val="0.013937282229965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A78-4F6E-BABB-24EBEF9B9F61}"/>
                </c:ext>
                <c:ext xmlns:c15="http://schemas.microsoft.com/office/drawing/2012/chart" uri="{CE6537A1-D6FC-4f65-9D91-7224C49458BB}">
                  <c15:layout/>
                </c:ext>
              </c:extLst>
            </c:dLbl>
            <c:spPr>
              <a:gradFill flip="none" rotWithShape="1">
                <a:gsLst>
                  <a:gs pos="0">
                    <a:srgbClr val="4F81BD">
                      <a:tint val="66000"/>
                      <a:satMod val="160000"/>
                    </a:srgbClr>
                  </a:gs>
                  <a:gs pos="50000">
                    <a:srgbClr val="4F81BD">
                      <a:tint val="44500"/>
                      <a:satMod val="160000"/>
                    </a:srgbClr>
                  </a:gs>
                  <a:gs pos="100000">
                    <a:srgbClr val="4F81BD">
                      <a:tint val="23500"/>
                      <a:satMod val="160000"/>
                    </a:srgbClr>
                  </a:gs>
                </a:gsLst>
                <a:path path="circle">
                  <a:fillToRect l="50000" t="50000" r="50000" b="50000"/>
                </a:path>
                <a:tileRect/>
              </a:gradFill>
            </c:spPr>
            <c:txPr>
              <a:bodyPr/>
              <a:lstStyle/>
              <a:p>
                <a:pPr>
                  <a:defRPr lang="en-US" sz="900"/>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'!$I$816:$I$820</c:f>
              <c:strCache>
                <c:ptCount val="5"/>
                <c:pt idx="0">
                  <c:v>Jun 30,2016</c:v>
                </c:pt>
                <c:pt idx="1">
                  <c:v>Sep 30,2016</c:v>
                </c:pt>
                <c:pt idx="2">
                  <c:v>Dec 31,2016</c:v>
                </c:pt>
                <c:pt idx="3">
                  <c:v>Mar 31,2017</c:v>
                </c:pt>
                <c:pt idx="4">
                  <c:v>Jun 30,2017</c:v>
                </c:pt>
              </c:strCache>
            </c:strRef>
          </c:cat>
          <c:val>
            <c:numRef>
              <c:f>'Revenue numbers '!$L$816:$L$820</c:f>
              <c:numCache>
                <c:formatCode>#,##0</c:formatCode>
                <c:ptCount val="5"/>
                <c:pt idx="0">
                  <c:v>0.0</c:v>
                </c:pt>
                <c:pt idx="1">
                  <c:v>0.0</c:v>
                </c:pt>
                <c:pt idx="2">
                  <c:v>12750.0</c:v>
                </c:pt>
                <c:pt idx="3">
                  <c:v>0.0</c:v>
                </c:pt>
              </c:numCache>
            </c:numRef>
          </c:val>
          <c:extLst xmlns:c16r2="http://schemas.microsoft.com/office/drawing/2015/06/chart">
            <c:ext xmlns:c16="http://schemas.microsoft.com/office/drawing/2014/chart" uri="{C3380CC4-5D6E-409C-BE32-E72D297353CC}">
              <c16:uniqueId val="{00000008-AA78-4F6E-BABB-24EBEF9B9F61}"/>
            </c:ext>
          </c:extLst>
        </c:ser>
        <c:dLbls>
          <c:showLegendKey val="0"/>
          <c:showVal val="0"/>
          <c:showCatName val="0"/>
          <c:showSerName val="0"/>
          <c:showPercent val="0"/>
          <c:showBubbleSize val="0"/>
        </c:dLbls>
        <c:gapWidth val="150"/>
        <c:axId val="1206286496"/>
        <c:axId val="1206289248"/>
      </c:barChart>
      <c:catAx>
        <c:axId val="1206286496"/>
        <c:scaling>
          <c:orientation val="minMax"/>
        </c:scaling>
        <c:delete val="0"/>
        <c:axPos val="b"/>
        <c:numFmt formatCode="General" sourceLinked="0"/>
        <c:majorTickMark val="out"/>
        <c:minorTickMark val="none"/>
        <c:tickLblPos val="nextTo"/>
        <c:txPr>
          <a:bodyPr/>
          <a:lstStyle/>
          <a:p>
            <a:pPr>
              <a:defRPr lang="en-US"/>
            </a:pPr>
            <a:endParaRPr lang="en-US"/>
          </a:p>
        </c:txPr>
        <c:crossAx val="1206289248"/>
        <c:crosses val="autoZero"/>
        <c:auto val="1"/>
        <c:lblAlgn val="ctr"/>
        <c:lblOffset val="100"/>
        <c:noMultiLvlLbl val="0"/>
      </c:catAx>
      <c:valAx>
        <c:axId val="1206289248"/>
        <c:scaling>
          <c:orientation val="minMax"/>
        </c:scaling>
        <c:delete val="0"/>
        <c:axPos val="l"/>
        <c:numFmt formatCode="#,##0" sourceLinked="1"/>
        <c:majorTickMark val="out"/>
        <c:minorTickMark val="none"/>
        <c:tickLblPos val="nextTo"/>
        <c:txPr>
          <a:bodyPr/>
          <a:lstStyle/>
          <a:p>
            <a:pPr>
              <a:defRPr lang="en-US"/>
            </a:pPr>
            <a:endParaRPr lang="en-US"/>
          </a:p>
        </c:txPr>
        <c:crossAx val="1206286496"/>
        <c:crosses val="autoZero"/>
        <c:crossBetween val="between"/>
      </c:valAx>
      <c:dTable>
        <c:showHorzBorder val="1"/>
        <c:showVertBorder val="1"/>
        <c:showOutline val="1"/>
        <c:showKeys val="1"/>
        <c:txPr>
          <a:bodyPr/>
          <a:lstStyle/>
          <a:p>
            <a:pPr rtl="0">
              <a:defRPr lang="en-US"/>
            </a:pPr>
            <a:endParaRPr lang="en-US"/>
          </a:p>
        </c:txPr>
      </c:dTable>
    </c:plotArea>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75" b="1" i="0" u="none" strike="noStrike" baseline="0">
                <a:solidFill>
                  <a:srgbClr val="000000"/>
                </a:solidFill>
                <a:latin typeface="Arial"/>
                <a:ea typeface="Arial"/>
                <a:cs typeface="Arial"/>
              </a:defRPr>
            </a:pPr>
            <a:r>
              <a:rPr lang="en-US"/>
              <a:t>CDMA (Mobile)</a:t>
            </a:r>
          </a:p>
        </c:rich>
      </c:tx>
      <c:layout>
        <c:manualLayout>
          <c:xMode val="edge"/>
          <c:yMode val="edge"/>
          <c:x val="0.378379324206096"/>
          <c:y val="0.038062283737024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444-48ED-B301-BF48285EF6A7}"/>
              </c:ext>
            </c:extLst>
          </c:dPt>
          <c:dLbls>
            <c:dLbl>
              <c:idx val="0"/>
              <c:tx>
                <c:rich>
                  <a:bodyPr/>
                  <a:lstStyle/>
                  <a:p>
                    <a:r>
                      <a:rPr lang="en-US"/>
                      <a:t>20.5%</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C444-48ED-B301-BF48285EF6A7}"/>
                </c:ext>
                <c:ext xmlns:c15="http://schemas.microsoft.com/office/drawing/2012/chart" uri="{CE6537A1-D6FC-4f65-9D91-7224C49458BB}"/>
              </c:extLst>
            </c:dLbl>
            <c:dLbl>
              <c:idx val="1"/>
              <c:tx>
                <c:rich>
                  <a:bodyPr/>
                  <a:lstStyle/>
                  <a:p>
                    <a:r>
                      <a:rPr lang="en-US"/>
                      <a:t>79.50%</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C444-48ED-B301-BF48285EF6A7}"/>
                </c:ext>
                <c:ext xmlns:c15="http://schemas.microsoft.com/office/drawing/2012/chart" uri="{CE6537A1-D6FC-4f65-9D91-7224C49458BB}"/>
              </c:extLst>
            </c:dLbl>
            <c:numFmt formatCode="0%" sourceLinked="0"/>
            <c:spPr>
              <a:noFill/>
              <a:ln w="25400">
                <a:noFill/>
              </a:ln>
            </c:spPr>
            <c:txPr>
              <a:bodyPr/>
              <a:lstStyle/>
              <a:p>
                <a:pPr>
                  <a:defRPr lang="en-US" sz="9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2"/>
              <c:pt idx="0">
                <c:v>TATA Indicom</c:v>
              </c:pt>
              <c:pt idx="1">
                <c:v>Reliance infocomm</c:v>
              </c:pt>
            </c:strLit>
          </c:cat>
          <c:val>
            <c:numLit>
              <c:formatCode>General</c:formatCode>
              <c:ptCount val="2"/>
              <c:pt idx="0">
                <c:v>1.8681411E7</c:v>
              </c:pt>
              <c:pt idx="1">
                <c:v>2.9568154E7</c:v>
              </c:pt>
            </c:numLit>
          </c:val>
          <c:extLst xmlns:c16r2="http://schemas.microsoft.com/office/drawing/2015/06/chart">
            <c:ext xmlns:c16="http://schemas.microsoft.com/office/drawing/2014/chart" uri="{C3380CC4-5D6E-409C-BE32-E72D297353CC}">
              <c16:uniqueId val="{00000003-C444-48ED-B301-BF48285EF6A7}"/>
            </c:ext>
          </c:extLst>
        </c:ser>
        <c:dLbls>
          <c:showLegendKey val="0"/>
          <c:showVal val="0"/>
          <c:showCatName val="1"/>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lang="en-US" sz="82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horizontalDpi="300" verticalDpi="3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75" b="1" i="0" u="none" strike="noStrike" baseline="0">
                <a:solidFill>
                  <a:srgbClr val="000000"/>
                </a:solidFill>
                <a:latin typeface="Arial"/>
                <a:ea typeface="Arial"/>
                <a:cs typeface="Arial"/>
              </a:defRPr>
            </a:pPr>
            <a:r>
              <a:rPr lang="en-US"/>
              <a:t>GSM Vs CDMA</a:t>
            </a:r>
          </a:p>
        </c:rich>
      </c:tx>
      <c:layout>
        <c:manualLayout>
          <c:xMode val="edge"/>
          <c:yMode val="edge"/>
          <c:x val="0.381279497597109"/>
          <c:y val="0.0373134328358209"/>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v>GSM CDMA</c:v>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40E-4E63-A748-7433F4E4D771}"/>
              </c:ext>
            </c:extLst>
          </c:dPt>
          <c:dLbls>
            <c:numFmt formatCode="0%" sourceLinked="0"/>
            <c:spPr>
              <a:solidFill>
                <a:srgbClr val="FFFFFF"/>
              </a:solidFill>
              <a:ln w="3175">
                <a:solidFill>
                  <a:srgbClr val="000000"/>
                </a:solidFill>
                <a:prstDash val="solid"/>
              </a:ln>
            </c:spPr>
            <c:txPr>
              <a:bodyPr/>
              <a:lstStyle/>
              <a:p>
                <a:pPr>
                  <a:defRPr lang="en-US" sz="9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2"/>
              <c:pt idx="0">
                <c:v>GSM</c:v>
              </c:pt>
              <c:pt idx="1">
                <c:v>CDMA</c:v>
              </c:pt>
            </c:strLit>
          </c:cat>
          <c:val>
            <c:numLit>
              <c:formatCode>General</c:formatCode>
              <c:ptCount val="2"/>
              <c:pt idx="0">
                <c:v>141.74</c:v>
              </c:pt>
              <c:pt idx="1">
                <c:v>51.24</c:v>
              </c:pt>
            </c:numLit>
          </c:val>
          <c:extLst xmlns:c16r2="http://schemas.microsoft.com/office/drawing/2015/06/chart">
            <c:ext xmlns:c16="http://schemas.microsoft.com/office/drawing/2014/chart" uri="{C3380CC4-5D6E-409C-BE32-E72D297353CC}">
              <c16:uniqueId val="{00000002-340E-4E63-A748-7433F4E4D771}"/>
            </c:ext>
          </c:extLst>
        </c:ser>
        <c:dLbls>
          <c:showLegendKey val="0"/>
          <c:showVal val="1"/>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b="0" i="0" u="none" strike="noStrike" baseline="0">
                <a:solidFill>
                  <a:srgbClr val="000000"/>
                </a:solidFill>
                <a:latin typeface="Arial"/>
                <a:ea typeface="Arial"/>
                <a:cs typeface="Arial"/>
              </a:defRPr>
            </a:pPr>
            <a:r>
              <a:rPr lang="en-US" sz="1625" b="1" i="0" u="none" strike="noStrike" baseline="0">
                <a:solidFill>
                  <a:srgbClr val="000000"/>
                </a:solidFill>
                <a:latin typeface="Arial"/>
                <a:cs typeface="Arial"/>
              </a:rPr>
              <a:t>Broadband (256kbps) Connections India </a:t>
            </a:r>
          </a:p>
          <a:p>
            <a:pPr>
              <a:defRPr lang="en-US" sz="1200" b="0" i="0" u="none" strike="noStrike" baseline="0">
                <a:solidFill>
                  <a:srgbClr val="000000"/>
                </a:solidFill>
                <a:latin typeface="Arial"/>
                <a:ea typeface="Arial"/>
                <a:cs typeface="Arial"/>
              </a:defRPr>
            </a:pPr>
            <a:r>
              <a:rPr lang="en-US" sz="1625" b="1" i="0" u="none" strike="noStrike" baseline="0">
                <a:solidFill>
                  <a:srgbClr val="000000"/>
                </a:solidFill>
                <a:latin typeface="Arial"/>
                <a:cs typeface="Arial"/>
              </a:rPr>
              <a:t>                           July' 07               </a:t>
            </a:r>
            <a:r>
              <a:rPr lang="en-US" sz="1075" b="1" i="0" u="none" strike="noStrike" baseline="0">
                <a:solidFill>
                  <a:srgbClr val="000000"/>
                </a:solidFill>
                <a:latin typeface="Arial"/>
                <a:cs typeface="Arial"/>
              </a:rPr>
              <a:t>Data:TRAI, ISP</a:t>
            </a:r>
          </a:p>
        </c:rich>
      </c:tx>
      <c:layout>
        <c:manualLayout>
          <c:xMode val="edge"/>
          <c:yMode val="edge"/>
          <c:x val="0.177541729893778"/>
          <c:y val="0.0317460317460317"/>
        </c:manualLayout>
      </c:layout>
      <c:overlay val="0"/>
      <c:spPr>
        <a:noFill/>
        <a:ln w="25400">
          <a:noFill/>
        </a:ln>
      </c:spPr>
    </c:title>
    <c:autoTitleDeleted val="0"/>
    <c:plotArea>
      <c:layout/>
      <c:barChart>
        <c:barDir val="col"/>
        <c:grouping val="clustered"/>
        <c:varyColors val="0"/>
        <c:ser>
          <c:idx val="0"/>
          <c:order val="0"/>
          <c:tx>
            <c:v>38657  Dec-05 38718 38749 38777 38808 38838 38869 38899 38930 38961 38991 39022 39052 39083 39115 39143 39174 39203 39234 39264</c:v>
          </c:tx>
          <c:spPr>
            <a:solidFill>
              <a:srgbClr val="9999FF"/>
            </a:solidFill>
            <a:ln w="12700">
              <a:solidFill>
                <a:srgbClr val="000080"/>
              </a:solidFill>
              <a:prstDash val="solid"/>
            </a:ln>
          </c:spPr>
          <c:invertIfNegative val="0"/>
          <c:dLbls>
            <c:dLbl>
              <c:idx val="0"/>
              <c:layout>
                <c:manualLayout>
                  <c:x val="-0.00617096611026809"/>
                  <c:y val="0.025502571522452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5F-4F98-B6D6-23EC0F577276}"/>
                </c:ext>
                <c:ext xmlns:c15="http://schemas.microsoft.com/office/drawing/2012/chart" uri="{CE6537A1-D6FC-4f65-9D91-7224C49458BB}"/>
              </c:extLst>
            </c:dLbl>
            <c:dLbl>
              <c:idx val="1"/>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65F-4F98-B6D6-23EC0F577276}"/>
                </c:ext>
                <c:ext xmlns:c15="http://schemas.microsoft.com/office/drawing/2012/chart" uri="{CE6537A1-D6FC-4f65-9D91-7224C49458BB}"/>
              </c:extLst>
            </c:dLbl>
            <c:dLbl>
              <c:idx val="2"/>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65F-4F98-B6D6-23EC0F577276}"/>
                </c:ext>
                <c:ext xmlns:c15="http://schemas.microsoft.com/office/drawing/2012/chart" uri="{CE6537A1-D6FC-4f65-9D91-7224C49458BB}"/>
              </c:extLst>
            </c:dLbl>
            <c:dLbl>
              <c:idx val="3"/>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65F-4F98-B6D6-23EC0F577276}"/>
                </c:ext>
                <c:ext xmlns:c15="http://schemas.microsoft.com/office/drawing/2012/chart" uri="{CE6537A1-D6FC-4f65-9D91-7224C49458BB}"/>
              </c:extLst>
            </c:dLbl>
            <c:dLbl>
              <c:idx val="4"/>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65F-4F98-B6D6-23EC0F577276}"/>
                </c:ext>
                <c:ext xmlns:c15="http://schemas.microsoft.com/office/drawing/2012/chart" uri="{CE6537A1-D6FC-4f65-9D91-7224C49458BB}"/>
              </c:extLst>
            </c:dLbl>
            <c:dLbl>
              <c:idx val="5"/>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65F-4F98-B6D6-23EC0F577276}"/>
                </c:ext>
                <c:ext xmlns:c15="http://schemas.microsoft.com/office/drawing/2012/chart" uri="{CE6537A1-D6FC-4f65-9D91-7224C49458BB}"/>
              </c:extLst>
            </c:dLbl>
            <c:dLbl>
              <c:idx val="6"/>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65F-4F98-B6D6-23EC0F577276}"/>
                </c:ext>
                <c:ext xmlns:c15="http://schemas.microsoft.com/office/drawing/2012/chart" uri="{CE6537A1-D6FC-4f65-9D91-7224C49458BB}"/>
              </c:extLst>
            </c:dLbl>
            <c:dLbl>
              <c:idx val="7"/>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65F-4F98-B6D6-23EC0F577276}"/>
                </c:ext>
                <c:ext xmlns:c15="http://schemas.microsoft.com/office/drawing/2012/chart" uri="{CE6537A1-D6FC-4f65-9D91-7224C49458BB}"/>
              </c:extLst>
            </c:dLbl>
            <c:dLbl>
              <c:idx val="8"/>
              <c:layout>
                <c:manualLayout>
                  <c:x val="-0.0224582701062223"/>
                  <c:y val="0.033650858241835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65F-4F98-B6D6-23EC0F577276}"/>
                </c:ext>
                <c:ext xmlns:c15="http://schemas.microsoft.com/office/drawing/2012/chart" uri="{CE6537A1-D6FC-4f65-9D91-7224C49458BB}"/>
              </c:extLst>
            </c:dLbl>
            <c:dLbl>
              <c:idx val="9"/>
              <c:layout>
                <c:manualLayout>
                  <c:x val="-0.0155791603439556"/>
                  <c:y val="0.030962819900147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65F-4F98-B6D6-23EC0F577276}"/>
                </c:ext>
                <c:ext xmlns:c15="http://schemas.microsoft.com/office/drawing/2012/chart" uri="{CE6537A1-D6FC-4f65-9D91-7224C49458BB}"/>
              </c:extLst>
            </c:dLbl>
            <c:dLbl>
              <c:idx val="10"/>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65F-4F98-B6D6-23EC0F577276}"/>
                </c:ext>
                <c:ext xmlns:c15="http://schemas.microsoft.com/office/drawing/2012/chart" uri="{CE6537A1-D6FC-4f65-9D91-7224C49458BB}"/>
              </c:extLst>
            </c:dLbl>
            <c:dLbl>
              <c:idx val="11"/>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65F-4F98-B6D6-23EC0F577276}"/>
                </c:ext>
                <c:ext xmlns:c15="http://schemas.microsoft.com/office/drawing/2012/chart" uri="{CE6537A1-D6FC-4f65-9D91-7224C49458BB}"/>
              </c:extLst>
            </c:dLbl>
            <c:dLbl>
              <c:idx val="12"/>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65F-4F98-B6D6-23EC0F577276}"/>
                </c:ext>
                <c:ext xmlns:c15="http://schemas.microsoft.com/office/drawing/2012/chart" uri="{CE6537A1-D6FC-4f65-9D91-7224C49458BB}"/>
              </c:extLst>
            </c:dLbl>
            <c:dLbl>
              <c:idx val="13"/>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65F-4F98-B6D6-23EC0F577276}"/>
                </c:ext>
                <c:ext xmlns:c15="http://schemas.microsoft.com/office/drawing/2012/chart" uri="{CE6537A1-D6FC-4f65-9D91-7224C49458BB}"/>
              </c:extLst>
            </c:dLbl>
            <c:dLbl>
              <c:idx val="14"/>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65F-4F98-B6D6-23EC0F577276}"/>
                </c:ext>
                <c:ext xmlns:c15="http://schemas.microsoft.com/office/drawing/2012/chart" uri="{CE6537A1-D6FC-4f65-9D91-7224C49458BB}"/>
              </c:extLst>
            </c:dLbl>
            <c:dLbl>
              <c:idx val="15"/>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65F-4F98-B6D6-23EC0F577276}"/>
                </c:ext>
                <c:ext xmlns:c15="http://schemas.microsoft.com/office/drawing/2012/chart" uri="{CE6537A1-D6FC-4f65-9D91-7224C49458BB}"/>
              </c:extLst>
            </c:dLbl>
            <c:dLbl>
              <c:idx val="17"/>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65F-4F98-B6D6-23EC0F577276}"/>
                </c:ext>
                <c:ext xmlns:c15="http://schemas.microsoft.com/office/drawing/2012/chart" uri="{CE6537A1-D6FC-4f65-9D91-7224C49458BB}"/>
              </c:extLst>
            </c:dLbl>
            <c:dLbl>
              <c:idx val="18"/>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65F-4F98-B6D6-23EC0F577276}"/>
                </c:ext>
                <c:ext xmlns:c15="http://schemas.microsoft.com/office/drawing/2012/chart" uri="{CE6537A1-D6FC-4f65-9D91-7224C49458BB}"/>
              </c:extLst>
            </c:dLbl>
            <c:spPr>
              <a:noFill/>
              <a:ln w="25400">
                <a:noFill/>
              </a:ln>
            </c:spPr>
            <c:txPr>
              <a:bodyPr/>
              <a:lstStyle/>
              <a:p>
                <a:pPr>
                  <a:defRPr lang="en-US"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1"/>
              <c:pt idx="0">
                <c:v>38657</c:v>
              </c:pt>
              <c:pt idx="1">
                <c:v> Dec-05</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39115</c:v>
              </c:pt>
              <c:pt idx="16">
                <c:v>39143</c:v>
              </c:pt>
              <c:pt idx="17">
                <c:v>39174</c:v>
              </c:pt>
              <c:pt idx="18">
                <c:v>39203</c:v>
              </c:pt>
              <c:pt idx="19">
                <c:v>39234</c:v>
              </c:pt>
              <c:pt idx="20">
                <c:v>39264</c:v>
              </c:pt>
            </c:strLit>
          </c:cat>
          <c:val>
            <c:numLit>
              <c:formatCode>General</c:formatCode>
              <c:ptCount val="21"/>
              <c:pt idx="0">
                <c:v>0.750000000000015</c:v>
              </c:pt>
              <c:pt idx="1">
                <c:v>0.835000000000001</c:v>
              </c:pt>
              <c:pt idx="2">
                <c:v>1.0</c:v>
              </c:pt>
              <c:pt idx="3">
                <c:v>1.05</c:v>
              </c:pt>
              <c:pt idx="4">
                <c:v>1.31</c:v>
              </c:pt>
              <c:pt idx="5">
                <c:v>1.42</c:v>
              </c:pt>
              <c:pt idx="6">
                <c:v>1.5</c:v>
              </c:pt>
              <c:pt idx="7">
                <c:v>1.55</c:v>
              </c:pt>
              <c:pt idx="8">
                <c:v>1.65</c:v>
              </c:pt>
              <c:pt idx="9">
                <c:v>1.72</c:v>
              </c:pt>
              <c:pt idx="10">
                <c:v>1.82</c:v>
              </c:pt>
              <c:pt idx="11">
                <c:v>1.920000000000002</c:v>
              </c:pt>
              <c:pt idx="12">
                <c:v>2.0</c:v>
              </c:pt>
              <c:pt idx="13">
                <c:v>2.1</c:v>
              </c:pt>
              <c:pt idx="14">
                <c:v>2.15</c:v>
              </c:pt>
              <c:pt idx="15">
                <c:v>2.21</c:v>
              </c:pt>
              <c:pt idx="16">
                <c:v>2.3</c:v>
              </c:pt>
              <c:pt idx="17">
                <c:v>2.43</c:v>
              </c:pt>
              <c:pt idx="18">
                <c:v>2.46</c:v>
              </c:pt>
              <c:pt idx="19">
                <c:v>2.52</c:v>
              </c:pt>
              <c:pt idx="20">
                <c:v>2.57</c:v>
              </c:pt>
            </c:numLit>
          </c:val>
          <c:extLst xmlns:c16r2="http://schemas.microsoft.com/office/drawing/2015/06/chart">
            <c:ext xmlns:c16="http://schemas.microsoft.com/office/drawing/2014/chart" uri="{C3380CC4-5D6E-409C-BE32-E72D297353CC}">
              <c16:uniqueId val="{00000012-665F-4F98-B6D6-23EC0F577276}"/>
            </c:ext>
          </c:extLst>
        </c:ser>
        <c:dLbls>
          <c:showLegendKey val="0"/>
          <c:showVal val="1"/>
          <c:showCatName val="0"/>
          <c:showSerName val="0"/>
          <c:showPercent val="0"/>
          <c:showBubbleSize val="0"/>
        </c:dLbls>
        <c:gapWidth val="150"/>
        <c:axId val="1206502000"/>
        <c:axId val="1206504752"/>
      </c:barChart>
      <c:catAx>
        <c:axId val="120650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lang="en-US" sz="900" b="0" i="0" u="none" strike="noStrike" baseline="0">
                <a:solidFill>
                  <a:srgbClr val="000000"/>
                </a:solidFill>
                <a:latin typeface="Arial"/>
                <a:ea typeface="Arial"/>
                <a:cs typeface="Arial"/>
              </a:defRPr>
            </a:pPr>
            <a:endParaRPr lang="en-US"/>
          </a:p>
        </c:txPr>
        <c:crossAx val="1206504752"/>
        <c:crosses val="autoZero"/>
        <c:auto val="1"/>
        <c:lblAlgn val="ctr"/>
        <c:lblOffset val="100"/>
        <c:tickLblSkip val="1"/>
        <c:tickMarkSkip val="1"/>
        <c:noMultiLvlLbl val="0"/>
      </c:catAx>
      <c:valAx>
        <c:axId val="1206504752"/>
        <c:scaling>
          <c:orientation val="minMax"/>
        </c:scaling>
        <c:delete val="0"/>
        <c:axPos val="l"/>
        <c:majorGridlines>
          <c:spPr>
            <a:ln w="3175">
              <a:solidFill>
                <a:srgbClr val="000000"/>
              </a:solidFill>
              <a:prstDash val="solid"/>
            </a:ln>
          </c:spPr>
        </c:majorGridlines>
        <c:title>
          <c:tx>
            <c:rich>
              <a:bodyPr/>
              <a:lstStyle/>
              <a:p>
                <a:pPr>
                  <a:defRPr lang="en-US" sz="1200" b="1" i="0" u="none" strike="noStrike" baseline="0">
                    <a:solidFill>
                      <a:srgbClr val="000000"/>
                    </a:solidFill>
                    <a:latin typeface="Arial"/>
                    <a:ea typeface="Arial"/>
                    <a:cs typeface="Arial"/>
                  </a:defRPr>
                </a:pPr>
                <a:r>
                  <a:rPr lang="en-US"/>
                  <a:t>Number of Connections in mil</a:t>
                </a:r>
              </a:p>
            </c:rich>
          </c:tx>
          <c:layout>
            <c:manualLayout>
              <c:xMode val="edge"/>
              <c:yMode val="edge"/>
              <c:x val="0.0182094081942337"/>
              <c:y val="0.216931772417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200" b="0" i="0" u="none" strike="noStrike" baseline="0">
                <a:solidFill>
                  <a:srgbClr val="000000"/>
                </a:solidFill>
                <a:latin typeface="Arial"/>
                <a:ea typeface="Arial"/>
                <a:cs typeface="Arial"/>
              </a:defRPr>
            </a:pPr>
            <a:endParaRPr lang="en-US"/>
          </a:p>
        </c:txPr>
        <c:crossAx val="12065020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horizontalDpi="300" verticalDpi="3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25" b="1" i="0" u="none" strike="noStrike" baseline="0">
                <a:solidFill>
                  <a:srgbClr val="000000"/>
                </a:solidFill>
                <a:latin typeface="Arial"/>
                <a:ea typeface="Arial"/>
                <a:cs typeface="Arial"/>
              </a:defRPr>
            </a:pPr>
            <a:r>
              <a:rPr lang="en-US"/>
              <a:t>GSM Market break-up Operator wise - July'07</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v>Total Subscribers July 07</c:v>
          </c:tx>
          <c:spPr>
            <a:solidFill>
              <a:srgbClr val="9999FF"/>
            </a:solidFill>
            <a:ln w="12700">
              <a:solidFill>
                <a:srgbClr val="000000"/>
              </a:solidFill>
              <a:prstDash val="solid"/>
            </a:ln>
          </c:spPr>
          <c:explosion val="25"/>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595-4F0F-AB74-0BE8F2E38E9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595-4F0F-AB74-0BE8F2E38E9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595-4F0F-AB74-0BE8F2E38E9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595-4F0F-AB74-0BE8F2E38E9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595-4F0F-AB74-0BE8F2E38E9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595-4F0F-AB74-0BE8F2E38E9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595-4F0F-AB74-0BE8F2E38E9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595-4F0F-AB74-0BE8F2E38E9A}"/>
              </c:ext>
            </c:extLst>
          </c:dPt>
          <c:dLbls>
            <c:dLbl>
              <c:idx val="1"/>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595-4F0F-AB74-0BE8F2E38E9A}"/>
                </c:ext>
                <c:ext xmlns:c15="http://schemas.microsoft.com/office/drawing/2012/chart" uri="{CE6537A1-D6FC-4f65-9D91-7224C49458BB}"/>
              </c:extLst>
            </c:dLbl>
            <c:dLbl>
              <c:idx val="2"/>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595-4F0F-AB74-0BE8F2E38E9A}"/>
                </c:ext>
                <c:ext xmlns:c15="http://schemas.microsoft.com/office/drawing/2012/chart" uri="{CE6537A1-D6FC-4f65-9D91-7224C49458BB}"/>
              </c:extLst>
            </c:dLbl>
            <c:dLbl>
              <c:idx val="3"/>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0595-4F0F-AB74-0BE8F2E38E9A}"/>
                </c:ext>
                <c:ext xmlns:c15="http://schemas.microsoft.com/office/drawing/2012/chart" uri="{CE6537A1-D6FC-4f65-9D91-7224C49458BB}"/>
              </c:extLst>
            </c:dLbl>
            <c:dLbl>
              <c:idx val="4"/>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0595-4F0F-AB74-0BE8F2E38E9A}"/>
                </c:ext>
                <c:ext xmlns:c15="http://schemas.microsoft.com/office/drawing/2012/chart" uri="{CE6537A1-D6FC-4f65-9D91-7224C49458BB}"/>
              </c:extLst>
            </c:dLbl>
            <c:dLbl>
              <c:idx val="6"/>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0595-4F0F-AB74-0BE8F2E38E9A}"/>
                </c:ext>
                <c:ext xmlns:c15="http://schemas.microsoft.com/office/drawing/2012/chart" uri="{CE6537A1-D6FC-4f65-9D91-7224C49458BB}"/>
              </c:extLst>
            </c:dLbl>
            <c:dLbl>
              <c:idx val="7"/>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0595-4F0F-AB74-0BE8F2E38E9A}"/>
                </c:ext>
                <c:ext xmlns:c15="http://schemas.microsoft.com/office/drawing/2012/chart" uri="{CE6537A1-D6FC-4f65-9D91-7224C49458BB}"/>
              </c:extLst>
            </c:dLbl>
            <c:dLbl>
              <c:idx val="8"/>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0595-4F0F-AB74-0BE8F2E38E9A}"/>
                </c:ext>
                <c:ext xmlns:c15="http://schemas.microsoft.com/office/drawing/2012/chart" uri="{CE6537A1-D6FC-4f65-9D91-7224C49458BB}"/>
              </c:extLst>
            </c:dLbl>
            <c:numFmt formatCode="0%" sourceLinked="0"/>
            <c:spPr>
              <a:noFill/>
              <a:ln w="25400">
                <a:noFill/>
              </a:ln>
            </c:spPr>
            <c:txPr>
              <a:bodyPr/>
              <a:lstStyle/>
              <a:p>
                <a:pPr>
                  <a:defRPr lang="en-US" sz="1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9"/>
              <c:pt idx="0">
                <c:v>Bharti Tele-Ventures</c:v>
              </c:pt>
              <c:pt idx="1">
                <c:v>Hutch</c:v>
              </c:pt>
              <c:pt idx="2">
                <c:v>Idea</c:v>
              </c:pt>
              <c:pt idx="3">
                <c:v>Aircel</c:v>
              </c:pt>
              <c:pt idx="4">
                <c:v>Spice</c:v>
              </c:pt>
              <c:pt idx="5">
                <c:v>BSNL/MTNL</c:v>
              </c:pt>
              <c:pt idx="6">
                <c:v>Reliance</c:v>
              </c:pt>
              <c:pt idx="7">
                <c:v>Dishnet Wireless</c:v>
              </c:pt>
              <c:pt idx="8">
                <c:v>BPL Mobile</c:v>
              </c:pt>
            </c:strLit>
          </c:cat>
          <c:val>
            <c:numLit>
              <c:formatCode>General</c:formatCode>
              <c:ptCount val="9"/>
              <c:pt idx="0">
                <c:v>4.4763391E7</c:v>
              </c:pt>
              <c:pt idx="1">
                <c:v>2.2900673E7</c:v>
              </c:pt>
              <c:pt idx="2">
                <c:v>1.5902663E7</c:v>
              </c:pt>
              <c:pt idx="3">
                <c:v>1.1327247E7</c:v>
              </c:pt>
              <c:pt idx="4">
                <c:v>3.290395E6</c:v>
              </c:pt>
              <c:pt idx="5">
                <c:v>3.1648007E7</c:v>
              </c:pt>
              <c:pt idx="6">
                <c:v>4.347593E6</c:v>
              </c:pt>
              <c:pt idx="7">
                <c:v>2.137103E6</c:v>
              </c:pt>
              <c:pt idx="8">
                <c:v>3.820435E6</c:v>
              </c:pt>
            </c:numLit>
          </c:val>
          <c:extLst xmlns:c16r2="http://schemas.microsoft.com/office/drawing/2015/06/chart">
            <c:ext xmlns:c16="http://schemas.microsoft.com/office/drawing/2014/chart" uri="{C3380CC4-5D6E-409C-BE32-E72D297353CC}">
              <c16:uniqueId val="{00000010-0595-4F0F-AB74-0BE8F2E38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75" b="1" i="0" u="none" strike="noStrike" baseline="0">
                <a:solidFill>
                  <a:srgbClr val="000000"/>
                </a:solidFill>
                <a:latin typeface="Arial"/>
                <a:ea typeface="Arial"/>
                <a:cs typeface="Arial"/>
              </a:defRPr>
            </a:pPr>
            <a:r>
              <a:rPr lang="en-US"/>
              <a:t>CDMA (Mobile)</a:t>
            </a:r>
          </a:p>
        </c:rich>
      </c:tx>
      <c:layout>
        <c:manualLayout>
          <c:xMode val="edge"/>
          <c:yMode val="edge"/>
          <c:x val="0.378379324206096"/>
          <c:y val="0.038062283737024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5B1-43AB-BBEE-7321E6479514}"/>
              </c:ext>
            </c:extLst>
          </c:dPt>
          <c:dLbls>
            <c:dLbl>
              <c:idx val="0"/>
              <c:tx>
                <c:rich>
                  <a:bodyPr/>
                  <a:lstStyle/>
                  <a:p>
                    <a:r>
                      <a:rPr lang="en-US"/>
                      <a:t>20.5%</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65B1-43AB-BBEE-7321E6479514}"/>
                </c:ext>
                <c:ext xmlns:c15="http://schemas.microsoft.com/office/drawing/2012/chart" uri="{CE6537A1-D6FC-4f65-9D91-7224C49458BB}"/>
              </c:extLst>
            </c:dLbl>
            <c:dLbl>
              <c:idx val="1"/>
              <c:tx>
                <c:rich>
                  <a:bodyPr/>
                  <a:lstStyle/>
                  <a:p>
                    <a:r>
                      <a:rPr lang="en-US"/>
                      <a:t>79.50%</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65B1-43AB-BBEE-7321E6479514}"/>
                </c:ext>
                <c:ext xmlns:c15="http://schemas.microsoft.com/office/drawing/2012/chart" uri="{CE6537A1-D6FC-4f65-9D91-7224C49458BB}"/>
              </c:extLst>
            </c:dLbl>
            <c:numFmt formatCode="0%" sourceLinked="0"/>
            <c:spPr>
              <a:noFill/>
              <a:ln w="25400">
                <a:noFill/>
              </a:ln>
            </c:spPr>
            <c:txPr>
              <a:bodyPr/>
              <a:lstStyle/>
              <a:p>
                <a:pPr>
                  <a:defRPr lang="en-US" sz="9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2"/>
              <c:pt idx="0">
                <c:v>TATA Indicom</c:v>
              </c:pt>
              <c:pt idx="1">
                <c:v>Reliance infocomm</c:v>
              </c:pt>
            </c:strLit>
          </c:cat>
          <c:val>
            <c:numLit>
              <c:formatCode>General</c:formatCode>
              <c:ptCount val="2"/>
              <c:pt idx="0">
                <c:v>1.8681411E7</c:v>
              </c:pt>
              <c:pt idx="1">
                <c:v>2.9568154E7</c:v>
              </c:pt>
            </c:numLit>
          </c:val>
          <c:extLst xmlns:c16r2="http://schemas.microsoft.com/office/drawing/2015/06/chart">
            <c:ext xmlns:c16="http://schemas.microsoft.com/office/drawing/2014/chart" uri="{C3380CC4-5D6E-409C-BE32-E72D297353CC}">
              <c16:uniqueId val="{00000003-65B1-43AB-BBEE-7321E6479514}"/>
            </c:ext>
          </c:extLst>
        </c:ser>
        <c:dLbls>
          <c:showLegendKey val="0"/>
          <c:showVal val="0"/>
          <c:showCatName val="1"/>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lang="en-US" sz="82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horizontalDpi="300" verticalDpi="3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Cellular Operators ILD traffic in Million Minutes</a:t>
            </a:r>
          </a:p>
        </c:rich>
      </c:tx>
      <c:layout>
        <c:manualLayout>
          <c:xMode val="edge"/>
          <c:yMode val="edge"/>
          <c:x val="0.278870263916464"/>
          <c:y val="0.0430873466398095"/>
        </c:manualLayout>
      </c:layout>
      <c:overlay val="0"/>
    </c:title>
    <c:autoTitleDeleted val="0"/>
    <c:plotArea>
      <c:layout>
        <c:manualLayout>
          <c:layoutTarget val="inner"/>
          <c:xMode val="edge"/>
          <c:yMode val="edge"/>
          <c:x val="0.120076901215374"/>
          <c:y val="0.151185652876982"/>
          <c:w val="0.8679525222552"/>
          <c:h val="0.55160142348761"/>
        </c:manualLayout>
      </c:layout>
      <c:barChart>
        <c:barDir val="col"/>
        <c:grouping val="clustered"/>
        <c:varyColors val="0"/>
        <c:ser>
          <c:idx val="0"/>
          <c:order val="0"/>
          <c:tx>
            <c:strRef>
              <c:f>'Revenue numbers '!$I$590</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0636942675159239"/>
                  <c:y val="0.0082559339525285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87-4E5C-8D08-2EC23897AD44}"/>
                </c:ext>
                <c:ext xmlns:c15="http://schemas.microsoft.com/office/drawing/2012/chart" uri="{CE6537A1-D6FC-4f65-9D91-7224C49458BB}">
                  <c15:layout/>
                </c:ext>
              </c:extLst>
            </c:dLbl>
            <c:dLbl>
              <c:idx val="1"/>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87-4E5C-8D08-2EC23897AD44}"/>
                </c:ext>
                <c:ext xmlns:c15="http://schemas.microsoft.com/office/drawing/2012/chart" uri="{CE6537A1-D6FC-4f65-9D91-7224C49458BB}">
                  <c15:layout/>
                </c:ext>
              </c:extLst>
            </c:dLbl>
            <c:dLbl>
              <c:idx val="3"/>
              <c:layout>
                <c:manualLayout>
                  <c:x val="-0.00426988169505524"/>
                  <c:y val="0.015361709679529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A87-4E5C-8D08-2EC23897AD44}"/>
                </c:ext>
                <c:ext xmlns:c15="http://schemas.microsoft.com/office/drawing/2012/chart" uri="{CE6537A1-D6FC-4f65-9D91-7224C49458BB}">
                  <c15:layout/>
                </c:ext>
              </c:extLst>
            </c:dLbl>
            <c:dLbl>
              <c:idx val="4"/>
              <c:layout>
                <c:manualLayout>
                  <c:x val="-0.00235518330909273"/>
                  <c:y val="0.017175592988956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A87-4E5C-8D08-2EC23897AD44}"/>
                </c:ext>
                <c:ext xmlns:c15="http://schemas.microsoft.com/office/drawing/2012/chart" uri="{CE6537A1-D6FC-4f65-9D91-7224C49458BB}">
                  <c15:layout/>
                </c:ext>
              </c:extLst>
            </c:dLbl>
            <c:dLbl>
              <c:idx val="5"/>
              <c:layout>
                <c:manualLayout>
                  <c:x val="0.0"/>
                  <c:y val="0.020639834881322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A87-4E5C-8D08-2EC23897AD44}"/>
                </c:ext>
                <c:ext xmlns:c15="http://schemas.microsoft.com/office/drawing/2012/chart" uri="{CE6537A1-D6FC-4f65-9D91-7224C49458BB}"/>
              </c:extLst>
            </c:dLbl>
            <c:dLbl>
              <c:idx val="6"/>
              <c:layout>
                <c:manualLayout>
                  <c:x val="0.0"/>
                  <c:y val="0.016511867905056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A87-4E5C-8D08-2EC23897AD44}"/>
                </c:ext>
                <c:ext xmlns:c15="http://schemas.microsoft.com/office/drawing/2012/chart" uri="{CE6537A1-D6FC-4f65-9D91-7224C49458BB}"/>
              </c:extLst>
            </c:dLbl>
            <c:numFmt formatCode="#,##0" sourceLinked="0"/>
            <c:spPr>
              <a:gradFill flip="none" rotWithShape="1">
                <a:gsLst>
                  <a:gs pos="0">
                    <a:srgbClr val="C0504D">
                      <a:tint val="66000"/>
                      <a:satMod val="160000"/>
                    </a:srgbClr>
                  </a:gs>
                  <a:gs pos="50000">
                    <a:srgbClr val="C0504D">
                      <a:tint val="44500"/>
                      <a:satMod val="160000"/>
                    </a:srgbClr>
                  </a:gs>
                  <a:gs pos="100000">
                    <a:srgbClr val="C0504D">
                      <a:tint val="23500"/>
                      <a:satMod val="160000"/>
                    </a:srgbClr>
                  </a:gs>
                </a:gsLst>
                <a:path path="circle">
                  <a:fillToRect l="50000" t="50000" r="50000" b="50000"/>
                </a:path>
                <a:tileRect/>
              </a:gradFill>
            </c:spPr>
            <c:txPr>
              <a:bodyPr/>
              <a:lstStyle/>
              <a:p>
                <a:pPr>
                  <a:defRPr lang="en-US" sz="900">
                    <a:solidFill>
                      <a:sysClr val="windowText" lastClr="0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'!$H$604:$H$608</c:f>
              <c:strCache>
                <c:ptCount val="5"/>
                <c:pt idx="0">
                  <c:v>Dec 31,2016</c:v>
                </c:pt>
                <c:pt idx="1">
                  <c:v>Mar 31,2017</c:v>
                </c:pt>
                <c:pt idx="2">
                  <c:v>Jun 30,2017</c:v>
                </c:pt>
                <c:pt idx="3">
                  <c:v>Sep 30,2017</c:v>
                </c:pt>
                <c:pt idx="4">
                  <c:v>Dec 31,2017</c:v>
                </c:pt>
              </c:strCache>
            </c:strRef>
          </c:cat>
          <c:val>
            <c:numRef>
              <c:f>'Revenue numbers '!$I$604:$I$608</c:f>
              <c:numCache>
                <c:formatCode>#,##0</c:formatCode>
                <c:ptCount val="5"/>
                <c:pt idx="0">
                  <c:v>4910.0</c:v>
                </c:pt>
                <c:pt idx="1">
                  <c:v>4445.0</c:v>
                </c:pt>
                <c:pt idx="2">
                  <c:v>5168.0</c:v>
                </c:pt>
                <c:pt idx="3">
                  <c:v>5103.0</c:v>
                </c:pt>
                <c:pt idx="4">
                  <c:v>5476.0</c:v>
                </c:pt>
              </c:numCache>
            </c:numRef>
          </c:val>
          <c:extLst xmlns:c16r2="http://schemas.microsoft.com/office/drawing/2015/06/chart">
            <c:ext xmlns:c16="http://schemas.microsoft.com/office/drawing/2014/chart" uri="{C3380CC4-5D6E-409C-BE32-E72D297353CC}">
              <c16:uniqueId val="{00000006-EA87-4E5C-8D08-2EC23897AD44}"/>
            </c:ext>
          </c:extLst>
        </c:ser>
        <c:ser>
          <c:idx val="1"/>
          <c:order val="1"/>
          <c:tx>
            <c:strRef>
              <c:f>'Revenue numbers '!$J$590</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4"/>
              <c:numFmt formatCode="#,##0" sourceLinked="0"/>
              <c:spPr>
                <a:gradFill flip="none" rotWithShape="1">
                  <a:gsLst>
                    <a:gs pos="0">
                      <a:srgbClr val="4F81BD">
                        <a:tint val="66000"/>
                        <a:satMod val="160000"/>
                      </a:srgbClr>
                    </a:gs>
                    <a:gs pos="50000">
                      <a:srgbClr val="4F81BD">
                        <a:tint val="44500"/>
                        <a:satMod val="160000"/>
                      </a:srgbClr>
                    </a:gs>
                    <a:gs pos="100000">
                      <a:srgbClr val="4F81BD">
                        <a:tint val="23500"/>
                        <a:satMod val="160000"/>
                      </a:srgbClr>
                    </a:gs>
                  </a:gsLst>
                  <a:path path="circle">
                    <a:fillToRect l="50000" t="50000" r="50000" b="50000"/>
                  </a:path>
                  <a:tileRect/>
                </a:gradFill>
              </c:spPr>
              <c:txPr>
                <a:bodyPr/>
                <a:lstStyle/>
                <a:p>
                  <a:pPr algn="ctr" rtl="0">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dLbl>
            <c:numFmt formatCode="#,##0" sourceLinked="0"/>
            <c:spPr>
              <a:gradFill flip="none" rotWithShape="1">
                <a:gsLst>
                  <a:gs pos="0">
                    <a:srgbClr val="4F81BD">
                      <a:tint val="66000"/>
                      <a:satMod val="160000"/>
                    </a:srgbClr>
                  </a:gs>
                  <a:gs pos="50000">
                    <a:srgbClr val="4F81BD">
                      <a:tint val="44500"/>
                      <a:satMod val="160000"/>
                    </a:srgbClr>
                  </a:gs>
                  <a:gs pos="100000">
                    <a:srgbClr val="4F81BD">
                      <a:tint val="23500"/>
                      <a:satMod val="160000"/>
                    </a:srgbClr>
                  </a:gs>
                </a:gsLst>
                <a:path path="circle">
                  <a:fillToRect l="50000" t="50000" r="50000" b="50000"/>
                </a:path>
                <a:tileRect/>
              </a:gradFill>
            </c:spPr>
            <c:txPr>
              <a:bodyPr/>
              <a:lstStyle/>
              <a:p>
                <a:pPr>
                  <a:defRPr lang="en-US" sz="900">
                    <a:solidFill>
                      <a:sysClr val="windowText" lastClr="0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'!$H$604:$H$608</c:f>
              <c:strCache>
                <c:ptCount val="5"/>
                <c:pt idx="0">
                  <c:v>Dec 31,2016</c:v>
                </c:pt>
                <c:pt idx="1">
                  <c:v>Mar 31,2017</c:v>
                </c:pt>
                <c:pt idx="2">
                  <c:v>Jun 30,2017</c:v>
                </c:pt>
                <c:pt idx="3">
                  <c:v>Sep 30,2017</c:v>
                </c:pt>
                <c:pt idx="4">
                  <c:v>Dec 31,2017</c:v>
                </c:pt>
              </c:strCache>
            </c:strRef>
          </c:cat>
          <c:val>
            <c:numRef>
              <c:f>'Revenue numbers '!$J$604:$J$608</c:f>
              <c:numCache>
                <c:formatCode>#,##0</c:formatCode>
                <c:ptCount val="5"/>
                <c:pt idx="0">
                  <c:v>5197.0</c:v>
                </c:pt>
                <c:pt idx="1">
                  <c:v>4584.0</c:v>
                </c:pt>
              </c:numCache>
            </c:numRef>
          </c:val>
          <c:extLst xmlns:c16r2="http://schemas.microsoft.com/office/drawing/2015/06/chart">
            <c:ext xmlns:c16="http://schemas.microsoft.com/office/drawing/2014/chart" uri="{C3380CC4-5D6E-409C-BE32-E72D297353CC}">
              <c16:uniqueId val="{00000008-EA87-4E5C-8D08-2EC23897AD44}"/>
            </c:ext>
          </c:extLst>
        </c:ser>
        <c:ser>
          <c:idx val="2"/>
          <c:order val="2"/>
          <c:tx>
            <c:strRef>
              <c:f>'Revenue numbers '!$K$590</c:f>
              <c:strCache>
                <c:ptCount val="1"/>
                <c:pt idx="0">
                  <c:v>Idea</c:v>
                </c:pt>
              </c:strCache>
            </c:strRef>
          </c:tx>
          <c:spPr>
            <a:solidFill>
              <a:srgbClr val="FFC000"/>
            </a:solidFill>
            <a:ln>
              <a:solidFill>
                <a:srgbClr val="FFC000"/>
              </a:solidFill>
            </a:ln>
          </c:spPr>
          <c:invertIfNegative val="0"/>
          <c:dLbls>
            <c:dLbl>
              <c:idx val="2"/>
              <c:layout>
                <c:manualLayout>
                  <c:x val="0.0061349693251534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A87-4E5C-8D08-2EC23897AD44}"/>
                </c:ext>
                <c:ext xmlns:c15="http://schemas.microsoft.com/office/drawing/2012/chart" uri="{CE6537A1-D6FC-4f65-9D91-7224C49458BB}">
                  <c15:layout/>
                </c:ext>
              </c:extLst>
            </c:dLbl>
            <c:dLbl>
              <c:idx val="3"/>
              <c:layout>
                <c:manualLayout>
                  <c:x val="0.0102249488752556"/>
                  <c:y val="-0.00387627418665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A87-4E5C-8D08-2EC23897AD44}"/>
                </c:ext>
                <c:ext xmlns:c15="http://schemas.microsoft.com/office/drawing/2012/chart" uri="{CE6537A1-D6FC-4f65-9D91-7224C49458BB}"/>
              </c:extLst>
            </c:dLbl>
            <c:dLbl>
              <c:idx val="4"/>
              <c:layout>
                <c:manualLayout>
                  <c:x val="0.01431492842535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A87-4E5C-8D08-2EC23897AD44}"/>
                </c:ext>
                <c:ext xmlns:c15="http://schemas.microsoft.com/office/drawing/2012/chart" uri="{CE6537A1-D6FC-4f65-9D91-7224C49458BB}"/>
              </c:extLst>
            </c:dLbl>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path path="circle">
                  <a:fillToRect l="50000" t="50000" r="50000" b="50000"/>
                </a:path>
                <a:tileRect/>
              </a:gradFill>
            </c:spPr>
            <c:txPr>
              <a:bodyPr/>
              <a:lstStyle/>
              <a:p>
                <a:pPr>
                  <a:defRPr lang="en-US" sz="900">
                    <a:solidFill>
                      <a:sysClr val="windowText" lastClr="0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'Revenue numbers '!$K$604:$K$608</c:f>
              <c:numCache>
                <c:formatCode>#,##0</c:formatCode>
                <c:ptCount val="5"/>
                <c:pt idx="0">
                  <c:v>2542.0</c:v>
                </c:pt>
                <c:pt idx="1">
                  <c:v>2139.0</c:v>
                </c:pt>
                <c:pt idx="2">
                  <c:v>2299.0</c:v>
                </c:pt>
              </c:numCache>
            </c:numRef>
          </c:val>
          <c:extLst xmlns:c16r2="http://schemas.microsoft.com/office/drawing/2015/06/chart">
            <c:ext xmlns:c16="http://schemas.microsoft.com/office/drawing/2014/chart" uri="{C3380CC4-5D6E-409C-BE32-E72D297353CC}">
              <c16:uniqueId val="{0000000C-EA87-4E5C-8D08-2EC23897AD44}"/>
            </c:ext>
          </c:extLst>
        </c:ser>
        <c:dLbls>
          <c:showLegendKey val="0"/>
          <c:showVal val="1"/>
          <c:showCatName val="0"/>
          <c:showSerName val="0"/>
          <c:showPercent val="0"/>
          <c:showBubbleSize val="0"/>
        </c:dLbls>
        <c:gapWidth val="150"/>
        <c:axId val="1687807440"/>
        <c:axId val="1687809760"/>
      </c:barChart>
      <c:catAx>
        <c:axId val="1687807440"/>
        <c:scaling>
          <c:orientation val="minMax"/>
        </c:scaling>
        <c:delete val="0"/>
        <c:axPos val="b"/>
        <c:numFmt formatCode="General" sourceLinked="1"/>
        <c:majorTickMark val="out"/>
        <c:minorTickMark val="none"/>
        <c:tickLblPos val="nextTo"/>
        <c:txPr>
          <a:bodyPr rot="0" vert="horz"/>
          <a:lstStyle/>
          <a:p>
            <a:pPr>
              <a:defRPr lang="en-US"/>
            </a:pPr>
            <a:endParaRPr lang="en-US"/>
          </a:p>
        </c:txPr>
        <c:crossAx val="1687809760"/>
        <c:crosses val="autoZero"/>
        <c:auto val="1"/>
        <c:lblAlgn val="ctr"/>
        <c:lblOffset val="100"/>
        <c:tickLblSkip val="1"/>
        <c:tickMarkSkip val="1"/>
        <c:noMultiLvlLbl val="0"/>
      </c:catAx>
      <c:valAx>
        <c:axId val="1687809760"/>
        <c:scaling>
          <c:orientation val="minMax"/>
        </c:scaling>
        <c:delete val="0"/>
        <c:axPos val="l"/>
        <c:title>
          <c:tx>
            <c:rich>
              <a:bodyPr/>
              <a:lstStyle/>
              <a:p>
                <a:pPr>
                  <a:defRPr lang="en-US" sz="900">
                    <a:latin typeface="Arial" pitchFamily="34" charset="0"/>
                    <a:cs typeface="Arial" pitchFamily="34" charset="0"/>
                  </a:defRPr>
                </a:pPr>
                <a:r>
                  <a:rPr lang="en-US" sz="900" b="0">
                    <a:latin typeface="Arial" pitchFamily="34" charset="0"/>
                    <a:cs typeface="Arial" pitchFamily="34" charset="0"/>
                  </a:rPr>
                  <a:t>ILD Traffic</a:t>
                </a:r>
              </a:p>
              <a:p>
                <a:pPr>
                  <a:defRPr lang="en-US" sz="900">
                    <a:latin typeface="Arial" pitchFamily="34" charset="0"/>
                    <a:cs typeface="Arial" pitchFamily="34" charset="0"/>
                  </a:defRPr>
                </a:pPr>
                <a:r>
                  <a:rPr lang="en-US" sz="900" b="0">
                    <a:latin typeface="Arial" pitchFamily="34" charset="0"/>
                    <a:cs typeface="Arial" pitchFamily="34" charset="0"/>
                  </a:rPr>
                  <a:t>(million Min)</a:t>
                </a:r>
              </a:p>
            </c:rich>
          </c:tx>
          <c:layout>
            <c:manualLayout>
              <c:xMode val="edge"/>
              <c:yMode val="edge"/>
              <c:x val="0.00792175123726177"/>
              <c:y val="0.343774489489123"/>
            </c:manualLayout>
          </c:layout>
          <c:overlay val="0"/>
        </c:title>
        <c:numFmt formatCode="#,##0" sourceLinked="1"/>
        <c:majorTickMark val="out"/>
        <c:minorTickMark val="none"/>
        <c:tickLblPos val="nextTo"/>
        <c:txPr>
          <a:bodyPr rot="0" vert="horz"/>
          <a:lstStyle/>
          <a:p>
            <a:pPr>
              <a:defRPr lang="en-US"/>
            </a:pPr>
            <a:endParaRPr lang="en-US"/>
          </a:p>
        </c:txPr>
        <c:crossAx val="1687807440"/>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75" b="1" i="0" u="none" strike="noStrike" baseline="0">
                <a:solidFill>
                  <a:srgbClr val="000000"/>
                </a:solidFill>
                <a:latin typeface="Arial"/>
                <a:ea typeface="Arial"/>
                <a:cs typeface="Arial"/>
              </a:defRPr>
            </a:pPr>
            <a:r>
              <a:rPr lang="en-US"/>
              <a:t>GSM Vs CDMA</a:t>
            </a:r>
          </a:p>
        </c:rich>
      </c:tx>
      <c:layout>
        <c:manualLayout>
          <c:xMode val="edge"/>
          <c:yMode val="edge"/>
          <c:x val="0.381279497597109"/>
          <c:y val="0.0373134328358209"/>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v>GSM CDMA</c:v>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8DD-4A42-918F-C571A998B922}"/>
              </c:ext>
            </c:extLst>
          </c:dPt>
          <c:dLbls>
            <c:numFmt formatCode="0%" sourceLinked="0"/>
            <c:spPr>
              <a:solidFill>
                <a:srgbClr val="FFFFFF"/>
              </a:solidFill>
              <a:ln w="3175">
                <a:solidFill>
                  <a:srgbClr val="000000"/>
                </a:solidFill>
                <a:prstDash val="solid"/>
              </a:ln>
            </c:spPr>
            <c:txPr>
              <a:bodyPr/>
              <a:lstStyle/>
              <a:p>
                <a:pPr>
                  <a:defRPr lang="en-US" sz="9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2"/>
              <c:pt idx="0">
                <c:v>GSM</c:v>
              </c:pt>
              <c:pt idx="1">
                <c:v>CDMA</c:v>
              </c:pt>
            </c:strLit>
          </c:cat>
          <c:val>
            <c:numLit>
              <c:formatCode>General</c:formatCode>
              <c:ptCount val="2"/>
              <c:pt idx="0">
                <c:v>141.74</c:v>
              </c:pt>
              <c:pt idx="1">
                <c:v>51.24</c:v>
              </c:pt>
            </c:numLit>
          </c:val>
          <c:extLst xmlns:c16r2="http://schemas.microsoft.com/office/drawing/2015/06/chart">
            <c:ext xmlns:c16="http://schemas.microsoft.com/office/drawing/2014/chart" uri="{C3380CC4-5D6E-409C-BE32-E72D297353CC}">
              <c16:uniqueId val="{00000002-18DD-4A42-918F-C571A998B922}"/>
            </c:ext>
          </c:extLst>
        </c:ser>
        <c:dLbls>
          <c:showLegendKey val="0"/>
          <c:showVal val="1"/>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b="0" i="0" u="none" strike="noStrike" baseline="0">
                <a:solidFill>
                  <a:srgbClr val="000000"/>
                </a:solidFill>
                <a:latin typeface="Arial"/>
                <a:ea typeface="Arial"/>
                <a:cs typeface="Arial"/>
              </a:defRPr>
            </a:pPr>
            <a:r>
              <a:rPr lang="en-US" sz="1625" b="1" i="0" u="none" strike="noStrike" baseline="0">
                <a:solidFill>
                  <a:srgbClr val="000000"/>
                </a:solidFill>
                <a:latin typeface="Arial"/>
                <a:cs typeface="Arial"/>
              </a:rPr>
              <a:t>Broadband (256kbps) Connections India </a:t>
            </a:r>
          </a:p>
          <a:p>
            <a:pPr>
              <a:defRPr lang="en-US" sz="1200" b="0" i="0" u="none" strike="noStrike" baseline="0">
                <a:solidFill>
                  <a:srgbClr val="000000"/>
                </a:solidFill>
                <a:latin typeface="Arial"/>
                <a:ea typeface="Arial"/>
                <a:cs typeface="Arial"/>
              </a:defRPr>
            </a:pPr>
            <a:r>
              <a:rPr lang="en-US" sz="1625" b="1" i="0" u="none" strike="noStrike" baseline="0">
                <a:solidFill>
                  <a:srgbClr val="000000"/>
                </a:solidFill>
                <a:latin typeface="Arial"/>
                <a:cs typeface="Arial"/>
              </a:rPr>
              <a:t>                           July' 07               </a:t>
            </a:r>
            <a:r>
              <a:rPr lang="en-US" sz="1075" b="1" i="0" u="none" strike="noStrike" baseline="0">
                <a:solidFill>
                  <a:srgbClr val="000000"/>
                </a:solidFill>
                <a:latin typeface="Arial"/>
                <a:cs typeface="Arial"/>
              </a:rPr>
              <a:t>Data:TRAI, ISP</a:t>
            </a:r>
          </a:p>
        </c:rich>
      </c:tx>
      <c:layout>
        <c:manualLayout>
          <c:xMode val="edge"/>
          <c:yMode val="edge"/>
          <c:x val="0.177541729893778"/>
          <c:y val="0.0317460317460317"/>
        </c:manualLayout>
      </c:layout>
      <c:overlay val="0"/>
      <c:spPr>
        <a:noFill/>
        <a:ln w="25400">
          <a:noFill/>
        </a:ln>
      </c:spPr>
    </c:title>
    <c:autoTitleDeleted val="0"/>
    <c:plotArea>
      <c:layout/>
      <c:barChart>
        <c:barDir val="col"/>
        <c:grouping val="clustered"/>
        <c:varyColors val="0"/>
        <c:ser>
          <c:idx val="0"/>
          <c:order val="0"/>
          <c:tx>
            <c:v>38657  Dec-05 38718 38749 38777 38808 38838 38869 38899 38930 38961 38991 39022 39052 39083 39115 39143 39174 39203 39234 39264</c:v>
          </c:tx>
          <c:spPr>
            <a:solidFill>
              <a:srgbClr val="9999FF"/>
            </a:solidFill>
            <a:ln w="12700">
              <a:solidFill>
                <a:srgbClr val="000080"/>
              </a:solidFill>
              <a:prstDash val="solid"/>
            </a:ln>
          </c:spPr>
          <c:invertIfNegative val="0"/>
          <c:dLbls>
            <c:dLbl>
              <c:idx val="0"/>
              <c:layout>
                <c:manualLayout>
                  <c:x val="-0.00617096611026809"/>
                  <c:y val="0.025502571522452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DD-40F6-83A3-43886CEFBCF4}"/>
                </c:ext>
                <c:ext xmlns:c15="http://schemas.microsoft.com/office/drawing/2012/chart" uri="{CE6537A1-D6FC-4f65-9D91-7224C49458BB}"/>
              </c:extLst>
            </c:dLbl>
            <c:dLbl>
              <c:idx val="1"/>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2DD-40F6-83A3-43886CEFBCF4}"/>
                </c:ext>
                <c:ext xmlns:c15="http://schemas.microsoft.com/office/drawing/2012/chart" uri="{CE6537A1-D6FC-4f65-9D91-7224C49458BB}"/>
              </c:extLst>
            </c:dLbl>
            <c:dLbl>
              <c:idx val="2"/>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2DD-40F6-83A3-43886CEFBCF4}"/>
                </c:ext>
                <c:ext xmlns:c15="http://schemas.microsoft.com/office/drawing/2012/chart" uri="{CE6537A1-D6FC-4f65-9D91-7224C49458BB}"/>
              </c:extLst>
            </c:dLbl>
            <c:dLbl>
              <c:idx val="3"/>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2DD-40F6-83A3-43886CEFBCF4}"/>
                </c:ext>
                <c:ext xmlns:c15="http://schemas.microsoft.com/office/drawing/2012/chart" uri="{CE6537A1-D6FC-4f65-9D91-7224C49458BB}"/>
              </c:extLst>
            </c:dLbl>
            <c:dLbl>
              <c:idx val="4"/>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2DD-40F6-83A3-43886CEFBCF4}"/>
                </c:ext>
                <c:ext xmlns:c15="http://schemas.microsoft.com/office/drawing/2012/chart" uri="{CE6537A1-D6FC-4f65-9D91-7224C49458BB}"/>
              </c:extLst>
            </c:dLbl>
            <c:dLbl>
              <c:idx val="5"/>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2DD-40F6-83A3-43886CEFBCF4}"/>
                </c:ext>
                <c:ext xmlns:c15="http://schemas.microsoft.com/office/drawing/2012/chart" uri="{CE6537A1-D6FC-4f65-9D91-7224C49458BB}"/>
              </c:extLst>
            </c:dLbl>
            <c:dLbl>
              <c:idx val="6"/>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2DD-40F6-83A3-43886CEFBCF4}"/>
                </c:ext>
                <c:ext xmlns:c15="http://schemas.microsoft.com/office/drawing/2012/chart" uri="{CE6537A1-D6FC-4f65-9D91-7224C49458BB}"/>
              </c:extLst>
            </c:dLbl>
            <c:dLbl>
              <c:idx val="7"/>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2DD-40F6-83A3-43886CEFBCF4}"/>
                </c:ext>
                <c:ext xmlns:c15="http://schemas.microsoft.com/office/drawing/2012/chart" uri="{CE6537A1-D6FC-4f65-9D91-7224C49458BB}"/>
              </c:extLst>
            </c:dLbl>
            <c:dLbl>
              <c:idx val="8"/>
              <c:layout>
                <c:manualLayout>
                  <c:x val="-0.0224582701062223"/>
                  <c:y val="0.033650858241835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2DD-40F6-83A3-43886CEFBCF4}"/>
                </c:ext>
                <c:ext xmlns:c15="http://schemas.microsoft.com/office/drawing/2012/chart" uri="{CE6537A1-D6FC-4f65-9D91-7224C49458BB}"/>
              </c:extLst>
            </c:dLbl>
            <c:dLbl>
              <c:idx val="9"/>
              <c:layout>
                <c:manualLayout>
                  <c:x val="-0.0155791603439556"/>
                  <c:y val="0.030962819900147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2DD-40F6-83A3-43886CEFBCF4}"/>
                </c:ext>
                <c:ext xmlns:c15="http://schemas.microsoft.com/office/drawing/2012/chart" uri="{CE6537A1-D6FC-4f65-9D91-7224C49458BB}"/>
              </c:extLst>
            </c:dLbl>
            <c:dLbl>
              <c:idx val="10"/>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2DD-40F6-83A3-43886CEFBCF4}"/>
                </c:ext>
                <c:ext xmlns:c15="http://schemas.microsoft.com/office/drawing/2012/chart" uri="{CE6537A1-D6FC-4f65-9D91-7224C49458BB}"/>
              </c:extLst>
            </c:dLbl>
            <c:dLbl>
              <c:idx val="11"/>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2DD-40F6-83A3-43886CEFBCF4}"/>
                </c:ext>
                <c:ext xmlns:c15="http://schemas.microsoft.com/office/drawing/2012/chart" uri="{CE6537A1-D6FC-4f65-9D91-7224C49458BB}"/>
              </c:extLst>
            </c:dLbl>
            <c:dLbl>
              <c:idx val="12"/>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2DD-40F6-83A3-43886CEFBCF4}"/>
                </c:ext>
                <c:ext xmlns:c15="http://schemas.microsoft.com/office/drawing/2012/chart" uri="{CE6537A1-D6FC-4f65-9D91-7224C49458BB}"/>
              </c:extLst>
            </c:dLbl>
            <c:dLbl>
              <c:idx val="13"/>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2DD-40F6-83A3-43886CEFBCF4}"/>
                </c:ext>
                <c:ext xmlns:c15="http://schemas.microsoft.com/office/drawing/2012/chart" uri="{CE6537A1-D6FC-4f65-9D91-7224C49458BB}"/>
              </c:extLst>
            </c:dLbl>
            <c:dLbl>
              <c:idx val="14"/>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2DD-40F6-83A3-43886CEFBCF4}"/>
                </c:ext>
                <c:ext xmlns:c15="http://schemas.microsoft.com/office/drawing/2012/chart" uri="{CE6537A1-D6FC-4f65-9D91-7224C49458BB}"/>
              </c:extLst>
            </c:dLbl>
            <c:dLbl>
              <c:idx val="15"/>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2DD-40F6-83A3-43886CEFBCF4}"/>
                </c:ext>
                <c:ext xmlns:c15="http://schemas.microsoft.com/office/drawing/2012/chart" uri="{CE6537A1-D6FC-4f65-9D91-7224C49458BB}"/>
              </c:extLst>
            </c:dLbl>
            <c:dLbl>
              <c:idx val="17"/>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2DD-40F6-83A3-43886CEFBCF4}"/>
                </c:ext>
                <c:ext xmlns:c15="http://schemas.microsoft.com/office/drawing/2012/chart" uri="{CE6537A1-D6FC-4f65-9D91-7224C49458BB}"/>
              </c:extLst>
            </c:dLbl>
            <c:dLbl>
              <c:idx val="18"/>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2DD-40F6-83A3-43886CEFBCF4}"/>
                </c:ext>
                <c:ext xmlns:c15="http://schemas.microsoft.com/office/drawing/2012/chart" uri="{CE6537A1-D6FC-4f65-9D91-7224C49458BB}"/>
              </c:extLst>
            </c:dLbl>
            <c:spPr>
              <a:noFill/>
              <a:ln w="25400">
                <a:noFill/>
              </a:ln>
            </c:spPr>
            <c:txPr>
              <a:bodyPr/>
              <a:lstStyle/>
              <a:p>
                <a:pPr>
                  <a:defRPr lang="en-US"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1"/>
              <c:pt idx="0">
                <c:v>38657</c:v>
              </c:pt>
              <c:pt idx="1">
                <c:v> Dec-05</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39115</c:v>
              </c:pt>
              <c:pt idx="16">
                <c:v>39143</c:v>
              </c:pt>
              <c:pt idx="17">
                <c:v>39174</c:v>
              </c:pt>
              <c:pt idx="18">
                <c:v>39203</c:v>
              </c:pt>
              <c:pt idx="19">
                <c:v>39234</c:v>
              </c:pt>
              <c:pt idx="20">
                <c:v>39264</c:v>
              </c:pt>
            </c:strLit>
          </c:cat>
          <c:val>
            <c:numLit>
              <c:formatCode>General</c:formatCode>
              <c:ptCount val="21"/>
              <c:pt idx="0">
                <c:v>0.750000000000015</c:v>
              </c:pt>
              <c:pt idx="1">
                <c:v>0.835000000000001</c:v>
              </c:pt>
              <c:pt idx="2">
                <c:v>1.0</c:v>
              </c:pt>
              <c:pt idx="3">
                <c:v>1.05</c:v>
              </c:pt>
              <c:pt idx="4">
                <c:v>1.31</c:v>
              </c:pt>
              <c:pt idx="5">
                <c:v>1.42</c:v>
              </c:pt>
              <c:pt idx="6">
                <c:v>1.5</c:v>
              </c:pt>
              <c:pt idx="7">
                <c:v>1.55</c:v>
              </c:pt>
              <c:pt idx="8">
                <c:v>1.65</c:v>
              </c:pt>
              <c:pt idx="9">
                <c:v>1.72</c:v>
              </c:pt>
              <c:pt idx="10">
                <c:v>1.82</c:v>
              </c:pt>
              <c:pt idx="11">
                <c:v>1.920000000000002</c:v>
              </c:pt>
              <c:pt idx="12">
                <c:v>2.0</c:v>
              </c:pt>
              <c:pt idx="13">
                <c:v>2.1</c:v>
              </c:pt>
              <c:pt idx="14">
                <c:v>2.15</c:v>
              </c:pt>
              <c:pt idx="15">
                <c:v>2.21</c:v>
              </c:pt>
              <c:pt idx="16">
                <c:v>2.3</c:v>
              </c:pt>
              <c:pt idx="17">
                <c:v>2.43</c:v>
              </c:pt>
              <c:pt idx="18">
                <c:v>2.46</c:v>
              </c:pt>
              <c:pt idx="19">
                <c:v>2.52</c:v>
              </c:pt>
              <c:pt idx="20">
                <c:v>2.57</c:v>
              </c:pt>
            </c:numLit>
          </c:val>
          <c:extLst xmlns:c16r2="http://schemas.microsoft.com/office/drawing/2015/06/chart">
            <c:ext xmlns:c16="http://schemas.microsoft.com/office/drawing/2014/chart" uri="{C3380CC4-5D6E-409C-BE32-E72D297353CC}">
              <c16:uniqueId val="{00000012-F2DD-40F6-83A3-43886CEFBCF4}"/>
            </c:ext>
          </c:extLst>
        </c:ser>
        <c:dLbls>
          <c:showLegendKey val="0"/>
          <c:showVal val="1"/>
          <c:showCatName val="0"/>
          <c:showSerName val="0"/>
          <c:showPercent val="0"/>
          <c:showBubbleSize val="0"/>
        </c:dLbls>
        <c:gapWidth val="150"/>
        <c:axId val="1206617360"/>
        <c:axId val="1206620112"/>
      </c:barChart>
      <c:catAx>
        <c:axId val="1206617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lang="en-US" sz="900" b="0" i="0" u="none" strike="noStrike" baseline="0">
                <a:solidFill>
                  <a:srgbClr val="000000"/>
                </a:solidFill>
                <a:latin typeface="Arial"/>
                <a:ea typeface="Arial"/>
                <a:cs typeface="Arial"/>
              </a:defRPr>
            </a:pPr>
            <a:endParaRPr lang="en-US"/>
          </a:p>
        </c:txPr>
        <c:crossAx val="1206620112"/>
        <c:crosses val="autoZero"/>
        <c:auto val="1"/>
        <c:lblAlgn val="ctr"/>
        <c:lblOffset val="100"/>
        <c:tickLblSkip val="1"/>
        <c:tickMarkSkip val="1"/>
        <c:noMultiLvlLbl val="0"/>
      </c:catAx>
      <c:valAx>
        <c:axId val="1206620112"/>
        <c:scaling>
          <c:orientation val="minMax"/>
        </c:scaling>
        <c:delete val="0"/>
        <c:axPos val="l"/>
        <c:majorGridlines>
          <c:spPr>
            <a:ln w="3175">
              <a:solidFill>
                <a:srgbClr val="000000"/>
              </a:solidFill>
              <a:prstDash val="solid"/>
            </a:ln>
          </c:spPr>
        </c:majorGridlines>
        <c:title>
          <c:tx>
            <c:rich>
              <a:bodyPr/>
              <a:lstStyle/>
              <a:p>
                <a:pPr>
                  <a:defRPr lang="en-US" sz="1200" b="1" i="0" u="none" strike="noStrike" baseline="0">
                    <a:solidFill>
                      <a:srgbClr val="000000"/>
                    </a:solidFill>
                    <a:latin typeface="Arial"/>
                    <a:ea typeface="Arial"/>
                    <a:cs typeface="Arial"/>
                  </a:defRPr>
                </a:pPr>
                <a:r>
                  <a:rPr lang="en-US"/>
                  <a:t>Number of Connections in mil</a:t>
                </a:r>
              </a:p>
            </c:rich>
          </c:tx>
          <c:layout>
            <c:manualLayout>
              <c:xMode val="edge"/>
              <c:yMode val="edge"/>
              <c:x val="0.0182094081942337"/>
              <c:y val="0.216931772417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200" b="0" i="0" u="none" strike="noStrike" baseline="0">
                <a:solidFill>
                  <a:srgbClr val="000000"/>
                </a:solidFill>
                <a:latin typeface="Arial"/>
                <a:ea typeface="Arial"/>
                <a:cs typeface="Arial"/>
              </a:defRPr>
            </a:pPr>
            <a:endParaRPr lang="en-US"/>
          </a:p>
        </c:txPr>
        <c:crossAx val="12066173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horizontalDpi="300" verticalDpi="300"/>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25" b="1" i="0" u="none" strike="noStrike" baseline="0">
                <a:solidFill>
                  <a:srgbClr val="000000"/>
                </a:solidFill>
                <a:latin typeface="Arial"/>
                <a:ea typeface="Arial"/>
                <a:cs typeface="Arial"/>
              </a:defRPr>
            </a:pPr>
            <a:r>
              <a:rPr lang="en-US"/>
              <a:t>GSM Market break-up Operator wise - July'07</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tx>
            <c:v>Total Subscribers July 07</c:v>
          </c:tx>
          <c:spPr>
            <a:solidFill>
              <a:srgbClr val="9999FF"/>
            </a:solidFill>
            <a:ln w="12700">
              <a:solidFill>
                <a:srgbClr val="000000"/>
              </a:solidFill>
              <a:prstDash val="solid"/>
            </a:ln>
          </c:spPr>
          <c:explosion val="25"/>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2B1-4027-B519-F042246B912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2B1-4027-B519-F042246B912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2B1-4027-B519-F042246B912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2B1-4027-B519-F042246B912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2B1-4027-B519-F042246B912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2B1-4027-B519-F042246B912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2B1-4027-B519-F042246B912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2B1-4027-B519-F042246B9124}"/>
              </c:ext>
            </c:extLst>
          </c:dPt>
          <c:dLbls>
            <c:dLbl>
              <c:idx val="1"/>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52B1-4027-B519-F042246B9124}"/>
                </c:ext>
                <c:ext xmlns:c15="http://schemas.microsoft.com/office/drawing/2012/chart" uri="{CE6537A1-D6FC-4f65-9D91-7224C49458BB}"/>
              </c:extLst>
            </c:dLbl>
            <c:dLbl>
              <c:idx val="2"/>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52B1-4027-B519-F042246B9124}"/>
                </c:ext>
                <c:ext xmlns:c15="http://schemas.microsoft.com/office/drawing/2012/chart" uri="{CE6537A1-D6FC-4f65-9D91-7224C49458BB}"/>
              </c:extLst>
            </c:dLbl>
            <c:dLbl>
              <c:idx val="3"/>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52B1-4027-B519-F042246B9124}"/>
                </c:ext>
                <c:ext xmlns:c15="http://schemas.microsoft.com/office/drawing/2012/chart" uri="{CE6537A1-D6FC-4f65-9D91-7224C49458BB}"/>
              </c:extLst>
            </c:dLbl>
            <c:dLbl>
              <c:idx val="4"/>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52B1-4027-B519-F042246B9124}"/>
                </c:ext>
                <c:ext xmlns:c15="http://schemas.microsoft.com/office/drawing/2012/chart" uri="{CE6537A1-D6FC-4f65-9D91-7224C49458BB}"/>
              </c:extLst>
            </c:dLbl>
            <c:dLbl>
              <c:idx val="6"/>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52B1-4027-B519-F042246B9124}"/>
                </c:ext>
                <c:ext xmlns:c15="http://schemas.microsoft.com/office/drawing/2012/chart" uri="{CE6537A1-D6FC-4f65-9D91-7224C49458BB}"/>
              </c:extLst>
            </c:dLbl>
            <c:dLbl>
              <c:idx val="7"/>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52B1-4027-B519-F042246B9124}"/>
                </c:ext>
                <c:ext xmlns:c15="http://schemas.microsoft.com/office/drawing/2012/chart" uri="{CE6537A1-D6FC-4f65-9D91-7224C49458BB}"/>
              </c:extLst>
            </c:dLbl>
            <c:dLbl>
              <c:idx val="8"/>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52B1-4027-B519-F042246B9124}"/>
                </c:ext>
                <c:ext xmlns:c15="http://schemas.microsoft.com/office/drawing/2012/chart" uri="{CE6537A1-D6FC-4f65-9D91-7224C49458BB}"/>
              </c:extLst>
            </c:dLbl>
            <c:numFmt formatCode="0%" sourceLinked="0"/>
            <c:spPr>
              <a:noFill/>
              <a:ln w="25400">
                <a:noFill/>
              </a:ln>
            </c:spPr>
            <c:txPr>
              <a:bodyPr/>
              <a:lstStyle/>
              <a:p>
                <a:pPr>
                  <a:defRPr lang="en-US" sz="1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9"/>
              <c:pt idx="0">
                <c:v>Bharti Tele-Ventures</c:v>
              </c:pt>
              <c:pt idx="1">
                <c:v>Hutch</c:v>
              </c:pt>
              <c:pt idx="2">
                <c:v>Idea</c:v>
              </c:pt>
              <c:pt idx="3">
                <c:v>Aircel</c:v>
              </c:pt>
              <c:pt idx="4">
                <c:v>Spice</c:v>
              </c:pt>
              <c:pt idx="5">
                <c:v>BSNL/MTNL</c:v>
              </c:pt>
              <c:pt idx="6">
                <c:v>Reliance</c:v>
              </c:pt>
              <c:pt idx="7">
                <c:v>Dishnet Wireless</c:v>
              </c:pt>
              <c:pt idx="8">
                <c:v>BPL Mobile</c:v>
              </c:pt>
            </c:strLit>
          </c:cat>
          <c:val>
            <c:numLit>
              <c:formatCode>General</c:formatCode>
              <c:ptCount val="9"/>
              <c:pt idx="0">
                <c:v>4.4763391E7</c:v>
              </c:pt>
              <c:pt idx="1">
                <c:v>2.2900673E7</c:v>
              </c:pt>
              <c:pt idx="2">
                <c:v>1.5902663E7</c:v>
              </c:pt>
              <c:pt idx="3">
                <c:v>1.1327247E7</c:v>
              </c:pt>
              <c:pt idx="4">
                <c:v>3.290395E6</c:v>
              </c:pt>
              <c:pt idx="5">
                <c:v>3.1648007E7</c:v>
              </c:pt>
              <c:pt idx="6">
                <c:v>4.347593E6</c:v>
              </c:pt>
              <c:pt idx="7">
                <c:v>2.137103E6</c:v>
              </c:pt>
              <c:pt idx="8">
                <c:v>3.820435E6</c:v>
              </c:pt>
            </c:numLit>
          </c:val>
          <c:extLst xmlns:c16r2="http://schemas.microsoft.com/office/drawing/2015/06/chart">
            <c:ext xmlns:c16="http://schemas.microsoft.com/office/drawing/2014/chart" uri="{C3380CC4-5D6E-409C-BE32-E72D297353CC}">
              <c16:uniqueId val="{00000010-52B1-4027-B519-F042246B912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lang="en-US" sz="1200">
                <a:solidFill>
                  <a:sysClr val="windowText" lastClr="000000"/>
                </a:solidFill>
                <a:latin typeface="+mn-lt"/>
                <a:ea typeface="+mn-ea"/>
                <a:cs typeface="+mn-cs"/>
              </a:defRPr>
            </a:pPr>
            <a:r>
              <a:rPr lang="en-US" sz="1200">
                <a:solidFill>
                  <a:sysClr val="windowText" lastClr="000000"/>
                </a:solidFill>
                <a:latin typeface="+mn-lt"/>
                <a:ea typeface="+mn-ea"/>
                <a:cs typeface="+mn-cs"/>
              </a:rPr>
              <a:t>Cellular Market share</a:t>
            </a:r>
            <a:r>
              <a:rPr lang="en-US" sz="1200" baseline="0">
                <a:solidFill>
                  <a:sysClr val="windowText" lastClr="000000"/>
                </a:solidFill>
                <a:latin typeface="+mn-lt"/>
                <a:ea typeface="+mn-ea"/>
                <a:cs typeface="+mn-cs"/>
              </a:rPr>
              <a:t> </a:t>
            </a:r>
            <a:r>
              <a:rPr lang="en-IN" sz="1200" b="1" i="0" u="none" strike="noStrike" baseline="0">
                <a:effectLst/>
              </a:rPr>
              <a:t> January</a:t>
            </a:r>
            <a:r>
              <a:rPr lang="en-US" sz="1200" b="1" i="0" u="none" strike="noStrike" baseline="0">
                <a:solidFill>
                  <a:sysClr val="windowText" lastClr="000000"/>
                </a:solidFill>
                <a:effectLst/>
                <a:latin typeface="+mn-lt"/>
                <a:ea typeface="+mn-ea"/>
                <a:cs typeface="+mn-cs"/>
              </a:rPr>
              <a:t>-18</a:t>
            </a:r>
            <a:endParaRPr lang="en-US" sz="1200">
              <a:solidFill>
                <a:sysClr val="windowText" lastClr="000000"/>
              </a:solidFill>
              <a:latin typeface="+mn-lt"/>
              <a:ea typeface="+mn-ea"/>
              <a:cs typeface="+mn-cs"/>
            </a:endParaRPr>
          </a:p>
        </c:rich>
      </c:tx>
      <c:layout>
        <c:manualLayout>
          <c:xMode val="edge"/>
          <c:yMode val="edge"/>
          <c:x val="0.188974304137909"/>
          <c:y val="0.0618195129169685"/>
        </c:manualLayout>
      </c:layout>
      <c:overlay val="0"/>
      <c:spPr>
        <a:noFill/>
        <a:ln w="9525" cap="flat" cmpd="sng" algn="ctr">
          <a:noFill/>
          <a:prstDash val="solid"/>
        </a:ln>
        <a:effectLst>
          <a:outerShdw blurRad="40000" dist="23000" dir="5400000" rotWithShape="0">
            <a:srgbClr val="000000">
              <a:alpha val="35000"/>
            </a:srgbClr>
          </a:outerShdw>
        </a:effectLst>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4335061132505"/>
          <c:y val="0.136155508185786"/>
          <c:w val="0.650660124770836"/>
          <c:h val="0.765325038790044"/>
        </c:manualLayout>
      </c:layout>
      <c:pie3DChart>
        <c:varyColors val="1"/>
        <c:ser>
          <c:idx val="0"/>
          <c:order val="0"/>
          <c:tx>
            <c:strRef>
              <c:f>'Cellular Market Share'!$I$6:$O$6</c:f>
              <c:strCache>
                <c:ptCount val="1"/>
                <c:pt idx="0">
                  <c:v>Wireless Market Share</c:v>
                </c:pt>
              </c:strCache>
            </c:strRef>
          </c:tx>
          <c:dLbls>
            <c:dLbl>
              <c:idx val="0"/>
              <c:layout>
                <c:manualLayout>
                  <c:x val="-0.0280807491656136"/>
                  <c:y val="-0.014327437556952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0F8-4B15-BE9A-C1A7E68EE245}"/>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'Cellular Market Share'!$I$8:$I$18</c:f>
              <c:strCache>
                <c:ptCount val="11"/>
                <c:pt idx="0">
                  <c:v>Aircel Cellular</c:v>
                </c:pt>
                <c:pt idx="1">
                  <c:v>Bharti Airtel</c:v>
                </c:pt>
                <c:pt idx="2">
                  <c:v>BSNL</c:v>
                </c:pt>
                <c:pt idx="3">
                  <c:v>Idea Cellular</c:v>
                </c:pt>
                <c:pt idx="4">
                  <c:v>MTNL</c:v>
                </c:pt>
                <c:pt idx="5">
                  <c:v>Sistema</c:v>
                </c:pt>
                <c:pt idx="6">
                  <c:v>Reliance</c:v>
                </c:pt>
                <c:pt idx="7">
                  <c:v>Tata</c:v>
                </c:pt>
                <c:pt idx="8">
                  <c:v>Telenor</c:v>
                </c:pt>
                <c:pt idx="9">
                  <c:v>Vodafone</c:v>
                </c:pt>
                <c:pt idx="10">
                  <c:v>Reliance Jio</c:v>
                </c:pt>
              </c:strCache>
            </c:strRef>
          </c:cat>
          <c:val>
            <c:numRef>
              <c:f>'Cellular Market Share'!$N$8:$N$18</c:f>
              <c:numCache>
                <c:formatCode>#,##0</c:formatCode>
                <c:ptCount val="11"/>
                <c:pt idx="0">
                  <c:v>8.1442905E7</c:v>
                </c:pt>
                <c:pt idx="1">
                  <c:v>2.91615834E8</c:v>
                </c:pt>
                <c:pt idx="2">
                  <c:v>1.08311442E8</c:v>
                </c:pt>
                <c:pt idx="3">
                  <c:v>1.97642805E8</c:v>
                </c:pt>
                <c:pt idx="4">
                  <c:v>3.574132E6</c:v>
                </c:pt>
                <c:pt idx="5">
                  <c:v>0.0</c:v>
                </c:pt>
                <c:pt idx="6">
                  <c:v>1.2061356E7</c:v>
                </c:pt>
                <c:pt idx="7">
                  <c:v>3.4783556E7</c:v>
                </c:pt>
                <c:pt idx="8">
                  <c:v>4.0302472E7</c:v>
                </c:pt>
                <c:pt idx="9">
                  <c:v>2.13810624E8</c:v>
                </c:pt>
                <c:pt idx="10">
                  <c:v>1.68391296E8</c:v>
                </c:pt>
              </c:numCache>
            </c:numRef>
          </c:val>
          <c:extLst xmlns:c16r2="http://schemas.microsoft.com/office/drawing/2015/06/chart">
            <c:ext xmlns:c16="http://schemas.microsoft.com/office/drawing/2014/chart" uri="{C3380CC4-5D6E-409C-BE32-E72D297353CC}">
              <c16:uniqueId val="{00000000-20F8-4B15-BE9A-C1A7E68EE245}"/>
            </c:ext>
          </c:extLst>
        </c:ser>
        <c:dLbls>
          <c:showLegendKey val="0"/>
          <c:showVal val="0"/>
          <c:showCatName val="1"/>
          <c:showSerName val="0"/>
          <c:showPercent val="1"/>
          <c:showBubbleSize val="0"/>
          <c:showLeaderLines val="1"/>
        </c:dLbls>
      </c:pie3DChart>
      <c:spPr>
        <a:solidFill>
          <a:srgbClr val="FFFF99"/>
        </a:solidFill>
        <a:ln w="25400">
          <a:noFill/>
        </a:ln>
      </c:spPr>
    </c:plotArea>
    <c:plotVisOnly val="1"/>
    <c:dispBlanksAs val="zero"/>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view3D>
      <c:rotX val="75"/>
      <c:rotY val="0"/>
      <c:rAngAx val="0"/>
    </c:view3D>
    <c:floor>
      <c:thickness val="0"/>
    </c:floor>
    <c:sideWall>
      <c:thickness val="0"/>
    </c:sideWall>
    <c:backWall>
      <c:thickness val="0"/>
    </c:backWall>
    <c:plotArea>
      <c:layout>
        <c:manualLayout>
          <c:layoutTarget val="inner"/>
          <c:xMode val="edge"/>
          <c:yMode val="edge"/>
          <c:x val="0.215581627296588"/>
          <c:y val="0.110068839259861"/>
          <c:w val="0.665293846143424"/>
          <c:h val="0.861461270829519"/>
        </c:manualLayout>
      </c:layout>
      <c:pie3DChart>
        <c:varyColors val="1"/>
        <c:ser>
          <c:idx val="0"/>
          <c:order val="0"/>
          <c:tx>
            <c:v>Metros </c:v>
          </c:tx>
          <c:explosion val="25"/>
          <c:dPt>
            <c:idx val="0"/>
            <c:bubble3D val="0"/>
            <c:explosion val="0"/>
            <c:extLst xmlns:c16r2="http://schemas.microsoft.com/office/drawing/2015/06/chart">
              <c:ext xmlns:c16="http://schemas.microsoft.com/office/drawing/2014/chart" uri="{C3380CC4-5D6E-409C-BE32-E72D297353CC}">
                <c16:uniqueId val="{00000000-A2F7-46BD-BF59-EA57190DB226}"/>
              </c:ext>
            </c:extLst>
          </c:dPt>
          <c:dPt>
            <c:idx val="1"/>
            <c:bubble3D val="0"/>
            <c:explosion val="0"/>
            <c:extLst xmlns:c16r2="http://schemas.microsoft.com/office/drawing/2015/06/chart">
              <c:ext xmlns:c16="http://schemas.microsoft.com/office/drawing/2014/chart" uri="{C3380CC4-5D6E-409C-BE32-E72D297353CC}">
                <c16:uniqueId val="{00000001-A2F7-46BD-BF59-EA57190DB226}"/>
              </c:ext>
            </c:extLst>
          </c:dPt>
          <c:dPt>
            <c:idx val="2"/>
            <c:bubble3D val="0"/>
            <c:explosion val="0"/>
            <c:extLst xmlns:c16r2="http://schemas.microsoft.com/office/drawing/2015/06/chart">
              <c:ext xmlns:c16="http://schemas.microsoft.com/office/drawing/2014/chart" uri="{C3380CC4-5D6E-409C-BE32-E72D297353CC}">
                <c16:uniqueId val="{00000002-A2F7-46BD-BF59-EA57190DB226}"/>
              </c:ext>
            </c:extLst>
          </c:dPt>
          <c:dLbls>
            <c:dLbl>
              <c:idx val="0"/>
              <c:layout>
                <c:manualLayout>
                  <c:x val="-0.180926416861209"/>
                  <c:y val="0.027040694384993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2F7-46BD-BF59-EA57190DB226}"/>
                </c:ext>
                <c:ext xmlns:c15="http://schemas.microsoft.com/office/drawing/2012/chart" uri="{CE6537A1-D6FC-4f65-9D91-7224C49458BB}">
                  <c15:layout/>
                </c:ext>
              </c:extLst>
            </c:dLbl>
            <c:dLbl>
              <c:idx val="1"/>
              <c:layout>
                <c:manualLayout>
                  <c:x val="0.137581872617682"/>
                  <c:y val="-0.18512555886082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2F7-46BD-BF59-EA57190DB226}"/>
                </c:ext>
                <c:ext xmlns:c15="http://schemas.microsoft.com/office/drawing/2012/chart" uri="{CE6537A1-D6FC-4f65-9D91-7224C49458BB}">
                  <c15:layout/>
                </c:ext>
              </c:extLst>
            </c:dLbl>
            <c:dLbl>
              <c:idx val="2"/>
              <c:layout>
                <c:manualLayout>
                  <c:x val="0.124637096242367"/>
                  <c:y val="0.169828537246361"/>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2F7-46BD-BF59-EA57190DB226}"/>
                </c:ext>
                <c:ext xmlns:c15="http://schemas.microsoft.com/office/drawing/2012/chart" uri="{CE6537A1-D6FC-4f65-9D91-7224C49458BB}">
                  <c15:layout/>
                </c:ext>
              </c:extLst>
            </c:dLbl>
            <c:dLbl>
              <c:idx val="3"/>
              <c:layout>
                <c:manualLayout>
                  <c:x val="0.131667322834646"/>
                  <c:y val="0.18585965010601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2F7-46BD-BF59-EA57190DB226}"/>
                </c:ext>
                <c:ext xmlns:c15="http://schemas.microsoft.com/office/drawing/2012/chart" uri="{CE6537A1-D6FC-4f65-9D91-7224C49458BB}"/>
              </c:extLst>
            </c:dLbl>
            <c:numFmt formatCode="0.00%" sourceLinked="0"/>
            <c:spPr>
              <a:noFill/>
              <a:ln>
                <a:noFill/>
              </a:ln>
              <a:effectLst/>
            </c:spPr>
            <c:txPr>
              <a:bodyPr/>
              <a:lstStyle/>
              <a:p>
                <a:pPr>
                  <a:defRPr lang="en-US">
                    <a:solidFill>
                      <a:schemeClr val="bg1"/>
                    </a:solidFil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Lit>
              <c:ptCount val="4"/>
              <c:pt idx="0">
                <c:v>Delhi</c:v>
              </c:pt>
              <c:pt idx="1">
                <c:v>Mumbai</c:v>
              </c:pt>
              <c:pt idx="2">
                <c:v>Chennai</c:v>
              </c:pt>
              <c:pt idx="3">
                <c:v>Kolkata</c:v>
              </c:pt>
            </c:strLit>
          </c:cat>
          <c:val>
            <c:numRef>
              <c:f>'Operator Circlewise Breakup'!$Q$25:$S$25</c:f>
              <c:numCache>
                <c:formatCode>#,##0</c:formatCode>
                <c:ptCount val="3"/>
                <c:pt idx="0">
                  <c:v>5.3577541E7</c:v>
                </c:pt>
                <c:pt idx="1">
                  <c:v>3.6779846E7</c:v>
                </c:pt>
                <c:pt idx="2">
                  <c:v>2.708533E7</c:v>
                </c:pt>
              </c:numCache>
            </c:numRef>
          </c:val>
          <c:extLst xmlns:c16r2="http://schemas.microsoft.com/office/drawing/2015/06/chart">
            <c:ext xmlns:c16="http://schemas.microsoft.com/office/drawing/2014/chart" uri="{C3380CC4-5D6E-409C-BE32-E72D297353CC}">
              <c16:uniqueId val="{00000005-A2F7-46BD-BF59-EA57190DB226}"/>
            </c:ext>
          </c:extLst>
        </c:ser>
        <c:dLbls>
          <c:showLegendKey val="0"/>
          <c:showVal val="1"/>
          <c:showCatName val="0"/>
          <c:showSerName val="0"/>
          <c:showPercent val="0"/>
          <c:showBubbleSize val="0"/>
          <c:showLeaderLines val="1"/>
        </c:dLbls>
      </c:pie3DChart>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view3D>
      <c:rotX val="75"/>
      <c:rotY val="0"/>
      <c:rAngAx val="0"/>
    </c:view3D>
    <c:floor>
      <c:thickness val="0"/>
    </c:floor>
    <c:sideWall>
      <c:thickness val="0"/>
    </c:sideWall>
    <c:backWall>
      <c:thickness val="0"/>
    </c:backWall>
    <c:plotArea>
      <c:layout>
        <c:manualLayout>
          <c:layoutTarget val="inner"/>
          <c:xMode val="edge"/>
          <c:yMode val="edge"/>
          <c:x val="0.0"/>
          <c:y val="0.115925724801654"/>
          <c:w val="1.0"/>
          <c:h val="0.74902434609467"/>
        </c:manualLayout>
      </c:layout>
      <c:pie3DChart>
        <c:varyColors val="1"/>
        <c:ser>
          <c:idx val="0"/>
          <c:order val="0"/>
          <c:tx>
            <c:v>Circle A</c:v>
          </c:tx>
          <c:explosion val="25"/>
          <c:dPt>
            <c:idx val="0"/>
            <c:bubble3D val="0"/>
            <c:explosion val="0"/>
            <c:extLst xmlns:c16r2="http://schemas.microsoft.com/office/drawing/2015/06/chart">
              <c:ext xmlns:c16="http://schemas.microsoft.com/office/drawing/2014/chart" uri="{C3380CC4-5D6E-409C-BE32-E72D297353CC}">
                <c16:uniqueId val="{00000000-0FCF-415C-8D09-B0C15A141472}"/>
              </c:ext>
            </c:extLst>
          </c:dPt>
          <c:dPt>
            <c:idx val="1"/>
            <c:bubble3D val="0"/>
            <c:explosion val="0"/>
            <c:extLst xmlns:c16r2="http://schemas.microsoft.com/office/drawing/2015/06/chart">
              <c:ext xmlns:c16="http://schemas.microsoft.com/office/drawing/2014/chart" uri="{C3380CC4-5D6E-409C-BE32-E72D297353CC}">
                <c16:uniqueId val="{00000001-0FCF-415C-8D09-B0C15A141472}"/>
              </c:ext>
            </c:extLst>
          </c:dPt>
          <c:dPt>
            <c:idx val="2"/>
            <c:bubble3D val="0"/>
            <c:explosion val="0"/>
            <c:extLst xmlns:c16r2="http://schemas.microsoft.com/office/drawing/2015/06/chart">
              <c:ext xmlns:c16="http://schemas.microsoft.com/office/drawing/2014/chart" uri="{C3380CC4-5D6E-409C-BE32-E72D297353CC}">
                <c16:uniqueId val="{00000002-0FCF-415C-8D09-B0C15A141472}"/>
              </c:ext>
            </c:extLst>
          </c:dPt>
          <c:dPt>
            <c:idx val="3"/>
            <c:bubble3D val="0"/>
            <c:explosion val="0"/>
            <c:extLst xmlns:c16r2="http://schemas.microsoft.com/office/drawing/2015/06/chart">
              <c:ext xmlns:c16="http://schemas.microsoft.com/office/drawing/2014/chart" uri="{C3380CC4-5D6E-409C-BE32-E72D297353CC}">
                <c16:uniqueId val="{00000003-0FCF-415C-8D09-B0C15A141472}"/>
              </c:ext>
            </c:extLst>
          </c:dPt>
          <c:dPt>
            <c:idx val="4"/>
            <c:bubble3D val="0"/>
            <c:explosion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cap="flat" cmpd="sng" algn="ctr">
                <a:solidFill>
                  <a:schemeClr val="accent6">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5-0FCF-415C-8D09-B0C15A141472}"/>
              </c:ext>
            </c:extLst>
          </c:dPt>
          <c:dLbls>
            <c:dLbl>
              <c:idx val="0"/>
              <c:layout>
                <c:manualLayout>
                  <c:x val="-0.165597890311105"/>
                  <c:y val="0.140356895043292"/>
                </c:manualLayout>
              </c:layout>
              <c:tx>
                <c:rich>
                  <a:bodyPr/>
                  <a:lstStyle/>
                  <a:p>
                    <a:r>
                      <a:rPr lang="en-US">
                        <a:solidFill>
                          <a:schemeClr val="bg1"/>
                        </a:solidFill>
                      </a:rPr>
                      <a:t>M</a:t>
                    </a:r>
                    <a:r>
                      <a:rPr lang="en-US"/>
                      <a:t>aharashtra
21.87%</a:t>
                    </a:r>
                  </a:p>
                </c:rich>
              </c:tx>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0FCF-415C-8D09-B0C15A141472}"/>
                </c:ext>
                <c:ext xmlns:c15="http://schemas.microsoft.com/office/drawing/2012/chart" uri="{CE6537A1-D6FC-4f65-9D91-7224C49458BB}"/>
              </c:extLst>
            </c:dLbl>
            <c:dLbl>
              <c:idx val="1"/>
              <c:layout>
                <c:manualLayout>
                  <c:x val="-0.158996653854309"/>
                  <c:y val="-0.10003077201556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FCF-415C-8D09-B0C15A141472}"/>
                </c:ext>
                <c:ext xmlns:c15="http://schemas.microsoft.com/office/drawing/2012/chart" uri="{CE6537A1-D6FC-4f65-9D91-7224C49458BB}"/>
              </c:extLst>
            </c:dLbl>
            <c:dLbl>
              <c:idx val="2"/>
              <c:layout>
                <c:manualLayout>
                  <c:x val="0.0307325446878381"/>
                  <c:y val="-0.23478595347995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0FCF-415C-8D09-B0C15A141472}"/>
                </c:ext>
                <c:ext xmlns:c15="http://schemas.microsoft.com/office/drawing/2012/chart" uri="{CE6537A1-D6FC-4f65-9D91-7224C49458BB}"/>
              </c:extLst>
            </c:dLbl>
            <c:dLbl>
              <c:idx val="3"/>
              <c:layout>
                <c:manualLayout>
                  <c:x val="0.184434824793828"/>
                  <c:y val="-0.06720728874407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FCF-415C-8D09-B0C15A141472}"/>
                </c:ext>
                <c:ext xmlns:c15="http://schemas.microsoft.com/office/drawing/2012/chart" uri="{CE6537A1-D6FC-4f65-9D91-7224C49458BB}"/>
              </c:extLst>
            </c:dLbl>
            <c:dLbl>
              <c:idx val="4"/>
              <c:layout>
                <c:manualLayout>
                  <c:x val="0.127730716124939"/>
                  <c:y val="0.14590641687032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0FCF-415C-8D09-B0C15A141472}"/>
                </c:ext>
                <c:ext xmlns:c15="http://schemas.microsoft.com/office/drawing/2012/chart" uri="{CE6537A1-D6FC-4f65-9D91-7224C49458BB}"/>
              </c:extLst>
            </c:dLbl>
            <c:dLbl>
              <c:idx val="5"/>
              <c:layout>
                <c:manualLayout>
                  <c:x val="0.0206487083851361"/>
                  <c:y val="0.099632571569291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0FCF-415C-8D09-B0C15A141472}"/>
                </c:ext>
                <c:ext xmlns:c15="http://schemas.microsoft.com/office/drawing/2012/chart" uri="{CE6537A1-D6FC-4f65-9D91-7224C49458BB}"/>
              </c:extLst>
            </c:dLbl>
            <c:numFmt formatCode="0.00%" sourceLinked="0"/>
            <c:spPr>
              <a:noFill/>
              <a:ln>
                <a:noFill/>
              </a:ln>
              <a:effectLst/>
            </c:spPr>
            <c:txPr>
              <a:bodyPr/>
              <a:lstStyle/>
              <a:p>
                <a:pPr>
                  <a:defRPr lang="en-US">
                    <a:solidFill>
                      <a:schemeClr val="bg1"/>
                    </a:solidFil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'Operator Circlewise Breakup'!$Q$53:$U$53</c:f>
              <c:strCache>
                <c:ptCount val="5"/>
                <c:pt idx="0">
                  <c:v>Maharashtra</c:v>
                </c:pt>
                <c:pt idx="1">
                  <c:v>Gujarat</c:v>
                </c:pt>
                <c:pt idx="2">
                  <c:v>A.P</c:v>
                </c:pt>
                <c:pt idx="3">
                  <c:v>Tamil Nadu</c:v>
                </c:pt>
                <c:pt idx="4">
                  <c:v>Karnataka</c:v>
                </c:pt>
              </c:strCache>
            </c:strRef>
          </c:cat>
          <c:val>
            <c:numRef>
              <c:f>'Operator Circlewise Breakup'!$Q$54:$U$54</c:f>
              <c:numCache>
                <c:formatCode>#,##0</c:formatCode>
                <c:ptCount val="5"/>
                <c:pt idx="0">
                  <c:v>9.3356219E7</c:v>
                </c:pt>
                <c:pt idx="1">
                  <c:v>7.103998E7</c:v>
                </c:pt>
                <c:pt idx="2">
                  <c:v>8.4192312E7</c:v>
                </c:pt>
                <c:pt idx="3">
                  <c:v>8.6942235E7</c:v>
                </c:pt>
                <c:pt idx="4" formatCode="General">
                  <c:v>5.76333E7</c:v>
                </c:pt>
              </c:numCache>
            </c:numRef>
          </c:val>
          <c:extLst xmlns:c16r2="http://schemas.microsoft.com/office/drawing/2015/06/chart">
            <c:ext xmlns:c16="http://schemas.microsoft.com/office/drawing/2014/chart" uri="{C3380CC4-5D6E-409C-BE32-E72D297353CC}">
              <c16:uniqueId val="{00000007-0FCF-415C-8D09-B0C15A141472}"/>
            </c:ext>
          </c:extLst>
        </c:ser>
        <c:dLbls>
          <c:showLegendKey val="0"/>
          <c:showVal val="1"/>
          <c:showCatName val="0"/>
          <c:showSerName val="0"/>
          <c:showPercent val="0"/>
          <c:showBubbleSize val="0"/>
          <c:showLeaderLines val="1"/>
        </c:dLbls>
      </c:pie3DChart>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91259483132941"/>
          <c:y val="0.125537912257349"/>
          <c:w val="0.638380354668605"/>
          <c:h val="0.819765108419247"/>
        </c:manualLayout>
      </c:layout>
      <c:pieChart>
        <c:varyColors val="1"/>
        <c:ser>
          <c:idx val="0"/>
          <c:order val="0"/>
          <c:tx>
            <c:v>Circle B</c:v>
          </c:tx>
          <c:dLbls>
            <c:dLbl>
              <c:idx val="0"/>
              <c:layout>
                <c:manualLayout>
                  <c:x val="-0.0820033404915295"/>
                  <c:y val="0.158999778642145"/>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A96-4A7B-816B-ED2EE5AAB344}"/>
                </c:ext>
                <c:ext xmlns:c15="http://schemas.microsoft.com/office/drawing/2012/chart" uri="{CE6537A1-D6FC-4f65-9D91-7224C49458BB}"/>
              </c:extLst>
            </c:dLbl>
            <c:dLbl>
              <c:idx val="1"/>
              <c:layout>
                <c:manualLayout>
                  <c:x val="-0.125175443978593"/>
                  <c:y val="0.104536255257266"/>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A96-4A7B-816B-ED2EE5AAB344}"/>
                </c:ext>
                <c:ext xmlns:c15="http://schemas.microsoft.com/office/drawing/2012/chart" uri="{CE6537A1-D6FC-4f65-9D91-7224C49458BB}"/>
              </c:extLst>
            </c:dLbl>
            <c:dLbl>
              <c:idx val="2"/>
              <c:layout>
                <c:manualLayout>
                  <c:x val="-0.145894944950063"/>
                  <c:y val="0.0471040065774911"/>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A96-4A7B-816B-ED2EE5AAB344}"/>
                </c:ext>
                <c:ext xmlns:c15="http://schemas.microsoft.com/office/drawing/2012/chart" uri="{CE6537A1-D6FC-4f65-9D91-7224C49458BB}"/>
              </c:extLst>
            </c:dLbl>
            <c:dLbl>
              <c:idx val="3"/>
              <c:layout>
                <c:manualLayout>
                  <c:x val="-0.180144601688151"/>
                  <c:y val="-0.0356498199635251"/>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AA96-4A7B-816B-ED2EE5AAB344}"/>
                </c:ext>
                <c:ext xmlns:c15="http://schemas.microsoft.com/office/drawing/2012/chart" uri="{CE6537A1-D6FC-4f65-9D91-7224C49458BB}"/>
              </c:extLst>
            </c:dLbl>
            <c:dLbl>
              <c:idx val="4"/>
              <c:layout>
                <c:manualLayout>
                  <c:x val="-0.0245658383611139"/>
                  <c:y val="-0.219494355374274"/>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A96-4A7B-816B-ED2EE5AAB344}"/>
                </c:ext>
                <c:ext xmlns:c15="http://schemas.microsoft.com/office/drawing/2012/chart" uri="{CE6537A1-D6FC-4f65-9D91-7224C49458BB}"/>
              </c:extLst>
            </c:dLbl>
            <c:dLbl>
              <c:idx val="5"/>
              <c:tx>
                <c:rich>
                  <a:bodyPr/>
                  <a:lstStyle/>
                  <a:p>
                    <a:pPr>
                      <a:defRPr lang="en-US">
                        <a:solidFill>
                          <a:schemeClr val="bg1"/>
                        </a:solidFill>
                      </a:defRPr>
                    </a:pPr>
                    <a:r>
                      <a:rPr lang="en-US"/>
                      <a:t>West Bengal
11.52%</a:t>
                    </a:r>
                  </a:p>
                </c:rich>
              </c:tx>
              <c:numFmt formatCode="0.00%" sourceLinked="0"/>
              <c:sp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AA96-4A7B-816B-ED2EE5AAB344}"/>
                </c:ext>
                <c:ext xmlns:c15="http://schemas.microsoft.com/office/drawing/2012/chart" uri="{CE6537A1-D6FC-4f65-9D91-7224C49458BB}"/>
              </c:extLst>
            </c:dLbl>
            <c:dLbl>
              <c:idx val="6"/>
              <c:layout>
                <c:manualLayout>
                  <c:x val="0.209669700378362"/>
                  <c:y val="0.0536656863675173"/>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AA96-4A7B-816B-ED2EE5AAB344}"/>
                </c:ext>
                <c:ext xmlns:c15="http://schemas.microsoft.com/office/drawing/2012/chart" uri="{CE6537A1-D6FC-4f65-9D91-7224C49458BB}"/>
              </c:extLst>
            </c:dLbl>
            <c:dLbl>
              <c:idx val="7"/>
              <c:layout>
                <c:manualLayout>
                  <c:x val="0.142503459794803"/>
                  <c:y val="0.184811687695665"/>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AA96-4A7B-816B-ED2EE5AAB344}"/>
                </c:ext>
                <c:ext xmlns:c15="http://schemas.microsoft.com/office/drawing/2012/chart" uri="{CE6537A1-D6FC-4f65-9D91-7224C49458BB}"/>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'Operator Circlewise Breakup'!$Q$101:$X$101</c:f>
              <c:strCache>
                <c:ptCount val="8"/>
                <c:pt idx="0">
                  <c:v>Kerala</c:v>
                </c:pt>
                <c:pt idx="1">
                  <c:v>Punjab</c:v>
                </c:pt>
                <c:pt idx="2">
                  <c:v>Haryana</c:v>
                </c:pt>
                <c:pt idx="3">
                  <c:v>U.P(W)</c:v>
                </c:pt>
                <c:pt idx="4">
                  <c:v>U.P(E)</c:v>
                </c:pt>
                <c:pt idx="5">
                  <c:v>WestBengal</c:v>
                </c:pt>
                <c:pt idx="6">
                  <c:v>M.P</c:v>
                </c:pt>
                <c:pt idx="7">
                  <c:v>Rajasthan</c:v>
                </c:pt>
              </c:strCache>
            </c:strRef>
          </c:cat>
          <c:val>
            <c:numRef>
              <c:f>'Operator Circlewise Breakup'!$Q$102:$X$102</c:f>
              <c:numCache>
                <c:formatCode>#,##0</c:formatCode>
                <c:ptCount val="8"/>
                <c:pt idx="0">
                  <c:v>4.1141883E7</c:v>
                </c:pt>
                <c:pt idx="1">
                  <c:v>3.74659E7</c:v>
                </c:pt>
                <c:pt idx="2">
                  <c:v>2.5708525E7</c:v>
                </c:pt>
                <c:pt idx="3">
                  <c:v>6.2409791E7</c:v>
                </c:pt>
                <c:pt idx="4">
                  <c:v>1.00834197E8</c:v>
                </c:pt>
                <c:pt idx="5">
                  <c:v>5.6381814E7</c:v>
                </c:pt>
                <c:pt idx="6">
                  <c:v>6.9211969E7</c:v>
                </c:pt>
                <c:pt idx="7">
                  <c:v>6.4346932E7</c:v>
                </c:pt>
              </c:numCache>
            </c:numRef>
          </c:val>
          <c:extLst xmlns:c16r2="http://schemas.microsoft.com/office/drawing/2015/06/chart">
            <c:ext xmlns:c16="http://schemas.microsoft.com/office/drawing/2014/chart" uri="{C3380CC4-5D6E-409C-BE32-E72D297353CC}">
              <c16:uniqueId val="{00000008-AA96-4A7B-816B-ED2EE5AAB344}"/>
            </c:ext>
          </c:extLst>
        </c:ser>
        <c:dLbls>
          <c:showLegendKey val="0"/>
          <c:showVal val="1"/>
          <c:showCatName val="0"/>
          <c:showSerName val="0"/>
          <c:showPercent val="0"/>
          <c:showBubbleSize val="0"/>
          <c:showLeaderLines val="1"/>
        </c:dLbls>
        <c:firstSliceAng val="0"/>
      </c:pieChart>
      <c:spPr>
        <a:noFill/>
      </c:spPr>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97483908643449"/>
          <c:y val="0.245999587470186"/>
          <c:w val="0.613584121055772"/>
          <c:h val="0.691338382728237"/>
        </c:manualLayout>
      </c:layout>
      <c:pieChart>
        <c:varyColors val="1"/>
        <c:ser>
          <c:idx val="0"/>
          <c:order val="0"/>
          <c:tx>
            <c:v>Circle C</c:v>
          </c:tx>
          <c:dLbls>
            <c:dLbl>
              <c:idx val="0"/>
              <c:layout>
                <c:manualLayout>
                  <c:x val="-0.237584178367859"/>
                  <c:y val="-0.01232579349332"/>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82E3-45E9-B6EC-ED9980962E67}"/>
                </c:ext>
                <c:ext xmlns:c15="http://schemas.microsoft.com/office/drawing/2012/chart" uri="{CE6537A1-D6FC-4f65-9D91-7224C49458BB}"/>
              </c:extLst>
            </c:dLbl>
            <c:dLbl>
              <c:idx val="1"/>
              <c:layout>
                <c:manualLayout>
                  <c:x val="0.145162453715305"/>
                  <c:y val="-0.200493780527871"/>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2E3-45E9-B6EC-ED9980962E67}"/>
                </c:ext>
                <c:ext xmlns:c15="http://schemas.microsoft.com/office/drawing/2012/chart" uri="{CE6537A1-D6FC-4f65-9D91-7224C49458BB}"/>
              </c:extLst>
            </c:dLbl>
            <c:dLbl>
              <c:idx val="2"/>
              <c:layout>
                <c:manualLayout>
                  <c:x val="0.171484640214594"/>
                  <c:y val="0.00128922706572319"/>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82E3-45E9-B6EC-ED9980962E67}"/>
                </c:ext>
                <c:ext xmlns:c15="http://schemas.microsoft.com/office/drawing/2012/chart" uri="{CE6537A1-D6FC-4f65-9D91-7224C49458BB}"/>
              </c:extLst>
            </c:dLbl>
            <c:dLbl>
              <c:idx val="3"/>
              <c:layout>
                <c:manualLayout>
                  <c:x val="-0.0285489863889263"/>
                  <c:y val="-0.0245389636714128"/>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82E3-45E9-B6EC-ED9980962E67}"/>
                </c:ext>
                <c:ext xmlns:c15="http://schemas.microsoft.com/office/drawing/2012/chart" uri="{CE6537A1-D6FC-4f65-9D91-7224C49458BB}"/>
              </c:extLst>
            </c:dLbl>
            <c:dLbl>
              <c:idx val="4"/>
              <c:layout>
                <c:manualLayout>
                  <c:x val="-0.0220557149182758"/>
                  <c:y val="-0.0165546240757591"/>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82E3-45E9-B6EC-ED9980962E67}"/>
                </c:ext>
                <c:ext xmlns:c15="http://schemas.microsoft.com/office/drawing/2012/chart" uri="{CE6537A1-D6FC-4f65-9D91-7224C49458BB}"/>
              </c:extLst>
            </c:dLbl>
            <c:dLbl>
              <c:idx val="5"/>
              <c:layout>
                <c:manualLayout>
                  <c:x val="0.117770376502448"/>
                  <c:y val="0.015003320384022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82E3-45E9-B6EC-ED9980962E67}"/>
                </c:ext>
                <c:ext xmlns:c15="http://schemas.microsoft.com/office/drawing/2012/chart" uri="{CE6537A1-D6FC-4f65-9D91-7224C49458BB}"/>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'Operator Circlewise Breakup'!$Q$174:$V$174</c:f>
              <c:strCache>
                <c:ptCount val="6"/>
                <c:pt idx="0">
                  <c:v>Bihar</c:v>
                </c:pt>
                <c:pt idx="1">
                  <c:v>Orissa</c:v>
                </c:pt>
                <c:pt idx="2">
                  <c:v>Assam</c:v>
                </c:pt>
                <c:pt idx="3">
                  <c:v>North East</c:v>
                </c:pt>
                <c:pt idx="4">
                  <c:v>H.P</c:v>
                </c:pt>
                <c:pt idx="5">
                  <c:v>Jammu &amp; Kashmir</c:v>
                </c:pt>
              </c:strCache>
            </c:strRef>
          </c:cat>
          <c:val>
            <c:numRef>
              <c:f>'Operator Circlewise Breakup'!$Q$175:$V$175</c:f>
              <c:numCache>
                <c:formatCode>#,##0</c:formatCode>
                <c:ptCount val="6"/>
                <c:pt idx="0">
                  <c:v>8.382634E7</c:v>
                </c:pt>
                <c:pt idx="1">
                  <c:v>3.3044432E7</c:v>
                </c:pt>
                <c:pt idx="2">
                  <c:v>2.2232357E7</c:v>
                </c:pt>
                <c:pt idx="3">
                  <c:v>1.2796167E7</c:v>
                </c:pt>
                <c:pt idx="4">
                  <c:v>9.726372E6</c:v>
                </c:pt>
                <c:pt idx="5">
                  <c:v>1.2559117E7</c:v>
                </c:pt>
              </c:numCache>
            </c:numRef>
          </c:val>
          <c:extLst xmlns:c16r2="http://schemas.microsoft.com/office/drawing/2015/06/chart">
            <c:ext xmlns:c16="http://schemas.microsoft.com/office/drawing/2014/chart" uri="{C3380CC4-5D6E-409C-BE32-E72D297353CC}">
              <c16:uniqueId val="{00000006-82E3-45E9-B6EC-ED9980962E67}"/>
            </c:ext>
          </c:extLst>
        </c:ser>
        <c:dLbls>
          <c:showLegendKey val="0"/>
          <c:showVal val="1"/>
          <c:showCatName val="0"/>
          <c:showSerName val="0"/>
          <c:showPercent val="0"/>
          <c:showBubbleSize val="0"/>
          <c:showLeaderLines val="1"/>
        </c:dLbls>
        <c:firstSliceAng val="0"/>
      </c:pieChart>
      <c:spPr>
        <a:noFill/>
      </c:spPr>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b="1" i="0" u="none" strike="noStrike" baseline="0">
                <a:solidFill>
                  <a:srgbClr val="000000"/>
                </a:solidFill>
                <a:latin typeface="Arial"/>
                <a:ea typeface="Arial"/>
                <a:cs typeface="Arial"/>
              </a:defRPr>
            </a:pPr>
            <a:r>
              <a:rPr lang="en-US"/>
              <a:t>Operator-wise Cellular</a:t>
            </a:r>
            <a:r>
              <a:rPr lang="en-US" baseline="0"/>
              <a:t> </a:t>
            </a:r>
            <a:r>
              <a:rPr lang="en-US"/>
              <a:t>Subscriber Trends  </a:t>
            </a:r>
          </a:p>
        </c:rich>
      </c:tx>
      <c:layout>
        <c:manualLayout>
          <c:xMode val="edge"/>
          <c:yMode val="edge"/>
          <c:x val="0.395678299140829"/>
          <c:y val="0.01263470338459"/>
        </c:manualLayout>
      </c:layout>
      <c:overlay val="0"/>
      <c:spPr>
        <a:noFill/>
        <a:ln w="25400">
          <a:noFill/>
        </a:ln>
      </c:spPr>
    </c:title>
    <c:autoTitleDeleted val="0"/>
    <c:plotArea>
      <c:layout>
        <c:manualLayout>
          <c:layoutTarget val="inner"/>
          <c:xMode val="edge"/>
          <c:yMode val="edge"/>
          <c:x val="0.0806257879182427"/>
          <c:y val="0.10051573450226"/>
          <c:w val="0.89089907068705"/>
          <c:h val="0.717354763644235"/>
        </c:manualLayout>
      </c:layout>
      <c:barChart>
        <c:barDir val="col"/>
        <c:grouping val="clustered"/>
        <c:varyColors val="0"/>
        <c:ser>
          <c:idx val="0"/>
          <c:order val="0"/>
          <c:tx>
            <c:strRef>
              <c:f>'Market share &amp; Sub Trends '!$B$557</c:f>
              <c:strCache>
                <c:ptCount val="1"/>
                <c:pt idx="0">
                  <c:v>Aircel Cellular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rgbClr val="C00000"/>
              </a:solidFill>
              <a:prstDash val="solid"/>
            </a:ln>
            <a:effectLst>
              <a:outerShdw blurRad="40000" dist="23000" dir="5400000" rotWithShape="0">
                <a:srgbClr val="000000">
                  <a:alpha val="35000"/>
                </a:srgbClr>
              </a:outerShdw>
            </a:effectLst>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'!$C$557:$L$557</c:f>
              <c:numCache>
                <c:formatCode>#,##0</c:formatCode>
                <c:ptCount val="10"/>
                <c:pt idx="0">
                  <c:v>9.0560441E7</c:v>
                </c:pt>
                <c:pt idx="1">
                  <c:v>9.0733532E7</c:v>
                </c:pt>
                <c:pt idx="2">
                  <c:v>9.0323404E7</c:v>
                </c:pt>
                <c:pt idx="3">
                  <c:v>8.9932083E7</c:v>
                </c:pt>
                <c:pt idx="4">
                  <c:v>8.95518586991035E7</c:v>
                </c:pt>
                <c:pt idx="5">
                  <c:v>8.8751978E7</c:v>
                </c:pt>
                <c:pt idx="6">
                  <c:v>8.8254714E7</c:v>
                </c:pt>
                <c:pt idx="7">
                  <c:v>8.7588798E7</c:v>
                </c:pt>
                <c:pt idx="8">
                  <c:v>8.4934658E7</c:v>
                </c:pt>
                <c:pt idx="9">
                  <c:v>8.1442905E7</c:v>
                </c:pt>
              </c:numCache>
            </c:numRef>
          </c:val>
          <c:extLst xmlns:c16r2="http://schemas.microsoft.com/office/drawing/2015/06/chart">
            <c:ext xmlns:c16="http://schemas.microsoft.com/office/drawing/2014/chart" uri="{C3380CC4-5D6E-409C-BE32-E72D297353CC}">
              <c16:uniqueId val="{00000000-F203-4F22-B352-E17C2F65EB38}"/>
            </c:ext>
          </c:extLst>
        </c:ser>
        <c:ser>
          <c:idx val="1"/>
          <c:order val="1"/>
          <c:tx>
            <c:strRef>
              <c:f>'Market share &amp; Sub Trends '!$B$558</c:f>
              <c:strCache>
                <c:ptCount val="1"/>
                <c:pt idx="0">
                  <c:v>Bharti Airtel</c:v>
                </c:pt>
              </c:strCache>
            </c:strRef>
          </c:tx>
          <c:spPr>
            <a:solidFill>
              <a:srgbClr val="FF0000"/>
            </a:solidFill>
            <a:ln w="12700">
              <a:solidFill>
                <a:srgbClr val="FF0000"/>
              </a:solidFill>
              <a:prstDash val="solid"/>
            </a:ln>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'!$C$558:$L$558</c:f>
              <c:numCache>
                <c:formatCode>#,##0</c:formatCode>
                <c:ptCount val="10"/>
                <c:pt idx="0">
                  <c:v>2.76501427E8</c:v>
                </c:pt>
                <c:pt idx="1">
                  <c:v>2.78599433E8</c:v>
                </c:pt>
                <c:pt idx="2">
                  <c:v>2.80647317E8</c:v>
                </c:pt>
                <c:pt idx="3">
                  <c:v>2.81250088E8</c:v>
                </c:pt>
                <c:pt idx="4">
                  <c:v>2.81874814289364E8</c:v>
                </c:pt>
                <c:pt idx="5">
                  <c:v>2.82047469E8</c:v>
                </c:pt>
                <c:pt idx="6">
                  <c:v>2.85195633E8</c:v>
                </c:pt>
                <c:pt idx="7">
                  <c:v>2.89536504E8</c:v>
                </c:pt>
                <c:pt idx="8">
                  <c:v>2.90113079E8</c:v>
                </c:pt>
                <c:pt idx="9">
                  <c:v>2.91615834E8</c:v>
                </c:pt>
              </c:numCache>
            </c:numRef>
          </c:val>
          <c:extLst xmlns:c16r2="http://schemas.microsoft.com/office/drawing/2015/06/chart">
            <c:ext xmlns:c16="http://schemas.microsoft.com/office/drawing/2014/chart" uri="{C3380CC4-5D6E-409C-BE32-E72D297353CC}">
              <c16:uniqueId val="{00000001-F203-4F22-B352-E17C2F65EB38}"/>
            </c:ext>
          </c:extLst>
        </c:ser>
        <c:ser>
          <c:idx val="2"/>
          <c:order val="2"/>
          <c:tx>
            <c:strRef>
              <c:f>'Market share &amp; Sub Trends '!$B$559</c:f>
              <c:strCache>
                <c:ptCount val="1"/>
                <c:pt idx="0">
                  <c:v>BSNL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olidFill>
              <a:prstDash val="solid"/>
            </a:ln>
            <a:effectLst>
              <a:outerShdw blurRad="40000" dist="23000" dir="5400000" rotWithShape="0">
                <a:srgbClr val="000000">
                  <a:alpha val="35000"/>
                </a:srgbClr>
              </a:outerShdw>
            </a:effectLst>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'!$C$559:$L$559</c:f>
              <c:numCache>
                <c:formatCode>#,##0</c:formatCode>
                <c:ptCount val="10"/>
                <c:pt idx="0">
                  <c:v>1.01802352E8</c:v>
                </c:pt>
                <c:pt idx="1">
                  <c:v>1.03161815E8</c:v>
                </c:pt>
                <c:pt idx="2">
                  <c:v>1.04157301E8</c:v>
                </c:pt>
                <c:pt idx="3">
                  <c:v>1.04548843E8</c:v>
                </c:pt>
                <c:pt idx="4">
                  <c:v>1.04957918548594E8</c:v>
                </c:pt>
                <c:pt idx="5">
                  <c:v>1.05810757E8</c:v>
                </c:pt>
                <c:pt idx="6">
                  <c:v>1.06413268E8</c:v>
                </c:pt>
                <c:pt idx="7">
                  <c:v>1.07493495E8</c:v>
                </c:pt>
                <c:pt idx="8">
                  <c:v>1.07915331E8</c:v>
                </c:pt>
                <c:pt idx="9">
                  <c:v>1.08311442E8</c:v>
                </c:pt>
              </c:numCache>
            </c:numRef>
          </c:val>
          <c:extLst xmlns:c16r2="http://schemas.microsoft.com/office/drawing/2015/06/chart">
            <c:ext xmlns:c16="http://schemas.microsoft.com/office/drawing/2014/chart" uri="{C3380CC4-5D6E-409C-BE32-E72D297353CC}">
              <c16:uniqueId val="{00000002-F203-4F22-B352-E17C2F65EB38}"/>
            </c:ext>
          </c:extLst>
        </c:ser>
        <c:ser>
          <c:idx val="3"/>
          <c:order val="3"/>
          <c:tx>
            <c:strRef>
              <c:f>'Market share &amp; Sub Trends '!$B$560</c:f>
              <c:strCache>
                <c:ptCount val="1"/>
                <c:pt idx="0">
                  <c:v>Idea Cellular</c:v>
                </c:pt>
              </c:strCache>
            </c:strRef>
          </c:tx>
          <c:spPr>
            <a:solidFill>
              <a:schemeClr val="accent4"/>
            </a:solidFill>
            <a:ln w="12700">
              <a:solidFill>
                <a:schemeClr val="accent4"/>
              </a:solidFill>
              <a:prstDash val="solid"/>
            </a:ln>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'!$C$560:$L$560</c:f>
              <c:numCache>
                <c:formatCode>#,##0</c:formatCode>
                <c:ptCount val="10"/>
                <c:pt idx="0">
                  <c:v>1.96052705E8</c:v>
                </c:pt>
                <c:pt idx="1">
                  <c:v>1.96242748E8</c:v>
                </c:pt>
                <c:pt idx="2">
                  <c:v>1.96278289E8</c:v>
                </c:pt>
                <c:pt idx="3">
                  <c:v>1.96278289E8</c:v>
                </c:pt>
                <c:pt idx="4">
                  <c:v>1.96278289E8</c:v>
                </c:pt>
                <c:pt idx="5">
                  <c:v>1.90155164E8</c:v>
                </c:pt>
                <c:pt idx="6">
                  <c:v>1.90868572E8</c:v>
                </c:pt>
                <c:pt idx="7">
                  <c:v>1.94067022E8</c:v>
                </c:pt>
                <c:pt idx="8">
                  <c:v>1.96498174E8</c:v>
                </c:pt>
                <c:pt idx="9">
                  <c:v>1.97642805E8</c:v>
                </c:pt>
              </c:numCache>
            </c:numRef>
          </c:val>
          <c:extLst xmlns:c16r2="http://schemas.microsoft.com/office/drawing/2015/06/chart">
            <c:ext xmlns:c16="http://schemas.microsoft.com/office/drawing/2014/chart" uri="{C3380CC4-5D6E-409C-BE32-E72D297353CC}">
              <c16:uniqueId val="{00000003-F203-4F22-B352-E17C2F65EB38}"/>
            </c:ext>
          </c:extLst>
        </c:ser>
        <c:ser>
          <c:idx val="4"/>
          <c:order val="4"/>
          <c:tx>
            <c:strRef>
              <c:f>'Market share &amp; Sub Trends '!$B$561</c:f>
              <c:strCache>
                <c:ptCount val="1"/>
                <c:pt idx="0">
                  <c:v>MTNL</c:v>
                </c:pt>
              </c:strCache>
            </c:strRef>
          </c:tx>
          <c:spPr>
            <a:solidFill>
              <a:srgbClr val="FFC000"/>
            </a:solidFill>
            <a:ln w="12700">
              <a:solidFill>
                <a:srgbClr val="FFC000"/>
              </a:solidFill>
              <a:prstDash val="solid"/>
            </a:ln>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'!$C$561:$L$561</c:f>
              <c:numCache>
                <c:formatCode>#,##0</c:formatCode>
                <c:ptCount val="10"/>
                <c:pt idx="0">
                  <c:v>3.625183E6</c:v>
                </c:pt>
                <c:pt idx="1">
                  <c:v>3.623047E6</c:v>
                </c:pt>
                <c:pt idx="2">
                  <c:v>3.622797E6</c:v>
                </c:pt>
                <c:pt idx="3">
                  <c:v>3.618091E6</c:v>
                </c:pt>
                <c:pt idx="4">
                  <c:v>3.61339188705282E6</c:v>
                </c:pt>
                <c:pt idx="5">
                  <c:v>3.606788E6</c:v>
                </c:pt>
                <c:pt idx="6">
                  <c:v>3.595268E6</c:v>
                </c:pt>
                <c:pt idx="7">
                  <c:v>3.591327E6</c:v>
                </c:pt>
                <c:pt idx="8">
                  <c:v>3.584766E6</c:v>
                </c:pt>
                <c:pt idx="9">
                  <c:v>3.574132E6</c:v>
                </c:pt>
              </c:numCache>
            </c:numRef>
          </c:val>
          <c:extLst xmlns:c16r2="http://schemas.microsoft.com/office/drawing/2015/06/chart">
            <c:ext xmlns:c16="http://schemas.microsoft.com/office/drawing/2014/chart" uri="{C3380CC4-5D6E-409C-BE32-E72D297353CC}">
              <c16:uniqueId val="{00000004-F203-4F22-B352-E17C2F65EB38}"/>
            </c:ext>
          </c:extLst>
        </c:ser>
        <c:ser>
          <c:idx val="5"/>
          <c:order val="5"/>
          <c:tx>
            <c:strRef>
              <c:f>'Market share &amp; Sub Trends '!#REF!</c:f>
              <c:strCache>
                <c:ptCount val="1"/>
                <c:pt idx="0">
                  <c:v>#REF!</c:v>
                </c:pt>
              </c:strCache>
            </c:strRef>
          </c:tx>
          <c:spPr>
            <a:solidFill>
              <a:schemeClr val="accent5"/>
            </a:solidFill>
            <a:ln w="12700">
              <a:solidFill>
                <a:schemeClr val="accent5"/>
              </a:solidFill>
              <a:prstDash val="solid"/>
            </a:ln>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'!#REF!</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5-F203-4F22-B352-E17C2F65EB38}"/>
            </c:ext>
          </c:extLst>
        </c:ser>
        <c:ser>
          <c:idx val="6"/>
          <c:order val="6"/>
          <c:tx>
            <c:strRef>
              <c:f>'Market share &amp; Sub Trends '!$B$562</c:f>
              <c:strCache>
                <c:ptCount val="1"/>
                <c:pt idx="0">
                  <c:v>Reliance</c:v>
                </c:pt>
              </c:strCache>
            </c:strRef>
          </c:tx>
          <c:spPr>
            <a:solidFill>
              <a:schemeClr val="accent6">
                <a:lumMod val="50000"/>
              </a:schemeClr>
            </a:solidFill>
            <a:ln>
              <a:solidFill>
                <a:schemeClr val="accent6">
                  <a:lumMod val="50000"/>
                </a:schemeClr>
              </a:solidFill>
            </a:ln>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'!$C$562:$L$562</c:f>
              <c:numCache>
                <c:formatCode>#,##0</c:formatCode>
                <c:ptCount val="10"/>
                <c:pt idx="0">
                  <c:v>4.632727E6</c:v>
                </c:pt>
                <c:pt idx="1">
                  <c:v>4.379247E6</c:v>
                </c:pt>
                <c:pt idx="2">
                  <c:v>4.130774E6</c:v>
                </c:pt>
                <c:pt idx="3">
                  <c:v>4.130774E6</c:v>
                </c:pt>
                <c:pt idx="4">
                  <c:v>4.130774E6</c:v>
                </c:pt>
                <c:pt idx="5">
                  <c:v>3.516307E6</c:v>
                </c:pt>
                <c:pt idx="6">
                  <c:v>3.285155E6</c:v>
                </c:pt>
                <c:pt idx="7">
                  <c:v>0.0</c:v>
                </c:pt>
                <c:pt idx="8">
                  <c:v>0.0</c:v>
                </c:pt>
                <c:pt idx="9">
                  <c:v>0.0</c:v>
                </c:pt>
              </c:numCache>
            </c:numRef>
          </c:val>
          <c:extLst xmlns:c16r2="http://schemas.microsoft.com/office/drawing/2015/06/chart">
            <c:ext xmlns:c16="http://schemas.microsoft.com/office/drawing/2014/chart" uri="{C3380CC4-5D6E-409C-BE32-E72D297353CC}">
              <c16:uniqueId val="{00000006-F203-4F22-B352-E17C2F65EB38}"/>
            </c:ext>
          </c:extLst>
        </c:ser>
        <c:ser>
          <c:idx val="7"/>
          <c:order val="7"/>
          <c:tx>
            <c:strRef>
              <c:f>'Market share &amp; Sub Trends '!$B$563</c:f>
              <c:strCache>
                <c:ptCount val="1"/>
                <c:pt idx="0">
                  <c:v>Sistema</c:v>
                </c:pt>
              </c:strCache>
            </c:strRef>
          </c:tx>
          <c:spPr>
            <a:solidFill>
              <a:srgbClr val="00FFFF"/>
            </a:solidFill>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'!$C$563:$L$563</c:f>
              <c:numCache>
                <c:formatCode>#,##0</c:formatCode>
                <c:ptCount val="10"/>
                <c:pt idx="0">
                  <c:v>8.2174475E7</c:v>
                </c:pt>
                <c:pt idx="1">
                  <c:v>8.2345774E7</c:v>
                </c:pt>
                <c:pt idx="2">
                  <c:v>8.1336447E7</c:v>
                </c:pt>
                <c:pt idx="3">
                  <c:v>8.1272601E7</c:v>
                </c:pt>
                <c:pt idx="4">
                  <c:v>8.12331087042061E7</c:v>
                </c:pt>
                <c:pt idx="5">
                  <c:v>7.2164019E7</c:v>
                </c:pt>
                <c:pt idx="6">
                  <c:v>6.1227096E7</c:v>
                </c:pt>
                <c:pt idx="7">
                  <c:v>3.5473183E7</c:v>
                </c:pt>
                <c:pt idx="8">
                  <c:v>3.3166349E7</c:v>
                </c:pt>
                <c:pt idx="9">
                  <c:v>1.2061356E7</c:v>
                </c:pt>
              </c:numCache>
            </c:numRef>
          </c:val>
          <c:extLst xmlns:c16r2="http://schemas.microsoft.com/office/drawing/2015/06/chart">
            <c:ext xmlns:c16="http://schemas.microsoft.com/office/drawing/2014/chart" uri="{C3380CC4-5D6E-409C-BE32-E72D297353CC}">
              <c16:uniqueId val="{00000007-F203-4F22-B352-E17C2F65EB38}"/>
            </c:ext>
          </c:extLst>
        </c:ser>
        <c:ser>
          <c:idx val="8"/>
          <c:order val="8"/>
          <c:tx>
            <c:strRef>
              <c:f>'Market share &amp; Sub Trends '!$B$564</c:f>
              <c:strCache>
                <c:ptCount val="1"/>
                <c:pt idx="0">
                  <c:v>Tata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'!$C$564:$L$564</c:f>
              <c:numCache>
                <c:formatCode>#,##0</c:formatCode>
                <c:ptCount val="10"/>
                <c:pt idx="0">
                  <c:v>4.7531333E7</c:v>
                </c:pt>
                <c:pt idx="1">
                  <c:v>4.5429431E7</c:v>
                </c:pt>
                <c:pt idx="2">
                  <c:v>4.5429431E7</c:v>
                </c:pt>
                <c:pt idx="3">
                  <c:v>4.2094961E7</c:v>
                </c:pt>
                <c:pt idx="4">
                  <c:v>3.90609879368087E7</c:v>
                </c:pt>
                <c:pt idx="5">
                  <c:v>4.4916077E7</c:v>
                </c:pt>
                <c:pt idx="6">
                  <c:v>4.0204318E7</c:v>
                </c:pt>
                <c:pt idx="7">
                  <c:v>3.7994514E7</c:v>
                </c:pt>
                <c:pt idx="8">
                  <c:v>3.6692955E7</c:v>
                </c:pt>
                <c:pt idx="9">
                  <c:v>3.4783556E7</c:v>
                </c:pt>
              </c:numCache>
            </c:numRef>
          </c:val>
          <c:extLst xmlns:c16r2="http://schemas.microsoft.com/office/drawing/2015/06/chart">
            <c:ext xmlns:c16="http://schemas.microsoft.com/office/drawing/2014/chart" uri="{C3380CC4-5D6E-409C-BE32-E72D297353CC}">
              <c16:uniqueId val="{00000008-F203-4F22-B352-E17C2F65EB38}"/>
            </c:ext>
          </c:extLst>
        </c:ser>
        <c:ser>
          <c:idx val="9"/>
          <c:order val="9"/>
          <c:tx>
            <c:strRef>
              <c:f>'Market share &amp; Sub Trends '!$B$565</c:f>
              <c:strCache>
                <c:ptCount val="1"/>
                <c:pt idx="0">
                  <c:v>Telenor</c:v>
                </c:pt>
              </c:strCache>
            </c:strRef>
          </c:tx>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'!$C$565:$L$565</c:f>
              <c:numCache>
                <c:formatCode>#,##0</c:formatCode>
                <c:ptCount val="10"/>
                <c:pt idx="0">
                  <c:v>4.9344153E7</c:v>
                </c:pt>
                <c:pt idx="1">
                  <c:v>4.8020323E7</c:v>
                </c:pt>
                <c:pt idx="2">
                  <c:v>4.7337418E7</c:v>
                </c:pt>
                <c:pt idx="3">
                  <c:v>4.7061477E7</c:v>
                </c:pt>
                <c:pt idx="4">
                  <c:v>4.68138310084806E7</c:v>
                </c:pt>
                <c:pt idx="5">
                  <c:v>4.6012447E7</c:v>
                </c:pt>
                <c:pt idx="6">
                  <c:v>4.4867924E7</c:v>
                </c:pt>
                <c:pt idx="7">
                  <c:v>4.3622778E7</c:v>
                </c:pt>
                <c:pt idx="8">
                  <c:v>4.1910728E7</c:v>
                </c:pt>
                <c:pt idx="9">
                  <c:v>4.0302472E7</c:v>
                </c:pt>
              </c:numCache>
            </c:numRef>
          </c:val>
          <c:extLst xmlns:c16r2="http://schemas.microsoft.com/office/drawing/2015/06/chart">
            <c:ext xmlns:c16="http://schemas.microsoft.com/office/drawing/2014/chart" uri="{C3380CC4-5D6E-409C-BE32-E72D297353CC}">
              <c16:uniqueId val="{00000009-F203-4F22-B352-E17C2F65EB38}"/>
            </c:ext>
          </c:extLst>
        </c:ser>
        <c:ser>
          <c:idx val="10"/>
          <c:order val="10"/>
          <c:tx>
            <c:strRef>
              <c:f>'Market share &amp; Sub Trends '!$B$567</c:f>
              <c:strCache>
                <c:ptCount val="1"/>
                <c:pt idx="0">
                  <c:v>Reliance Jio</c:v>
                </c:pt>
              </c:strCache>
            </c:strRef>
          </c:tx>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'!$C$567:$L$567</c:f>
              <c:numCache>
                <c:formatCode>#,##0</c:formatCode>
                <c:ptCount val="10"/>
                <c:pt idx="0">
                  <c:v>1.12551631E8</c:v>
                </c:pt>
                <c:pt idx="1">
                  <c:v>1.17338455E8</c:v>
                </c:pt>
                <c:pt idx="2">
                  <c:v>1.2336387E8</c:v>
                </c:pt>
                <c:pt idx="3">
                  <c:v>1.28580607E8</c:v>
                </c:pt>
                <c:pt idx="4">
                  <c:v>1.34048213899987E8</c:v>
                </c:pt>
                <c:pt idx="5">
                  <c:v>1.38615904E8</c:v>
                </c:pt>
                <c:pt idx="6">
                  <c:v>1.45960275E8</c:v>
                </c:pt>
                <c:pt idx="7">
                  <c:v>1.52077535E8</c:v>
                </c:pt>
                <c:pt idx="8">
                  <c:v>1.60091242E8</c:v>
                </c:pt>
                <c:pt idx="9">
                  <c:v>1.68391296E8</c:v>
                </c:pt>
              </c:numCache>
            </c:numRef>
          </c:val>
          <c:extLst xmlns:c16r2="http://schemas.microsoft.com/office/drawing/2015/06/chart">
            <c:ext xmlns:c16="http://schemas.microsoft.com/office/drawing/2014/chart" uri="{C3380CC4-5D6E-409C-BE32-E72D297353CC}">
              <c16:uniqueId val="{0000000A-F203-4F22-B352-E17C2F65EB38}"/>
            </c:ext>
          </c:extLst>
        </c:ser>
        <c:ser>
          <c:idx val="11"/>
          <c:order val="11"/>
          <c:tx>
            <c:strRef>
              <c:f>'Market share &amp; Sub Trends '!$B$566</c:f>
              <c:strCache>
                <c:ptCount val="1"/>
                <c:pt idx="0">
                  <c:v>Vodafone</c:v>
                </c:pt>
              </c:strCache>
            </c:strRef>
          </c:tx>
          <c:invertIfNegative val="0"/>
          <c:cat>
            <c:strRef>
              <c:f>'Market share &amp; Sub Trends '!$C$556:$L$556</c:f>
              <c:strCache>
                <c:ptCount val="10"/>
                <c:pt idx="0">
                  <c:v>Apr-17</c:v>
                </c:pt>
                <c:pt idx="1">
                  <c:v>May-17</c:v>
                </c:pt>
                <c:pt idx="2">
                  <c:v>Jun-17</c:v>
                </c:pt>
                <c:pt idx="3">
                  <c:v>Jul-17</c:v>
                </c:pt>
                <c:pt idx="4">
                  <c:v>Aug17</c:v>
                </c:pt>
                <c:pt idx="5">
                  <c:v>Sep-17</c:v>
                </c:pt>
                <c:pt idx="6">
                  <c:v>Oct-17</c:v>
                </c:pt>
                <c:pt idx="7">
                  <c:v>Nov-17</c:v>
                </c:pt>
                <c:pt idx="8">
                  <c:v>Dec-17</c:v>
                </c:pt>
                <c:pt idx="9">
                  <c:v>Jan-18</c:v>
                </c:pt>
              </c:strCache>
            </c:strRef>
          </c:cat>
          <c:val>
            <c:numRef>
              <c:f>'Market share &amp; Sub Trends '!$C$566:$L$566</c:f>
              <c:numCache>
                <c:formatCode>#,##0</c:formatCode>
                <c:ptCount val="10"/>
                <c:pt idx="0">
                  <c:v>2.09819504E8</c:v>
                </c:pt>
                <c:pt idx="1">
                  <c:v>2.10950939E8</c:v>
                </c:pt>
                <c:pt idx="2">
                  <c:v>2.11939362E8</c:v>
                </c:pt>
                <c:pt idx="3">
                  <c:v>2.10549509E8</c:v>
                </c:pt>
                <c:pt idx="4">
                  <c:v>2.09190575599074E8</c:v>
                </c:pt>
                <c:pt idx="5">
                  <c:v>2.07444015E8</c:v>
                </c:pt>
                <c:pt idx="6">
                  <c:v>2.08323428E8</c:v>
                </c:pt>
                <c:pt idx="7">
                  <c:v>2.11025276E8</c:v>
                </c:pt>
                <c:pt idx="8">
                  <c:v>2.12528363E8</c:v>
                </c:pt>
                <c:pt idx="9">
                  <c:v>2.13810624E8</c:v>
                </c:pt>
              </c:numCache>
            </c:numRef>
          </c:val>
          <c:extLst xmlns:c16r2="http://schemas.microsoft.com/office/drawing/2015/06/chart">
            <c:ext xmlns:c16="http://schemas.microsoft.com/office/drawing/2014/chart" uri="{C3380CC4-5D6E-409C-BE32-E72D297353CC}">
              <c16:uniqueId val="{0000000B-F203-4F22-B352-E17C2F65EB38}"/>
            </c:ext>
          </c:extLst>
        </c:ser>
        <c:dLbls>
          <c:showLegendKey val="0"/>
          <c:showVal val="0"/>
          <c:showCatName val="0"/>
          <c:showSerName val="0"/>
          <c:showPercent val="0"/>
          <c:showBubbleSize val="0"/>
        </c:dLbls>
        <c:gapWidth val="56"/>
        <c:axId val="1688211456"/>
        <c:axId val="1688212816"/>
      </c:barChart>
      <c:catAx>
        <c:axId val="1688211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688212816"/>
        <c:crosses val="autoZero"/>
        <c:auto val="1"/>
        <c:lblAlgn val="ctr"/>
        <c:lblOffset val="100"/>
        <c:tickLblSkip val="1"/>
        <c:tickMarkSkip val="1"/>
        <c:noMultiLvlLbl val="0"/>
      </c:catAx>
      <c:valAx>
        <c:axId val="168821281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688211456"/>
        <c:crosses val="autoZero"/>
        <c:crossBetween val="between"/>
        <c:dispUnits>
          <c:builtInUnit val="millions"/>
          <c:dispUnitsLbl>
            <c:layout>
              <c:manualLayout>
                <c:xMode val="edge"/>
                <c:yMode val="edge"/>
                <c:x val="0.0551254497249438"/>
                <c:y val="0.159969686767307"/>
              </c:manualLayout>
            </c:layout>
            <c:tx>
              <c:rich>
                <a:bodyPr rot="-5400000" vert="horz"/>
                <a:lstStyle/>
                <a:p>
                  <a:pPr algn="ctr">
                    <a:defRPr lang="en-US" sz="1000" b="0" i="0" u="none" strike="noStrike" baseline="0">
                      <a:solidFill>
                        <a:srgbClr val="000000"/>
                      </a:solidFill>
                      <a:latin typeface="Arial" pitchFamily="34" charset="0"/>
                      <a:ea typeface="Arial"/>
                      <a:cs typeface="Arial" pitchFamily="34" charset="0"/>
                    </a:defRPr>
                  </a:pPr>
                  <a:r>
                    <a:rPr lang="en-US" sz="1000" b="0">
                      <a:latin typeface="Arial" pitchFamily="34" charset="0"/>
                      <a:cs typeface="Arial" pitchFamily="34" charset="0"/>
                    </a:rPr>
                    <a:t>Subscribers </a:t>
                  </a:r>
                  <a:r>
                    <a:rPr lang="en-US" sz="1000" b="0" baseline="0">
                      <a:latin typeface="Arial" pitchFamily="34" charset="0"/>
                      <a:cs typeface="Arial" pitchFamily="34" charset="0"/>
                    </a:rPr>
                    <a:t> </a:t>
                  </a:r>
                  <a:r>
                    <a:rPr lang="en-US" sz="1000" b="0">
                      <a:latin typeface="Arial" pitchFamily="34" charset="0"/>
                      <a:cs typeface="Arial" pitchFamily="34" charset="0"/>
                    </a:rPr>
                    <a:t>(Millions)</a:t>
                  </a:r>
                </a:p>
              </c:rich>
            </c:tx>
            <c:spPr>
              <a:noFill/>
              <a:ln w="25400">
                <a:noFill/>
              </a:ln>
            </c:spPr>
          </c:dispUnitsLbl>
        </c:dispUnits>
      </c:valAx>
      <c:dTable>
        <c:showHorzBorder val="1"/>
        <c:showVertBorder val="1"/>
        <c:showOutline val="1"/>
        <c:showKeys val="1"/>
        <c:txPr>
          <a:bodyPr/>
          <a:lstStyle/>
          <a:p>
            <a:pPr rtl="0">
              <a:defRPr lang="en-US" sz="700"/>
            </a:pPr>
            <a:endParaRPr lang="en-US"/>
          </a:p>
        </c:txPr>
      </c:dTable>
      <c:spPr>
        <a:solidFill>
          <a:srgbClr val="FFFFCC">
            <a:alpha val="0"/>
          </a:srgbClr>
        </a:solidFill>
        <a:ln w="25400">
          <a:noFill/>
        </a:ln>
      </c:spPr>
    </c:plotArea>
    <c:plotVisOnly val="1"/>
    <c:dispBlanksAs val="gap"/>
    <c:showDLblsOverMax val="0"/>
  </c:chart>
  <c:spPr>
    <a:solidFill>
      <a:srgbClr val="FFFF99"/>
    </a:soli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lang="en-US"/>
            </a:pPr>
            <a:r>
              <a:rPr lang="en-IN" sz="1200"/>
              <a:t>Number of Handsets Launched in last 90 days: India</a:t>
            </a:r>
          </a:p>
        </c:rich>
      </c:tx>
      <c:layout/>
      <c:overlay val="0"/>
    </c:title>
    <c:autoTitleDeleted val="0"/>
    <c:view3D>
      <c:rotX val="0"/>
      <c:rotY val="0"/>
      <c:rAngAx val="0"/>
      <c:perspective val="0"/>
    </c:view3D>
    <c:floor>
      <c:thickness val="0"/>
    </c:floor>
    <c:sideWall>
      <c:thickness val="0"/>
      <c:spPr>
        <a:solidFill>
          <a:schemeClr val="bg1"/>
        </a:solidFill>
      </c:spPr>
    </c:sideWall>
    <c:backWall>
      <c:thickness val="0"/>
      <c:spPr>
        <a:solidFill>
          <a:schemeClr val="bg1"/>
        </a:solidFill>
      </c:spPr>
    </c:backWall>
    <c:plotArea>
      <c:layout>
        <c:manualLayout>
          <c:layoutTarget val="inner"/>
          <c:xMode val="edge"/>
          <c:yMode val="edge"/>
          <c:x val="0.0629020729092209"/>
          <c:y val="0.162054507337526"/>
          <c:w val="0.937097927090785"/>
          <c:h val="0.749678601495687"/>
        </c:manualLayout>
      </c:layout>
      <c:bar3DChart>
        <c:barDir val="col"/>
        <c:grouping val="clustered"/>
        <c:varyColors val="0"/>
        <c:ser>
          <c:idx val="0"/>
          <c:order val="0"/>
          <c:tx>
            <c:strRef>
              <c:f>'New Devices Intro &amp; Analysis'!$H$56:$J$56</c:f>
              <c:strCache>
                <c:ptCount val="3"/>
                <c:pt idx="0">
                  <c:v>13</c:v>
                </c:pt>
                <c:pt idx="1">
                  <c:v>8</c:v>
                </c:pt>
                <c:pt idx="2">
                  <c:v>12</c:v>
                </c:pt>
              </c:strCache>
            </c:strRef>
          </c:tx>
          <c:spPr>
            <a:solidFill>
              <a:schemeClr val="accent5"/>
            </a:solidFill>
          </c:spPr>
          <c:invertIfNegative val="0"/>
          <c:dLbls>
            <c:dLbl>
              <c:idx val="2"/>
              <c:layout>
                <c:manualLayout>
                  <c:x val="0.0169133192389012"/>
                  <c:y val="-0.0083857442348063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AC-4814-B034-A8C3DBEC148B}"/>
                </c:ext>
                <c:ext xmlns:c15="http://schemas.microsoft.com/office/drawing/2012/chart" uri="{CE6537A1-D6FC-4f65-9D91-7224C49458BB}">
                  <c15:layout/>
                </c:ext>
              </c:extLst>
            </c:dLbl>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'New Devices Intro &amp; Analysis'!$H$38:$J$38</c:f>
              <c:strCache>
                <c:ptCount val="3"/>
                <c:pt idx="0">
                  <c:v>Dec-17</c:v>
                </c:pt>
                <c:pt idx="1">
                  <c:v>Jan-18</c:v>
                </c:pt>
                <c:pt idx="2">
                  <c:v>Feb-18</c:v>
                </c:pt>
              </c:strCache>
            </c:strRef>
          </c:cat>
          <c:val>
            <c:numRef>
              <c:f>'New Devices Intro &amp; Analysis'!$H$56:$J$56</c:f>
              <c:numCache>
                <c:formatCode>General</c:formatCode>
                <c:ptCount val="3"/>
                <c:pt idx="0">
                  <c:v>13.0</c:v>
                </c:pt>
                <c:pt idx="1">
                  <c:v>8.0</c:v>
                </c:pt>
                <c:pt idx="2">
                  <c:v>12.0</c:v>
                </c:pt>
              </c:numCache>
            </c:numRef>
          </c:val>
          <c:extLst xmlns:c16r2="http://schemas.microsoft.com/office/drawing/2015/06/chart">
            <c:ext xmlns:c16="http://schemas.microsoft.com/office/drawing/2014/chart" uri="{C3380CC4-5D6E-409C-BE32-E72D297353CC}">
              <c16:uniqueId val="{00000001-CAAC-4814-B034-A8C3DBEC148B}"/>
            </c:ext>
          </c:extLst>
        </c:ser>
        <c:dLbls>
          <c:showLegendKey val="0"/>
          <c:showVal val="1"/>
          <c:showCatName val="0"/>
          <c:showSerName val="0"/>
          <c:showPercent val="0"/>
          <c:showBubbleSize val="0"/>
        </c:dLbls>
        <c:gapWidth val="150"/>
        <c:shape val="box"/>
        <c:axId val="1206804208"/>
        <c:axId val="1206806960"/>
        <c:axId val="0"/>
      </c:bar3DChart>
      <c:catAx>
        <c:axId val="1206804208"/>
        <c:scaling>
          <c:orientation val="minMax"/>
        </c:scaling>
        <c:delete val="0"/>
        <c:axPos val="b"/>
        <c:numFmt formatCode="General" sourceLinked="1"/>
        <c:majorTickMark val="none"/>
        <c:minorTickMark val="none"/>
        <c:tickLblPos val="nextTo"/>
        <c:txPr>
          <a:bodyPr/>
          <a:lstStyle/>
          <a:p>
            <a:pPr>
              <a:defRPr lang="en-US"/>
            </a:pPr>
            <a:endParaRPr lang="en-US"/>
          </a:p>
        </c:txPr>
        <c:crossAx val="1206806960"/>
        <c:crosses val="autoZero"/>
        <c:auto val="1"/>
        <c:lblAlgn val="ctr"/>
        <c:lblOffset val="100"/>
        <c:noMultiLvlLbl val="0"/>
      </c:catAx>
      <c:valAx>
        <c:axId val="1206806960"/>
        <c:scaling>
          <c:orientation val="minMax"/>
        </c:scaling>
        <c:delete val="1"/>
        <c:axPos val="l"/>
        <c:numFmt formatCode="General" sourceLinked="1"/>
        <c:majorTickMark val="none"/>
        <c:minorTickMark val="none"/>
        <c:tickLblPos val="none"/>
        <c:crossAx val="1206804208"/>
        <c:crosses val="autoZero"/>
        <c:crossBetween val="between"/>
      </c:valAx>
      <c:spPr>
        <a:solidFill>
          <a:schemeClr val="bg1"/>
        </a:solidFill>
      </c:spPr>
    </c:plotArea>
    <c:plotVisOnly val="1"/>
    <c:dispBlanksAs val="zero"/>
    <c:showDLblsOverMax val="0"/>
  </c:chart>
  <c:spPr>
    <a:solidFill>
      <a:schemeClr val="bg1"/>
    </a:solidFill>
  </c:spPr>
  <c:printSettings>
    <c:headerFooter alignWithMargins="0"/>
    <c:pageMargins b="1.0" l="0.750000000000015" r="0.750000000000015" t="1.0"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sz="1200"/>
            </a:pPr>
            <a:r>
              <a:rPr lang="en-US" sz="1200"/>
              <a:t>Cellular Operators total minutes on network </a:t>
            </a:r>
          </a:p>
        </c:rich>
      </c:tx>
      <c:layout>
        <c:manualLayout>
          <c:xMode val="edge"/>
          <c:yMode val="edge"/>
          <c:x val="0.346742010189903"/>
          <c:y val="0.0436333971767043"/>
        </c:manualLayout>
      </c:layout>
      <c:overlay val="0"/>
    </c:title>
    <c:autoTitleDeleted val="0"/>
    <c:plotArea>
      <c:layout>
        <c:manualLayout>
          <c:layoutTarget val="inner"/>
          <c:xMode val="edge"/>
          <c:yMode val="edge"/>
          <c:x val="0.156637187213768"/>
          <c:y val="0.102982283464567"/>
          <c:w val="0.820540569119508"/>
          <c:h val="0.534631949415414"/>
        </c:manualLayout>
      </c:layout>
      <c:barChart>
        <c:barDir val="col"/>
        <c:grouping val="clustered"/>
        <c:varyColors val="0"/>
        <c:ser>
          <c:idx val="0"/>
          <c:order val="0"/>
          <c:tx>
            <c:strRef>
              <c:f>'Revenue numbers '!$J$613</c:f>
              <c:strCache>
                <c:ptCount val="1"/>
                <c:pt idx="0">
                  <c:v>Airtel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00491722848369594"/>
                  <c:y val="0.14823692984323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42E-4FCD-8797-7B46714A9ECF}"/>
                </c:ext>
                <c:ext xmlns:c15="http://schemas.microsoft.com/office/drawing/2012/chart" uri="{CE6537A1-D6FC-4f65-9D91-7224C49458BB}">
                  <c15:layout/>
                </c:ext>
              </c:extLst>
            </c:dLbl>
            <c:dLbl>
              <c:idx val="1"/>
              <c:layout>
                <c:manualLayout>
                  <c:x val="-0.000328821642392772"/>
                  <c:y val="0.16129332482088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42E-4FCD-8797-7B46714A9ECF}"/>
                </c:ext>
                <c:ext xmlns:c15="http://schemas.microsoft.com/office/drawing/2012/chart" uri="{CE6537A1-D6FC-4f65-9D91-7224C49458BB}">
                  <c15:layout/>
                </c:ext>
              </c:extLst>
            </c:dLbl>
            <c:dLbl>
              <c:idx val="2"/>
              <c:layout>
                <c:manualLayout>
                  <c:x val="-0.00348364297600055"/>
                  <c:y val="0.1604060438391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42E-4FCD-8797-7B46714A9ECF}"/>
                </c:ext>
                <c:ext xmlns:c15="http://schemas.microsoft.com/office/drawing/2012/chart" uri="{CE6537A1-D6FC-4f65-9D91-7224C49458BB}">
                  <c15:layout/>
                </c:ext>
              </c:extLst>
            </c:dLbl>
            <c:dLbl>
              <c:idx val="3"/>
              <c:layout>
                <c:manualLayout>
                  <c:x val="-0.000302060281680476"/>
                  <c:y val="0.15989813435485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42E-4FCD-8797-7B46714A9ECF}"/>
                </c:ext>
                <c:ext xmlns:c15="http://schemas.microsoft.com/office/drawing/2012/chart" uri="{CE6537A1-D6FC-4f65-9D91-7224C49458BB}">
                  <c15:layout/>
                </c:ext>
              </c:extLst>
            </c:dLbl>
            <c:dLbl>
              <c:idx val="4"/>
              <c:layout>
                <c:manualLayout>
                  <c:x val="0.000493644176830845"/>
                  <c:y val="0.1612734624388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42E-4FCD-8797-7B46714A9ECF}"/>
                </c:ext>
                <c:ext xmlns:c15="http://schemas.microsoft.com/office/drawing/2012/chart" uri="{CE6537A1-D6FC-4f65-9D91-7224C49458BB}">
                  <c15:layout/>
                </c:ext>
              </c:extLst>
            </c:dLbl>
            <c:dLbl>
              <c:idx val="5"/>
              <c:layout>
                <c:manualLayout>
                  <c:x val="-0.003245105472928"/>
                  <c:y val="0.01092847769029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42E-4FCD-8797-7B46714A9ECF}"/>
                </c:ext>
                <c:ext xmlns:c15="http://schemas.microsoft.com/office/drawing/2012/chart" uri="{CE6537A1-D6FC-4f65-9D91-7224C49458BB}"/>
              </c:extLst>
            </c:dLbl>
            <c:spPr>
              <a:noFill/>
              <a:ln>
                <a:noFill/>
              </a:ln>
              <a:effectLst/>
            </c:spPr>
            <c:txPr>
              <a:bodyPr rot="-5400000" vert="horz"/>
              <a:lstStyle/>
              <a:p>
                <a:pPr>
                  <a:defRPr lang="en-US" sz="9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'!$I$628:$I$632</c:f>
              <c:strCache>
                <c:ptCount val="5"/>
                <c:pt idx="0">
                  <c:v>Dec 31,2016</c:v>
                </c:pt>
                <c:pt idx="1">
                  <c:v>Mar 31,2017</c:v>
                </c:pt>
                <c:pt idx="2">
                  <c:v>Jun 30,2017</c:v>
                </c:pt>
                <c:pt idx="3">
                  <c:v>Sep 30,2017</c:v>
                </c:pt>
                <c:pt idx="4">
                  <c:v>Dec 31,2017</c:v>
                </c:pt>
              </c:strCache>
            </c:strRef>
          </c:cat>
          <c:val>
            <c:numRef>
              <c:f>'Revenue numbers '!$J$628:$J$632</c:f>
              <c:numCache>
                <c:formatCode>#,##0</c:formatCode>
                <c:ptCount val="5"/>
                <c:pt idx="0">
                  <c:v>375150.0</c:v>
                </c:pt>
                <c:pt idx="1">
                  <c:v>434224.0</c:v>
                </c:pt>
                <c:pt idx="2">
                  <c:v>484852.0</c:v>
                </c:pt>
                <c:pt idx="3">
                  <c:v>505605.0</c:v>
                </c:pt>
                <c:pt idx="4">
                  <c:v>608810.0</c:v>
                </c:pt>
              </c:numCache>
            </c:numRef>
          </c:val>
          <c:extLst xmlns:c16r2="http://schemas.microsoft.com/office/drawing/2015/06/chart">
            <c:ext xmlns:c16="http://schemas.microsoft.com/office/drawing/2014/chart" uri="{C3380CC4-5D6E-409C-BE32-E72D297353CC}">
              <c16:uniqueId val="{00000006-E42E-4FCD-8797-7B46714A9ECF}"/>
            </c:ext>
          </c:extLst>
        </c:ser>
        <c:ser>
          <c:idx val="1"/>
          <c:order val="1"/>
          <c:tx>
            <c:strRef>
              <c:f>'Revenue numbers '!$K$613</c:f>
              <c:strCache>
                <c:ptCount val="1"/>
                <c:pt idx="0">
                  <c:v>Reliance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0151661434477559"/>
                  <c:y val="-0.0020889550968291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42E-4FCD-8797-7B46714A9ECF}"/>
                </c:ext>
                <c:ext xmlns:c15="http://schemas.microsoft.com/office/drawing/2012/chart" uri="{CE6537A1-D6FC-4f65-9D91-7224C49458BB}">
                  <c15:layout/>
                </c:ext>
              </c:extLst>
            </c:dLbl>
            <c:dLbl>
              <c:idx val="1"/>
              <c:layout>
                <c:manualLayout>
                  <c:x val="0.000795704458511453"/>
                  <c:y val="0.000299354472582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42E-4FCD-8797-7B46714A9ECF}"/>
                </c:ext>
                <c:ext xmlns:c15="http://schemas.microsoft.com/office/drawing/2012/chart" uri="{CE6537A1-D6FC-4f65-9D91-7224C49458BB}">
                  <c15:layout/>
                </c:ext>
              </c:extLst>
            </c:dLbl>
            <c:dLbl>
              <c:idx val="2"/>
              <c:layout>
                <c:manualLayout>
                  <c:x val="0.000374659049971756"/>
                  <c:y val="0.0040346172944598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42E-4FCD-8797-7B46714A9ECF}"/>
                </c:ext>
                <c:ext xmlns:c15="http://schemas.microsoft.com/office/drawing/2012/chart" uri="{CE6537A1-D6FC-4f65-9D91-7224C49458BB}"/>
              </c:extLst>
            </c:dLbl>
            <c:dLbl>
              <c:idx val="3"/>
              <c:layout>
                <c:manualLayout>
                  <c:x val="-0.000114181805705659"/>
                  <c:y val="0.0072018159892175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42E-4FCD-8797-7B46714A9ECF}"/>
                </c:ext>
                <c:ext xmlns:c15="http://schemas.microsoft.com/office/drawing/2012/chart" uri="{CE6537A1-D6FC-4f65-9D91-7224C49458BB}"/>
              </c:extLst>
            </c:dLbl>
            <c:dLbl>
              <c:idx val="4"/>
              <c:layout>
                <c:manualLayout>
                  <c:x val="0.000824249909937818"/>
                  <c:y val="0.01150003546854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42E-4FCD-8797-7B46714A9ECF}"/>
                </c:ext>
                <c:ext xmlns:c15="http://schemas.microsoft.com/office/drawing/2012/chart" uri="{CE6537A1-D6FC-4f65-9D91-7224C49458BB}"/>
              </c:extLst>
            </c:dLbl>
            <c:dLbl>
              <c:idx val="5"/>
              <c:layout>
                <c:manualLayout>
                  <c:x val="0.00226157444605225"/>
                  <c:y val="0.011215719656664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42E-4FCD-8797-7B46714A9ECF}"/>
                </c:ext>
                <c:ext xmlns:c15="http://schemas.microsoft.com/office/drawing/2012/chart" uri="{CE6537A1-D6FC-4f65-9D91-7224C49458BB}"/>
              </c:extLst>
            </c:dLbl>
            <c:dLbl>
              <c:idx val="6"/>
              <c:layout>
                <c:manualLayout>
                  <c:x val="0.017964071856289"/>
                  <c:y val="-0.0037348272642398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42E-4FCD-8797-7B46714A9ECF}"/>
                </c:ext>
                <c:ext xmlns:c15="http://schemas.microsoft.com/office/drawing/2012/chart" uri="{CE6537A1-D6FC-4f65-9D91-7224C49458BB}"/>
              </c:extLst>
            </c:dLbl>
            <c:spPr>
              <a:noFill/>
              <a:ln>
                <a:noFill/>
              </a:ln>
              <a:effectLst/>
            </c:spPr>
            <c:txPr>
              <a:bodyPr rot="-5400000" vert="horz"/>
              <a:lstStyle/>
              <a:p>
                <a:pPr>
                  <a:defRPr lang="en-US" sz="900">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'!$I$628:$I$632</c:f>
              <c:strCache>
                <c:ptCount val="5"/>
                <c:pt idx="0">
                  <c:v>Dec 31,2016</c:v>
                </c:pt>
                <c:pt idx="1">
                  <c:v>Mar 31,2017</c:v>
                </c:pt>
                <c:pt idx="2">
                  <c:v>Jun 30,2017</c:v>
                </c:pt>
                <c:pt idx="3">
                  <c:v>Sep 30,2017</c:v>
                </c:pt>
                <c:pt idx="4">
                  <c:v>Dec 31,2017</c:v>
                </c:pt>
              </c:strCache>
            </c:strRef>
          </c:cat>
          <c:val>
            <c:numRef>
              <c:f>'Revenue numbers '!$K$628:$K$632</c:f>
              <c:numCache>
                <c:formatCode>#,##0</c:formatCode>
                <c:ptCount val="5"/>
                <c:pt idx="0">
                  <c:v>123613.0</c:v>
                </c:pt>
                <c:pt idx="1">
                  <c:v>125814.0</c:v>
                </c:pt>
              </c:numCache>
            </c:numRef>
          </c:val>
          <c:extLst xmlns:c16r2="http://schemas.microsoft.com/office/drawing/2015/06/chart">
            <c:ext xmlns:c16="http://schemas.microsoft.com/office/drawing/2014/chart" uri="{C3380CC4-5D6E-409C-BE32-E72D297353CC}">
              <c16:uniqueId val="{0000000E-E42E-4FCD-8797-7B46714A9ECF}"/>
            </c:ext>
          </c:extLst>
        </c:ser>
        <c:ser>
          <c:idx val="2"/>
          <c:order val="2"/>
          <c:tx>
            <c:strRef>
              <c:f>'Revenue numbers '!$L$613</c:f>
              <c:strCache>
                <c:ptCount val="1"/>
                <c:pt idx="0">
                  <c:v>Vodafone</c:v>
                </c:pt>
              </c:strCache>
            </c:strRef>
          </c:tx>
          <c:spPr>
            <a:solidFill>
              <a:srgbClr val="FF0000"/>
            </a:solidFill>
          </c:spPr>
          <c:invertIfNegative val="0"/>
          <c:dLbls>
            <c:dLbl>
              <c:idx val="0"/>
              <c:layout>
                <c:manualLayout>
                  <c:x val="0.00129579880946254"/>
                  <c:y val="0.01912350145421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42E-4FCD-8797-7B46714A9ECF}"/>
                </c:ext>
                <c:ext xmlns:c15="http://schemas.microsoft.com/office/drawing/2012/chart" uri="{CE6537A1-D6FC-4f65-9D91-7224C49458BB}">
                  <c15:layout/>
                </c:ext>
              </c:extLst>
            </c:dLbl>
            <c:dLbl>
              <c:idx val="1"/>
              <c:layout>
                <c:manualLayout>
                  <c:x val="-0.00179904962860035"/>
                  <c:y val="0.018755196141022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42E-4FCD-8797-7B46714A9ECF}"/>
                </c:ext>
                <c:ext xmlns:c15="http://schemas.microsoft.com/office/drawing/2012/chart" uri="{CE6537A1-D6FC-4f65-9D91-7224C49458BB}">
                  <c15:layout/>
                </c:ext>
              </c:extLst>
            </c:dLbl>
            <c:dLbl>
              <c:idx val="2"/>
              <c:layout>
                <c:manualLayout>
                  <c:x val="-0.00127548762287068"/>
                  <c:y val="0.018755196141022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42E-4FCD-8797-7B46714A9ECF}"/>
                </c:ext>
                <c:ext xmlns:c15="http://schemas.microsoft.com/office/drawing/2012/chart" uri="{CE6537A1-D6FC-4f65-9D91-7224C49458BB}"/>
              </c:extLst>
            </c:dLbl>
            <c:dLbl>
              <c:idx val="3"/>
              <c:layout>
                <c:manualLayout>
                  <c:x val="-0.00252366493404011"/>
                  <c:y val="0.0185707597361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42E-4FCD-8797-7B46714A9ECF}"/>
                </c:ext>
                <c:ext xmlns:c15="http://schemas.microsoft.com/office/drawing/2012/chart" uri="{CE6537A1-D6FC-4f65-9D91-7224C49458BB}"/>
              </c:extLst>
            </c:dLbl>
            <c:dLbl>
              <c:idx val="4"/>
              <c:layout>
                <c:manualLayout>
                  <c:x val="0.000729693102087729"/>
                  <c:y val="0.01552018159892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42E-4FCD-8797-7B46714A9ECF}"/>
                </c:ext>
                <c:ext xmlns:c15="http://schemas.microsoft.com/office/drawing/2012/chart" uri="{CE6537A1-D6FC-4f65-9D91-7224C49458BB}"/>
              </c:extLst>
            </c:dLbl>
            <c:dLbl>
              <c:idx val="5"/>
              <c:layout>
                <c:manualLayout>
                  <c:x val="0.013215346735763"/>
                  <c:y val="0.00415634532169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42E-4FCD-8797-7B46714A9ECF}"/>
                </c:ext>
                <c:ext xmlns:c15="http://schemas.microsoft.com/office/drawing/2012/chart" uri="{CE6537A1-D6FC-4f65-9D91-7224C49458BB}"/>
              </c:extLst>
            </c:dLbl>
            <c:spPr>
              <a:noFill/>
              <a:ln>
                <a:noFill/>
              </a:ln>
              <a:effectLst/>
            </c:spPr>
            <c:txPr>
              <a:bodyPr rot="-5400000" vert="horz"/>
              <a:lstStyle/>
              <a:p>
                <a:pPr>
                  <a:defRPr lang="en-US" sz="900">
                    <a:solidFill>
                      <a:srgbClr val="FF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'!$I$628:$I$632</c:f>
              <c:strCache>
                <c:ptCount val="5"/>
                <c:pt idx="0">
                  <c:v>Dec 31,2016</c:v>
                </c:pt>
                <c:pt idx="1">
                  <c:v>Mar 31,2017</c:v>
                </c:pt>
                <c:pt idx="2">
                  <c:v>Jun 30,2017</c:v>
                </c:pt>
                <c:pt idx="3">
                  <c:v>Sep 30,2017</c:v>
                </c:pt>
                <c:pt idx="4">
                  <c:v>Dec 31,2017</c:v>
                </c:pt>
              </c:strCache>
            </c:strRef>
          </c:cat>
          <c:val>
            <c:numRef>
              <c:f>'Revenue numbers '!$L$628:$L$632</c:f>
              <c:numCache>
                <c:formatCode>#,##0</c:formatCode>
                <c:ptCount val="5"/>
                <c:pt idx="0">
                  <c:v>189200.0</c:v>
                </c:pt>
                <c:pt idx="1">
                  <c:v>210509.0</c:v>
                </c:pt>
              </c:numCache>
            </c:numRef>
          </c:val>
          <c:extLst xmlns:c16r2="http://schemas.microsoft.com/office/drawing/2015/06/chart">
            <c:ext xmlns:c16="http://schemas.microsoft.com/office/drawing/2014/chart" uri="{C3380CC4-5D6E-409C-BE32-E72D297353CC}">
              <c16:uniqueId val="{00000015-E42E-4FCD-8797-7B46714A9ECF}"/>
            </c:ext>
          </c:extLst>
        </c:ser>
        <c:ser>
          <c:idx val="3"/>
          <c:order val="3"/>
          <c:tx>
            <c:strRef>
              <c:f>'Revenue numbers '!$M$613</c:f>
              <c:strCache>
                <c:ptCount val="1"/>
                <c:pt idx="0">
                  <c:v>Idea</c:v>
                </c:pt>
              </c:strCache>
            </c:strRef>
          </c:tx>
          <c:spPr>
            <a:solidFill>
              <a:srgbClr val="FFC000"/>
            </a:solidFill>
          </c:spPr>
          <c:invertIfNegative val="0"/>
          <c:dLbls>
            <c:dLbl>
              <c:idx val="0"/>
              <c:layout>
                <c:manualLayout>
                  <c:x val="0.00290491139587955"/>
                  <c:y val="0.018939348797616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42E-4FCD-8797-7B46714A9ECF}"/>
                </c:ext>
                <c:ext xmlns:c15="http://schemas.microsoft.com/office/drawing/2012/chart" uri="{CE6537A1-D6FC-4f65-9D91-7224C49458BB}">
                  <c15:layout/>
                </c:ext>
              </c:extLst>
            </c:dLbl>
            <c:dLbl>
              <c:idx val="1"/>
              <c:layout>
                <c:manualLayout>
                  <c:x val="0.0032123239497028"/>
                  <c:y val="0.01191657799532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42E-4FCD-8797-7B46714A9ECF}"/>
                </c:ext>
                <c:ext xmlns:c15="http://schemas.microsoft.com/office/drawing/2012/chart" uri="{CE6537A1-D6FC-4f65-9D91-7224C49458BB}">
                  <c15:layout/>
                </c:ext>
              </c:extLst>
            </c:dLbl>
            <c:dLbl>
              <c:idx val="2"/>
              <c:layout>
                <c:manualLayout>
                  <c:x val="0.00313725490196078"/>
                  <c:y val="0.015151592537419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42E-4FCD-8797-7B46714A9ECF}"/>
                </c:ext>
                <c:ext xmlns:c15="http://schemas.microsoft.com/office/drawing/2012/chart" uri="{CE6537A1-D6FC-4f65-9D91-7224C49458BB}">
                  <c15:layout/>
                </c:ext>
              </c:extLst>
            </c:dLbl>
            <c:dLbl>
              <c:idx val="3"/>
              <c:layout>
                <c:manualLayout>
                  <c:x val="0.00239068155696227"/>
                  <c:y val="0.015151592537419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42E-4FCD-8797-7B46714A9ECF}"/>
                </c:ext>
                <c:ext xmlns:c15="http://schemas.microsoft.com/office/drawing/2012/chart" uri="{CE6537A1-D6FC-4f65-9D91-7224C49458BB}"/>
              </c:extLst>
            </c:dLbl>
            <c:dLbl>
              <c:idx val="4"/>
              <c:layout>
                <c:manualLayout>
                  <c:x val="-0.000199955397732191"/>
                  <c:y val="0.0153357451940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42E-4FCD-8797-7B46714A9ECF}"/>
                </c:ext>
                <c:ext xmlns:c15="http://schemas.microsoft.com/office/drawing/2012/chart" uri="{CE6537A1-D6FC-4f65-9D91-7224C49458BB}"/>
              </c:extLst>
            </c:dLbl>
            <c:dLbl>
              <c:idx val="5"/>
              <c:layout>
                <c:manualLayout>
                  <c:x val="0.0126006860178817"/>
                  <c:y val="0.0180180180180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42E-4FCD-8797-7B46714A9ECF}"/>
                </c:ext>
                <c:ext xmlns:c15="http://schemas.microsoft.com/office/drawing/2012/chart" uri="{CE6537A1-D6FC-4f65-9D91-7224C49458BB}"/>
              </c:extLst>
            </c:dLbl>
            <c:spPr>
              <a:noFill/>
              <a:ln>
                <a:noFill/>
              </a:ln>
              <a:effectLst/>
            </c:spPr>
            <c:txPr>
              <a:bodyPr rot="-5400000" vert="horz"/>
              <a:lstStyle/>
              <a:p>
                <a:pPr>
                  <a:defRPr lang="en-US" sz="900">
                    <a:solidFill>
                      <a:srgbClr val="FFC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'!$I$628:$I$632</c:f>
              <c:strCache>
                <c:ptCount val="5"/>
                <c:pt idx="0">
                  <c:v>Dec 31,2016</c:v>
                </c:pt>
                <c:pt idx="1">
                  <c:v>Mar 31,2017</c:v>
                </c:pt>
                <c:pt idx="2">
                  <c:v>Jun 30,2017</c:v>
                </c:pt>
                <c:pt idx="3">
                  <c:v>Sep 30,2017</c:v>
                </c:pt>
                <c:pt idx="4">
                  <c:v>Dec 31,2017</c:v>
                </c:pt>
              </c:strCache>
            </c:strRef>
          </c:cat>
          <c:val>
            <c:numRef>
              <c:f>'Revenue numbers '!$M$628:$M$632</c:f>
              <c:numCache>
                <c:formatCode>#,##0</c:formatCode>
                <c:ptCount val="5"/>
                <c:pt idx="0">
                  <c:v>228804.0</c:v>
                </c:pt>
                <c:pt idx="1">
                  <c:v>251765.0</c:v>
                </c:pt>
                <c:pt idx="2">
                  <c:v>275058.0</c:v>
                </c:pt>
              </c:numCache>
            </c:numRef>
          </c:val>
          <c:extLst xmlns:c16r2="http://schemas.microsoft.com/office/drawing/2015/06/chart">
            <c:ext xmlns:c16="http://schemas.microsoft.com/office/drawing/2014/chart" uri="{C3380CC4-5D6E-409C-BE32-E72D297353CC}">
              <c16:uniqueId val="{0000001C-E42E-4FCD-8797-7B46714A9ECF}"/>
            </c:ext>
          </c:extLst>
        </c:ser>
        <c:dLbls>
          <c:showLegendKey val="0"/>
          <c:showVal val="1"/>
          <c:showCatName val="0"/>
          <c:showSerName val="0"/>
          <c:showPercent val="0"/>
          <c:showBubbleSize val="0"/>
        </c:dLbls>
        <c:gapWidth val="150"/>
        <c:axId val="1207799616"/>
        <c:axId val="1207801664"/>
      </c:barChart>
      <c:catAx>
        <c:axId val="1207799616"/>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207801664"/>
        <c:crosses val="autoZero"/>
        <c:auto val="1"/>
        <c:lblAlgn val="ctr"/>
        <c:lblOffset val="100"/>
        <c:tickLblSkip val="1"/>
        <c:tickMarkSkip val="1"/>
        <c:noMultiLvlLbl val="0"/>
      </c:catAx>
      <c:valAx>
        <c:axId val="1207801664"/>
        <c:scaling>
          <c:orientation val="minMax"/>
        </c:scaling>
        <c:delete val="0"/>
        <c:axPos val="l"/>
        <c:title>
          <c:tx>
            <c:rich>
              <a:bodyPr/>
              <a:lstStyle/>
              <a:p>
                <a:pPr>
                  <a:defRPr lang="en-US" sz="900" b="0">
                    <a:latin typeface="+mn-lt"/>
                  </a:defRPr>
                </a:pPr>
                <a:r>
                  <a:rPr lang="en-US" sz="900" b="0">
                    <a:latin typeface="+mn-lt"/>
                  </a:rPr>
                  <a:t>Total Minutes    </a:t>
                </a:r>
              </a:p>
              <a:p>
                <a:pPr>
                  <a:defRPr lang="en-US" sz="900" b="0">
                    <a:latin typeface="+mn-lt"/>
                  </a:defRPr>
                </a:pPr>
                <a:r>
                  <a:rPr lang="en-US" sz="900" b="0">
                    <a:latin typeface="+mn-lt"/>
                  </a:rPr>
                  <a:t>(million min)</a:t>
                </a:r>
              </a:p>
            </c:rich>
          </c:tx>
          <c:layout>
            <c:manualLayout>
              <c:xMode val="edge"/>
              <c:yMode val="edge"/>
              <c:x val="0.028008165645961"/>
              <c:y val="0.306174930836356"/>
            </c:manualLayout>
          </c:layout>
          <c:overlay val="0"/>
        </c:title>
        <c:numFmt formatCode="#,##0" sourceLinked="1"/>
        <c:majorTickMark val="out"/>
        <c:minorTickMark val="none"/>
        <c:tickLblPos val="nextTo"/>
        <c:txPr>
          <a:bodyPr rot="0" vert="horz"/>
          <a:lstStyle/>
          <a:p>
            <a:pPr>
              <a:defRPr lang="en-US"/>
            </a:pPr>
            <a:endParaRPr lang="en-US"/>
          </a:p>
        </c:txPr>
        <c:crossAx val="1207799616"/>
        <c:crosses val="autoZero"/>
        <c:crossBetween val="between"/>
      </c:valAx>
      <c:dTable>
        <c:showHorzBorder val="1"/>
        <c:showVertBorder val="1"/>
        <c:showOutline val="1"/>
        <c:showKeys val="1"/>
        <c:txPr>
          <a:bodyPr/>
          <a:lstStyle/>
          <a:p>
            <a:pPr rtl="0">
              <a:defRPr lang="en-US"/>
            </a:pPr>
            <a:endParaRPr lang="en-US"/>
          </a:p>
        </c:txPr>
      </c:dTable>
      <c:spPr>
        <a:solidFill>
          <a:srgbClr val="FFFFCC"/>
        </a:solidFill>
      </c:spPr>
    </c:plotArea>
    <c:plotVisOnly val="1"/>
    <c:dispBlanksAs val="gap"/>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dirty="0"/>
              <a:t>Tonse Analysis: Handsets</a:t>
            </a:r>
            <a:r>
              <a:rPr lang="en-US" sz="1400" baseline="0" dirty="0"/>
              <a:t> launched in India based on price range February-2018</a:t>
            </a:r>
            <a:endParaRPr lang="en-US" sz="1400" dirty="0"/>
          </a:p>
        </c:rich>
      </c:tx>
      <c:layout>
        <c:manualLayout>
          <c:xMode val="edge"/>
          <c:yMode val="edge"/>
          <c:x val="0.131983468617137"/>
          <c:y val="0.113494347518353"/>
        </c:manualLayout>
      </c:layout>
      <c:overlay val="0"/>
    </c:title>
    <c:autoTitleDeleted val="0"/>
    <c:view3D>
      <c:rotX val="75"/>
      <c:rotY val="0"/>
      <c:rAngAx val="0"/>
    </c:view3D>
    <c:floor>
      <c:thickness val="0"/>
    </c:floor>
    <c:sideWall>
      <c:thickness val="0"/>
      <c:spPr>
        <a:noFill/>
      </c:spPr>
    </c:sideWall>
    <c:backWall>
      <c:thickness val="0"/>
      <c:spPr>
        <a:noFill/>
      </c:spPr>
    </c:backWall>
    <c:plotArea>
      <c:layout>
        <c:manualLayout>
          <c:layoutTarget val="inner"/>
          <c:xMode val="edge"/>
          <c:yMode val="edge"/>
          <c:x val="0.239843384293007"/>
          <c:y val="0.23820421889944"/>
          <c:w val="0.5523172352629"/>
          <c:h val="0.758956748117732"/>
        </c:manualLayout>
      </c:layout>
      <c:pie3DChart>
        <c:varyColors val="1"/>
        <c:ser>
          <c:idx val="0"/>
          <c:order val="0"/>
          <c:tx>
            <c:strRef>
              <c:f>'New Devices Intro &amp; Analysis'!$F$78:$H$78</c:f>
              <c:strCache>
                <c:ptCount val="3"/>
                <c:pt idx="0">
                  <c:v>1</c:v>
                </c:pt>
                <c:pt idx="1">
                  <c:v>2</c:v>
                </c:pt>
                <c:pt idx="2">
                  <c:v>9</c:v>
                </c:pt>
              </c:strCache>
            </c:strRef>
          </c:tx>
          <c:explosion val="1"/>
          <c:dPt>
            <c:idx val="0"/>
            <c:bubble3D val="0"/>
            <c:spPr>
              <a:solidFill>
                <a:schemeClr val="accent6"/>
              </a:solidFill>
            </c:spPr>
            <c:extLst xmlns:c16r2="http://schemas.microsoft.com/office/drawing/2015/06/chart">
              <c:ext xmlns:c16="http://schemas.microsoft.com/office/drawing/2014/chart" uri="{C3380CC4-5D6E-409C-BE32-E72D297353CC}">
                <c16:uniqueId val="{00000001-8AFB-441A-A8A7-46B9CF655CBF}"/>
              </c:ext>
            </c:extLst>
          </c:dPt>
          <c:dPt>
            <c:idx val="1"/>
            <c:bubble3D val="0"/>
            <c:spPr>
              <a:solidFill>
                <a:schemeClr val="accent5"/>
              </a:solidFill>
              <a:ln>
                <a:solidFill>
                  <a:schemeClr val="accent5"/>
                </a:solidFill>
              </a:ln>
            </c:spPr>
            <c:extLst xmlns:c16r2="http://schemas.microsoft.com/office/drawing/2015/06/chart">
              <c:ext xmlns:c16="http://schemas.microsoft.com/office/drawing/2014/chart" uri="{C3380CC4-5D6E-409C-BE32-E72D297353CC}">
                <c16:uniqueId val="{00000003-8AFB-441A-A8A7-46B9CF655CBF}"/>
              </c:ext>
            </c:extLst>
          </c:dPt>
          <c:dPt>
            <c:idx val="2"/>
            <c:bubble3D val="0"/>
            <c:spPr>
              <a:solidFill>
                <a:srgbClr val="92D050"/>
              </a:solidFill>
              <a:ln>
                <a:solidFill>
                  <a:srgbClr val="92D050"/>
                </a:solidFill>
              </a:ln>
            </c:spPr>
            <c:extLst xmlns:c16r2="http://schemas.microsoft.com/office/drawing/2015/06/chart">
              <c:ext xmlns:c16="http://schemas.microsoft.com/office/drawing/2014/chart" uri="{C3380CC4-5D6E-409C-BE32-E72D297353CC}">
                <c16:uniqueId val="{00000005-8AFB-441A-A8A7-46B9CF655CBF}"/>
              </c:ext>
            </c:extLst>
          </c:dPt>
          <c:dPt>
            <c:idx val="3"/>
            <c:bubble3D val="0"/>
            <c:spPr>
              <a:solidFill>
                <a:schemeClr val="bg1">
                  <a:lumMod val="50000"/>
                </a:schemeClr>
              </a:solidFill>
            </c:spPr>
            <c:extLst xmlns:c16r2="http://schemas.microsoft.com/office/drawing/2015/06/chart">
              <c:ext xmlns:c16="http://schemas.microsoft.com/office/drawing/2014/chart" uri="{C3380CC4-5D6E-409C-BE32-E72D297353CC}">
                <c16:uniqueId val="{00000007-8AFB-441A-A8A7-46B9CF655CBF}"/>
              </c:ext>
            </c:extLst>
          </c:dPt>
          <c:dLbls>
            <c:dLbl>
              <c:idx val="0"/>
              <c:layout>
                <c:manualLayout>
                  <c:x val="-0.0954454670787446"/>
                  <c:y val="0.127325123310348"/>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AFB-441A-A8A7-46B9CF655CBF}"/>
                </c:ext>
                <c:ext xmlns:c15="http://schemas.microsoft.com/office/drawing/2012/chart" uri="{CE6537A1-D6FC-4f65-9D91-7224C49458BB}">
                  <c15:layout/>
                </c:ext>
              </c:extLst>
            </c:dLbl>
            <c:dLbl>
              <c:idx val="1"/>
              <c:layout>
                <c:manualLayout>
                  <c:x val="-0.132473132330665"/>
                  <c:y val="-0.0769341540473384"/>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8AFB-441A-A8A7-46B9CF655CBF}"/>
                </c:ext>
                <c:ext xmlns:c15="http://schemas.microsoft.com/office/drawing/2012/chart" uri="{CE6537A1-D6FC-4f65-9D91-7224C49458BB}">
                  <c15:layout/>
                </c:ext>
              </c:extLst>
            </c:dLbl>
            <c:dLbl>
              <c:idx val="2"/>
              <c:layout>
                <c:manualLayout>
                  <c:x val="0.170791311723729"/>
                  <c:y val="-0.0937026748161481"/>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8AFB-441A-A8A7-46B9CF655CBF}"/>
                </c:ext>
                <c:ext xmlns:c15="http://schemas.microsoft.com/office/drawing/2012/chart" uri="{CE6537A1-D6FC-4f65-9D91-7224C49458BB}">
                  <c15:layout/>
                </c:ext>
              </c:extLst>
            </c:dLbl>
            <c:dLbl>
              <c:idx val="3"/>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8AFB-441A-A8A7-46B9CF655CBF}"/>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lang="en-US">
                    <a:solidFill>
                      <a:schemeClr val="bg1"/>
                    </a:solidFil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'New Devices Intro &amp; Analysis'!$F$61:$I$61</c:f>
              <c:strCache>
                <c:ptCount val="4"/>
                <c:pt idx="0">
                  <c:v>High-End </c:v>
                </c:pt>
                <c:pt idx="1">
                  <c:v>Mid-High</c:v>
                </c:pt>
                <c:pt idx="2">
                  <c:v>Mid-low</c:v>
                </c:pt>
                <c:pt idx="3">
                  <c:v>Low-End</c:v>
                </c:pt>
              </c:strCache>
            </c:strRef>
          </c:cat>
          <c:val>
            <c:numRef>
              <c:f>'New Devices Intro &amp; Analysis'!$F$78:$I$78</c:f>
              <c:numCache>
                <c:formatCode>General</c:formatCode>
                <c:ptCount val="4"/>
                <c:pt idx="0">
                  <c:v>1.0</c:v>
                </c:pt>
                <c:pt idx="1">
                  <c:v>2.0</c:v>
                </c:pt>
                <c:pt idx="2">
                  <c:v>9.0</c:v>
                </c:pt>
                <c:pt idx="3">
                  <c:v>0.0</c:v>
                </c:pt>
              </c:numCache>
            </c:numRef>
          </c:val>
          <c:extLst xmlns:c16r2="http://schemas.microsoft.com/office/drawing/2015/06/chart">
            <c:ext xmlns:c16="http://schemas.microsoft.com/office/drawing/2014/chart" uri="{C3380CC4-5D6E-409C-BE32-E72D297353CC}">
              <c16:uniqueId val="{00000008-8AFB-441A-A8A7-46B9CF655CBF}"/>
            </c:ext>
          </c:extLst>
        </c:ser>
        <c:dLbls>
          <c:showLegendKey val="0"/>
          <c:showVal val="1"/>
          <c:showCatName val="0"/>
          <c:showSerName val="0"/>
          <c:showPercent val="0"/>
          <c:showBubbleSize val="0"/>
          <c:showLeaderLines val="1"/>
        </c:dLbls>
      </c:pie3DChart>
    </c:plotArea>
    <c:plotVisOnly val="1"/>
    <c:dispBlanksAs val="zero"/>
    <c:showDLblsOverMax val="0"/>
  </c:chart>
  <c:spPr>
    <a:noFill/>
    <a:ln>
      <a:solidFill>
        <a:sysClr val="windowText" lastClr="000000"/>
      </a:solidFill>
    </a:ln>
  </c:spPr>
  <c:printSettings>
    <c:headerFooter/>
    <c:pageMargins b="0.750000000000015" l="0.700000000000001" r="0.700000000000001" t="0.75000000000001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Tonse Analysis:</a:t>
            </a:r>
            <a:r>
              <a:rPr lang="en-US" sz="1200" baseline="0"/>
              <a:t> Handsets launched in India by price range in INR</a:t>
            </a:r>
          </a:p>
          <a:p>
            <a:pPr>
              <a:defRPr lang="en-US" sz="1200"/>
            </a:pPr>
            <a:r>
              <a:rPr lang="en-US" sz="1200" baseline="0"/>
              <a:t> (February-2018)</a:t>
            </a:r>
            <a:endParaRPr lang="en-US" sz="1200"/>
          </a:p>
        </c:rich>
      </c:tx>
      <c:layout>
        <c:manualLayout>
          <c:xMode val="edge"/>
          <c:yMode val="edge"/>
          <c:x val="0.269102825561439"/>
          <c:y val="0.100430640614367"/>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203940568106754"/>
          <c:y val="0.198947631546092"/>
          <c:w val="0.739921405657627"/>
          <c:h val="0.4835151856018"/>
        </c:manualLayout>
      </c:layout>
      <c:bar3DChart>
        <c:barDir val="col"/>
        <c:grouping val="stacked"/>
        <c:varyColors val="0"/>
        <c:ser>
          <c:idx val="1"/>
          <c:order val="0"/>
          <c:tx>
            <c:strRef>
              <c:f>'New Devices Intro &amp; Analysis'!$H$1138</c:f>
              <c:strCache>
                <c:ptCount val="1"/>
                <c:pt idx="0">
                  <c:v>Smart Phones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invertIfNegative val="0"/>
          <c:dLbls>
            <c:dLbl>
              <c:idx val="9"/>
              <c:delete val="1"/>
              <c:extLst xmlns:c16r2="http://schemas.microsoft.com/office/drawing/2015/06/chart">
                <c:ext xmlns:c16="http://schemas.microsoft.com/office/drawing/2014/chart" uri="{C3380CC4-5D6E-409C-BE32-E72D297353CC}">
                  <c16:uniqueId val="{00000000-AF35-4EBE-9C4B-D58D209ED2F8}"/>
                </c:ext>
                <c:ext xmlns:c15="http://schemas.microsoft.com/office/drawing/2012/chart" uri="{CE6537A1-D6FC-4f65-9D91-7224C49458BB}"/>
              </c:extLst>
            </c:dLbl>
            <c:dLbl>
              <c:idx val="13"/>
              <c:layout>
                <c:manualLayout>
                  <c:x val="0.00370370370370428"/>
                  <c:y val="-0.011799410029498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35-4EBE-9C4B-D58D209ED2F8}"/>
                </c:ext>
                <c:ext xmlns:c15="http://schemas.microsoft.com/office/drawing/2012/chart" uri="{CE6537A1-D6FC-4f65-9D91-7224C49458BB}"/>
              </c:extLst>
            </c:dLbl>
            <c:spPr>
              <a:noFill/>
              <a:ln>
                <a:noFill/>
              </a:ln>
              <a:effectLst/>
            </c:spPr>
            <c:txPr>
              <a:bodyPr/>
              <a:lstStyle/>
              <a:p>
                <a:pPr>
                  <a:defRPr lang="en-US">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'New Devices Intro &amp; Analysis'!$E$1140:$E$1143</c:f>
              <c:strCache>
                <c:ptCount val="4"/>
                <c:pt idx="0">
                  <c:v>2,501-5,000</c:v>
                </c:pt>
                <c:pt idx="1">
                  <c:v>5,001-10,000</c:v>
                </c:pt>
                <c:pt idx="2">
                  <c:v>10,001-20,000</c:v>
                </c:pt>
                <c:pt idx="3">
                  <c:v>&gt;20,000</c:v>
                </c:pt>
              </c:strCache>
            </c:strRef>
          </c:cat>
          <c:val>
            <c:numRef>
              <c:f>'New Devices Intro &amp; Analysis'!$H$1140:$H$1143</c:f>
              <c:numCache>
                <c:formatCode>#,##0</c:formatCode>
                <c:ptCount val="4"/>
                <c:pt idx="0">
                  <c:v>0.0</c:v>
                </c:pt>
                <c:pt idx="1">
                  <c:v>9.0</c:v>
                </c:pt>
                <c:pt idx="2">
                  <c:v>2.0</c:v>
                </c:pt>
                <c:pt idx="3">
                  <c:v>1.0</c:v>
                </c:pt>
              </c:numCache>
            </c:numRef>
          </c:val>
          <c:extLst xmlns:c16r2="http://schemas.microsoft.com/office/drawing/2015/06/chart">
            <c:ext xmlns:c16="http://schemas.microsoft.com/office/drawing/2014/chart" uri="{C3380CC4-5D6E-409C-BE32-E72D297353CC}">
              <c16:uniqueId val="{00000002-AF35-4EBE-9C4B-D58D209ED2F8}"/>
            </c:ext>
          </c:extLst>
        </c:ser>
        <c:dLbls>
          <c:showLegendKey val="0"/>
          <c:showVal val="0"/>
          <c:showCatName val="0"/>
          <c:showSerName val="0"/>
          <c:showPercent val="0"/>
          <c:showBubbleSize val="0"/>
        </c:dLbls>
        <c:gapWidth val="150"/>
        <c:shape val="box"/>
        <c:axId val="1591673328"/>
        <c:axId val="1591666144"/>
        <c:axId val="0"/>
      </c:bar3DChart>
      <c:catAx>
        <c:axId val="1591673328"/>
        <c:scaling>
          <c:orientation val="minMax"/>
        </c:scaling>
        <c:delete val="0"/>
        <c:axPos val="b"/>
        <c:title>
          <c:tx>
            <c:rich>
              <a:bodyPr/>
              <a:lstStyle/>
              <a:p>
                <a:pPr>
                  <a:defRPr lang="en-US"/>
                </a:pPr>
                <a:r>
                  <a:rPr lang="en-US"/>
                  <a:t>INR</a:t>
                </a:r>
              </a:p>
            </c:rich>
          </c:tx>
          <c:layout>
            <c:manualLayout>
              <c:xMode val="edge"/>
              <c:yMode val="edge"/>
              <c:x val="0.569428319496055"/>
              <c:y val="0.754358808212439"/>
            </c:manualLayout>
          </c:layout>
          <c:overlay val="0"/>
        </c:title>
        <c:numFmt formatCode="General" sourceLinked="0"/>
        <c:majorTickMark val="out"/>
        <c:minorTickMark val="none"/>
        <c:tickLblPos val="nextTo"/>
        <c:txPr>
          <a:bodyPr/>
          <a:lstStyle/>
          <a:p>
            <a:pPr>
              <a:defRPr lang="en-US"/>
            </a:pPr>
            <a:endParaRPr lang="en-US"/>
          </a:p>
        </c:txPr>
        <c:crossAx val="1591666144"/>
        <c:crosses val="autoZero"/>
        <c:auto val="1"/>
        <c:lblAlgn val="ctr"/>
        <c:lblOffset val="100"/>
        <c:noMultiLvlLbl val="0"/>
      </c:catAx>
      <c:valAx>
        <c:axId val="1591666144"/>
        <c:scaling>
          <c:orientation val="minMax"/>
        </c:scaling>
        <c:delete val="0"/>
        <c:axPos val="l"/>
        <c:title>
          <c:tx>
            <c:rich>
              <a:bodyPr rot="-5400000" vert="horz"/>
              <a:lstStyle/>
              <a:p>
                <a:pPr>
                  <a:defRPr lang="en-US"/>
                </a:pPr>
                <a:r>
                  <a:rPr lang="en-US" sz="1050"/>
                  <a:t>Handsets</a:t>
                </a:r>
              </a:p>
            </c:rich>
          </c:tx>
          <c:layout>
            <c:manualLayout>
              <c:xMode val="edge"/>
              <c:yMode val="edge"/>
              <c:x val="0.159032639804219"/>
              <c:y val="0.399739949903758"/>
            </c:manualLayout>
          </c:layout>
          <c:overlay val="0"/>
        </c:title>
        <c:numFmt formatCode="#,##0" sourceLinked="1"/>
        <c:majorTickMark val="out"/>
        <c:minorTickMark val="none"/>
        <c:tickLblPos val="nextTo"/>
        <c:txPr>
          <a:bodyPr/>
          <a:lstStyle/>
          <a:p>
            <a:pPr>
              <a:defRPr lang="en-US"/>
            </a:pPr>
            <a:endParaRPr lang="en-US"/>
          </a:p>
        </c:txPr>
        <c:crossAx val="1591673328"/>
        <c:crosses val="autoZero"/>
        <c:crossBetween val="between"/>
      </c:valAx>
    </c:plotArea>
    <c:legend>
      <c:legendPos val="r"/>
      <c:layout>
        <c:manualLayout>
          <c:xMode val="edge"/>
          <c:yMode val="edge"/>
          <c:x val="0.394945216335497"/>
          <c:y val="0.923431157219133"/>
          <c:w val="0.308725296914704"/>
          <c:h val="0.0687922448896671"/>
        </c:manualLayout>
      </c:layout>
      <c:overlay val="0"/>
      <c:txPr>
        <a:bodyPr/>
        <a:lstStyle/>
        <a:p>
          <a:pPr>
            <a:defRPr lang="en-US"/>
          </a:pPr>
          <a:endParaRPr lang="en-US"/>
        </a:p>
      </c:txPr>
    </c:legend>
    <c:plotVisOnly val="1"/>
    <c:dispBlanksAs val="gap"/>
    <c:showDLblsOverMax val="0"/>
  </c:chart>
  <c:printSettings>
    <c:headerFooter/>
    <c:pageMargins b="0.750000000000015" l="0.700000000000001" r="0.700000000000001" t="0.75000000000001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dirty="0"/>
              <a:t>Tonse Analysis: Handsets</a:t>
            </a:r>
            <a:r>
              <a:rPr lang="en-US" sz="1400" baseline="0" dirty="0"/>
              <a:t> launched in India By OS</a:t>
            </a:r>
          </a:p>
          <a:p>
            <a:pPr>
              <a:defRPr lang="en-US" sz="1400"/>
            </a:pPr>
            <a:r>
              <a:rPr lang="en-US" sz="1400" baseline="0" dirty="0"/>
              <a:t>February-2018</a:t>
            </a:r>
            <a:endParaRPr lang="en-US" sz="1400" dirty="0"/>
          </a:p>
        </c:rich>
      </c:tx>
      <c:layout>
        <c:manualLayout>
          <c:xMode val="edge"/>
          <c:yMode val="edge"/>
          <c:x val="0.160534016872539"/>
          <c:y val="0.151978406304411"/>
        </c:manualLayout>
      </c:layout>
      <c:overlay val="0"/>
    </c:title>
    <c:autoTitleDeleted val="0"/>
    <c:plotArea>
      <c:layout>
        <c:manualLayout>
          <c:layoutTarget val="inner"/>
          <c:xMode val="edge"/>
          <c:yMode val="edge"/>
          <c:x val="0.240652151393543"/>
          <c:y val="0.313717634581907"/>
          <c:w val="0.51581089913168"/>
          <c:h val="0.609813969586667"/>
        </c:manualLayout>
      </c:layout>
      <c:doughnutChart>
        <c:varyColors val="1"/>
        <c:ser>
          <c:idx val="0"/>
          <c:order val="0"/>
          <c:explosion val="4"/>
          <c:dPt>
            <c:idx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32F0-459A-B028-F26F3414216C}"/>
              </c:ext>
            </c:extLst>
          </c:dPt>
          <c:dPt>
            <c:idx val="1"/>
            <c:bubble3D val="0"/>
            <c:spPr>
              <a:solidFill>
                <a:srgbClr val="0070C0"/>
              </a:solidFill>
              <a:ln>
                <a:solidFill>
                  <a:schemeClr val="accent5"/>
                </a:solidFill>
              </a:ln>
            </c:spPr>
            <c:extLst xmlns:c16r2="http://schemas.microsoft.com/office/drawing/2015/06/chart">
              <c:ext xmlns:c16="http://schemas.microsoft.com/office/drawing/2014/chart" uri="{C3380CC4-5D6E-409C-BE32-E72D297353CC}">
                <c16:uniqueId val="{00000003-32F0-459A-B028-F26F3414216C}"/>
              </c:ext>
            </c:extLst>
          </c:dPt>
          <c:dPt>
            <c:idx val="2"/>
            <c:bubble3D val="0"/>
            <c:spPr>
              <a:solidFill>
                <a:srgbClr val="C00000"/>
              </a:solidFill>
            </c:spPr>
            <c:extLst xmlns:c16r2="http://schemas.microsoft.com/office/drawing/2015/06/chart">
              <c:ext xmlns:c16="http://schemas.microsoft.com/office/drawing/2014/chart" uri="{C3380CC4-5D6E-409C-BE32-E72D297353CC}">
                <c16:uniqueId val="{00000005-32F0-459A-B028-F26F3414216C}"/>
              </c:ext>
            </c:extLst>
          </c:dPt>
          <c:dLbls>
            <c:dLbl>
              <c:idx val="1"/>
              <c:delete val="1"/>
              <c:extLst xmlns:c16r2="http://schemas.microsoft.com/office/drawing/2015/06/chart">
                <c:ext xmlns:c16="http://schemas.microsoft.com/office/drawing/2014/chart" uri="{C3380CC4-5D6E-409C-BE32-E72D297353CC}">
                  <c16:uniqueId val="{00000003-32F0-459A-B028-F26F3414216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'New Devices Intro &amp; Analysis'!$F$86:$H$86</c:f>
              <c:strCache>
                <c:ptCount val="3"/>
                <c:pt idx="0">
                  <c:v>Android</c:v>
                </c:pt>
                <c:pt idx="1">
                  <c:v>Windows 10</c:v>
                </c:pt>
                <c:pt idx="2">
                  <c:v>iOS</c:v>
                </c:pt>
              </c:strCache>
            </c:strRef>
          </c:cat>
          <c:val>
            <c:numRef>
              <c:f>'New Devices Intro &amp; Analysis'!$F$103:$H$103</c:f>
              <c:numCache>
                <c:formatCode>General</c:formatCode>
                <c:ptCount val="3"/>
                <c:pt idx="0">
                  <c:v>12.0</c:v>
                </c:pt>
                <c:pt idx="1">
                  <c:v>0.0</c:v>
                </c:pt>
                <c:pt idx="2">
                  <c:v>0.0</c:v>
                </c:pt>
              </c:numCache>
            </c:numRef>
          </c:val>
          <c:extLst xmlns:c16r2="http://schemas.microsoft.com/office/drawing/2015/06/chart">
            <c:ext xmlns:c16="http://schemas.microsoft.com/office/drawing/2014/chart" uri="{C3380CC4-5D6E-409C-BE32-E72D297353CC}">
              <c16:uniqueId val="{00000006-32F0-459A-B028-F26F3414216C}"/>
            </c:ext>
          </c:extLst>
        </c:ser>
        <c:dLbls>
          <c:showLegendKey val="0"/>
          <c:showVal val="1"/>
          <c:showCatName val="0"/>
          <c:showSerName val="0"/>
          <c:showPercent val="0"/>
          <c:showBubbleSize val="0"/>
          <c:showLeaderLines val="1"/>
        </c:dLbls>
        <c:firstSliceAng val="0"/>
        <c:holeSize val="50"/>
      </c:doughnutChart>
      <c:spPr>
        <a:noFill/>
      </c:spPr>
    </c:plotArea>
    <c:plotVisOnly val="1"/>
    <c:dispBlanksAs val="zero"/>
    <c:showDLblsOverMax val="0"/>
  </c:chart>
  <c:spPr>
    <a:noFill/>
    <a:ln>
      <a:solidFill>
        <a:sysClr val="windowText" lastClr="000000"/>
      </a:solidFill>
    </a:ln>
  </c:spPr>
  <c:printSettings>
    <c:headerFooter/>
    <c:pageMargins b="0.750000000000015" l="0.700000000000001" r="0.700000000000001" t="0.75000000000001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Rural</a:t>
            </a:r>
            <a:r>
              <a:rPr lang="en-US" sz="1200" baseline="0"/>
              <a:t> Wire line Subscribers in Millions</a:t>
            </a:r>
            <a:endParaRPr lang="en-US" sz="1200"/>
          </a:p>
        </c:rich>
      </c:tx>
      <c:layout>
        <c:manualLayout>
          <c:xMode val="edge"/>
          <c:yMode val="edge"/>
          <c:x val="0.304556430446194"/>
          <c:y val="0.0147994122093962"/>
        </c:manualLayout>
      </c:layout>
      <c:overlay val="1"/>
    </c:title>
    <c:autoTitleDeleted val="0"/>
    <c:view3D>
      <c:rotX val="15"/>
      <c:rotY val="20"/>
      <c:depthPercent val="100"/>
      <c:rAngAx val="1"/>
    </c:view3D>
    <c:floor>
      <c:thickness val="0"/>
    </c:floor>
    <c:sideWall>
      <c:thickness val="0"/>
      <c:spPr>
        <a:solidFill>
          <a:srgbClr val="FFFF99"/>
        </a:solidFill>
      </c:spPr>
    </c:sideWall>
    <c:backWall>
      <c:thickness val="0"/>
      <c:spPr>
        <a:solidFill>
          <a:srgbClr val="FFFF99"/>
        </a:solidFill>
      </c:spPr>
    </c:backWall>
    <c:plotArea>
      <c:layout>
        <c:manualLayout>
          <c:layoutTarget val="inner"/>
          <c:xMode val="edge"/>
          <c:yMode val="edge"/>
          <c:x val="0.158799151979044"/>
          <c:y val="0.0261017136861624"/>
          <c:w val="0.830183042762112"/>
          <c:h val="0.700289407220325"/>
        </c:manualLayout>
      </c:layout>
      <c:bar3DChart>
        <c:barDir val="col"/>
        <c:grouping val="clustered"/>
        <c:varyColors val="0"/>
        <c:ser>
          <c:idx val="0"/>
          <c:order val="0"/>
          <c:tx>
            <c:strRef>
              <c:f>'India Telecom Industry Stats'!$F$52:$K$52</c:f>
              <c:strCache>
                <c:ptCount val="6"/>
                <c:pt idx="0">
                  <c:v>Rural Wire line Subscribers in Million</c:v>
                </c:pt>
              </c:strCache>
            </c:strRef>
          </c:tx>
          <c:invertIfNegative val="0"/>
          <c:dLbls>
            <c:dLbl>
              <c:idx val="0"/>
              <c:layout>
                <c:manualLayout>
                  <c:x val="0.00439311330603781"/>
                  <c:y val="0.0806324561063776"/>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AAF-4B1C-A3E5-357034675DF9}"/>
                </c:ext>
                <c:ext xmlns:c15="http://schemas.microsoft.com/office/drawing/2012/chart" uri="{CE6537A1-D6FC-4f65-9D91-7224C49458BB}">
                  <c15:layout/>
                </c:ext>
              </c:extLst>
            </c:dLbl>
            <c:dLbl>
              <c:idx val="1"/>
              <c:layout>
                <c:manualLayout>
                  <c:x val="0.00457565088284929"/>
                  <c:y val="0.0593050831236531"/>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AAF-4B1C-A3E5-357034675DF9}"/>
                </c:ext>
                <c:ext xmlns:c15="http://schemas.microsoft.com/office/drawing/2012/chart" uri="{CE6537A1-D6FC-4f65-9D91-7224C49458BB}">
                  <c15:layout/>
                </c:ext>
              </c:extLst>
            </c:dLbl>
            <c:dLbl>
              <c:idx val="2"/>
              <c:layout>
                <c:manualLayout>
                  <c:x val="0.00658978583196046"/>
                  <c:y val="0.0821917808219165"/>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AAF-4B1C-A3E5-357034675DF9}"/>
                </c:ext>
                <c:ext xmlns:c15="http://schemas.microsoft.com/office/drawing/2012/chart" uri="{CE6537A1-D6FC-4f65-9D91-7224C49458BB}">
                  <c15:layout/>
                </c:ext>
              </c:extLst>
            </c:dLbl>
            <c:dLbl>
              <c:idx val="3"/>
              <c:layout>
                <c:manualLayout>
                  <c:x val="0.00439311330603781"/>
                  <c:y val="0.0623676261546726"/>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AAF-4B1C-A3E5-357034675DF9}"/>
                </c:ext>
                <c:ext xmlns:c15="http://schemas.microsoft.com/office/drawing/2012/chart" uri="{CE6537A1-D6FC-4f65-9D91-7224C49458BB}">
                  <c15:layout/>
                </c:ext>
              </c:extLst>
            </c:dLbl>
            <c:dLbl>
              <c:idx val="4"/>
              <c:layout>
                <c:manualLayout>
                  <c:x val="0.00439311330603781"/>
                  <c:y val="0.0791290317108278"/>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AAF-4B1C-A3E5-357034675DF9}"/>
                </c:ext>
                <c:ext xmlns:c15="http://schemas.microsoft.com/office/drawing/2012/chart" uri="{CE6537A1-D6FC-4f65-9D91-7224C49458BB}">
                  <c15:layout/>
                </c:ext>
              </c:extLst>
            </c:dLbl>
            <c:dLbl>
              <c:idx val="5"/>
              <c:layout>
                <c:manualLayout>
                  <c:x val="0.00219659527732016"/>
                  <c:y val="0.100456621004566"/>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AAF-4B1C-A3E5-357034675DF9}"/>
                </c:ext>
                <c:ext xmlns:c15="http://schemas.microsoft.com/office/drawing/2012/chart" uri="{CE6537A1-D6FC-4f65-9D91-7224C49458BB}"/>
              </c:extLst>
            </c:dLbl>
            <c:dLbl>
              <c:idx val="6"/>
              <c:layout>
                <c:manualLayout>
                  <c:x val="0.00219659527732016"/>
                  <c:y val="0.0867579908675803"/>
                </c:manualLayout>
              </c:layout>
              <c:spPr/>
              <c:txPr>
                <a:bodyPr/>
                <a:lstStyle/>
                <a:p>
                  <a:pPr>
                    <a:defRPr lang="en-IN">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AAF-4B1C-A3E5-357034675DF9}"/>
                </c:ext>
                <c:ext xmlns:c15="http://schemas.microsoft.com/office/drawing/2012/chart" uri="{CE6537A1-D6FC-4f65-9D91-7224C49458BB}"/>
              </c:extLst>
            </c:dLbl>
            <c:spPr>
              <a:noFill/>
              <a:ln>
                <a:noFill/>
              </a:ln>
              <a:effectLst/>
            </c:spPr>
            <c:txPr>
              <a:bodyPr/>
              <a:lstStyle/>
              <a:p>
                <a:pPr>
                  <a:defRPr lang="en-IN"/>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Stats'!$J$53:$N$53</c:f>
              <c:strCache>
                <c:ptCount val="5"/>
                <c:pt idx="0">
                  <c:v>QE Sep 16</c:v>
                </c:pt>
                <c:pt idx="1">
                  <c:v>QE Dec 16</c:v>
                </c:pt>
                <c:pt idx="2">
                  <c:v>QE Mar 17</c:v>
                </c:pt>
                <c:pt idx="3">
                  <c:v>QE Jun 17</c:v>
                </c:pt>
                <c:pt idx="4">
                  <c:v>QE Sep 17</c:v>
                </c:pt>
              </c:strCache>
            </c:strRef>
          </c:cat>
          <c:val>
            <c:numRef>
              <c:f>'India Telecom Industry Stats'!$J$54:$N$54</c:f>
              <c:numCache>
                <c:formatCode>General</c:formatCode>
                <c:ptCount val="5"/>
                <c:pt idx="0">
                  <c:v>3.92</c:v>
                </c:pt>
                <c:pt idx="1">
                  <c:v>3.86</c:v>
                </c:pt>
                <c:pt idx="2">
                  <c:v>3.85</c:v>
                </c:pt>
                <c:pt idx="3">
                  <c:v>3.69</c:v>
                </c:pt>
                <c:pt idx="4">
                  <c:v>3.55</c:v>
                </c:pt>
              </c:numCache>
            </c:numRef>
          </c:val>
          <c:extLst xmlns:c16r2="http://schemas.microsoft.com/office/drawing/2015/06/chart">
            <c:ext xmlns:c16="http://schemas.microsoft.com/office/drawing/2014/chart" uri="{C3380CC4-5D6E-409C-BE32-E72D297353CC}">
              <c16:uniqueId val="{00000007-FAAF-4B1C-A3E5-357034675DF9}"/>
            </c:ext>
          </c:extLst>
        </c:ser>
        <c:dLbls>
          <c:showLegendKey val="0"/>
          <c:showVal val="1"/>
          <c:showCatName val="0"/>
          <c:showSerName val="0"/>
          <c:showPercent val="0"/>
          <c:showBubbleSize val="0"/>
        </c:dLbls>
        <c:gapWidth val="150"/>
        <c:shape val="box"/>
        <c:axId val="1586240896"/>
        <c:axId val="1586243216"/>
        <c:axId val="0"/>
      </c:bar3DChart>
      <c:catAx>
        <c:axId val="1586240896"/>
        <c:scaling>
          <c:orientation val="minMax"/>
        </c:scaling>
        <c:delete val="0"/>
        <c:axPos val="b"/>
        <c:numFmt formatCode="General" sourceLinked="1"/>
        <c:majorTickMark val="out"/>
        <c:minorTickMark val="none"/>
        <c:tickLblPos val="nextTo"/>
        <c:txPr>
          <a:bodyPr/>
          <a:lstStyle/>
          <a:p>
            <a:pPr>
              <a:defRPr lang="en-US"/>
            </a:pPr>
            <a:endParaRPr lang="en-US"/>
          </a:p>
        </c:txPr>
        <c:crossAx val="1586243216"/>
        <c:crosses val="autoZero"/>
        <c:auto val="1"/>
        <c:lblAlgn val="ctr"/>
        <c:lblOffset val="100"/>
        <c:noMultiLvlLbl val="0"/>
      </c:catAx>
      <c:valAx>
        <c:axId val="1586243216"/>
        <c:scaling>
          <c:orientation val="minMax"/>
        </c:scaling>
        <c:delete val="0"/>
        <c:axPos val="l"/>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Subscribers</a:t>
                </a:r>
                <a:r>
                  <a:rPr lang="en-US" sz="900" b="0" baseline="0">
                    <a:latin typeface="Arial" pitchFamily="34" charset="0"/>
                    <a:cs typeface="Arial" pitchFamily="34" charset="0"/>
                  </a:rPr>
                  <a:t> in</a:t>
                </a:r>
              </a:p>
              <a:p>
                <a:pPr>
                  <a:defRPr lang="en-US" sz="900" b="0">
                    <a:latin typeface="Arial" pitchFamily="34" charset="0"/>
                    <a:cs typeface="Arial" pitchFamily="34" charset="0"/>
                  </a:defRPr>
                </a:pPr>
                <a:r>
                  <a:rPr lang="en-US" sz="900" b="0" baseline="0">
                    <a:latin typeface="Arial" pitchFamily="34" charset="0"/>
                    <a:cs typeface="Arial" pitchFamily="34" charset="0"/>
                  </a:rPr>
                  <a:t>(Million)</a:t>
                </a:r>
                <a:endParaRPr lang="en-US" sz="900" b="0">
                  <a:latin typeface="Arial" pitchFamily="34" charset="0"/>
                  <a:cs typeface="Arial" pitchFamily="34" charset="0"/>
                </a:endParaRPr>
              </a:p>
            </c:rich>
          </c:tx>
          <c:layout>
            <c:manualLayout>
              <c:xMode val="edge"/>
              <c:yMode val="edge"/>
              <c:x val="0.0306977665527663"/>
              <c:y val="0.37782772299107"/>
            </c:manualLayout>
          </c:layout>
          <c:overlay val="0"/>
        </c:title>
        <c:numFmt formatCode="General" sourceLinked="1"/>
        <c:majorTickMark val="out"/>
        <c:minorTickMark val="none"/>
        <c:tickLblPos val="nextTo"/>
        <c:txPr>
          <a:bodyPr/>
          <a:lstStyle/>
          <a:p>
            <a:pPr>
              <a:defRPr lang="en-US"/>
            </a:pPr>
            <a:endParaRPr lang="en-US"/>
          </a:p>
        </c:txPr>
        <c:crossAx val="1586240896"/>
        <c:crosses val="autoZero"/>
        <c:crossBetween val="between"/>
      </c:valAx>
      <c:spPr>
        <a:noFill/>
        <a:ln w="25400">
          <a:noFill/>
        </a:ln>
      </c:spPr>
    </c:plotArea>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Public Call Office</a:t>
            </a:r>
          </a:p>
        </c:rich>
      </c:tx>
      <c:layout>
        <c:manualLayout>
          <c:xMode val="edge"/>
          <c:yMode val="edge"/>
          <c:x val="0.414145495963962"/>
          <c:y val="0.014799412209396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791576540737058"/>
          <c:h val="0.700289407220325"/>
        </c:manualLayout>
      </c:layout>
      <c:bar3DChart>
        <c:barDir val="col"/>
        <c:grouping val="clustered"/>
        <c:varyColors val="0"/>
        <c:ser>
          <c:idx val="0"/>
          <c:order val="0"/>
          <c:spPr>
            <a:solidFill>
              <a:schemeClr val="accent5"/>
            </a:solidFill>
          </c:spPr>
          <c:invertIfNegative val="0"/>
          <c:dLbls>
            <c:dLbl>
              <c:idx val="0"/>
              <c:layout>
                <c:manualLayout>
                  <c:x val="0.00464576074332191"/>
                  <c:y val="0.09492988133764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E-46CA-BB3F-93AF0329FB27}"/>
                </c:ext>
                <c:ext xmlns:c15="http://schemas.microsoft.com/office/drawing/2012/chart" uri="{CE6537A1-D6FC-4f65-9D91-7224C49458BB}">
                  <c15:layout/>
                </c:ext>
              </c:extLst>
            </c:dLbl>
            <c:dLbl>
              <c:idx val="1"/>
              <c:layout>
                <c:manualLayout>
                  <c:x val="0.00232288037166086"/>
                  <c:y val="0.1035598705501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3E-46CA-BB3F-93AF0329FB27}"/>
                </c:ext>
                <c:ext xmlns:c15="http://schemas.microsoft.com/office/drawing/2012/chart" uri="{CE6537A1-D6FC-4f65-9D91-7224C49458BB}">
                  <c15:layout/>
                </c:ext>
              </c:extLst>
            </c:dLbl>
            <c:dLbl>
              <c:idx val="2"/>
              <c:layout>
                <c:manualLayout>
                  <c:x val="0.00929152148664343"/>
                  <c:y val="0.09924453618055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03E-46CA-BB3F-93AF0329FB27}"/>
                </c:ext>
                <c:ext xmlns:c15="http://schemas.microsoft.com/office/drawing/2012/chart" uri="{CE6537A1-D6FC-4f65-9D91-7224C49458BB}">
                  <c15:layout/>
                </c:ext>
              </c:extLst>
            </c:dLbl>
            <c:dLbl>
              <c:idx val="3"/>
              <c:layout>
                <c:manualLayout>
                  <c:x val="0.00464576074332191"/>
                  <c:y val="0.09924487594390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03E-46CA-BB3F-93AF0329FB27}"/>
                </c:ext>
                <c:ext xmlns:c15="http://schemas.microsoft.com/office/drawing/2012/chart" uri="{CE6537A1-D6FC-4f65-9D91-7224C49458BB}">
                  <c15:layout/>
                </c:ext>
              </c:extLst>
            </c:dLbl>
            <c:dLbl>
              <c:idx val="4"/>
              <c:layout>
                <c:manualLayout>
                  <c:x val="0.00464576074332191"/>
                  <c:y val="0.1035598705501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03E-46CA-BB3F-93AF0329FB27}"/>
                </c:ext>
                <c:ext xmlns:c15="http://schemas.microsoft.com/office/drawing/2012/chart" uri="{CE6537A1-D6FC-4f65-9D91-7224C49458BB}">
                  <c15:layout/>
                </c:ext>
              </c:extLst>
            </c:dLbl>
            <c:dLbl>
              <c:idx val="5"/>
              <c:layout>
                <c:manualLayout>
                  <c:x val="0.00464576074332191"/>
                  <c:y val="0.1035598705501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03E-46CA-BB3F-93AF0329FB27}"/>
                </c:ext>
                <c:ext xmlns:c15="http://schemas.microsoft.com/office/drawing/2012/chart" uri="{CE6537A1-D6FC-4f65-9D91-7224C49458BB}">
                  <c15:layout/>
                </c:ext>
              </c:extLst>
            </c:dLbl>
            <c:dLbl>
              <c:idx val="6"/>
              <c:layout>
                <c:manualLayout>
                  <c:x val="0.00464576074332191"/>
                  <c:y val="0.09061488673139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03E-46CA-BB3F-93AF0329FB27}"/>
                </c:ext>
                <c:ext xmlns:c15="http://schemas.microsoft.com/office/drawing/2012/chart" uri="{CE6537A1-D6FC-4f65-9D91-7224C49458BB}">
                  <c15:layout/>
                </c:ext>
              </c:extLst>
            </c:dLbl>
            <c:dLbl>
              <c:idx val="7"/>
              <c:layout>
                <c:manualLayout>
                  <c:x val="0.00464576074332191"/>
                  <c:y val="0.08198489751887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03E-46CA-BB3F-93AF0329FB27}"/>
                </c:ext>
                <c:ext xmlns:c15="http://schemas.microsoft.com/office/drawing/2012/chart" uri="{CE6537A1-D6FC-4f65-9D91-7224C49458BB}">
                  <c15:layout/>
                </c:ext>
              </c:extLst>
            </c:dLbl>
            <c:dLbl>
              <c:idx val="8"/>
              <c:layout>
                <c:manualLayout>
                  <c:x val="0.00695652173913045"/>
                  <c:y val="0.090202753781990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03E-46CA-BB3F-93AF0329FB27}"/>
                </c:ext>
                <c:ext xmlns:c15="http://schemas.microsoft.com/office/drawing/2012/chart" uri="{CE6537A1-D6FC-4f65-9D91-7224C49458BB}">
                  <c15:layout/>
                </c:ext>
              </c:extLst>
            </c:dLbl>
            <c:spPr>
              <a:noFill/>
              <a:ln>
                <a:noFill/>
              </a:ln>
              <a:effectLst/>
            </c:spPr>
            <c:txPr>
              <a:bodyPr/>
              <a:lstStyle/>
              <a:p>
                <a:pPr>
                  <a:defRPr lang="en-IN" sz="8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Stats'!$F$116:$N$116</c:f>
              <c:strCache>
                <c:ptCount val="9"/>
                <c:pt idx="0">
                  <c:v>QE Sep 15</c:v>
                </c:pt>
                <c:pt idx="1">
                  <c:v>QE Dec 15</c:v>
                </c:pt>
                <c:pt idx="2">
                  <c:v>QE Mar 16</c:v>
                </c:pt>
                <c:pt idx="3">
                  <c:v>QE Jun 16</c:v>
                </c:pt>
                <c:pt idx="4">
                  <c:v>QE Sep 16</c:v>
                </c:pt>
                <c:pt idx="5">
                  <c:v>QE Dec 16</c:v>
                </c:pt>
                <c:pt idx="6">
                  <c:v>QE Mar 17</c:v>
                </c:pt>
                <c:pt idx="7">
                  <c:v>QE Jun 17</c:v>
                </c:pt>
                <c:pt idx="8">
                  <c:v>QE Sep 17</c:v>
                </c:pt>
              </c:strCache>
            </c:strRef>
          </c:cat>
          <c:val>
            <c:numRef>
              <c:f>'India Telecom Industry Stats'!$F$117:$N$117</c:f>
              <c:numCache>
                <c:formatCode>General</c:formatCode>
                <c:ptCount val="9"/>
                <c:pt idx="0">
                  <c:v>0.658115</c:v>
                </c:pt>
                <c:pt idx="1">
                  <c:v>0.618084</c:v>
                </c:pt>
                <c:pt idx="2">
                  <c:v>0.588</c:v>
                </c:pt>
                <c:pt idx="3" formatCode="0.00">
                  <c:v>0.525</c:v>
                </c:pt>
                <c:pt idx="4">
                  <c:v>0.508</c:v>
                </c:pt>
                <c:pt idx="5" formatCode="0.00">
                  <c:v>0.491</c:v>
                </c:pt>
                <c:pt idx="6" formatCode="0.00">
                  <c:v>0.452</c:v>
                </c:pt>
                <c:pt idx="7" formatCode="0.00">
                  <c:v>0.429</c:v>
                </c:pt>
                <c:pt idx="8" formatCode="0.00">
                  <c:v>0.413</c:v>
                </c:pt>
              </c:numCache>
            </c:numRef>
          </c:val>
          <c:extLst xmlns:c16r2="http://schemas.microsoft.com/office/drawing/2015/06/chart">
            <c:ext xmlns:c16="http://schemas.microsoft.com/office/drawing/2014/chart" uri="{C3380CC4-5D6E-409C-BE32-E72D297353CC}">
              <c16:uniqueId val="{00000009-303E-46CA-BB3F-93AF0329FB27}"/>
            </c:ext>
          </c:extLst>
        </c:ser>
        <c:dLbls>
          <c:showLegendKey val="0"/>
          <c:showVal val="0"/>
          <c:showCatName val="0"/>
          <c:showSerName val="0"/>
          <c:showPercent val="0"/>
          <c:showBubbleSize val="0"/>
        </c:dLbls>
        <c:gapWidth val="150"/>
        <c:shape val="box"/>
        <c:axId val="1224873600"/>
        <c:axId val="1657623328"/>
        <c:axId val="0"/>
      </c:bar3DChart>
      <c:catAx>
        <c:axId val="1224873600"/>
        <c:scaling>
          <c:orientation val="minMax"/>
        </c:scaling>
        <c:delete val="0"/>
        <c:axPos val="b"/>
        <c:numFmt formatCode="General" sourceLinked="1"/>
        <c:majorTickMark val="out"/>
        <c:minorTickMark val="none"/>
        <c:tickLblPos val="nextTo"/>
        <c:txPr>
          <a:bodyPr/>
          <a:lstStyle/>
          <a:p>
            <a:pPr>
              <a:defRPr lang="en-US"/>
            </a:pPr>
            <a:endParaRPr lang="en-US"/>
          </a:p>
        </c:txPr>
        <c:crossAx val="1657623328"/>
        <c:crosses val="autoZero"/>
        <c:auto val="1"/>
        <c:lblAlgn val="ctr"/>
        <c:lblOffset val="100"/>
        <c:noMultiLvlLbl val="0"/>
      </c:catAx>
      <c:valAx>
        <c:axId val="1657623328"/>
        <c:scaling>
          <c:orientation val="minMax"/>
        </c:scaling>
        <c:delete val="0"/>
        <c:axPos val="l"/>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Subscribers</a:t>
                </a:r>
                <a:r>
                  <a:rPr lang="en-US" sz="900" b="0" baseline="0">
                    <a:latin typeface="Arial" pitchFamily="34" charset="0"/>
                    <a:cs typeface="Arial" pitchFamily="34" charset="0"/>
                  </a:rPr>
                  <a:t> in</a:t>
                </a:r>
              </a:p>
              <a:p>
                <a:pPr>
                  <a:defRPr lang="en-US" sz="900" b="0">
                    <a:latin typeface="Arial" pitchFamily="34" charset="0"/>
                    <a:cs typeface="Arial" pitchFamily="34" charset="0"/>
                  </a:defRPr>
                </a:pPr>
                <a:r>
                  <a:rPr lang="en-US" sz="900" b="0" baseline="0">
                    <a:latin typeface="Arial" pitchFamily="34" charset="0"/>
                    <a:cs typeface="Arial" pitchFamily="34" charset="0"/>
                  </a:rPr>
                  <a:t>(Million)</a:t>
                </a:r>
                <a:endParaRPr lang="en-US" sz="900" b="0">
                  <a:latin typeface="Arial" pitchFamily="34" charset="0"/>
                  <a:cs typeface="Arial" pitchFamily="34" charset="0"/>
                </a:endParaRPr>
              </a:p>
            </c:rich>
          </c:tx>
          <c:layout>
            <c:manualLayout>
              <c:xMode val="edge"/>
              <c:yMode val="edge"/>
              <c:x val="0.0306977665527663"/>
              <c:y val="0.37782772299107"/>
            </c:manualLayout>
          </c:layout>
          <c:overlay val="0"/>
        </c:title>
        <c:numFmt formatCode="General" sourceLinked="1"/>
        <c:majorTickMark val="out"/>
        <c:minorTickMark val="none"/>
        <c:tickLblPos val="nextTo"/>
        <c:txPr>
          <a:bodyPr/>
          <a:lstStyle/>
          <a:p>
            <a:pPr>
              <a:defRPr lang="en-US"/>
            </a:pPr>
            <a:endParaRPr lang="en-US"/>
          </a:p>
        </c:txPr>
        <c:crossAx val="1224873600"/>
        <c:crosses val="autoZero"/>
        <c:crossBetween val="between"/>
      </c:valAx>
      <c:spPr>
        <a:noFill/>
        <a:ln w="25400">
          <a:noFill/>
        </a:ln>
      </c:spPr>
    </c:plotArea>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Village Public Telephone Subscribers</a:t>
            </a:r>
            <a:r>
              <a:rPr lang="en-US" sz="1200" baseline="0"/>
              <a:t> in Lakhs</a:t>
            </a:r>
            <a:endParaRPr lang="en-US" sz="1200"/>
          </a:p>
        </c:rich>
      </c:tx>
      <c:layout>
        <c:manualLayout>
          <c:xMode val="edge"/>
          <c:yMode val="edge"/>
          <c:x val="0.269693282282476"/>
          <c:y val="0.0227220694185468"/>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07836648875799"/>
          <c:h val="0.700289407220325"/>
        </c:manualLayout>
      </c:layout>
      <c:bar3DChart>
        <c:barDir val="col"/>
        <c:grouping val="clustered"/>
        <c:varyColors val="0"/>
        <c:ser>
          <c:idx val="0"/>
          <c:order val="0"/>
          <c:spPr>
            <a:solidFill>
              <a:schemeClr val="accent3">
                <a:lumMod val="75000"/>
              </a:schemeClr>
            </a:solidFill>
          </c:spPr>
          <c:invertIfNegative val="0"/>
          <c:dLbls>
            <c:dLbl>
              <c:idx val="0"/>
              <c:layout>
                <c:manualLayout>
                  <c:x val="0.00472813238770686"/>
                  <c:y val="0.0992448759439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9D-482F-A639-9A4816F3818D}"/>
                </c:ext>
                <c:ext xmlns:c15="http://schemas.microsoft.com/office/drawing/2012/chart" uri="{CE6537A1-D6FC-4f65-9D91-7224C49458BB}">
                  <c15:layout/>
                </c:ext>
              </c:extLst>
            </c:dLbl>
            <c:dLbl>
              <c:idx val="1"/>
              <c:layout>
                <c:manualLayout>
                  <c:x val="0.0047281323877069"/>
                  <c:y val="0.09924487594390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89D-482F-A639-9A4816F3818D}"/>
                </c:ext>
                <c:ext xmlns:c15="http://schemas.microsoft.com/office/drawing/2012/chart" uri="{CE6537A1-D6FC-4f65-9D91-7224C49458BB}">
                  <c15:layout/>
                </c:ext>
              </c:extLst>
            </c:dLbl>
            <c:dLbl>
              <c:idx val="2"/>
              <c:layout>
                <c:manualLayout>
                  <c:x val="0.00709219858156029"/>
                  <c:y val="0.09061488673139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89D-482F-A639-9A4816F3818D}"/>
                </c:ext>
                <c:ext xmlns:c15="http://schemas.microsoft.com/office/drawing/2012/chart" uri="{CE6537A1-D6FC-4f65-9D91-7224C49458BB}">
                  <c15:layout/>
                </c:ext>
              </c:extLst>
            </c:dLbl>
            <c:dLbl>
              <c:idx val="3"/>
              <c:layout>
                <c:manualLayout>
                  <c:x val="0.00709219858156029"/>
                  <c:y val="0.086299892125134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89D-482F-A639-9A4816F3818D}"/>
                </c:ext>
                <c:ext xmlns:c15="http://schemas.microsoft.com/office/drawing/2012/chart" uri="{CE6537A1-D6FC-4f65-9D91-7224C49458BB}">
                  <c15:layout/>
                </c:ext>
              </c:extLst>
            </c:dLbl>
            <c:dLbl>
              <c:idx val="4"/>
              <c:layout>
                <c:manualLayout>
                  <c:x val="0.00472813238770686"/>
                  <c:y val="0.09061488673139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89D-482F-A639-9A4816F3818D}"/>
                </c:ext>
                <c:ext xmlns:c15="http://schemas.microsoft.com/office/drawing/2012/chart" uri="{CE6537A1-D6FC-4f65-9D91-7224C49458BB}">
                  <c15:layout/>
                </c:ext>
              </c:extLst>
            </c:dLbl>
            <c:dLbl>
              <c:idx val="5"/>
              <c:layout>
                <c:manualLayout>
                  <c:x val="0.00236406619385343"/>
                  <c:y val="0.09492988133764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89D-482F-A639-9A4816F3818D}"/>
                </c:ext>
                <c:ext xmlns:c15="http://schemas.microsoft.com/office/drawing/2012/chart" uri="{CE6537A1-D6FC-4f65-9D91-7224C49458BB}">
                  <c15:layout/>
                </c:ext>
              </c:extLst>
            </c:dLbl>
            <c:dLbl>
              <c:idx val="6"/>
              <c:layout>
                <c:manualLayout>
                  <c:x val="0.00627486272781249"/>
                  <c:y val="0.086300008546470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89D-482F-A639-9A4816F3818D}"/>
                </c:ext>
                <c:ext xmlns:c15="http://schemas.microsoft.com/office/drawing/2012/chart" uri="{CE6537A1-D6FC-4f65-9D91-7224C49458BB}">
                  <c15:layout/>
                </c:ext>
              </c:extLst>
            </c:dLbl>
            <c:dLbl>
              <c:idx val="7"/>
              <c:layout>
                <c:manualLayout>
                  <c:x val="0.00472813238770686"/>
                  <c:y val="0.0776699029126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89D-482F-A639-9A4816F3818D}"/>
                </c:ext>
                <c:ext xmlns:c15="http://schemas.microsoft.com/office/drawing/2012/chart" uri="{CE6537A1-D6FC-4f65-9D91-7224C49458BB}">
                  <c15:layout/>
                </c:ext>
              </c:extLst>
            </c:dLbl>
            <c:dLbl>
              <c:idx val="8"/>
              <c:layout>
                <c:manualLayout>
                  <c:x val="0.00903033763550746"/>
                  <c:y val="0.086300008546470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89D-482F-A639-9A4816F3818D}"/>
                </c:ext>
                <c:ext xmlns:c15="http://schemas.microsoft.com/office/drawing/2012/chart" uri="{CE6537A1-D6FC-4f65-9D91-7224C49458BB}">
                  <c15:layout/>
                </c:ext>
              </c:extLst>
            </c:dLbl>
            <c:spPr>
              <a:noFill/>
              <a:ln>
                <a:noFill/>
              </a:ln>
              <a:effectLst/>
            </c:spPr>
            <c:txPr>
              <a:bodyPr/>
              <a:lstStyle/>
              <a:p>
                <a:pPr>
                  <a:defRPr lang="en-IN"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Stats'!$F$85:$N$85</c:f>
              <c:strCache>
                <c:ptCount val="9"/>
                <c:pt idx="0">
                  <c:v>QE Sep 15</c:v>
                </c:pt>
                <c:pt idx="1">
                  <c:v>QE Dec 15</c:v>
                </c:pt>
                <c:pt idx="2">
                  <c:v>QE Mar 16</c:v>
                </c:pt>
                <c:pt idx="3">
                  <c:v>QE Jun 16</c:v>
                </c:pt>
                <c:pt idx="4">
                  <c:v>QE Sep 16</c:v>
                </c:pt>
                <c:pt idx="5">
                  <c:v>QE Dec 16</c:v>
                </c:pt>
                <c:pt idx="6">
                  <c:v>QE Mar 17</c:v>
                </c:pt>
                <c:pt idx="7">
                  <c:v>QE Jun 17</c:v>
                </c:pt>
                <c:pt idx="8">
                  <c:v>QE Sep 17</c:v>
                </c:pt>
              </c:strCache>
            </c:strRef>
          </c:cat>
          <c:val>
            <c:numRef>
              <c:f>'India Telecom Industry Stats'!$F$86:$N$86</c:f>
              <c:numCache>
                <c:formatCode>0.00</c:formatCode>
                <c:ptCount val="9"/>
                <c:pt idx="0">
                  <c:v>0.58728</c:v>
                </c:pt>
                <c:pt idx="1">
                  <c:v>0.58728</c:v>
                </c:pt>
                <c:pt idx="2">
                  <c:v>0.586</c:v>
                </c:pt>
                <c:pt idx="3">
                  <c:v>0.526</c:v>
                </c:pt>
                <c:pt idx="4">
                  <c:v>0.586</c:v>
                </c:pt>
                <c:pt idx="5">
                  <c:v>0.236</c:v>
                </c:pt>
                <c:pt idx="6">
                  <c:v>0.229</c:v>
                </c:pt>
                <c:pt idx="7">
                  <c:v>0.222</c:v>
                </c:pt>
                <c:pt idx="8">
                  <c:v>0.207</c:v>
                </c:pt>
              </c:numCache>
            </c:numRef>
          </c:val>
          <c:extLst xmlns:c16r2="http://schemas.microsoft.com/office/drawing/2015/06/chart">
            <c:ext xmlns:c16="http://schemas.microsoft.com/office/drawing/2014/chart" uri="{C3380CC4-5D6E-409C-BE32-E72D297353CC}">
              <c16:uniqueId val="{00000009-389D-482F-A639-9A4816F3818D}"/>
            </c:ext>
          </c:extLst>
        </c:ser>
        <c:dLbls>
          <c:showLegendKey val="0"/>
          <c:showVal val="1"/>
          <c:showCatName val="0"/>
          <c:showSerName val="0"/>
          <c:showPercent val="0"/>
          <c:showBubbleSize val="0"/>
        </c:dLbls>
        <c:gapWidth val="150"/>
        <c:shape val="box"/>
        <c:axId val="1593315280"/>
        <c:axId val="1593444160"/>
        <c:axId val="0"/>
      </c:bar3DChart>
      <c:catAx>
        <c:axId val="1593315280"/>
        <c:scaling>
          <c:orientation val="minMax"/>
        </c:scaling>
        <c:delete val="0"/>
        <c:axPos val="b"/>
        <c:numFmt formatCode="General" sourceLinked="1"/>
        <c:majorTickMark val="out"/>
        <c:minorTickMark val="none"/>
        <c:tickLblPos val="nextTo"/>
        <c:txPr>
          <a:bodyPr/>
          <a:lstStyle/>
          <a:p>
            <a:pPr>
              <a:defRPr lang="en-US"/>
            </a:pPr>
            <a:endParaRPr lang="en-US"/>
          </a:p>
        </c:txPr>
        <c:crossAx val="1593444160"/>
        <c:crosses val="autoZero"/>
        <c:auto val="1"/>
        <c:lblAlgn val="ctr"/>
        <c:lblOffset val="100"/>
        <c:noMultiLvlLbl val="0"/>
      </c:catAx>
      <c:valAx>
        <c:axId val="1593444160"/>
        <c:scaling>
          <c:orientation val="minMax"/>
        </c:scaling>
        <c:delete val="0"/>
        <c:axPos val="l"/>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Subscribers</a:t>
                </a:r>
                <a:r>
                  <a:rPr lang="en-US" sz="900" b="0" baseline="0">
                    <a:latin typeface="Arial" pitchFamily="34" charset="0"/>
                    <a:cs typeface="Arial" pitchFamily="34" charset="0"/>
                  </a:rPr>
                  <a:t> in</a:t>
                </a:r>
              </a:p>
              <a:p>
                <a:pPr>
                  <a:defRPr lang="en-US" sz="900" b="0">
                    <a:latin typeface="Arial" pitchFamily="34" charset="0"/>
                    <a:cs typeface="Arial" pitchFamily="34" charset="0"/>
                  </a:defRPr>
                </a:pPr>
                <a:r>
                  <a:rPr lang="en-US" sz="900" b="0" baseline="0">
                    <a:latin typeface="Arial" pitchFamily="34" charset="0"/>
                    <a:cs typeface="Arial" pitchFamily="34" charset="0"/>
                  </a:rPr>
                  <a:t>(Lakhs)</a:t>
                </a:r>
                <a:endParaRPr lang="en-US" sz="900" b="0">
                  <a:latin typeface="Arial" pitchFamily="34" charset="0"/>
                  <a:cs typeface="Arial" pitchFamily="34" charset="0"/>
                </a:endParaRPr>
              </a:p>
            </c:rich>
          </c:tx>
          <c:layout>
            <c:manualLayout>
              <c:xMode val="edge"/>
              <c:yMode val="edge"/>
              <c:x val="0.0565729336398289"/>
              <c:y val="0.37782758713195"/>
            </c:manualLayout>
          </c:layout>
          <c:overlay val="0"/>
        </c:title>
        <c:numFmt formatCode="0.00" sourceLinked="1"/>
        <c:majorTickMark val="out"/>
        <c:minorTickMark val="none"/>
        <c:tickLblPos val="nextTo"/>
        <c:txPr>
          <a:bodyPr/>
          <a:lstStyle/>
          <a:p>
            <a:pPr>
              <a:defRPr lang="en-US"/>
            </a:pPr>
            <a:endParaRPr lang="en-US"/>
          </a:p>
        </c:txPr>
        <c:crossAx val="1593315280"/>
        <c:crosses val="autoZero"/>
        <c:crossBetween val="between"/>
      </c:valAx>
      <c:spPr>
        <a:noFill/>
        <a:ln w="25400">
          <a:noFill/>
        </a:ln>
      </c:spPr>
    </c:plotArea>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GSM ARPU - Circle</a:t>
            </a:r>
            <a:r>
              <a:rPr lang="en-US" sz="1200" baseline="0"/>
              <a:t> Wise Breakup</a:t>
            </a:r>
            <a:endParaRPr lang="en-US" sz="1200"/>
          </a:p>
        </c:rich>
      </c:tx>
      <c:layout>
        <c:manualLayout>
          <c:xMode val="edge"/>
          <c:yMode val="edge"/>
          <c:x val="0.237186048859277"/>
          <c:y val="0.0147994398226723"/>
        </c:manualLayout>
      </c:layout>
      <c:overlay val="1"/>
    </c:title>
    <c:autoTitleDeleted val="0"/>
    <c:view3D>
      <c:rotX val="15"/>
      <c:rotY val="20"/>
      <c:depthPercent val="100"/>
      <c:rAngAx val="1"/>
    </c:view3D>
    <c:floor>
      <c:thickness val="0"/>
    </c:floor>
    <c:sideWall>
      <c:thickness val="0"/>
      <c:spPr>
        <a:solidFill>
          <a:srgbClr val="FFFF99"/>
        </a:solidFill>
      </c:spPr>
    </c:sideWall>
    <c:backWall>
      <c:thickness val="0"/>
      <c:spPr>
        <a:solidFill>
          <a:srgbClr val="FFFF99"/>
        </a:solidFill>
      </c:spPr>
    </c:backWall>
    <c:plotArea>
      <c:layout>
        <c:manualLayout>
          <c:layoutTarget val="inner"/>
          <c:xMode val="edge"/>
          <c:yMode val="edge"/>
          <c:x val="0.139602801232284"/>
          <c:y val="0.106402530072434"/>
          <c:w val="0.8591186803752"/>
          <c:h val="0.700289407220325"/>
        </c:manualLayout>
      </c:layout>
      <c:bar3DChart>
        <c:barDir val="col"/>
        <c:grouping val="clustered"/>
        <c:varyColors val="0"/>
        <c:ser>
          <c:idx val="0"/>
          <c:order val="0"/>
          <c:tx>
            <c:strRef>
              <c:f>'India Telecom Industry Stats'!$C$144</c:f>
              <c:strCache>
                <c:ptCount val="1"/>
                <c:pt idx="0">
                  <c:v>Circle A</c:v>
                </c:pt>
              </c:strCache>
            </c:strRef>
          </c:tx>
          <c:invertIfNegative val="0"/>
          <c:dLbls>
            <c:spPr>
              <a:noFill/>
              <a:ln>
                <a:noFill/>
              </a:ln>
              <a:effectLst/>
            </c:spPr>
            <c:txPr>
              <a:bodyPr rot="-5400000" vert="horz"/>
              <a:lstStyle/>
              <a:p>
                <a:pPr algn="ctr">
                  <a:defRPr lang="en-US" sz="800" b="1" i="0" u="none" strike="noStrike" kern="1200" baseline="0">
                    <a:solidFill>
                      <a:srgbClr val="4F81BD"/>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Stats'!$D$143:$H$143</c:f>
              <c:strCache>
                <c:ptCount val="5"/>
                <c:pt idx="0">
                  <c:v>QE Sep 16</c:v>
                </c:pt>
                <c:pt idx="1">
                  <c:v>QE Dec 16</c:v>
                </c:pt>
                <c:pt idx="2">
                  <c:v>QE Mar 17</c:v>
                </c:pt>
                <c:pt idx="3">
                  <c:v>QE Jun 17</c:v>
                </c:pt>
                <c:pt idx="4">
                  <c:v>QE Sep 17</c:v>
                </c:pt>
              </c:strCache>
            </c:strRef>
          </c:cat>
          <c:val>
            <c:numRef>
              <c:f>'India Telecom Industry Stats'!$D$144:$H$144</c:f>
              <c:numCache>
                <c:formatCode>General</c:formatCode>
                <c:ptCount val="5"/>
                <c:pt idx="0">
                  <c:v>134.0</c:v>
                </c:pt>
                <c:pt idx="1">
                  <c:v>117.0</c:v>
                </c:pt>
                <c:pt idx="2">
                  <c:v>93.0</c:v>
                </c:pt>
                <c:pt idx="3">
                  <c:v>89.0</c:v>
                </c:pt>
                <c:pt idx="4">
                  <c:v>95.0</c:v>
                </c:pt>
              </c:numCache>
            </c:numRef>
          </c:val>
          <c:extLst xmlns:c16r2="http://schemas.microsoft.com/office/drawing/2015/06/chart">
            <c:ext xmlns:c16="http://schemas.microsoft.com/office/drawing/2014/chart" uri="{C3380CC4-5D6E-409C-BE32-E72D297353CC}">
              <c16:uniqueId val="{00000000-E231-41FF-9AAE-6EF77FC57B52}"/>
            </c:ext>
          </c:extLst>
        </c:ser>
        <c:ser>
          <c:idx val="1"/>
          <c:order val="1"/>
          <c:tx>
            <c:strRef>
              <c:f>'India Telecom Industry Stats'!$C$145</c:f>
              <c:strCache>
                <c:ptCount val="1"/>
                <c:pt idx="0">
                  <c:v>Circle B</c:v>
                </c:pt>
              </c:strCache>
            </c:strRef>
          </c:tx>
          <c:invertIfNegative val="0"/>
          <c:dLbls>
            <c:spPr>
              <a:noFill/>
              <a:ln>
                <a:noFill/>
              </a:ln>
              <a:effectLst/>
            </c:spPr>
            <c:txPr>
              <a:bodyPr rot="-5400000" vert="horz"/>
              <a:lstStyle/>
              <a:p>
                <a:pPr algn="ctr">
                  <a:defRPr lang="en-US" sz="800" b="1" i="0" u="none" strike="noStrike" kern="1200" baseline="0">
                    <a:solidFill>
                      <a:srgbClr val="C0504D"/>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Stats'!$D$143:$H$143</c:f>
              <c:strCache>
                <c:ptCount val="5"/>
                <c:pt idx="0">
                  <c:v>QE Sep 16</c:v>
                </c:pt>
                <c:pt idx="1">
                  <c:v>QE Dec 16</c:v>
                </c:pt>
                <c:pt idx="2">
                  <c:v>QE Mar 17</c:v>
                </c:pt>
                <c:pt idx="3">
                  <c:v>QE Jun 17</c:v>
                </c:pt>
                <c:pt idx="4">
                  <c:v>QE Sep 17</c:v>
                </c:pt>
              </c:strCache>
            </c:strRef>
          </c:cat>
          <c:val>
            <c:numRef>
              <c:f>'India Telecom Industry Stats'!$D$145:$H$145</c:f>
              <c:numCache>
                <c:formatCode>General</c:formatCode>
                <c:ptCount val="5"/>
                <c:pt idx="0">
                  <c:v>108.0</c:v>
                </c:pt>
                <c:pt idx="1">
                  <c:v>92.0</c:v>
                </c:pt>
                <c:pt idx="2">
                  <c:v>76.0</c:v>
                </c:pt>
                <c:pt idx="3">
                  <c:v>74.0</c:v>
                </c:pt>
                <c:pt idx="4">
                  <c:v>77.0</c:v>
                </c:pt>
              </c:numCache>
            </c:numRef>
          </c:val>
          <c:extLst xmlns:c16r2="http://schemas.microsoft.com/office/drawing/2015/06/chart">
            <c:ext xmlns:c16="http://schemas.microsoft.com/office/drawing/2014/chart" uri="{C3380CC4-5D6E-409C-BE32-E72D297353CC}">
              <c16:uniqueId val="{00000001-E231-41FF-9AAE-6EF77FC57B52}"/>
            </c:ext>
          </c:extLst>
        </c:ser>
        <c:ser>
          <c:idx val="2"/>
          <c:order val="2"/>
          <c:tx>
            <c:strRef>
              <c:f>'India Telecom Industry Stats'!$C$146</c:f>
              <c:strCache>
                <c:ptCount val="1"/>
                <c:pt idx="0">
                  <c:v>Circle C</c:v>
                </c:pt>
              </c:strCache>
            </c:strRef>
          </c:tx>
          <c:invertIfNegative val="0"/>
          <c:dLbls>
            <c:spPr>
              <a:noFill/>
              <a:ln>
                <a:noFill/>
              </a:ln>
              <a:effectLst/>
            </c:spPr>
            <c:txPr>
              <a:bodyPr rot="-5400000" vert="horz"/>
              <a:lstStyle/>
              <a:p>
                <a:pPr algn="ctr">
                  <a:defRPr lang="en-US" sz="800" b="1" i="0" u="none" strike="noStrike" kern="1200" baseline="0">
                    <a:solidFill>
                      <a:srgbClr val="9BBB5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Stats'!$D$143:$H$143</c:f>
              <c:strCache>
                <c:ptCount val="5"/>
                <c:pt idx="0">
                  <c:v>QE Sep 16</c:v>
                </c:pt>
                <c:pt idx="1">
                  <c:v>QE Dec 16</c:v>
                </c:pt>
                <c:pt idx="2">
                  <c:v>QE Mar 17</c:v>
                </c:pt>
                <c:pt idx="3">
                  <c:v>QE Jun 17</c:v>
                </c:pt>
                <c:pt idx="4">
                  <c:v>QE Sep 17</c:v>
                </c:pt>
              </c:strCache>
            </c:strRef>
          </c:cat>
          <c:val>
            <c:numRef>
              <c:f>'India Telecom Industry Stats'!$D$146:$H$146</c:f>
              <c:numCache>
                <c:formatCode>General</c:formatCode>
                <c:ptCount val="5"/>
                <c:pt idx="0">
                  <c:v>98.0</c:v>
                </c:pt>
                <c:pt idx="1">
                  <c:v>85.0</c:v>
                </c:pt>
                <c:pt idx="2">
                  <c:v>73.0</c:v>
                </c:pt>
                <c:pt idx="3">
                  <c:v>72.0</c:v>
                </c:pt>
                <c:pt idx="4">
                  <c:v>75.0</c:v>
                </c:pt>
              </c:numCache>
            </c:numRef>
          </c:val>
          <c:extLst xmlns:c16r2="http://schemas.microsoft.com/office/drawing/2015/06/chart">
            <c:ext xmlns:c16="http://schemas.microsoft.com/office/drawing/2014/chart" uri="{C3380CC4-5D6E-409C-BE32-E72D297353CC}">
              <c16:uniqueId val="{00000002-E231-41FF-9AAE-6EF77FC57B52}"/>
            </c:ext>
          </c:extLst>
        </c:ser>
        <c:ser>
          <c:idx val="3"/>
          <c:order val="3"/>
          <c:tx>
            <c:strRef>
              <c:f>'India Telecom Industry Stats'!$C$147</c:f>
              <c:strCache>
                <c:ptCount val="1"/>
                <c:pt idx="0">
                  <c:v>Metro</c:v>
                </c:pt>
              </c:strCache>
            </c:strRef>
          </c:tx>
          <c:invertIfNegative val="0"/>
          <c:dLbls>
            <c:dLbl>
              <c:idx val="0"/>
              <c:layout>
                <c:manualLayout>
                  <c:x val="0.0092182244054547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231-41FF-9AAE-6EF77FC57B52}"/>
                </c:ext>
                <c:ext xmlns:c15="http://schemas.microsoft.com/office/drawing/2012/chart" uri="{CE6537A1-D6FC-4f65-9D91-7224C49458BB}">
                  <c15:layout/>
                </c:ext>
              </c:extLst>
            </c:dLbl>
            <c:dLbl>
              <c:idx val="4"/>
              <c:layout>
                <c:manualLayout>
                  <c:x val="0.018436448810909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231-41FF-9AAE-6EF77FC57B52}"/>
                </c:ext>
                <c:ext xmlns:c15="http://schemas.microsoft.com/office/drawing/2012/chart" uri="{CE6537A1-D6FC-4f65-9D91-7224C49458BB}">
                  <c15:layout/>
                </c:ext>
              </c:extLst>
            </c:dLbl>
            <c:spPr>
              <a:noFill/>
              <a:ln>
                <a:noFill/>
              </a:ln>
              <a:effectLst/>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Stats'!$D$143:$H$143</c:f>
              <c:strCache>
                <c:ptCount val="5"/>
                <c:pt idx="0">
                  <c:v>QE Sep 16</c:v>
                </c:pt>
                <c:pt idx="1">
                  <c:v>QE Dec 16</c:v>
                </c:pt>
                <c:pt idx="2">
                  <c:v>QE Mar 17</c:v>
                </c:pt>
                <c:pt idx="3">
                  <c:v>QE Jun 17</c:v>
                </c:pt>
                <c:pt idx="4">
                  <c:v>QE Sep 17</c:v>
                </c:pt>
              </c:strCache>
            </c:strRef>
          </c:cat>
          <c:val>
            <c:numRef>
              <c:f>'India Telecom Industry Stats'!$D$147:$H$147</c:f>
              <c:numCache>
                <c:formatCode>General</c:formatCode>
                <c:ptCount val="5"/>
                <c:pt idx="0">
                  <c:v>165.0</c:v>
                </c:pt>
                <c:pt idx="1">
                  <c:v>134.0</c:v>
                </c:pt>
                <c:pt idx="2">
                  <c:v>89.0</c:v>
                </c:pt>
                <c:pt idx="3">
                  <c:v>79.0</c:v>
                </c:pt>
                <c:pt idx="4">
                  <c:v>88.0</c:v>
                </c:pt>
              </c:numCache>
            </c:numRef>
          </c:val>
          <c:extLst xmlns:c16r2="http://schemas.microsoft.com/office/drawing/2015/06/chart">
            <c:ext xmlns:c16="http://schemas.microsoft.com/office/drawing/2014/chart" uri="{C3380CC4-5D6E-409C-BE32-E72D297353CC}">
              <c16:uniqueId val="{00000005-E231-41FF-9AAE-6EF77FC57B52}"/>
            </c:ext>
          </c:extLst>
        </c:ser>
        <c:ser>
          <c:idx val="4"/>
          <c:order val="4"/>
          <c:tx>
            <c:strRef>
              <c:f>'India Telecom Industry Stats'!$C$148</c:f>
              <c:strCache>
                <c:ptCount val="1"/>
                <c:pt idx="0">
                  <c:v>All India</c:v>
                </c:pt>
              </c:strCache>
            </c:strRef>
          </c:tx>
          <c:invertIfNegative val="0"/>
          <c:dLbls>
            <c:dLbl>
              <c:idx val="0"/>
              <c:layout>
                <c:manualLayout>
                  <c:x val="0.00614634054273922"/>
                  <c:y val="0.0"/>
                </c:manualLayout>
              </c:layout>
              <c:spPr/>
              <c:txPr>
                <a:bodyPr rot="-5400000" vert="horz"/>
                <a:lstStyle/>
                <a:p>
                  <a:pPr algn="ctr">
                    <a:defRPr lang="en-US" sz="800" b="1" i="0" u="none" strike="noStrike" kern="1200" baseline="0">
                      <a:solidFill>
                        <a:srgbClr val="4BACC6"/>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231-41FF-9AAE-6EF77FC57B52}"/>
                </c:ext>
                <c:ext xmlns:c15="http://schemas.microsoft.com/office/drawing/2012/chart" uri="{CE6537A1-D6FC-4f65-9D91-7224C49458BB}">
                  <c15:layout/>
                </c:ext>
              </c:extLst>
            </c:dLbl>
            <c:dLbl>
              <c:idx val="1"/>
              <c:layout>
                <c:manualLayout>
                  <c:x val="0.00921914785553185"/>
                  <c:y val="0.0"/>
                </c:manualLayout>
              </c:layout>
              <c:spPr/>
              <c:txPr>
                <a:bodyPr rot="-5400000" vert="horz"/>
                <a:lstStyle/>
                <a:p>
                  <a:pPr algn="ctr" rtl="0">
                    <a:defRPr lang="en-US" sz="800" b="1" i="0" u="none" strike="noStrike" kern="1200" baseline="0">
                      <a:solidFill>
                        <a:srgbClr val="4BACC6"/>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231-41FF-9AAE-6EF77FC57B52}"/>
                </c:ext>
                <c:ext xmlns:c15="http://schemas.microsoft.com/office/drawing/2012/chart" uri="{CE6537A1-D6FC-4f65-9D91-7224C49458BB}">
                  <c15:layout/>
                </c:ext>
              </c:extLst>
            </c:dLbl>
            <c:dLbl>
              <c:idx val="2"/>
              <c:layout>
                <c:manualLayout>
                  <c:x val="0.00614609857035459"/>
                  <c:y val="0.0"/>
                </c:manualLayout>
              </c:layout>
              <c:spPr/>
              <c:txPr>
                <a:bodyPr rot="-5400000" vert="horz"/>
                <a:lstStyle/>
                <a:p>
                  <a:pPr algn="ctr" rtl="0">
                    <a:defRPr lang="en-US" sz="800" b="1" i="0" u="none" strike="noStrike" kern="1200" baseline="0">
                      <a:solidFill>
                        <a:srgbClr val="4BACC6"/>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231-41FF-9AAE-6EF77FC57B52}"/>
                </c:ext>
                <c:ext xmlns:c15="http://schemas.microsoft.com/office/drawing/2012/chart" uri="{CE6537A1-D6FC-4f65-9D91-7224C49458BB}">
                  <c15:layout/>
                </c:ext>
              </c:extLst>
            </c:dLbl>
            <c:dLbl>
              <c:idx val="3"/>
              <c:layout>
                <c:manualLayout>
                  <c:x val="0.00307304928517728"/>
                  <c:y val="0.00475231104511927"/>
                </c:manualLayout>
              </c:layout>
              <c:spPr/>
              <c:txPr>
                <a:bodyPr rot="-5400000" vert="horz"/>
                <a:lstStyle/>
                <a:p>
                  <a:pPr algn="ctr" rtl="0">
                    <a:defRPr lang="en-US" sz="800" b="1" i="0" u="none" strike="noStrike" kern="1200" baseline="0">
                      <a:solidFill>
                        <a:srgbClr val="4BACC6"/>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231-41FF-9AAE-6EF77FC57B52}"/>
                </c:ext>
                <c:ext xmlns:c15="http://schemas.microsoft.com/office/drawing/2012/chart" uri="{CE6537A1-D6FC-4f65-9D91-7224C49458BB}">
                  <c15:layout/>
                </c:ext>
              </c:extLst>
            </c:dLbl>
            <c:dLbl>
              <c:idx val="4"/>
              <c:layout>
                <c:manualLayout>
                  <c:x val="0.00921914785553185"/>
                  <c:y val="-4.35623480109971E-17"/>
                </c:manualLayout>
              </c:layout>
              <c:spPr/>
              <c:txPr>
                <a:bodyPr rot="-5400000" vert="horz"/>
                <a:lstStyle/>
                <a:p>
                  <a:pPr algn="ctr">
                    <a:defRPr lang="en-US" sz="800" b="1" i="0" u="none" strike="noStrike" kern="1200" baseline="0">
                      <a:solidFill>
                        <a:srgbClr val="4BACC6"/>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231-41FF-9AAE-6EF77FC57B52}"/>
                </c:ext>
                <c:ext xmlns:c15="http://schemas.microsoft.com/office/drawing/2012/chart" uri="{CE6537A1-D6FC-4f65-9D91-7224C49458BB}">
                  <c15:layout/>
                </c:ext>
              </c:extLst>
            </c:dLbl>
            <c:spPr>
              <a:noFill/>
              <a:ln>
                <a:noFill/>
              </a:ln>
              <a:effectLst/>
            </c:spPr>
            <c:txPr>
              <a:bodyPr rot="-5400000" vert="horz"/>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Stats'!$D$143:$H$143</c:f>
              <c:strCache>
                <c:ptCount val="5"/>
                <c:pt idx="0">
                  <c:v>QE Sep 16</c:v>
                </c:pt>
                <c:pt idx="1">
                  <c:v>QE Dec 16</c:v>
                </c:pt>
                <c:pt idx="2">
                  <c:v>QE Mar 17</c:v>
                </c:pt>
                <c:pt idx="3">
                  <c:v>QE Jun 17</c:v>
                </c:pt>
                <c:pt idx="4">
                  <c:v>QE Sep 17</c:v>
                </c:pt>
              </c:strCache>
            </c:strRef>
          </c:cat>
          <c:val>
            <c:numRef>
              <c:f>'India Telecom Industry Stats'!$D$148:$H$148</c:f>
              <c:numCache>
                <c:formatCode>General</c:formatCode>
                <c:ptCount val="5"/>
                <c:pt idx="0">
                  <c:v>121.0</c:v>
                </c:pt>
                <c:pt idx="1">
                  <c:v>104.0</c:v>
                </c:pt>
                <c:pt idx="2">
                  <c:v>82.68000000000001</c:v>
                </c:pt>
                <c:pt idx="3">
                  <c:v>80.0</c:v>
                </c:pt>
                <c:pt idx="4">
                  <c:v>84.0</c:v>
                </c:pt>
              </c:numCache>
            </c:numRef>
          </c:val>
          <c:extLst xmlns:c16r2="http://schemas.microsoft.com/office/drawing/2015/06/chart">
            <c:ext xmlns:c16="http://schemas.microsoft.com/office/drawing/2014/chart" uri="{C3380CC4-5D6E-409C-BE32-E72D297353CC}">
              <c16:uniqueId val="{0000000B-E231-41FF-9AAE-6EF77FC57B52}"/>
            </c:ext>
          </c:extLst>
        </c:ser>
        <c:dLbls>
          <c:showLegendKey val="0"/>
          <c:showVal val="1"/>
          <c:showCatName val="0"/>
          <c:showSerName val="0"/>
          <c:showPercent val="0"/>
          <c:showBubbleSize val="0"/>
        </c:dLbls>
        <c:gapWidth val="150"/>
        <c:shape val="box"/>
        <c:axId val="1585853280"/>
        <c:axId val="1585855600"/>
        <c:axId val="0"/>
      </c:bar3DChart>
      <c:catAx>
        <c:axId val="1585853280"/>
        <c:scaling>
          <c:orientation val="minMax"/>
        </c:scaling>
        <c:delete val="0"/>
        <c:axPos val="b"/>
        <c:numFmt formatCode="General" sourceLinked="1"/>
        <c:majorTickMark val="out"/>
        <c:minorTickMark val="none"/>
        <c:tickLblPos val="nextTo"/>
        <c:txPr>
          <a:bodyPr/>
          <a:lstStyle/>
          <a:p>
            <a:pPr>
              <a:defRPr lang="en-US"/>
            </a:pPr>
            <a:endParaRPr lang="en-US"/>
          </a:p>
        </c:txPr>
        <c:crossAx val="1585855600"/>
        <c:crosses val="autoZero"/>
        <c:auto val="1"/>
        <c:lblAlgn val="ctr"/>
        <c:lblOffset val="100"/>
        <c:noMultiLvlLbl val="0"/>
      </c:catAx>
      <c:valAx>
        <c:axId val="1585855600"/>
        <c:scaling>
          <c:orientation val="minMax"/>
        </c:scaling>
        <c:delete val="0"/>
        <c:axPos val="l"/>
        <c:majorGridlines>
          <c:spPr>
            <a:ln w="6350">
              <a:solidFill>
                <a:srgbClr val="FFFFCC"/>
              </a:solidFill>
            </a:ln>
          </c:spPr>
        </c:majorGridlines>
        <c:title>
          <c:tx>
            <c:rich>
              <a:bodyPr rot="-5400000" vert="horz"/>
              <a:lstStyle/>
              <a:p>
                <a:pPr>
                  <a:defRPr lang="en-US" sz="800" b="0">
                    <a:latin typeface="Arial" pitchFamily="34" charset="0"/>
                    <a:cs typeface="Arial" pitchFamily="34" charset="0"/>
                  </a:defRPr>
                </a:pPr>
                <a:r>
                  <a:rPr lang="en-US" sz="800" b="0">
                    <a:latin typeface="Arial" pitchFamily="34" charset="0"/>
                    <a:cs typeface="Arial" pitchFamily="34" charset="0"/>
                  </a:rPr>
                  <a:t>ARPU</a:t>
                </a:r>
              </a:p>
              <a:p>
                <a:pPr>
                  <a:defRPr lang="en-US" sz="800" b="0">
                    <a:latin typeface="Arial" pitchFamily="34" charset="0"/>
                    <a:cs typeface="Arial" pitchFamily="34" charset="0"/>
                  </a:defRPr>
                </a:pPr>
                <a:r>
                  <a:rPr lang="en-US" sz="800" b="0">
                    <a:latin typeface="Arial" pitchFamily="34" charset="0"/>
                    <a:cs typeface="Arial" pitchFamily="34" charset="0"/>
                  </a:rPr>
                  <a:t>(INR ) </a:t>
                </a:r>
              </a:p>
            </c:rich>
          </c:tx>
          <c:layout>
            <c:manualLayout>
              <c:xMode val="edge"/>
              <c:yMode val="edge"/>
              <c:x val="0.0124010522808815"/>
              <c:y val="0.386457424529271"/>
            </c:manualLayout>
          </c:layout>
          <c:overlay val="0"/>
        </c:title>
        <c:numFmt formatCode="General" sourceLinked="1"/>
        <c:majorTickMark val="out"/>
        <c:minorTickMark val="none"/>
        <c:tickLblPos val="nextTo"/>
        <c:txPr>
          <a:bodyPr/>
          <a:lstStyle/>
          <a:p>
            <a:pPr>
              <a:defRPr lang="en-US"/>
            </a:pPr>
            <a:endParaRPr lang="en-US"/>
          </a:p>
        </c:txPr>
        <c:crossAx val="1585853280"/>
        <c:crosses val="autoZero"/>
        <c:crossBetween val="between"/>
      </c:valAx>
      <c:spPr>
        <a:noFill/>
        <a:ln w="25400">
          <a:noFill/>
        </a:ln>
      </c:spPr>
    </c:plotArea>
    <c:legend>
      <c:legendPos val="b"/>
      <c:layout>
        <c:manualLayout>
          <c:xMode val="edge"/>
          <c:yMode val="edge"/>
          <c:x val="0.154860347645251"/>
          <c:y val="0.895958005249344"/>
          <c:w val="0.753949380092556"/>
          <c:h val="0.0840088891327608"/>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Prepaid</a:t>
            </a:r>
            <a:r>
              <a:rPr lang="en-US" sz="1200" baseline="0"/>
              <a:t> GSM </a:t>
            </a:r>
            <a:r>
              <a:rPr lang="en-US" sz="1200"/>
              <a:t>ARPU</a:t>
            </a:r>
            <a:r>
              <a:rPr lang="en-US" sz="1200" baseline="0"/>
              <a:t> - Circle wise Breakup</a:t>
            </a:r>
            <a:endParaRPr lang="en-US" sz="1200"/>
          </a:p>
        </c:rich>
      </c:tx>
      <c:layout>
        <c:manualLayout>
          <c:xMode val="edge"/>
          <c:yMode val="edge"/>
          <c:x val="0.219506257370016"/>
          <c:y val="0.00957086140405734"/>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3528336033808"/>
          <c:w val="0.836476299651088"/>
          <c:h val="0.67140851075926"/>
        </c:manualLayout>
      </c:layout>
      <c:bar3DChart>
        <c:barDir val="col"/>
        <c:grouping val="clustered"/>
        <c:varyColors val="0"/>
        <c:ser>
          <c:idx val="0"/>
          <c:order val="0"/>
          <c:tx>
            <c:strRef>
              <c:f>'India Telecom Industry Stats'!$J$173</c:f>
              <c:strCache>
                <c:ptCount val="1"/>
                <c:pt idx="0">
                  <c:v>Circle A</c:v>
                </c:pt>
              </c:strCache>
            </c:strRef>
          </c:tx>
          <c:invertIfNegative val="0"/>
          <c:dLbls>
            <c:dLbl>
              <c:idx val="0"/>
              <c:layout>
                <c:manualLayout>
                  <c:x val="-0.000255576644804841"/>
                  <c:y val="0.01149544054028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A9-4D03-BAF3-F6DC3E7DEE4E}"/>
                </c:ext>
                <c:ext xmlns:c15="http://schemas.microsoft.com/office/drawing/2012/chart" uri="{CE6537A1-D6FC-4f65-9D91-7224C49458BB}">
                  <c15:layout/>
                </c:ext>
              </c:extLst>
            </c:dLbl>
            <c:dLbl>
              <c:idx val="1"/>
              <c:layout>
                <c:manualLayout>
                  <c:x val="0.000890509211408874"/>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1A9-4D03-BAF3-F6DC3E7DEE4E}"/>
                </c:ext>
                <c:ext xmlns:c15="http://schemas.microsoft.com/office/drawing/2012/chart" uri="{CE6537A1-D6FC-4f65-9D91-7224C49458BB}">
                  <c15:layout/>
                </c:ext>
              </c:extLst>
            </c:dLbl>
            <c:dLbl>
              <c:idx val="2"/>
              <c:layout>
                <c:manualLayout>
                  <c:x val="0.00178101842281713"/>
                  <c:y val="0.009584928366167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1A9-4D03-BAF3-F6DC3E7DEE4E}"/>
                </c:ext>
                <c:ext xmlns:c15="http://schemas.microsoft.com/office/drawing/2012/chart" uri="{CE6537A1-D6FC-4f65-9D91-7224C49458BB}">
                  <c15:layout/>
                </c:ext>
              </c:extLst>
            </c:dLbl>
            <c:dLbl>
              <c:idx val="3"/>
              <c:layout>
                <c:manualLayout>
                  <c:x val="0.006108782941511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1A9-4D03-BAF3-F6DC3E7DEE4E}"/>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Stats'!$K$172:$O$172</c:f>
              <c:strCache>
                <c:ptCount val="5"/>
                <c:pt idx="0">
                  <c:v>QE Sep 16</c:v>
                </c:pt>
                <c:pt idx="1">
                  <c:v>QE Dec 16</c:v>
                </c:pt>
                <c:pt idx="2">
                  <c:v>QE Mar 17</c:v>
                </c:pt>
                <c:pt idx="3">
                  <c:v>QE Jun 17</c:v>
                </c:pt>
                <c:pt idx="4">
                  <c:v>QE Sep 17</c:v>
                </c:pt>
              </c:strCache>
            </c:strRef>
          </c:cat>
          <c:val>
            <c:numRef>
              <c:f>'India Telecom Industry Stats'!$K$173:$O$173</c:f>
              <c:numCache>
                <c:formatCode>General</c:formatCode>
                <c:ptCount val="5"/>
                <c:pt idx="0">
                  <c:v>112.0</c:v>
                </c:pt>
                <c:pt idx="1">
                  <c:v>95.0</c:v>
                </c:pt>
                <c:pt idx="2">
                  <c:v>73.0</c:v>
                </c:pt>
                <c:pt idx="3">
                  <c:v>71.0</c:v>
                </c:pt>
                <c:pt idx="4">
                  <c:v>79.0</c:v>
                </c:pt>
              </c:numCache>
            </c:numRef>
          </c:val>
          <c:extLst xmlns:c16r2="http://schemas.microsoft.com/office/drawing/2015/06/chart">
            <c:ext xmlns:c16="http://schemas.microsoft.com/office/drawing/2014/chart" uri="{C3380CC4-5D6E-409C-BE32-E72D297353CC}">
              <c16:uniqueId val="{00000004-71A9-4D03-BAF3-F6DC3E7DEE4E}"/>
            </c:ext>
          </c:extLst>
        </c:ser>
        <c:ser>
          <c:idx val="1"/>
          <c:order val="1"/>
          <c:tx>
            <c:strRef>
              <c:f>'India Telecom Industry Stats'!$J$174</c:f>
              <c:strCache>
                <c:ptCount val="1"/>
                <c:pt idx="0">
                  <c:v>Circle B</c:v>
                </c:pt>
              </c:strCache>
            </c:strRef>
          </c:tx>
          <c:invertIfNegative val="0"/>
          <c:dLbls>
            <c:dLbl>
              <c:idx val="0"/>
              <c:layout>
                <c:manualLayout>
                  <c:x val="0.0055362411440853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1A9-4D03-BAF3-F6DC3E7DEE4E}"/>
                </c:ext>
                <c:ext xmlns:c15="http://schemas.microsoft.com/office/drawing/2012/chart" uri="{CE6537A1-D6FC-4f65-9D91-7224C49458BB}">
                  <c15:layout/>
                </c:ext>
              </c:extLst>
            </c:dLbl>
            <c:dLbl>
              <c:idx val="1"/>
              <c:layout>
                <c:manualLayout>
                  <c:x val="0.0029266031483534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1A9-4D03-BAF3-F6DC3E7DEE4E}"/>
                </c:ext>
                <c:ext xmlns:c15="http://schemas.microsoft.com/office/drawing/2012/chart" uri="{CE6537A1-D6FC-4f65-9D91-7224C49458BB}">
                  <c15:layout/>
                </c:ext>
              </c:extLst>
            </c:dLbl>
            <c:dLbl>
              <c:idx val="2"/>
              <c:layout>
                <c:manualLayout>
                  <c:x val="0.0081453780091331"/>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1A9-4D03-BAF3-F6DC3E7DEE4E}"/>
                </c:ext>
                <c:ext xmlns:c15="http://schemas.microsoft.com/office/drawing/2012/chart" uri="{CE6537A1-D6FC-4f65-9D91-7224C49458BB}">
                  <c15:layout/>
                </c:ext>
              </c:extLst>
            </c:dLbl>
            <c:dLbl>
              <c:idx val="3"/>
              <c:layout>
                <c:manualLayout>
                  <c:x val="0.00553624114408536"/>
                  <c:y val="-0.00431483613955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1A9-4D03-BAF3-F6DC3E7DEE4E}"/>
                </c:ext>
                <c:ext xmlns:c15="http://schemas.microsoft.com/office/drawing/2012/chart" uri="{CE6537A1-D6FC-4f65-9D91-7224C49458BB}">
                  <c15:layout/>
                </c:ext>
              </c:extLst>
            </c:dLbl>
            <c:dLbl>
              <c:idx val="4"/>
              <c:layout>
                <c:manualLayout>
                  <c:x val="0.005872192877954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1A9-4D03-BAF3-F6DC3E7DEE4E}"/>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Stats'!$K$172:$O$172</c:f>
              <c:strCache>
                <c:ptCount val="5"/>
                <c:pt idx="0">
                  <c:v>QE Sep 16</c:v>
                </c:pt>
                <c:pt idx="1">
                  <c:v>QE Dec 16</c:v>
                </c:pt>
                <c:pt idx="2">
                  <c:v>QE Mar 17</c:v>
                </c:pt>
                <c:pt idx="3">
                  <c:v>QE Jun 17</c:v>
                </c:pt>
                <c:pt idx="4">
                  <c:v>QE Sep 17</c:v>
                </c:pt>
              </c:strCache>
            </c:strRef>
          </c:cat>
          <c:val>
            <c:numRef>
              <c:f>'India Telecom Industry Stats'!$K$174:$O$174</c:f>
              <c:numCache>
                <c:formatCode>General</c:formatCode>
                <c:ptCount val="5"/>
                <c:pt idx="0">
                  <c:v>98.0</c:v>
                </c:pt>
                <c:pt idx="1">
                  <c:v>83.0</c:v>
                </c:pt>
                <c:pt idx="2">
                  <c:v>67.0</c:v>
                </c:pt>
                <c:pt idx="3">
                  <c:v>66.0</c:v>
                </c:pt>
                <c:pt idx="4">
                  <c:v>70.0</c:v>
                </c:pt>
              </c:numCache>
            </c:numRef>
          </c:val>
          <c:extLst xmlns:c16r2="http://schemas.microsoft.com/office/drawing/2015/06/chart">
            <c:ext xmlns:c16="http://schemas.microsoft.com/office/drawing/2014/chart" uri="{C3380CC4-5D6E-409C-BE32-E72D297353CC}">
              <c16:uniqueId val="{0000000A-71A9-4D03-BAF3-F6DC3E7DEE4E}"/>
            </c:ext>
          </c:extLst>
        </c:ser>
        <c:ser>
          <c:idx val="2"/>
          <c:order val="2"/>
          <c:tx>
            <c:strRef>
              <c:f>'India Telecom Industry Stats'!$J$175</c:f>
              <c:strCache>
                <c:ptCount val="1"/>
                <c:pt idx="0">
                  <c:v>Circle C</c:v>
                </c:pt>
              </c:strCache>
            </c:strRef>
          </c:tx>
          <c:invertIfNegative val="0"/>
          <c:dLbls>
            <c:dLbl>
              <c:idx val="0"/>
              <c:layout>
                <c:manualLayout>
                  <c:x val="-2.50565338043963E-7"/>
                  <c:y val="0.0075529908941887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1A9-4D03-BAF3-F6DC3E7DEE4E}"/>
                </c:ext>
                <c:ext xmlns:c15="http://schemas.microsoft.com/office/drawing/2012/chart" uri="{CE6537A1-D6FC-4f65-9D91-7224C49458BB}">
                  <c15:layout/>
                </c:ext>
              </c:extLst>
            </c:dLbl>
            <c:dLbl>
              <c:idx val="1"/>
              <c:layout>
                <c:manualLayout>
                  <c:x val="-2.50565338102301E-7"/>
                  <c:y val="0.001369377564267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1A9-4D03-BAF3-F6DC3E7DEE4E}"/>
                </c:ext>
                <c:ext xmlns:c15="http://schemas.microsoft.com/office/drawing/2012/chart" uri="{CE6537A1-D6FC-4f65-9D91-7224C49458BB}">
                  <c15:layout/>
                </c:ext>
              </c:extLst>
            </c:dLbl>
            <c:dLbl>
              <c:idx val="2"/>
              <c:layout>
                <c:manualLayout>
                  <c:x val="0.0"/>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1A9-4D03-BAF3-F6DC3E7DEE4E}"/>
                </c:ext>
                <c:ext xmlns:c15="http://schemas.microsoft.com/office/drawing/2012/chart" uri="{CE6537A1-D6FC-4f65-9D91-7224C49458BB}">
                  <c15:layout/>
                </c:ext>
              </c:extLst>
            </c:dLbl>
            <c:dLbl>
              <c:idx val="3"/>
              <c:layout>
                <c:manualLayout>
                  <c:x val="0.003182179793158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1A9-4D03-BAF3-F6DC3E7DEE4E}"/>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Stats'!$K$172:$O$172</c:f>
              <c:strCache>
                <c:ptCount val="5"/>
                <c:pt idx="0">
                  <c:v>QE Sep 16</c:v>
                </c:pt>
                <c:pt idx="1">
                  <c:v>QE Dec 16</c:v>
                </c:pt>
                <c:pt idx="2">
                  <c:v>QE Mar 17</c:v>
                </c:pt>
                <c:pt idx="3">
                  <c:v>QE Jun 17</c:v>
                </c:pt>
                <c:pt idx="4">
                  <c:v>QE Sep 17</c:v>
                </c:pt>
              </c:strCache>
            </c:strRef>
          </c:cat>
          <c:val>
            <c:numRef>
              <c:f>'India Telecom Industry Stats'!$K$175:$O$175</c:f>
              <c:numCache>
                <c:formatCode>General</c:formatCode>
                <c:ptCount val="5"/>
                <c:pt idx="0">
                  <c:v>91.0</c:v>
                </c:pt>
                <c:pt idx="1">
                  <c:v>77.0</c:v>
                </c:pt>
                <c:pt idx="2">
                  <c:v>66.0</c:v>
                </c:pt>
                <c:pt idx="3">
                  <c:v>65.0</c:v>
                </c:pt>
                <c:pt idx="4">
                  <c:v>70.0</c:v>
                </c:pt>
              </c:numCache>
            </c:numRef>
          </c:val>
          <c:extLst xmlns:c16r2="http://schemas.microsoft.com/office/drawing/2015/06/chart">
            <c:ext xmlns:c16="http://schemas.microsoft.com/office/drawing/2014/chart" uri="{C3380CC4-5D6E-409C-BE32-E72D297353CC}">
              <c16:uniqueId val="{0000000F-71A9-4D03-BAF3-F6DC3E7DEE4E}"/>
            </c:ext>
          </c:extLst>
        </c:ser>
        <c:ser>
          <c:idx val="3"/>
          <c:order val="3"/>
          <c:tx>
            <c:strRef>
              <c:f>'India Telecom Industry Stats'!$J$176</c:f>
              <c:strCache>
                <c:ptCount val="1"/>
                <c:pt idx="0">
                  <c:v>Metro</c:v>
                </c:pt>
              </c:strCache>
            </c:strRef>
          </c:tx>
          <c:invertIfNegative val="0"/>
          <c:dLbls>
            <c:dLbl>
              <c:idx val="0"/>
              <c:layout/>
              <c:tx>
                <c:rich>
                  <a:bodyPr rot="-5400000" vert="horz"/>
                  <a:lstStyle/>
                  <a:p>
                    <a:pPr algn="ctr">
                      <a:defRPr lang="en-US" sz="800" b="1" i="0" u="none" strike="noStrike" kern="1200" baseline="0">
                        <a:solidFill>
                          <a:srgbClr val="C0504D"/>
                        </a:solidFill>
                        <a:latin typeface="+mn-lt"/>
                        <a:ea typeface="+mn-ea"/>
                        <a:cs typeface="+mn-cs"/>
                      </a:defRPr>
                    </a:pPr>
                    <a:r>
                      <a:rPr lang="en-US" sz="800" b="1" i="0" u="none" strike="noStrike" kern="1200" baseline="0">
                        <a:solidFill>
                          <a:srgbClr val="8064A2"/>
                        </a:solidFill>
                        <a:latin typeface="+mn-lt"/>
                        <a:ea typeface="+mn-ea"/>
                        <a:cs typeface="+mn-cs"/>
                      </a:rPr>
                      <a:t>99</a:t>
                    </a:r>
                  </a:p>
                </c:rich>
              </c:tx>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1A9-4D03-BAF3-F6DC3E7DEE4E}"/>
                </c:ext>
                <c:ext xmlns:c15="http://schemas.microsoft.com/office/drawing/2012/chart" uri="{CE6537A1-D6FC-4f65-9D91-7224C49458BB}">
                  <c15:layout/>
                </c:ext>
              </c:extLst>
            </c:dLbl>
            <c:dLbl>
              <c:idx val="1"/>
              <c:layout>
                <c:manualLayout>
                  <c:x val="0.00286448483142508"/>
                  <c:y val="-0.0375586993304127"/>
                </c:manualLayout>
              </c:layout>
              <c:spPr/>
              <c:txPr>
                <a:bodyPr rot="-5400000" vert="horz"/>
                <a:lstStyle/>
                <a:p>
                  <a:pP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1A9-4D03-BAF3-F6DC3E7DEE4E}"/>
                </c:ext>
                <c:ext xmlns:c15="http://schemas.microsoft.com/office/drawing/2012/chart" uri="{CE6537A1-D6FC-4f65-9D91-7224C49458BB}">
                  <c15:layout/>
                </c:ext>
              </c:extLst>
            </c:dLbl>
            <c:dLbl>
              <c:idx val="2"/>
              <c:layout>
                <c:manualLayout>
                  <c:x val="0.00286448483142508"/>
                  <c:y val="-0.0704225612445241"/>
                </c:manualLayout>
              </c:layout>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1A9-4D03-BAF3-F6DC3E7DEE4E}"/>
                </c:ext>
                <c:ext xmlns:c15="http://schemas.microsoft.com/office/drawing/2012/chart" uri="{CE6537A1-D6FC-4f65-9D91-7224C49458BB}">
                  <c15:layout/>
                </c:ext>
              </c:extLst>
            </c:dLbl>
            <c:dLbl>
              <c:idx val="3"/>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dLbl>
            <c:dLbl>
              <c:idx val="4"/>
              <c:layout>
                <c:manualLayout>
                  <c:x val="0.00880828931693237"/>
                  <c:y val="0.0"/>
                </c:manualLayout>
              </c:layout>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1A9-4D03-BAF3-F6DC3E7DEE4E}"/>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Stats'!$K$172:$O$172</c:f>
              <c:strCache>
                <c:ptCount val="5"/>
                <c:pt idx="0">
                  <c:v>QE Sep 16</c:v>
                </c:pt>
                <c:pt idx="1">
                  <c:v>QE Dec 16</c:v>
                </c:pt>
                <c:pt idx="2">
                  <c:v>QE Mar 17</c:v>
                </c:pt>
                <c:pt idx="3">
                  <c:v>QE Jun 17</c:v>
                </c:pt>
                <c:pt idx="4">
                  <c:v>QE Sep 17</c:v>
                </c:pt>
              </c:strCache>
            </c:strRef>
          </c:cat>
          <c:val>
            <c:numRef>
              <c:f>'India Telecom Industry Stats'!$K$176:$O$176</c:f>
              <c:numCache>
                <c:formatCode>General</c:formatCode>
                <c:ptCount val="5"/>
                <c:pt idx="0">
                  <c:v>107.0</c:v>
                </c:pt>
                <c:pt idx="1">
                  <c:v>79.0</c:v>
                </c:pt>
                <c:pt idx="2">
                  <c:v>40.0</c:v>
                </c:pt>
                <c:pt idx="3">
                  <c:v>36.0</c:v>
                </c:pt>
                <c:pt idx="4">
                  <c:v>48.0</c:v>
                </c:pt>
              </c:numCache>
            </c:numRef>
          </c:val>
          <c:extLst xmlns:c16r2="http://schemas.microsoft.com/office/drawing/2015/06/chart">
            <c:ext xmlns:c16="http://schemas.microsoft.com/office/drawing/2014/chart" uri="{C3380CC4-5D6E-409C-BE32-E72D297353CC}">
              <c16:uniqueId val="{00000015-71A9-4D03-BAF3-F6DC3E7DEE4E}"/>
            </c:ext>
          </c:extLst>
        </c:ser>
        <c:ser>
          <c:idx val="4"/>
          <c:order val="4"/>
          <c:tx>
            <c:strRef>
              <c:f>'India Telecom Industry Stats'!$J$177</c:f>
              <c:strCache>
                <c:ptCount val="1"/>
                <c:pt idx="0">
                  <c:v>All India</c:v>
                </c:pt>
              </c:strCache>
            </c:strRef>
          </c:tx>
          <c:invertIfNegative val="0"/>
          <c:dLbls>
            <c:dLbl>
              <c:idx val="0"/>
              <c:layout>
                <c:manualLayout>
                  <c:x val="0.00636435958631663"/>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1A9-4D03-BAF3-F6DC3E7DEE4E}"/>
                </c:ext>
                <c:ext xmlns:c15="http://schemas.microsoft.com/office/drawing/2012/chart" uri="{CE6537A1-D6FC-4f65-9D91-7224C49458BB}">
                  <c15:layout/>
                </c:ext>
              </c:extLst>
            </c:dLbl>
            <c:dLbl>
              <c:idx val="1"/>
              <c:layout>
                <c:manualLayout>
                  <c:x val="0.00636435958631668"/>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1A9-4D03-BAF3-F6DC3E7DEE4E}"/>
                </c:ext>
                <c:ext xmlns:c15="http://schemas.microsoft.com/office/drawing/2012/chart" uri="{CE6537A1-D6FC-4f65-9D91-7224C49458BB}">
                  <c15:layout/>
                </c:ext>
              </c:extLst>
            </c:dLbl>
            <c:dLbl>
              <c:idx val="2"/>
              <c:layout>
                <c:manualLayout>
                  <c:x val="0.00954653937947518"/>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1A9-4D03-BAF3-F6DC3E7DEE4E}"/>
                </c:ext>
                <c:ext xmlns:c15="http://schemas.microsoft.com/office/drawing/2012/chart" uri="{CE6537A1-D6FC-4f65-9D91-7224C49458BB}">
                  <c15:layout/>
                </c:ext>
              </c:extLst>
            </c:dLbl>
            <c:dLbl>
              <c:idx val="3"/>
              <c:layout>
                <c:manualLayout>
                  <c:x val="0.00636435958631663"/>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1A9-4D03-BAF3-F6DC3E7DEE4E}"/>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tx2">
                        <a:lumMod val="60000"/>
                        <a:lumOff val="40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Stats'!$K$172:$O$172</c:f>
              <c:strCache>
                <c:ptCount val="5"/>
                <c:pt idx="0">
                  <c:v>QE Sep 16</c:v>
                </c:pt>
                <c:pt idx="1">
                  <c:v>QE Dec 16</c:v>
                </c:pt>
                <c:pt idx="2">
                  <c:v>QE Mar 17</c:v>
                </c:pt>
                <c:pt idx="3">
                  <c:v>QE Jun 17</c:v>
                </c:pt>
                <c:pt idx="4">
                  <c:v>QE Sep 17</c:v>
                </c:pt>
              </c:strCache>
            </c:strRef>
          </c:cat>
          <c:val>
            <c:numRef>
              <c:f>'India Telecom Industry Stats'!$K$177:$O$177</c:f>
              <c:numCache>
                <c:formatCode>General</c:formatCode>
                <c:ptCount val="5"/>
                <c:pt idx="0">
                  <c:v>103.0</c:v>
                </c:pt>
                <c:pt idx="1">
                  <c:v>86.0</c:v>
                </c:pt>
                <c:pt idx="2">
                  <c:v>67.0</c:v>
                </c:pt>
                <c:pt idx="3">
                  <c:v>65.0</c:v>
                </c:pt>
                <c:pt idx="4">
                  <c:v>71.0</c:v>
                </c:pt>
              </c:numCache>
            </c:numRef>
          </c:val>
          <c:extLst xmlns:c16r2="http://schemas.microsoft.com/office/drawing/2015/06/chart">
            <c:ext xmlns:c16="http://schemas.microsoft.com/office/drawing/2014/chart" uri="{C3380CC4-5D6E-409C-BE32-E72D297353CC}">
              <c16:uniqueId val="{0000001A-71A9-4D03-BAF3-F6DC3E7DEE4E}"/>
            </c:ext>
          </c:extLst>
        </c:ser>
        <c:dLbls>
          <c:showLegendKey val="0"/>
          <c:showVal val="0"/>
          <c:showCatName val="0"/>
          <c:showSerName val="0"/>
          <c:showPercent val="0"/>
          <c:showBubbleSize val="0"/>
        </c:dLbls>
        <c:gapWidth val="150"/>
        <c:shape val="box"/>
        <c:axId val="1690427056"/>
        <c:axId val="1690429376"/>
        <c:axId val="0"/>
      </c:bar3DChart>
      <c:catAx>
        <c:axId val="1690427056"/>
        <c:scaling>
          <c:orientation val="minMax"/>
        </c:scaling>
        <c:delete val="0"/>
        <c:axPos val="b"/>
        <c:numFmt formatCode="General" sourceLinked="1"/>
        <c:majorTickMark val="out"/>
        <c:minorTickMark val="none"/>
        <c:tickLblPos val="nextTo"/>
        <c:txPr>
          <a:bodyPr/>
          <a:lstStyle/>
          <a:p>
            <a:pPr>
              <a:defRPr lang="en-US"/>
            </a:pPr>
            <a:endParaRPr lang="en-US"/>
          </a:p>
        </c:txPr>
        <c:crossAx val="1690429376"/>
        <c:crosses val="autoZero"/>
        <c:auto val="1"/>
        <c:lblAlgn val="ctr"/>
        <c:lblOffset val="100"/>
        <c:noMultiLvlLbl val="0"/>
      </c:catAx>
      <c:valAx>
        <c:axId val="1690429376"/>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ARPU</a:t>
                </a:r>
              </a:p>
              <a:p>
                <a:pPr>
                  <a:defRPr lang="en-US" sz="900" b="0">
                    <a:latin typeface="Arial" pitchFamily="34" charset="0"/>
                    <a:cs typeface="Arial" pitchFamily="34" charset="0"/>
                  </a:defRPr>
                </a:pPr>
                <a:r>
                  <a:rPr lang="en-US" sz="900" b="0">
                    <a:latin typeface="Arial" pitchFamily="34" charset="0"/>
                    <a:cs typeface="Arial" pitchFamily="34" charset="0"/>
                  </a:rPr>
                  <a:t>(INR ) </a:t>
                </a:r>
              </a:p>
            </c:rich>
          </c:tx>
          <c:layout>
            <c:manualLayout>
              <c:xMode val="edge"/>
              <c:yMode val="edge"/>
              <c:x val="0.0120572609583222"/>
              <c:y val="0.386457450941376"/>
            </c:manualLayout>
          </c:layout>
          <c:overlay val="0"/>
        </c:title>
        <c:numFmt formatCode="General" sourceLinked="1"/>
        <c:majorTickMark val="out"/>
        <c:minorTickMark val="none"/>
        <c:tickLblPos val="nextTo"/>
        <c:txPr>
          <a:bodyPr/>
          <a:lstStyle/>
          <a:p>
            <a:pPr>
              <a:defRPr lang="en-US"/>
            </a:pPr>
            <a:endParaRPr lang="en-US"/>
          </a:p>
        </c:txPr>
        <c:crossAx val="1690427056"/>
        <c:crosses val="autoZero"/>
        <c:crossBetween val="between"/>
      </c:valAx>
      <c:spPr>
        <a:noFill/>
        <a:ln w="25400">
          <a:noFill/>
        </a:ln>
      </c:spPr>
    </c:plotArea>
    <c:legend>
      <c:legendPos val="b"/>
      <c:layout>
        <c:manualLayout>
          <c:xMode val="edge"/>
          <c:yMode val="edge"/>
          <c:x val="0.179875993761649"/>
          <c:y val="0.908144821247525"/>
          <c:w val="0.780801856289981"/>
          <c:h val="0.08704170101481"/>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Post-paid GSM</a:t>
            </a:r>
            <a:r>
              <a:rPr lang="en-US" sz="1200" baseline="0"/>
              <a:t> ARPU - Circle wise Breakup</a:t>
            </a:r>
            <a:endParaRPr lang="en-US" sz="1200"/>
          </a:p>
        </c:rich>
      </c:tx>
      <c:layout>
        <c:manualLayout>
          <c:xMode val="edge"/>
          <c:yMode val="edge"/>
          <c:x val="0.247555452627307"/>
          <c:y val="0.0147994266674113"/>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34771504625744"/>
          <c:w val="0.840516442797591"/>
          <c:h val="0.656595000093269"/>
        </c:manualLayout>
      </c:layout>
      <c:bar3DChart>
        <c:barDir val="col"/>
        <c:grouping val="clustered"/>
        <c:varyColors val="0"/>
        <c:ser>
          <c:idx val="0"/>
          <c:order val="0"/>
          <c:tx>
            <c:strRef>
              <c:f>'India Telecom Industry Stats'!$C$173</c:f>
              <c:strCache>
                <c:ptCount val="1"/>
                <c:pt idx="0">
                  <c:v>Circle A</c:v>
                </c:pt>
              </c:strCache>
            </c:strRef>
          </c:tx>
          <c:invertIfNegative val="0"/>
          <c:dLbls>
            <c:spPr>
              <a:noFill/>
              <a:ln>
                <a:noFill/>
              </a:ln>
              <a:effectLst/>
            </c:spPr>
            <c:txPr>
              <a:bodyPr rot="-5400000" vert="horz"/>
              <a:lstStyle/>
              <a:p>
                <a:pPr algn="ctr">
                  <a:defRPr lang="en-US" sz="800" b="1" i="0" u="none" strike="noStrike" kern="1200" baseline="0">
                    <a:solidFill>
                      <a:srgbClr val="4F81BD"/>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Stats'!$D$171:$H$172</c:f>
              <c:strCache>
                <c:ptCount val="5"/>
                <c:pt idx="0">
                  <c:v>QE Sep 16</c:v>
                </c:pt>
                <c:pt idx="1">
                  <c:v>QE Dec 16</c:v>
                </c:pt>
                <c:pt idx="2">
                  <c:v>QE Mar 17</c:v>
                </c:pt>
                <c:pt idx="3">
                  <c:v>QE Jun 17</c:v>
                </c:pt>
                <c:pt idx="4">
                  <c:v>QE Sep 17</c:v>
                </c:pt>
              </c:strCache>
            </c:strRef>
          </c:cat>
          <c:val>
            <c:numRef>
              <c:f>'India Telecom Industry Stats'!$D$173:$H$173</c:f>
              <c:numCache>
                <c:formatCode>General</c:formatCode>
                <c:ptCount val="5"/>
                <c:pt idx="0">
                  <c:v>482.0</c:v>
                </c:pt>
                <c:pt idx="1">
                  <c:v>464.0</c:v>
                </c:pt>
                <c:pt idx="2">
                  <c:v>432.0</c:v>
                </c:pt>
                <c:pt idx="3">
                  <c:v>411.0</c:v>
                </c:pt>
                <c:pt idx="4">
                  <c:v>380.0</c:v>
                </c:pt>
              </c:numCache>
            </c:numRef>
          </c:val>
          <c:extLst xmlns:c16r2="http://schemas.microsoft.com/office/drawing/2015/06/chart">
            <c:ext xmlns:c16="http://schemas.microsoft.com/office/drawing/2014/chart" uri="{C3380CC4-5D6E-409C-BE32-E72D297353CC}">
              <c16:uniqueId val="{00000000-B4E2-41DE-9733-7B5604316FF7}"/>
            </c:ext>
          </c:extLst>
        </c:ser>
        <c:ser>
          <c:idx val="1"/>
          <c:order val="1"/>
          <c:tx>
            <c:strRef>
              <c:f>'India Telecom Industry Stats'!$C$174</c:f>
              <c:strCache>
                <c:ptCount val="1"/>
                <c:pt idx="0">
                  <c:v>Circle B</c:v>
                </c:pt>
              </c:strCache>
            </c:strRef>
          </c:tx>
          <c:invertIfNegative val="0"/>
          <c:dLbls>
            <c:spPr>
              <a:noFill/>
              <a:ln>
                <a:noFill/>
              </a:ln>
              <a:effectLst/>
            </c:spPr>
            <c:txPr>
              <a:bodyPr rot="-5400000" vert="horz"/>
              <a:lstStyle/>
              <a:p>
                <a:pPr algn="ctr">
                  <a:defRPr lang="en-US" sz="800" b="1" i="0" u="none" strike="noStrike" kern="1200" baseline="0">
                    <a:solidFill>
                      <a:srgbClr val="C0504D"/>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Stats'!$D$171:$H$172</c:f>
              <c:strCache>
                <c:ptCount val="5"/>
                <c:pt idx="0">
                  <c:v>QE Sep 16</c:v>
                </c:pt>
                <c:pt idx="1">
                  <c:v>QE Dec 16</c:v>
                </c:pt>
                <c:pt idx="2">
                  <c:v>QE Mar 17</c:v>
                </c:pt>
                <c:pt idx="3">
                  <c:v>QE Jun 17</c:v>
                </c:pt>
                <c:pt idx="4">
                  <c:v>QE Sep 17</c:v>
                </c:pt>
              </c:strCache>
            </c:strRef>
          </c:cat>
          <c:val>
            <c:numRef>
              <c:f>'India Telecom Industry Stats'!$D$174:$H$174</c:f>
              <c:numCache>
                <c:formatCode>General</c:formatCode>
                <c:ptCount val="5"/>
                <c:pt idx="0">
                  <c:v>468.0</c:v>
                </c:pt>
                <c:pt idx="1">
                  <c:v>444.0</c:v>
                </c:pt>
                <c:pt idx="2">
                  <c:v>407.0</c:v>
                </c:pt>
                <c:pt idx="3">
                  <c:v>393.0</c:v>
                </c:pt>
                <c:pt idx="4">
                  <c:v>356.0</c:v>
                </c:pt>
              </c:numCache>
            </c:numRef>
          </c:val>
          <c:extLst xmlns:c16r2="http://schemas.microsoft.com/office/drawing/2015/06/chart">
            <c:ext xmlns:c16="http://schemas.microsoft.com/office/drawing/2014/chart" uri="{C3380CC4-5D6E-409C-BE32-E72D297353CC}">
              <c16:uniqueId val="{00000001-B4E2-41DE-9733-7B5604316FF7}"/>
            </c:ext>
          </c:extLst>
        </c:ser>
        <c:ser>
          <c:idx val="2"/>
          <c:order val="2"/>
          <c:tx>
            <c:strRef>
              <c:f>'India Telecom Industry Stats'!$C$175</c:f>
              <c:strCache>
                <c:ptCount val="1"/>
                <c:pt idx="0">
                  <c:v>Circle C</c:v>
                </c:pt>
              </c:strCache>
            </c:strRef>
          </c:tx>
          <c:invertIfNegative val="0"/>
          <c:dLbls>
            <c:dLbl>
              <c:idx val="1"/>
              <c:layout>
                <c:manualLayout>
                  <c:x val="0.00641144083754621"/>
                  <c:y val="0.004715270086586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E2-41DE-9733-7B5604316FF7}"/>
                </c:ext>
                <c:ext xmlns:c15="http://schemas.microsoft.com/office/drawing/2012/chart" uri="{CE6537A1-D6FC-4f65-9D91-7224C49458BB}">
                  <c15:layout/>
                </c:ext>
              </c:extLst>
            </c:dLbl>
            <c:dLbl>
              <c:idx val="2"/>
              <c:layout>
                <c:manualLayout>
                  <c:x val="0.0064114408375462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E2-41DE-9733-7B5604316FF7}"/>
                </c:ext>
                <c:ext xmlns:c15="http://schemas.microsoft.com/office/drawing/2012/chart" uri="{CE6537A1-D6FC-4f65-9D91-7224C49458BB}">
                  <c15:layout/>
                </c:ext>
              </c:extLst>
            </c:dLbl>
            <c:spPr>
              <a:noFill/>
              <a:ln>
                <a:noFill/>
              </a:ln>
              <a:effectLst/>
            </c:spPr>
            <c:txPr>
              <a:bodyPr rot="-5400000" vert="horz"/>
              <a:lstStyle/>
              <a:p>
                <a:pPr algn="ctr">
                  <a:defRPr lang="en-US" sz="800" b="1" i="0" u="none" strike="noStrike" kern="1200" baseline="0">
                    <a:solidFill>
                      <a:srgbClr val="9BBB5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Stats'!$D$171:$H$172</c:f>
              <c:strCache>
                <c:ptCount val="5"/>
                <c:pt idx="0">
                  <c:v>QE Sep 16</c:v>
                </c:pt>
                <c:pt idx="1">
                  <c:v>QE Dec 16</c:v>
                </c:pt>
                <c:pt idx="2">
                  <c:v>QE Mar 17</c:v>
                </c:pt>
                <c:pt idx="3">
                  <c:v>QE Jun 17</c:v>
                </c:pt>
                <c:pt idx="4">
                  <c:v>QE Sep 17</c:v>
                </c:pt>
              </c:strCache>
            </c:strRef>
          </c:cat>
          <c:val>
            <c:numRef>
              <c:f>'India Telecom Industry Stats'!$D$175:$H$175</c:f>
              <c:numCache>
                <c:formatCode>General</c:formatCode>
                <c:ptCount val="5"/>
                <c:pt idx="0">
                  <c:v>470.0</c:v>
                </c:pt>
                <c:pt idx="1">
                  <c:v>404.0</c:v>
                </c:pt>
                <c:pt idx="2">
                  <c:v>346.0</c:v>
                </c:pt>
                <c:pt idx="3">
                  <c:v>363.0</c:v>
                </c:pt>
                <c:pt idx="4">
                  <c:v>291.0</c:v>
                </c:pt>
              </c:numCache>
            </c:numRef>
          </c:val>
          <c:extLst xmlns:c16r2="http://schemas.microsoft.com/office/drawing/2015/06/chart">
            <c:ext xmlns:c16="http://schemas.microsoft.com/office/drawing/2014/chart" uri="{C3380CC4-5D6E-409C-BE32-E72D297353CC}">
              <c16:uniqueId val="{00000004-B4E2-41DE-9733-7B5604316FF7}"/>
            </c:ext>
          </c:extLst>
        </c:ser>
        <c:ser>
          <c:idx val="3"/>
          <c:order val="3"/>
          <c:tx>
            <c:strRef>
              <c:f>'India Telecom Industry Stats'!$C$176</c:f>
              <c:strCache>
                <c:ptCount val="1"/>
                <c:pt idx="0">
                  <c:v>Metro</c:v>
                </c:pt>
              </c:strCache>
            </c:strRef>
          </c:tx>
          <c:invertIfNegative val="0"/>
          <c:dLbls>
            <c:dLbl>
              <c:idx val="0"/>
              <c:layout/>
              <c:tx>
                <c:rich>
                  <a:bodyPr rot="-5400000" vert="horz"/>
                  <a:lstStyle/>
                  <a:p>
                    <a:pPr algn="ctr">
                      <a:defRPr lang="en-US" sz="800" b="1" i="0" u="none" strike="noStrike" kern="1200" baseline="0">
                        <a:solidFill>
                          <a:srgbClr val="8064A2"/>
                        </a:solidFill>
                        <a:latin typeface="+mn-lt"/>
                        <a:ea typeface="+mn-ea"/>
                        <a:cs typeface="+mn-cs"/>
                      </a:defRPr>
                    </a:pPr>
                    <a:r>
                      <a:rPr lang="is-IS" sz="800" b="1" i="0" u="none" strike="noStrike" kern="1200" baseline="0">
                        <a:solidFill>
                          <a:srgbClr val="8064A2"/>
                        </a:solidFill>
                        <a:latin typeface="+mn-lt"/>
                        <a:ea typeface="+mn-ea"/>
                        <a:cs typeface="+mn-cs"/>
                      </a:rPr>
                      <a:t>612</a:t>
                    </a:r>
                  </a:p>
                </c:rich>
              </c:tx>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4E2-41DE-9733-7B5604316FF7}"/>
                </c:ext>
                <c:ext xmlns:c15="http://schemas.microsoft.com/office/drawing/2012/chart" uri="{CE6537A1-D6FC-4f65-9D91-7224C49458BB}">
                  <c15:layout/>
                </c:ext>
              </c:extLst>
            </c:dLbl>
            <c:dLbl>
              <c:idx val="1"/>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dLbl>
            <c:dLbl>
              <c:idx val="2"/>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dLbl>
            <c:dLbl>
              <c:idx val="3"/>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dLbl>
            <c:dLbl>
              <c:idx val="4"/>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5400000" vert="horz"/>
              <a:lstStyle/>
              <a:p>
                <a:pPr algn="ctr">
                  <a:defRPr lang="en-US" sz="800" b="1" i="0" u="none" strike="noStrike" kern="1200" baseline="0">
                    <a:solidFill>
                      <a:srgbClr val="C0504D"/>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Stats'!$D$171:$H$172</c:f>
              <c:strCache>
                <c:ptCount val="5"/>
                <c:pt idx="0">
                  <c:v>QE Sep 16</c:v>
                </c:pt>
                <c:pt idx="1">
                  <c:v>QE Dec 16</c:v>
                </c:pt>
                <c:pt idx="2">
                  <c:v>QE Mar 17</c:v>
                </c:pt>
                <c:pt idx="3">
                  <c:v>QE Jun 17</c:v>
                </c:pt>
                <c:pt idx="4">
                  <c:v>QE Sep 17</c:v>
                </c:pt>
              </c:strCache>
            </c:strRef>
          </c:cat>
          <c:val>
            <c:numRef>
              <c:f>'India Telecom Industry Stats'!$D$176:$H$176</c:f>
              <c:numCache>
                <c:formatCode>General</c:formatCode>
                <c:ptCount val="5"/>
                <c:pt idx="0">
                  <c:v>505.0</c:v>
                </c:pt>
                <c:pt idx="1">
                  <c:v>468.0</c:v>
                </c:pt>
                <c:pt idx="2">
                  <c:v>405.0</c:v>
                </c:pt>
                <c:pt idx="3">
                  <c:v>363.0</c:v>
                </c:pt>
                <c:pt idx="4">
                  <c:v>355.0</c:v>
                </c:pt>
              </c:numCache>
            </c:numRef>
          </c:val>
          <c:extLst xmlns:c16r2="http://schemas.microsoft.com/office/drawing/2015/06/chart">
            <c:ext xmlns:c16="http://schemas.microsoft.com/office/drawing/2014/chart" uri="{C3380CC4-5D6E-409C-BE32-E72D297353CC}">
              <c16:uniqueId val="{0000000A-B4E2-41DE-9733-7B5604316FF7}"/>
            </c:ext>
          </c:extLst>
        </c:ser>
        <c:ser>
          <c:idx val="4"/>
          <c:order val="4"/>
          <c:tx>
            <c:strRef>
              <c:f>'India Telecom Industry Stats'!$C$177</c:f>
              <c:strCache>
                <c:ptCount val="1"/>
                <c:pt idx="0">
                  <c:v>All India</c:v>
                </c:pt>
              </c:strCache>
            </c:strRef>
          </c:tx>
          <c:invertIfNegative val="0"/>
          <c:dLbls>
            <c:dLbl>
              <c:idx val="0"/>
              <c:layout>
                <c:manualLayout>
                  <c:x val="0.0128228816750932"/>
                  <c:y val="0.0"/>
                </c:manualLayout>
              </c:layout>
              <c:spPr/>
              <c:txPr>
                <a:bodyPr rot="-5400000" vert="horz"/>
                <a:lstStyle/>
                <a:p>
                  <a:pPr algn="ctr">
                    <a:defRPr lang="en-US" sz="800" b="1" i="0" u="none" strike="noStrike" kern="1200" baseline="0">
                      <a:solidFill>
                        <a:srgbClr val="1F497D">
                          <a:lumMod val="60000"/>
                          <a:lumOff val="40000"/>
                        </a:srgb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4E2-41DE-9733-7B5604316FF7}"/>
                </c:ext>
                <c:ext xmlns:c15="http://schemas.microsoft.com/office/drawing/2012/chart" uri="{CE6537A1-D6FC-4f65-9D91-7224C49458BB}">
                  <c15:layout/>
                </c:ext>
              </c:extLst>
            </c:dLbl>
            <c:dLbl>
              <c:idx val="1"/>
              <c:layout>
                <c:manualLayout>
                  <c:x val="0.00641144083754621"/>
                  <c:y val="0.0"/>
                </c:manualLayout>
              </c:layout>
              <c:spPr/>
              <c:txPr>
                <a:bodyPr rot="-5400000" vert="horz"/>
                <a:lstStyle/>
                <a:p>
                  <a:pPr algn="ctr">
                    <a:defRPr lang="en-US" sz="800" b="1" i="0" u="none" strike="noStrike" kern="1200" baseline="0">
                      <a:solidFill>
                        <a:srgbClr val="1F497D">
                          <a:lumMod val="60000"/>
                          <a:lumOff val="40000"/>
                        </a:srgb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4E2-41DE-9733-7B5604316FF7}"/>
                </c:ext>
                <c:ext xmlns:c15="http://schemas.microsoft.com/office/drawing/2012/chart" uri="{CE6537A1-D6FC-4f65-9D91-7224C49458BB}">
                  <c15:layout/>
                </c:ext>
              </c:extLst>
            </c:dLbl>
            <c:dLbl>
              <c:idx val="2"/>
              <c:layout>
                <c:manualLayout>
                  <c:x val="0.00961716125631932"/>
                  <c:y val="-2.16114049067451E-17"/>
                </c:manualLayout>
              </c:layout>
              <c:spPr/>
              <c:txPr>
                <a:bodyPr rot="-5400000" vert="horz"/>
                <a:lstStyle/>
                <a:p>
                  <a:pPr algn="ctr">
                    <a:defRPr lang="en-US" sz="800" b="1" i="0" u="none" strike="noStrike" kern="1200" baseline="0">
                      <a:solidFill>
                        <a:srgbClr val="1F497D">
                          <a:lumMod val="60000"/>
                          <a:lumOff val="40000"/>
                        </a:srgb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4E2-41DE-9733-7B5604316FF7}"/>
                </c:ext>
                <c:ext xmlns:c15="http://schemas.microsoft.com/office/drawing/2012/chart" uri="{CE6537A1-D6FC-4f65-9D91-7224C49458BB}">
                  <c15:layout/>
                </c:ext>
              </c:extLst>
            </c:dLbl>
            <c:dLbl>
              <c:idx val="3"/>
              <c:layout>
                <c:manualLayout>
                  <c:x val="0.00961716125631932"/>
                  <c:y val="0.0"/>
                </c:manualLayout>
              </c:layout>
              <c:spPr/>
              <c:txPr>
                <a:bodyPr rot="-5400000" vert="horz"/>
                <a:lstStyle/>
                <a:p>
                  <a:pPr algn="ctr">
                    <a:defRPr lang="en-US" sz="800" b="1" i="0" u="none" strike="noStrike" kern="1200" baseline="0">
                      <a:solidFill>
                        <a:srgbClr val="1F497D">
                          <a:lumMod val="60000"/>
                          <a:lumOff val="40000"/>
                        </a:srgb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4E2-41DE-9733-7B5604316FF7}"/>
                </c:ext>
                <c:ext xmlns:c15="http://schemas.microsoft.com/office/drawing/2012/chart" uri="{CE6537A1-D6FC-4f65-9D91-7224C49458BB}">
                  <c15:layout/>
                </c:ext>
              </c:extLst>
            </c:dLbl>
            <c:dLbl>
              <c:idx val="4"/>
              <c:layout>
                <c:manualLayout>
                  <c:x val="0.0128228816750932"/>
                  <c:y val="0.0"/>
                </c:manualLayout>
              </c:layout>
              <c:spPr/>
              <c:txPr>
                <a:bodyPr rot="-5400000" vert="horz"/>
                <a:lstStyle/>
                <a:p>
                  <a:pPr algn="ctr">
                    <a:defRPr lang="en-US" sz="800" b="1" i="0" u="none" strike="noStrike" kern="1200" baseline="0">
                      <a:solidFill>
                        <a:srgbClr val="1F497D">
                          <a:lumMod val="60000"/>
                          <a:lumOff val="40000"/>
                        </a:srgb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4E2-41DE-9733-7B5604316FF7}"/>
                </c:ext>
                <c:ext xmlns:c15="http://schemas.microsoft.com/office/drawing/2012/chart" uri="{CE6537A1-D6FC-4f65-9D91-7224C49458BB}">
                  <c15:layout/>
                </c:ext>
              </c:extLst>
            </c:dLbl>
            <c:spPr>
              <a:noFill/>
              <a:ln>
                <a:noFill/>
              </a:ln>
              <a:effectLst/>
            </c:spPr>
            <c:txPr>
              <a:bodyPr rot="-5400000" vert="horz"/>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Stats'!$D$171:$H$172</c:f>
              <c:strCache>
                <c:ptCount val="5"/>
                <c:pt idx="0">
                  <c:v>QE Sep 16</c:v>
                </c:pt>
                <c:pt idx="1">
                  <c:v>QE Dec 16</c:v>
                </c:pt>
                <c:pt idx="2">
                  <c:v>QE Mar 17</c:v>
                </c:pt>
                <c:pt idx="3">
                  <c:v>QE Jun 17</c:v>
                </c:pt>
                <c:pt idx="4">
                  <c:v>QE Sep 17</c:v>
                </c:pt>
              </c:strCache>
            </c:strRef>
          </c:cat>
          <c:val>
            <c:numRef>
              <c:f>'India Telecom Industry Stats'!$D$177:$H$177</c:f>
              <c:numCache>
                <c:formatCode>General</c:formatCode>
                <c:ptCount val="5"/>
                <c:pt idx="0">
                  <c:v>485.0</c:v>
                </c:pt>
                <c:pt idx="1">
                  <c:v>456.0</c:v>
                </c:pt>
                <c:pt idx="2">
                  <c:v>412.0</c:v>
                </c:pt>
                <c:pt idx="3">
                  <c:v>389.0</c:v>
                </c:pt>
                <c:pt idx="4">
                  <c:v>361.0</c:v>
                </c:pt>
              </c:numCache>
            </c:numRef>
          </c:val>
          <c:extLst xmlns:c16r2="http://schemas.microsoft.com/office/drawing/2015/06/chart">
            <c:ext xmlns:c16="http://schemas.microsoft.com/office/drawing/2014/chart" uri="{C3380CC4-5D6E-409C-BE32-E72D297353CC}">
              <c16:uniqueId val="{00000010-B4E2-41DE-9733-7B5604316FF7}"/>
            </c:ext>
          </c:extLst>
        </c:ser>
        <c:dLbls>
          <c:showLegendKey val="0"/>
          <c:showVal val="1"/>
          <c:showCatName val="0"/>
          <c:showSerName val="0"/>
          <c:showPercent val="0"/>
          <c:showBubbleSize val="0"/>
        </c:dLbls>
        <c:gapWidth val="150"/>
        <c:shape val="box"/>
        <c:axId val="1622593024"/>
        <c:axId val="1622544976"/>
        <c:axId val="0"/>
      </c:bar3DChart>
      <c:catAx>
        <c:axId val="1622593024"/>
        <c:scaling>
          <c:orientation val="minMax"/>
        </c:scaling>
        <c:delete val="0"/>
        <c:axPos val="b"/>
        <c:numFmt formatCode="General" sourceLinked="1"/>
        <c:majorTickMark val="out"/>
        <c:minorTickMark val="none"/>
        <c:tickLblPos val="nextTo"/>
        <c:txPr>
          <a:bodyPr/>
          <a:lstStyle/>
          <a:p>
            <a:pPr>
              <a:defRPr lang="en-US"/>
            </a:pPr>
            <a:endParaRPr lang="en-US"/>
          </a:p>
        </c:txPr>
        <c:crossAx val="1622544976"/>
        <c:crosses val="autoZero"/>
        <c:auto val="1"/>
        <c:lblAlgn val="ctr"/>
        <c:lblOffset val="100"/>
        <c:noMultiLvlLbl val="0"/>
      </c:catAx>
      <c:valAx>
        <c:axId val="1622544976"/>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ARPU</a:t>
                </a:r>
              </a:p>
              <a:p>
                <a:pPr>
                  <a:defRPr lang="en-US" sz="900" b="0">
                    <a:latin typeface="Arial" pitchFamily="34" charset="0"/>
                    <a:cs typeface="Arial" pitchFamily="34" charset="0"/>
                  </a:defRPr>
                </a:pPr>
                <a:r>
                  <a:rPr lang="en-US" sz="900" b="0">
                    <a:latin typeface="Arial" pitchFamily="34" charset="0"/>
                    <a:cs typeface="Arial" pitchFamily="34" charset="0"/>
                  </a:rPr>
                  <a:t>(INR ) </a:t>
                </a:r>
              </a:p>
            </c:rich>
          </c:tx>
          <c:layout>
            <c:manualLayout>
              <c:xMode val="edge"/>
              <c:yMode val="edge"/>
              <c:x val="0.00911378724718252"/>
              <c:y val="0.386457809795139"/>
            </c:manualLayout>
          </c:layout>
          <c:overlay val="0"/>
        </c:title>
        <c:numFmt formatCode="General" sourceLinked="1"/>
        <c:majorTickMark val="out"/>
        <c:minorTickMark val="none"/>
        <c:tickLblPos val="nextTo"/>
        <c:txPr>
          <a:bodyPr/>
          <a:lstStyle/>
          <a:p>
            <a:pPr>
              <a:defRPr lang="en-US"/>
            </a:pPr>
            <a:endParaRPr lang="en-US"/>
          </a:p>
        </c:txPr>
        <c:crossAx val="1622593024"/>
        <c:crosses val="autoZero"/>
        <c:crossBetween val="between"/>
      </c:valAx>
      <c:spPr>
        <a:noFill/>
        <a:ln w="25400">
          <a:noFill/>
        </a:ln>
      </c:spPr>
    </c:plotArea>
    <c:legend>
      <c:legendPos val="b"/>
      <c:layout>
        <c:manualLayout>
          <c:xMode val="edge"/>
          <c:yMode val="edge"/>
          <c:x val="0.161164891153312"/>
          <c:y val="0.89343794791608"/>
          <c:w val="0.786432717544922"/>
          <c:h val="0.0854984084436254"/>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CDMA ARPU</a:t>
            </a:r>
            <a:r>
              <a:rPr lang="en-US" sz="1200" baseline="0"/>
              <a:t> - Circle Wise Breakup</a:t>
            </a:r>
            <a:endParaRPr lang="en-US" sz="1200"/>
          </a:p>
        </c:rich>
      </c:tx>
      <c:layout>
        <c:manualLayout>
          <c:xMode val="edge"/>
          <c:yMode val="edge"/>
          <c:x val="0.227570933195405"/>
          <c:y val="0.0147994398226723"/>
        </c:manualLayout>
      </c:layout>
      <c:overlay val="1"/>
    </c:title>
    <c:autoTitleDeleted val="0"/>
    <c:view3D>
      <c:rotX val="15"/>
      <c:rotY val="20"/>
      <c:depthPercent val="100"/>
      <c:rAngAx val="1"/>
    </c:view3D>
    <c:floor>
      <c:thickness val="0"/>
    </c:floor>
    <c:sideWall>
      <c:thickness val="0"/>
      <c:spPr>
        <a:solidFill>
          <a:srgbClr val="FFFF99"/>
        </a:solidFill>
      </c:spPr>
    </c:sideWall>
    <c:backWall>
      <c:thickness val="0"/>
      <c:spPr>
        <a:solidFill>
          <a:srgbClr val="FFFF99"/>
        </a:solidFill>
      </c:spPr>
    </c:backWall>
    <c:plotArea>
      <c:layout>
        <c:manualLayout>
          <c:layoutTarget val="inner"/>
          <c:xMode val="edge"/>
          <c:yMode val="edge"/>
          <c:x val="0.152423275857654"/>
          <c:y val="0.106402670539969"/>
          <c:w val="0.807836648875799"/>
          <c:h val="0.700289407220325"/>
        </c:manualLayout>
      </c:layout>
      <c:bar3DChart>
        <c:barDir val="col"/>
        <c:grouping val="clustered"/>
        <c:varyColors val="0"/>
        <c:ser>
          <c:idx val="0"/>
          <c:order val="0"/>
          <c:tx>
            <c:strRef>
              <c:f>'India Telecom Industry Stats'!$J$144</c:f>
              <c:strCache>
                <c:ptCount val="1"/>
                <c:pt idx="0">
                  <c:v>Circle A</c:v>
                </c:pt>
              </c:strCache>
            </c:strRef>
          </c:tx>
          <c:invertIfNegative val="0"/>
          <c:dLbls>
            <c:dLbl>
              <c:idx val="0"/>
              <c:layout>
                <c:manualLayout>
                  <c:x val="0.00604028014341821"/>
                  <c:y val="-0.0043148493364124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E0D-4B6C-91EC-9E5E388BF18D}"/>
                </c:ext>
                <c:ext xmlns:c15="http://schemas.microsoft.com/office/drawing/2012/chart" uri="{CE6537A1-D6FC-4f65-9D91-7224C49458BB}">
                  <c15:layout/>
                </c:ext>
              </c:extLst>
            </c:dLbl>
            <c:dLbl>
              <c:idx val="1"/>
              <c:layout>
                <c:manualLayout>
                  <c:x val="0.010437051532941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E0D-4B6C-91EC-9E5E388BF18D}"/>
                </c:ext>
                <c:ext xmlns:c15="http://schemas.microsoft.com/office/drawing/2012/chart" uri="{CE6537A1-D6FC-4f65-9D91-7224C49458BB}">
                  <c15:layout/>
                </c:ext>
              </c:extLst>
            </c:dLbl>
            <c:dLbl>
              <c:idx val="2"/>
              <c:layout>
                <c:manualLayout>
                  <c:x val="0.0048485778438769"/>
                  <c:y val="0.0043148493364124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E0D-4B6C-91EC-9E5E388BF18D}"/>
                </c:ext>
                <c:ext xmlns:c15="http://schemas.microsoft.com/office/drawing/2012/chart" uri="{CE6537A1-D6FC-4f65-9D91-7224C49458BB}">
                  <c15:layout/>
                </c:ext>
              </c:extLst>
            </c:dLbl>
            <c:dLbl>
              <c:idx val="3"/>
              <c:layout>
                <c:manualLayout>
                  <c:x val="0.00604002777105491"/>
                  <c:y val="0.0047114252061248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E0D-4B6C-91EC-9E5E388BF18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Stats'!$K$143:$O$143</c:f>
              <c:strCache>
                <c:ptCount val="5"/>
                <c:pt idx="0">
                  <c:v>QE Sep 16</c:v>
                </c:pt>
                <c:pt idx="1">
                  <c:v>QE Dec 16</c:v>
                </c:pt>
                <c:pt idx="2">
                  <c:v>QE Mar 17</c:v>
                </c:pt>
                <c:pt idx="3">
                  <c:v>QE Jun 17</c:v>
                </c:pt>
                <c:pt idx="4">
                  <c:v>QE Sep 17</c:v>
                </c:pt>
              </c:strCache>
            </c:strRef>
          </c:cat>
          <c:val>
            <c:numRef>
              <c:f>'India Telecom Industry Stats'!$K$144:$O$144</c:f>
              <c:numCache>
                <c:formatCode>General</c:formatCode>
                <c:ptCount val="5"/>
                <c:pt idx="0">
                  <c:v>174.0</c:v>
                </c:pt>
                <c:pt idx="1">
                  <c:v>164.0</c:v>
                </c:pt>
                <c:pt idx="2">
                  <c:v>153.0</c:v>
                </c:pt>
                <c:pt idx="3">
                  <c:v>141.0</c:v>
                </c:pt>
                <c:pt idx="4">
                  <c:v>152.0</c:v>
                </c:pt>
              </c:numCache>
            </c:numRef>
          </c:val>
          <c:extLst xmlns:c16r2="http://schemas.microsoft.com/office/drawing/2015/06/chart">
            <c:ext xmlns:c16="http://schemas.microsoft.com/office/drawing/2014/chart" uri="{C3380CC4-5D6E-409C-BE32-E72D297353CC}">
              <c16:uniqueId val="{00000004-BE0D-4B6C-91EC-9E5E388BF18D}"/>
            </c:ext>
          </c:extLst>
        </c:ser>
        <c:ser>
          <c:idx val="1"/>
          <c:order val="1"/>
          <c:tx>
            <c:strRef>
              <c:f>'India Telecom Industry Stats'!$J$145</c:f>
              <c:strCache>
                <c:ptCount val="1"/>
                <c:pt idx="0">
                  <c:v>Circle B</c:v>
                </c:pt>
              </c:strCache>
            </c:strRef>
          </c:tx>
          <c:invertIfNegative val="0"/>
          <c:dLbls>
            <c:dLbl>
              <c:idx val="0"/>
              <c:layout>
                <c:manualLayout>
                  <c:x val="0.00544442899364791"/>
                  <c:y val="0.01413427561837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E0D-4B6C-91EC-9E5E388BF18D}"/>
                </c:ext>
                <c:ext xmlns:c15="http://schemas.microsoft.com/office/drawing/2012/chart" uri="{CE6537A1-D6FC-4f65-9D91-7224C49458BB}">
                  <c15:layout/>
                </c:ext>
              </c:extLst>
            </c:dLbl>
            <c:dLbl>
              <c:idx val="1"/>
              <c:layout>
                <c:manualLayout>
                  <c:x val="0.00604002777105491"/>
                  <c:y val="0.01413427561837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E0D-4B6C-91EC-9E5E388BF18D}"/>
                </c:ext>
                <c:ext xmlns:c15="http://schemas.microsoft.com/office/drawing/2012/chart" uri="{CE6537A1-D6FC-4f65-9D91-7224C49458BB}">
                  <c15:layout/>
                </c:ext>
              </c:extLst>
            </c:dLbl>
            <c:dLbl>
              <c:idx val="2"/>
              <c:layout>
                <c:manualLayout>
                  <c:x val="0.0048485778438769"/>
                  <c:y val="0.009422850412249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E0D-4B6C-91EC-9E5E388BF18D}"/>
                </c:ext>
                <c:ext xmlns:c15="http://schemas.microsoft.com/office/drawing/2012/chart" uri="{CE6537A1-D6FC-4f65-9D91-7224C49458BB}">
                  <c15:layout/>
                </c:ext>
              </c:extLst>
            </c:dLbl>
            <c:dLbl>
              <c:idx val="3"/>
              <c:layout>
                <c:manualLayout>
                  <c:x val="0.00223929997963355"/>
                  <c:y val="0.00510800107583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E0D-4B6C-91EC-9E5E388BF18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Stats'!$K$143:$O$143</c:f>
              <c:strCache>
                <c:ptCount val="5"/>
                <c:pt idx="0">
                  <c:v>QE Sep 16</c:v>
                </c:pt>
                <c:pt idx="1">
                  <c:v>QE Dec 16</c:v>
                </c:pt>
                <c:pt idx="2">
                  <c:v>QE Mar 17</c:v>
                </c:pt>
                <c:pt idx="3">
                  <c:v>QE Jun 17</c:v>
                </c:pt>
                <c:pt idx="4">
                  <c:v>QE Sep 17</c:v>
                </c:pt>
              </c:strCache>
            </c:strRef>
          </c:cat>
          <c:val>
            <c:numRef>
              <c:f>'India Telecom Industry Stats'!$K$145:$O$145</c:f>
              <c:numCache>
                <c:formatCode>General</c:formatCode>
                <c:ptCount val="5"/>
                <c:pt idx="0">
                  <c:v>106.0</c:v>
                </c:pt>
                <c:pt idx="1">
                  <c:v>93.0</c:v>
                </c:pt>
                <c:pt idx="2">
                  <c:v>86.0</c:v>
                </c:pt>
                <c:pt idx="3">
                  <c:v>79.0</c:v>
                </c:pt>
                <c:pt idx="4">
                  <c:v>84.0</c:v>
                </c:pt>
              </c:numCache>
            </c:numRef>
          </c:val>
          <c:extLst xmlns:c16r2="http://schemas.microsoft.com/office/drawing/2015/06/chart">
            <c:ext xmlns:c16="http://schemas.microsoft.com/office/drawing/2014/chart" uri="{C3380CC4-5D6E-409C-BE32-E72D297353CC}">
              <c16:uniqueId val="{00000009-BE0D-4B6C-91EC-9E5E388BF18D}"/>
            </c:ext>
          </c:extLst>
        </c:ser>
        <c:ser>
          <c:idx val="2"/>
          <c:order val="2"/>
          <c:tx>
            <c:strRef>
              <c:f>'India Telecom Industry Stats'!$J$146</c:f>
              <c:strCache>
                <c:ptCount val="1"/>
                <c:pt idx="0">
                  <c:v>Circle C</c:v>
                </c:pt>
              </c:strCache>
            </c:strRef>
          </c:tx>
          <c:invertIfNegative val="0"/>
          <c:dLbls>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Stats'!$K$143:$O$143</c:f>
              <c:strCache>
                <c:ptCount val="5"/>
                <c:pt idx="0">
                  <c:v>QE Sep 16</c:v>
                </c:pt>
                <c:pt idx="1">
                  <c:v>QE Dec 16</c:v>
                </c:pt>
                <c:pt idx="2">
                  <c:v>QE Mar 17</c:v>
                </c:pt>
                <c:pt idx="3">
                  <c:v>QE Jun 17</c:v>
                </c:pt>
                <c:pt idx="4">
                  <c:v>QE Sep 17</c:v>
                </c:pt>
              </c:strCache>
            </c:strRef>
          </c:cat>
          <c:val>
            <c:numRef>
              <c:f>'India Telecom Industry Stats'!$K$146:$O$146</c:f>
              <c:numCache>
                <c:formatCode>General</c:formatCode>
                <c:ptCount val="5"/>
                <c:pt idx="0">
                  <c:v>147.0</c:v>
                </c:pt>
                <c:pt idx="1">
                  <c:v>140.0</c:v>
                </c:pt>
                <c:pt idx="2">
                  <c:v>127.0</c:v>
                </c:pt>
                <c:pt idx="3">
                  <c:v>114.0</c:v>
                </c:pt>
                <c:pt idx="4">
                  <c:v>114.0</c:v>
                </c:pt>
              </c:numCache>
            </c:numRef>
          </c:val>
          <c:extLst xmlns:c16r2="http://schemas.microsoft.com/office/drawing/2015/06/chart">
            <c:ext xmlns:c16="http://schemas.microsoft.com/office/drawing/2014/chart" uri="{C3380CC4-5D6E-409C-BE32-E72D297353CC}">
              <c16:uniqueId val="{0000000A-BE0D-4B6C-91EC-9E5E388BF18D}"/>
            </c:ext>
          </c:extLst>
        </c:ser>
        <c:ser>
          <c:idx val="3"/>
          <c:order val="3"/>
          <c:tx>
            <c:strRef>
              <c:f>'India Telecom Industry Stats'!$J$147</c:f>
              <c:strCache>
                <c:ptCount val="1"/>
                <c:pt idx="0">
                  <c:v>Metro</c:v>
                </c:pt>
              </c:strCache>
            </c:strRef>
          </c:tx>
          <c:invertIfNegative val="0"/>
          <c:dLbls>
            <c:spPr>
              <a:noFill/>
              <a:ln>
                <a:noFill/>
              </a:ln>
              <a:effectLst/>
            </c:spPr>
            <c:txPr>
              <a:bodyPr rot="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Stats'!$K$143:$O$143</c:f>
              <c:strCache>
                <c:ptCount val="5"/>
                <c:pt idx="0">
                  <c:v>QE Sep 16</c:v>
                </c:pt>
                <c:pt idx="1">
                  <c:v>QE Dec 16</c:v>
                </c:pt>
                <c:pt idx="2">
                  <c:v>QE Mar 17</c:v>
                </c:pt>
                <c:pt idx="3">
                  <c:v>QE Jun 17</c:v>
                </c:pt>
                <c:pt idx="4">
                  <c:v>QE Sep 17</c:v>
                </c:pt>
              </c:strCache>
            </c:strRef>
          </c:cat>
          <c:val>
            <c:numRef>
              <c:f>'India Telecom Industry Stats'!$K$147:$O$147</c:f>
              <c:numCache>
                <c:formatCode>General</c:formatCode>
                <c:ptCount val="5"/>
                <c:pt idx="0">
                  <c:v>192.0</c:v>
                </c:pt>
                <c:pt idx="1">
                  <c:v>177.0</c:v>
                </c:pt>
                <c:pt idx="2">
                  <c:v>165.0</c:v>
                </c:pt>
                <c:pt idx="3">
                  <c:v>160.0</c:v>
                </c:pt>
                <c:pt idx="4">
                  <c:v>145.0</c:v>
                </c:pt>
              </c:numCache>
            </c:numRef>
          </c:val>
          <c:extLst xmlns:c16r2="http://schemas.microsoft.com/office/drawing/2015/06/chart">
            <c:ext xmlns:c16="http://schemas.microsoft.com/office/drawing/2014/chart" uri="{C3380CC4-5D6E-409C-BE32-E72D297353CC}">
              <c16:uniqueId val="{0000000B-BE0D-4B6C-91EC-9E5E388BF18D}"/>
            </c:ext>
          </c:extLst>
        </c:ser>
        <c:ser>
          <c:idx val="4"/>
          <c:order val="4"/>
          <c:tx>
            <c:strRef>
              <c:f>'India Telecom Industry Stats'!$J$148</c:f>
              <c:strCache>
                <c:ptCount val="1"/>
                <c:pt idx="0">
                  <c:v>All India</c:v>
                </c:pt>
              </c:strCache>
            </c:strRef>
          </c:tx>
          <c:invertIfNegative val="0"/>
          <c:dLbls>
            <c:dLbl>
              <c:idx val="0"/>
              <c:layout>
                <c:manualLayout>
                  <c:x val="0.009615387042042"/>
                  <c:y val="2.159378274154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E0D-4B6C-91EC-9E5E388BF18D}"/>
                </c:ext>
                <c:ext xmlns:c15="http://schemas.microsoft.com/office/drawing/2012/chart" uri="{CE6537A1-D6FC-4f65-9D91-7224C49458BB}">
                  <c15:layout/>
                </c:ext>
              </c:extLst>
            </c:dLbl>
            <c:dLbl>
              <c:idx val="1"/>
              <c:layout>
                <c:manualLayout>
                  <c:x val="0.00641025802802797"/>
                  <c:y val="0.009422850412249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E0D-4B6C-91EC-9E5E388BF18D}"/>
                </c:ext>
                <c:ext xmlns:c15="http://schemas.microsoft.com/office/drawing/2012/chart" uri="{CE6537A1-D6FC-4f65-9D91-7224C49458BB}">
                  <c15:layout/>
                </c:ext>
              </c:extLst>
            </c:dLbl>
            <c:dLbl>
              <c:idx val="2"/>
              <c:layout>
                <c:manualLayout>
                  <c:x val="0.009615387042042"/>
                  <c:y val="0.0047114252061248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E0D-4B6C-91EC-9E5E388BF18D}"/>
                </c:ext>
                <c:ext xmlns:c15="http://schemas.microsoft.com/office/drawing/2012/chart" uri="{CE6537A1-D6FC-4f65-9D91-7224C49458BB}">
                  <c15:layout/>
                </c:ext>
              </c:extLst>
            </c:dLbl>
            <c:dLbl>
              <c:idx val="3"/>
              <c:layout>
                <c:manualLayout>
                  <c:x val="0.0064102580280279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E0D-4B6C-91EC-9E5E388BF18D}"/>
                </c:ext>
                <c:ext xmlns:c15="http://schemas.microsoft.com/office/drawing/2012/chart" uri="{CE6537A1-D6FC-4f65-9D91-7224C49458BB}">
                  <c15:layout/>
                </c:ext>
              </c:extLst>
            </c:dLbl>
            <c:dLbl>
              <c:idx val="4"/>
              <c:layout>
                <c:manualLayout>
                  <c:x val="0.011799410029498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E0D-4B6C-91EC-9E5E388BF18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Stats'!$K$143:$O$143</c:f>
              <c:strCache>
                <c:ptCount val="5"/>
                <c:pt idx="0">
                  <c:v>QE Sep 16</c:v>
                </c:pt>
                <c:pt idx="1">
                  <c:v>QE Dec 16</c:v>
                </c:pt>
                <c:pt idx="2">
                  <c:v>QE Mar 17</c:v>
                </c:pt>
                <c:pt idx="3">
                  <c:v>QE Jun 17</c:v>
                </c:pt>
                <c:pt idx="4">
                  <c:v>QE Sep 17</c:v>
                </c:pt>
              </c:strCache>
            </c:strRef>
          </c:cat>
          <c:val>
            <c:numRef>
              <c:f>'India Telecom Industry Stats'!$K$148:$O$148</c:f>
              <c:numCache>
                <c:formatCode>General</c:formatCode>
                <c:ptCount val="5"/>
                <c:pt idx="0">
                  <c:v>154.0</c:v>
                </c:pt>
                <c:pt idx="1">
                  <c:v>141.0</c:v>
                </c:pt>
                <c:pt idx="2">
                  <c:v>131.0</c:v>
                </c:pt>
                <c:pt idx="3">
                  <c:v>124.0</c:v>
                </c:pt>
                <c:pt idx="4">
                  <c:v>125.0</c:v>
                </c:pt>
              </c:numCache>
            </c:numRef>
          </c:val>
          <c:extLst xmlns:c16r2="http://schemas.microsoft.com/office/drawing/2015/06/chart">
            <c:ext xmlns:c16="http://schemas.microsoft.com/office/drawing/2014/chart" uri="{C3380CC4-5D6E-409C-BE32-E72D297353CC}">
              <c16:uniqueId val="{00000011-BE0D-4B6C-91EC-9E5E388BF18D}"/>
            </c:ext>
          </c:extLst>
        </c:ser>
        <c:dLbls>
          <c:showLegendKey val="0"/>
          <c:showVal val="0"/>
          <c:showCatName val="0"/>
          <c:showSerName val="0"/>
          <c:showPercent val="0"/>
          <c:showBubbleSize val="0"/>
        </c:dLbls>
        <c:gapWidth val="150"/>
        <c:shape val="box"/>
        <c:axId val="1593251488"/>
        <c:axId val="1593253264"/>
        <c:axId val="0"/>
      </c:bar3DChart>
      <c:catAx>
        <c:axId val="1593251488"/>
        <c:scaling>
          <c:orientation val="minMax"/>
        </c:scaling>
        <c:delete val="0"/>
        <c:axPos val="b"/>
        <c:numFmt formatCode="General" sourceLinked="1"/>
        <c:majorTickMark val="out"/>
        <c:minorTickMark val="none"/>
        <c:tickLblPos val="nextTo"/>
        <c:txPr>
          <a:bodyPr/>
          <a:lstStyle/>
          <a:p>
            <a:pPr>
              <a:defRPr lang="en-US"/>
            </a:pPr>
            <a:endParaRPr lang="en-US"/>
          </a:p>
        </c:txPr>
        <c:crossAx val="1593253264"/>
        <c:crosses val="autoZero"/>
        <c:auto val="1"/>
        <c:lblAlgn val="ctr"/>
        <c:lblOffset val="100"/>
        <c:noMultiLvlLbl val="0"/>
      </c:catAx>
      <c:valAx>
        <c:axId val="1593253264"/>
        <c:scaling>
          <c:orientation val="minMax"/>
        </c:scaling>
        <c:delete val="0"/>
        <c:axPos val="l"/>
        <c:majorGridlines>
          <c:spPr>
            <a:ln w="6350">
              <a:solidFill>
                <a:srgbClr val="FFFFCC"/>
              </a:solidFill>
            </a:ln>
          </c:spPr>
        </c:majorGridlines>
        <c:title>
          <c:tx>
            <c:rich>
              <a:bodyPr rot="-5400000" vert="horz"/>
              <a:lstStyle/>
              <a:p>
                <a:pPr>
                  <a:defRPr lang="en-US" sz="800" b="0">
                    <a:latin typeface="Arial" pitchFamily="34" charset="0"/>
                    <a:cs typeface="Arial" pitchFamily="34" charset="0"/>
                  </a:defRPr>
                </a:pPr>
                <a:r>
                  <a:rPr lang="en-US" sz="800" b="0">
                    <a:latin typeface="Arial" pitchFamily="34" charset="0"/>
                    <a:cs typeface="Arial" pitchFamily="34" charset="0"/>
                  </a:rPr>
                  <a:t>ARPU</a:t>
                </a:r>
              </a:p>
              <a:p>
                <a:pPr>
                  <a:defRPr lang="en-US" sz="800" b="0">
                    <a:latin typeface="Arial" pitchFamily="34" charset="0"/>
                    <a:cs typeface="Arial" pitchFamily="34" charset="0"/>
                  </a:defRPr>
                </a:pPr>
                <a:r>
                  <a:rPr lang="en-US" sz="800" b="0">
                    <a:latin typeface="Arial" pitchFamily="34" charset="0"/>
                    <a:cs typeface="Arial" pitchFamily="34" charset="0"/>
                  </a:rPr>
                  <a:t>(INR ) </a:t>
                </a:r>
              </a:p>
            </c:rich>
          </c:tx>
          <c:layout>
            <c:manualLayout>
              <c:xMode val="edge"/>
              <c:yMode val="edge"/>
              <c:x val="0.0341129169025005"/>
              <c:y val="0.386457424529271"/>
            </c:manualLayout>
          </c:layout>
          <c:overlay val="0"/>
        </c:title>
        <c:numFmt formatCode="General" sourceLinked="1"/>
        <c:majorTickMark val="out"/>
        <c:minorTickMark val="none"/>
        <c:tickLblPos val="nextTo"/>
        <c:txPr>
          <a:bodyPr/>
          <a:lstStyle/>
          <a:p>
            <a:pPr>
              <a:defRPr lang="en-US"/>
            </a:pPr>
            <a:endParaRPr lang="en-US"/>
          </a:p>
        </c:txPr>
        <c:crossAx val="1593251488"/>
        <c:crosses val="autoZero"/>
        <c:crossBetween val="between"/>
      </c:valAx>
      <c:spPr>
        <a:solidFill>
          <a:srgbClr val="FFFF99"/>
        </a:solidFill>
        <a:ln w="25400">
          <a:noFill/>
        </a:ln>
      </c:spPr>
    </c:plotArea>
    <c:legend>
      <c:legendPos val="b"/>
      <c:layout>
        <c:manualLayout>
          <c:xMode val="edge"/>
          <c:yMode val="edge"/>
          <c:x val="0.1548605974815"/>
          <c:y val="0.895958005249344"/>
          <c:w val="0.786432936758817"/>
          <c:h val="0.0851962939261568"/>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Wireless Market Share January'18</a:t>
            </a:r>
          </a:p>
        </c:rich>
      </c:tx>
      <c:layout>
        <c:manualLayout>
          <c:xMode val="edge"/>
          <c:yMode val="edge"/>
          <c:x val="0.276509129169311"/>
          <c:y val="0.0644122383252871"/>
        </c:manualLayout>
      </c:layout>
      <c:overlay val="0"/>
    </c:title>
    <c:autoTitleDeleted val="0"/>
    <c:view3D>
      <c:rotX val="75"/>
      <c:rotY val="0"/>
      <c:rAngAx val="0"/>
    </c:view3D>
    <c:floor>
      <c:thickness val="0"/>
    </c:floor>
    <c:sideWall>
      <c:thickness val="0"/>
    </c:sideWall>
    <c:backWall>
      <c:thickness val="0"/>
    </c:backWall>
    <c:plotArea>
      <c:layout>
        <c:manualLayout>
          <c:layoutTarget val="inner"/>
          <c:xMode val="edge"/>
          <c:yMode val="edge"/>
          <c:x val="0.156879671086866"/>
          <c:y val="0.149399114965702"/>
          <c:w val="0.674422598165328"/>
          <c:h val="0.742011791009785"/>
        </c:manualLayout>
      </c:layout>
      <c:pie3DChart>
        <c:varyColors val="1"/>
        <c:ser>
          <c:idx val="0"/>
          <c:order val="0"/>
          <c:tx>
            <c:strRef>
              <c:f>'Market share &amp; Sub Trends '!$B$538:$G$538</c:f>
              <c:strCache>
                <c:ptCount val="1"/>
                <c:pt idx="0">
                  <c:v>Wireless Market Share (GSM + CDMA wireless)</c:v>
                </c:pt>
              </c:strCache>
            </c:strRef>
          </c:tx>
          <c:explosion val="22"/>
          <c:dPt>
            <c:idx val="2"/>
            <c:bubble3D val="0"/>
            <c:spPr>
              <a:solidFill>
                <a:srgbClr val="FFC000"/>
              </a:solidFill>
              <a:ln>
                <a:solidFill>
                  <a:srgbClr val="FFC000"/>
                </a:solidFill>
              </a:ln>
            </c:spPr>
            <c:extLst xmlns:c16r2="http://schemas.microsoft.com/office/drawing/2015/06/chart">
              <c:ext xmlns:c16="http://schemas.microsoft.com/office/drawing/2014/chart" uri="{C3380CC4-5D6E-409C-BE32-E72D297353CC}">
                <c16:uniqueId val="{00000001-1B28-44B5-8943-3D8219D764A2}"/>
              </c:ext>
            </c:extLst>
          </c:dPt>
          <c:dLbls>
            <c:dLbl>
              <c:idx val="0"/>
              <c:layout>
                <c:manualLayout>
                  <c:x val="0.121464555492655"/>
                  <c:y val="0.0501966602000837"/>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1B28-44B5-8943-3D8219D764A2}"/>
                </c:ext>
                <c:ext xmlns:c15="http://schemas.microsoft.com/office/drawing/2012/chart" uri="{CE6537A1-D6FC-4f65-9D91-7224C49458BB}">
                  <c15:layout/>
                </c:ext>
              </c:extLst>
            </c:dLbl>
            <c:dLbl>
              <c:idx val="1"/>
              <c:layout>
                <c:manualLayout>
                  <c:x val="-0.188877338045163"/>
                  <c:y val="0.0275686915947101"/>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1B28-44B5-8943-3D8219D764A2}"/>
                </c:ext>
                <c:ext xmlns:c15="http://schemas.microsoft.com/office/drawing/2012/chart" uri="{CE6537A1-D6FC-4f65-9D91-7224C49458BB}">
                  <c15:layout/>
                </c:ext>
              </c:extLst>
            </c:dLbl>
            <c:dLbl>
              <c:idx val="2"/>
              <c:layout>
                <c:manualLayout>
                  <c:x val="-0.0931071197799622"/>
                  <c:y val="-0.100710309762004"/>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1B28-44B5-8943-3D8219D764A2}"/>
                </c:ext>
                <c:ext xmlns:c15="http://schemas.microsoft.com/office/drawing/2012/chart" uri="{CE6537A1-D6FC-4f65-9D91-7224C49458BB}">
                  <c15:layout/>
                </c:ext>
              </c:extLst>
            </c:dLbl>
            <c:dLbl>
              <c:idx val="3"/>
              <c:layout>
                <c:manualLayout>
                  <c:x val="-0.0215838379679665"/>
                  <c:y val="-0.149235548454994"/>
                </c:manualLayout>
              </c:layout>
              <c:numFmt formatCode="0.00%" sourceLinked="0"/>
              <c:spPr/>
              <c:txPr>
                <a:bodyPr/>
                <a:lstStyle/>
                <a:p>
                  <a:pPr>
                    <a:defRPr lang="en-US" sz="900">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1B28-44B5-8943-3D8219D764A2}"/>
                </c:ext>
                <c:ext xmlns:c15="http://schemas.microsoft.com/office/drawing/2012/chart" uri="{CE6537A1-D6FC-4f65-9D91-7224C49458BB}">
                  <c15:layout/>
                </c:ext>
              </c:extLst>
            </c:dLbl>
            <c:dLbl>
              <c:idx val="4"/>
              <c:layout>
                <c:manualLayout>
                  <c:x val="0.0806134527301735"/>
                  <c:y val="0.0327508336820214"/>
                </c:manualLayout>
              </c:layout>
              <c:numFmt formatCode="0.00%" sourceLinked="0"/>
              <c:spPr/>
              <c:txPr>
                <a:bodyPr/>
                <a:lstStyle/>
                <a:p>
                  <a:pPr>
                    <a:defRPr lang="en-US">
                      <a:solidFill>
                        <a:sysClr val="windowText" lastClr="000000"/>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1B28-44B5-8943-3D8219D764A2}"/>
                </c:ext>
                <c:ext xmlns:c15="http://schemas.microsoft.com/office/drawing/2012/chart" uri="{CE6537A1-D6FC-4f65-9D91-7224C49458BB}">
                  <c15:layout/>
                </c:ext>
              </c:extLst>
            </c:dLbl>
            <c:dLbl>
              <c:idx val="5"/>
              <c:delete val="1"/>
              <c:extLst xmlns:c16r2="http://schemas.microsoft.com/office/drawing/2015/06/chart">
                <c:ext xmlns:c16="http://schemas.microsoft.com/office/drawing/2014/chart" uri="{C3380CC4-5D6E-409C-BE32-E72D297353CC}">
                  <c16:uniqueId val="{00000006-1B28-44B5-8943-3D8219D764A2}"/>
                </c:ext>
                <c:ext xmlns:c15="http://schemas.microsoft.com/office/drawing/2012/chart" uri="{CE6537A1-D6FC-4f65-9D91-7224C49458BB}"/>
              </c:extLst>
            </c:dLbl>
            <c:dLbl>
              <c:idx val="6"/>
              <c:layout>
                <c:manualLayout>
                  <c:x val="-0.0368071638104061"/>
                  <c:y val="0.024803276402044"/>
                </c:manualLayout>
              </c:layout>
              <c:numFmt formatCode="0.00%" sourceLinked="0"/>
              <c:spPr/>
              <c:txPr>
                <a:bodyPr/>
                <a:lstStyle/>
                <a:p>
                  <a:pPr>
                    <a:defRPr lang="en-US">
                      <a:solidFill>
                        <a:schemeClr val="tx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1B28-44B5-8943-3D8219D764A2}"/>
                </c:ext>
                <c:ext xmlns:c15="http://schemas.microsoft.com/office/drawing/2012/chart" uri="{CE6537A1-D6FC-4f65-9D91-7224C49458BB}">
                  <c15:layout/>
                </c:ext>
              </c:extLst>
            </c:dLbl>
            <c:dLbl>
              <c:idx val="7"/>
              <c:layout>
                <c:manualLayout>
                  <c:x val="0.1062295644417"/>
                  <c:y val="-0.0982225772503075"/>
                </c:manualLayout>
              </c:layout>
              <c:numFmt formatCode="0.00%" sourceLinked="0"/>
              <c:spPr/>
              <c:txPr>
                <a:bodyPr/>
                <a:lstStyle/>
                <a:p>
                  <a:pPr>
                    <a:defRPr lang="en-US" sz="900">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8-1B28-44B5-8943-3D8219D764A2}"/>
                </c:ext>
                <c:ext xmlns:c15="http://schemas.microsoft.com/office/drawing/2012/chart" uri="{CE6537A1-D6FC-4f65-9D91-7224C49458BB}">
                  <c15:layout/>
                </c:ext>
              </c:extLst>
            </c:dLbl>
            <c:dLbl>
              <c:idx val="11"/>
              <c:layout>
                <c:manualLayout>
                  <c:x val="0.0839101321485141"/>
                  <c:y val="0.106382137015482"/>
                </c:manualLayout>
              </c:layout>
              <c:numFmt formatCode="0.00%" sourceLinked="0"/>
              <c:spPr>
                <a:noFill/>
                <a:ln>
                  <a:noFill/>
                </a:ln>
                <a:effectLst/>
              </c:spPr>
              <c:txPr>
                <a:bodyPr wrap="square" lIns="38100" tIns="19050" rIns="38100" bIns="19050" anchor="ctr">
                  <a:spAutoFit/>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4CF-4DFC-9C1D-5DA2B4242BAD}"/>
                </c:ext>
                <c:ext xmlns:c15="http://schemas.microsoft.com/office/drawing/2012/chart" uri="{CE6537A1-D6FC-4f65-9D91-7224C49458BB}"/>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'Market share &amp; Sub Trends '!$B$540:$B$550</c:f>
              <c:strCache>
                <c:ptCount val="11"/>
                <c:pt idx="0">
                  <c:v>Aircel Cellular</c:v>
                </c:pt>
                <c:pt idx="1">
                  <c:v>Bharti Airtel</c:v>
                </c:pt>
                <c:pt idx="2">
                  <c:v>BSNL</c:v>
                </c:pt>
                <c:pt idx="3">
                  <c:v>Idea Cellular</c:v>
                </c:pt>
                <c:pt idx="4">
                  <c:v>MTNL</c:v>
                </c:pt>
                <c:pt idx="5">
                  <c:v>Sistema</c:v>
                </c:pt>
                <c:pt idx="6">
                  <c:v>Reliance</c:v>
                </c:pt>
                <c:pt idx="7">
                  <c:v>Tata</c:v>
                </c:pt>
                <c:pt idx="8">
                  <c:v>Telenor</c:v>
                </c:pt>
                <c:pt idx="9">
                  <c:v>Vodafone</c:v>
                </c:pt>
                <c:pt idx="10">
                  <c:v>Reliance Jio</c:v>
                </c:pt>
              </c:strCache>
            </c:strRef>
          </c:cat>
          <c:val>
            <c:numRef>
              <c:f>'Market share &amp; Sub Trends '!$G$540:$G$550</c:f>
              <c:numCache>
                <c:formatCode>#,##0</c:formatCode>
                <c:ptCount val="11"/>
                <c:pt idx="0">
                  <c:v>8.1442905E7</c:v>
                </c:pt>
                <c:pt idx="1">
                  <c:v>2.91615834E8</c:v>
                </c:pt>
                <c:pt idx="2">
                  <c:v>1.08311442E8</c:v>
                </c:pt>
                <c:pt idx="3">
                  <c:v>1.97642805E8</c:v>
                </c:pt>
                <c:pt idx="4">
                  <c:v>3.574132E6</c:v>
                </c:pt>
                <c:pt idx="5">
                  <c:v>0.0</c:v>
                </c:pt>
                <c:pt idx="6">
                  <c:v>1.2061356E7</c:v>
                </c:pt>
                <c:pt idx="7">
                  <c:v>3.4783556E7</c:v>
                </c:pt>
                <c:pt idx="8">
                  <c:v>4.0302472E7</c:v>
                </c:pt>
                <c:pt idx="9">
                  <c:v>2.13810624E8</c:v>
                </c:pt>
                <c:pt idx="10">
                  <c:v>1.68391296E8</c:v>
                </c:pt>
              </c:numCache>
            </c:numRef>
          </c:val>
          <c:extLst xmlns:c16r2="http://schemas.microsoft.com/office/drawing/2015/06/chart">
            <c:ext xmlns:c16="http://schemas.microsoft.com/office/drawing/2014/chart" uri="{C3380CC4-5D6E-409C-BE32-E72D297353CC}">
              <c16:uniqueId val="{00000009-1B28-44B5-8943-3D8219D764A2}"/>
            </c:ext>
          </c:extLst>
        </c:ser>
        <c:dLbls>
          <c:showLegendKey val="0"/>
          <c:showVal val="0"/>
          <c:showCatName val="1"/>
          <c:showSerName val="0"/>
          <c:showPercent val="1"/>
          <c:showBubbleSize val="0"/>
          <c:showLeaderLines val="1"/>
        </c:dLbls>
      </c:pie3DChart>
    </c:plotArea>
    <c:plotVisOnly val="1"/>
    <c:dispBlanksAs val="zero"/>
    <c:showDLblsOverMax val="0"/>
  </c:chart>
  <c:spPr>
    <a:solidFill>
      <a:srgbClr val="FFFF99"/>
    </a:solidFill>
  </c:spPr>
  <c:printSettings>
    <c:headerFooter alignWithMargins="0"/>
    <c:pageMargins b="1.0" l="0.750000000000015" r="0.750000000000015" t="1.0" header="0.5" footer="0.5"/>
    <c:pageSetup orientation="landscape" horizontalDpi="300" verticalDpi="3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GSM MoU</a:t>
            </a:r>
            <a:r>
              <a:rPr lang="en-US" sz="1200" baseline="0"/>
              <a:t> Breakup - Prepaid</a:t>
            </a:r>
            <a:endParaRPr lang="en-US" sz="1200"/>
          </a:p>
        </c:rich>
      </c:tx>
      <c:layout>
        <c:manualLayout>
          <c:xMode val="edge"/>
          <c:yMode val="edge"/>
          <c:x val="0.308607379960016"/>
          <c:y val="0.0095707137731379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49543522398944"/>
          <c:y val="0.121272721950669"/>
          <c:w val="0.836476299651088"/>
          <c:h val="0.700289407220325"/>
        </c:manualLayout>
      </c:layout>
      <c:bar3DChart>
        <c:barDir val="col"/>
        <c:grouping val="clustered"/>
        <c:varyColors val="0"/>
        <c:ser>
          <c:idx val="0"/>
          <c:order val="0"/>
          <c:tx>
            <c:strRef>
              <c:f>'India Telecom Industry Stats'!$J$233</c:f>
              <c:strCache>
                <c:ptCount val="1"/>
                <c:pt idx="0">
                  <c:v>O/G MOU</c:v>
                </c:pt>
              </c:strCache>
            </c:strRef>
          </c:tx>
          <c:invertIfNegative val="0"/>
          <c:dLbls>
            <c:dLbl>
              <c:idx val="0"/>
              <c:layout>
                <c:manualLayout>
                  <c:x val="-0.000255576644804841"/>
                  <c:y val="0.01149544054028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2E8-4102-B8B0-B057D702C9DA}"/>
                </c:ext>
                <c:ext xmlns:c15="http://schemas.microsoft.com/office/drawing/2012/chart" uri="{CE6537A1-D6FC-4f65-9D91-7224C49458BB}">
                  <c15:layout/>
                </c:ext>
              </c:extLst>
            </c:dLbl>
            <c:dLbl>
              <c:idx val="1"/>
              <c:layout>
                <c:manualLayout>
                  <c:x val="0.000890509211408875"/>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2E8-4102-B8B0-B057D702C9DA}"/>
                </c:ext>
                <c:ext xmlns:c15="http://schemas.microsoft.com/office/drawing/2012/chart" uri="{CE6537A1-D6FC-4f65-9D91-7224C49458BB}">
                  <c15:layout/>
                </c:ext>
              </c:extLst>
            </c:dLbl>
            <c:dLbl>
              <c:idx val="2"/>
              <c:layout>
                <c:manualLayout>
                  <c:x val="0.00178101842281713"/>
                  <c:y val="0.009584928366167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2E8-4102-B8B0-B057D702C9DA}"/>
                </c:ext>
                <c:ext xmlns:c15="http://schemas.microsoft.com/office/drawing/2012/chart" uri="{CE6537A1-D6FC-4f65-9D91-7224C49458BB}">
                  <c15:layout/>
                </c:ext>
              </c:extLst>
            </c:dLbl>
            <c:dLbl>
              <c:idx val="3"/>
              <c:layout>
                <c:manualLayout>
                  <c:x val="0.006108782941511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2E8-4102-B8B0-B057D702C9D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Stats'!$K$232:$O$232</c:f>
              <c:strCache>
                <c:ptCount val="5"/>
                <c:pt idx="0">
                  <c:v>QE Sep 16</c:v>
                </c:pt>
                <c:pt idx="1">
                  <c:v>QE Dec 16</c:v>
                </c:pt>
                <c:pt idx="2">
                  <c:v>QE Mar 17</c:v>
                </c:pt>
                <c:pt idx="3">
                  <c:v>QE Jun 17</c:v>
                </c:pt>
                <c:pt idx="4">
                  <c:v>QE Sep 17</c:v>
                </c:pt>
              </c:strCache>
            </c:strRef>
          </c:cat>
          <c:val>
            <c:numRef>
              <c:f>'India Telecom Industry Stats'!$K$233:$O$233</c:f>
              <c:numCache>
                <c:formatCode>General</c:formatCode>
                <c:ptCount val="5"/>
                <c:pt idx="0">
                  <c:v>160.0</c:v>
                </c:pt>
                <c:pt idx="1">
                  <c:v>152.0</c:v>
                </c:pt>
                <c:pt idx="2">
                  <c:v>185.0</c:v>
                </c:pt>
                <c:pt idx="3">
                  <c:v>201.0</c:v>
                </c:pt>
                <c:pt idx="4">
                  <c:v>205.0</c:v>
                </c:pt>
              </c:numCache>
            </c:numRef>
          </c:val>
          <c:extLst xmlns:c16r2="http://schemas.microsoft.com/office/drawing/2015/06/chart">
            <c:ext xmlns:c16="http://schemas.microsoft.com/office/drawing/2014/chart" uri="{C3380CC4-5D6E-409C-BE32-E72D297353CC}">
              <c16:uniqueId val="{00000004-A2E8-4102-B8B0-B057D702C9DA}"/>
            </c:ext>
          </c:extLst>
        </c:ser>
        <c:ser>
          <c:idx val="1"/>
          <c:order val="1"/>
          <c:tx>
            <c:strRef>
              <c:f>'India Telecom Industry Stats'!$J$234</c:f>
              <c:strCache>
                <c:ptCount val="1"/>
                <c:pt idx="0">
                  <c:v>I/C MOU</c:v>
                </c:pt>
              </c:strCache>
            </c:strRef>
          </c:tx>
          <c:invertIfNegative val="0"/>
          <c:dLbls>
            <c:dLbl>
              <c:idx val="0"/>
              <c:layout>
                <c:manualLayout>
                  <c:x val="-0.00041217779289093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2E8-4102-B8B0-B057D702C9DA}"/>
                </c:ext>
                <c:ext xmlns:c15="http://schemas.microsoft.com/office/drawing/2012/chart" uri="{CE6537A1-D6FC-4f65-9D91-7224C49458BB}">
                  <c15:layout/>
                </c:ext>
              </c:extLst>
            </c:dLbl>
            <c:dLbl>
              <c:idx val="1"/>
              <c:layout>
                <c:manualLayout>
                  <c:x val="0.0029266031483534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2E8-4102-B8B0-B057D702C9DA}"/>
                </c:ext>
                <c:ext xmlns:c15="http://schemas.microsoft.com/office/drawing/2012/chart" uri="{CE6537A1-D6FC-4f65-9D91-7224C49458BB}">
                  <c15:layout/>
                </c:ext>
              </c:extLst>
            </c:dLbl>
            <c:dLbl>
              <c:idx val="2"/>
              <c:layout>
                <c:manualLayout>
                  <c:x val="0.00496319821597499"/>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2E8-4102-B8B0-B057D702C9DA}"/>
                </c:ext>
                <c:ext xmlns:c15="http://schemas.microsoft.com/office/drawing/2012/chart" uri="{CE6537A1-D6FC-4f65-9D91-7224C49458BB}">
                  <c15:layout/>
                </c:ext>
              </c:extLst>
            </c:dLbl>
            <c:dLbl>
              <c:idx val="3"/>
              <c:layout>
                <c:manualLayout>
                  <c:x val="0.00553624114408536"/>
                  <c:y val="-0.00431483613955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2E8-4102-B8B0-B057D702C9D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Stats'!$K$232:$O$232</c:f>
              <c:strCache>
                <c:ptCount val="5"/>
                <c:pt idx="0">
                  <c:v>QE Sep 16</c:v>
                </c:pt>
                <c:pt idx="1">
                  <c:v>QE Dec 16</c:v>
                </c:pt>
                <c:pt idx="2">
                  <c:v>QE Mar 17</c:v>
                </c:pt>
                <c:pt idx="3">
                  <c:v>QE Jun 17</c:v>
                </c:pt>
                <c:pt idx="4">
                  <c:v>QE Sep 17</c:v>
                </c:pt>
              </c:strCache>
            </c:strRef>
          </c:cat>
          <c:val>
            <c:numRef>
              <c:f>'India Telecom Industry Stats'!$K$234:$O$234</c:f>
              <c:numCache>
                <c:formatCode>General</c:formatCode>
                <c:ptCount val="5"/>
                <c:pt idx="0">
                  <c:v>179.0</c:v>
                </c:pt>
                <c:pt idx="1">
                  <c:v>183.0</c:v>
                </c:pt>
                <c:pt idx="2">
                  <c:v>201.0</c:v>
                </c:pt>
                <c:pt idx="3">
                  <c:v>208.0</c:v>
                </c:pt>
                <c:pt idx="4">
                  <c:v>214.0</c:v>
                </c:pt>
              </c:numCache>
            </c:numRef>
          </c:val>
          <c:extLst xmlns:c16r2="http://schemas.microsoft.com/office/drawing/2015/06/chart">
            <c:ext xmlns:c16="http://schemas.microsoft.com/office/drawing/2014/chart" uri="{C3380CC4-5D6E-409C-BE32-E72D297353CC}">
              <c16:uniqueId val="{00000009-A2E8-4102-B8B0-B057D702C9DA}"/>
            </c:ext>
          </c:extLst>
        </c:ser>
        <c:ser>
          <c:idx val="2"/>
          <c:order val="2"/>
          <c:tx>
            <c:strRef>
              <c:f>'India Telecom Industry Stats'!$J$235</c:f>
              <c:strCache>
                <c:ptCount val="1"/>
                <c:pt idx="0">
                  <c:v>Total MOU</c:v>
                </c:pt>
              </c:strCache>
            </c:strRef>
          </c:tx>
          <c:invertIfNegative val="0"/>
          <c:dLbls>
            <c:dLbl>
              <c:idx val="0"/>
              <c:layout>
                <c:manualLayout>
                  <c:x val="0.01272871917263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2E8-4102-B8B0-B057D702C9DA}"/>
                </c:ext>
                <c:ext xmlns:c15="http://schemas.microsoft.com/office/drawing/2012/chart" uri="{CE6537A1-D6FC-4f65-9D91-7224C49458BB}">
                  <c15:layout/>
                </c:ext>
              </c:extLst>
            </c:dLbl>
            <c:dLbl>
              <c:idx val="1"/>
              <c:layout>
                <c:manualLayout>
                  <c:x val="0.00954653937947518"/>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2E8-4102-B8B0-B057D702C9DA}"/>
                </c:ext>
                <c:ext xmlns:c15="http://schemas.microsoft.com/office/drawing/2012/chart" uri="{CE6537A1-D6FC-4f65-9D91-7224C49458BB}">
                  <c15:layout/>
                </c:ext>
              </c:extLst>
            </c:dLbl>
            <c:dLbl>
              <c:idx val="2"/>
              <c:layout>
                <c:manualLayout>
                  <c:x val="0.0159108989657915"/>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2E8-4102-B8B0-B057D702C9DA}"/>
                </c:ext>
                <c:ext xmlns:c15="http://schemas.microsoft.com/office/drawing/2012/chart" uri="{CE6537A1-D6FC-4f65-9D91-7224C49458BB}">
                  <c15:layout/>
                </c:ext>
              </c:extLst>
            </c:dLbl>
            <c:dLbl>
              <c:idx val="3"/>
              <c:layout>
                <c:manualLayout>
                  <c:x val="0.003182179793158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2E8-4102-B8B0-B057D702C9DA}"/>
                </c:ext>
                <c:ext xmlns:c15="http://schemas.microsoft.com/office/drawing/2012/chart" uri="{CE6537A1-D6FC-4f65-9D91-7224C49458BB}">
                  <c15:layout/>
                </c:ext>
              </c:extLst>
            </c:dLbl>
            <c:dLbl>
              <c:idx val="4"/>
              <c:layout>
                <c:manualLayout>
                  <c:x val="0.0059484749655855"/>
                  <c:y val="0.01498127340823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2E8-4102-B8B0-B057D702C9DA}"/>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Stats'!$K$232:$O$232</c:f>
              <c:strCache>
                <c:ptCount val="5"/>
                <c:pt idx="0">
                  <c:v>QE Sep 16</c:v>
                </c:pt>
                <c:pt idx="1">
                  <c:v>QE Dec 16</c:v>
                </c:pt>
                <c:pt idx="2">
                  <c:v>QE Mar 17</c:v>
                </c:pt>
                <c:pt idx="3">
                  <c:v>QE Jun 17</c:v>
                </c:pt>
                <c:pt idx="4">
                  <c:v>QE Sep 17</c:v>
                </c:pt>
              </c:strCache>
            </c:strRef>
          </c:cat>
          <c:val>
            <c:numRef>
              <c:f>'India Telecom Industry Stats'!$K$235:$O$235</c:f>
              <c:numCache>
                <c:formatCode>General</c:formatCode>
                <c:ptCount val="5"/>
                <c:pt idx="0">
                  <c:v>339.0</c:v>
                </c:pt>
                <c:pt idx="1">
                  <c:v>335.0</c:v>
                </c:pt>
                <c:pt idx="2">
                  <c:v>385.0</c:v>
                </c:pt>
                <c:pt idx="3">
                  <c:v>409.0</c:v>
                </c:pt>
                <c:pt idx="4">
                  <c:v>419.0</c:v>
                </c:pt>
              </c:numCache>
            </c:numRef>
          </c:val>
          <c:extLst xmlns:c16r2="http://schemas.microsoft.com/office/drawing/2015/06/chart">
            <c:ext xmlns:c16="http://schemas.microsoft.com/office/drawing/2014/chart" uri="{C3380CC4-5D6E-409C-BE32-E72D297353CC}">
              <c16:uniqueId val="{0000000F-A2E8-4102-B8B0-B057D702C9DA}"/>
            </c:ext>
          </c:extLst>
        </c:ser>
        <c:ser>
          <c:idx val="3"/>
          <c:order val="3"/>
          <c:tx>
            <c:strRef>
              <c:f>'India Telecom Industry Stats'!$J$236</c:f>
              <c:strCache>
                <c:ptCount val="1"/>
                <c:pt idx="0">
                  <c:v>O/G SMS</c:v>
                </c:pt>
              </c:strCache>
            </c:strRef>
          </c:tx>
          <c:invertIfNegative val="0"/>
          <c:dLbls>
            <c:dLbl>
              <c:idx val="0"/>
              <c:layout>
                <c:manualLayout>
                  <c:x val="0.01272871917263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2E8-4102-B8B0-B057D702C9DA}"/>
                </c:ext>
                <c:ext xmlns:c15="http://schemas.microsoft.com/office/drawing/2012/chart" uri="{CE6537A1-D6FC-4f65-9D91-7224C49458BB}">
                  <c15:layout/>
                </c:ext>
              </c:extLst>
            </c:dLbl>
            <c:dLbl>
              <c:idx val="1"/>
              <c:layout>
                <c:manualLayout>
                  <c:x val="0.015910898965791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2E8-4102-B8B0-B057D702C9DA}"/>
                </c:ext>
                <c:ext xmlns:c15="http://schemas.microsoft.com/office/drawing/2012/chart" uri="{CE6537A1-D6FC-4f65-9D91-7224C49458BB}">
                  <c15:layout/>
                </c:ext>
              </c:extLst>
            </c:dLbl>
            <c:dLbl>
              <c:idx val="2"/>
              <c:layout>
                <c:manualLayout>
                  <c:x val="0.012728719172633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2E8-4102-B8B0-B057D702C9DA}"/>
                </c:ext>
                <c:ext xmlns:c15="http://schemas.microsoft.com/office/drawing/2012/chart" uri="{CE6537A1-D6FC-4f65-9D91-7224C49458BB}">
                  <c15:layout/>
                </c:ext>
              </c:extLst>
            </c:dLbl>
            <c:dLbl>
              <c:idx val="3"/>
              <c:layout>
                <c:manualLayout>
                  <c:x val="0.010115686128484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2E8-4102-B8B0-B057D702C9DA}"/>
                </c:ext>
                <c:ext xmlns:c15="http://schemas.microsoft.com/office/drawing/2012/chart" uri="{CE6537A1-D6FC-4f65-9D91-7224C49458BB}">
                  <c15:layout/>
                </c:ext>
              </c:extLst>
            </c:dLbl>
            <c:dLbl>
              <c:idx val="4"/>
              <c:layout>
                <c:manualLayout>
                  <c:x val="0.0089227124483781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2E8-4102-B8B0-B057D702C9DA}"/>
                </c:ext>
                <c:ext xmlns:c15="http://schemas.microsoft.com/office/drawing/2012/chart" uri="{CE6537A1-D6FC-4f65-9D91-7224C49458BB}">
                  <c15:layout/>
                </c:ext>
              </c:extLst>
            </c:dLbl>
            <c:spPr>
              <a:noFill/>
              <a:ln>
                <a:noFill/>
              </a:ln>
              <a:effectLst/>
            </c:spPr>
            <c:txPr>
              <a:bodyPr rot="-5400000" vert="horz"/>
              <a:lstStyle/>
              <a:p>
                <a:pPr algn="ctr">
                  <a:defRPr lang="en-US" sz="800" b="1" i="0" u="none" strike="noStrike" kern="1200" baseline="0">
                    <a:solidFill>
                      <a:srgbClr val="8064A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Stats'!$K$232:$O$232</c:f>
              <c:strCache>
                <c:ptCount val="5"/>
                <c:pt idx="0">
                  <c:v>QE Sep 16</c:v>
                </c:pt>
                <c:pt idx="1">
                  <c:v>QE Dec 16</c:v>
                </c:pt>
                <c:pt idx="2">
                  <c:v>QE Mar 17</c:v>
                </c:pt>
                <c:pt idx="3">
                  <c:v>QE Jun 17</c:v>
                </c:pt>
                <c:pt idx="4">
                  <c:v>QE Sep 17</c:v>
                </c:pt>
              </c:strCache>
            </c:strRef>
          </c:cat>
          <c:val>
            <c:numRef>
              <c:f>'India Telecom Industry Stats'!$K$236:$O$236</c:f>
              <c:numCache>
                <c:formatCode>General</c:formatCode>
                <c:ptCount val="5"/>
                <c:pt idx="0">
                  <c:v>18.0</c:v>
                </c:pt>
                <c:pt idx="1">
                  <c:v>17.0</c:v>
                </c:pt>
                <c:pt idx="2">
                  <c:v>15.0</c:v>
                </c:pt>
                <c:pt idx="3">
                  <c:v>14.0</c:v>
                </c:pt>
                <c:pt idx="4">
                  <c:v>13.0</c:v>
                </c:pt>
              </c:numCache>
            </c:numRef>
          </c:val>
          <c:extLst xmlns:c16r2="http://schemas.microsoft.com/office/drawing/2015/06/chart">
            <c:ext xmlns:c16="http://schemas.microsoft.com/office/drawing/2014/chart" uri="{C3380CC4-5D6E-409C-BE32-E72D297353CC}">
              <c16:uniqueId val="{00000015-A2E8-4102-B8B0-B057D702C9DA}"/>
            </c:ext>
          </c:extLst>
        </c:ser>
        <c:dLbls>
          <c:showLegendKey val="0"/>
          <c:showVal val="0"/>
          <c:showCatName val="0"/>
          <c:showSerName val="0"/>
          <c:showPercent val="0"/>
          <c:showBubbleSize val="0"/>
        </c:dLbls>
        <c:gapWidth val="150"/>
        <c:shape val="box"/>
        <c:axId val="1622753088"/>
        <c:axId val="1622755840"/>
        <c:axId val="0"/>
      </c:bar3DChart>
      <c:catAx>
        <c:axId val="1622753088"/>
        <c:scaling>
          <c:orientation val="minMax"/>
        </c:scaling>
        <c:delete val="0"/>
        <c:axPos val="b"/>
        <c:numFmt formatCode="General" sourceLinked="1"/>
        <c:majorTickMark val="out"/>
        <c:minorTickMark val="none"/>
        <c:tickLblPos val="nextTo"/>
        <c:txPr>
          <a:bodyPr/>
          <a:lstStyle/>
          <a:p>
            <a:pPr>
              <a:defRPr lang="en-US"/>
            </a:pPr>
            <a:endParaRPr lang="en-US"/>
          </a:p>
        </c:txPr>
        <c:crossAx val="1622755840"/>
        <c:crosses val="autoZero"/>
        <c:auto val="1"/>
        <c:lblAlgn val="ctr"/>
        <c:lblOffset val="100"/>
        <c:noMultiLvlLbl val="0"/>
      </c:catAx>
      <c:valAx>
        <c:axId val="1622755840"/>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MoU</a:t>
                </a:r>
              </a:p>
              <a:p>
                <a:pPr>
                  <a:defRPr lang="en-US" sz="900" b="0">
                    <a:latin typeface="Arial" pitchFamily="34" charset="0"/>
                    <a:cs typeface="Arial" pitchFamily="34" charset="0"/>
                  </a:defRPr>
                </a:pPr>
                <a:r>
                  <a:rPr lang="en-US" sz="900" b="0">
                    <a:latin typeface="Arial" pitchFamily="34" charset="0"/>
                    <a:cs typeface="Arial" pitchFamily="34" charset="0"/>
                  </a:rPr>
                  <a:t>(Minutes) </a:t>
                </a:r>
              </a:p>
            </c:rich>
          </c:tx>
          <c:layout>
            <c:manualLayout>
              <c:xMode val="edge"/>
              <c:yMode val="edge"/>
              <c:x val="0.0120572796047553"/>
              <c:y val="0.386457479332108"/>
            </c:manualLayout>
          </c:layout>
          <c:overlay val="0"/>
        </c:title>
        <c:numFmt formatCode="General" sourceLinked="1"/>
        <c:majorTickMark val="out"/>
        <c:minorTickMark val="none"/>
        <c:tickLblPos val="nextTo"/>
        <c:txPr>
          <a:bodyPr/>
          <a:lstStyle/>
          <a:p>
            <a:pPr>
              <a:defRPr lang="en-US"/>
            </a:pPr>
            <a:endParaRPr lang="en-US"/>
          </a:p>
        </c:txPr>
        <c:crossAx val="1622753088"/>
        <c:crosses val="autoZero"/>
        <c:crossBetween val="between"/>
      </c:valAx>
      <c:spPr>
        <a:noFill/>
        <a:ln w="25400">
          <a:noFill/>
        </a:ln>
      </c:spPr>
    </c:plotArea>
    <c:legend>
      <c:legendPos val="b"/>
      <c:layout>
        <c:manualLayout>
          <c:xMode val="edge"/>
          <c:yMode val="edge"/>
          <c:x val="0.156817971283001"/>
          <c:y val="0.889723278972151"/>
          <c:w val="0.780040914003456"/>
          <c:h val="0.0903016898168628"/>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 GSM MoU Breakup - Post-paid</a:t>
            </a:r>
          </a:p>
        </c:rich>
      </c:tx>
      <c:layout>
        <c:manualLayout>
          <c:xMode val="edge"/>
          <c:yMode val="edge"/>
          <c:x val="0.306378982039201"/>
          <c:y val="0.0147996370342183"/>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8820917"/>
          <c:y val="0.116316092458703"/>
          <c:w val="0.840516442797591"/>
          <c:h val="0.684963747347674"/>
        </c:manualLayout>
      </c:layout>
      <c:bar3DChart>
        <c:barDir val="col"/>
        <c:grouping val="clustered"/>
        <c:varyColors val="0"/>
        <c:ser>
          <c:idx val="0"/>
          <c:order val="0"/>
          <c:tx>
            <c:strRef>
              <c:f>'India Telecom Industry Stats'!$C$233</c:f>
              <c:strCache>
                <c:ptCount val="1"/>
                <c:pt idx="0">
                  <c:v>O/G MOU</c:v>
                </c:pt>
              </c:strCache>
            </c:strRef>
          </c:tx>
          <c:invertIfNegative val="0"/>
          <c:dLbls>
            <c:dLbl>
              <c:idx val="0"/>
              <c:layout>
                <c:manualLayout>
                  <c:x val="0.00258375791261416"/>
                  <c:y val="-0.014532436319023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17-41A7-ACAE-53E18CAF182A}"/>
                </c:ext>
                <c:ext xmlns:c15="http://schemas.microsoft.com/office/drawing/2012/chart" uri="{CE6537A1-D6FC-4f65-9D91-7224C49458BB}">
                  <c15:layout/>
                </c:ext>
              </c:extLst>
            </c:dLbl>
            <c:dLbl>
              <c:idx val="1"/>
              <c:layout>
                <c:manualLayout>
                  <c:x val="0.000633009109155747"/>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D17-41A7-ACAE-53E18CAF182A}"/>
                </c:ext>
                <c:ext xmlns:c15="http://schemas.microsoft.com/office/drawing/2012/chart" uri="{CE6537A1-D6FC-4f65-9D91-7224C49458BB}">
                  <c15:layout/>
                </c:ext>
              </c:extLst>
            </c:dLbl>
            <c:dLbl>
              <c:idx val="2"/>
              <c:layout>
                <c:manualLayout>
                  <c:x val="0.0045342493952992"/>
                  <c:y val="0.014532034070453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D17-41A7-ACAE-53E18CAF182A}"/>
                </c:ext>
                <c:ext xmlns:c15="http://schemas.microsoft.com/office/drawing/2012/chart" uri="{CE6537A1-D6FC-4f65-9D91-7224C49458BB}">
                  <c15:layout/>
                </c:ext>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D17-41A7-ACAE-53E18CAF182A}"/>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Stats'!$D$233:$H$233</c:f>
              <c:numCache>
                <c:formatCode>General</c:formatCode>
                <c:ptCount val="5"/>
                <c:pt idx="0">
                  <c:v>521.0</c:v>
                </c:pt>
                <c:pt idx="1">
                  <c:v>491.0</c:v>
                </c:pt>
                <c:pt idx="2">
                  <c:v>454.0</c:v>
                </c:pt>
                <c:pt idx="3">
                  <c:v>461.0</c:v>
                </c:pt>
                <c:pt idx="4">
                  <c:v>447.0</c:v>
                </c:pt>
              </c:numCache>
            </c:numRef>
          </c:val>
          <c:extLst xmlns:c16r2="http://schemas.microsoft.com/office/drawing/2015/06/chart">
            <c:ext xmlns:c16="http://schemas.microsoft.com/office/drawing/2014/chart" uri="{C3380CC4-5D6E-409C-BE32-E72D297353CC}">
              <c16:uniqueId val="{00000004-1D17-41A7-ACAE-53E18CAF182A}"/>
            </c:ext>
          </c:extLst>
        </c:ser>
        <c:ser>
          <c:idx val="1"/>
          <c:order val="1"/>
          <c:tx>
            <c:strRef>
              <c:f>'India Telecom Industry Stats'!$C$234</c:f>
              <c:strCache>
                <c:ptCount val="1"/>
                <c:pt idx="0">
                  <c:v>I/C MOU</c:v>
                </c:pt>
              </c:strCache>
            </c:strRef>
          </c:tx>
          <c:invertIfNegative val="0"/>
          <c:dLbls>
            <c:dLbl>
              <c:idx val="0"/>
              <c:layout>
                <c:manualLayout>
                  <c:x val="0.0051929905820596"/>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D17-41A7-ACAE-53E18CAF182A}"/>
                </c:ext>
                <c:ext xmlns:c15="http://schemas.microsoft.com/office/drawing/2012/chart" uri="{CE6537A1-D6FC-4f65-9D91-7224C49458BB}">
                  <c15:layout/>
                </c:ext>
              </c:extLst>
            </c:dLbl>
            <c:dLbl>
              <c:idx val="1"/>
              <c:layout>
                <c:manualLayout>
                  <c:x val="0.00911970562503216"/>
                  <c:y val="0.00495662949194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D17-41A7-ACAE-53E18CAF182A}"/>
                </c:ext>
                <c:ext xmlns:c15="http://schemas.microsoft.com/office/drawing/2012/chart" uri="{CE6537A1-D6FC-4f65-9D91-7224C49458BB}">
                  <c15:layout/>
                </c:ext>
              </c:extLst>
            </c:dLbl>
            <c:dLbl>
              <c:idx val="2"/>
              <c:layout>
                <c:manualLayout>
                  <c:x val="0.00780222325150539"/>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D17-41A7-ACAE-53E18CAF182A}"/>
                </c:ext>
                <c:ext xmlns:c15="http://schemas.microsoft.com/office/drawing/2012/chart" uri="{CE6537A1-D6FC-4f65-9D91-7224C49458BB}">
                  <c15:layout/>
                </c:ext>
              </c:extLst>
            </c:dLbl>
            <c:dLbl>
              <c:idx val="3"/>
              <c:layout>
                <c:manualLayout>
                  <c:x val="0.00846096443826957"/>
                  <c:y val="0.00064162983344588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D17-41A7-ACAE-53E18CAF182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Stats'!$D$234:$H$234</c:f>
              <c:numCache>
                <c:formatCode>General</c:formatCode>
                <c:ptCount val="5"/>
                <c:pt idx="0">
                  <c:v>363.0</c:v>
                </c:pt>
                <c:pt idx="1">
                  <c:v>358.0</c:v>
                </c:pt>
                <c:pt idx="2">
                  <c:v>362.0</c:v>
                </c:pt>
                <c:pt idx="3">
                  <c:v>371.0</c:v>
                </c:pt>
                <c:pt idx="4">
                  <c:v>372.0</c:v>
                </c:pt>
              </c:numCache>
            </c:numRef>
          </c:val>
          <c:extLst xmlns:c16r2="http://schemas.microsoft.com/office/drawing/2015/06/chart">
            <c:ext xmlns:c16="http://schemas.microsoft.com/office/drawing/2014/chart" uri="{C3380CC4-5D6E-409C-BE32-E72D297353CC}">
              <c16:uniqueId val="{00000009-1D17-41A7-ACAE-53E18CAF182A}"/>
            </c:ext>
          </c:extLst>
        </c:ser>
        <c:ser>
          <c:idx val="2"/>
          <c:order val="2"/>
          <c:tx>
            <c:strRef>
              <c:f>'India Telecom Industry Stats'!$C$235</c:f>
              <c:strCache>
                <c:ptCount val="1"/>
                <c:pt idx="0">
                  <c:v>Total MOU</c:v>
                </c:pt>
              </c:strCache>
            </c:strRef>
          </c:tx>
          <c:invertIfNegative val="0"/>
          <c:dLbls>
            <c:dLbl>
              <c:idx val="0"/>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D17-41A7-ACAE-53E18CAF182A}"/>
                </c:ext>
                <c:ext xmlns:c15="http://schemas.microsoft.com/office/drawing/2012/chart" uri="{CE6537A1-D6FC-4f65-9D91-7224C49458BB}">
                  <c15:layout/>
                </c:ext>
              </c:extLst>
            </c:dLbl>
            <c:dLbl>
              <c:idx val="1"/>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D17-41A7-ACAE-53E18CAF182A}"/>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Stats'!$D$235:$H$235</c:f>
              <c:numCache>
                <c:formatCode>General</c:formatCode>
                <c:ptCount val="5"/>
                <c:pt idx="0">
                  <c:v>885.0</c:v>
                </c:pt>
                <c:pt idx="1">
                  <c:v>849.0</c:v>
                </c:pt>
                <c:pt idx="2">
                  <c:v>816.0</c:v>
                </c:pt>
                <c:pt idx="3">
                  <c:v>832.0</c:v>
                </c:pt>
                <c:pt idx="4">
                  <c:v>818.0</c:v>
                </c:pt>
              </c:numCache>
            </c:numRef>
          </c:val>
          <c:extLst xmlns:c16r2="http://schemas.microsoft.com/office/drawing/2015/06/chart">
            <c:ext xmlns:c16="http://schemas.microsoft.com/office/drawing/2014/chart" uri="{C3380CC4-5D6E-409C-BE32-E72D297353CC}">
              <c16:uniqueId val="{0000000C-1D17-41A7-ACAE-53E18CAF182A}"/>
            </c:ext>
          </c:extLst>
        </c:ser>
        <c:ser>
          <c:idx val="3"/>
          <c:order val="3"/>
          <c:tx>
            <c:strRef>
              <c:f>'India Telecom Industry Stats'!$C$236</c:f>
              <c:strCache>
                <c:ptCount val="1"/>
                <c:pt idx="0">
                  <c:v>O/G SMS</c:v>
                </c:pt>
              </c:strCache>
            </c:strRef>
          </c:tx>
          <c:invertIfNegative val="0"/>
          <c:dLbls>
            <c:dLbl>
              <c:idx val="0"/>
              <c:layout>
                <c:manualLayout>
                  <c:x val="0.0196078431372549"/>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D17-41A7-ACAE-53E18CAF182A}"/>
                </c:ext>
                <c:ext xmlns:c15="http://schemas.microsoft.com/office/drawing/2012/chart" uri="{CE6537A1-D6FC-4f65-9D91-7224C49458BB}">
                  <c15:layout/>
                </c:ext>
              </c:extLst>
            </c:dLbl>
            <c:dLbl>
              <c:idx val="1"/>
              <c:layout>
                <c:manualLayout>
                  <c:x val="0.0130718954248366"/>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D17-41A7-ACAE-53E18CAF182A}"/>
                </c:ext>
                <c:ext xmlns:c15="http://schemas.microsoft.com/office/drawing/2012/chart" uri="{CE6537A1-D6FC-4f65-9D91-7224C49458BB}">
                  <c15:layout/>
                </c:ext>
              </c:extLst>
            </c:dLbl>
            <c:dLbl>
              <c:idx val="2"/>
              <c:layout>
                <c:manualLayout>
                  <c:x val="0.0163398692810458"/>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D17-41A7-ACAE-53E18CAF182A}"/>
                </c:ext>
                <c:ext xmlns:c15="http://schemas.microsoft.com/office/drawing/2012/chart" uri="{CE6537A1-D6FC-4f65-9D91-7224C49458BB}">
                  <c15:layout/>
                </c:ext>
              </c:extLst>
            </c:dLbl>
            <c:dLbl>
              <c:idx val="3"/>
              <c:layout>
                <c:manualLayout>
                  <c:x val="0.00980392156862737"/>
                  <c:y val="-9.087049094213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1D17-41A7-ACAE-53E18CAF182A}"/>
                </c:ext>
                <c:ext xmlns:c15="http://schemas.microsoft.com/office/drawing/2012/chart" uri="{CE6537A1-D6FC-4f65-9D91-7224C49458BB}">
                  <c15:layout/>
                </c:ext>
              </c:extLst>
            </c:dLbl>
            <c:dLbl>
              <c:idx val="4"/>
              <c:layout>
                <c:manualLayout>
                  <c:x val="0.0187353629976582"/>
                  <c:y val="-0.009950248756218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D17-41A7-ACAE-53E18CAF182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Stats'!$D$236:$H$236</c:f>
              <c:numCache>
                <c:formatCode>General</c:formatCode>
                <c:ptCount val="5"/>
                <c:pt idx="0">
                  <c:v>41.0</c:v>
                </c:pt>
                <c:pt idx="1">
                  <c:v>37.0</c:v>
                </c:pt>
                <c:pt idx="2">
                  <c:v>59.0</c:v>
                </c:pt>
                <c:pt idx="3">
                  <c:v>60.0</c:v>
                </c:pt>
                <c:pt idx="4">
                  <c:v>62.0</c:v>
                </c:pt>
              </c:numCache>
            </c:numRef>
          </c:val>
          <c:extLst xmlns:c16r2="http://schemas.microsoft.com/office/drawing/2015/06/chart">
            <c:ext xmlns:c16="http://schemas.microsoft.com/office/drawing/2014/chart" uri="{C3380CC4-5D6E-409C-BE32-E72D297353CC}">
              <c16:uniqueId val="{00000012-1D17-41A7-ACAE-53E18CAF182A}"/>
            </c:ext>
          </c:extLst>
        </c:ser>
        <c:dLbls>
          <c:showLegendKey val="0"/>
          <c:showVal val="0"/>
          <c:showCatName val="0"/>
          <c:showSerName val="0"/>
          <c:showPercent val="0"/>
          <c:showBubbleSize val="0"/>
        </c:dLbls>
        <c:gapWidth val="150"/>
        <c:shape val="box"/>
        <c:axId val="1690453872"/>
        <c:axId val="1690456192"/>
        <c:axId val="0"/>
      </c:bar3DChart>
      <c:catAx>
        <c:axId val="1690453872"/>
        <c:scaling>
          <c:orientation val="minMax"/>
        </c:scaling>
        <c:delete val="0"/>
        <c:axPos val="b"/>
        <c:numFmt formatCode="General" sourceLinked="1"/>
        <c:majorTickMark val="out"/>
        <c:minorTickMark val="none"/>
        <c:tickLblPos val="nextTo"/>
        <c:txPr>
          <a:bodyPr/>
          <a:lstStyle/>
          <a:p>
            <a:pPr>
              <a:defRPr lang="en-US"/>
            </a:pPr>
            <a:endParaRPr lang="en-US"/>
          </a:p>
        </c:txPr>
        <c:crossAx val="1690456192"/>
        <c:crosses val="autoZero"/>
        <c:auto val="1"/>
        <c:lblAlgn val="ctr"/>
        <c:lblOffset val="100"/>
        <c:noMultiLvlLbl val="0"/>
      </c:catAx>
      <c:valAx>
        <c:axId val="1690456192"/>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MoU</a:t>
                </a:r>
              </a:p>
              <a:p>
                <a:pPr>
                  <a:defRPr lang="en-US" sz="900" b="0">
                    <a:latin typeface="Arial" pitchFamily="34" charset="0"/>
                    <a:cs typeface="Arial" pitchFamily="34" charset="0"/>
                  </a:defRPr>
                </a:pPr>
                <a:r>
                  <a:rPr lang="en-US" sz="900" b="0">
                    <a:latin typeface="Arial" pitchFamily="34" charset="0"/>
                    <a:cs typeface="Arial" pitchFamily="34" charset="0"/>
                  </a:rPr>
                  <a:t>(Minutes)</a:t>
                </a:r>
              </a:p>
            </c:rich>
          </c:tx>
          <c:layout>
            <c:manualLayout>
              <c:xMode val="edge"/>
              <c:yMode val="edge"/>
              <c:x val="0.00911378724718252"/>
              <c:y val="0.386457863770935"/>
            </c:manualLayout>
          </c:layout>
          <c:overlay val="0"/>
        </c:title>
        <c:numFmt formatCode="General" sourceLinked="1"/>
        <c:majorTickMark val="out"/>
        <c:minorTickMark val="none"/>
        <c:tickLblPos val="nextTo"/>
        <c:txPr>
          <a:bodyPr/>
          <a:lstStyle/>
          <a:p>
            <a:pPr>
              <a:defRPr lang="en-US"/>
            </a:pPr>
            <a:endParaRPr lang="en-US"/>
          </a:p>
        </c:txPr>
        <c:crossAx val="1690453872"/>
        <c:crosses val="autoZero"/>
        <c:crossBetween val="between"/>
      </c:valAx>
      <c:spPr>
        <a:noFill/>
        <a:ln w="25400">
          <a:noFill/>
        </a:ln>
      </c:spPr>
    </c:plotArea>
    <c:legend>
      <c:legendPos val="b"/>
      <c:layout>
        <c:manualLayout>
          <c:xMode val="edge"/>
          <c:yMode val="edge"/>
          <c:x val="0.138289074159848"/>
          <c:y val="0.8778826996068"/>
          <c:w val="0.801852966908548"/>
          <c:h val="0.09237752344154"/>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CDMA  MoU</a:t>
            </a:r>
            <a:r>
              <a:rPr lang="en-US" sz="1200" baseline="0"/>
              <a:t> Breakup - Prepaid</a:t>
            </a:r>
            <a:endParaRPr lang="en-US" sz="1200"/>
          </a:p>
        </c:rich>
      </c:tx>
      <c:layout>
        <c:manualLayout>
          <c:xMode val="edge"/>
          <c:yMode val="edge"/>
          <c:x val="0.308607379960016"/>
          <c:y val="0.0095707137731379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36476299651088"/>
          <c:h val="0.700289407220325"/>
        </c:manualLayout>
      </c:layout>
      <c:bar3DChart>
        <c:barDir val="col"/>
        <c:grouping val="clustered"/>
        <c:varyColors val="0"/>
        <c:ser>
          <c:idx val="0"/>
          <c:order val="0"/>
          <c:tx>
            <c:strRef>
              <c:f>'India Telecom Industry Stats'!$J$263</c:f>
              <c:strCache>
                <c:ptCount val="1"/>
                <c:pt idx="0">
                  <c:v>O/G MOU</c:v>
                </c:pt>
              </c:strCache>
            </c:strRef>
          </c:tx>
          <c:invertIfNegative val="0"/>
          <c:dLbls>
            <c:dLbl>
              <c:idx val="0"/>
              <c:layout>
                <c:manualLayout>
                  <c:x val="-0.000255576644804841"/>
                  <c:y val="0.01149544054028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9C6-42B6-8699-3F582218CC8D}"/>
                </c:ext>
                <c:ext xmlns:c15="http://schemas.microsoft.com/office/drawing/2012/chart" uri="{CE6537A1-D6FC-4f65-9D91-7224C49458BB}">
                  <c15:layout/>
                </c:ext>
              </c:extLst>
            </c:dLbl>
            <c:dLbl>
              <c:idx val="1"/>
              <c:layout>
                <c:manualLayout>
                  <c:x val="0.000890509211408876"/>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9C6-42B6-8699-3F582218CC8D}"/>
                </c:ext>
                <c:ext xmlns:c15="http://schemas.microsoft.com/office/drawing/2012/chart" uri="{CE6537A1-D6FC-4f65-9D91-7224C49458BB}">
                  <c15:layout/>
                </c:ext>
              </c:extLst>
            </c:dLbl>
            <c:dLbl>
              <c:idx val="2"/>
              <c:layout>
                <c:manualLayout>
                  <c:x val="0.00178101842281713"/>
                  <c:y val="0.009584928366167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9C6-42B6-8699-3F582218CC8D}"/>
                </c:ext>
                <c:ext xmlns:c15="http://schemas.microsoft.com/office/drawing/2012/chart" uri="{CE6537A1-D6FC-4f65-9D91-7224C49458BB}">
                  <c15:layout/>
                </c:ext>
              </c:extLst>
            </c:dLbl>
            <c:dLbl>
              <c:idx val="3"/>
              <c:layout>
                <c:manualLayout>
                  <c:x val="-0.00995553869019458"/>
                  <c:y val="0.0049937578027465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9C6-42B6-8699-3F582218CC8D}"/>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Stats'!$K$262:$O$262</c:f>
              <c:strCache>
                <c:ptCount val="5"/>
                <c:pt idx="0">
                  <c:v>QE Sep 16</c:v>
                </c:pt>
                <c:pt idx="1">
                  <c:v>QE Dec 16</c:v>
                </c:pt>
                <c:pt idx="2">
                  <c:v>QE Mar 17</c:v>
                </c:pt>
                <c:pt idx="3">
                  <c:v>QE Jun 17</c:v>
                </c:pt>
                <c:pt idx="4">
                  <c:v>QE Sep 17</c:v>
                </c:pt>
              </c:strCache>
            </c:strRef>
          </c:cat>
          <c:val>
            <c:numRef>
              <c:f>'India Telecom Industry Stats'!$K$263:$O$263</c:f>
              <c:numCache>
                <c:formatCode>General</c:formatCode>
                <c:ptCount val="5"/>
                <c:pt idx="0">
                  <c:v>145.0</c:v>
                </c:pt>
                <c:pt idx="1">
                  <c:v>128.0</c:v>
                </c:pt>
                <c:pt idx="2">
                  <c:v>111.0</c:v>
                </c:pt>
                <c:pt idx="3">
                  <c:v>103.0</c:v>
                </c:pt>
                <c:pt idx="4">
                  <c:v>75.0</c:v>
                </c:pt>
              </c:numCache>
            </c:numRef>
          </c:val>
          <c:extLst xmlns:c16r2="http://schemas.microsoft.com/office/drawing/2015/06/chart">
            <c:ext xmlns:c16="http://schemas.microsoft.com/office/drawing/2014/chart" uri="{C3380CC4-5D6E-409C-BE32-E72D297353CC}">
              <c16:uniqueId val="{00000004-29C6-42B6-8699-3F582218CC8D}"/>
            </c:ext>
          </c:extLst>
        </c:ser>
        <c:ser>
          <c:idx val="1"/>
          <c:order val="1"/>
          <c:tx>
            <c:strRef>
              <c:f>'India Telecom Industry Stats'!$J$264</c:f>
              <c:strCache>
                <c:ptCount val="1"/>
                <c:pt idx="0">
                  <c:v>I/C MOU</c:v>
                </c:pt>
              </c:strCache>
            </c:strRef>
          </c:tx>
          <c:invertIfNegative val="0"/>
          <c:dLbls>
            <c:dLbl>
              <c:idx val="0"/>
              <c:layout>
                <c:manualLayout>
                  <c:x val="0.00553624114408537"/>
                  <c:y val="0.0"/>
                </c:manualLayout>
              </c:layout>
              <c:tx>
                <c:rich>
                  <a:bodyPr/>
                  <a:lstStyle/>
                  <a:p>
                    <a:r>
                      <a:rPr lang="en-US"/>
                      <a:t>159</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29C6-42B6-8699-3F582218CC8D}"/>
                </c:ext>
                <c:ext xmlns:c15="http://schemas.microsoft.com/office/drawing/2012/chart" uri="{CE6537A1-D6FC-4f65-9D91-7224C49458BB}">
                  <c15:layout/>
                </c:ext>
              </c:extLst>
            </c:dLbl>
            <c:dLbl>
              <c:idx val="1"/>
              <c:layout>
                <c:manualLayout>
                  <c:x val="0.0029266031483534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9C6-42B6-8699-3F582218CC8D}"/>
                </c:ext>
                <c:ext xmlns:c15="http://schemas.microsoft.com/office/drawing/2012/chart" uri="{CE6537A1-D6FC-4f65-9D91-7224C49458BB}">
                  <c15:layout/>
                </c:ext>
              </c:extLst>
            </c:dLbl>
            <c:dLbl>
              <c:idx val="2"/>
              <c:layout>
                <c:manualLayout>
                  <c:x val="0.00496319821597499"/>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9C6-42B6-8699-3F582218CC8D}"/>
                </c:ext>
                <c:ext xmlns:c15="http://schemas.microsoft.com/office/drawing/2012/chart" uri="{CE6537A1-D6FC-4f65-9D91-7224C49458BB}">
                  <c15:layout/>
                </c:ext>
              </c:extLst>
            </c:dLbl>
            <c:dLbl>
              <c:idx val="3"/>
              <c:layout>
                <c:manualLayout>
                  <c:x val="0.00553624114408537"/>
                  <c:y val="-0.00431483613955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9C6-42B6-8699-3F582218CC8D}"/>
                </c:ext>
                <c:ext xmlns:c15="http://schemas.microsoft.com/office/drawing/2012/chart" uri="{CE6537A1-D6FC-4f65-9D91-7224C49458BB}">
                  <c15:layout/>
                </c:ext>
              </c:extLst>
            </c:dLbl>
            <c:dLbl>
              <c:idx val="4"/>
              <c:layout>
                <c:manualLayout>
                  <c:x val="0.00595238095238095"/>
                  <c:y val="4.57755843884164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9C6-42B6-8699-3F582218CC8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Stats'!$K$262:$O$262</c:f>
              <c:strCache>
                <c:ptCount val="5"/>
                <c:pt idx="0">
                  <c:v>QE Sep 16</c:v>
                </c:pt>
                <c:pt idx="1">
                  <c:v>QE Dec 16</c:v>
                </c:pt>
                <c:pt idx="2">
                  <c:v>QE Mar 17</c:v>
                </c:pt>
                <c:pt idx="3">
                  <c:v>QE Jun 17</c:v>
                </c:pt>
                <c:pt idx="4">
                  <c:v>QE Sep 17</c:v>
                </c:pt>
              </c:strCache>
            </c:strRef>
          </c:cat>
          <c:val>
            <c:numRef>
              <c:f>'India Telecom Industry Stats'!$K$264:$O$264</c:f>
              <c:numCache>
                <c:formatCode>General</c:formatCode>
                <c:ptCount val="5"/>
                <c:pt idx="0">
                  <c:v>130.0</c:v>
                </c:pt>
                <c:pt idx="1">
                  <c:v>134.0</c:v>
                </c:pt>
                <c:pt idx="2">
                  <c:v>146.0</c:v>
                </c:pt>
                <c:pt idx="3">
                  <c:v>152.0</c:v>
                </c:pt>
                <c:pt idx="4">
                  <c:v>122.0</c:v>
                </c:pt>
              </c:numCache>
            </c:numRef>
          </c:val>
          <c:extLst xmlns:c16r2="http://schemas.microsoft.com/office/drawing/2015/06/chart">
            <c:ext xmlns:c16="http://schemas.microsoft.com/office/drawing/2014/chart" uri="{C3380CC4-5D6E-409C-BE32-E72D297353CC}">
              <c16:uniqueId val="{0000000A-29C6-42B6-8699-3F582218CC8D}"/>
            </c:ext>
          </c:extLst>
        </c:ser>
        <c:ser>
          <c:idx val="2"/>
          <c:order val="2"/>
          <c:tx>
            <c:strRef>
              <c:f>'India Telecom Industry Stats'!$J$265</c:f>
              <c:strCache>
                <c:ptCount val="1"/>
                <c:pt idx="0">
                  <c:v>Total MOU</c:v>
                </c:pt>
              </c:strCache>
            </c:strRef>
          </c:tx>
          <c:invertIfNegative val="0"/>
          <c:dLbls>
            <c:dLbl>
              <c:idx val="0"/>
              <c:layout>
                <c:manualLayout>
                  <c:x val="0.01272871917263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9C6-42B6-8699-3F582218CC8D}"/>
                </c:ext>
                <c:ext xmlns:c15="http://schemas.microsoft.com/office/drawing/2012/chart" uri="{CE6537A1-D6FC-4f65-9D91-7224C49458BB}">
                  <c15:layout/>
                </c:ext>
              </c:extLst>
            </c:dLbl>
            <c:dLbl>
              <c:idx val="1"/>
              <c:layout>
                <c:manualLayout>
                  <c:x val="0.00954653937947518"/>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9C6-42B6-8699-3F582218CC8D}"/>
                </c:ext>
                <c:ext xmlns:c15="http://schemas.microsoft.com/office/drawing/2012/chart" uri="{CE6537A1-D6FC-4f65-9D91-7224C49458BB}">
                  <c15:layout/>
                </c:ext>
              </c:extLst>
            </c:dLbl>
            <c:dLbl>
              <c:idx val="2"/>
              <c:layout>
                <c:manualLayout>
                  <c:x val="0.0159108989657915"/>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9C6-42B6-8699-3F582218CC8D}"/>
                </c:ext>
                <c:ext xmlns:c15="http://schemas.microsoft.com/office/drawing/2012/chart" uri="{CE6537A1-D6FC-4f65-9D91-7224C49458BB}">
                  <c15:layout/>
                </c:ext>
              </c:extLst>
            </c:dLbl>
            <c:dLbl>
              <c:idx val="3"/>
              <c:layout>
                <c:manualLayout>
                  <c:x val="0.003182179793158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9C6-42B6-8699-3F582218CC8D}"/>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Stats'!$K$262:$O$262</c:f>
              <c:strCache>
                <c:ptCount val="5"/>
                <c:pt idx="0">
                  <c:v>QE Sep 16</c:v>
                </c:pt>
                <c:pt idx="1">
                  <c:v>QE Dec 16</c:v>
                </c:pt>
                <c:pt idx="2">
                  <c:v>QE Mar 17</c:v>
                </c:pt>
                <c:pt idx="3">
                  <c:v>QE Jun 17</c:v>
                </c:pt>
                <c:pt idx="4">
                  <c:v>QE Sep 17</c:v>
                </c:pt>
              </c:strCache>
            </c:strRef>
          </c:cat>
          <c:val>
            <c:numRef>
              <c:f>'India Telecom Industry Stats'!$K$265:$O$265</c:f>
              <c:numCache>
                <c:formatCode>General</c:formatCode>
                <c:ptCount val="5"/>
                <c:pt idx="0">
                  <c:v>275.0</c:v>
                </c:pt>
                <c:pt idx="1">
                  <c:v>261.0</c:v>
                </c:pt>
                <c:pt idx="2">
                  <c:v>257.0</c:v>
                </c:pt>
                <c:pt idx="3">
                  <c:v>256.0</c:v>
                </c:pt>
                <c:pt idx="4">
                  <c:v>196.0</c:v>
                </c:pt>
              </c:numCache>
            </c:numRef>
          </c:val>
          <c:extLst xmlns:c16r2="http://schemas.microsoft.com/office/drawing/2015/06/chart">
            <c:ext xmlns:c16="http://schemas.microsoft.com/office/drawing/2014/chart" uri="{C3380CC4-5D6E-409C-BE32-E72D297353CC}">
              <c16:uniqueId val="{0000000F-29C6-42B6-8699-3F582218CC8D}"/>
            </c:ext>
          </c:extLst>
        </c:ser>
        <c:ser>
          <c:idx val="3"/>
          <c:order val="3"/>
          <c:tx>
            <c:strRef>
              <c:f>'India Telecom Industry Stats'!$J$266</c:f>
              <c:strCache>
                <c:ptCount val="1"/>
                <c:pt idx="0">
                  <c:v>O/G SMS</c:v>
                </c:pt>
              </c:strCache>
            </c:strRef>
          </c:tx>
          <c:invertIfNegative val="0"/>
          <c:dLbls>
            <c:dLbl>
              <c:idx val="0"/>
              <c:layout>
                <c:manualLayout>
                  <c:x val="0.01272871917263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9C6-42B6-8699-3F582218CC8D}"/>
                </c:ext>
                <c:ext xmlns:c15="http://schemas.microsoft.com/office/drawing/2012/chart" uri="{CE6537A1-D6FC-4f65-9D91-7224C49458BB}">
                  <c15:layout/>
                </c:ext>
              </c:extLst>
            </c:dLbl>
            <c:dLbl>
              <c:idx val="1"/>
              <c:layout>
                <c:manualLayout>
                  <c:x val="0.015910898965791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9C6-42B6-8699-3F582218CC8D}"/>
                </c:ext>
                <c:ext xmlns:c15="http://schemas.microsoft.com/office/drawing/2012/chart" uri="{CE6537A1-D6FC-4f65-9D91-7224C49458BB}">
                  <c15:layout/>
                </c:ext>
              </c:extLst>
            </c:dLbl>
            <c:dLbl>
              <c:idx val="2"/>
              <c:layout>
                <c:manualLayout>
                  <c:x val="0.012728719172633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9C6-42B6-8699-3F582218CC8D}"/>
                </c:ext>
                <c:ext xmlns:c15="http://schemas.microsoft.com/office/drawing/2012/chart" uri="{CE6537A1-D6FC-4f65-9D91-7224C49458BB}">
                  <c15:layout/>
                </c:ext>
              </c:extLst>
            </c:dLbl>
            <c:dLbl>
              <c:idx val="3"/>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9C6-42B6-8699-3F582218CC8D}"/>
                </c:ext>
                <c:ext xmlns:c15="http://schemas.microsoft.com/office/drawing/2012/chart" uri="{CE6537A1-D6FC-4f65-9D91-7224C49458BB}">
                  <c15:layout/>
                </c:ext>
              </c:extLst>
            </c:dLbl>
            <c:dLbl>
              <c:idx val="4"/>
              <c:layout>
                <c:manualLayout>
                  <c:x val="0.0148809523809525"/>
                  <c:y val="-3.9320927589848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9C6-42B6-8699-3F582218CC8D}"/>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Stats'!$K$262:$O$262</c:f>
              <c:strCache>
                <c:ptCount val="5"/>
                <c:pt idx="0">
                  <c:v>QE Sep 16</c:v>
                </c:pt>
                <c:pt idx="1">
                  <c:v>QE Dec 16</c:v>
                </c:pt>
                <c:pt idx="2">
                  <c:v>QE Mar 17</c:v>
                </c:pt>
                <c:pt idx="3">
                  <c:v>QE Jun 17</c:v>
                </c:pt>
                <c:pt idx="4">
                  <c:v>QE Sep 17</c:v>
                </c:pt>
              </c:strCache>
            </c:strRef>
          </c:cat>
          <c:val>
            <c:numRef>
              <c:f>'India Telecom Industry Stats'!$K$266:$O$266</c:f>
              <c:numCache>
                <c:formatCode>General</c:formatCode>
                <c:ptCount val="5"/>
                <c:pt idx="0">
                  <c:v>3.0</c:v>
                </c:pt>
                <c:pt idx="1">
                  <c:v>3.0</c:v>
                </c:pt>
                <c:pt idx="2">
                  <c:v>3.0</c:v>
                </c:pt>
                <c:pt idx="3">
                  <c:v>2.0</c:v>
                </c:pt>
                <c:pt idx="4">
                  <c:v>2.0</c:v>
                </c:pt>
              </c:numCache>
            </c:numRef>
          </c:val>
          <c:extLst xmlns:c16r2="http://schemas.microsoft.com/office/drawing/2015/06/chart">
            <c:ext xmlns:c16="http://schemas.microsoft.com/office/drawing/2014/chart" uri="{C3380CC4-5D6E-409C-BE32-E72D297353CC}">
              <c16:uniqueId val="{00000015-29C6-42B6-8699-3F582218CC8D}"/>
            </c:ext>
          </c:extLst>
        </c:ser>
        <c:dLbls>
          <c:showLegendKey val="0"/>
          <c:showVal val="0"/>
          <c:showCatName val="0"/>
          <c:showSerName val="0"/>
          <c:showPercent val="0"/>
          <c:showBubbleSize val="0"/>
        </c:dLbls>
        <c:gapWidth val="150"/>
        <c:shape val="box"/>
        <c:axId val="1586075520"/>
        <c:axId val="1586077840"/>
        <c:axId val="0"/>
      </c:bar3DChart>
      <c:catAx>
        <c:axId val="1586075520"/>
        <c:scaling>
          <c:orientation val="minMax"/>
        </c:scaling>
        <c:delete val="0"/>
        <c:axPos val="b"/>
        <c:numFmt formatCode="General" sourceLinked="1"/>
        <c:majorTickMark val="out"/>
        <c:minorTickMark val="none"/>
        <c:tickLblPos val="nextTo"/>
        <c:txPr>
          <a:bodyPr/>
          <a:lstStyle/>
          <a:p>
            <a:pPr>
              <a:defRPr lang="en-US"/>
            </a:pPr>
            <a:endParaRPr lang="en-US"/>
          </a:p>
        </c:txPr>
        <c:crossAx val="1586077840"/>
        <c:crosses val="autoZero"/>
        <c:auto val="1"/>
        <c:lblAlgn val="ctr"/>
        <c:lblOffset val="100"/>
        <c:noMultiLvlLbl val="0"/>
      </c:catAx>
      <c:valAx>
        <c:axId val="1586077840"/>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MoU</a:t>
                </a:r>
              </a:p>
              <a:p>
                <a:pPr>
                  <a:defRPr lang="en-US" sz="900" b="0">
                    <a:latin typeface="Arial" pitchFamily="34" charset="0"/>
                    <a:cs typeface="Arial" pitchFamily="34" charset="0"/>
                  </a:defRPr>
                </a:pPr>
                <a:r>
                  <a:rPr lang="en-US" sz="900" b="0">
                    <a:latin typeface="Arial" pitchFamily="34" charset="0"/>
                    <a:cs typeface="Arial" pitchFamily="34" charset="0"/>
                  </a:rPr>
                  <a:t>(Minutes) </a:t>
                </a:r>
              </a:p>
            </c:rich>
          </c:tx>
          <c:layout>
            <c:manualLayout>
              <c:xMode val="edge"/>
              <c:yMode val="edge"/>
              <c:x val="0.0120572796047553"/>
              <c:y val="0.386457479332108"/>
            </c:manualLayout>
          </c:layout>
          <c:overlay val="0"/>
        </c:title>
        <c:numFmt formatCode="General" sourceLinked="1"/>
        <c:majorTickMark val="out"/>
        <c:minorTickMark val="none"/>
        <c:tickLblPos val="nextTo"/>
        <c:txPr>
          <a:bodyPr/>
          <a:lstStyle/>
          <a:p>
            <a:pPr>
              <a:defRPr lang="en-US"/>
            </a:pPr>
            <a:endParaRPr lang="en-US"/>
          </a:p>
        </c:txPr>
        <c:crossAx val="1586075520"/>
        <c:crosses val="autoZero"/>
        <c:crossBetween val="between"/>
      </c:valAx>
      <c:spPr>
        <a:noFill/>
        <a:ln w="25400">
          <a:noFill/>
        </a:ln>
      </c:spPr>
    </c:plotArea>
    <c:legend>
      <c:legendPos val="b"/>
      <c:layout>
        <c:manualLayout>
          <c:xMode val="edge"/>
          <c:yMode val="edge"/>
          <c:x val="0.119783593227317"/>
          <c:y val="0.884729521169405"/>
          <c:w val="0.780040914003456"/>
          <c:h val="0.0903016898168628"/>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CDMA MoU Breakup - Post-paid</a:t>
            </a:r>
          </a:p>
        </c:rich>
      </c:tx>
      <c:layout>
        <c:manualLayout>
          <c:xMode val="edge"/>
          <c:yMode val="edge"/>
          <c:x val="0.306378982039201"/>
          <c:y val="0.0147995293691738"/>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40516442797591"/>
          <c:h val="0.684963747347674"/>
        </c:manualLayout>
      </c:layout>
      <c:bar3DChart>
        <c:barDir val="col"/>
        <c:grouping val="clustered"/>
        <c:varyColors val="0"/>
        <c:ser>
          <c:idx val="0"/>
          <c:order val="0"/>
          <c:tx>
            <c:strRef>
              <c:f>'India Telecom Industry Stats'!$C$233</c:f>
              <c:strCache>
                <c:ptCount val="1"/>
                <c:pt idx="0">
                  <c:v>O/G MOU</c:v>
                </c:pt>
              </c:strCache>
            </c:strRef>
          </c:tx>
          <c:invertIfNegative val="0"/>
          <c:dLbls>
            <c:dLbl>
              <c:idx val="0"/>
              <c:layout>
                <c:manualLayout>
                  <c:x val="0.00258375791261416"/>
                  <c:y val="-0.014532436319023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025-4B88-AD26-6A48E045C57A}"/>
                </c:ext>
                <c:ext xmlns:c15="http://schemas.microsoft.com/office/drawing/2012/chart" uri="{CE6537A1-D6FC-4f65-9D91-7224C49458BB}">
                  <c15:layout/>
                </c:ext>
              </c:extLst>
            </c:dLbl>
            <c:dLbl>
              <c:idx val="1"/>
              <c:layout>
                <c:manualLayout>
                  <c:x val="0.000633009109155747"/>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025-4B88-AD26-6A48E045C57A}"/>
                </c:ext>
                <c:ext xmlns:c15="http://schemas.microsoft.com/office/drawing/2012/chart" uri="{CE6537A1-D6FC-4f65-9D91-7224C49458BB}">
                  <c15:layout/>
                </c:ext>
              </c:extLst>
            </c:dLbl>
            <c:dLbl>
              <c:idx val="2"/>
              <c:layout>
                <c:manualLayout>
                  <c:x val="0.00778618526342744"/>
                  <c:y val="-0.00079403867620024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025-4B88-AD26-6A48E045C57A}"/>
                </c:ext>
                <c:ext xmlns:c15="http://schemas.microsoft.com/office/drawing/2012/chart" uri="{CE6537A1-D6FC-4f65-9D91-7224C49458BB}">
                  <c15:layout/>
                </c:ext>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025-4B88-AD26-6A48E045C57A}"/>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Stats'!$D$263:$H$263</c:f>
              <c:numCache>
                <c:formatCode>General</c:formatCode>
                <c:ptCount val="5"/>
                <c:pt idx="0">
                  <c:v>146.0</c:v>
                </c:pt>
                <c:pt idx="1">
                  <c:v>136.0</c:v>
                </c:pt>
                <c:pt idx="2">
                  <c:v>118.0</c:v>
                </c:pt>
                <c:pt idx="3">
                  <c:v>113.0</c:v>
                </c:pt>
                <c:pt idx="4">
                  <c:v>139.0</c:v>
                </c:pt>
              </c:numCache>
            </c:numRef>
          </c:val>
          <c:extLst xmlns:c16r2="http://schemas.microsoft.com/office/drawing/2015/06/chart">
            <c:ext xmlns:c16="http://schemas.microsoft.com/office/drawing/2014/chart" uri="{C3380CC4-5D6E-409C-BE32-E72D297353CC}">
              <c16:uniqueId val="{00000004-E025-4B88-AD26-6A48E045C57A}"/>
            </c:ext>
          </c:extLst>
        </c:ser>
        <c:ser>
          <c:idx val="1"/>
          <c:order val="1"/>
          <c:tx>
            <c:strRef>
              <c:f>'India Telecom Industry Stats'!$C$234</c:f>
              <c:strCache>
                <c:ptCount val="1"/>
                <c:pt idx="0">
                  <c:v>I/C MOU</c:v>
                </c:pt>
              </c:strCache>
            </c:strRef>
          </c:tx>
          <c:invertIfNegative val="0"/>
          <c:dLbls>
            <c:dLbl>
              <c:idx val="0"/>
              <c:layout>
                <c:manualLayout>
                  <c:x val="0.0117289382944793"/>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025-4B88-AD26-6A48E045C57A}"/>
                </c:ext>
                <c:ext xmlns:c15="http://schemas.microsoft.com/office/drawing/2012/chart" uri="{CE6537A1-D6FC-4f65-9D91-7224C49458BB}">
                  <c15:layout/>
                </c:ext>
              </c:extLst>
            </c:dLbl>
            <c:dLbl>
              <c:idx val="1"/>
              <c:layout>
                <c:manualLayout>
                  <c:x val="0.0025837579126138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025-4B88-AD26-6A48E045C57A}"/>
                </c:ext>
                <c:ext xmlns:c15="http://schemas.microsoft.com/office/drawing/2012/chart" uri="{CE6537A1-D6FC-4f65-9D91-7224C49458BB}">
                  <c15:layout/>
                </c:ext>
              </c:extLst>
            </c:dLbl>
            <c:dLbl>
              <c:idx val="2"/>
              <c:layout>
                <c:manualLayout>
                  <c:x val="0.00780222325150539"/>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025-4B88-AD26-6A48E045C57A}"/>
                </c:ext>
                <c:ext xmlns:c15="http://schemas.microsoft.com/office/drawing/2012/chart" uri="{CE6537A1-D6FC-4f65-9D91-7224C49458BB}">
                  <c15:layout/>
                </c:ext>
              </c:extLst>
            </c:dLbl>
            <c:dLbl>
              <c:idx val="3"/>
              <c:layout>
                <c:manualLayout>
                  <c:x val="0.00846096443826957"/>
                  <c:y val="-0.004314920405064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025-4B88-AD26-6A48E045C57A}"/>
                </c:ext>
                <c:ext xmlns:c15="http://schemas.microsoft.com/office/drawing/2012/chart" uri="{CE6537A1-D6FC-4f65-9D91-7224C49458BB}">
                  <c15:layout/>
                </c:ext>
              </c:extLst>
            </c:dLbl>
            <c:dLbl>
              <c:idx val="4"/>
              <c:layout>
                <c:manualLayout>
                  <c:x val="0.0096153846153873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025-4B88-AD26-6A48E045C57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Stats'!$D$264:$H$264</c:f>
              <c:numCache>
                <c:formatCode>General</c:formatCode>
                <c:ptCount val="5"/>
                <c:pt idx="0">
                  <c:v>87.0</c:v>
                </c:pt>
                <c:pt idx="1">
                  <c:v>82.0</c:v>
                </c:pt>
                <c:pt idx="2">
                  <c:v>81.0</c:v>
                </c:pt>
                <c:pt idx="3">
                  <c:v>80.0</c:v>
                </c:pt>
                <c:pt idx="4">
                  <c:v>84.0</c:v>
                </c:pt>
              </c:numCache>
            </c:numRef>
          </c:val>
          <c:extLst xmlns:c16r2="http://schemas.microsoft.com/office/drawing/2015/06/chart">
            <c:ext xmlns:c16="http://schemas.microsoft.com/office/drawing/2014/chart" uri="{C3380CC4-5D6E-409C-BE32-E72D297353CC}">
              <c16:uniqueId val="{0000000A-E025-4B88-AD26-6A48E045C57A}"/>
            </c:ext>
          </c:extLst>
        </c:ser>
        <c:ser>
          <c:idx val="2"/>
          <c:order val="2"/>
          <c:tx>
            <c:strRef>
              <c:f>'India Telecom Industry Stats'!$C$235</c:f>
              <c:strCache>
                <c:ptCount val="1"/>
                <c:pt idx="0">
                  <c:v>Total MOU</c:v>
                </c:pt>
              </c:strCache>
            </c:strRef>
          </c:tx>
          <c:invertIfNegative val="0"/>
          <c:dLbls>
            <c:dLbl>
              <c:idx val="0"/>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025-4B88-AD26-6A48E045C57A}"/>
                </c:ext>
                <c:ext xmlns:c15="http://schemas.microsoft.com/office/drawing/2012/chart" uri="{CE6537A1-D6FC-4f65-9D91-7224C49458BB}">
                  <c15:layout/>
                </c:ext>
              </c:extLst>
            </c:dLbl>
            <c:dLbl>
              <c:idx val="1"/>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025-4B88-AD26-6A48E045C57A}"/>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Stats'!$D$265:$H$265</c:f>
              <c:numCache>
                <c:formatCode>General</c:formatCode>
                <c:ptCount val="5"/>
                <c:pt idx="0">
                  <c:v>232.0</c:v>
                </c:pt>
                <c:pt idx="1">
                  <c:v>218.0</c:v>
                </c:pt>
                <c:pt idx="2">
                  <c:v>199.0</c:v>
                </c:pt>
                <c:pt idx="3">
                  <c:v>193.0</c:v>
                </c:pt>
                <c:pt idx="4">
                  <c:v>223.0</c:v>
                </c:pt>
              </c:numCache>
            </c:numRef>
          </c:val>
          <c:extLst xmlns:c16r2="http://schemas.microsoft.com/office/drawing/2015/06/chart">
            <c:ext xmlns:c16="http://schemas.microsoft.com/office/drawing/2014/chart" uri="{C3380CC4-5D6E-409C-BE32-E72D297353CC}">
              <c16:uniqueId val="{0000000D-E025-4B88-AD26-6A48E045C57A}"/>
            </c:ext>
          </c:extLst>
        </c:ser>
        <c:ser>
          <c:idx val="3"/>
          <c:order val="3"/>
          <c:tx>
            <c:strRef>
              <c:f>'India Telecom Industry Stats'!$C$236</c:f>
              <c:strCache>
                <c:ptCount val="1"/>
                <c:pt idx="0">
                  <c:v>O/G SMS</c:v>
                </c:pt>
              </c:strCache>
            </c:strRef>
          </c:tx>
          <c:invertIfNegative val="0"/>
          <c:dLbls>
            <c:dLbl>
              <c:idx val="0"/>
              <c:layout>
                <c:manualLayout>
                  <c:x val="0.0196078431372549"/>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025-4B88-AD26-6A48E045C57A}"/>
                </c:ext>
                <c:ext xmlns:c15="http://schemas.microsoft.com/office/drawing/2012/chart" uri="{CE6537A1-D6FC-4f65-9D91-7224C49458BB}">
                  <c15:layout/>
                </c:ext>
              </c:extLst>
            </c:dLbl>
            <c:dLbl>
              <c:idx val="1"/>
              <c:layout>
                <c:manualLayout>
                  <c:x val="0.0130718954248366"/>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025-4B88-AD26-6A48E045C57A}"/>
                </c:ext>
                <c:ext xmlns:c15="http://schemas.microsoft.com/office/drawing/2012/chart" uri="{CE6537A1-D6FC-4f65-9D91-7224C49458BB}">
                  <c15:layout/>
                </c:ext>
              </c:extLst>
            </c:dLbl>
            <c:dLbl>
              <c:idx val="2"/>
              <c:layout>
                <c:manualLayout>
                  <c:x val="0.0163398692810458"/>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025-4B88-AD26-6A48E045C57A}"/>
                </c:ext>
                <c:ext xmlns:c15="http://schemas.microsoft.com/office/drawing/2012/chart" uri="{CE6537A1-D6FC-4f65-9D91-7224C49458BB}">
                  <c15:layout/>
                </c:ext>
              </c:extLst>
            </c:dLbl>
            <c:dLbl>
              <c:idx val="3"/>
              <c:layout>
                <c:manualLayout>
                  <c:x val="0.0163398692810459"/>
                  <c:y val="9.3655793346523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025-4B88-AD26-6A48E045C57A}"/>
                </c:ext>
                <c:ext xmlns:c15="http://schemas.microsoft.com/office/drawing/2012/chart" uri="{CE6537A1-D6FC-4f65-9D91-7224C49458BB}">
                  <c15:layout/>
                </c:ext>
              </c:extLst>
            </c:dLbl>
            <c:dLbl>
              <c:idx val="4"/>
              <c:layout>
                <c:manualLayout>
                  <c:x val="0.0128205128205128"/>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025-4B88-AD26-6A48E045C57A}"/>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Stats'!$D$232:$H$232</c:f>
              <c:strCache>
                <c:ptCount val="5"/>
                <c:pt idx="0">
                  <c:v>QE Sep 16</c:v>
                </c:pt>
                <c:pt idx="1">
                  <c:v>QE Dec 16</c:v>
                </c:pt>
                <c:pt idx="2">
                  <c:v>QE Mar 17</c:v>
                </c:pt>
                <c:pt idx="3">
                  <c:v>QE Jun 17</c:v>
                </c:pt>
                <c:pt idx="4">
                  <c:v>QE Sep 17</c:v>
                </c:pt>
              </c:strCache>
            </c:strRef>
          </c:cat>
          <c:val>
            <c:numRef>
              <c:f>'India Telecom Industry Stats'!$D$266:$H$266</c:f>
              <c:numCache>
                <c:formatCode>General</c:formatCode>
                <c:ptCount val="5"/>
                <c:pt idx="0">
                  <c:v>2.0</c:v>
                </c:pt>
                <c:pt idx="1">
                  <c:v>2.0</c:v>
                </c:pt>
                <c:pt idx="2">
                  <c:v>2.0</c:v>
                </c:pt>
                <c:pt idx="3">
                  <c:v>2.0</c:v>
                </c:pt>
                <c:pt idx="4">
                  <c:v>1.0</c:v>
                </c:pt>
              </c:numCache>
            </c:numRef>
          </c:val>
          <c:extLst xmlns:c16r2="http://schemas.microsoft.com/office/drawing/2015/06/chart">
            <c:ext xmlns:c16="http://schemas.microsoft.com/office/drawing/2014/chart" uri="{C3380CC4-5D6E-409C-BE32-E72D297353CC}">
              <c16:uniqueId val="{00000013-E025-4B88-AD26-6A48E045C57A}"/>
            </c:ext>
          </c:extLst>
        </c:ser>
        <c:dLbls>
          <c:showLegendKey val="0"/>
          <c:showVal val="0"/>
          <c:showCatName val="0"/>
          <c:showSerName val="0"/>
          <c:showPercent val="0"/>
          <c:showBubbleSize val="0"/>
        </c:dLbls>
        <c:gapWidth val="150"/>
        <c:shape val="box"/>
        <c:axId val="1585802496"/>
        <c:axId val="1585804816"/>
        <c:axId val="0"/>
      </c:bar3DChart>
      <c:catAx>
        <c:axId val="1585802496"/>
        <c:scaling>
          <c:orientation val="minMax"/>
        </c:scaling>
        <c:delete val="0"/>
        <c:axPos val="b"/>
        <c:numFmt formatCode="General" sourceLinked="1"/>
        <c:majorTickMark val="out"/>
        <c:minorTickMark val="none"/>
        <c:tickLblPos val="nextTo"/>
        <c:txPr>
          <a:bodyPr/>
          <a:lstStyle/>
          <a:p>
            <a:pPr>
              <a:defRPr lang="en-US"/>
            </a:pPr>
            <a:endParaRPr lang="en-US"/>
          </a:p>
        </c:txPr>
        <c:crossAx val="1585804816"/>
        <c:crosses val="autoZero"/>
        <c:auto val="1"/>
        <c:lblAlgn val="ctr"/>
        <c:lblOffset val="100"/>
        <c:noMultiLvlLbl val="0"/>
      </c:catAx>
      <c:valAx>
        <c:axId val="1585804816"/>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MoU</a:t>
                </a:r>
              </a:p>
              <a:p>
                <a:pPr>
                  <a:defRPr lang="en-US" sz="900" b="0">
                    <a:latin typeface="Arial" pitchFamily="34" charset="0"/>
                    <a:cs typeface="Arial" pitchFamily="34" charset="0"/>
                  </a:defRPr>
                </a:pPr>
                <a:r>
                  <a:rPr lang="en-US" sz="900" b="0">
                    <a:latin typeface="Arial" pitchFamily="34" charset="0"/>
                    <a:cs typeface="Arial" pitchFamily="34" charset="0"/>
                  </a:rPr>
                  <a:t>(Minutes)</a:t>
                </a:r>
              </a:p>
            </c:rich>
          </c:tx>
          <c:layout>
            <c:manualLayout>
              <c:xMode val="edge"/>
              <c:yMode val="edge"/>
              <c:x val="0.00911378724718252"/>
              <c:y val="0.386457899659231"/>
            </c:manualLayout>
          </c:layout>
          <c:overlay val="0"/>
        </c:title>
        <c:numFmt formatCode="General" sourceLinked="1"/>
        <c:majorTickMark val="out"/>
        <c:minorTickMark val="none"/>
        <c:tickLblPos val="nextTo"/>
        <c:txPr>
          <a:bodyPr/>
          <a:lstStyle/>
          <a:p>
            <a:pPr>
              <a:defRPr lang="en-US"/>
            </a:pPr>
            <a:endParaRPr lang="en-US"/>
          </a:p>
        </c:txPr>
        <c:crossAx val="1585802496"/>
        <c:crosses val="autoZero"/>
        <c:crossBetween val="between"/>
      </c:valAx>
      <c:spPr>
        <a:noFill/>
        <a:ln w="25400">
          <a:noFill/>
        </a:ln>
      </c:spPr>
    </c:plotArea>
    <c:legend>
      <c:legendPos val="b"/>
      <c:layout>
        <c:manualLayout>
          <c:xMode val="edge"/>
          <c:yMode val="edge"/>
          <c:x val="0.138289074159848"/>
          <c:y val="0.887188181936755"/>
          <c:w val="0.801852966908548"/>
          <c:h val="0.092377590732193"/>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Teledensity</a:t>
            </a:r>
          </a:p>
        </c:rich>
      </c:tx>
      <c:layout>
        <c:manualLayout>
          <c:xMode val="edge"/>
          <c:yMode val="edge"/>
          <c:x val="0.442336047584496"/>
          <c:y val="0.0147995541653184"/>
        </c:manualLayout>
      </c:layout>
      <c:overlay val="1"/>
    </c:title>
    <c:autoTitleDeleted val="0"/>
    <c:plotArea>
      <c:layout>
        <c:manualLayout>
          <c:layoutTarget val="inner"/>
          <c:xMode val="edge"/>
          <c:yMode val="edge"/>
          <c:x val="0.107225607407061"/>
          <c:y val="0.114710100489775"/>
          <c:w val="0.781759292096616"/>
          <c:h val="0.684963747347674"/>
        </c:manualLayout>
      </c:layout>
      <c:barChart>
        <c:barDir val="col"/>
        <c:grouping val="clustered"/>
        <c:varyColors val="0"/>
        <c:ser>
          <c:idx val="0"/>
          <c:order val="0"/>
          <c:tx>
            <c:strRef>
              <c:f>'India Telecom Industry Stats'!$F$294</c:f>
              <c:strCache>
                <c:ptCount val="1"/>
                <c:pt idx="0">
                  <c:v>Wire line</c:v>
                </c:pt>
              </c:strCache>
            </c:strRef>
          </c:tx>
          <c:invertIfNegative val="0"/>
          <c:dLbls>
            <c:dLbl>
              <c:idx val="0"/>
              <c:layout>
                <c:manualLayout>
                  <c:x val="-0.0078700449887033"/>
                  <c:y val="0.014491169676345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933-4CBA-8196-5A1C45F1BF50}"/>
                </c:ext>
                <c:ext xmlns:c15="http://schemas.microsoft.com/office/drawing/2012/chart" uri="{CE6537A1-D6FC-4f65-9D91-7224C49458BB}">
                  <c15:layout/>
                </c:ext>
              </c:extLst>
            </c:dLbl>
            <c:dLbl>
              <c:idx val="1"/>
              <c:layout>
                <c:manualLayout>
                  <c:x val="-0.00743580274856091"/>
                  <c:y val="0.02587644998633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933-4CBA-8196-5A1C45F1BF50}"/>
                </c:ext>
                <c:ext xmlns:c15="http://schemas.microsoft.com/office/drawing/2012/chart" uri="{CE6537A1-D6FC-4f65-9D91-7224C49458BB}">
                  <c15:layout/>
                </c:ext>
              </c:extLst>
            </c:dLbl>
            <c:dLbl>
              <c:idx val="2"/>
              <c:layout>
                <c:manualLayout>
                  <c:x val="-0.00518049997848629"/>
                  <c:y val="0.026992601534564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933-4CBA-8196-5A1C45F1BF50}"/>
                </c:ext>
                <c:ext xmlns:c15="http://schemas.microsoft.com/office/drawing/2012/chart" uri="{CE6537A1-D6FC-4f65-9D91-7224C49458BB}">
                  <c15:layout/>
                </c:ext>
              </c:extLst>
            </c:dLbl>
            <c:dLbl>
              <c:idx val="3"/>
              <c:layout>
                <c:manualLayout>
                  <c:x val="-0.00143443818156615"/>
                  <c:y val="0.022678262778138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933-4CBA-8196-5A1C45F1BF50}"/>
                </c:ext>
                <c:ext xmlns:c15="http://schemas.microsoft.com/office/drawing/2012/chart" uri="{CE6537A1-D6FC-4f65-9D91-7224C49458BB}">
                  <c15:layout/>
                </c:ext>
              </c:extLst>
            </c:dLbl>
            <c:dLbl>
              <c:idx val="4"/>
              <c:layout>
                <c:manualLayout>
                  <c:x val="-0.002428658166363"/>
                  <c:y val="0.02322880371660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933-4CBA-8196-5A1C45F1BF50}"/>
                </c:ext>
                <c:ext xmlns:c15="http://schemas.microsoft.com/office/drawing/2012/chart" uri="{CE6537A1-D6FC-4f65-9D91-7224C49458BB}">
                  <c15:layout/>
                </c:ext>
              </c:extLst>
            </c:dLbl>
            <c:dLbl>
              <c:idx val="5"/>
              <c:layout>
                <c:manualLayout>
                  <c:x val="-0.00612557427258803"/>
                  <c:y val="0.01682439537329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933-4CBA-8196-5A1C45F1BF50}"/>
                </c:ext>
                <c:ext xmlns:c15="http://schemas.microsoft.com/office/drawing/2012/chart" uri="{CE6537A1-D6FC-4f65-9D91-7224C49458BB}">
                  <c15:layout/>
                </c:ext>
              </c:extLst>
            </c:dLbl>
            <c:dLbl>
              <c:idx val="6"/>
              <c:layout>
                <c:manualLayout>
                  <c:x val="-0.00605143721633888"/>
                  <c:y val="0.004206098843322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933-4CBA-8196-5A1C45F1BF50}"/>
                </c:ext>
                <c:ext xmlns:c15="http://schemas.microsoft.com/office/drawing/2012/chart" uri="{CE6537A1-D6FC-4f65-9D91-7224C49458BB}">
                  <c15:layout/>
                </c:ext>
              </c:extLst>
            </c:dLbl>
            <c:dLbl>
              <c:idx val="7"/>
              <c:layout>
                <c:manualLayout>
                  <c:x val="-0.0060455194291252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933-4CBA-8196-5A1C45F1BF50}"/>
                </c:ext>
                <c:ext xmlns:c15="http://schemas.microsoft.com/office/drawing/2012/chart" uri="{CE6537A1-D6FC-4f65-9D91-7224C49458BB}">
                  <c15:layout/>
                </c:ext>
              </c:extLst>
            </c:dLbl>
            <c:spPr>
              <a:noFill/>
              <a:ln>
                <a:noFill/>
              </a:ln>
              <a:effectLst/>
            </c:spPr>
            <c:txPr>
              <a:bodyPr rot="0" vert="horz"/>
              <a:lstStyle/>
              <a:p>
                <a:pPr>
                  <a:defRPr lang="en-US" sz="800" b="1">
                    <a:solidFill>
                      <a:srgbClr val="0070C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Stats'!$G$292:$N$292</c:f>
              <c:strCache>
                <c:ptCount val="8"/>
                <c:pt idx="0">
                  <c:v>QE Dec 15</c:v>
                </c:pt>
                <c:pt idx="1">
                  <c:v>QE Mar 16</c:v>
                </c:pt>
                <c:pt idx="2">
                  <c:v>QE Jun 16</c:v>
                </c:pt>
                <c:pt idx="3">
                  <c:v>QE Sep 16</c:v>
                </c:pt>
                <c:pt idx="4">
                  <c:v>QE Dec 16</c:v>
                </c:pt>
                <c:pt idx="5">
                  <c:v>QE Mar 17</c:v>
                </c:pt>
                <c:pt idx="6">
                  <c:v>QE Jun 17</c:v>
                </c:pt>
                <c:pt idx="7">
                  <c:v>QE Sep 17</c:v>
                </c:pt>
              </c:strCache>
            </c:strRef>
          </c:cat>
          <c:val>
            <c:numRef>
              <c:f>'India Telecom Industry Stats'!$G$294:$N$294</c:f>
              <c:numCache>
                <c:formatCode>General</c:formatCode>
                <c:ptCount val="8"/>
                <c:pt idx="0">
                  <c:v>2.01</c:v>
                </c:pt>
                <c:pt idx="1">
                  <c:v>1.99</c:v>
                </c:pt>
                <c:pt idx="2" formatCode="0.00">
                  <c:v>1.94</c:v>
                </c:pt>
                <c:pt idx="3" formatCode="0.00">
                  <c:v>1.92</c:v>
                </c:pt>
                <c:pt idx="4" formatCode="0.00">
                  <c:v>1.9</c:v>
                </c:pt>
                <c:pt idx="5" formatCode="0.00">
                  <c:v>1.9</c:v>
                </c:pt>
                <c:pt idx="6" formatCode="0.00">
                  <c:v>1.86</c:v>
                </c:pt>
                <c:pt idx="7" formatCode="0.00">
                  <c:v>1.83</c:v>
                </c:pt>
              </c:numCache>
            </c:numRef>
          </c:val>
          <c:extLst xmlns:c16r2="http://schemas.microsoft.com/office/drawing/2015/06/chart">
            <c:ext xmlns:c16="http://schemas.microsoft.com/office/drawing/2014/chart" uri="{C3380CC4-5D6E-409C-BE32-E72D297353CC}">
              <c16:uniqueId val="{00000008-E933-4CBA-8196-5A1C45F1BF50}"/>
            </c:ext>
          </c:extLst>
        </c:ser>
        <c:ser>
          <c:idx val="1"/>
          <c:order val="1"/>
          <c:tx>
            <c:strRef>
              <c:f>'India Telecom Industry Stats'!$F$295</c:f>
              <c:strCache>
                <c:ptCount val="1"/>
                <c:pt idx="0">
                  <c:v>Wireless</c:v>
                </c:pt>
              </c:strCache>
            </c:strRef>
          </c:tx>
          <c:invertIfNegative val="0"/>
          <c:dLbls>
            <c:dLbl>
              <c:idx val="0"/>
              <c:layout>
                <c:manualLayout>
                  <c:x val="-0.00403429147755926"/>
                  <c:y val="0.0206062412545435"/>
                </c:manualLayout>
              </c:layout>
              <c:tx>
                <c:rich>
                  <a:bodyPr/>
                  <a:lstStyle/>
                  <a:p>
                    <a:r>
                      <a:rPr lang="hr-HR" b="1">
                        <a:solidFill>
                          <a:srgbClr val="C00000"/>
                        </a:solidFill>
                      </a:rPr>
                      <a:t>44.72</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933-4CBA-8196-5A1C45F1BF50}"/>
                </c:ext>
                <c:ext xmlns:c15="http://schemas.microsoft.com/office/drawing/2012/chart" uri="{CE6537A1-D6FC-4f65-9D91-7224C49458BB}">
                  <c15:layout/>
                </c:ext>
              </c:extLst>
            </c:dLbl>
            <c:dLbl>
              <c:idx val="1"/>
              <c:layout>
                <c:manualLayout>
                  <c:x val="-0.00605143721633888"/>
                  <c:y val="0.024673240766048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933-4CBA-8196-5A1C45F1BF50}"/>
                </c:ext>
                <c:ext xmlns:c15="http://schemas.microsoft.com/office/drawing/2012/chart" uri="{CE6537A1-D6FC-4f65-9D91-7224C49458BB}">
                  <c15:layout/>
                </c:ext>
              </c:extLst>
            </c:dLbl>
            <c:dLbl>
              <c:idx val="2"/>
              <c:layout>
                <c:manualLayout>
                  <c:x val="-0.0302571860816944"/>
                  <c:y val="0.088792071338088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933-4CBA-8196-5A1C45F1BF50}"/>
                </c:ext>
                <c:ext xmlns:c15="http://schemas.microsoft.com/office/drawing/2012/chart" uri="{CE6537A1-D6FC-4f65-9D91-7224C49458BB}">
                  <c15:layout/>
                </c:ext>
              </c:extLst>
            </c:dLbl>
            <c:dLbl>
              <c:idx val="3"/>
              <c:layout>
                <c:manualLayout>
                  <c:x val="-0.0100857286938989"/>
                  <c:y val="0.001705622759300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933-4CBA-8196-5A1C45F1BF50}"/>
                </c:ext>
                <c:ext xmlns:c15="http://schemas.microsoft.com/office/drawing/2012/chart" uri="{CE6537A1-D6FC-4f65-9D91-7224C49458BB}">
                  <c15:layout/>
                </c:ext>
              </c:extLst>
            </c:dLbl>
            <c:dLbl>
              <c:idx val="4"/>
              <c:layout>
                <c:manualLayout>
                  <c:x val="-0.00403429147755934"/>
                  <c:y val="0.0072709207878984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933-4CBA-8196-5A1C45F1BF50}"/>
                </c:ext>
                <c:ext xmlns:c15="http://schemas.microsoft.com/office/drawing/2012/chart" uri="{CE6537A1-D6FC-4f65-9D91-7224C49458BB}">
                  <c15:layout/>
                </c:ext>
              </c:extLst>
            </c:dLbl>
            <c:dLbl>
              <c:idx val="5"/>
              <c:layout>
                <c:manualLayout>
                  <c:x val="-0.0201714573877963"/>
                  <c:y val="0.16224380469791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933-4CBA-8196-5A1C45F1BF50}"/>
                </c:ext>
                <c:ext xmlns:c15="http://schemas.microsoft.com/office/drawing/2012/chart" uri="{CE6537A1-D6FC-4f65-9D91-7224C49458BB}">
                  <c15:layout/>
                </c:ext>
              </c:extLst>
            </c:dLbl>
            <c:dLbl>
              <c:idx val="6"/>
              <c:layout>
                <c:manualLayout>
                  <c:x val="-0.0322743318204803"/>
                  <c:y val="0.2387348584581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933-4CBA-8196-5A1C45F1BF50}"/>
                </c:ext>
                <c:ext xmlns:c15="http://schemas.microsoft.com/office/drawing/2012/chart" uri="{CE6537A1-D6FC-4f65-9D91-7224C49458BB}">
                  <c15:layout/>
                </c:ext>
              </c:extLst>
            </c:dLbl>
            <c:dLbl>
              <c:idx val="7"/>
              <c:layout>
                <c:manualLayout>
                  <c:x val="-0.0201714573877963"/>
                  <c:y val="0.30901247754131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933-4CBA-8196-5A1C45F1BF50}"/>
                </c:ext>
                <c:ext xmlns:c15="http://schemas.microsoft.com/office/drawing/2012/chart" uri="{CE6537A1-D6FC-4f65-9D91-7224C49458BB}">
                  <c15:layout/>
                </c:ext>
              </c:extLst>
            </c:dLbl>
            <c:spPr>
              <a:noFill/>
            </c:spPr>
            <c:txPr>
              <a:bodyPr rot="0" vert="horz"/>
              <a:lstStyle/>
              <a:p>
                <a:pPr>
                  <a:defRPr lang="en-US" sz="800" b="1">
                    <a:solidFill>
                      <a:srgbClr val="C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Stats'!$G$292:$N$292</c:f>
              <c:strCache>
                <c:ptCount val="8"/>
                <c:pt idx="0">
                  <c:v>QE Dec 15</c:v>
                </c:pt>
                <c:pt idx="1">
                  <c:v>QE Mar 16</c:v>
                </c:pt>
                <c:pt idx="2">
                  <c:v>QE Jun 16</c:v>
                </c:pt>
                <c:pt idx="3">
                  <c:v>QE Sep 16</c:v>
                </c:pt>
                <c:pt idx="4">
                  <c:v>QE Dec 16</c:v>
                </c:pt>
                <c:pt idx="5">
                  <c:v>QE Mar 17</c:v>
                </c:pt>
                <c:pt idx="6">
                  <c:v>QE Jun 17</c:v>
                </c:pt>
                <c:pt idx="7">
                  <c:v>QE Sep 17</c:v>
                </c:pt>
              </c:strCache>
            </c:strRef>
          </c:cat>
          <c:val>
            <c:numRef>
              <c:f>'India Telecom Industry Stats'!$G$295:$N$295</c:f>
              <c:numCache>
                <c:formatCode>0.00</c:formatCode>
                <c:ptCount val="8"/>
                <c:pt idx="0">
                  <c:v>79.82</c:v>
                </c:pt>
                <c:pt idx="1">
                  <c:v>81.38</c:v>
                </c:pt>
                <c:pt idx="2" formatCode="General">
                  <c:v>81.26</c:v>
                </c:pt>
                <c:pt idx="3" formatCode="General">
                  <c:v>82.17</c:v>
                </c:pt>
                <c:pt idx="4" formatCode="General">
                  <c:v>88.0</c:v>
                </c:pt>
                <c:pt idx="5" formatCode="General">
                  <c:v>91.08</c:v>
                </c:pt>
                <c:pt idx="6" formatCode="General">
                  <c:v>92.12</c:v>
                </c:pt>
                <c:pt idx="7" formatCode="General">
                  <c:v>91.56</c:v>
                </c:pt>
              </c:numCache>
            </c:numRef>
          </c:val>
          <c:extLst xmlns:c16r2="http://schemas.microsoft.com/office/drawing/2015/06/chart">
            <c:ext xmlns:c16="http://schemas.microsoft.com/office/drawing/2014/chart" uri="{C3380CC4-5D6E-409C-BE32-E72D297353CC}">
              <c16:uniqueId val="{00000011-E933-4CBA-8196-5A1C45F1BF50}"/>
            </c:ext>
          </c:extLst>
        </c:ser>
        <c:ser>
          <c:idx val="2"/>
          <c:order val="2"/>
          <c:tx>
            <c:strRef>
              <c:f>'India Telecom Industry Stats'!$F$296</c:f>
              <c:strCache>
                <c:ptCount val="1"/>
                <c:pt idx="0">
                  <c:v>Gross Total</c:v>
                </c:pt>
              </c:strCache>
            </c:strRef>
          </c:tx>
          <c:invertIfNegative val="0"/>
          <c:dLbls>
            <c:dLbl>
              <c:idx val="0"/>
              <c:layout>
                <c:manualLayout>
                  <c:x val="0.00806858295511856"/>
                  <c:y val="0.011630028896233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933-4CBA-8196-5A1C45F1BF50}"/>
                </c:ext>
                <c:ext xmlns:c15="http://schemas.microsoft.com/office/drawing/2012/chart" uri="{CE6537A1-D6FC-4f65-9D91-7224C49458BB}">
                  <c15:layout/>
                </c:ext>
              </c:extLst>
            </c:dLbl>
            <c:dLbl>
              <c:idx val="1"/>
              <c:layout>
                <c:manualLayout>
                  <c:x val="0.00605143721633884"/>
                  <c:y val="0.020042226582877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933-4CBA-8196-5A1C45F1BF50}"/>
                </c:ext>
                <c:ext xmlns:c15="http://schemas.microsoft.com/office/drawing/2012/chart" uri="{CE6537A1-D6FC-4f65-9D91-7224C49458BB}">
                  <c15:layout/>
                </c:ext>
              </c:extLst>
            </c:dLbl>
            <c:dLbl>
              <c:idx val="2"/>
              <c:layout>
                <c:manualLayout>
                  <c:x val="0.0181543116490168"/>
                  <c:y val="0.028454424269521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933-4CBA-8196-5A1C45F1BF50}"/>
                </c:ext>
                <c:ext xmlns:c15="http://schemas.microsoft.com/office/drawing/2012/chart" uri="{CE6537A1-D6FC-4f65-9D91-7224C49458BB}">
                  <c15:layout/>
                </c:ext>
              </c:extLst>
            </c:dLbl>
            <c:dLbl>
              <c:idx val="3"/>
              <c:layout>
                <c:manualLayout>
                  <c:x val="0.0121027156023046"/>
                  <c:y val="0.024248325426198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933-4CBA-8196-5A1C45F1BF50}"/>
                </c:ext>
                <c:ext xmlns:c15="http://schemas.microsoft.com/office/drawing/2012/chart" uri="{CE6537A1-D6FC-4f65-9D91-7224C49458BB}">
                  <c15:layout/>
                </c:ext>
              </c:extLst>
            </c:dLbl>
            <c:dLbl>
              <c:idx val="4"/>
              <c:layout>
                <c:manualLayout>
                  <c:x val="0.0141200201714574"/>
                  <c:y val="0.015836127739553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933-4CBA-8196-5A1C45F1BF50}"/>
                </c:ext>
                <c:ext xmlns:c15="http://schemas.microsoft.com/office/drawing/2012/chart" uri="{CE6537A1-D6FC-4f65-9D91-7224C49458BB}">
                  <c15:layout/>
                </c:ext>
              </c:extLst>
            </c:dLbl>
            <c:dLbl>
              <c:idx val="5"/>
              <c:layout>
                <c:manualLayout>
                  <c:x val="0.0"/>
                  <c:y val="0.015836127739553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933-4CBA-8196-5A1C45F1BF50}"/>
                </c:ext>
                <c:ext xmlns:c15="http://schemas.microsoft.com/office/drawing/2012/chart" uri="{CE6537A1-D6FC-4f65-9D91-7224C49458BB}">
                  <c15:layout/>
                </c:ext>
              </c:extLst>
            </c:dLbl>
            <c:dLbl>
              <c:idx val="6"/>
              <c:layout>
                <c:manualLayout>
                  <c:x val="0.0"/>
                  <c:y val="0.019836102059754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933-4CBA-8196-5A1C45F1BF50}"/>
                </c:ext>
                <c:ext xmlns:c15="http://schemas.microsoft.com/office/drawing/2012/chart" uri="{CE6537A1-D6FC-4f65-9D91-7224C49458BB}">
                  <c15:layout/>
                </c:ext>
              </c:extLst>
            </c:dLbl>
            <c:dLbl>
              <c:idx val="7"/>
              <c:layout>
                <c:manualLayout>
                  <c:x val="0.0"/>
                  <c:y val="0.023998943228352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933-4CBA-8196-5A1C45F1BF50}"/>
                </c:ext>
                <c:ext xmlns:c15="http://schemas.microsoft.com/office/drawing/2012/chart" uri="{CE6537A1-D6FC-4f65-9D91-7224C49458BB}">
                  <c15:layout/>
                </c:ext>
              </c:extLst>
            </c:dLbl>
            <c:spPr>
              <a:noFill/>
            </c:spPr>
            <c:txPr>
              <a:bodyPr rot="0" vert="horz"/>
              <a:lstStyle/>
              <a:p>
                <a:pPr>
                  <a:defRPr lang="en-US" sz="800" b="1">
                    <a:solidFill>
                      <a:srgbClr val="00B050"/>
                    </a:solidFil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Stats'!$G$292:$N$292</c:f>
              <c:strCache>
                <c:ptCount val="8"/>
                <c:pt idx="0">
                  <c:v>QE Dec 15</c:v>
                </c:pt>
                <c:pt idx="1">
                  <c:v>QE Mar 16</c:v>
                </c:pt>
                <c:pt idx="2">
                  <c:v>QE Jun 16</c:v>
                </c:pt>
                <c:pt idx="3">
                  <c:v>QE Sep 16</c:v>
                </c:pt>
                <c:pt idx="4">
                  <c:v>QE Dec 16</c:v>
                </c:pt>
                <c:pt idx="5">
                  <c:v>QE Mar 17</c:v>
                </c:pt>
                <c:pt idx="6">
                  <c:v>QE Jun 17</c:v>
                </c:pt>
                <c:pt idx="7">
                  <c:v>QE Sep 17</c:v>
                </c:pt>
              </c:strCache>
            </c:strRef>
          </c:cat>
          <c:val>
            <c:numRef>
              <c:f>'India Telecom Industry Stats'!$G$296:$N$296</c:f>
              <c:numCache>
                <c:formatCode>General</c:formatCode>
                <c:ptCount val="8"/>
                <c:pt idx="0">
                  <c:v>81.83</c:v>
                </c:pt>
                <c:pt idx="1">
                  <c:v>83.36</c:v>
                </c:pt>
                <c:pt idx="2">
                  <c:v>83.2</c:v>
                </c:pt>
                <c:pt idx="3">
                  <c:v>84.09</c:v>
                </c:pt>
                <c:pt idx="4">
                  <c:v>89.9</c:v>
                </c:pt>
                <c:pt idx="5">
                  <c:v>92.98</c:v>
                </c:pt>
                <c:pt idx="6">
                  <c:v>93.98</c:v>
                </c:pt>
                <c:pt idx="7">
                  <c:v>93.4</c:v>
                </c:pt>
              </c:numCache>
            </c:numRef>
          </c:val>
          <c:extLst xmlns:c16r2="http://schemas.microsoft.com/office/drawing/2015/06/chart">
            <c:ext xmlns:c16="http://schemas.microsoft.com/office/drawing/2014/chart" uri="{C3380CC4-5D6E-409C-BE32-E72D297353CC}">
              <c16:uniqueId val="{0000001A-E933-4CBA-8196-5A1C45F1BF50}"/>
            </c:ext>
          </c:extLst>
        </c:ser>
        <c:dLbls>
          <c:showLegendKey val="0"/>
          <c:showVal val="0"/>
          <c:showCatName val="0"/>
          <c:showSerName val="0"/>
          <c:showPercent val="0"/>
          <c:showBubbleSize val="0"/>
        </c:dLbls>
        <c:gapWidth val="150"/>
        <c:axId val="1655013920"/>
        <c:axId val="1655007264"/>
      </c:barChart>
      <c:lineChart>
        <c:grouping val="standard"/>
        <c:varyColors val="0"/>
        <c:ser>
          <c:idx val="3"/>
          <c:order val="3"/>
          <c:tx>
            <c:strRef>
              <c:f>'India Telecom Industry Stats'!$F$297</c:f>
              <c:strCache>
                <c:ptCount val="1"/>
                <c:pt idx="0">
                  <c:v>Growth (%)</c:v>
                </c:pt>
              </c:strCache>
            </c:strRef>
          </c:tx>
          <c:dLbls>
            <c:dLbl>
              <c:idx val="3"/>
              <c:layout>
                <c:manualLayout>
                  <c:x val="-0.065859967201528"/>
                  <c:y val="0.055173418780065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933-4CBA-8196-5A1C45F1BF50}"/>
                </c:ext>
                <c:ext xmlns:c15="http://schemas.microsoft.com/office/drawing/2012/chart" uri="{CE6537A1-D6FC-4f65-9D91-7224C49458BB}">
                  <c15:layout/>
                </c:ext>
              </c:extLst>
            </c:dLbl>
            <c:dLbl>
              <c:idx val="4"/>
              <c:layout>
                <c:manualLayout>
                  <c:x val="-0.0658598083711538"/>
                  <c:y val="0.050967319936744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E933-4CBA-8196-5A1C45F1BF50}"/>
                </c:ext>
                <c:ext xmlns:c15="http://schemas.microsoft.com/office/drawing/2012/chart" uri="{CE6537A1-D6FC-4f65-9D91-7224C49458BB}">
                  <c15:layout/>
                </c:ext>
              </c:extLst>
            </c:dLbl>
            <c:dLbl>
              <c:idx val="5"/>
              <c:layout>
                <c:manualLayout>
                  <c:x val="-0.0577912254160395"/>
                  <c:y val="-0.033154656929713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E933-4CBA-8196-5A1C45F1BF50}"/>
                </c:ext>
                <c:ext xmlns:c15="http://schemas.microsoft.com/office/drawing/2012/chart" uri="{CE6537A1-D6FC-4f65-9D91-7224C49458BB}">
                  <c15:layout/>
                </c:ext>
              </c:extLst>
            </c:dLbl>
            <c:dLbl>
              <c:idx val="6"/>
              <c:layout>
                <c:manualLayout>
                  <c:x val="-0.0598083711548199"/>
                  <c:y val="0.02573072687680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E933-4CBA-8196-5A1C45F1BF50}"/>
                </c:ext>
                <c:ext xmlns:c15="http://schemas.microsoft.com/office/drawing/2012/chart" uri="{CE6537A1-D6FC-4f65-9D91-7224C49458BB}">
                  <c15:layout/>
                </c:ext>
              </c:extLst>
            </c:dLbl>
            <c:dLbl>
              <c:idx val="7"/>
              <c:layout>
                <c:manualLayout>
                  <c:x val="-0.0637802299772714"/>
                  <c:y val="-0.082767771480342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E933-4CBA-8196-5A1C45F1BF50}"/>
                </c:ext>
                <c:ext xmlns:c15="http://schemas.microsoft.com/office/drawing/2012/chart" uri="{CE6537A1-D6FC-4f65-9D91-7224C49458BB}">
                  <c15:layout/>
                </c:ext>
              </c:extLst>
            </c:dLbl>
            <c:spPr>
              <a:noFill/>
            </c:spPr>
            <c:txPr>
              <a:bodyPr rot="0" vert="horz"/>
              <a:lstStyle/>
              <a:p>
                <a:pPr>
                  <a:defRPr lang="en-US" sz="800" b="1">
                    <a:solidFill>
                      <a:srgbClr val="7030A0"/>
                    </a:solidFil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Stats'!$G$292:$N$292</c:f>
              <c:strCache>
                <c:ptCount val="8"/>
                <c:pt idx="0">
                  <c:v>QE Dec 15</c:v>
                </c:pt>
                <c:pt idx="1">
                  <c:v>QE Mar 16</c:v>
                </c:pt>
                <c:pt idx="2">
                  <c:v>QE Jun 16</c:v>
                </c:pt>
                <c:pt idx="3">
                  <c:v>QE Sep 16</c:v>
                </c:pt>
                <c:pt idx="4">
                  <c:v>QE Dec 16</c:v>
                </c:pt>
                <c:pt idx="5">
                  <c:v>QE Mar 17</c:v>
                </c:pt>
                <c:pt idx="6">
                  <c:v>QE Jun 17</c:v>
                </c:pt>
                <c:pt idx="7">
                  <c:v>QE Sep 17</c:v>
                </c:pt>
              </c:strCache>
            </c:strRef>
          </c:cat>
          <c:val>
            <c:numRef>
              <c:f>'India Telecom Industry Stats'!$G$297:$N$297</c:f>
              <c:numCache>
                <c:formatCode>0.00</c:formatCode>
                <c:ptCount val="8"/>
                <c:pt idx="0">
                  <c:v>1.049641886885644</c:v>
                </c:pt>
                <c:pt idx="1">
                  <c:v>1.869729927899305</c:v>
                </c:pt>
                <c:pt idx="2">
                  <c:v>-0.159999999999997</c:v>
                </c:pt>
                <c:pt idx="3">
                  <c:v>0.89</c:v>
                </c:pt>
                <c:pt idx="4">
                  <c:v>5.810000000000002</c:v>
                </c:pt>
                <c:pt idx="5">
                  <c:v>3.079999999999998</c:v>
                </c:pt>
                <c:pt idx="6">
                  <c:v>1.075500107550011</c:v>
                </c:pt>
                <c:pt idx="7">
                  <c:v>-0.617152585656521</c:v>
                </c:pt>
              </c:numCache>
            </c:numRef>
          </c:val>
          <c:smooth val="0"/>
          <c:extLst xmlns:c16r2="http://schemas.microsoft.com/office/drawing/2015/06/chart">
            <c:ext xmlns:c16="http://schemas.microsoft.com/office/drawing/2014/chart" uri="{C3380CC4-5D6E-409C-BE32-E72D297353CC}">
              <c16:uniqueId val="{00000020-E933-4CBA-8196-5A1C45F1BF50}"/>
            </c:ext>
          </c:extLst>
        </c:ser>
        <c:dLbls>
          <c:showLegendKey val="0"/>
          <c:showVal val="0"/>
          <c:showCatName val="0"/>
          <c:showSerName val="0"/>
          <c:showPercent val="0"/>
          <c:showBubbleSize val="0"/>
        </c:dLbls>
        <c:marker val="1"/>
        <c:smooth val="0"/>
        <c:axId val="1655004656"/>
        <c:axId val="1654989776"/>
      </c:lineChart>
      <c:catAx>
        <c:axId val="1655013920"/>
        <c:scaling>
          <c:orientation val="minMax"/>
        </c:scaling>
        <c:delete val="0"/>
        <c:axPos val="b"/>
        <c:numFmt formatCode="General" sourceLinked="1"/>
        <c:majorTickMark val="out"/>
        <c:minorTickMark val="none"/>
        <c:tickLblPos val="nextTo"/>
        <c:txPr>
          <a:bodyPr/>
          <a:lstStyle/>
          <a:p>
            <a:pPr>
              <a:defRPr lang="en-US"/>
            </a:pPr>
            <a:endParaRPr lang="en-US"/>
          </a:p>
        </c:txPr>
        <c:crossAx val="1655007264"/>
        <c:crosses val="autoZero"/>
        <c:auto val="1"/>
        <c:lblAlgn val="ctr"/>
        <c:lblOffset val="100"/>
        <c:noMultiLvlLbl val="0"/>
      </c:catAx>
      <c:valAx>
        <c:axId val="1655007264"/>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Teledensity</a:t>
                </a:r>
              </a:p>
              <a:p>
                <a:pPr>
                  <a:defRPr lang="en-US" sz="900" b="0">
                    <a:latin typeface="Arial" pitchFamily="34" charset="0"/>
                    <a:cs typeface="Arial" pitchFamily="34" charset="0"/>
                  </a:defRPr>
                </a:pPr>
                <a:r>
                  <a:rPr lang="en-US" sz="900" b="0">
                    <a:latin typeface="Arial" pitchFamily="34" charset="0"/>
                    <a:cs typeface="Arial" pitchFamily="34" charset="0"/>
                  </a:rPr>
                  <a:t>(Percentage)</a:t>
                </a:r>
              </a:p>
            </c:rich>
          </c:tx>
          <c:layout>
            <c:manualLayout>
              <c:xMode val="edge"/>
              <c:yMode val="edge"/>
              <c:x val="0.00195802316519381"/>
              <c:y val="0.386458131089956"/>
            </c:manualLayout>
          </c:layout>
          <c:overlay val="0"/>
        </c:title>
        <c:numFmt formatCode="General" sourceLinked="1"/>
        <c:majorTickMark val="out"/>
        <c:minorTickMark val="none"/>
        <c:tickLblPos val="nextTo"/>
        <c:txPr>
          <a:bodyPr/>
          <a:lstStyle/>
          <a:p>
            <a:pPr>
              <a:defRPr lang="en-US"/>
            </a:pPr>
            <a:endParaRPr lang="en-US"/>
          </a:p>
        </c:txPr>
        <c:crossAx val="1655013920"/>
        <c:crosses val="autoZero"/>
        <c:crossBetween val="between"/>
      </c:valAx>
      <c:catAx>
        <c:axId val="1655004656"/>
        <c:scaling>
          <c:orientation val="minMax"/>
        </c:scaling>
        <c:delete val="1"/>
        <c:axPos val="b"/>
        <c:numFmt formatCode="General" sourceLinked="1"/>
        <c:majorTickMark val="out"/>
        <c:minorTickMark val="none"/>
        <c:tickLblPos val="none"/>
        <c:crossAx val="1654989776"/>
        <c:crosses val="autoZero"/>
        <c:auto val="1"/>
        <c:lblAlgn val="ctr"/>
        <c:lblOffset val="100"/>
        <c:noMultiLvlLbl val="0"/>
      </c:catAx>
      <c:valAx>
        <c:axId val="1654989776"/>
        <c:scaling>
          <c:orientation val="minMax"/>
        </c:scaling>
        <c:delete val="0"/>
        <c:axPos val="r"/>
        <c:title>
          <c:tx>
            <c:rich>
              <a:bodyPr rot="5400000" vert="horz"/>
              <a:lstStyle/>
              <a:p>
                <a:pPr>
                  <a:defRPr lang="en-US" b="0">
                    <a:latin typeface="Arial" pitchFamily="34" charset="0"/>
                    <a:cs typeface="Arial" pitchFamily="34" charset="0"/>
                  </a:defRPr>
                </a:pPr>
                <a:r>
                  <a:rPr lang="en-US" b="0">
                    <a:latin typeface="Arial" pitchFamily="34" charset="0"/>
                    <a:cs typeface="Arial" pitchFamily="34" charset="0"/>
                  </a:rPr>
                  <a:t>Teledensity Growth Rate</a:t>
                </a:r>
              </a:p>
              <a:p>
                <a:pPr>
                  <a:defRPr lang="en-US" b="0">
                    <a:latin typeface="Arial" pitchFamily="34" charset="0"/>
                    <a:cs typeface="Arial" pitchFamily="34" charset="0"/>
                  </a:defRPr>
                </a:pPr>
                <a:r>
                  <a:rPr lang="en-US" b="0">
                    <a:latin typeface="Arial" pitchFamily="34" charset="0"/>
                    <a:cs typeface="Arial" pitchFamily="34" charset="0"/>
                  </a:rPr>
                  <a:t>(Percentage)</a:t>
                </a:r>
              </a:p>
            </c:rich>
          </c:tx>
          <c:layout>
            <c:manualLayout>
              <c:xMode val="edge"/>
              <c:yMode val="edge"/>
              <c:x val="0.936811877335347"/>
              <c:y val="0.246691340238622"/>
            </c:manualLayout>
          </c:layout>
          <c:overlay val="0"/>
        </c:title>
        <c:numFmt formatCode="0" sourceLinked="0"/>
        <c:majorTickMark val="out"/>
        <c:minorTickMark val="none"/>
        <c:tickLblPos val="nextTo"/>
        <c:txPr>
          <a:bodyPr/>
          <a:lstStyle/>
          <a:p>
            <a:pPr>
              <a:defRPr lang="en-US"/>
            </a:pPr>
            <a:endParaRPr lang="en-US"/>
          </a:p>
        </c:txPr>
        <c:crossAx val="1655004656"/>
        <c:crosses val="max"/>
        <c:crossBetween val="between"/>
      </c:valAx>
      <c:spPr>
        <a:solidFill>
          <a:srgbClr val="FFFFCC"/>
        </a:solidFill>
      </c:spPr>
    </c:plotArea>
    <c:legend>
      <c:legendPos val="b"/>
      <c:layout>
        <c:manualLayout>
          <c:xMode val="edge"/>
          <c:yMode val="edge"/>
          <c:x val="0.171126638180466"/>
          <c:y val="0.884393628878583"/>
          <c:w val="0.740259063180243"/>
          <c:h val="0.0840089166936327"/>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Mobile Originated Traffic as  a % of Total Volume (CDMA)</a:t>
            </a:r>
          </a:p>
        </c:rich>
      </c:tx>
      <c:layout>
        <c:manualLayout>
          <c:xMode val="edge"/>
          <c:yMode val="edge"/>
          <c:x val="0.214624496520334"/>
          <c:y val="0.00457695597039136"/>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36476299651088"/>
          <c:h val="0.700289407220325"/>
        </c:manualLayout>
      </c:layout>
      <c:bar3DChart>
        <c:barDir val="col"/>
        <c:grouping val="clustered"/>
        <c:varyColors val="0"/>
        <c:ser>
          <c:idx val="0"/>
          <c:order val="0"/>
          <c:tx>
            <c:strRef>
              <c:f>'India Telecom Industry Stats'!$K$322:$L$322</c:f>
              <c:strCache>
                <c:ptCount val="2"/>
                <c:pt idx="0">
                  <c:v>Intra-circle to Fixed</c:v>
                </c:pt>
              </c:strCache>
            </c:strRef>
          </c:tx>
          <c:invertIfNegative val="0"/>
          <c:dLbls>
            <c:dLbl>
              <c:idx val="0"/>
              <c:layout>
                <c:manualLayout>
                  <c:x val="-0.000255576644804841"/>
                  <c:y val="0.0114954405402882"/>
                </c:manualLayout>
              </c:layout>
              <c:tx>
                <c:rich>
                  <a:bodyPr/>
                  <a:lstStyle/>
                  <a:p>
                    <a:r>
                      <a:rPr lang="nb-NO"/>
                      <a:t>5.6</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764C-44E4-B786-63878A9E9E84}"/>
                </c:ext>
                <c:ext xmlns:c15="http://schemas.microsoft.com/office/drawing/2012/chart" uri="{CE6537A1-D6FC-4f65-9D91-7224C49458BB}">
                  <c15:layout/>
                </c:ext>
              </c:extLst>
            </c:dLbl>
            <c:dLbl>
              <c:idx val="1"/>
              <c:layout>
                <c:manualLayout>
                  <c:x val="-0.0120231611785377"/>
                  <c:y val="0.01525769952913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64C-44E4-B786-63878A9E9E84}"/>
                </c:ext>
                <c:ext xmlns:c15="http://schemas.microsoft.com/office/drawing/2012/chart" uri="{CE6537A1-D6FC-4f65-9D91-7224C49458BB}">
                  <c15:layout/>
                </c:ext>
              </c:extLst>
            </c:dLbl>
            <c:dLbl>
              <c:idx val="2"/>
              <c:layout>
                <c:manualLayout>
                  <c:x val="-0.0111326790420738"/>
                  <c:y val="0.009584082888515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64C-44E4-B786-63878A9E9E84}"/>
                </c:ext>
                <c:ext xmlns:c15="http://schemas.microsoft.com/office/drawing/2012/chart" uri="{CE6537A1-D6FC-4f65-9D91-7224C49458BB}">
                  <c15:layout/>
                </c:ext>
              </c:extLst>
            </c:dLbl>
            <c:dLbl>
              <c:idx val="3"/>
              <c:layout>
                <c:manualLayout>
                  <c:x val="-0.0132616363710932"/>
                  <c:y val="-0.009881885663317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64C-44E4-B786-63878A9E9E84}"/>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Stats'!$M$321:$Q$321</c:f>
              <c:strCache>
                <c:ptCount val="5"/>
                <c:pt idx="0">
                  <c:v>QE Sep 16</c:v>
                </c:pt>
                <c:pt idx="1">
                  <c:v>QE Dec 16</c:v>
                </c:pt>
                <c:pt idx="2">
                  <c:v>QE Mar 17</c:v>
                </c:pt>
                <c:pt idx="3">
                  <c:v>QE Jun 17</c:v>
                </c:pt>
                <c:pt idx="4">
                  <c:v>QE Sep 17</c:v>
                </c:pt>
              </c:strCache>
            </c:strRef>
          </c:cat>
          <c:val>
            <c:numRef>
              <c:f>'India Telecom Industry Stats'!$M$322:$Q$322</c:f>
              <c:numCache>
                <c:formatCode>0.00</c:formatCode>
                <c:ptCount val="5"/>
                <c:pt idx="0">
                  <c:v>0.8</c:v>
                </c:pt>
                <c:pt idx="1">
                  <c:v>0.78</c:v>
                </c:pt>
                <c:pt idx="2">
                  <c:v>0.82</c:v>
                </c:pt>
                <c:pt idx="3">
                  <c:v>0.81</c:v>
                </c:pt>
                <c:pt idx="4">
                  <c:v>0.9</c:v>
                </c:pt>
              </c:numCache>
            </c:numRef>
          </c:val>
          <c:extLst xmlns:c16r2="http://schemas.microsoft.com/office/drawing/2015/06/chart">
            <c:ext xmlns:c16="http://schemas.microsoft.com/office/drawing/2014/chart" uri="{C3380CC4-5D6E-409C-BE32-E72D297353CC}">
              <c16:uniqueId val="{00000004-764C-44E4-B786-63878A9E9E84}"/>
            </c:ext>
          </c:extLst>
        </c:ser>
        <c:ser>
          <c:idx val="1"/>
          <c:order val="1"/>
          <c:tx>
            <c:strRef>
              <c:f>'India Telecom Industry Stats'!$K$323:$L$323</c:f>
              <c:strCache>
                <c:ptCount val="2"/>
                <c:pt idx="0">
                  <c:v>ILD </c:v>
                </c:pt>
              </c:strCache>
            </c:strRef>
          </c:tx>
          <c:invertIfNegative val="0"/>
          <c:dLbls>
            <c:dLbl>
              <c:idx val="0"/>
              <c:layout>
                <c:manualLayout>
                  <c:x val="0.00553624114408537"/>
                  <c:y val="0.0"/>
                </c:manualLayout>
              </c:layout>
              <c:tx>
                <c:rich>
                  <a:bodyPr/>
                  <a:lstStyle/>
                  <a:p>
                    <a:r>
                      <a:rPr lang="en-US"/>
                      <a:t>159</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C-44E4-B786-63878A9E9E84}"/>
                </c:ext>
                <c:ext xmlns:c15="http://schemas.microsoft.com/office/drawing/2012/chart" uri="{CE6537A1-D6FC-4f65-9D91-7224C49458BB}">
                  <c15:layout/>
                </c:ext>
              </c:extLst>
            </c:dLbl>
            <c:dLbl>
              <c:idx val="1"/>
              <c:layout>
                <c:manualLayout>
                  <c:x val="0.00292666880877239"/>
                  <c:y val="0.009987515605493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64C-44E4-B786-63878A9E9E84}"/>
                </c:ext>
                <c:ext xmlns:c15="http://schemas.microsoft.com/office/drawing/2012/chart" uri="{CE6537A1-D6FC-4f65-9D91-7224C49458BB}">
                  <c15:layout/>
                </c:ext>
              </c:extLst>
            </c:dLbl>
            <c:dLbl>
              <c:idx val="2"/>
              <c:layout>
                <c:manualLayout>
                  <c:x val="0.00496310968665604"/>
                  <c:y val="0.01442842116645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64C-44E4-B786-63878A9E9E84}"/>
                </c:ext>
                <c:ext xmlns:c15="http://schemas.microsoft.com/office/drawing/2012/chart" uri="{CE6537A1-D6FC-4f65-9D91-7224C49458BB}">
                  <c15:layout/>
                </c:ext>
              </c:extLst>
            </c:dLbl>
            <c:dLbl>
              <c:idx val="3"/>
              <c:layout>
                <c:manualLayout>
                  <c:x val="0.00553645629260503"/>
                  <c:y val="-0.049005350893473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64C-44E4-B786-63878A9E9E84}"/>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Stats'!$M$321:$Q$321</c:f>
              <c:strCache>
                <c:ptCount val="5"/>
                <c:pt idx="0">
                  <c:v>QE Sep 16</c:v>
                </c:pt>
                <c:pt idx="1">
                  <c:v>QE Dec 16</c:v>
                </c:pt>
                <c:pt idx="2">
                  <c:v>QE Mar 17</c:v>
                </c:pt>
                <c:pt idx="3">
                  <c:v>QE Jun 17</c:v>
                </c:pt>
                <c:pt idx="4">
                  <c:v>QE Sep 17</c:v>
                </c:pt>
              </c:strCache>
            </c:strRef>
          </c:cat>
          <c:val>
            <c:numRef>
              <c:f>'India Telecom Industry Stats'!$M$323:$Q$323</c:f>
              <c:numCache>
                <c:formatCode>0.00</c:formatCode>
                <c:ptCount val="5"/>
                <c:pt idx="0">
                  <c:v>0.06</c:v>
                </c:pt>
                <c:pt idx="1">
                  <c:v>0.03</c:v>
                </c:pt>
                <c:pt idx="2">
                  <c:v>0.08</c:v>
                </c:pt>
                <c:pt idx="3">
                  <c:v>0.09</c:v>
                </c:pt>
                <c:pt idx="4">
                  <c:v>0.1</c:v>
                </c:pt>
              </c:numCache>
            </c:numRef>
          </c:val>
          <c:extLst xmlns:c16r2="http://schemas.microsoft.com/office/drawing/2015/06/chart">
            <c:ext xmlns:c16="http://schemas.microsoft.com/office/drawing/2014/chart" uri="{C3380CC4-5D6E-409C-BE32-E72D297353CC}">
              <c16:uniqueId val="{00000009-764C-44E4-B786-63878A9E9E84}"/>
            </c:ext>
          </c:extLst>
        </c:ser>
        <c:ser>
          <c:idx val="2"/>
          <c:order val="2"/>
          <c:tx>
            <c:strRef>
              <c:f>'India Telecom Industry Stats'!$K$324:$L$324</c:f>
              <c:strCache>
                <c:ptCount val="2"/>
                <c:pt idx="0">
                  <c:v>Inter-circle to Mobile</c:v>
                </c:pt>
              </c:strCache>
            </c:strRef>
          </c:tx>
          <c:invertIfNegative val="0"/>
          <c:dLbls>
            <c:dLbl>
              <c:idx val="0"/>
              <c:layout>
                <c:manualLayout>
                  <c:x val="0.0127287191726333"/>
                  <c:y val="0.010540184453228"/>
                </c:manualLayout>
              </c:layout>
              <c:tx>
                <c:rich>
                  <a:bodyPr/>
                  <a:lstStyle/>
                  <a:p>
                    <a:r>
                      <a:rPr lang="nb-NO"/>
                      <a:t>10.7</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764C-44E4-B786-63878A9E9E84}"/>
                </c:ext>
                <c:ext xmlns:c15="http://schemas.microsoft.com/office/drawing/2012/chart" uri="{CE6537A1-D6FC-4f65-9D91-7224C49458BB}">
                  <c15:layout/>
                </c:ext>
              </c:extLst>
            </c:dLbl>
            <c:dLbl>
              <c:idx val="1"/>
              <c:layout>
                <c:manualLayout>
                  <c:x val="0.00308961458367228"/>
                  <c:y val="0.00527018392363877"/>
                </c:manualLayout>
              </c:layout>
              <c:tx>
                <c:rich>
                  <a:bodyPr/>
                  <a:lstStyle/>
                  <a:p>
                    <a:r>
                      <a:rPr lang="is-IS"/>
                      <a:t>12</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C-44E4-B786-63878A9E9E84}"/>
                </c:ext>
                <c:ext xmlns:c15="http://schemas.microsoft.com/office/drawing/2012/chart" uri="{CE6537A1-D6FC-4f65-9D91-7224C49458BB}">
                  <c15:layout/>
                </c:ext>
              </c:extLst>
            </c:dLbl>
            <c:dLbl>
              <c:idx val="2"/>
              <c:layout>
                <c:manualLayout>
                  <c:x val="-0.00991630535580647"/>
                  <c:y val="0.02052788345277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64C-44E4-B786-63878A9E9E84}"/>
                </c:ext>
                <c:ext xmlns:c15="http://schemas.microsoft.com/office/drawing/2012/chart" uri="{CE6537A1-D6FC-4f65-9D91-7224C49458BB}">
                  <c15:layout/>
                </c:ext>
              </c:extLst>
            </c:dLbl>
            <c:dLbl>
              <c:idx val="3"/>
              <c:layout>
                <c:manualLayout>
                  <c:x val="0.003182179793158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64C-44E4-B786-63878A9E9E84}"/>
                </c:ext>
                <c:ext xmlns:c15="http://schemas.microsoft.com/office/drawing/2012/chart" uri="{CE6537A1-D6FC-4f65-9D91-7224C49458BB}">
                  <c15:layout/>
                </c:ext>
              </c:extLst>
            </c:dLbl>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Stats'!$M$321:$Q$321</c:f>
              <c:strCache>
                <c:ptCount val="5"/>
                <c:pt idx="0">
                  <c:v>QE Sep 16</c:v>
                </c:pt>
                <c:pt idx="1">
                  <c:v>QE Dec 16</c:v>
                </c:pt>
                <c:pt idx="2">
                  <c:v>QE Mar 17</c:v>
                </c:pt>
                <c:pt idx="3">
                  <c:v>QE Jun 17</c:v>
                </c:pt>
                <c:pt idx="4">
                  <c:v>QE Sep 17</c:v>
                </c:pt>
              </c:strCache>
            </c:strRef>
          </c:cat>
          <c:val>
            <c:numRef>
              <c:f>'India Telecom Industry Stats'!$M$324:$Q$324</c:f>
              <c:numCache>
                <c:formatCode>0.00</c:formatCode>
                <c:ptCount val="5"/>
                <c:pt idx="0">
                  <c:v>12.6</c:v>
                </c:pt>
                <c:pt idx="1">
                  <c:v>11.39</c:v>
                </c:pt>
                <c:pt idx="2">
                  <c:v>11.05</c:v>
                </c:pt>
                <c:pt idx="3">
                  <c:v>9.91</c:v>
                </c:pt>
                <c:pt idx="4">
                  <c:v>8.99</c:v>
                </c:pt>
              </c:numCache>
            </c:numRef>
          </c:val>
          <c:extLst xmlns:c16r2="http://schemas.microsoft.com/office/drawing/2015/06/chart">
            <c:ext xmlns:c16="http://schemas.microsoft.com/office/drawing/2014/chart" uri="{C3380CC4-5D6E-409C-BE32-E72D297353CC}">
              <c16:uniqueId val="{0000000E-764C-44E4-B786-63878A9E9E84}"/>
            </c:ext>
          </c:extLst>
        </c:ser>
        <c:ser>
          <c:idx val="3"/>
          <c:order val="3"/>
          <c:tx>
            <c:strRef>
              <c:f>'India Telecom Industry Stats'!$K$325:$L$325</c:f>
              <c:strCache>
                <c:ptCount val="2"/>
                <c:pt idx="0">
                  <c:v>Inter-circle to Fixed</c:v>
                </c:pt>
              </c:strCache>
            </c:strRef>
          </c:tx>
          <c:invertIfNegative val="0"/>
          <c:dLbls>
            <c:dLbl>
              <c:idx val="0"/>
              <c:layout>
                <c:manualLayout>
                  <c:x val="0.00304360337422315"/>
                  <c:y val="0.0105403678472775"/>
                </c:manualLayout>
              </c:layout>
              <c:tx>
                <c:rich>
                  <a:bodyPr/>
                  <a:lstStyle/>
                  <a:p>
                    <a:r>
                      <a:rPr lang="nb-NO"/>
                      <a:t>1.4</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C-44E4-B786-63878A9E9E84}"/>
                </c:ext>
                <c:ext xmlns:c15="http://schemas.microsoft.com/office/drawing/2012/chart" uri="{CE6537A1-D6FC-4f65-9D91-7224C49458BB}">
                  <c15:layout/>
                </c:ext>
              </c:extLst>
            </c:dLbl>
            <c:dLbl>
              <c:idx val="1"/>
              <c:layout>
                <c:manualLayout>
                  <c:x val="0.00299733795919805"/>
                  <c:y val="0.00998751560549315"/>
                </c:manualLayout>
              </c:layout>
              <c:tx>
                <c:rich>
                  <a:bodyPr/>
                  <a:lstStyle/>
                  <a:p>
                    <a:r>
                      <a:rPr lang="nb-NO"/>
                      <a:t>1.2</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764C-44E4-B786-63878A9E9E84}"/>
                </c:ext>
                <c:ext xmlns:c15="http://schemas.microsoft.com/office/drawing/2012/chart" uri="{CE6537A1-D6FC-4f65-9D91-7224C49458BB}">
                  <c15:layout/>
                </c:ext>
              </c:extLst>
            </c:dLbl>
            <c:dLbl>
              <c:idx val="2"/>
              <c:layout>
                <c:manualLayout>
                  <c:x val="0.00304360337422315"/>
                  <c:y val="0.009987515605493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64C-44E4-B786-63878A9E9E84}"/>
                </c:ext>
                <c:ext xmlns:c15="http://schemas.microsoft.com/office/drawing/2012/chart" uri="{CE6537A1-D6FC-4f65-9D91-7224C49458BB}">
                  <c15:layout/>
                </c:ext>
              </c:extLst>
            </c:dLbl>
            <c:dLbl>
              <c:idx val="3"/>
              <c:layout>
                <c:manualLayout>
                  <c:x val="0.00645682165750171"/>
                  <c:y val="-9.15511687769405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64C-44E4-B786-63878A9E9E84}"/>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Stats'!$M$321:$Q$321</c:f>
              <c:strCache>
                <c:ptCount val="5"/>
                <c:pt idx="0">
                  <c:v>QE Sep 16</c:v>
                </c:pt>
                <c:pt idx="1">
                  <c:v>QE Dec 16</c:v>
                </c:pt>
                <c:pt idx="2">
                  <c:v>QE Mar 17</c:v>
                </c:pt>
                <c:pt idx="3">
                  <c:v>QE Jun 17</c:v>
                </c:pt>
                <c:pt idx="4">
                  <c:v>QE Sep 17</c:v>
                </c:pt>
              </c:strCache>
            </c:strRef>
          </c:cat>
          <c:val>
            <c:numRef>
              <c:f>'India Telecom Industry Stats'!$M$325:$Q$325</c:f>
              <c:numCache>
                <c:formatCode>0.00</c:formatCode>
                <c:ptCount val="5"/>
                <c:pt idx="0">
                  <c:v>0.6</c:v>
                </c:pt>
                <c:pt idx="1">
                  <c:v>0.64</c:v>
                </c:pt>
                <c:pt idx="2">
                  <c:v>0.68</c:v>
                </c:pt>
                <c:pt idx="3">
                  <c:v>0.92</c:v>
                </c:pt>
                <c:pt idx="4" formatCode="General">
                  <c:v>1.07</c:v>
                </c:pt>
              </c:numCache>
            </c:numRef>
          </c:val>
          <c:extLst xmlns:c16r2="http://schemas.microsoft.com/office/drawing/2015/06/chart">
            <c:ext xmlns:c16="http://schemas.microsoft.com/office/drawing/2014/chart" uri="{C3380CC4-5D6E-409C-BE32-E72D297353CC}">
              <c16:uniqueId val="{00000013-764C-44E4-B786-63878A9E9E84}"/>
            </c:ext>
          </c:extLst>
        </c:ser>
        <c:ser>
          <c:idx val="4"/>
          <c:order val="4"/>
          <c:tx>
            <c:strRef>
              <c:f>'India Telecom Industry Stats'!$K$326:$L$326</c:f>
              <c:strCache>
                <c:ptCount val="2"/>
                <c:pt idx="0">
                  <c:v>Intra-circle to Mobile</c:v>
                </c:pt>
              </c:strCache>
            </c:strRef>
          </c:tx>
          <c:invertIfNegative val="0"/>
          <c:dLbls>
            <c:dLbl>
              <c:idx val="1"/>
              <c:layout>
                <c:manualLayout>
                  <c:x val="0.00220835862461297"/>
                  <c:y val="-0.005253784892486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64C-44E4-B786-63878A9E9E84}"/>
                </c:ext>
                <c:ext xmlns:c15="http://schemas.microsoft.com/office/drawing/2012/chart" uri="{CE6537A1-D6FC-4f65-9D91-7224C49458BB}">
                  <c15:layout/>
                </c:ext>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Stats'!$M$321:$Q$321</c:f>
              <c:strCache>
                <c:ptCount val="5"/>
                <c:pt idx="0">
                  <c:v>QE Sep 16</c:v>
                </c:pt>
                <c:pt idx="1">
                  <c:v>QE Dec 16</c:v>
                </c:pt>
                <c:pt idx="2">
                  <c:v>QE Mar 17</c:v>
                </c:pt>
                <c:pt idx="3">
                  <c:v>QE Jun 17</c:v>
                </c:pt>
                <c:pt idx="4">
                  <c:v>QE Sep 17</c:v>
                </c:pt>
              </c:strCache>
            </c:strRef>
          </c:cat>
          <c:val>
            <c:numRef>
              <c:f>'India Telecom Industry Stats'!$M$326:$Q$326</c:f>
              <c:numCache>
                <c:formatCode>0.00</c:formatCode>
                <c:ptCount val="5"/>
                <c:pt idx="0">
                  <c:v>86.1</c:v>
                </c:pt>
                <c:pt idx="1">
                  <c:v>87.16</c:v>
                </c:pt>
                <c:pt idx="2">
                  <c:v>87.38</c:v>
                </c:pt>
                <c:pt idx="3">
                  <c:v>88.28</c:v>
                </c:pt>
                <c:pt idx="4" formatCode="General">
                  <c:v>84.75</c:v>
                </c:pt>
              </c:numCache>
            </c:numRef>
          </c:val>
          <c:extLst xmlns:c16r2="http://schemas.microsoft.com/office/drawing/2015/06/chart">
            <c:ext xmlns:c16="http://schemas.microsoft.com/office/drawing/2014/chart" uri="{C3380CC4-5D6E-409C-BE32-E72D297353CC}">
              <c16:uniqueId val="{00000015-764C-44E4-B786-63878A9E9E84}"/>
            </c:ext>
          </c:extLst>
        </c:ser>
        <c:dLbls>
          <c:showLegendKey val="0"/>
          <c:showVal val="0"/>
          <c:showCatName val="0"/>
          <c:showSerName val="0"/>
          <c:showPercent val="0"/>
          <c:showBubbleSize val="0"/>
        </c:dLbls>
        <c:gapWidth val="150"/>
        <c:shape val="box"/>
        <c:axId val="1586732032"/>
        <c:axId val="1587250544"/>
        <c:axId val="0"/>
      </c:bar3DChart>
      <c:catAx>
        <c:axId val="1586732032"/>
        <c:scaling>
          <c:orientation val="minMax"/>
        </c:scaling>
        <c:delete val="0"/>
        <c:axPos val="b"/>
        <c:numFmt formatCode="General" sourceLinked="1"/>
        <c:majorTickMark val="out"/>
        <c:minorTickMark val="none"/>
        <c:tickLblPos val="nextTo"/>
        <c:txPr>
          <a:bodyPr/>
          <a:lstStyle/>
          <a:p>
            <a:pPr>
              <a:defRPr lang="en-US"/>
            </a:pPr>
            <a:endParaRPr lang="en-US"/>
          </a:p>
        </c:txPr>
        <c:crossAx val="1587250544"/>
        <c:crosses val="autoZero"/>
        <c:auto val="1"/>
        <c:lblAlgn val="ctr"/>
        <c:lblOffset val="100"/>
        <c:noMultiLvlLbl val="0"/>
      </c:catAx>
      <c:valAx>
        <c:axId val="1587250544"/>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800" b="0" i="0" baseline="0"/>
                  <a:t>Traffic origination / termination as a %  of total volume</a:t>
                </a:r>
                <a:endParaRPr lang="en-US" sz="800" b="0" i="0" baseline="0"/>
              </a:p>
              <a:p>
                <a:pPr>
                  <a:defRPr lang="en-US" sz="900" b="0">
                    <a:latin typeface="Arial" pitchFamily="34" charset="0"/>
                    <a:cs typeface="Arial" pitchFamily="34" charset="0"/>
                  </a:defRPr>
                </a:pPr>
                <a:r>
                  <a:rPr lang="en-US" sz="800" b="0">
                    <a:latin typeface="Arial" pitchFamily="34" charset="0"/>
                    <a:cs typeface="Arial" pitchFamily="34" charset="0"/>
                  </a:rPr>
                  <a:t> </a:t>
                </a:r>
              </a:p>
            </c:rich>
          </c:tx>
          <c:layout>
            <c:manualLayout>
              <c:xMode val="edge"/>
              <c:yMode val="edge"/>
              <c:x val="0.0240691872975338"/>
              <c:y val="0.140823970037453"/>
            </c:manualLayout>
          </c:layout>
          <c:overlay val="0"/>
        </c:title>
        <c:numFmt formatCode="0" sourceLinked="0"/>
        <c:majorTickMark val="out"/>
        <c:minorTickMark val="none"/>
        <c:tickLblPos val="nextTo"/>
        <c:txPr>
          <a:bodyPr/>
          <a:lstStyle/>
          <a:p>
            <a:pPr>
              <a:defRPr lang="en-US"/>
            </a:pPr>
            <a:endParaRPr lang="en-US"/>
          </a:p>
        </c:txPr>
        <c:crossAx val="1586732032"/>
        <c:crosses val="autoZero"/>
        <c:crossBetween val="between"/>
      </c:valAx>
      <c:spPr>
        <a:noFill/>
        <a:ln w="25400">
          <a:noFill/>
        </a:ln>
      </c:spPr>
    </c:plotArea>
    <c:legend>
      <c:legendPos val="b"/>
      <c:layout>
        <c:manualLayout>
          <c:xMode val="edge"/>
          <c:yMode val="edge"/>
          <c:x val="0.0507409588535189"/>
          <c:y val="0.873122020543901"/>
          <c:w val="0.942738148267908"/>
          <c:h val="0.126877979456227"/>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Mobile Originated</a:t>
            </a:r>
            <a:r>
              <a:rPr lang="en-US" sz="1050" baseline="0"/>
              <a:t> Traffic as a % of Total Volume (GSM)</a:t>
            </a:r>
            <a:endParaRPr lang="en-US" sz="1050"/>
          </a:p>
        </c:rich>
      </c:tx>
      <c:layout>
        <c:manualLayout>
          <c:xMode val="edge"/>
          <c:yMode val="edge"/>
          <c:x val="0.168926972363749"/>
          <c:y val="0.004582415703784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4647461074271"/>
          <c:y val="0.116077393562521"/>
          <c:w val="0.840516442797591"/>
          <c:h val="0.684963747347674"/>
        </c:manualLayout>
      </c:layout>
      <c:bar3DChart>
        <c:barDir val="col"/>
        <c:grouping val="clustered"/>
        <c:varyColors val="0"/>
        <c:ser>
          <c:idx val="0"/>
          <c:order val="0"/>
          <c:tx>
            <c:strRef>
              <c:f>'India Telecom Industry Stats'!$C$322:$D$322</c:f>
              <c:strCache>
                <c:ptCount val="2"/>
                <c:pt idx="0">
                  <c:v>Intra-circle to Fixed</c:v>
                </c:pt>
              </c:strCache>
            </c:strRef>
          </c:tx>
          <c:invertIfNegative val="0"/>
          <c:dLbls>
            <c:dLbl>
              <c:idx val="0"/>
              <c:layout>
                <c:manualLayout>
                  <c:x val="0.00258370142756666"/>
                  <c:y val="0.01101034784445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6A5-41EB-8763-BD9642EF0E5D}"/>
                </c:ext>
                <c:ext xmlns:c15="http://schemas.microsoft.com/office/drawing/2012/chart" uri="{CE6537A1-D6FC-4f65-9D91-7224C49458BB}">
                  <c15:layout/>
                </c:ext>
              </c:extLst>
            </c:dLbl>
            <c:dLbl>
              <c:idx val="1"/>
              <c:layout>
                <c:manualLayout>
                  <c:x val="-0.00912310351449972"/>
                  <c:y val="0.025542381914904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6A5-41EB-8763-BD9642EF0E5D}"/>
                </c:ext>
                <c:ext xmlns:c15="http://schemas.microsoft.com/office/drawing/2012/chart" uri="{CE6537A1-D6FC-4f65-9D91-7224C49458BB}">
                  <c15:layout/>
                </c:ext>
              </c:extLst>
            </c:dLbl>
            <c:dLbl>
              <c:idx val="2"/>
              <c:layout>
                <c:manualLayout>
                  <c:x val="-0.00847397733819858"/>
                  <c:y val="0.0196401886545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6A5-41EB-8763-BD9642EF0E5D}"/>
                </c:ext>
                <c:ext xmlns:c15="http://schemas.microsoft.com/office/drawing/2012/chart" uri="{CE6537A1-D6FC-4f65-9D91-7224C49458BB}">
                  <c15:layout/>
                </c:ext>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6A5-41EB-8763-BD9642EF0E5D}"/>
                </c:ext>
                <c:ext xmlns:c15="http://schemas.microsoft.com/office/drawing/2012/chart" uri="{CE6537A1-D6FC-4f65-9D91-7224C49458BB}">
                  <c15:layout/>
                </c:ext>
              </c:extLst>
            </c:dLbl>
            <c:numFmt formatCode="#,##0.0" sourceLinked="0"/>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Stats'!$E$321:$I$321</c:f>
              <c:strCache>
                <c:ptCount val="5"/>
                <c:pt idx="0">
                  <c:v>QE Sep 16</c:v>
                </c:pt>
                <c:pt idx="1">
                  <c:v>QE Dec 16</c:v>
                </c:pt>
                <c:pt idx="2">
                  <c:v>QE Mar 17</c:v>
                </c:pt>
                <c:pt idx="3">
                  <c:v>QE Jun 17</c:v>
                </c:pt>
                <c:pt idx="4">
                  <c:v>QE Sep 17</c:v>
                </c:pt>
              </c:strCache>
            </c:strRef>
          </c:cat>
          <c:val>
            <c:numRef>
              <c:f>'India Telecom Industry Stats'!$E$322:$I$322</c:f>
              <c:numCache>
                <c:formatCode>0.00</c:formatCode>
                <c:ptCount val="5"/>
                <c:pt idx="0">
                  <c:v>0.96</c:v>
                </c:pt>
                <c:pt idx="1">
                  <c:v>0.99</c:v>
                </c:pt>
                <c:pt idx="2">
                  <c:v>0.79</c:v>
                </c:pt>
                <c:pt idx="3">
                  <c:v>0.8</c:v>
                </c:pt>
                <c:pt idx="4">
                  <c:v>0.83</c:v>
                </c:pt>
              </c:numCache>
            </c:numRef>
          </c:val>
          <c:extLst xmlns:c16r2="http://schemas.microsoft.com/office/drawing/2015/06/chart">
            <c:ext xmlns:c16="http://schemas.microsoft.com/office/drawing/2014/chart" uri="{C3380CC4-5D6E-409C-BE32-E72D297353CC}">
              <c16:uniqueId val="{00000004-16A5-41EB-8763-BD9642EF0E5D}"/>
            </c:ext>
          </c:extLst>
        </c:ser>
        <c:ser>
          <c:idx val="1"/>
          <c:order val="1"/>
          <c:tx>
            <c:strRef>
              <c:f>'India Telecom Industry Stats'!$C$323:$D$323</c:f>
              <c:strCache>
                <c:ptCount val="2"/>
                <c:pt idx="0">
                  <c:v>ILD </c:v>
                </c:pt>
              </c:strCache>
            </c:strRef>
          </c:tx>
          <c:invertIfNegative val="0"/>
          <c:dLbls>
            <c:dLbl>
              <c:idx val="0"/>
              <c:layout>
                <c:manualLayout>
                  <c:x val="0.0051929905820596"/>
                  <c:y val="0.00510855683269477"/>
                </c:manualLayout>
              </c:layout>
              <c:tx>
                <c:rich>
                  <a:bodyPr rot="0" vert="horz"/>
                  <a:lstStyle/>
                  <a:p>
                    <a:pPr>
                      <a:defRPr lang="en-US" sz="800" b="1">
                        <a:solidFill>
                          <a:schemeClr val="accent2"/>
                        </a:solidFill>
                      </a:defRPr>
                    </a:pPr>
                    <a:r>
                      <a:rPr lang="en-US"/>
                      <a:t>1</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6A5-41EB-8763-BD9642EF0E5D}"/>
                </c:ext>
                <c:ext xmlns:c15="http://schemas.microsoft.com/office/drawing/2012/chart" uri="{CE6537A1-D6FC-4f65-9D91-7224C49458BB}">
                  <c15:layout/>
                </c:ext>
              </c:extLst>
            </c:dLbl>
            <c:dLbl>
              <c:idx val="1"/>
              <c:layout>
                <c:manualLayout>
                  <c:x val="0.00258370142756666"/>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6A5-41EB-8763-BD9642EF0E5D}"/>
                </c:ext>
                <c:ext xmlns:c15="http://schemas.microsoft.com/office/drawing/2012/chart" uri="{CE6537A1-D6FC-4f65-9D91-7224C49458BB}">
                  <c15:layout/>
                </c:ext>
              </c:extLst>
            </c:dLbl>
            <c:dLbl>
              <c:idx val="2"/>
              <c:layout>
                <c:manualLayout>
                  <c:x val="0.0012662755390872"/>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6A5-41EB-8763-BD9642EF0E5D}"/>
                </c:ext>
                <c:ext xmlns:c15="http://schemas.microsoft.com/office/drawing/2012/chart" uri="{CE6537A1-D6FC-4f65-9D91-7224C49458BB}">
                  <c15:layout/>
                </c:ext>
              </c:extLst>
            </c:dLbl>
            <c:dLbl>
              <c:idx val="3"/>
              <c:layout>
                <c:manualLayout>
                  <c:x val="0.00192501672585113"/>
                  <c:y val="0.01101075009302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6A5-41EB-8763-BD9642EF0E5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Stats'!$E$321:$I$321</c:f>
              <c:strCache>
                <c:ptCount val="5"/>
                <c:pt idx="0">
                  <c:v>QE Sep 16</c:v>
                </c:pt>
                <c:pt idx="1">
                  <c:v>QE Dec 16</c:v>
                </c:pt>
                <c:pt idx="2">
                  <c:v>QE Mar 17</c:v>
                </c:pt>
                <c:pt idx="3">
                  <c:v>QE Jun 17</c:v>
                </c:pt>
                <c:pt idx="4">
                  <c:v>QE Sep 17</c:v>
                </c:pt>
              </c:strCache>
            </c:strRef>
          </c:cat>
          <c:val>
            <c:numRef>
              <c:f>'India Telecom Industry Stats'!$E$323:$I$323</c:f>
              <c:numCache>
                <c:formatCode>0.00</c:formatCode>
                <c:ptCount val="5"/>
                <c:pt idx="0">
                  <c:v>0.13</c:v>
                </c:pt>
                <c:pt idx="1">
                  <c:v>0.1</c:v>
                </c:pt>
                <c:pt idx="2">
                  <c:v>0.08</c:v>
                </c:pt>
                <c:pt idx="3">
                  <c:v>0.07</c:v>
                </c:pt>
                <c:pt idx="4">
                  <c:v>0.07</c:v>
                </c:pt>
              </c:numCache>
            </c:numRef>
          </c:val>
          <c:extLst xmlns:c16r2="http://schemas.microsoft.com/office/drawing/2015/06/chart">
            <c:ext xmlns:c16="http://schemas.microsoft.com/office/drawing/2014/chart" uri="{C3380CC4-5D6E-409C-BE32-E72D297353CC}">
              <c16:uniqueId val="{00000009-16A5-41EB-8763-BD9642EF0E5D}"/>
            </c:ext>
          </c:extLst>
        </c:ser>
        <c:ser>
          <c:idx val="2"/>
          <c:order val="2"/>
          <c:tx>
            <c:strRef>
              <c:f>'India Telecom Industry Stats'!$C$324:$D$324</c:f>
              <c:strCache>
                <c:ptCount val="2"/>
                <c:pt idx="0">
                  <c:v>Inter- Circle to Mobile</c:v>
                </c:pt>
              </c:strCache>
            </c:strRef>
          </c:tx>
          <c:invertIfNegative val="0"/>
          <c:dLbls>
            <c:dLbl>
              <c:idx val="0"/>
              <c:layout>
                <c:manualLayout>
                  <c:x val="0.00980392156862745"/>
                  <c:y val="0.0"/>
                </c:manualLayout>
              </c:layout>
              <c:tx>
                <c:rich>
                  <a:bodyPr/>
                  <a:lstStyle/>
                  <a:p>
                    <a:r>
                      <a:rPr lang="is-IS"/>
                      <a:t>12</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16A5-41EB-8763-BD9642EF0E5D}"/>
                </c:ext>
                <c:ext xmlns:c15="http://schemas.microsoft.com/office/drawing/2012/chart" uri="{CE6537A1-D6FC-4f65-9D91-7224C49458BB}">
                  <c15:layout/>
                </c:ext>
              </c:extLst>
            </c:dLbl>
            <c:dLbl>
              <c:idx val="1"/>
              <c:layout>
                <c:manualLayout>
                  <c:x val="0.009803921568627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6A5-41EB-8763-BD9642EF0E5D}"/>
                </c:ext>
                <c:ext xmlns:c15="http://schemas.microsoft.com/office/drawing/2012/chart" uri="{CE6537A1-D6FC-4f65-9D91-7224C49458BB}">
                  <c15:layout/>
                </c:ext>
              </c:extLst>
            </c:dLbl>
            <c:numFmt formatCode="#,##0.0" sourceLinked="0"/>
            <c:spPr>
              <a:noFill/>
              <a:ln>
                <a:noFill/>
              </a:ln>
              <a:effectLst/>
            </c:spPr>
            <c:txPr>
              <a:bodyPr rot="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Stats'!$E$321:$I$321</c:f>
              <c:strCache>
                <c:ptCount val="5"/>
                <c:pt idx="0">
                  <c:v>QE Sep 16</c:v>
                </c:pt>
                <c:pt idx="1">
                  <c:v>QE Dec 16</c:v>
                </c:pt>
                <c:pt idx="2">
                  <c:v>QE Mar 17</c:v>
                </c:pt>
                <c:pt idx="3">
                  <c:v>QE Jun 17</c:v>
                </c:pt>
                <c:pt idx="4">
                  <c:v>QE Sep 17</c:v>
                </c:pt>
              </c:strCache>
            </c:strRef>
          </c:cat>
          <c:val>
            <c:numRef>
              <c:f>'India Telecom Industry Stats'!$E$324:$I$324</c:f>
              <c:numCache>
                <c:formatCode>0.00</c:formatCode>
                <c:ptCount val="5"/>
                <c:pt idx="0">
                  <c:v>19.64</c:v>
                </c:pt>
                <c:pt idx="1">
                  <c:v>19.52</c:v>
                </c:pt>
                <c:pt idx="2">
                  <c:v>22.67</c:v>
                </c:pt>
                <c:pt idx="3">
                  <c:v>22.83</c:v>
                </c:pt>
                <c:pt idx="4">
                  <c:v>25.02</c:v>
                </c:pt>
              </c:numCache>
            </c:numRef>
          </c:val>
          <c:extLst xmlns:c16r2="http://schemas.microsoft.com/office/drawing/2015/06/chart">
            <c:ext xmlns:c16="http://schemas.microsoft.com/office/drawing/2014/chart" uri="{C3380CC4-5D6E-409C-BE32-E72D297353CC}">
              <c16:uniqueId val="{0000000C-16A5-41EB-8763-BD9642EF0E5D}"/>
            </c:ext>
          </c:extLst>
        </c:ser>
        <c:ser>
          <c:idx val="3"/>
          <c:order val="3"/>
          <c:tx>
            <c:strRef>
              <c:f>'India Telecom Industry Stats'!$C$325:$D$325</c:f>
              <c:strCache>
                <c:ptCount val="2"/>
                <c:pt idx="0">
                  <c:v>Inter- Circle to Fixed</c:v>
                </c:pt>
              </c:strCache>
            </c:strRef>
          </c:tx>
          <c:invertIfNegative val="0"/>
          <c:dLbls>
            <c:dLbl>
              <c:idx val="0"/>
              <c:layout>
                <c:manualLayout>
                  <c:x val="0.00659983355739069"/>
                  <c:y val="-0.00510855683269477"/>
                </c:manualLayout>
              </c:layout>
              <c:tx>
                <c:rich>
                  <a:bodyPr/>
                  <a:lstStyle/>
                  <a:p>
                    <a:r>
                      <a:rPr lang="en-US"/>
                      <a:t>1</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16A5-41EB-8763-BD9642EF0E5D}"/>
                </c:ext>
                <c:ext xmlns:c15="http://schemas.microsoft.com/office/drawing/2012/chart" uri="{CE6537A1-D6FC-4f65-9D91-7224C49458BB}">
                  <c15:layout/>
                </c:ext>
              </c:extLst>
            </c:dLbl>
            <c:dLbl>
              <c:idx val="1"/>
              <c:layout>
                <c:manualLayout>
                  <c:x val="0.0130718904039434"/>
                  <c:y val="0.0153256704980844"/>
                </c:manualLayout>
              </c:layout>
              <c:numFmt formatCode="#,##0.0" sourceLinked="0"/>
              <c:spPr/>
              <c:txPr>
                <a:bodyPr rot="-540000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6A5-41EB-8763-BD9642EF0E5D}"/>
                </c:ext>
                <c:ext xmlns:c15="http://schemas.microsoft.com/office/drawing/2012/chart" uri="{CE6537A1-D6FC-4f65-9D91-7224C49458BB}">
                  <c15:layout/>
                </c:ext>
              </c:extLst>
            </c:dLbl>
            <c:dLbl>
              <c:idx val="2"/>
              <c:layout>
                <c:manualLayout>
                  <c:x val="0.00658370142756547"/>
                  <c:y val="0.0153256704980844"/>
                </c:manualLayout>
              </c:layout>
              <c:numFmt formatCode="#,##0.0" sourceLinked="0"/>
              <c:spPr/>
              <c:txPr>
                <a:bodyPr rot="-540000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6A5-41EB-8763-BD9642EF0E5D}"/>
                </c:ext>
                <c:ext xmlns:c15="http://schemas.microsoft.com/office/drawing/2012/chart" uri="{CE6537A1-D6FC-4f65-9D91-7224C49458BB}">
                  <c15:layout/>
                </c:ext>
              </c:extLst>
            </c:dLbl>
            <c:dLbl>
              <c:idx val="3"/>
              <c:layout>
                <c:manualLayout>
                  <c:x val="0.00325167607460587"/>
                  <c:y val="-0.100769471608166"/>
                </c:manualLayout>
              </c:layout>
              <c:tx>
                <c:rich>
                  <a:bodyPr/>
                  <a:lstStyle/>
                  <a:p>
                    <a:r>
                      <a:rPr lang="en-US">
                        <a:solidFill>
                          <a:schemeClr val="accent4"/>
                        </a:solidFill>
                      </a:rPr>
                      <a:t>1</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16A5-41EB-8763-BD9642EF0E5D}"/>
                </c:ext>
                <c:ext xmlns:c15="http://schemas.microsoft.com/office/drawing/2012/chart" uri="{CE6537A1-D6FC-4f65-9D91-7224C49458BB}">
                  <c15:layout/>
                </c:ext>
              </c:extLst>
            </c:dLbl>
            <c:dLbl>
              <c:idx val="4"/>
              <c:layout>
                <c:manualLayout>
                  <c:x val="0.0"/>
                  <c:y val="-0.033861016714164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6A5-41EB-8763-BD9642EF0E5D}"/>
                </c:ext>
                <c:ext xmlns:c15="http://schemas.microsoft.com/office/drawing/2012/chart" uri="{CE6537A1-D6FC-4f65-9D91-7224C49458BB}">
                  <c15:layout/>
                </c:ext>
              </c:extLst>
            </c:dLbl>
            <c:numFmt formatCode="#,##0.0" sourceLinked="0"/>
            <c:spPr>
              <a:noFill/>
              <a:ln>
                <a:noFill/>
              </a:ln>
              <a:effectLst/>
            </c:spPr>
            <c:txPr>
              <a:bodyPr rot="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Stats'!$E$321:$I$321</c:f>
              <c:strCache>
                <c:ptCount val="5"/>
                <c:pt idx="0">
                  <c:v>QE Sep 16</c:v>
                </c:pt>
                <c:pt idx="1">
                  <c:v>QE Dec 16</c:v>
                </c:pt>
                <c:pt idx="2">
                  <c:v>QE Mar 17</c:v>
                </c:pt>
                <c:pt idx="3">
                  <c:v>QE Jun 17</c:v>
                </c:pt>
                <c:pt idx="4">
                  <c:v>QE Sep 17</c:v>
                </c:pt>
              </c:strCache>
            </c:strRef>
          </c:cat>
          <c:val>
            <c:numRef>
              <c:f>'India Telecom Industry Stats'!$E$325:$I$325</c:f>
              <c:numCache>
                <c:formatCode>0.00</c:formatCode>
                <c:ptCount val="5"/>
                <c:pt idx="0">
                  <c:v>0.32</c:v>
                </c:pt>
                <c:pt idx="1">
                  <c:v>0.31</c:v>
                </c:pt>
                <c:pt idx="2">
                  <c:v>0.29</c:v>
                </c:pt>
                <c:pt idx="3">
                  <c:v>0.29</c:v>
                </c:pt>
                <c:pt idx="4" formatCode="General">
                  <c:v>0.3</c:v>
                </c:pt>
              </c:numCache>
            </c:numRef>
          </c:val>
          <c:extLst xmlns:c16r2="http://schemas.microsoft.com/office/drawing/2015/06/chart">
            <c:ext xmlns:c16="http://schemas.microsoft.com/office/drawing/2014/chart" uri="{C3380CC4-5D6E-409C-BE32-E72D297353CC}">
              <c16:uniqueId val="{00000012-16A5-41EB-8763-BD9642EF0E5D}"/>
            </c:ext>
          </c:extLst>
        </c:ser>
        <c:ser>
          <c:idx val="4"/>
          <c:order val="4"/>
          <c:tx>
            <c:strRef>
              <c:f>'India Telecom Industry Stats'!$C$326:$D$326</c:f>
              <c:strCache>
                <c:ptCount val="2"/>
                <c:pt idx="0">
                  <c:v>Intra- Circle to Mobile</c:v>
                </c:pt>
              </c:strCache>
            </c:strRef>
          </c:tx>
          <c:invertIfNegative val="0"/>
          <c:dLbls>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Stats'!$E$321:$I$321</c:f>
              <c:strCache>
                <c:ptCount val="5"/>
                <c:pt idx="0">
                  <c:v>QE Sep 16</c:v>
                </c:pt>
                <c:pt idx="1">
                  <c:v>QE Dec 16</c:v>
                </c:pt>
                <c:pt idx="2">
                  <c:v>QE Mar 17</c:v>
                </c:pt>
                <c:pt idx="3">
                  <c:v>QE Jun 17</c:v>
                </c:pt>
                <c:pt idx="4">
                  <c:v>QE Sep 17</c:v>
                </c:pt>
              </c:strCache>
            </c:strRef>
          </c:cat>
          <c:val>
            <c:numRef>
              <c:f>'India Telecom Industry Stats'!$E$326:$I$326</c:f>
              <c:numCache>
                <c:formatCode>0.00</c:formatCode>
                <c:ptCount val="5"/>
                <c:pt idx="0">
                  <c:v>78.94</c:v>
                </c:pt>
                <c:pt idx="1">
                  <c:v>79.09</c:v>
                </c:pt>
                <c:pt idx="2">
                  <c:v>76.18000000000001</c:v>
                </c:pt>
                <c:pt idx="3">
                  <c:v>75.99</c:v>
                </c:pt>
                <c:pt idx="4" formatCode="General">
                  <c:v>73.78</c:v>
                </c:pt>
              </c:numCache>
            </c:numRef>
          </c:val>
          <c:extLst xmlns:c16r2="http://schemas.microsoft.com/office/drawing/2015/06/chart">
            <c:ext xmlns:c16="http://schemas.microsoft.com/office/drawing/2014/chart" uri="{C3380CC4-5D6E-409C-BE32-E72D297353CC}">
              <c16:uniqueId val="{00000013-16A5-41EB-8763-BD9642EF0E5D}"/>
            </c:ext>
          </c:extLst>
        </c:ser>
        <c:dLbls>
          <c:showLegendKey val="0"/>
          <c:showVal val="0"/>
          <c:showCatName val="0"/>
          <c:showSerName val="0"/>
          <c:showPercent val="0"/>
          <c:showBubbleSize val="0"/>
        </c:dLbls>
        <c:gapWidth val="150"/>
        <c:shape val="box"/>
        <c:axId val="1585651744"/>
        <c:axId val="1585653792"/>
        <c:axId val="0"/>
      </c:bar3DChart>
      <c:catAx>
        <c:axId val="1585651744"/>
        <c:scaling>
          <c:orientation val="minMax"/>
        </c:scaling>
        <c:delete val="0"/>
        <c:axPos val="b"/>
        <c:numFmt formatCode="General" sourceLinked="1"/>
        <c:majorTickMark val="out"/>
        <c:minorTickMark val="none"/>
        <c:tickLblPos val="nextTo"/>
        <c:txPr>
          <a:bodyPr/>
          <a:lstStyle/>
          <a:p>
            <a:pPr>
              <a:defRPr lang="en-US"/>
            </a:pPr>
            <a:endParaRPr lang="en-US"/>
          </a:p>
        </c:txPr>
        <c:crossAx val="1585653792"/>
        <c:crosses val="autoZero"/>
        <c:auto val="1"/>
        <c:lblAlgn val="ctr"/>
        <c:lblOffset val="100"/>
        <c:noMultiLvlLbl val="0"/>
      </c:catAx>
      <c:valAx>
        <c:axId val="1585653792"/>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800" b="0" i="0" u="none" strike="noStrike" baseline="0"/>
                  <a:t>Traffic origination / termination as a % of total volume</a:t>
                </a:r>
                <a:endParaRPr lang="en-US" sz="800" b="0">
                  <a:latin typeface="Arial" pitchFamily="34" charset="0"/>
                  <a:cs typeface="Arial" pitchFamily="34" charset="0"/>
                </a:endParaRPr>
              </a:p>
            </c:rich>
          </c:tx>
          <c:layout>
            <c:manualLayout>
              <c:xMode val="edge"/>
              <c:yMode val="edge"/>
              <c:x val="0.0156178271833668"/>
              <c:y val="0.110855683269476"/>
            </c:manualLayout>
          </c:layout>
          <c:overlay val="0"/>
        </c:title>
        <c:numFmt formatCode="#,##0" sourceLinked="0"/>
        <c:majorTickMark val="out"/>
        <c:minorTickMark val="none"/>
        <c:tickLblPos val="nextTo"/>
        <c:txPr>
          <a:bodyPr/>
          <a:lstStyle/>
          <a:p>
            <a:pPr>
              <a:defRPr lang="en-US"/>
            </a:pPr>
            <a:endParaRPr lang="en-US"/>
          </a:p>
        </c:txPr>
        <c:crossAx val="1585651744"/>
        <c:crosses val="autoZero"/>
        <c:crossBetween val="between"/>
      </c:valAx>
      <c:spPr>
        <a:noFill/>
        <a:ln w="25400">
          <a:noFill/>
        </a:ln>
      </c:spPr>
    </c:plotArea>
    <c:legend>
      <c:legendPos val="b"/>
      <c:layout>
        <c:manualLayout>
          <c:xMode val="edge"/>
          <c:yMode val="edge"/>
          <c:x val="0.00103424096409268"/>
          <c:y val="0.887188347239585"/>
          <c:w val="0.998965827800937"/>
          <c:h val="0.112811818062971"/>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Prepaid</a:t>
            </a:r>
            <a:r>
              <a:rPr lang="en-US" sz="1200" baseline="0"/>
              <a:t> CDMA </a:t>
            </a:r>
            <a:r>
              <a:rPr lang="en-US" sz="1200"/>
              <a:t>ARPU</a:t>
            </a:r>
            <a:r>
              <a:rPr lang="en-US" sz="1200" baseline="0"/>
              <a:t> - Circle wise Breakup</a:t>
            </a:r>
            <a:endParaRPr lang="en-US" sz="1200"/>
          </a:p>
        </c:rich>
      </c:tx>
      <c:layout>
        <c:manualLayout>
          <c:xMode val="edge"/>
          <c:yMode val="edge"/>
          <c:x val="0.219506257370016"/>
          <c:y val="0.00957086140405734"/>
        </c:manualLayout>
      </c:layout>
      <c:overlay val="1"/>
    </c:title>
    <c:autoTitleDeleted val="0"/>
    <c:view3D>
      <c:rotX val="15"/>
      <c:rotY val="20"/>
      <c:depthPercent val="100"/>
      <c:rAngAx val="1"/>
    </c:view3D>
    <c:floor>
      <c:thickness val="0"/>
      <c:spPr>
        <a:solidFill>
          <a:srgbClr val="FFFFCC"/>
        </a:solidFill>
      </c:spPr>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3528336033808"/>
          <c:w val="0.836476299651088"/>
          <c:h val="0.67140851075926"/>
        </c:manualLayout>
      </c:layout>
      <c:bar3DChart>
        <c:barDir val="col"/>
        <c:grouping val="clustered"/>
        <c:varyColors val="0"/>
        <c:ser>
          <c:idx val="0"/>
          <c:order val="0"/>
          <c:tx>
            <c:strRef>
              <c:f>'India Telecom Industry Stats'!$J$202</c:f>
              <c:strCache>
                <c:ptCount val="1"/>
                <c:pt idx="0">
                  <c:v>Circle A</c:v>
                </c:pt>
              </c:strCache>
            </c:strRef>
          </c:tx>
          <c:invertIfNegative val="0"/>
          <c:dLbls>
            <c:dLbl>
              <c:idx val="0"/>
              <c:layout>
                <c:manualLayout>
                  <c:x val="-0.000255576644804841"/>
                  <c:y val="0.01149544054028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16D-4938-83C6-63D506C9420D}"/>
                </c:ext>
                <c:ext xmlns:c15="http://schemas.microsoft.com/office/drawing/2012/chart" uri="{CE6537A1-D6FC-4f65-9D91-7224C49458BB}">
                  <c15:layout/>
                </c:ext>
              </c:extLst>
            </c:dLbl>
            <c:dLbl>
              <c:idx val="1"/>
              <c:layout>
                <c:manualLayout>
                  <c:x val="0.000890509211408875"/>
                  <c:y val="0.005270092226613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6D-4938-83C6-63D506C9420D}"/>
                </c:ext>
                <c:ext xmlns:c15="http://schemas.microsoft.com/office/drawing/2012/chart" uri="{CE6537A1-D6FC-4f65-9D91-7224C49458BB}">
                  <c15:layout/>
                </c:ext>
              </c:extLst>
            </c:dLbl>
            <c:dLbl>
              <c:idx val="2"/>
              <c:layout>
                <c:manualLayout>
                  <c:x val="0.00178101842281713"/>
                  <c:y val="0.009584928366167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16D-4938-83C6-63D506C9420D}"/>
                </c:ext>
                <c:ext xmlns:c15="http://schemas.microsoft.com/office/drawing/2012/chart" uri="{CE6537A1-D6FC-4f65-9D91-7224C49458BB}">
                  <c15:layout/>
                </c:ext>
              </c:extLst>
            </c:dLbl>
            <c:dLbl>
              <c:idx val="3"/>
              <c:layout>
                <c:manualLayout>
                  <c:x val="0.006108782941511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16D-4938-83C6-63D506C9420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Stats'!$K$201:$O$201</c:f>
              <c:strCache>
                <c:ptCount val="5"/>
                <c:pt idx="0">
                  <c:v>QE Sep 16</c:v>
                </c:pt>
                <c:pt idx="1">
                  <c:v>QE Dec 16</c:v>
                </c:pt>
                <c:pt idx="2">
                  <c:v>QE Mar 17</c:v>
                </c:pt>
                <c:pt idx="3">
                  <c:v>QE Jun 17</c:v>
                </c:pt>
                <c:pt idx="4">
                  <c:v>QE Sep 17</c:v>
                </c:pt>
              </c:strCache>
            </c:strRef>
          </c:cat>
          <c:val>
            <c:numRef>
              <c:f>'India Telecom Industry Stats'!$K$202:$O$202</c:f>
              <c:numCache>
                <c:formatCode>General</c:formatCode>
                <c:ptCount val="5"/>
                <c:pt idx="0">
                  <c:v>91.0</c:v>
                </c:pt>
                <c:pt idx="1">
                  <c:v>78.0</c:v>
                </c:pt>
                <c:pt idx="2">
                  <c:v>71.0</c:v>
                </c:pt>
                <c:pt idx="3">
                  <c:v>64.0</c:v>
                </c:pt>
                <c:pt idx="4">
                  <c:v>86.0</c:v>
                </c:pt>
              </c:numCache>
            </c:numRef>
          </c:val>
          <c:extLst xmlns:c16r2="http://schemas.microsoft.com/office/drawing/2015/06/chart">
            <c:ext xmlns:c16="http://schemas.microsoft.com/office/drawing/2014/chart" uri="{C3380CC4-5D6E-409C-BE32-E72D297353CC}">
              <c16:uniqueId val="{00000004-F16D-4938-83C6-63D506C9420D}"/>
            </c:ext>
          </c:extLst>
        </c:ser>
        <c:ser>
          <c:idx val="1"/>
          <c:order val="1"/>
          <c:tx>
            <c:strRef>
              <c:f>'India Telecom Industry Stats'!$J$203</c:f>
              <c:strCache>
                <c:ptCount val="1"/>
                <c:pt idx="0">
                  <c:v>Circle B</c:v>
                </c:pt>
              </c:strCache>
            </c:strRef>
          </c:tx>
          <c:invertIfNegative val="0"/>
          <c:dLbls>
            <c:dLbl>
              <c:idx val="0"/>
              <c:layout>
                <c:manualLayout>
                  <c:x val="0.0055362411440853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16D-4938-83C6-63D506C9420D}"/>
                </c:ext>
                <c:ext xmlns:c15="http://schemas.microsoft.com/office/drawing/2012/chart" uri="{CE6537A1-D6FC-4f65-9D91-7224C49458BB}">
                  <c15:layout/>
                </c:ext>
              </c:extLst>
            </c:dLbl>
            <c:dLbl>
              <c:idx val="1"/>
              <c:layout>
                <c:manualLayout>
                  <c:x val="0.0029266031483534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16D-4938-83C6-63D506C9420D}"/>
                </c:ext>
                <c:ext xmlns:c15="http://schemas.microsoft.com/office/drawing/2012/chart" uri="{CE6537A1-D6FC-4f65-9D91-7224C49458BB}">
                  <c15:layout/>
                </c:ext>
              </c:extLst>
            </c:dLbl>
            <c:dLbl>
              <c:idx val="2"/>
              <c:layout>
                <c:manualLayout>
                  <c:x val="0.0049247467254999"/>
                  <c:y val="0.005269810587755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16D-4938-83C6-63D506C9420D}"/>
                </c:ext>
                <c:ext xmlns:c15="http://schemas.microsoft.com/office/drawing/2012/chart" uri="{CE6537A1-D6FC-4f65-9D91-7224C49458BB}">
                  <c15:layout/>
                </c:ext>
              </c:extLst>
            </c:dLbl>
            <c:dLbl>
              <c:idx val="3"/>
              <c:layout>
                <c:manualLayout>
                  <c:x val="0.00553624114408536"/>
                  <c:y val="-0.00431483613955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16D-4938-83C6-63D506C9420D}"/>
                </c:ext>
                <c:ext xmlns:c15="http://schemas.microsoft.com/office/drawing/2012/chart" uri="{CE6537A1-D6FC-4f65-9D91-7224C49458BB}">
                  <c15:layout/>
                </c:ext>
              </c:extLst>
            </c:dLbl>
            <c:dLbl>
              <c:idx val="4"/>
              <c:layout>
                <c:manualLayout>
                  <c:x val="0.00587219287795479"/>
                  <c:y val="4.412303621555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16D-4938-83C6-63D506C9420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Stats'!$K$201:$O$201</c:f>
              <c:strCache>
                <c:ptCount val="5"/>
                <c:pt idx="0">
                  <c:v>QE Sep 16</c:v>
                </c:pt>
                <c:pt idx="1">
                  <c:v>QE Dec 16</c:v>
                </c:pt>
                <c:pt idx="2">
                  <c:v>QE Mar 17</c:v>
                </c:pt>
                <c:pt idx="3">
                  <c:v>QE Jun 17</c:v>
                </c:pt>
                <c:pt idx="4">
                  <c:v>QE Sep 17</c:v>
                </c:pt>
              </c:strCache>
            </c:strRef>
          </c:cat>
          <c:val>
            <c:numRef>
              <c:f>'India Telecom Industry Stats'!$K$203:$O$203</c:f>
              <c:numCache>
                <c:formatCode>General</c:formatCode>
                <c:ptCount val="5"/>
                <c:pt idx="0">
                  <c:v>72.0</c:v>
                </c:pt>
                <c:pt idx="1">
                  <c:v>63.0</c:v>
                </c:pt>
                <c:pt idx="2">
                  <c:v>58.0</c:v>
                </c:pt>
                <c:pt idx="3">
                  <c:v>55.0</c:v>
                </c:pt>
                <c:pt idx="4">
                  <c:v>64.0</c:v>
                </c:pt>
              </c:numCache>
            </c:numRef>
          </c:val>
          <c:extLst xmlns:c16r2="http://schemas.microsoft.com/office/drawing/2015/06/chart">
            <c:ext xmlns:c16="http://schemas.microsoft.com/office/drawing/2014/chart" uri="{C3380CC4-5D6E-409C-BE32-E72D297353CC}">
              <c16:uniqueId val="{0000000A-F16D-4938-83C6-63D506C9420D}"/>
            </c:ext>
          </c:extLst>
        </c:ser>
        <c:ser>
          <c:idx val="2"/>
          <c:order val="2"/>
          <c:tx>
            <c:strRef>
              <c:f>'India Telecom Industry Stats'!$J$204</c:f>
              <c:strCache>
                <c:ptCount val="1"/>
                <c:pt idx="0">
                  <c:v>Circle C</c:v>
                </c:pt>
              </c:strCache>
            </c:strRef>
          </c:tx>
          <c:invertIfNegative val="0"/>
          <c:dLbls>
            <c:dLbl>
              <c:idx val="0"/>
              <c:layout>
                <c:manualLayout>
                  <c:x val="-2.50565338043963E-7"/>
                  <c:y val="0.0075529908941887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16D-4938-83C6-63D506C9420D}"/>
                </c:ext>
                <c:ext xmlns:c15="http://schemas.microsoft.com/office/drawing/2012/chart" uri="{CE6537A1-D6FC-4f65-9D91-7224C49458BB}">
                  <c15:layout/>
                </c:ext>
              </c:extLst>
            </c:dLbl>
            <c:dLbl>
              <c:idx val="1"/>
              <c:layout>
                <c:manualLayout>
                  <c:x val="-2.50565338102301E-7"/>
                  <c:y val="0.001369377564267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16D-4938-83C6-63D506C9420D}"/>
                </c:ext>
                <c:ext xmlns:c15="http://schemas.microsoft.com/office/drawing/2012/chart" uri="{CE6537A1-D6FC-4f65-9D91-7224C49458BB}">
                  <c15:layout/>
                </c:ext>
              </c:extLst>
            </c:dLbl>
            <c:dLbl>
              <c:idx val="2"/>
              <c:layout>
                <c:manualLayout>
                  <c:x val="0.0"/>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16D-4938-83C6-63D506C9420D}"/>
                </c:ext>
                <c:ext xmlns:c15="http://schemas.microsoft.com/office/drawing/2012/chart" uri="{CE6537A1-D6FC-4f65-9D91-7224C49458BB}">
                  <c15:layout/>
                </c:ext>
              </c:extLst>
            </c:dLbl>
            <c:dLbl>
              <c:idx val="3"/>
              <c:layout>
                <c:manualLayout>
                  <c:x val="0.00318217979315833"/>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16D-4938-83C6-63D506C9420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Stats'!$K$201:$O$201</c:f>
              <c:strCache>
                <c:ptCount val="5"/>
                <c:pt idx="0">
                  <c:v>QE Sep 16</c:v>
                </c:pt>
                <c:pt idx="1">
                  <c:v>QE Dec 16</c:v>
                </c:pt>
                <c:pt idx="2">
                  <c:v>QE Mar 17</c:v>
                </c:pt>
                <c:pt idx="3">
                  <c:v>QE Jun 17</c:v>
                </c:pt>
                <c:pt idx="4">
                  <c:v>QE Sep 17</c:v>
                </c:pt>
              </c:strCache>
            </c:strRef>
          </c:cat>
          <c:val>
            <c:numRef>
              <c:f>'India Telecom Industry Stats'!$K$204:$O$204</c:f>
              <c:numCache>
                <c:formatCode>General</c:formatCode>
                <c:ptCount val="5"/>
                <c:pt idx="0">
                  <c:v>73.0</c:v>
                </c:pt>
                <c:pt idx="1">
                  <c:v>70.0</c:v>
                </c:pt>
                <c:pt idx="2">
                  <c:v>64.0</c:v>
                </c:pt>
                <c:pt idx="3">
                  <c:v>59.0</c:v>
                </c:pt>
                <c:pt idx="4">
                  <c:v>72.0</c:v>
                </c:pt>
              </c:numCache>
            </c:numRef>
          </c:val>
          <c:extLst xmlns:c16r2="http://schemas.microsoft.com/office/drawing/2015/06/chart">
            <c:ext xmlns:c16="http://schemas.microsoft.com/office/drawing/2014/chart" uri="{C3380CC4-5D6E-409C-BE32-E72D297353CC}">
              <c16:uniqueId val="{0000000F-F16D-4938-83C6-63D506C9420D}"/>
            </c:ext>
          </c:extLst>
        </c:ser>
        <c:ser>
          <c:idx val="3"/>
          <c:order val="3"/>
          <c:tx>
            <c:strRef>
              <c:f>'India Telecom Industry Stats'!$J$205</c:f>
              <c:strCache>
                <c:ptCount val="1"/>
                <c:pt idx="0">
                  <c:v>Metro</c:v>
                </c:pt>
              </c:strCache>
            </c:strRef>
          </c:tx>
          <c:invertIfNegative val="0"/>
          <c:dLbls>
            <c:dLbl>
              <c:idx val="0"/>
              <c:layout>
                <c:manualLayout>
                  <c:x val="0.00966183574879227"/>
                  <c:y val="2.2061518107793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16D-4938-83C6-63D506C9420D}"/>
                </c:ext>
                <c:ext xmlns:c15="http://schemas.microsoft.com/office/drawing/2012/chart" uri="{CE6537A1-D6FC-4f65-9D91-7224C49458BB}">
                  <c15:layout/>
                </c:ext>
              </c:extLst>
            </c:dLbl>
            <c:dLbl>
              <c:idx val="1"/>
              <c:layout>
                <c:manualLayout>
                  <c:x val="0.00966183574879233"/>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16D-4938-83C6-63D506C9420D}"/>
                </c:ext>
                <c:ext xmlns:c15="http://schemas.microsoft.com/office/drawing/2012/chart" uri="{CE6537A1-D6FC-4f65-9D91-7224C49458BB}">
                  <c15:layout/>
                </c:ext>
              </c:extLst>
            </c:dLbl>
            <c:dLbl>
              <c:idx val="2"/>
              <c:layout>
                <c:manualLayout>
                  <c:x val="0.0064412238325314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16D-4938-83C6-63D506C9420D}"/>
                </c:ext>
                <c:ext xmlns:c15="http://schemas.microsoft.com/office/drawing/2012/chart" uri="{CE6537A1-D6FC-4f65-9D91-7224C49458BB}">
                  <c15:layout/>
                </c:ext>
              </c:extLst>
            </c:dLbl>
            <c:dLbl>
              <c:idx val="3"/>
              <c:layout>
                <c:manualLayout>
                  <c:x val="0.0096618357487922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16D-4938-83C6-63D506C9420D}"/>
                </c:ext>
                <c:ext xmlns:c15="http://schemas.microsoft.com/office/drawing/2012/chart" uri="{CE6537A1-D6FC-4f65-9D91-7224C49458BB}">
                  <c15:layout/>
                </c:ext>
              </c:extLst>
            </c:dLbl>
            <c:spPr>
              <a:noFill/>
              <a:ln>
                <a:noFill/>
              </a:ln>
              <a:effectLst/>
            </c:spPr>
            <c:txPr>
              <a:bodyPr rot="-5400000" vert="horz"/>
              <a:lstStyle/>
              <a:p>
                <a:pPr>
                  <a:defRPr lang="en-US" sz="800" b="1">
                    <a:solidFill>
                      <a:srgbClr val="7030A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Stats'!$K$201:$O$201</c:f>
              <c:strCache>
                <c:ptCount val="5"/>
                <c:pt idx="0">
                  <c:v>QE Sep 16</c:v>
                </c:pt>
                <c:pt idx="1">
                  <c:v>QE Dec 16</c:v>
                </c:pt>
                <c:pt idx="2">
                  <c:v>QE Mar 17</c:v>
                </c:pt>
                <c:pt idx="3">
                  <c:v>QE Jun 17</c:v>
                </c:pt>
                <c:pt idx="4">
                  <c:v>QE Sep 17</c:v>
                </c:pt>
              </c:strCache>
            </c:strRef>
          </c:cat>
          <c:val>
            <c:numRef>
              <c:f>'India Telecom Industry Stats'!$K$205:$O$205</c:f>
              <c:numCache>
                <c:formatCode>General</c:formatCode>
                <c:ptCount val="5"/>
                <c:pt idx="0">
                  <c:v>75.0</c:v>
                </c:pt>
                <c:pt idx="1">
                  <c:v>66.0</c:v>
                </c:pt>
                <c:pt idx="2">
                  <c:v>59.0</c:v>
                </c:pt>
                <c:pt idx="3">
                  <c:v>56.0</c:v>
                </c:pt>
                <c:pt idx="4">
                  <c:v>56.0</c:v>
                </c:pt>
              </c:numCache>
            </c:numRef>
          </c:val>
          <c:extLst xmlns:c16r2="http://schemas.microsoft.com/office/drawing/2015/06/chart">
            <c:ext xmlns:c16="http://schemas.microsoft.com/office/drawing/2014/chart" uri="{C3380CC4-5D6E-409C-BE32-E72D297353CC}">
              <c16:uniqueId val="{00000014-F16D-4938-83C6-63D506C9420D}"/>
            </c:ext>
          </c:extLst>
        </c:ser>
        <c:ser>
          <c:idx val="4"/>
          <c:order val="4"/>
          <c:tx>
            <c:strRef>
              <c:f>'India Telecom Industry Stats'!$J$206</c:f>
              <c:strCache>
                <c:ptCount val="1"/>
                <c:pt idx="0">
                  <c:v>All India</c:v>
                </c:pt>
              </c:strCache>
            </c:strRef>
          </c:tx>
          <c:invertIfNegative val="0"/>
          <c:dLbls>
            <c:dLbl>
              <c:idx val="0"/>
              <c:layout>
                <c:manualLayout>
                  <c:x val="0.00636435958631663"/>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16D-4938-83C6-63D506C9420D}"/>
                </c:ext>
                <c:ext xmlns:c15="http://schemas.microsoft.com/office/drawing/2012/chart" uri="{CE6537A1-D6FC-4f65-9D91-7224C49458BB}">
                  <c15:layout/>
                </c:ext>
              </c:extLst>
            </c:dLbl>
            <c:dLbl>
              <c:idx val="1"/>
              <c:layout>
                <c:manualLayout>
                  <c:x val="0.00636435958631668"/>
                  <c:y val="0.0105401844532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F16D-4938-83C6-63D506C9420D}"/>
                </c:ext>
                <c:ext xmlns:c15="http://schemas.microsoft.com/office/drawing/2012/chart" uri="{CE6537A1-D6FC-4f65-9D91-7224C49458BB}">
                  <c15:layout/>
                </c:ext>
              </c:extLst>
            </c:dLbl>
            <c:dLbl>
              <c:idx val="2"/>
              <c:layout>
                <c:manualLayout>
                  <c:x val="0.00954653937947518"/>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F16D-4938-83C6-63D506C9420D}"/>
                </c:ext>
                <c:ext xmlns:c15="http://schemas.microsoft.com/office/drawing/2012/chart" uri="{CE6537A1-D6FC-4f65-9D91-7224C49458BB}">
                  <c15:layout/>
                </c:ext>
              </c:extLst>
            </c:dLbl>
            <c:dLbl>
              <c:idx val="3"/>
              <c:layout>
                <c:manualLayout>
                  <c:x val="0.0122365864896563"/>
                  <c:y val="0.005270189601751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F16D-4938-83C6-63D506C9420D}"/>
                </c:ext>
                <c:ext xmlns:c15="http://schemas.microsoft.com/office/drawing/2012/chart" uri="{CE6537A1-D6FC-4f65-9D91-7224C49458BB}">
                  <c15:layout/>
                </c:ext>
              </c:extLst>
            </c:dLbl>
            <c:dLbl>
              <c:idx val="4"/>
              <c:layout>
                <c:manualLayout>
                  <c:x val="0.0088082893169323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F16D-4938-83C6-63D506C9420D}"/>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tx2">
                        <a:lumMod val="60000"/>
                        <a:lumOff val="40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Stats'!$K$201:$O$201</c:f>
              <c:strCache>
                <c:ptCount val="5"/>
                <c:pt idx="0">
                  <c:v>QE Sep 16</c:v>
                </c:pt>
                <c:pt idx="1">
                  <c:v>QE Dec 16</c:v>
                </c:pt>
                <c:pt idx="2">
                  <c:v>QE Mar 17</c:v>
                </c:pt>
                <c:pt idx="3">
                  <c:v>QE Jun 17</c:v>
                </c:pt>
                <c:pt idx="4">
                  <c:v>QE Sep 17</c:v>
                </c:pt>
              </c:strCache>
            </c:strRef>
          </c:cat>
          <c:val>
            <c:numRef>
              <c:f>'India Telecom Industry Stats'!$K$206:$O$206</c:f>
              <c:numCache>
                <c:formatCode>General</c:formatCode>
                <c:ptCount val="5"/>
                <c:pt idx="0">
                  <c:v>78.0</c:v>
                </c:pt>
                <c:pt idx="1">
                  <c:v>68.0</c:v>
                </c:pt>
                <c:pt idx="2">
                  <c:v>62.0</c:v>
                </c:pt>
                <c:pt idx="3">
                  <c:v>58.0</c:v>
                </c:pt>
                <c:pt idx="4">
                  <c:v>68.0</c:v>
                </c:pt>
              </c:numCache>
            </c:numRef>
          </c:val>
          <c:extLst xmlns:c16r2="http://schemas.microsoft.com/office/drawing/2015/06/chart">
            <c:ext xmlns:c16="http://schemas.microsoft.com/office/drawing/2014/chart" uri="{C3380CC4-5D6E-409C-BE32-E72D297353CC}">
              <c16:uniqueId val="{0000001A-F16D-4938-83C6-63D506C9420D}"/>
            </c:ext>
          </c:extLst>
        </c:ser>
        <c:dLbls>
          <c:showLegendKey val="0"/>
          <c:showVal val="0"/>
          <c:showCatName val="0"/>
          <c:showSerName val="0"/>
          <c:showPercent val="0"/>
          <c:showBubbleSize val="0"/>
        </c:dLbls>
        <c:gapWidth val="150"/>
        <c:shape val="box"/>
        <c:axId val="1587337072"/>
        <c:axId val="1587339392"/>
        <c:axId val="0"/>
      </c:bar3DChart>
      <c:catAx>
        <c:axId val="1587337072"/>
        <c:scaling>
          <c:orientation val="minMax"/>
        </c:scaling>
        <c:delete val="0"/>
        <c:axPos val="b"/>
        <c:numFmt formatCode="General" sourceLinked="1"/>
        <c:majorTickMark val="out"/>
        <c:minorTickMark val="none"/>
        <c:tickLblPos val="nextTo"/>
        <c:txPr>
          <a:bodyPr/>
          <a:lstStyle/>
          <a:p>
            <a:pPr>
              <a:defRPr lang="en-US"/>
            </a:pPr>
            <a:endParaRPr lang="en-US"/>
          </a:p>
        </c:txPr>
        <c:crossAx val="1587339392"/>
        <c:crosses val="autoZero"/>
        <c:auto val="1"/>
        <c:lblAlgn val="ctr"/>
        <c:lblOffset val="100"/>
        <c:noMultiLvlLbl val="0"/>
      </c:catAx>
      <c:valAx>
        <c:axId val="1587339392"/>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ARPU</a:t>
                </a:r>
              </a:p>
              <a:p>
                <a:pPr>
                  <a:defRPr lang="en-US" sz="900" b="0">
                    <a:latin typeface="Arial" pitchFamily="34" charset="0"/>
                    <a:cs typeface="Arial" pitchFamily="34" charset="0"/>
                  </a:defRPr>
                </a:pPr>
                <a:r>
                  <a:rPr lang="en-US" sz="900" b="0">
                    <a:latin typeface="Arial" pitchFamily="34" charset="0"/>
                    <a:cs typeface="Arial" pitchFamily="34" charset="0"/>
                  </a:rPr>
                  <a:t>(INR ) </a:t>
                </a:r>
              </a:p>
            </c:rich>
          </c:tx>
          <c:layout>
            <c:manualLayout>
              <c:xMode val="edge"/>
              <c:yMode val="edge"/>
              <c:x val="0.0120572609583222"/>
              <c:y val="0.386457450941376"/>
            </c:manualLayout>
          </c:layout>
          <c:overlay val="0"/>
        </c:title>
        <c:numFmt formatCode="General" sourceLinked="1"/>
        <c:majorTickMark val="out"/>
        <c:minorTickMark val="none"/>
        <c:tickLblPos val="nextTo"/>
        <c:txPr>
          <a:bodyPr/>
          <a:lstStyle/>
          <a:p>
            <a:pPr>
              <a:defRPr lang="en-US"/>
            </a:pPr>
            <a:endParaRPr lang="en-US"/>
          </a:p>
        </c:txPr>
        <c:crossAx val="1587337072"/>
        <c:crosses val="autoZero"/>
        <c:crossBetween val="between"/>
      </c:valAx>
      <c:spPr>
        <a:noFill/>
        <a:ln w="25400">
          <a:noFill/>
        </a:ln>
      </c:spPr>
    </c:plotArea>
    <c:legend>
      <c:legendPos val="b"/>
      <c:layout>
        <c:manualLayout>
          <c:xMode val="edge"/>
          <c:yMode val="edge"/>
          <c:x val="0.192758441426713"/>
          <c:y val="0.89851786577189"/>
          <c:w val="0.780801856289981"/>
          <c:h val="0.08704170101481"/>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Post-paid CDMA</a:t>
            </a:r>
            <a:r>
              <a:rPr lang="en-US" sz="1200" baseline="0"/>
              <a:t> ARPU - Circle wise Breakup</a:t>
            </a:r>
            <a:endParaRPr lang="en-US" sz="1200"/>
          </a:p>
        </c:rich>
      </c:tx>
      <c:layout>
        <c:manualLayout>
          <c:xMode val="edge"/>
          <c:yMode val="edge"/>
          <c:x val="0.247555452627307"/>
          <c:y val="0.0147994266674113"/>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34771504625744"/>
          <c:w val="0.840516442797591"/>
          <c:h val="0.656595000093269"/>
        </c:manualLayout>
      </c:layout>
      <c:bar3DChart>
        <c:barDir val="col"/>
        <c:grouping val="clustered"/>
        <c:varyColors val="0"/>
        <c:ser>
          <c:idx val="0"/>
          <c:order val="0"/>
          <c:tx>
            <c:strRef>
              <c:f>'India Telecom Industry Stats'!$C$202</c:f>
              <c:strCache>
                <c:ptCount val="1"/>
                <c:pt idx="0">
                  <c:v>Circle A</c:v>
                </c:pt>
              </c:strCache>
            </c:strRef>
          </c:tx>
          <c:invertIfNegative val="0"/>
          <c:dLbls>
            <c:dLbl>
              <c:idx val="0"/>
              <c:layout>
                <c:manualLayout>
                  <c:x val="0.00258375791261386"/>
                  <c:y val="0.01101034784445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5F3-4F85-9E59-29753FC44965}"/>
                </c:ext>
                <c:ext xmlns:c15="http://schemas.microsoft.com/office/drawing/2012/chart" uri="{CE6537A1-D6FC-4f65-9D91-7224C49458BB}">
                  <c15:layout/>
                </c:ext>
              </c:extLst>
            </c:dLbl>
            <c:dLbl>
              <c:idx val="1"/>
              <c:layout>
                <c:manualLayout>
                  <c:x val="0.000633009109155747"/>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3-4F85-9E59-29753FC44965}"/>
                </c:ext>
                <c:ext xmlns:c15="http://schemas.microsoft.com/office/drawing/2012/chart" uri="{CE6537A1-D6FC-4f65-9D91-7224C49458BB}">
                  <c15:layout/>
                </c:ext>
              </c:extLst>
            </c:dLbl>
            <c:dLbl>
              <c:idx val="2"/>
              <c:layout>
                <c:manualLayout>
                  <c:x val="0.0045342493952992"/>
                  <c:y val="0.014532034070453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3-4F85-9E59-29753FC44965}"/>
                </c:ext>
                <c:ext xmlns:c15="http://schemas.microsoft.com/office/drawing/2012/chart" uri="{CE6537A1-D6FC-4f65-9D91-7224C49458BB}">
                  <c15:layout/>
                </c:ext>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5F3-4F85-9E59-29753FC44965}"/>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Stats'!$D$201:$H$201</c:f>
              <c:strCache>
                <c:ptCount val="5"/>
                <c:pt idx="0">
                  <c:v>QE Sep 16</c:v>
                </c:pt>
                <c:pt idx="1">
                  <c:v>QE Dec 16</c:v>
                </c:pt>
                <c:pt idx="2">
                  <c:v>QE Mar 17</c:v>
                </c:pt>
                <c:pt idx="3">
                  <c:v>QE Jun 17</c:v>
                </c:pt>
                <c:pt idx="4">
                  <c:v>QE Sep 17</c:v>
                </c:pt>
              </c:strCache>
            </c:strRef>
          </c:cat>
          <c:val>
            <c:numRef>
              <c:f>'India Telecom Industry Stats'!$D$202:$H$202</c:f>
              <c:numCache>
                <c:formatCode>General</c:formatCode>
                <c:ptCount val="5"/>
                <c:pt idx="0">
                  <c:v>656.0</c:v>
                </c:pt>
                <c:pt idx="1">
                  <c:v>654.0</c:v>
                </c:pt>
                <c:pt idx="2">
                  <c:v>603.0</c:v>
                </c:pt>
                <c:pt idx="3">
                  <c:v>589.0</c:v>
                </c:pt>
                <c:pt idx="4">
                  <c:v>584.0</c:v>
                </c:pt>
              </c:numCache>
            </c:numRef>
          </c:val>
          <c:extLst xmlns:c16r2="http://schemas.microsoft.com/office/drawing/2015/06/chart">
            <c:ext xmlns:c16="http://schemas.microsoft.com/office/drawing/2014/chart" uri="{C3380CC4-5D6E-409C-BE32-E72D297353CC}">
              <c16:uniqueId val="{00000004-95F3-4F85-9E59-29753FC44965}"/>
            </c:ext>
          </c:extLst>
        </c:ser>
        <c:ser>
          <c:idx val="1"/>
          <c:order val="1"/>
          <c:tx>
            <c:strRef>
              <c:f>'India Telecom Industry Stats'!$C$203</c:f>
              <c:strCache>
                <c:ptCount val="1"/>
                <c:pt idx="0">
                  <c:v>Circle B</c:v>
                </c:pt>
              </c:strCache>
            </c:strRef>
          </c:tx>
          <c:invertIfNegative val="0"/>
          <c:dLbls>
            <c:dLbl>
              <c:idx val="0"/>
              <c:layout>
                <c:manualLayout>
                  <c:x val="0.0051929905820596"/>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5F3-4F85-9E59-29753FC44965}"/>
                </c:ext>
                <c:ext xmlns:c15="http://schemas.microsoft.com/office/drawing/2012/chart" uri="{CE6537A1-D6FC-4f65-9D91-7224C49458BB}">
                  <c15:layout/>
                </c:ext>
              </c:extLst>
            </c:dLbl>
            <c:dLbl>
              <c:idx val="1"/>
              <c:layout>
                <c:manualLayout>
                  <c:x val="0.0025837579126138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5F3-4F85-9E59-29753FC44965}"/>
                </c:ext>
                <c:ext xmlns:c15="http://schemas.microsoft.com/office/drawing/2012/chart" uri="{CE6537A1-D6FC-4f65-9D91-7224C49458BB}">
                  <c15:layout/>
                </c:ext>
              </c:extLst>
            </c:dLbl>
            <c:dLbl>
              <c:idx val="2"/>
              <c:layout>
                <c:manualLayout>
                  <c:x val="0.0045342493952992"/>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5F3-4F85-9E59-29753FC44965}"/>
                </c:ext>
                <c:ext xmlns:c15="http://schemas.microsoft.com/office/drawing/2012/chart" uri="{CE6537A1-D6FC-4f65-9D91-7224C49458BB}">
                  <c15:layout/>
                </c:ext>
              </c:extLst>
            </c:dLbl>
            <c:dLbl>
              <c:idx val="3"/>
              <c:layout>
                <c:manualLayout>
                  <c:x val="0.00846096443826957"/>
                  <c:y val="-0.004314920405064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5F3-4F85-9E59-29753FC44965}"/>
                </c:ext>
                <c:ext xmlns:c15="http://schemas.microsoft.com/office/drawing/2012/chart" uri="{CE6537A1-D6FC-4f65-9D91-7224C49458BB}">
                  <c15:layout/>
                </c:ext>
              </c:extLst>
            </c:dLbl>
            <c:dLbl>
              <c:idx val="4"/>
              <c:layout>
                <c:manualLayout>
                  <c:x val="0.0096153846153873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5F3-4F85-9E59-29753FC44965}"/>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Stats'!$D$201:$H$201</c:f>
              <c:strCache>
                <c:ptCount val="5"/>
                <c:pt idx="0">
                  <c:v>QE Sep 16</c:v>
                </c:pt>
                <c:pt idx="1">
                  <c:v>QE Dec 16</c:v>
                </c:pt>
                <c:pt idx="2">
                  <c:v>QE Mar 17</c:v>
                </c:pt>
                <c:pt idx="3">
                  <c:v>QE Jun 17</c:v>
                </c:pt>
                <c:pt idx="4">
                  <c:v>QE Sep 17</c:v>
                </c:pt>
              </c:strCache>
            </c:strRef>
          </c:cat>
          <c:val>
            <c:numRef>
              <c:f>'India Telecom Industry Stats'!$D$203:$H$203</c:f>
              <c:numCache>
                <c:formatCode>General</c:formatCode>
                <c:ptCount val="5"/>
                <c:pt idx="0">
                  <c:v>585.0</c:v>
                </c:pt>
                <c:pt idx="1">
                  <c:v>540.0</c:v>
                </c:pt>
                <c:pt idx="2">
                  <c:v>403.0</c:v>
                </c:pt>
                <c:pt idx="3">
                  <c:v>474.0</c:v>
                </c:pt>
                <c:pt idx="4">
                  <c:v>456.0</c:v>
                </c:pt>
              </c:numCache>
            </c:numRef>
          </c:val>
          <c:extLst xmlns:c16r2="http://schemas.microsoft.com/office/drawing/2015/06/chart">
            <c:ext xmlns:c16="http://schemas.microsoft.com/office/drawing/2014/chart" uri="{C3380CC4-5D6E-409C-BE32-E72D297353CC}">
              <c16:uniqueId val="{0000000A-95F3-4F85-9E59-29753FC44965}"/>
            </c:ext>
          </c:extLst>
        </c:ser>
        <c:ser>
          <c:idx val="2"/>
          <c:order val="2"/>
          <c:tx>
            <c:strRef>
              <c:f>'India Telecom Industry Stats'!$C$204</c:f>
              <c:strCache>
                <c:ptCount val="1"/>
                <c:pt idx="0">
                  <c:v>Circle C</c:v>
                </c:pt>
              </c:strCache>
            </c:strRef>
          </c:tx>
          <c:invertIfNegative val="0"/>
          <c:dLbls>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Stats'!$D$201:$H$201</c:f>
              <c:strCache>
                <c:ptCount val="5"/>
                <c:pt idx="0">
                  <c:v>QE Sep 16</c:v>
                </c:pt>
                <c:pt idx="1">
                  <c:v>QE Dec 16</c:v>
                </c:pt>
                <c:pt idx="2">
                  <c:v>QE Mar 17</c:v>
                </c:pt>
                <c:pt idx="3">
                  <c:v>QE Jun 17</c:v>
                </c:pt>
                <c:pt idx="4">
                  <c:v>QE Sep 17</c:v>
                </c:pt>
              </c:strCache>
            </c:strRef>
          </c:cat>
          <c:val>
            <c:numRef>
              <c:f>'India Telecom Industry Stats'!$D$204:$H$204</c:f>
              <c:numCache>
                <c:formatCode>General</c:formatCode>
                <c:ptCount val="5"/>
                <c:pt idx="0">
                  <c:v>592.0</c:v>
                </c:pt>
                <c:pt idx="1">
                  <c:v>550.0</c:v>
                </c:pt>
                <c:pt idx="2">
                  <c:v>535.0</c:v>
                </c:pt>
                <c:pt idx="3">
                  <c:v>513.0</c:v>
                </c:pt>
                <c:pt idx="4">
                  <c:v>501.0</c:v>
                </c:pt>
              </c:numCache>
            </c:numRef>
          </c:val>
          <c:extLst xmlns:c16r2="http://schemas.microsoft.com/office/drawing/2015/06/chart">
            <c:ext xmlns:c16="http://schemas.microsoft.com/office/drawing/2014/chart" uri="{C3380CC4-5D6E-409C-BE32-E72D297353CC}">
              <c16:uniqueId val="{0000000B-95F3-4F85-9E59-29753FC44965}"/>
            </c:ext>
          </c:extLst>
        </c:ser>
        <c:ser>
          <c:idx val="3"/>
          <c:order val="3"/>
          <c:tx>
            <c:strRef>
              <c:f>'India Telecom Industry Stats'!$C$205</c:f>
              <c:strCache>
                <c:ptCount val="1"/>
                <c:pt idx="0">
                  <c:v>Metro</c:v>
                </c:pt>
              </c:strCache>
            </c:strRef>
          </c:tx>
          <c:invertIfNegative val="0"/>
          <c:dLbls>
            <c:dLbl>
              <c:idx val="0"/>
              <c:layout>
                <c:manualLayout>
                  <c:x val="0.0032520325203252"/>
                  <c:y val="0.001141453063047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5F3-4F85-9E59-29753FC44965}"/>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Stats'!$D$201:$H$201</c:f>
              <c:strCache>
                <c:ptCount val="5"/>
                <c:pt idx="0">
                  <c:v>QE Sep 16</c:v>
                </c:pt>
                <c:pt idx="1">
                  <c:v>QE Dec 16</c:v>
                </c:pt>
                <c:pt idx="2">
                  <c:v>QE Mar 17</c:v>
                </c:pt>
                <c:pt idx="3">
                  <c:v>QE Jun 17</c:v>
                </c:pt>
                <c:pt idx="4">
                  <c:v>QE Sep 17</c:v>
                </c:pt>
              </c:strCache>
            </c:strRef>
          </c:cat>
          <c:val>
            <c:numRef>
              <c:f>'India Telecom Industry Stats'!$D$205:$H$205</c:f>
              <c:numCache>
                <c:formatCode>General</c:formatCode>
                <c:ptCount val="5"/>
                <c:pt idx="0">
                  <c:v>635.0</c:v>
                </c:pt>
                <c:pt idx="1">
                  <c:v>574.0</c:v>
                </c:pt>
                <c:pt idx="2">
                  <c:v>528.0</c:v>
                </c:pt>
                <c:pt idx="3">
                  <c:v>525.0</c:v>
                </c:pt>
                <c:pt idx="4">
                  <c:v>507.0</c:v>
                </c:pt>
              </c:numCache>
            </c:numRef>
          </c:val>
          <c:extLst xmlns:c16r2="http://schemas.microsoft.com/office/drawing/2015/06/chart">
            <c:ext xmlns:c16="http://schemas.microsoft.com/office/drawing/2014/chart" uri="{C3380CC4-5D6E-409C-BE32-E72D297353CC}">
              <c16:uniqueId val="{0000000D-95F3-4F85-9E59-29753FC44965}"/>
            </c:ext>
          </c:extLst>
        </c:ser>
        <c:ser>
          <c:idx val="4"/>
          <c:order val="4"/>
          <c:tx>
            <c:strRef>
              <c:f>'India Telecom Industry Stats'!$C$206</c:f>
              <c:strCache>
                <c:ptCount val="1"/>
                <c:pt idx="0">
                  <c:v>All India</c:v>
                </c:pt>
              </c:strCache>
            </c:strRef>
          </c:tx>
          <c:invertIfNegative val="0"/>
          <c:dLbls>
            <c:dLbl>
              <c:idx val="0"/>
              <c:layout>
                <c:manualLayout>
                  <c:x val="0.00653594771241849"/>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5F3-4F85-9E59-29753FC44965}"/>
                </c:ext>
                <c:ext xmlns:c15="http://schemas.microsoft.com/office/drawing/2012/chart" uri="{CE6537A1-D6FC-4f65-9D91-7224C49458BB}">
                  <c15:layout/>
                </c:ext>
              </c:extLst>
            </c:dLbl>
            <c:dLbl>
              <c:idx val="1"/>
              <c:layout>
                <c:manualLayout>
                  <c:x val="0.00653594771241849"/>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5F3-4F85-9E59-29753FC44965}"/>
                </c:ext>
                <c:ext xmlns:c15="http://schemas.microsoft.com/office/drawing/2012/chart" uri="{CE6537A1-D6FC-4f65-9D91-7224C49458BB}">
                  <c15:layout/>
                </c:ext>
              </c:extLst>
            </c:dLbl>
            <c:dLbl>
              <c:idx val="2"/>
              <c:layout>
                <c:manualLayout>
                  <c:x val="0.00980392156862745"/>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5F3-4F85-9E59-29753FC44965}"/>
                </c:ext>
                <c:ext xmlns:c15="http://schemas.microsoft.com/office/drawing/2012/chart" uri="{CE6537A1-D6FC-4f65-9D91-7224C49458BB}">
                  <c15:layout/>
                </c:ext>
              </c:extLst>
            </c:dLbl>
            <c:dLbl>
              <c:idx val="3"/>
              <c:layout>
                <c:manualLayout>
                  <c:x val="0.00980392156862745"/>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5F3-4F85-9E59-29753FC44965}"/>
                </c:ext>
                <c:ext xmlns:c15="http://schemas.microsoft.com/office/drawing/2012/chart" uri="{CE6537A1-D6FC-4f65-9D91-7224C49458BB}">
                  <c15:layout/>
                </c:ext>
              </c:extLst>
            </c:dLbl>
            <c:dLbl>
              <c:idx val="4"/>
              <c:layout>
                <c:manualLayout>
                  <c:x val="0.0096153846153873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5F3-4F85-9E59-29753FC44965}"/>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tx2">
                        <a:lumMod val="60000"/>
                        <a:lumOff val="40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Stats'!$D$201:$H$201</c:f>
              <c:strCache>
                <c:ptCount val="5"/>
                <c:pt idx="0">
                  <c:v>QE Sep 16</c:v>
                </c:pt>
                <c:pt idx="1">
                  <c:v>QE Dec 16</c:v>
                </c:pt>
                <c:pt idx="2">
                  <c:v>QE Mar 17</c:v>
                </c:pt>
                <c:pt idx="3">
                  <c:v>QE Jun 17</c:v>
                </c:pt>
                <c:pt idx="4">
                  <c:v>QE Sep 17</c:v>
                </c:pt>
              </c:strCache>
            </c:strRef>
          </c:cat>
          <c:val>
            <c:numRef>
              <c:f>'India Telecom Industry Stats'!$D$206:$H$206</c:f>
              <c:numCache>
                <c:formatCode>General</c:formatCode>
                <c:ptCount val="5"/>
                <c:pt idx="0">
                  <c:v>631.0</c:v>
                </c:pt>
                <c:pt idx="1">
                  <c:v>593.0</c:v>
                </c:pt>
                <c:pt idx="2">
                  <c:v>527.0</c:v>
                </c:pt>
                <c:pt idx="3">
                  <c:v>537.0</c:v>
                </c:pt>
                <c:pt idx="4">
                  <c:v>524.0</c:v>
                </c:pt>
              </c:numCache>
            </c:numRef>
          </c:val>
          <c:extLst xmlns:c16r2="http://schemas.microsoft.com/office/drawing/2015/06/chart">
            <c:ext xmlns:c16="http://schemas.microsoft.com/office/drawing/2014/chart" uri="{C3380CC4-5D6E-409C-BE32-E72D297353CC}">
              <c16:uniqueId val="{00000013-95F3-4F85-9E59-29753FC44965}"/>
            </c:ext>
          </c:extLst>
        </c:ser>
        <c:dLbls>
          <c:showLegendKey val="0"/>
          <c:showVal val="0"/>
          <c:showCatName val="0"/>
          <c:showSerName val="0"/>
          <c:showPercent val="0"/>
          <c:showBubbleSize val="0"/>
        </c:dLbls>
        <c:gapWidth val="150"/>
        <c:shape val="box"/>
        <c:axId val="1585692896"/>
        <c:axId val="1585695216"/>
        <c:axId val="0"/>
      </c:bar3DChart>
      <c:catAx>
        <c:axId val="1585692896"/>
        <c:scaling>
          <c:orientation val="minMax"/>
        </c:scaling>
        <c:delete val="0"/>
        <c:axPos val="b"/>
        <c:numFmt formatCode="General" sourceLinked="1"/>
        <c:majorTickMark val="out"/>
        <c:minorTickMark val="none"/>
        <c:tickLblPos val="nextTo"/>
        <c:txPr>
          <a:bodyPr/>
          <a:lstStyle/>
          <a:p>
            <a:pPr>
              <a:defRPr lang="en-US"/>
            </a:pPr>
            <a:endParaRPr lang="en-US"/>
          </a:p>
        </c:txPr>
        <c:crossAx val="1585695216"/>
        <c:crosses val="autoZero"/>
        <c:auto val="1"/>
        <c:lblAlgn val="ctr"/>
        <c:lblOffset val="100"/>
        <c:noMultiLvlLbl val="0"/>
      </c:catAx>
      <c:valAx>
        <c:axId val="1585695216"/>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ARPU</a:t>
                </a:r>
              </a:p>
              <a:p>
                <a:pPr>
                  <a:defRPr lang="en-US" sz="900" b="0">
                    <a:latin typeface="Arial" pitchFamily="34" charset="0"/>
                    <a:cs typeface="Arial" pitchFamily="34" charset="0"/>
                  </a:defRPr>
                </a:pPr>
                <a:r>
                  <a:rPr lang="en-US" sz="900" b="0">
                    <a:latin typeface="Arial" pitchFamily="34" charset="0"/>
                    <a:cs typeface="Arial" pitchFamily="34" charset="0"/>
                  </a:rPr>
                  <a:t>(INR ) </a:t>
                </a:r>
              </a:p>
            </c:rich>
          </c:tx>
          <c:layout>
            <c:manualLayout>
              <c:xMode val="edge"/>
              <c:yMode val="edge"/>
              <c:x val="0.00911378724718252"/>
              <c:y val="0.386457809795139"/>
            </c:manualLayout>
          </c:layout>
          <c:overlay val="0"/>
        </c:title>
        <c:numFmt formatCode="General" sourceLinked="1"/>
        <c:majorTickMark val="out"/>
        <c:minorTickMark val="none"/>
        <c:tickLblPos val="nextTo"/>
        <c:txPr>
          <a:bodyPr/>
          <a:lstStyle/>
          <a:p>
            <a:pPr>
              <a:defRPr lang="en-US"/>
            </a:pPr>
            <a:endParaRPr lang="en-US"/>
          </a:p>
        </c:txPr>
        <c:crossAx val="1585692896"/>
        <c:crosses val="autoZero"/>
        <c:crossBetween val="between"/>
      </c:valAx>
      <c:spPr>
        <a:noFill/>
        <a:ln w="25400">
          <a:noFill/>
        </a:ln>
      </c:spPr>
    </c:plotArea>
    <c:legend>
      <c:legendPos val="b"/>
      <c:layout>
        <c:manualLayout>
          <c:xMode val="edge"/>
          <c:yMode val="edge"/>
          <c:x val="0.180772734290567"/>
          <c:y val="0.898166080303792"/>
          <c:w val="0.797941433791365"/>
          <c:h val="0.0854984084436255"/>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Composition of Revenue(%) GSM</a:t>
            </a:r>
          </a:p>
        </c:rich>
      </c:tx>
      <c:layout>
        <c:manualLayout>
          <c:xMode val="edge"/>
          <c:yMode val="edge"/>
          <c:x val="0.245982311360812"/>
          <c:y val="0.0139803635656662"/>
        </c:manualLayout>
      </c:layout>
      <c:overlay val="1"/>
    </c:title>
    <c:autoTitleDeleted val="0"/>
    <c:plotArea>
      <c:layout>
        <c:manualLayout>
          <c:layoutTarget val="inner"/>
          <c:xMode val="edge"/>
          <c:yMode val="edge"/>
          <c:x val="0.138598464665601"/>
          <c:y val="0.11158573928259"/>
          <c:w val="0.603244923331952"/>
          <c:h val="0.738039880431613"/>
        </c:manualLayout>
      </c:layout>
      <c:barChart>
        <c:barDir val="col"/>
        <c:grouping val="stacked"/>
        <c:varyColors val="0"/>
        <c:ser>
          <c:idx val="0"/>
          <c:order val="0"/>
          <c:tx>
            <c:strRef>
              <c:f>'India Telecom Industry Stats'!$K$348</c:f>
              <c:strCache>
                <c:ptCount val="1"/>
                <c:pt idx="0">
                  <c:v>Other Revenues *</c:v>
                </c:pt>
              </c:strCache>
            </c:strRef>
          </c:tx>
          <c:invertIfNegative val="0"/>
          <c:dLbls>
            <c:dLbl>
              <c:idx val="0"/>
              <c:layout>
                <c:manualLayout>
                  <c:x val="-0.00246457178065325"/>
                  <c:y val="-0.0049382716049409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428-4BBF-9704-632D67497B28}"/>
                </c:ext>
                <c:ext xmlns:c15="http://schemas.microsoft.com/office/drawing/2012/chart" uri="{CE6537A1-D6FC-4f65-9D91-7224C49458BB}">
                  <c15:layout/>
                </c:ext>
              </c:extLst>
            </c:dLbl>
            <c:dLbl>
              <c:idx val="3"/>
              <c:layout>
                <c:manualLayout>
                  <c:x val="0.00739476722204409"/>
                  <c:y val="-3.89558583378088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28-4BBF-9704-632D67497B28}"/>
                </c:ext>
                <c:ext xmlns:c15="http://schemas.microsoft.com/office/drawing/2012/chart" uri="{CE6537A1-D6FC-4f65-9D91-7224C49458BB}">
                  <c15:layout/>
                </c:ext>
              </c:extLst>
            </c:dLbl>
            <c:dLbl>
              <c:idx val="4"/>
              <c:layout>
                <c:manualLayout>
                  <c:x val="0.0024363288476107"/>
                  <c:y val="9.0701175708875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428-4BBF-9704-632D67497B28}"/>
                </c:ext>
                <c:ext xmlns:c15="http://schemas.microsoft.com/office/drawing/2012/chart" uri="{CE6537A1-D6FC-4f65-9D91-7224C49458BB}">
                  <c15:layout/>
                </c:ext>
              </c:extLst>
            </c:dLbl>
            <c:numFmt formatCode="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Stats'!$F$349:$F$353</c:f>
              <c:strCache>
                <c:ptCount val="5"/>
                <c:pt idx="0">
                  <c:v>QE Sep 16</c:v>
                </c:pt>
                <c:pt idx="1">
                  <c:v>QE Dec 16</c:v>
                </c:pt>
                <c:pt idx="2">
                  <c:v>QE Mar 17</c:v>
                </c:pt>
                <c:pt idx="3">
                  <c:v>QE Jun 17</c:v>
                </c:pt>
                <c:pt idx="4">
                  <c:v>QE Sep 17</c:v>
                </c:pt>
              </c:strCache>
            </c:strRef>
          </c:cat>
          <c:val>
            <c:numRef>
              <c:f>'India Telecom Industry Stats'!$K$349:$K$353</c:f>
              <c:numCache>
                <c:formatCode>0.00%</c:formatCode>
                <c:ptCount val="5"/>
                <c:pt idx="0">
                  <c:v>0.287</c:v>
                </c:pt>
                <c:pt idx="1">
                  <c:v>0.285</c:v>
                </c:pt>
                <c:pt idx="2">
                  <c:v>0.285</c:v>
                </c:pt>
                <c:pt idx="3">
                  <c:v>0.303</c:v>
                </c:pt>
                <c:pt idx="4">
                  <c:v>0.427</c:v>
                </c:pt>
              </c:numCache>
            </c:numRef>
          </c:val>
          <c:extLst xmlns:c16r2="http://schemas.microsoft.com/office/drawing/2015/06/chart">
            <c:ext xmlns:c16="http://schemas.microsoft.com/office/drawing/2014/chart" uri="{C3380CC4-5D6E-409C-BE32-E72D297353CC}">
              <c16:uniqueId val="{00000003-9428-4BBF-9704-632D67497B28}"/>
            </c:ext>
          </c:extLst>
        </c:ser>
        <c:ser>
          <c:idx val="1"/>
          <c:order val="1"/>
          <c:tx>
            <c:strRef>
              <c:f>'India Telecom Industry Stats'!$J$348</c:f>
              <c:strCache>
                <c:ptCount val="1"/>
                <c:pt idx="0">
                  <c:v>Revenue from SMS</c:v>
                </c:pt>
              </c:strCache>
            </c:strRef>
          </c:tx>
          <c:invertIfNegative val="0"/>
          <c:dLbls>
            <c:dLbl>
              <c:idx val="0"/>
              <c:layout>
                <c:manualLayout>
                  <c:x val="0.0024645717806532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428-4BBF-9704-632D67497B28}"/>
                </c:ext>
                <c:ext xmlns:c15="http://schemas.microsoft.com/office/drawing/2012/chart" uri="{CE6537A1-D6FC-4f65-9D91-7224C49458BB}">
                  <c15:layout/>
                </c:ext>
              </c:extLst>
            </c:dLbl>
            <c:dLbl>
              <c:idx val="1"/>
              <c:layout>
                <c:manualLayout>
                  <c:x val="-0.0024645717806532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428-4BBF-9704-632D67497B28}"/>
                </c:ext>
                <c:ext xmlns:c15="http://schemas.microsoft.com/office/drawing/2012/chart" uri="{CE6537A1-D6FC-4f65-9D91-7224C49458BB}">
                  <c15:layout/>
                </c:ext>
              </c:extLst>
            </c:dLbl>
            <c:dLbl>
              <c:idx val="2"/>
              <c:layout>
                <c:manualLayout>
                  <c:x val="-7.76353514125583E-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428-4BBF-9704-632D67497B28}"/>
                </c:ext>
                <c:ext xmlns:c15="http://schemas.microsoft.com/office/drawing/2012/chart" uri="{CE6537A1-D6FC-4f65-9D91-7224C49458BB}">
                  <c15:layout/>
                </c:ext>
              </c:extLst>
            </c:dLbl>
            <c:dLbl>
              <c:idx val="3"/>
              <c:layout>
                <c:manualLayout>
                  <c:x val="0.0"/>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428-4BBF-9704-632D67497B28}"/>
                </c:ext>
                <c:ext xmlns:c15="http://schemas.microsoft.com/office/drawing/2012/chart" uri="{CE6537A1-D6FC-4f65-9D91-7224C49458BB}">
                  <c15:layout/>
                </c:ext>
              </c:extLst>
            </c:dLbl>
            <c:dLbl>
              <c:idx val="4"/>
              <c:layout>
                <c:manualLayout>
                  <c:x val="0.004872657695223"/>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428-4BBF-9704-632D67497B28}"/>
                </c:ext>
                <c:ext xmlns:c15="http://schemas.microsoft.com/office/drawing/2012/chart" uri="{CE6537A1-D6FC-4f65-9D91-7224C49458BB}">
                  <c15:layout/>
                </c:ext>
              </c:extLst>
            </c:dLbl>
            <c:numFmt formatCode="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Stats'!$F$349:$F$353</c:f>
              <c:strCache>
                <c:ptCount val="5"/>
                <c:pt idx="0">
                  <c:v>QE Sep 16</c:v>
                </c:pt>
                <c:pt idx="1">
                  <c:v>QE Dec 16</c:v>
                </c:pt>
                <c:pt idx="2">
                  <c:v>QE Mar 17</c:v>
                </c:pt>
                <c:pt idx="3">
                  <c:v>QE Jun 17</c:v>
                </c:pt>
                <c:pt idx="4">
                  <c:v>QE Sep 17</c:v>
                </c:pt>
              </c:strCache>
            </c:strRef>
          </c:cat>
          <c:val>
            <c:numRef>
              <c:f>'India Telecom Industry Stats'!$J$349:$J$353</c:f>
              <c:numCache>
                <c:formatCode>0.00%</c:formatCode>
                <c:ptCount val="5"/>
                <c:pt idx="0">
                  <c:v>0.023</c:v>
                </c:pt>
                <c:pt idx="1">
                  <c:v>0.024</c:v>
                </c:pt>
                <c:pt idx="2">
                  <c:v>0.026</c:v>
                </c:pt>
                <c:pt idx="3">
                  <c:v>0.024</c:v>
                </c:pt>
                <c:pt idx="4">
                  <c:v>0.02</c:v>
                </c:pt>
              </c:numCache>
            </c:numRef>
          </c:val>
          <c:extLst xmlns:c16r2="http://schemas.microsoft.com/office/drawing/2015/06/chart">
            <c:ext xmlns:c16="http://schemas.microsoft.com/office/drawing/2014/chart" uri="{C3380CC4-5D6E-409C-BE32-E72D297353CC}">
              <c16:uniqueId val="{00000009-9428-4BBF-9704-632D67497B28}"/>
            </c:ext>
          </c:extLst>
        </c:ser>
        <c:ser>
          <c:idx val="2"/>
          <c:order val="2"/>
          <c:tx>
            <c:strRef>
              <c:f>'India Telecom Industry Stats'!$I$348</c:f>
              <c:strCache>
                <c:ptCount val="1"/>
                <c:pt idx="0">
                  <c:v>Revenue from Roaming</c:v>
                </c:pt>
              </c:strCache>
            </c:strRef>
          </c:tx>
          <c:invertIfNegative val="0"/>
          <c:dLbls>
            <c:dLbl>
              <c:idx val="0"/>
              <c:layout>
                <c:manualLayout>
                  <c:x val="-0.0024363288476107"/>
                  <c:y val="-0.0098947880178025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428-4BBF-9704-632D67497B28}"/>
                </c:ext>
                <c:ext xmlns:c15="http://schemas.microsoft.com/office/drawing/2012/chart" uri="{CE6537A1-D6FC-4f65-9D91-7224C49458BB}">
                  <c15:layout/>
                </c:ext>
              </c:extLst>
            </c:dLbl>
            <c:dLbl>
              <c:idx val="1"/>
              <c:layout>
                <c:manualLayout>
                  <c:x val="0.0"/>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428-4BBF-9704-632D67497B28}"/>
                </c:ext>
                <c:ext xmlns:c15="http://schemas.microsoft.com/office/drawing/2012/chart" uri="{CE6537A1-D6FC-4f65-9D91-7224C49458BB}">
                  <c15:layout/>
                </c:ext>
              </c:extLst>
            </c:dLbl>
            <c:dLbl>
              <c:idx val="3"/>
              <c:layout>
                <c:manualLayout>
                  <c:x val="0.00492984481469606"/>
                  <c:y val="-7.79117166756263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428-4BBF-9704-632D67497B28}"/>
                </c:ext>
                <c:ext xmlns:c15="http://schemas.microsoft.com/office/drawing/2012/chart" uri="{CE6537A1-D6FC-4f65-9D91-7224C49458BB}">
                  <c15:layout/>
                </c:ext>
              </c:extLst>
            </c:dLbl>
            <c:numFmt formatCode="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Stats'!$F$349:$F$353</c:f>
              <c:strCache>
                <c:ptCount val="5"/>
                <c:pt idx="0">
                  <c:v>QE Sep 16</c:v>
                </c:pt>
                <c:pt idx="1">
                  <c:v>QE Dec 16</c:v>
                </c:pt>
                <c:pt idx="2">
                  <c:v>QE Mar 17</c:v>
                </c:pt>
                <c:pt idx="3">
                  <c:v>QE Jun 17</c:v>
                </c:pt>
                <c:pt idx="4">
                  <c:v>QE Sep 17</c:v>
                </c:pt>
              </c:strCache>
            </c:strRef>
          </c:cat>
          <c:val>
            <c:numRef>
              <c:f>'India Telecom Industry Stats'!$I$349:$I$353</c:f>
              <c:numCache>
                <c:formatCode>0.00%</c:formatCode>
                <c:ptCount val="5"/>
                <c:pt idx="0">
                  <c:v>0.046</c:v>
                </c:pt>
                <c:pt idx="1">
                  <c:v>0.048</c:v>
                </c:pt>
                <c:pt idx="2">
                  <c:v>0.047</c:v>
                </c:pt>
                <c:pt idx="3">
                  <c:v>0.049</c:v>
                </c:pt>
                <c:pt idx="4">
                  <c:v>0.036</c:v>
                </c:pt>
              </c:numCache>
            </c:numRef>
          </c:val>
          <c:extLst xmlns:c16r2="http://schemas.microsoft.com/office/drawing/2015/06/chart">
            <c:ext xmlns:c16="http://schemas.microsoft.com/office/drawing/2014/chart" uri="{C3380CC4-5D6E-409C-BE32-E72D297353CC}">
              <c16:uniqueId val="{0000000D-9428-4BBF-9704-632D67497B28}"/>
            </c:ext>
          </c:extLst>
        </c:ser>
        <c:ser>
          <c:idx val="3"/>
          <c:order val="3"/>
          <c:tx>
            <c:strRef>
              <c:f>'India Telecom Industry Stats'!$H$348</c:f>
              <c:strCache>
                <c:ptCount val="1"/>
                <c:pt idx="0">
                  <c:v>Revenue from Calls</c:v>
                </c:pt>
              </c:strCache>
            </c:strRef>
          </c:tx>
          <c:invertIfNegative val="0"/>
          <c:dLbls>
            <c:numFmt formatCode="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Stats'!$F$349:$F$353</c:f>
              <c:strCache>
                <c:ptCount val="5"/>
                <c:pt idx="0">
                  <c:v>QE Sep 16</c:v>
                </c:pt>
                <c:pt idx="1">
                  <c:v>QE Dec 16</c:v>
                </c:pt>
                <c:pt idx="2">
                  <c:v>QE Mar 17</c:v>
                </c:pt>
                <c:pt idx="3">
                  <c:v>QE Jun 17</c:v>
                </c:pt>
                <c:pt idx="4">
                  <c:v>QE Sep 17</c:v>
                </c:pt>
              </c:strCache>
            </c:strRef>
          </c:cat>
          <c:val>
            <c:numRef>
              <c:f>'India Telecom Industry Stats'!$H$349:$H$353</c:f>
              <c:numCache>
                <c:formatCode>0.00%</c:formatCode>
                <c:ptCount val="5"/>
                <c:pt idx="0">
                  <c:v>0.467</c:v>
                </c:pt>
                <c:pt idx="1">
                  <c:v>0.457</c:v>
                </c:pt>
                <c:pt idx="2">
                  <c:v>0.433</c:v>
                </c:pt>
                <c:pt idx="3">
                  <c:v>0.401</c:v>
                </c:pt>
                <c:pt idx="4">
                  <c:v>0.312</c:v>
                </c:pt>
              </c:numCache>
            </c:numRef>
          </c:val>
          <c:extLst xmlns:c16r2="http://schemas.microsoft.com/office/drawing/2015/06/chart">
            <c:ext xmlns:c16="http://schemas.microsoft.com/office/drawing/2014/chart" uri="{C3380CC4-5D6E-409C-BE32-E72D297353CC}">
              <c16:uniqueId val="{0000000E-9428-4BBF-9704-632D67497B28}"/>
            </c:ext>
          </c:extLst>
        </c:ser>
        <c:ser>
          <c:idx val="4"/>
          <c:order val="4"/>
          <c:tx>
            <c:strRef>
              <c:f>'India Telecom Industry Stats'!$G$348</c:f>
              <c:strCache>
                <c:ptCount val="1"/>
                <c:pt idx="0">
                  <c:v>Rental Revenue</c:v>
                </c:pt>
              </c:strCache>
            </c:strRef>
          </c:tx>
          <c:invertIfNegative val="0"/>
          <c:dLbls>
            <c:numFmt formatCode="0.0%" sourceLinked="0"/>
            <c:spPr>
              <a:noFill/>
              <a:ln>
                <a:noFill/>
              </a:ln>
              <a:effectLst/>
            </c:spPr>
            <c:txPr>
              <a:bodyPr/>
              <a:lstStyle/>
              <a:p>
                <a:pPr>
                  <a:defRPr lang="en-US" sz="7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Stats'!$F$349:$F$353</c:f>
              <c:strCache>
                <c:ptCount val="5"/>
                <c:pt idx="0">
                  <c:v>QE Sep 16</c:v>
                </c:pt>
                <c:pt idx="1">
                  <c:v>QE Dec 16</c:v>
                </c:pt>
                <c:pt idx="2">
                  <c:v>QE Mar 17</c:v>
                </c:pt>
                <c:pt idx="3">
                  <c:v>QE Jun 17</c:v>
                </c:pt>
                <c:pt idx="4">
                  <c:v>QE Sep 17</c:v>
                </c:pt>
              </c:strCache>
            </c:strRef>
          </c:cat>
          <c:val>
            <c:numRef>
              <c:f>'India Telecom Industry Stats'!$G$349:$G$353</c:f>
              <c:numCache>
                <c:formatCode>0.00%</c:formatCode>
                <c:ptCount val="5"/>
                <c:pt idx="0">
                  <c:v>0.177</c:v>
                </c:pt>
                <c:pt idx="1">
                  <c:v>0.186</c:v>
                </c:pt>
                <c:pt idx="2">
                  <c:v>0.209</c:v>
                </c:pt>
                <c:pt idx="3">
                  <c:v>0.223</c:v>
                </c:pt>
                <c:pt idx="4">
                  <c:v>0.205</c:v>
                </c:pt>
              </c:numCache>
            </c:numRef>
          </c:val>
          <c:extLst xmlns:c16r2="http://schemas.microsoft.com/office/drawing/2015/06/chart">
            <c:ext xmlns:c16="http://schemas.microsoft.com/office/drawing/2014/chart" uri="{C3380CC4-5D6E-409C-BE32-E72D297353CC}">
              <c16:uniqueId val="{0000000F-9428-4BBF-9704-632D67497B28}"/>
            </c:ext>
          </c:extLst>
        </c:ser>
        <c:dLbls>
          <c:showLegendKey val="0"/>
          <c:showVal val="0"/>
          <c:showCatName val="0"/>
          <c:showSerName val="0"/>
          <c:showPercent val="0"/>
          <c:showBubbleSize val="0"/>
        </c:dLbls>
        <c:gapWidth val="150"/>
        <c:overlap val="100"/>
        <c:axId val="1587402256"/>
        <c:axId val="1587404304"/>
      </c:barChart>
      <c:catAx>
        <c:axId val="1587402256"/>
        <c:scaling>
          <c:orientation val="minMax"/>
        </c:scaling>
        <c:delete val="0"/>
        <c:axPos val="b"/>
        <c:numFmt formatCode="General" sourceLinked="1"/>
        <c:majorTickMark val="out"/>
        <c:minorTickMark val="none"/>
        <c:tickLblPos val="nextTo"/>
        <c:txPr>
          <a:bodyPr/>
          <a:lstStyle/>
          <a:p>
            <a:pPr>
              <a:defRPr lang="en-US"/>
            </a:pPr>
            <a:endParaRPr lang="en-US"/>
          </a:p>
        </c:txPr>
        <c:crossAx val="1587404304"/>
        <c:crosses val="autoZero"/>
        <c:auto val="1"/>
        <c:lblAlgn val="ctr"/>
        <c:lblOffset val="100"/>
        <c:noMultiLvlLbl val="0"/>
      </c:catAx>
      <c:valAx>
        <c:axId val="1587404304"/>
        <c:scaling>
          <c:orientation val="minMax"/>
        </c:scaling>
        <c:delete val="0"/>
        <c:axPos val="l"/>
        <c:numFmt formatCode="0%" sourceLinked="0"/>
        <c:majorTickMark val="out"/>
        <c:minorTickMark val="none"/>
        <c:tickLblPos val="nextTo"/>
        <c:txPr>
          <a:bodyPr/>
          <a:lstStyle/>
          <a:p>
            <a:pPr>
              <a:defRPr lang="en-US"/>
            </a:pPr>
            <a:endParaRPr lang="en-US"/>
          </a:p>
        </c:txPr>
        <c:crossAx val="1587402256"/>
        <c:crosses val="autoZero"/>
        <c:crossBetween val="between"/>
        <c:majorUnit val="0.15"/>
        <c:minorUnit val="0.15"/>
      </c:valAx>
      <c:spPr>
        <a:solidFill>
          <a:srgbClr val="FFFFCC"/>
        </a:solidFill>
      </c:spPr>
    </c:plotArea>
    <c:legend>
      <c:legendPos val="r"/>
      <c:layout>
        <c:manualLayout>
          <c:xMode val="edge"/>
          <c:yMode val="edge"/>
          <c:x val="0.769831956615932"/>
          <c:y val="0.164747351025575"/>
          <c:w val="0.219793311068745"/>
          <c:h val="0.739949450763368"/>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69325724832"/>
          <c:y val="0.142677865266842"/>
          <c:w val="0.857361702670601"/>
          <c:h val="0.681483114610674"/>
        </c:manualLayout>
      </c:layout>
      <c:barChart>
        <c:barDir val="col"/>
        <c:grouping val="clustered"/>
        <c:varyColors val="0"/>
        <c:ser>
          <c:idx val="0"/>
          <c:order val="0"/>
          <c:tx>
            <c:strRef>
              <c:f>'Market share &amp; Sub Trends '!$B$696</c:f>
              <c:strCache>
                <c:ptCount val="1"/>
                <c:pt idx="0">
                  <c:v>2018</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11"/>
              <c:layout>
                <c:manualLayout>
                  <c:x val="0.0"/>
                  <c:y val="0.020639834881322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3CF-4A4B-9BA7-D7BAAFEF6AB9}"/>
                </c:ext>
                <c:ext xmlns:c15="http://schemas.microsoft.com/office/drawing/2012/chart" uri="{CE6537A1-D6FC-4f65-9D91-7224C49458BB}"/>
              </c:extLst>
            </c:dLbl>
            <c:spPr>
              <a:noFill/>
              <a:ln>
                <a:noFill/>
              </a:ln>
              <a:effectLst/>
            </c:spPr>
            <c:txPr>
              <a:bodyPr/>
              <a:lstStyle/>
              <a:p>
                <a:pPr>
                  <a:defRPr lang="en-US">
                    <a:solidFill>
                      <a:schemeClr val="accent1">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'Market share &amp; Sub Trends '!$C$688:$N$688</c:f>
              <c:strCache>
                <c:ptCount val="12"/>
                <c:pt idx="0">
                  <c:v>Jan  </c:v>
                </c:pt>
                <c:pt idx="1">
                  <c:v>Feb </c:v>
                </c:pt>
                <c:pt idx="2">
                  <c:v>Mar</c:v>
                </c:pt>
                <c:pt idx="3">
                  <c:v>Apr</c:v>
                </c:pt>
                <c:pt idx="4">
                  <c:v>May </c:v>
                </c:pt>
                <c:pt idx="5">
                  <c:v>June</c:v>
                </c:pt>
                <c:pt idx="6">
                  <c:v>July </c:v>
                </c:pt>
                <c:pt idx="7">
                  <c:v>Aug</c:v>
                </c:pt>
                <c:pt idx="8">
                  <c:v>Sep</c:v>
                </c:pt>
                <c:pt idx="9">
                  <c:v>Oct</c:v>
                </c:pt>
                <c:pt idx="10">
                  <c:v>Nov</c:v>
                </c:pt>
                <c:pt idx="11">
                  <c:v>Dec</c:v>
                </c:pt>
              </c:strCache>
            </c:strRef>
          </c:cat>
          <c:val>
            <c:numRef>
              <c:f>'Market share &amp; Sub Trends '!$C$696:$N$696</c:f>
              <c:numCache>
                <c:formatCode>General</c:formatCode>
                <c:ptCount val="12"/>
                <c:pt idx="0">
                  <c:v>17.87</c:v>
                </c:pt>
              </c:numCache>
            </c:numRef>
          </c:val>
          <c:extLst xmlns:c16r2="http://schemas.microsoft.com/office/drawing/2015/06/chart">
            <c:ext xmlns:c16="http://schemas.microsoft.com/office/drawing/2014/chart" uri="{C3380CC4-5D6E-409C-BE32-E72D297353CC}">
              <c16:uniqueId val="{0000000E-23CF-4A4B-9BA7-D7BAAFEF6AB9}"/>
            </c:ext>
          </c:extLst>
        </c:ser>
        <c:ser>
          <c:idx val="1"/>
          <c:order val="1"/>
          <c:tx>
            <c:strRef>
              <c:f>'Market share &amp; Sub Trends '!$B$695</c:f>
              <c:strCache>
                <c:ptCount val="1"/>
                <c:pt idx="0">
                  <c:v>2017</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'Market share &amp; Sub Trends '!$C$688:$N$688</c:f>
              <c:strCache>
                <c:ptCount val="12"/>
                <c:pt idx="0">
                  <c:v>Jan  </c:v>
                </c:pt>
                <c:pt idx="1">
                  <c:v>Feb </c:v>
                </c:pt>
                <c:pt idx="2">
                  <c:v>Mar</c:v>
                </c:pt>
                <c:pt idx="3">
                  <c:v>Apr</c:v>
                </c:pt>
                <c:pt idx="4">
                  <c:v>May </c:v>
                </c:pt>
                <c:pt idx="5">
                  <c:v>June</c:v>
                </c:pt>
                <c:pt idx="6">
                  <c:v>July </c:v>
                </c:pt>
                <c:pt idx="7">
                  <c:v>Aug</c:v>
                </c:pt>
                <c:pt idx="8">
                  <c:v>Sep</c:v>
                </c:pt>
                <c:pt idx="9">
                  <c:v>Oct</c:v>
                </c:pt>
                <c:pt idx="10">
                  <c:v>Nov</c:v>
                </c:pt>
                <c:pt idx="11">
                  <c:v>Dec</c:v>
                </c:pt>
              </c:strCache>
            </c:strRef>
          </c:cat>
          <c:val>
            <c:numRef>
              <c:f>'Market share &amp; Sub Trends '!$C$695:$N$695</c:f>
              <c:numCache>
                <c:formatCode>General</c:formatCode>
                <c:ptCount val="12"/>
                <c:pt idx="0">
                  <c:v>18.1</c:v>
                </c:pt>
                <c:pt idx="1">
                  <c:v>18.18</c:v>
                </c:pt>
                <c:pt idx="2">
                  <c:v>18.24</c:v>
                </c:pt>
                <c:pt idx="3" formatCode="0.00">
                  <c:v>18.25</c:v>
                </c:pt>
                <c:pt idx="4">
                  <c:v>18.23</c:v>
                </c:pt>
                <c:pt idx="5">
                  <c:v>18.33</c:v>
                </c:pt>
                <c:pt idx="6">
                  <c:v>18.14</c:v>
                </c:pt>
                <c:pt idx="7" formatCode="0.00">
                  <c:v>18.11</c:v>
                </c:pt>
                <c:pt idx="8">
                  <c:v>18.04</c:v>
                </c:pt>
                <c:pt idx="9">
                  <c:v>17.98</c:v>
                </c:pt>
                <c:pt idx="10">
                  <c:v>17.85</c:v>
                </c:pt>
                <c:pt idx="11" formatCode="0.00">
                  <c:v>17.86</c:v>
                </c:pt>
              </c:numCache>
            </c:numRef>
          </c:val>
          <c:extLst xmlns:c16r2="http://schemas.microsoft.com/office/drawing/2015/06/chart">
            <c:ext xmlns:c16="http://schemas.microsoft.com/office/drawing/2014/chart" uri="{C3380CC4-5D6E-409C-BE32-E72D297353CC}">
              <c16:uniqueId val="{00000000-2004-44EF-8BEF-1AD0F8295EA1}"/>
            </c:ext>
          </c:extLst>
        </c:ser>
        <c:dLbls>
          <c:showLegendKey val="0"/>
          <c:showVal val="1"/>
          <c:showCatName val="0"/>
          <c:showSerName val="0"/>
          <c:showPercent val="0"/>
          <c:showBubbleSize val="0"/>
        </c:dLbls>
        <c:gapWidth val="75"/>
        <c:axId val="1687722320"/>
        <c:axId val="1687726096"/>
      </c:barChart>
      <c:catAx>
        <c:axId val="1687722320"/>
        <c:scaling>
          <c:orientation val="minMax"/>
        </c:scaling>
        <c:delete val="0"/>
        <c:axPos val="b"/>
        <c:numFmt formatCode="General" sourceLinked="1"/>
        <c:majorTickMark val="none"/>
        <c:minorTickMark val="none"/>
        <c:tickLblPos val="low"/>
        <c:txPr>
          <a:bodyPr rot="0" vert="horz"/>
          <a:lstStyle/>
          <a:p>
            <a:pPr>
              <a:defRPr lang="en-US"/>
            </a:pPr>
            <a:endParaRPr lang="en-US"/>
          </a:p>
        </c:txPr>
        <c:crossAx val="1687726096"/>
        <c:crosses val="autoZero"/>
        <c:auto val="1"/>
        <c:lblAlgn val="ctr"/>
        <c:lblOffset val="100"/>
        <c:tickLblSkip val="1"/>
        <c:tickMarkSkip val="1"/>
        <c:noMultiLvlLbl val="0"/>
      </c:catAx>
      <c:valAx>
        <c:axId val="1687726096"/>
        <c:scaling>
          <c:orientation val="minMax"/>
        </c:scaling>
        <c:delete val="0"/>
        <c:axPos val="l"/>
        <c:numFmt formatCode="General" sourceLinked="1"/>
        <c:majorTickMark val="none"/>
        <c:minorTickMark val="none"/>
        <c:tickLblPos val="nextTo"/>
        <c:txPr>
          <a:bodyPr rot="0" vert="horz"/>
          <a:lstStyle/>
          <a:p>
            <a:pPr>
              <a:defRPr lang="en-US"/>
            </a:pPr>
            <a:endParaRPr lang="en-US"/>
          </a:p>
        </c:txPr>
        <c:crossAx val="1687722320"/>
        <c:crosses val="autoZero"/>
        <c:crossBetween val="between"/>
      </c:valAx>
      <c:spPr>
        <a:solidFill>
          <a:srgbClr val="FFFFCC"/>
        </a:solidFill>
      </c:spPr>
    </c:plotArea>
    <c:legend>
      <c:legendPos val="b"/>
      <c:layout/>
      <c:overlay val="0"/>
      <c:txPr>
        <a:bodyPr/>
        <a:lstStyle/>
        <a:p>
          <a:pPr>
            <a:defRPr lang="en-US"/>
          </a:pPr>
          <a:endParaRPr lang="en-US"/>
        </a:p>
      </c:txPr>
    </c:legend>
    <c:plotVisOnly val="1"/>
    <c:dispBlanksAs val="gap"/>
    <c:showDLblsOverMax val="0"/>
  </c:chart>
  <c:spPr>
    <a:solidFill>
      <a:srgbClr val="FFFF99"/>
    </a:solidFill>
    <a:ln>
      <a:solidFill>
        <a:schemeClr val="tx2"/>
      </a:solidFill>
    </a:ln>
  </c:spPr>
  <c:printSettings>
    <c:headerFooter alignWithMargins="0"/>
    <c:pageMargins b="1.0" l="0.750000000000015" r="0.750000000000015" t="1.0"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lang="en-US"/>
            </a:pPr>
            <a:r>
              <a:rPr lang="en-US" sz="1200"/>
              <a:t>Composition of Revenue(%) CDMA</a:t>
            </a:r>
          </a:p>
        </c:rich>
      </c:tx>
      <c:layout>
        <c:manualLayout>
          <c:xMode val="edge"/>
          <c:yMode val="edge"/>
          <c:x val="0.249430057704881"/>
          <c:y val="0.00488354745130543"/>
        </c:manualLayout>
      </c:layout>
      <c:overlay val="1"/>
    </c:title>
    <c:autoTitleDeleted val="0"/>
    <c:plotArea>
      <c:layout>
        <c:manualLayout>
          <c:layoutTarget val="inner"/>
          <c:xMode val="edge"/>
          <c:yMode val="edge"/>
          <c:x val="0.138598464665601"/>
          <c:y val="0.11158573928259"/>
          <c:w val="0.603244923331952"/>
          <c:h val="0.738039880431613"/>
        </c:manualLayout>
      </c:layout>
      <c:barChart>
        <c:barDir val="col"/>
        <c:grouping val="stacked"/>
        <c:varyColors val="0"/>
        <c:ser>
          <c:idx val="0"/>
          <c:order val="0"/>
          <c:tx>
            <c:strRef>
              <c:f>'India Telecom Industry Stats'!$K$375</c:f>
              <c:strCache>
                <c:ptCount val="1"/>
                <c:pt idx="0">
                  <c:v>Other Revenues *</c:v>
                </c:pt>
              </c:strCache>
            </c:strRef>
          </c:tx>
          <c:invertIfNegative val="0"/>
          <c:dLbls>
            <c:dLbl>
              <c:idx val="3"/>
              <c:layout>
                <c:manualLayout>
                  <c:x val="0.00240740768823671"/>
                  <c:y val="-7.33790925354596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ED-48F0-8112-1AE098B8FC1B}"/>
                </c:ext>
                <c:ext xmlns:c15="http://schemas.microsoft.com/office/drawing/2012/chart" uri="{CE6537A1-D6FC-4f65-9D91-7224C49458BB}"/>
              </c:extLst>
            </c:dLbl>
            <c:numFmt formatCode="0.0%" sourceLinked="0"/>
            <c:spPr>
              <a:noFill/>
              <a:ln>
                <a:noFill/>
              </a:ln>
              <a:effectLst/>
            </c:spPr>
            <c:txPr>
              <a:bodyPr/>
              <a:lstStyle/>
              <a:p>
                <a:pPr>
                  <a:defRPr lang="en-US" sz="7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Stats'!$F$376:$F$380</c:f>
              <c:strCache>
                <c:ptCount val="5"/>
                <c:pt idx="0">
                  <c:v>QE Sep 16</c:v>
                </c:pt>
                <c:pt idx="1">
                  <c:v>QE Dec 16</c:v>
                </c:pt>
                <c:pt idx="2">
                  <c:v>QE Mar 17</c:v>
                </c:pt>
                <c:pt idx="3">
                  <c:v>QE Jun 17</c:v>
                </c:pt>
                <c:pt idx="4">
                  <c:v>QE Sep 17</c:v>
                </c:pt>
              </c:strCache>
            </c:strRef>
          </c:cat>
          <c:val>
            <c:numRef>
              <c:f>'India Telecom Industry Stats'!$K$376:$K$380</c:f>
              <c:numCache>
                <c:formatCode>0.00%</c:formatCode>
                <c:ptCount val="5"/>
                <c:pt idx="0">
                  <c:v>0.6258</c:v>
                </c:pt>
                <c:pt idx="1">
                  <c:v>0.6249</c:v>
                </c:pt>
                <c:pt idx="2">
                  <c:v>0.6228</c:v>
                </c:pt>
                <c:pt idx="3">
                  <c:v>0.6145</c:v>
                </c:pt>
                <c:pt idx="4">
                  <c:v>0.6727</c:v>
                </c:pt>
              </c:numCache>
            </c:numRef>
          </c:val>
          <c:extLst xmlns:c16r2="http://schemas.microsoft.com/office/drawing/2015/06/chart">
            <c:ext xmlns:c16="http://schemas.microsoft.com/office/drawing/2014/chart" uri="{C3380CC4-5D6E-409C-BE32-E72D297353CC}">
              <c16:uniqueId val="{00000001-E8ED-48F0-8112-1AE098B8FC1B}"/>
            </c:ext>
          </c:extLst>
        </c:ser>
        <c:ser>
          <c:idx val="1"/>
          <c:order val="1"/>
          <c:tx>
            <c:strRef>
              <c:f>'India Telecom Industry Stats'!$J$375</c:f>
              <c:strCache>
                <c:ptCount val="1"/>
                <c:pt idx="0">
                  <c:v>Revenue from SMS</c:v>
                </c:pt>
              </c:strCache>
            </c:strRef>
          </c:tx>
          <c:invertIfNegative val="0"/>
          <c:dLbls>
            <c:dLbl>
              <c:idx val="0"/>
              <c:layout>
                <c:manualLayout>
                  <c:x val="-0.00240673886883303"/>
                  <c:y val="-0.00935672514619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ED-48F0-8112-1AE098B8FC1B}"/>
                </c:ext>
                <c:ext xmlns:c15="http://schemas.microsoft.com/office/drawing/2012/chart" uri="{CE6537A1-D6FC-4f65-9D91-7224C49458BB}"/>
              </c:extLst>
            </c:dLbl>
            <c:numFmt formatCode="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Stats'!$F$376:$F$378</c:f>
              <c:strCache>
                <c:ptCount val="3"/>
                <c:pt idx="0">
                  <c:v>QE Sep 16</c:v>
                </c:pt>
                <c:pt idx="1">
                  <c:v>QE Dec 16</c:v>
                </c:pt>
                <c:pt idx="2">
                  <c:v>QE Mar 17</c:v>
                </c:pt>
              </c:strCache>
            </c:strRef>
          </c:cat>
          <c:val>
            <c:numRef>
              <c:f>'India Telecom Industry Stats'!$L$378:$L$381</c:f>
              <c:numCache>
                <c:formatCode>General</c:formatCode>
                <c:ptCount val="4"/>
              </c:numCache>
            </c:numRef>
          </c:val>
          <c:extLst xmlns:c16r2="http://schemas.microsoft.com/office/drawing/2015/06/chart">
            <c:ext xmlns:c16="http://schemas.microsoft.com/office/drawing/2014/chart" uri="{C3380CC4-5D6E-409C-BE32-E72D297353CC}">
              <c16:uniqueId val="{00000003-E8ED-48F0-8112-1AE098B8FC1B}"/>
            </c:ext>
          </c:extLst>
        </c:ser>
        <c:ser>
          <c:idx val="2"/>
          <c:order val="2"/>
          <c:tx>
            <c:strRef>
              <c:f>'India Telecom Industry Stats'!$I$375</c:f>
              <c:strCache>
                <c:ptCount val="1"/>
                <c:pt idx="0">
                  <c:v>Revenue from Roaming</c:v>
                </c:pt>
              </c:strCache>
            </c:strRef>
          </c:tx>
          <c:invertIfNegative val="0"/>
          <c:dLbls>
            <c:dLbl>
              <c:idx val="0"/>
              <c:layout>
                <c:manualLayout>
                  <c:x val="0.0"/>
                  <c:y val="-0.0052426205139097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ED-48F0-8112-1AE098B8FC1B}"/>
                </c:ext>
                <c:ext xmlns:c15="http://schemas.microsoft.com/office/drawing/2012/chart" uri="{CE6537A1-D6FC-4f65-9D91-7224C49458BB}"/>
              </c:extLst>
            </c:dLbl>
            <c:dLbl>
              <c:idx val="1"/>
              <c:layout>
                <c:manualLayout>
                  <c:x val="0.0024065493618351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ED-48F0-8112-1AE098B8FC1B}"/>
                </c:ext>
                <c:ext xmlns:c15="http://schemas.microsoft.com/office/drawing/2012/chart" uri="{CE6537A1-D6FC-4f65-9D91-7224C49458BB}"/>
              </c:extLst>
            </c:dLbl>
            <c:dLbl>
              <c:idx val="2"/>
              <c:layout>
                <c:manualLayout>
                  <c:x val="-0.00240674388271726"/>
                  <c:y val="0.004846104496178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ED-48F0-8112-1AE098B8FC1B}"/>
                </c:ext>
                <c:ext xmlns:c15="http://schemas.microsoft.com/office/drawing/2012/chart" uri="{CE6537A1-D6FC-4f65-9D91-7224C49458BB}"/>
              </c:extLst>
            </c:dLbl>
            <c:dLbl>
              <c:idx val="3"/>
              <c:layout>
                <c:manualLayout>
                  <c:x val="0.00240750143508827"/>
                  <c:y val="-0.004603426494101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ED-48F0-8112-1AE098B8FC1B}"/>
                </c:ext>
                <c:ext xmlns:c15="http://schemas.microsoft.com/office/drawing/2012/chart" uri="{CE6537A1-D6FC-4f65-9D91-7224C49458BB}"/>
              </c:extLst>
            </c:dLbl>
            <c:numFmt formatCode="0.0%" sourceLinked="0"/>
            <c:spPr>
              <a:noFill/>
              <a:ln>
                <a:noFill/>
              </a:ln>
              <a:effectLst/>
            </c:spPr>
            <c:txPr>
              <a:bodyPr/>
              <a:lstStyle/>
              <a:p>
                <a:pPr>
                  <a:defRPr lang="en-US" sz="80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Stats'!$F$376:$F$380</c:f>
              <c:strCache>
                <c:ptCount val="5"/>
                <c:pt idx="0">
                  <c:v>QE Sep 16</c:v>
                </c:pt>
                <c:pt idx="1">
                  <c:v>QE Dec 16</c:v>
                </c:pt>
                <c:pt idx="2">
                  <c:v>QE Mar 17</c:v>
                </c:pt>
                <c:pt idx="3">
                  <c:v>QE Jun 17</c:v>
                </c:pt>
                <c:pt idx="4">
                  <c:v>QE Sep 17</c:v>
                </c:pt>
              </c:strCache>
            </c:strRef>
          </c:cat>
          <c:val>
            <c:numRef>
              <c:f>'India Telecom Industry Stats'!$I$376:$I$380</c:f>
              <c:numCache>
                <c:formatCode>0.00%</c:formatCode>
                <c:ptCount val="5"/>
                <c:pt idx="0">
                  <c:v>0.0098</c:v>
                </c:pt>
                <c:pt idx="1">
                  <c:v>0.0102</c:v>
                </c:pt>
                <c:pt idx="2">
                  <c:v>0.0099</c:v>
                </c:pt>
                <c:pt idx="3">
                  <c:v>0.0102</c:v>
                </c:pt>
                <c:pt idx="4">
                  <c:v>0.0073</c:v>
                </c:pt>
              </c:numCache>
            </c:numRef>
          </c:val>
          <c:extLst xmlns:c16r2="http://schemas.microsoft.com/office/drawing/2015/06/chart">
            <c:ext xmlns:c16="http://schemas.microsoft.com/office/drawing/2014/chart" uri="{C3380CC4-5D6E-409C-BE32-E72D297353CC}">
              <c16:uniqueId val="{00000008-E8ED-48F0-8112-1AE098B8FC1B}"/>
            </c:ext>
          </c:extLst>
        </c:ser>
        <c:ser>
          <c:idx val="3"/>
          <c:order val="3"/>
          <c:tx>
            <c:strRef>
              <c:f>'India Telecom Industry Stats'!$H$375</c:f>
              <c:strCache>
                <c:ptCount val="1"/>
                <c:pt idx="0">
                  <c:v>Revenue from Call charges (usage)</c:v>
                </c:pt>
              </c:strCache>
            </c:strRef>
          </c:tx>
          <c:invertIfNegative val="0"/>
          <c:dLbls>
            <c:numFmt formatCode="0.0%" sourceLinked="0"/>
            <c:spPr>
              <a:noFill/>
              <a:ln>
                <a:noFill/>
              </a:ln>
              <a:effectLst/>
            </c:spPr>
            <c:txPr>
              <a:bodyPr/>
              <a:lstStyle/>
              <a:p>
                <a:pPr>
                  <a:defRPr lang="en-US" sz="700">
                    <a:solidFill>
                      <a:sysClr val="windowText" lastClr="0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Stats'!$F$376:$F$380</c:f>
              <c:strCache>
                <c:ptCount val="5"/>
                <c:pt idx="0">
                  <c:v>QE Sep 16</c:v>
                </c:pt>
                <c:pt idx="1">
                  <c:v>QE Dec 16</c:v>
                </c:pt>
                <c:pt idx="2">
                  <c:v>QE Mar 17</c:v>
                </c:pt>
                <c:pt idx="3">
                  <c:v>QE Jun 17</c:v>
                </c:pt>
                <c:pt idx="4">
                  <c:v>QE Sep 17</c:v>
                </c:pt>
              </c:strCache>
            </c:strRef>
          </c:cat>
          <c:val>
            <c:numRef>
              <c:f>'India Telecom Industry Stats'!$H$376:$H$380</c:f>
              <c:numCache>
                <c:formatCode>0.00%</c:formatCode>
                <c:ptCount val="5"/>
                <c:pt idx="0">
                  <c:v>0.2127</c:v>
                </c:pt>
                <c:pt idx="1">
                  <c:v>0.2179</c:v>
                </c:pt>
                <c:pt idx="2">
                  <c:v>0.2126</c:v>
                </c:pt>
                <c:pt idx="3">
                  <c:v>0.2212</c:v>
                </c:pt>
                <c:pt idx="4">
                  <c:v>0.1787</c:v>
                </c:pt>
              </c:numCache>
            </c:numRef>
          </c:val>
          <c:extLst xmlns:c16r2="http://schemas.microsoft.com/office/drawing/2015/06/chart">
            <c:ext xmlns:c16="http://schemas.microsoft.com/office/drawing/2014/chart" uri="{C3380CC4-5D6E-409C-BE32-E72D297353CC}">
              <c16:uniqueId val="{00000009-E8ED-48F0-8112-1AE098B8FC1B}"/>
            </c:ext>
          </c:extLst>
        </c:ser>
        <c:ser>
          <c:idx val="4"/>
          <c:order val="4"/>
          <c:tx>
            <c:strRef>
              <c:f>'India Telecom Industry Stats'!$G$375</c:f>
              <c:strCache>
                <c:ptCount val="1"/>
                <c:pt idx="0">
                  <c:v>Rental Revenue</c:v>
                </c:pt>
              </c:strCache>
            </c:strRef>
          </c:tx>
          <c:invertIfNegative val="0"/>
          <c:dLbls>
            <c:dLbl>
              <c:idx val="0"/>
              <c:layout>
                <c:manualLayout>
                  <c:x val="0.0"/>
                  <c:y val="0.048726467331119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ED-48F0-8112-1AE098B8FC1B}"/>
                </c:ext>
                <c:ext xmlns:c15="http://schemas.microsoft.com/office/drawing/2012/chart" uri="{CE6537A1-D6FC-4f65-9D91-7224C49458BB}"/>
              </c:extLst>
            </c:dLbl>
            <c:dLbl>
              <c:idx val="1"/>
              <c:layout>
                <c:manualLayout>
                  <c:x val="0.0"/>
                  <c:y val="0.04429678848283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8ED-48F0-8112-1AE098B8FC1B}"/>
                </c:ext>
                <c:ext xmlns:c15="http://schemas.microsoft.com/office/drawing/2012/chart" uri="{CE6537A1-D6FC-4f65-9D91-7224C49458BB}"/>
              </c:extLst>
            </c:dLbl>
            <c:dLbl>
              <c:idx val="2"/>
              <c:layout>
                <c:manualLayout>
                  <c:x val="0.0"/>
                  <c:y val="0.039867109634551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8ED-48F0-8112-1AE098B8FC1B}"/>
                </c:ext>
                <c:ext xmlns:c15="http://schemas.microsoft.com/office/drawing/2012/chart" uri="{CE6537A1-D6FC-4f65-9D91-7224C49458BB}"/>
              </c:extLst>
            </c:dLbl>
            <c:dLbl>
              <c:idx val="3"/>
              <c:layout>
                <c:manualLayout>
                  <c:x val="0.0"/>
                  <c:y val="0.04429678848283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ED-48F0-8112-1AE098B8FC1B}"/>
                </c:ext>
                <c:ext xmlns:c15="http://schemas.microsoft.com/office/drawing/2012/chart" uri="{CE6537A1-D6FC-4f65-9D91-7224C49458BB}"/>
              </c:extLst>
            </c:dLbl>
            <c:numFmt formatCode="0.0%" sourceLinked="0"/>
            <c:spPr>
              <a:noFill/>
              <a:ln>
                <a:noFill/>
              </a:ln>
              <a:effectLst/>
            </c:spPr>
            <c:txPr>
              <a:bodyPr/>
              <a:lstStyle/>
              <a:p>
                <a:pPr>
                  <a:defRPr lang="en-US" sz="80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Stats'!$F$376:$F$380</c:f>
              <c:strCache>
                <c:ptCount val="5"/>
                <c:pt idx="0">
                  <c:v>QE Sep 16</c:v>
                </c:pt>
                <c:pt idx="1">
                  <c:v>QE Dec 16</c:v>
                </c:pt>
                <c:pt idx="2">
                  <c:v>QE Mar 17</c:v>
                </c:pt>
                <c:pt idx="3">
                  <c:v>QE Jun 17</c:v>
                </c:pt>
                <c:pt idx="4">
                  <c:v>QE Sep 17</c:v>
                </c:pt>
              </c:strCache>
            </c:strRef>
          </c:cat>
          <c:val>
            <c:numRef>
              <c:f>'India Telecom Industry Stats'!$G$376:$G$380</c:f>
              <c:numCache>
                <c:formatCode>0.00%</c:formatCode>
                <c:ptCount val="5"/>
                <c:pt idx="0">
                  <c:v>0.1483</c:v>
                </c:pt>
                <c:pt idx="1">
                  <c:v>0.1435</c:v>
                </c:pt>
                <c:pt idx="2">
                  <c:v>0.1513</c:v>
                </c:pt>
                <c:pt idx="3">
                  <c:v>0.1508</c:v>
                </c:pt>
                <c:pt idx="4">
                  <c:v>0.1386</c:v>
                </c:pt>
              </c:numCache>
            </c:numRef>
          </c:val>
          <c:extLst xmlns:c16r2="http://schemas.microsoft.com/office/drawing/2015/06/chart">
            <c:ext xmlns:c16="http://schemas.microsoft.com/office/drawing/2014/chart" uri="{C3380CC4-5D6E-409C-BE32-E72D297353CC}">
              <c16:uniqueId val="{0000000E-E8ED-48F0-8112-1AE098B8FC1B}"/>
            </c:ext>
          </c:extLst>
        </c:ser>
        <c:dLbls>
          <c:showLegendKey val="0"/>
          <c:showVal val="0"/>
          <c:showCatName val="0"/>
          <c:showSerName val="0"/>
          <c:showPercent val="0"/>
          <c:showBubbleSize val="0"/>
        </c:dLbls>
        <c:gapWidth val="150"/>
        <c:overlap val="100"/>
        <c:axId val="1587481248"/>
        <c:axId val="1587483568"/>
      </c:barChart>
      <c:catAx>
        <c:axId val="1587481248"/>
        <c:scaling>
          <c:orientation val="minMax"/>
        </c:scaling>
        <c:delete val="0"/>
        <c:axPos val="b"/>
        <c:numFmt formatCode="General" sourceLinked="1"/>
        <c:majorTickMark val="out"/>
        <c:minorTickMark val="none"/>
        <c:tickLblPos val="nextTo"/>
        <c:txPr>
          <a:bodyPr/>
          <a:lstStyle/>
          <a:p>
            <a:pPr>
              <a:defRPr lang="en-US"/>
            </a:pPr>
            <a:endParaRPr lang="en-US"/>
          </a:p>
        </c:txPr>
        <c:crossAx val="1587483568"/>
        <c:crosses val="autoZero"/>
        <c:auto val="1"/>
        <c:lblAlgn val="ctr"/>
        <c:lblOffset val="100"/>
        <c:noMultiLvlLbl val="0"/>
      </c:catAx>
      <c:valAx>
        <c:axId val="1587483568"/>
        <c:scaling>
          <c:orientation val="minMax"/>
        </c:scaling>
        <c:delete val="0"/>
        <c:axPos val="l"/>
        <c:numFmt formatCode="0%" sourceLinked="0"/>
        <c:majorTickMark val="out"/>
        <c:minorTickMark val="none"/>
        <c:tickLblPos val="nextTo"/>
        <c:txPr>
          <a:bodyPr/>
          <a:lstStyle/>
          <a:p>
            <a:pPr>
              <a:defRPr lang="en-US"/>
            </a:pPr>
            <a:endParaRPr lang="en-US"/>
          </a:p>
        </c:txPr>
        <c:crossAx val="1587481248"/>
        <c:crosses val="autoZero"/>
        <c:crossBetween val="between"/>
        <c:majorUnit val="0.15"/>
        <c:minorUnit val="0.15"/>
      </c:valAx>
      <c:spPr>
        <a:solidFill>
          <a:srgbClr val="FFFFCC"/>
        </a:solidFill>
      </c:spPr>
    </c:plotArea>
    <c:legend>
      <c:legendPos val="r"/>
      <c:layout>
        <c:manualLayout>
          <c:xMode val="edge"/>
          <c:yMode val="edge"/>
          <c:x val="0.784449984292504"/>
          <c:y val="0.164747351025575"/>
          <c:w val="0.192993646064512"/>
          <c:h val="0.739949450763368"/>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Post-paid</a:t>
            </a:r>
            <a:r>
              <a:rPr lang="en-US" sz="1050" baseline="0"/>
              <a:t> Average Subscriber Outgo </a:t>
            </a:r>
            <a:endParaRPr lang="en-US" sz="1050"/>
          </a:p>
        </c:rich>
      </c:tx>
      <c:layout>
        <c:manualLayout>
          <c:xMode val="edge"/>
          <c:yMode val="edge"/>
          <c:x val="0.2724840398333"/>
          <c:y val="0.027267141321006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40516442797591"/>
          <c:h val="0.684963747347674"/>
        </c:manualLayout>
      </c:layout>
      <c:bar3DChart>
        <c:barDir val="col"/>
        <c:grouping val="clustered"/>
        <c:varyColors val="0"/>
        <c:ser>
          <c:idx val="0"/>
          <c:order val="0"/>
          <c:tx>
            <c:strRef>
              <c:f>'India Telecom Industry Stats'!$C$407</c:f>
              <c:strCache>
                <c:ptCount val="1"/>
                <c:pt idx="0">
                  <c:v>A Circle</c:v>
                </c:pt>
              </c:strCache>
            </c:strRef>
          </c:tx>
          <c:invertIfNegative val="0"/>
          <c:dLbls>
            <c:dLbl>
              <c:idx val="0"/>
              <c:layout>
                <c:manualLayout>
                  <c:x val="0.00363124524593268"/>
                  <c:y val="0.009295413381537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2F-4205-B5A5-1045BA6DF579}"/>
                </c:ext>
                <c:ext xmlns:c15="http://schemas.microsoft.com/office/drawing/2012/chart" uri="{CE6537A1-D6FC-4f65-9D91-7224C49458BB}"/>
              </c:extLst>
            </c:dLbl>
            <c:dLbl>
              <c:idx val="1"/>
              <c:layout>
                <c:manualLayout>
                  <c:x val="0.000656742724677664"/>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32F-4205-B5A5-1045BA6DF579}"/>
                </c:ext>
                <c:ext xmlns:c15="http://schemas.microsoft.com/office/drawing/2012/chart" uri="{CE6537A1-D6FC-4f65-9D91-7224C49458BB}"/>
              </c:extLst>
            </c:dLbl>
            <c:dLbl>
              <c:idx val="2"/>
              <c:layout>
                <c:manualLayout>
                  <c:x val="-0.00261140342102202"/>
                  <c:y val="0.01964004386920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32F-4205-B5A5-1045BA6DF579}"/>
                </c:ext>
                <c:ext xmlns:c15="http://schemas.microsoft.com/office/drawing/2012/chart" uri="{CE6537A1-D6FC-4f65-9D91-7224C49458BB}"/>
              </c:extLst>
            </c:dLbl>
            <c:dLbl>
              <c:idx val="3"/>
              <c:layout>
                <c:manualLayout>
                  <c:x val="0.000410635744245691"/>
                  <c:y val="-0.006823304980298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32F-4205-B5A5-1045BA6DF579}"/>
                </c:ext>
                <c:ext xmlns:c15="http://schemas.microsoft.com/office/drawing/2012/chart" uri="{CE6537A1-D6FC-4f65-9D91-7224C49458BB}"/>
              </c:extLst>
            </c:dLbl>
            <c:dLbl>
              <c:idx val="4"/>
              <c:layout>
                <c:manualLayout>
                  <c:x val="-0.00816130508907701"/>
                  <c:y val="0.02268480975125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32F-4205-B5A5-1045BA6DF579}"/>
                </c:ext>
                <c:ext xmlns:c15="http://schemas.microsoft.com/office/drawing/2012/chart" uri="{CE6537A1-D6FC-4f65-9D91-7224C49458BB}"/>
              </c:extLst>
            </c:dLbl>
            <c:numFmt formatCode="#,##0.00" sourceLinked="0"/>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Stats'!$D$406:$H$406</c:f>
              <c:strCache>
                <c:ptCount val="5"/>
                <c:pt idx="0">
                  <c:v>QE Sep 16</c:v>
                </c:pt>
                <c:pt idx="1">
                  <c:v>QE Dec 16</c:v>
                </c:pt>
                <c:pt idx="2">
                  <c:v>QE Mar 17</c:v>
                </c:pt>
                <c:pt idx="3">
                  <c:v>QE Jun 17</c:v>
                </c:pt>
                <c:pt idx="4">
                  <c:v>QE Sep 17</c:v>
                </c:pt>
              </c:strCache>
            </c:strRef>
          </c:cat>
          <c:val>
            <c:numRef>
              <c:f>'India Telecom Industry Stats'!$D$407:$H$407</c:f>
              <c:numCache>
                <c:formatCode>0.00</c:formatCode>
                <c:ptCount val="5"/>
                <c:pt idx="0">
                  <c:v>0.5</c:v>
                </c:pt>
                <c:pt idx="1">
                  <c:v>0.51</c:v>
                </c:pt>
                <c:pt idx="2">
                  <c:v>0.49</c:v>
                </c:pt>
                <c:pt idx="3">
                  <c:v>0.45</c:v>
                </c:pt>
                <c:pt idx="4">
                  <c:v>0.4</c:v>
                </c:pt>
              </c:numCache>
            </c:numRef>
          </c:val>
          <c:extLst xmlns:c16r2="http://schemas.microsoft.com/office/drawing/2015/06/chart">
            <c:ext xmlns:c16="http://schemas.microsoft.com/office/drawing/2014/chart" uri="{C3380CC4-5D6E-409C-BE32-E72D297353CC}">
              <c16:uniqueId val="{00000005-532F-4205-B5A5-1045BA6DF579}"/>
            </c:ext>
          </c:extLst>
        </c:ser>
        <c:ser>
          <c:idx val="1"/>
          <c:order val="1"/>
          <c:tx>
            <c:strRef>
              <c:f>'India Telecom Industry Stats'!$C$408</c:f>
              <c:strCache>
                <c:ptCount val="1"/>
                <c:pt idx="0">
                  <c:v>B Circle</c:v>
                </c:pt>
              </c:strCache>
            </c:strRef>
          </c:tx>
          <c:invertIfNegative val="0"/>
          <c:dLbls>
            <c:dLbl>
              <c:idx val="0"/>
              <c:layout>
                <c:manualLayout>
                  <c:x val="0.00429121849998691"/>
                  <c:y val="0.01532564312328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32F-4205-B5A5-1045BA6DF579}"/>
                </c:ext>
                <c:ext xmlns:c15="http://schemas.microsoft.com/office/drawing/2012/chart" uri="{CE6537A1-D6FC-4f65-9D91-7224C49458BB}"/>
              </c:extLst>
            </c:dLbl>
            <c:dLbl>
              <c:idx val="1"/>
              <c:layout>
                <c:manualLayout>
                  <c:x val="0.0064882400648855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32F-4205-B5A5-1045BA6DF579}"/>
                </c:ext>
                <c:ext xmlns:c15="http://schemas.microsoft.com/office/drawing/2012/chart" uri="{CE6537A1-D6FC-4f65-9D91-7224C49458BB}"/>
              </c:extLst>
            </c:dLbl>
            <c:dLbl>
              <c:idx val="2"/>
              <c:layout>
                <c:manualLayout>
                  <c:x val="0.00648824006488551"/>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32F-4205-B5A5-1045BA6DF579}"/>
                </c:ext>
                <c:ext xmlns:c15="http://schemas.microsoft.com/office/drawing/2012/chart" uri="{CE6537A1-D6FC-4f65-9D91-7224C49458BB}"/>
              </c:extLst>
            </c:dLbl>
            <c:dLbl>
              <c:idx val="3"/>
              <c:layout>
                <c:manualLayout>
                  <c:x val="0.00648824006488567"/>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32F-4205-B5A5-1045BA6DF579}"/>
                </c:ext>
                <c:ext xmlns:c15="http://schemas.microsoft.com/office/drawing/2012/chart" uri="{CE6537A1-D6FC-4f65-9D91-7224C49458BB}"/>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Stats'!$D$406:$H$406</c:f>
              <c:strCache>
                <c:ptCount val="5"/>
                <c:pt idx="0">
                  <c:v>QE Sep 16</c:v>
                </c:pt>
                <c:pt idx="1">
                  <c:v>QE Dec 16</c:v>
                </c:pt>
                <c:pt idx="2">
                  <c:v>QE Mar 17</c:v>
                </c:pt>
                <c:pt idx="3">
                  <c:v>QE Jun 17</c:v>
                </c:pt>
                <c:pt idx="4">
                  <c:v>QE Sep 17</c:v>
                </c:pt>
              </c:strCache>
            </c:strRef>
          </c:cat>
          <c:val>
            <c:numRef>
              <c:f>'India Telecom Industry Stats'!$D$408:$H$408</c:f>
              <c:numCache>
                <c:formatCode>0.00</c:formatCode>
                <c:ptCount val="5"/>
                <c:pt idx="0">
                  <c:v>0.49</c:v>
                </c:pt>
                <c:pt idx="1">
                  <c:v>0.49</c:v>
                </c:pt>
                <c:pt idx="2">
                  <c:v>0.47</c:v>
                </c:pt>
                <c:pt idx="3">
                  <c:v>0.44</c:v>
                </c:pt>
                <c:pt idx="4">
                  <c:v>0.39</c:v>
                </c:pt>
              </c:numCache>
            </c:numRef>
          </c:val>
          <c:extLst xmlns:c16r2="http://schemas.microsoft.com/office/drawing/2015/06/chart">
            <c:ext xmlns:c16="http://schemas.microsoft.com/office/drawing/2014/chart" uri="{C3380CC4-5D6E-409C-BE32-E72D297353CC}">
              <c16:uniqueId val="{0000000A-532F-4205-B5A5-1045BA6DF579}"/>
            </c:ext>
          </c:extLst>
        </c:ser>
        <c:ser>
          <c:idx val="2"/>
          <c:order val="2"/>
          <c:tx>
            <c:strRef>
              <c:f>'India Telecom Industry Stats'!$C$409</c:f>
              <c:strCache>
                <c:ptCount val="1"/>
                <c:pt idx="0">
                  <c:v>C Circle</c:v>
                </c:pt>
              </c:strCache>
            </c:strRef>
          </c:tx>
          <c:invertIfNegative val="0"/>
          <c:dLbls>
            <c:dLbl>
              <c:idx val="0"/>
              <c:layout>
                <c:manualLayout>
                  <c:x val="0.00327630579024338"/>
                  <c:y val="-4.02248569503525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32F-4205-B5A5-1045BA6DF579}"/>
                </c:ext>
                <c:ext xmlns:c15="http://schemas.microsoft.com/office/drawing/2012/chart" uri="{CE6537A1-D6FC-4f65-9D91-7224C49458BB}"/>
              </c:extLst>
            </c:dLbl>
            <c:dLbl>
              <c:idx val="1"/>
              <c:layout>
                <c:manualLayout>
                  <c:x val="0.00329188778410015"/>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32F-4205-B5A5-1045BA6DF579}"/>
                </c:ext>
                <c:ext xmlns:c15="http://schemas.microsoft.com/office/drawing/2012/chart" uri="{CE6537A1-D6FC-4f65-9D91-7224C49458BB}"/>
              </c:extLst>
            </c:dLbl>
            <c:dLbl>
              <c:idx val="2"/>
              <c:layout>
                <c:manualLayout>
                  <c:x val="0.0"/>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32F-4205-B5A5-1045BA6DF579}"/>
                </c:ext>
                <c:ext xmlns:c15="http://schemas.microsoft.com/office/drawing/2012/chart" uri="{CE6537A1-D6FC-4f65-9D91-7224C49458BB}"/>
              </c:extLst>
            </c:dLbl>
            <c:dLbl>
              <c:idx val="3"/>
              <c:layout>
                <c:manualLayout>
                  <c:x val="0.00701747110239329"/>
                  <c:y val="-0.0493349956952448"/>
                </c:manualLayout>
              </c:layout>
              <c:numFmt formatCode="#,##0.0" sourceLinked="0"/>
              <c:spPr/>
              <c:txPr>
                <a:bodyPr rot="0" vert="horz"/>
                <a:lstStyle/>
                <a:p>
                  <a:pPr>
                    <a:defRPr lang="en-US" sz="800" b="1">
                      <a:solidFill>
                        <a:schemeClr val="accent3"/>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32F-4205-B5A5-1045BA6DF579}"/>
                </c:ext>
                <c:ext xmlns:c15="http://schemas.microsoft.com/office/drawing/2012/chart" uri="{CE6537A1-D6FC-4f65-9D91-7224C49458BB}"/>
              </c:extLst>
            </c:dLbl>
            <c:numFmt formatCode="#,##0.0" sourceLinked="0"/>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Stats'!$D$406:$H$406</c:f>
              <c:strCache>
                <c:ptCount val="5"/>
                <c:pt idx="0">
                  <c:v>QE Sep 16</c:v>
                </c:pt>
                <c:pt idx="1">
                  <c:v>QE Dec 16</c:v>
                </c:pt>
                <c:pt idx="2">
                  <c:v>QE Mar 17</c:v>
                </c:pt>
                <c:pt idx="3">
                  <c:v>QE Jun 17</c:v>
                </c:pt>
                <c:pt idx="4">
                  <c:v>QE Sep 17</c:v>
                </c:pt>
              </c:strCache>
            </c:strRef>
          </c:cat>
          <c:val>
            <c:numRef>
              <c:f>'India Telecom Industry Stats'!$D$409:$H$409</c:f>
              <c:numCache>
                <c:formatCode>0.00</c:formatCode>
                <c:ptCount val="5"/>
                <c:pt idx="0">
                  <c:v>0.57</c:v>
                </c:pt>
                <c:pt idx="1">
                  <c:v>0.49</c:v>
                </c:pt>
                <c:pt idx="2">
                  <c:v>0.43</c:v>
                </c:pt>
                <c:pt idx="3">
                  <c:v>0.42</c:v>
                </c:pt>
                <c:pt idx="4">
                  <c:v>0.3</c:v>
                </c:pt>
              </c:numCache>
            </c:numRef>
          </c:val>
          <c:extLst xmlns:c16r2="http://schemas.microsoft.com/office/drawing/2015/06/chart">
            <c:ext xmlns:c16="http://schemas.microsoft.com/office/drawing/2014/chart" uri="{C3380CC4-5D6E-409C-BE32-E72D297353CC}">
              <c16:uniqueId val="{0000000F-532F-4205-B5A5-1045BA6DF579}"/>
            </c:ext>
          </c:extLst>
        </c:ser>
        <c:ser>
          <c:idx val="3"/>
          <c:order val="3"/>
          <c:tx>
            <c:strRef>
              <c:f>'India Telecom Industry Stats'!$C$410</c:f>
              <c:strCache>
                <c:ptCount val="1"/>
                <c:pt idx="0">
                  <c:v>Metros</c:v>
                </c:pt>
              </c:strCache>
            </c:strRef>
          </c:tx>
          <c:invertIfNegative val="0"/>
          <c:dLbls>
            <c:dLbl>
              <c:idx val="0"/>
              <c:layout>
                <c:manualLayout>
                  <c:x val="0.00659983355739069"/>
                  <c:y val="-0.00510855683269477"/>
                </c:manualLayout>
              </c:layout>
              <c:tx>
                <c:rich>
                  <a:bodyPr/>
                  <a:lstStyle/>
                  <a:p>
                    <a:r>
                      <a:rPr lang="nb-NO"/>
                      <a:t>0.9</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532F-4205-B5A5-1045BA6DF579}"/>
                </c:ext>
                <c:ext xmlns:c15="http://schemas.microsoft.com/office/drawing/2012/chart" uri="{CE6537A1-D6FC-4f65-9D91-7224C49458BB}"/>
              </c:extLst>
            </c:dLbl>
            <c:dLbl>
              <c:idx val="1"/>
              <c:layout>
                <c:manualLayout>
                  <c:x val="0.00885468060707057"/>
                  <c:y val="-0.005108749213776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32F-4205-B5A5-1045BA6DF579}"/>
                </c:ext>
                <c:ext xmlns:c15="http://schemas.microsoft.com/office/drawing/2012/chart" uri="{CE6537A1-D6FC-4f65-9D91-7224C49458BB}"/>
              </c:extLst>
            </c:dLbl>
            <c:dLbl>
              <c:idx val="2"/>
              <c:layout>
                <c:manualLayout>
                  <c:x val="0.00658370142756547"/>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32F-4205-B5A5-1045BA6DF579}"/>
                </c:ext>
                <c:ext xmlns:c15="http://schemas.microsoft.com/office/drawing/2012/chart" uri="{CE6537A1-D6FC-4f65-9D91-7224C49458BB}"/>
              </c:extLst>
            </c:dLbl>
            <c:dLbl>
              <c:idx val="3"/>
              <c:layout>
                <c:manualLayout>
                  <c:x val="0.0227162480602335"/>
                  <c:y val="0.0153256704980844"/>
                </c:manualLayout>
              </c:layout>
              <c:tx>
                <c:rich>
                  <a:bodyPr rot="0" vert="horz"/>
                  <a:lstStyle/>
                  <a:p>
                    <a:pPr algn="ctr" rtl="0">
                      <a:defRPr lang="en-US" sz="800" b="1" i="0" u="none" strike="noStrike" kern="1200" baseline="0">
                        <a:solidFill>
                          <a:schemeClr val="accent4"/>
                        </a:solidFill>
                        <a:latin typeface="+mn-lt"/>
                        <a:ea typeface="+mn-ea"/>
                        <a:cs typeface="+mn-cs"/>
                      </a:defRPr>
                    </a:pPr>
                    <a:r>
                      <a:rPr lang="nb-NO">
                        <a:solidFill>
                          <a:schemeClr val="accent4"/>
                        </a:solidFill>
                      </a:rPr>
                      <a:t>0.8</a:t>
                    </a:r>
                  </a:p>
                </c:rich>
              </c:tx>
              <c:numFmt formatCode="#,##0.00" sourceLinked="0"/>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32F-4205-B5A5-1045BA6DF579}"/>
                </c:ext>
                <c:ext xmlns:c15="http://schemas.microsoft.com/office/drawing/2012/chart" uri="{CE6537A1-D6FC-4f65-9D91-7224C49458BB}"/>
              </c:extLst>
            </c:dLbl>
            <c:numFmt formatCode="#,##0.0" sourceLinked="0"/>
            <c:spPr>
              <a:noFill/>
              <a:ln>
                <a:noFill/>
              </a:ln>
              <a:effectLst/>
            </c:spPr>
            <c:txPr>
              <a:bodyPr rot="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Stats'!$D$406:$H$406</c:f>
              <c:strCache>
                <c:ptCount val="5"/>
                <c:pt idx="0">
                  <c:v>QE Sep 16</c:v>
                </c:pt>
                <c:pt idx="1">
                  <c:v>QE Dec 16</c:v>
                </c:pt>
                <c:pt idx="2">
                  <c:v>QE Mar 17</c:v>
                </c:pt>
                <c:pt idx="3">
                  <c:v>QE Jun 17</c:v>
                </c:pt>
                <c:pt idx="4">
                  <c:v>QE Sep 17</c:v>
                </c:pt>
              </c:strCache>
            </c:strRef>
          </c:cat>
          <c:val>
            <c:numRef>
              <c:f>'India Telecom Industry Stats'!$D$410:$H$410</c:f>
              <c:numCache>
                <c:formatCode>0.00</c:formatCode>
                <c:ptCount val="5"/>
                <c:pt idx="0">
                  <c:v>0.59</c:v>
                </c:pt>
                <c:pt idx="1">
                  <c:v>0.58</c:v>
                </c:pt>
                <c:pt idx="2">
                  <c:v>0.53</c:v>
                </c:pt>
                <c:pt idx="3">
                  <c:v>0.45</c:v>
                </c:pt>
                <c:pt idx="4">
                  <c:v>0.42</c:v>
                </c:pt>
              </c:numCache>
            </c:numRef>
          </c:val>
          <c:extLst xmlns:c16r2="http://schemas.microsoft.com/office/drawing/2015/06/chart">
            <c:ext xmlns:c16="http://schemas.microsoft.com/office/drawing/2014/chart" uri="{C3380CC4-5D6E-409C-BE32-E72D297353CC}">
              <c16:uniqueId val="{00000014-532F-4205-B5A5-1045BA6DF579}"/>
            </c:ext>
          </c:extLst>
        </c:ser>
        <c:ser>
          <c:idx val="4"/>
          <c:order val="4"/>
          <c:tx>
            <c:strRef>
              <c:f>'India Telecom Industry Stats'!$C$411</c:f>
              <c:strCache>
                <c:ptCount val="1"/>
                <c:pt idx="0">
                  <c:v>All India</c:v>
                </c:pt>
              </c:strCache>
            </c:strRef>
          </c:tx>
          <c:invertIfNegative val="0"/>
          <c:dLbls>
            <c:dLbl>
              <c:idx val="0"/>
              <c:layout>
                <c:manualLayout>
                  <c:x val="0.0130319111570908"/>
                  <c:y val="0.0153256704980844"/>
                </c:manualLayout>
              </c:layout>
              <c:spPr/>
              <c:txPr>
                <a:bodyPr rot="-5400000" vert="horz"/>
                <a:lstStyle/>
                <a:p>
                  <a:pPr>
                    <a:defRPr lang="en-US" sz="800" b="1">
                      <a:solidFill>
                        <a:schemeClr val="accent5"/>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532F-4205-B5A5-1045BA6DF579}"/>
                </c:ext>
                <c:ext xmlns:c15="http://schemas.microsoft.com/office/drawing/2012/chart" uri="{CE6537A1-D6FC-4f65-9D91-7224C49458BB}"/>
              </c:extLst>
            </c:dLbl>
            <c:dLbl>
              <c:idx val="1"/>
              <c:layout>
                <c:manualLayout>
                  <c:x val="0.00977169824574848"/>
                  <c:y val="0.00510855683269477"/>
                </c:manualLayout>
              </c:layout>
              <c:spPr/>
              <c:txPr>
                <a:bodyPr rot="-5400000" vert="horz"/>
                <a:lstStyle/>
                <a:p>
                  <a:pPr>
                    <a:defRPr lang="en-US" sz="800" b="1">
                      <a:solidFill>
                        <a:schemeClr val="accent5"/>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532F-4205-B5A5-1045BA6DF579}"/>
                </c:ext>
                <c:ext xmlns:c15="http://schemas.microsoft.com/office/drawing/2012/chart" uri="{CE6537A1-D6FC-4f65-9D91-7224C49458BB}"/>
              </c:extLst>
            </c:dLbl>
            <c:dLbl>
              <c:idx val="2"/>
              <c:layout>
                <c:manualLayout>
                  <c:x val="0.0227642276422764"/>
                  <c:y val="0.0"/>
                </c:manualLayout>
              </c:layout>
              <c:spPr/>
              <c:txPr>
                <a:bodyPr rot="-5400000" vert="horz"/>
                <a:lstStyle/>
                <a:p>
                  <a:pPr>
                    <a:defRPr lang="en-US" sz="800" b="1">
                      <a:solidFill>
                        <a:schemeClr val="accent5"/>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532F-4205-B5A5-1045BA6DF579}"/>
                </c:ext>
                <c:ext xmlns:c15="http://schemas.microsoft.com/office/drawing/2012/chart" uri="{CE6537A1-D6FC-4f65-9D91-7224C49458BB}"/>
              </c:extLst>
            </c:dLbl>
            <c:dLbl>
              <c:idx val="3"/>
              <c:layout>
                <c:manualLayout>
                  <c:x val="0.0227087778584864"/>
                  <c:y val="0.0017147572725356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532F-4205-B5A5-1045BA6DF579}"/>
                </c:ext>
                <c:ext xmlns:c15="http://schemas.microsoft.com/office/drawing/2012/chart" uri="{CE6537A1-D6FC-4f65-9D91-7224C49458BB}"/>
              </c:extLst>
            </c:dLbl>
            <c:dLbl>
              <c:idx val="4"/>
              <c:layout>
                <c:manualLayout>
                  <c:x val="0.0217634802375365"/>
                  <c:y val="-0.0045369619502507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532F-4205-B5A5-1045BA6DF579}"/>
                </c:ext>
                <c:ext xmlns:c15="http://schemas.microsoft.com/office/drawing/2012/chart" uri="{CE6537A1-D6FC-4f65-9D91-7224C49458BB}"/>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Stats'!$D$406:$H$406</c:f>
              <c:strCache>
                <c:ptCount val="5"/>
                <c:pt idx="0">
                  <c:v>QE Sep 16</c:v>
                </c:pt>
                <c:pt idx="1">
                  <c:v>QE Dec 16</c:v>
                </c:pt>
                <c:pt idx="2">
                  <c:v>QE Mar 17</c:v>
                </c:pt>
                <c:pt idx="3">
                  <c:v>QE Jun 17</c:v>
                </c:pt>
                <c:pt idx="4">
                  <c:v>QE Sep 17</c:v>
                </c:pt>
              </c:strCache>
            </c:strRef>
          </c:cat>
          <c:val>
            <c:numRef>
              <c:f>'India Telecom Industry Stats'!$D$411:$H$411</c:f>
              <c:numCache>
                <c:formatCode>0.00</c:formatCode>
                <c:ptCount val="5"/>
                <c:pt idx="0">
                  <c:v>0.52</c:v>
                </c:pt>
                <c:pt idx="1">
                  <c:v>0.52</c:v>
                </c:pt>
                <c:pt idx="2">
                  <c:v>0.49</c:v>
                </c:pt>
                <c:pt idx="3">
                  <c:v>0.44</c:v>
                </c:pt>
                <c:pt idx="4">
                  <c:v>0.39</c:v>
                </c:pt>
              </c:numCache>
            </c:numRef>
          </c:val>
          <c:extLst xmlns:c16r2="http://schemas.microsoft.com/office/drawing/2015/06/chart">
            <c:ext xmlns:c16="http://schemas.microsoft.com/office/drawing/2014/chart" uri="{C3380CC4-5D6E-409C-BE32-E72D297353CC}">
              <c16:uniqueId val="{0000001A-532F-4205-B5A5-1045BA6DF579}"/>
            </c:ext>
          </c:extLst>
        </c:ser>
        <c:dLbls>
          <c:showLegendKey val="0"/>
          <c:showVal val="0"/>
          <c:showCatName val="0"/>
          <c:showSerName val="0"/>
          <c:showPercent val="0"/>
          <c:showBubbleSize val="0"/>
        </c:dLbls>
        <c:gapWidth val="150"/>
        <c:shape val="box"/>
        <c:axId val="1587153760"/>
        <c:axId val="1587156080"/>
        <c:axId val="0"/>
      </c:bar3DChart>
      <c:catAx>
        <c:axId val="1587153760"/>
        <c:scaling>
          <c:orientation val="minMax"/>
        </c:scaling>
        <c:delete val="0"/>
        <c:axPos val="b"/>
        <c:numFmt formatCode="General" sourceLinked="1"/>
        <c:majorTickMark val="out"/>
        <c:minorTickMark val="none"/>
        <c:tickLblPos val="nextTo"/>
        <c:txPr>
          <a:bodyPr/>
          <a:lstStyle/>
          <a:p>
            <a:pPr>
              <a:defRPr lang="en-US"/>
            </a:pPr>
            <a:endParaRPr lang="en-US"/>
          </a:p>
        </c:txPr>
        <c:crossAx val="1587156080"/>
        <c:crosses val="autoZero"/>
        <c:auto val="1"/>
        <c:lblAlgn val="ctr"/>
        <c:lblOffset val="100"/>
        <c:noMultiLvlLbl val="0"/>
      </c:catAx>
      <c:valAx>
        <c:axId val="1587156080"/>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900" b="0" i="0" u="none" strike="noStrike" baseline="0"/>
                  <a:t>Avg Subscriber Outgo Per Minute </a:t>
                </a:r>
              </a:p>
              <a:p>
                <a:pPr>
                  <a:defRPr lang="en-US" sz="900" b="0">
                    <a:latin typeface="Arial" pitchFamily="34" charset="0"/>
                    <a:cs typeface="Arial" pitchFamily="34" charset="0"/>
                  </a:defRPr>
                </a:pPr>
                <a:r>
                  <a:rPr lang="en-GB" sz="900" b="0" i="0" u="none" strike="noStrike" baseline="0">
                    <a:latin typeface="Arial" pitchFamily="34" charset="0"/>
                    <a:cs typeface="Arial" pitchFamily="34" charset="0"/>
                  </a:rPr>
                  <a:t>(INR)</a:t>
                </a:r>
                <a:endParaRPr lang="en-US" sz="900" b="0">
                  <a:latin typeface="Arial" pitchFamily="34" charset="0"/>
                  <a:cs typeface="Arial" pitchFamily="34" charset="0"/>
                </a:endParaRPr>
              </a:p>
            </c:rich>
          </c:tx>
          <c:layout>
            <c:manualLayout>
              <c:xMode val="edge"/>
              <c:yMode val="edge"/>
              <c:x val="0.00260985624972062"/>
              <c:y val="0.110855683269476"/>
            </c:manualLayout>
          </c:layout>
          <c:overlay val="0"/>
        </c:title>
        <c:numFmt formatCode="#,##0.00" sourceLinked="0"/>
        <c:majorTickMark val="out"/>
        <c:minorTickMark val="none"/>
        <c:tickLblPos val="nextTo"/>
        <c:txPr>
          <a:bodyPr/>
          <a:lstStyle/>
          <a:p>
            <a:pPr>
              <a:defRPr lang="en-US"/>
            </a:pPr>
            <a:endParaRPr lang="en-US"/>
          </a:p>
        </c:txPr>
        <c:crossAx val="1587153760"/>
        <c:crosses val="autoZero"/>
        <c:crossBetween val="between"/>
      </c:valAx>
      <c:spPr>
        <a:noFill/>
        <a:ln w="25400">
          <a:noFill/>
        </a:ln>
      </c:spPr>
    </c:plotArea>
    <c:legend>
      <c:legendPos val="b"/>
      <c:layout>
        <c:manualLayout>
          <c:xMode val="edge"/>
          <c:yMode val="edge"/>
          <c:x val="0.138288918264779"/>
          <c:y val="0.887188181936755"/>
          <c:w val="0.837655548530901"/>
          <c:h val="0.092377590732193"/>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Prepaid</a:t>
            </a:r>
            <a:r>
              <a:rPr lang="en-US" sz="1050" baseline="0"/>
              <a:t> Average Subscriber Outgo </a:t>
            </a:r>
            <a:endParaRPr lang="en-US" sz="1050"/>
          </a:p>
        </c:rich>
      </c:tx>
      <c:layout>
        <c:manualLayout>
          <c:xMode val="edge"/>
          <c:yMode val="edge"/>
          <c:x val="0.281707275922366"/>
          <c:y val="0.0316957938198914"/>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40516442797591"/>
          <c:h val="0.684963747347674"/>
        </c:manualLayout>
      </c:layout>
      <c:bar3DChart>
        <c:barDir val="col"/>
        <c:grouping val="clustered"/>
        <c:varyColors val="0"/>
        <c:ser>
          <c:idx val="0"/>
          <c:order val="0"/>
          <c:tx>
            <c:strRef>
              <c:f>'India Telecom Industry Stats'!$K$407</c:f>
              <c:strCache>
                <c:ptCount val="1"/>
                <c:pt idx="0">
                  <c:v>A Circle</c:v>
                </c:pt>
              </c:strCache>
            </c:strRef>
          </c:tx>
          <c:invertIfNegative val="0"/>
          <c:dLbls>
            <c:dLbl>
              <c:idx val="0"/>
              <c:layout>
                <c:manualLayout>
                  <c:x val="0.00258370142756667"/>
                  <c:y val="0.01101034784445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9E2-47BC-AA52-14D4ED8F7F23}"/>
                </c:ext>
                <c:ext xmlns:c15="http://schemas.microsoft.com/office/drawing/2012/chart" uri="{CE6537A1-D6FC-4f65-9D91-7224C49458BB}"/>
              </c:extLst>
            </c:dLbl>
            <c:dLbl>
              <c:idx val="1"/>
              <c:layout>
                <c:manualLayout>
                  <c:x val="0.000512491494118787"/>
                  <c:y val="-8.04497139007049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9E2-47BC-AA52-14D4ED8F7F23}"/>
                </c:ext>
                <c:ext xmlns:c15="http://schemas.microsoft.com/office/drawing/2012/chart" uri="{CE6537A1-D6FC-4f65-9D91-7224C49458BB}"/>
              </c:extLst>
            </c:dLbl>
            <c:dLbl>
              <c:idx val="2"/>
              <c:layout>
                <c:manualLayout>
                  <c:x val="-0.00188950455267166"/>
                  <c:y val="0.0043145181564948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9E2-47BC-AA52-14D4ED8F7F23}"/>
                </c:ext>
                <c:ext xmlns:c15="http://schemas.microsoft.com/office/drawing/2012/chart" uri="{CE6537A1-D6FC-4f65-9D91-7224C49458BB}"/>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9E2-47BC-AA52-14D4ED8F7F23}"/>
                </c:ext>
                <c:ext xmlns:c15="http://schemas.microsoft.com/office/drawing/2012/chart" uri="{CE6537A1-D6FC-4f65-9D91-7224C49458BB}"/>
              </c:extLst>
            </c:dLbl>
            <c:numFmt formatCode="#,##0.00" sourceLinked="0"/>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Stats'!$L$406:$P$406</c:f>
              <c:strCache>
                <c:ptCount val="5"/>
                <c:pt idx="0">
                  <c:v>QE Sep 16</c:v>
                </c:pt>
                <c:pt idx="1">
                  <c:v>QE Dec 16</c:v>
                </c:pt>
                <c:pt idx="2">
                  <c:v>QE Mar 17</c:v>
                </c:pt>
                <c:pt idx="3">
                  <c:v>QE Jun 17</c:v>
                </c:pt>
                <c:pt idx="4">
                  <c:v>QE Sep 17</c:v>
                </c:pt>
              </c:strCache>
            </c:strRef>
          </c:cat>
          <c:val>
            <c:numRef>
              <c:f>'India Telecom Industry Stats'!$L$407:$P$407</c:f>
              <c:numCache>
                <c:formatCode>0.00</c:formatCode>
                <c:ptCount val="5"/>
                <c:pt idx="0">
                  <c:v>0.52</c:v>
                </c:pt>
                <c:pt idx="1">
                  <c:v>0.49</c:v>
                </c:pt>
                <c:pt idx="2">
                  <c:v>0.33</c:v>
                </c:pt>
                <c:pt idx="3">
                  <c:v>0.3</c:v>
                </c:pt>
                <c:pt idx="4">
                  <c:v>0.25</c:v>
                </c:pt>
              </c:numCache>
            </c:numRef>
          </c:val>
          <c:extLst xmlns:c16r2="http://schemas.microsoft.com/office/drawing/2015/06/chart">
            <c:ext xmlns:c16="http://schemas.microsoft.com/office/drawing/2014/chart" uri="{C3380CC4-5D6E-409C-BE32-E72D297353CC}">
              <c16:uniqueId val="{00000004-E9E2-47BC-AA52-14D4ED8F7F23}"/>
            </c:ext>
          </c:extLst>
        </c:ser>
        <c:ser>
          <c:idx val="1"/>
          <c:order val="1"/>
          <c:tx>
            <c:strRef>
              <c:f>'India Telecom Industry Stats'!$K$408</c:f>
              <c:strCache>
                <c:ptCount val="1"/>
                <c:pt idx="0">
                  <c:v>B Circle</c:v>
                </c:pt>
              </c:strCache>
            </c:strRef>
          </c:tx>
          <c:invertIfNegative val="0"/>
          <c:dLbls>
            <c:dLbl>
              <c:idx val="0"/>
              <c:layout>
                <c:manualLayout>
                  <c:x val="0.0051929905820596"/>
                  <c:y val="0.00510855683269477"/>
                </c:manualLayout>
              </c:layout>
              <c:tx>
                <c:rich>
                  <a:bodyPr rot="0" vert="horz"/>
                  <a:lstStyle/>
                  <a:p>
                    <a:pPr>
                      <a:defRPr lang="en-US" sz="800" b="1">
                        <a:solidFill>
                          <a:schemeClr val="accent2"/>
                        </a:solidFill>
                      </a:defRPr>
                    </a:pPr>
                    <a:r>
                      <a:rPr lang="en-US"/>
                      <a:t>1</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9E2-47BC-AA52-14D4ED8F7F23}"/>
                </c:ext>
                <c:ext xmlns:c15="http://schemas.microsoft.com/office/drawing/2012/chart" uri="{CE6537A1-D6FC-4f65-9D91-7224C49458BB}"/>
              </c:extLst>
            </c:dLbl>
            <c:dLbl>
              <c:idx val="1"/>
              <c:layout>
                <c:manualLayout>
                  <c:x val="0.00587589514273679"/>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9E2-47BC-AA52-14D4ED8F7F23}"/>
                </c:ext>
                <c:ext xmlns:c15="http://schemas.microsoft.com/office/drawing/2012/chart" uri="{CE6537A1-D6FC-4f65-9D91-7224C49458BB}"/>
              </c:extLst>
            </c:dLbl>
            <c:dLbl>
              <c:idx val="2"/>
              <c:layout>
                <c:manualLayout>
                  <c:x val="0.0078022099089465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9E2-47BC-AA52-14D4ED8F7F23}"/>
                </c:ext>
                <c:ext xmlns:c15="http://schemas.microsoft.com/office/drawing/2012/chart" uri="{CE6537A1-D6FC-4f65-9D91-7224C49458BB}"/>
              </c:extLst>
            </c:dLbl>
            <c:dLbl>
              <c:idx val="3"/>
              <c:layout>
                <c:manualLayout>
                  <c:x val="0.00846091799500678"/>
                  <c:y val="0.016119306925714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9E2-47BC-AA52-14D4ED8F7F23}"/>
                </c:ext>
                <c:ext xmlns:c15="http://schemas.microsoft.com/office/drawing/2012/chart" uri="{CE6537A1-D6FC-4f65-9D91-7224C49458BB}"/>
              </c:extLst>
            </c:dLbl>
            <c:dLbl>
              <c:idx val="4"/>
              <c:layout>
                <c:manualLayout>
                  <c:x val="0.00769840517736953"/>
                  <c:y val="-2.07112565144772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9E2-47BC-AA52-14D4ED8F7F23}"/>
                </c:ext>
                <c:ext xmlns:c15="http://schemas.microsoft.com/office/drawing/2012/chart" uri="{CE6537A1-D6FC-4f65-9D91-7224C49458BB}"/>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Stats'!$L$406:$P$406</c:f>
              <c:strCache>
                <c:ptCount val="5"/>
                <c:pt idx="0">
                  <c:v>QE Sep 16</c:v>
                </c:pt>
                <c:pt idx="1">
                  <c:v>QE Dec 16</c:v>
                </c:pt>
                <c:pt idx="2">
                  <c:v>QE Mar 17</c:v>
                </c:pt>
                <c:pt idx="3">
                  <c:v>QE Jun 17</c:v>
                </c:pt>
                <c:pt idx="4">
                  <c:v>QE Sep 17</c:v>
                </c:pt>
              </c:strCache>
            </c:strRef>
          </c:cat>
          <c:val>
            <c:numRef>
              <c:f>'India Telecom Industry Stats'!$L$408:$P$408</c:f>
              <c:numCache>
                <c:formatCode>0.00</c:formatCode>
                <c:ptCount val="5"/>
                <c:pt idx="0">
                  <c:v>0.46</c:v>
                </c:pt>
                <c:pt idx="1">
                  <c:v>0.41</c:v>
                </c:pt>
                <c:pt idx="2">
                  <c:v>0.29</c:v>
                </c:pt>
                <c:pt idx="3">
                  <c:v>0.25</c:v>
                </c:pt>
                <c:pt idx="4">
                  <c:v>0.22</c:v>
                </c:pt>
              </c:numCache>
            </c:numRef>
          </c:val>
          <c:extLst xmlns:c16r2="http://schemas.microsoft.com/office/drawing/2015/06/chart">
            <c:ext xmlns:c16="http://schemas.microsoft.com/office/drawing/2014/chart" uri="{C3380CC4-5D6E-409C-BE32-E72D297353CC}">
              <c16:uniqueId val="{0000000A-E9E2-47BC-AA52-14D4ED8F7F23}"/>
            </c:ext>
          </c:extLst>
        </c:ser>
        <c:ser>
          <c:idx val="2"/>
          <c:order val="2"/>
          <c:tx>
            <c:strRef>
              <c:f>'India Telecom Industry Stats'!$K$409</c:f>
              <c:strCache>
                <c:ptCount val="1"/>
                <c:pt idx="0">
                  <c:v>C Circle</c:v>
                </c:pt>
              </c:strCache>
            </c:strRef>
          </c:tx>
          <c:invertIfNegative val="0"/>
          <c:dLbls>
            <c:dLbl>
              <c:idx val="0"/>
              <c:layout>
                <c:manualLayout>
                  <c:x val="0.00341997990991867"/>
                  <c:y val="-4.02248569503525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9E2-47BC-AA52-14D4ED8F7F23}"/>
                </c:ext>
                <c:ext xmlns:c15="http://schemas.microsoft.com/office/drawing/2012/chart" uri="{CE6537A1-D6FC-4f65-9D91-7224C49458BB}"/>
              </c:extLst>
            </c:dLbl>
            <c:dLbl>
              <c:idx val="1"/>
              <c:layout>
                <c:manualLayout>
                  <c:x val="4.78842583701428E-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9E2-47BC-AA52-14D4ED8F7F23}"/>
                </c:ext>
                <c:ext xmlns:c15="http://schemas.microsoft.com/office/drawing/2012/chart" uri="{CE6537A1-D6FC-4f65-9D91-7224C49458BB}"/>
              </c:extLst>
            </c:dLbl>
            <c:dLbl>
              <c:idx val="2"/>
              <c:layout>
                <c:manualLayout>
                  <c:x val="0.0"/>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9E2-47BC-AA52-14D4ED8F7F23}"/>
                </c:ext>
                <c:ext xmlns:c15="http://schemas.microsoft.com/office/drawing/2012/chart" uri="{CE6537A1-D6FC-4f65-9D91-7224C49458BB}"/>
              </c:extLst>
            </c:dLbl>
            <c:dLbl>
              <c:idx val="3"/>
              <c:layout>
                <c:manualLayout>
                  <c:x val="0.006245120999219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9E2-47BC-AA52-14D4ED8F7F23}"/>
                </c:ext>
                <c:ext xmlns:c15="http://schemas.microsoft.com/office/drawing/2012/chart" uri="{CE6537A1-D6FC-4f65-9D91-7224C49458BB}"/>
              </c:extLst>
            </c:dLbl>
            <c:dLbl>
              <c:idx val="4"/>
              <c:layout>
                <c:manualLayout>
                  <c:x val="0.0025661350591231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9E2-47BC-AA52-14D4ED8F7F23}"/>
                </c:ext>
                <c:ext xmlns:c15="http://schemas.microsoft.com/office/drawing/2012/chart" uri="{CE6537A1-D6FC-4f65-9D91-7224C49458BB}"/>
              </c:extLst>
            </c:dLbl>
            <c:numFmt formatCode="#,##0.0" sourceLinked="0"/>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Stats'!$L$406:$P$406</c:f>
              <c:strCache>
                <c:ptCount val="5"/>
                <c:pt idx="0">
                  <c:v>QE Sep 16</c:v>
                </c:pt>
                <c:pt idx="1">
                  <c:v>QE Dec 16</c:v>
                </c:pt>
                <c:pt idx="2">
                  <c:v>QE Mar 17</c:v>
                </c:pt>
                <c:pt idx="3">
                  <c:v>QE Jun 17</c:v>
                </c:pt>
                <c:pt idx="4">
                  <c:v>QE Sep 17</c:v>
                </c:pt>
              </c:strCache>
            </c:strRef>
          </c:cat>
          <c:val>
            <c:numRef>
              <c:f>'India Telecom Industry Stats'!$L$409:$P$409</c:f>
              <c:numCache>
                <c:formatCode>0.00</c:formatCode>
                <c:ptCount val="5"/>
                <c:pt idx="0">
                  <c:v>0.4</c:v>
                </c:pt>
                <c:pt idx="1">
                  <c:v>0.36</c:v>
                </c:pt>
                <c:pt idx="2">
                  <c:v>0.24</c:v>
                </c:pt>
                <c:pt idx="3">
                  <c:v>0.22</c:v>
                </c:pt>
                <c:pt idx="4">
                  <c:v>0.18</c:v>
                </c:pt>
              </c:numCache>
            </c:numRef>
          </c:val>
          <c:extLst xmlns:c16r2="http://schemas.microsoft.com/office/drawing/2015/06/chart">
            <c:ext xmlns:c16="http://schemas.microsoft.com/office/drawing/2014/chart" uri="{C3380CC4-5D6E-409C-BE32-E72D297353CC}">
              <c16:uniqueId val="{00000010-E9E2-47BC-AA52-14D4ED8F7F23}"/>
            </c:ext>
          </c:extLst>
        </c:ser>
        <c:ser>
          <c:idx val="3"/>
          <c:order val="3"/>
          <c:tx>
            <c:strRef>
              <c:f>'India Telecom Industry Stats'!$K$410</c:f>
              <c:strCache>
                <c:ptCount val="1"/>
                <c:pt idx="0">
                  <c:v>Metros</c:v>
                </c:pt>
              </c:strCache>
            </c:strRef>
          </c:tx>
          <c:invertIfNegative val="0"/>
          <c:dLbls>
            <c:dLbl>
              <c:idx val="0"/>
              <c:layout>
                <c:manualLayout>
                  <c:x val="0.00659983355739069"/>
                  <c:y val="-0.00510855683269477"/>
                </c:manualLayout>
              </c:layout>
              <c:tx>
                <c:rich>
                  <a:bodyPr/>
                  <a:lstStyle/>
                  <a:p>
                    <a:r>
                      <a:rPr lang="en-US"/>
                      <a:t>1</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9E2-47BC-AA52-14D4ED8F7F23}"/>
                </c:ext>
                <c:ext xmlns:c15="http://schemas.microsoft.com/office/drawing/2012/chart" uri="{CE6537A1-D6FC-4f65-9D91-7224C49458BB}"/>
              </c:extLst>
            </c:dLbl>
            <c:dLbl>
              <c:idx val="1"/>
              <c:layout>
                <c:manualLayout>
                  <c:x val="0.0130718904039434"/>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9E2-47BC-AA52-14D4ED8F7F23}"/>
                </c:ext>
                <c:ext xmlns:c15="http://schemas.microsoft.com/office/drawing/2012/chart" uri="{CE6537A1-D6FC-4f65-9D91-7224C49458BB}"/>
              </c:extLst>
            </c:dLbl>
            <c:dLbl>
              <c:idx val="2"/>
              <c:layout>
                <c:manualLayout>
                  <c:x val="0.00658370142756547"/>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9E2-47BC-AA52-14D4ED8F7F23}"/>
                </c:ext>
                <c:ext xmlns:c15="http://schemas.microsoft.com/office/drawing/2012/chart" uri="{CE6537A1-D6FC-4f65-9D91-7224C49458BB}"/>
              </c:extLst>
            </c:dLbl>
            <c:dLbl>
              <c:idx val="3"/>
              <c:layout>
                <c:manualLayout>
                  <c:x val="0.00325177645477267"/>
                  <c:y val="0.0153256704980844"/>
                </c:manualLayout>
              </c:layout>
              <c:tx>
                <c:rich>
                  <a:bodyPr/>
                  <a:lstStyle/>
                  <a:p>
                    <a:r>
                      <a:rPr lang="nb-NO">
                        <a:solidFill>
                          <a:schemeClr val="accent4"/>
                        </a:solidFill>
                      </a:rPr>
                      <a:t>0.83</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9E2-47BC-AA52-14D4ED8F7F23}"/>
                </c:ext>
                <c:ext xmlns:c15="http://schemas.microsoft.com/office/drawing/2012/chart" uri="{CE6537A1-D6FC-4f65-9D91-7224C49458BB}"/>
              </c:extLst>
            </c:dLbl>
            <c:numFmt formatCode="#,##0.0" sourceLinked="0"/>
            <c:spPr>
              <a:noFill/>
              <a:ln>
                <a:noFill/>
              </a:ln>
              <a:effectLst/>
            </c:spPr>
            <c:txPr>
              <a:bodyPr rot="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Stats'!$L$406:$P$406</c:f>
              <c:strCache>
                <c:ptCount val="5"/>
                <c:pt idx="0">
                  <c:v>QE Sep 16</c:v>
                </c:pt>
                <c:pt idx="1">
                  <c:v>QE Dec 16</c:v>
                </c:pt>
                <c:pt idx="2">
                  <c:v>QE Mar 17</c:v>
                </c:pt>
                <c:pt idx="3">
                  <c:v>QE Jun 17</c:v>
                </c:pt>
                <c:pt idx="4">
                  <c:v>QE Sep 17</c:v>
                </c:pt>
              </c:strCache>
            </c:strRef>
          </c:cat>
          <c:val>
            <c:numRef>
              <c:f>'India Telecom Industry Stats'!$L$410:$P$410</c:f>
              <c:numCache>
                <c:formatCode>0.00</c:formatCode>
                <c:ptCount val="5"/>
                <c:pt idx="0">
                  <c:v>0.55</c:v>
                </c:pt>
                <c:pt idx="1">
                  <c:v>0.44</c:v>
                </c:pt>
                <c:pt idx="2">
                  <c:v>0.24</c:v>
                </c:pt>
                <c:pt idx="3">
                  <c:v>0.21</c:v>
                </c:pt>
                <c:pt idx="4">
                  <c:v>0.18</c:v>
                </c:pt>
              </c:numCache>
            </c:numRef>
          </c:val>
          <c:extLst xmlns:c16r2="http://schemas.microsoft.com/office/drawing/2015/06/chart">
            <c:ext xmlns:c16="http://schemas.microsoft.com/office/drawing/2014/chart" uri="{C3380CC4-5D6E-409C-BE32-E72D297353CC}">
              <c16:uniqueId val="{00000015-E9E2-47BC-AA52-14D4ED8F7F23}"/>
            </c:ext>
          </c:extLst>
        </c:ser>
        <c:ser>
          <c:idx val="4"/>
          <c:order val="4"/>
          <c:tx>
            <c:strRef>
              <c:f>'India Telecom Industry Stats'!$K$411</c:f>
              <c:strCache>
                <c:ptCount val="1"/>
                <c:pt idx="0">
                  <c:v>All India</c:v>
                </c:pt>
              </c:strCache>
            </c:strRef>
          </c:tx>
          <c:invertIfNegative val="0"/>
          <c:dLbls>
            <c:dLbl>
              <c:idx val="0"/>
              <c:layout>
                <c:manualLayout>
                  <c:x val="0.0227642276422764"/>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9E2-47BC-AA52-14D4ED8F7F23}"/>
                </c:ext>
                <c:ext xmlns:c15="http://schemas.microsoft.com/office/drawing/2012/chart" uri="{CE6537A1-D6FC-4f65-9D91-7224C49458BB}"/>
              </c:extLst>
            </c:dLbl>
            <c:dLbl>
              <c:idx val="1"/>
              <c:layout>
                <c:manualLayout>
                  <c:x val="0.0256278620910092"/>
                  <c:y val="0.015383758848329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9E2-47BC-AA52-14D4ED8F7F23}"/>
                </c:ext>
                <c:ext xmlns:c15="http://schemas.microsoft.com/office/drawing/2012/chart" uri="{CE6537A1-D6FC-4f65-9D91-7224C49458BB}"/>
              </c:extLst>
            </c:dLbl>
            <c:dLbl>
              <c:idx val="2"/>
              <c:layout>
                <c:manualLayout>
                  <c:x val="0.022764203654871"/>
                  <c:y val="0.01515151515151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9E2-47BC-AA52-14D4ED8F7F23}"/>
                </c:ext>
                <c:ext xmlns:c15="http://schemas.microsoft.com/office/drawing/2012/chart" uri="{CE6537A1-D6FC-4f65-9D91-7224C49458BB}"/>
              </c:extLst>
            </c:dLbl>
            <c:dLbl>
              <c:idx val="3"/>
              <c:layout>
                <c:manualLayout>
                  <c:x val="0.0197530864197532"/>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9E2-47BC-AA52-14D4ED8F7F23}"/>
                </c:ext>
                <c:ext xmlns:c15="http://schemas.microsoft.com/office/drawing/2012/chart" uri="{CE6537A1-D6FC-4f65-9D91-7224C49458BB}"/>
              </c:extLst>
            </c:dLbl>
            <c:dLbl>
              <c:idx val="4"/>
              <c:layout>
                <c:manualLayout>
                  <c:x val="0.015396810354738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9E2-47BC-AA52-14D4ED8F7F23}"/>
                </c:ext>
                <c:ext xmlns:c15="http://schemas.microsoft.com/office/drawing/2012/chart" uri="{CE6537A1-D6FC-4f65-9D91-7224C49458BB}"/>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Stats'!$L$406:$P$406</c:f>
              <c:strCache>
                <c:ptCount val="5"/>
                <c:pt idx="0">
                  <c:v>QE Sep 16</c:v>
                </c:pt>
                <c:pt idx="1">
                  <c:v>QE Dec 16</c:v>
                </c:pt>
                <c:pt idx="2">
                  <c:v>QE Mar 17</c:v>
                </c:pt>
                <c:pt idx="3">
                  <c:v>QE Jun 17</c:v>
                </c:pt>
                <c:pt idx="4">
                  <c:v>QE Sep 17</c:v>
                </c:pt>
              </c:strCache>
            </c:strRef>
          </c:cat>
          <c:val>
            <c:numRef>
              <c:f>'India Telecom Industry Stats'!$L$411:$P$411</c:f>
              <c:numCache>
                <c:formatCode>0.00</c:formatCode>
                <c:ptCount val="5"/>
                <c:pt idx="0">
                  <c:v>0.48</c:v>
                </c:pt>
                <c:pt idx="1">
                  <c:v>0.43</c:v>
                </c:pt>
                <c:pt idx="2">
                  <c:v>0.29</c:v>
                </c:pt>
                <c:pt idx="3">
                  <c:v>0.26</c:v>
                </c:pt>
                <c:pt idx="4">
                  <c:v>0.22</c:v>
                </c:pt>
              </c:numCache>
            </c:numRef>
          </c:val>
          <c:extLst xmlns:c16r2="http://schemas.microsoft.com/office/drawing/2015/06/chart">
            <c:ext xmlns:c16="http://schemas.microsoft.com/office/drawing/2014/chart" uri="{C3380CC4-5D6E-409C-BE32-E72D297353CC}">
              <c16:uniqueId val="{0000001B-E9E2-47BC-AA52-14D4ED8F7F23}"/>
            </c:ext>
          </c:extLst>
        </c:ser>
        <c:dLbls>
          <c:showLegendKey val="0"/>
          <c:showVal val="0"/>
          <c:showCatName val="0"/>
          <c:showSerName val="0"/>
          <c:showPercent val="0"/>
          <c:showBubbleSize val="0"/>
        </c:dLbls>
        <c:gapWidth val="150"/>
        <c:shape val="box"/>
        <c:axId val="1587241104"/>
        <c:axId val="1587243424"/>
        <c:axId val="0"/>
      </c:bar3DChart>
      <c:catAx>
        <c:axId val="1587241104"/>
        <c:scaling>
          <c:orientation val="minMax"/>
        </c:scaling>
        <c:delete val="0"/>
        <c:axPos val="b"/>
        <c:numFmt formatCode="General" sourceLinked="1"/>
        <c:majorTickMark val="out"/>
        <c:minorTickMark val="none"/>
        <c:tickLblPos val="nextTo"/>
        <c:txPr>
          <a:bodyPr/>
          <a:lstStyle/>
          <a:p>
            <a:pPr>
              <a:defRPr lang="en-US"/>
            </a:pPr>
            <a:endParaRPr lang="en-US"/>
          </a:p>
        </c:txPr>
        <c:crossAx val="1587243424"/>
        <c:crosses val="autoZero"/>
        <c:auto val="1"/>
        <c:lblAlgn val="ctr"/>
        <c:lblOffset val="100"/>
        <c:noMultiLvlLbl val="0"/>
      </c:catAx>
      <c:valAx>
        <c:axId val="1587243424"/>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900" b="0" i="0" u="none" strike="noStrike" baseline="0"/>
                  <a:t>Avg Subscriber Outgo Per Minute </a:t>
                </a:r>
              </a:p>
              <a:p>
                <a:pPr>
                  <a:defRPr lang="en-US" sz="900" b="0">
                    <a:latin typeface="Arial" pitchFamily="34" charset="0"/>
                    <a:cs typeface="Arial" pitchFamily="34" charset="0"/>
                  </a:defRPr>
                </a:pPr>
                <a:r>
                  <a:rPr lang="en-GB" sz="900" b="0" i="0" u="none" strike="noStrike" baseline="0">
                    <a:latin typeface="Arial" pitchFamily="34" charset="0"/>
                    <a:cs typeface="Arial" pitchFamily="34" charset="0"/>
                  </a:rPr>
                  <a:t>(INR)</a:t>
                </a:r>
                <a:endParaRPr lang="en-US" sz="900" b="0">
                  <a:latin typeface="Arial" pitchFamily="34" charset="0"/>
                  <a:cs typeface="Arial" pitchFamily="34" charset="0"/>
                </a:endParaRPr>
              </a:p>
            </c:rich>
          </c:tx>
          <c:layout>
            <c:manualLayout>
              <c:xMode val="edge"/>
              <c:yMode val="edge"/>
              <c:x val="0.00260989598522407"/>
              <c:y val="0.115964240102172"/>
            </c:manualLayout>
          </c:layout>
          <c:overlay val="0"/>
        </c:title>
        <c:numFmt formatCode="#,##0.00" sourceLinked="0"/>
        <c:majorTickMark val="out"/>
        <c:minorTickMark val="none"/>
        <c:tickLblPos val="nextTo"/>
        <c:txPr>
          <a:bodyPr/>
          <a:lstStyle/>
          <a:p>
            <a:pPr>
              <a:defRPr lang="en-US"/>
            </a:pPr>
            <a:endParaRPr lang="en-US"/>
          </a:p>
        </c:txPr>
        <c:crossAx val="1587241104"/>
        <c:crosses val="autoZero"/>
        <c:crossBetween val="between"/>
      </c:valAx>
      <c:spPr>
        <a:noFill/>
        <a:ln w="25400">
          <a:noFill/>
        </a:ln>
      </c:spPr>
    </c:plotArea>
    <c:legend>
      <c:legendPos val="b"/>
      <c:layout>
        <c:manualLayout>
          <c:xMode val="edge"/>
          <c:yMode val="edge"/>
          <c:x val="0.14772301610447"/>
          <c:y val="0.876971068271639"/>
          <c:w val="0.837655552315469"/>
          <c:h val="0.092377590732193"/>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Post-paid</a:t>
            </a:r>
            <a:r>
              <a:rPr lang="en-US" sz="1050" baseline="0"/>
              <a:t> Average Subscriber Outgo </a:t>
            </a:r>
            <a:endParaRPr lang="en-US" sz="1050"/>
          </a:p>
        </c:rich>
      </c:tx>
      <c:layout>
        <c:manualLayout>
          <c:xMode val="edge"/>
          <c:yMode val="edge"/>
          <c:x val="0.253479701898577"/>
          <c:y val="0.004582415703784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40516442797591"/>
          <c:h val="0.684963747347674"/>
        </c:manualLayout>
      </c:layout>
      <c:bar3DChart>
        <c:barDir val="col"/>
        <c:grouping val="clustered"/>
        <c:varyColors val="0"/>
        <c:ser>
          <c:idx val="0"/>
          <c:order val="0"/>
          <c:tx>
            <c:strRef>
              <c:f>'India Telecom Industry Stats'!$C$437</c:f>
              <c:strCache>
                <c:ptCount val="1"/>
                <c:pt idx="0">
                  <c:v>A Circle</c:v>
                </c:pt>
              </c:strCache>
            </c:strRef>
          </c:tx>
          <c:invertIfNegative val="0"/>
          <c:dLbls>
            <c:dLbl>
              <c:idx val="0"/>
              <c:layout>
                <c:manualLayout>
                  <c:x val="0.00258370142756667"/>
                  <c:y val="0.01101034784445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6CA-4F15-B298-EACFBCACE352}"/>
                </c:ext>
                <c:ext xmlns:c15="http://schemas.microsoft.com/office/drawing/2012/chart" uri="{CE6537A1-D6FC-4f65-9D91-7224C49458BB}"/>
              </c:extLst>
            </c:dLbl>
            <c:dLbl>
              <c:idx val="1"/>
              <c:layout>
                <c:manualLayout>
                  <c:x val="-0.00249331152446525"/>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6CA-4F15-B298-EACFBCACE352}"/>
                </c:ext>
                <c:ext xmlns:c15="http://schemas.microsoft.com/office/drawing/2012/chart" uri="{CE6537A1-D6FC-4f65-9D91-7224C49458BB}"/>
              </c:extLst>
            </c:dLbl>
            <c:dLbl>
              <c:idx val="2"/>
              <c:layout>
                <c:manualLayout>
                  <c:x val="-0.00847397733819858"/>
                  <c:y val="0.0196401886545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6CA-4F15-B298-EACFBCACE352}"/>
                </c:ext>
                <c:ext xmlns:c15="http://schemas.microsoft.com/office/drawing/2012/chart" uri="{CE6537A1-D6FC-4f65-9D91-7224C49458BB}"/>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6CA-4F15-B298-EACFBCACE35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C6CA-4F15-B298-EACFBCACE352}"/>
                </c:ext>
                <c:ext xmlns:c15="http://schemas.microsoft.com/office/drawing/2012/chart" uri="{CE6537A1-D6FC-4f65-9D91-7224C49458BB}"/>
              </c:extLst>
            </c:dLbl>
            <c:numFmt formatCode="#,##0.00" sourceLinked="0"/>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Stats'!$D$436:$H$436</c:f>
              <c:strCache>
                <c:ptCount val="5"/>
                <c:pt idx="0">
                  <c:v>QE Sep 16</c:v>
                </c:pt>
                <c:pt idx="1">
                  <c:v>QE Dec 16</c:v>
                </c:pt>
                <c:pt idx="2">
                  <c:v>QE Mar 17</c:v>
                </c:pt>
                <c:pt idx="3">
                  <c:v>QE Jun 17</c:v>
                </c:pt>
                <c:pt idx="4">
                  <c:v>QE Sep 17</c:v>
                </c:pt>
              </c:strCache>
            </c:strRef>
          </c:cat>
          <c:val>
            <c:numRef>
              <c:f>'India Telecom Industry Stats'!$D$437:$H$437</c:f>
              <c:numCache>
                <c:formatCode>0.00</c:formatCode>
                <c:ptCount val="5"/>
                <c:pt idx="0">
                  <c:v>1.29</c:v>
                </c:pt>
                <c:pt idx="1">
                  <c:v>1.28</c:v>
                </c:pt>
                <c:pt idx="2">
                  <c:v>1.32</c:v>
                </c:pt>
                <c:pt idx="3">
                  <c:v>1.41</c:v>
                </c:pt>
                <c:pt idx="4">
                  <c:v>1.07</c:v>
                </c:pt>
              </c:numCache>
            </c:numRef>
          </c:val>
          <c:extLst xmlns:c16r2="http://schemas.microsoft.com/office/drawing/2015/06/chart">
            <c:ext xmlns:c16="http://schemas.microsoft.com/office/drawing/2014/chart" uri="{C3380CC4-5D6E-409C-BE32-E72D297353CC}">
              <c16:uniqueId val="{00000005-C6CA-4F15-B298-EACFBCACE352}"/>
            </c:ext>
          </c:extLst>
        </c:ser>
        <c:ser>
          <c:idx val="1"/>
          <c:order val="1"/>
          <c:tx>
            <c:strRef>
              <c:f>'India Telecom Industry Stats'!$C$438</c:f>
              <c:strCache>
                <c:ptCount val="1"/>
                <c:pt idx="0">
                  <c:v>B Circle</c:v>
                </c:pt>
              </c:strCache>
            </c:strRef>
          </c:tx>
          <c:invertIfNegative val="0"/>
          <c:dLbls>
            <c:dLbl>
              <c:idx val="0"/>
              <c:layout>
                <c:manualLayout>
                  <c:x val="0.0149252511319297"/>
                  <c:y val="0.00510855683269477"/>
                </c:manualLayout>
              </c:layout>
              <c:tx>
                <c:rich>
                  <a:bodyPr rot="0" vert="horz"/>
                  <a:lstStyle/>
                  <a:p>
                    <a:pPr>
                      <a:defRPr lang="en-US" sz="800" b="1">
                        <a:solidFill>
                          <a:schemeClr val="accent2"/>
                        </a:solidFill>
                      </a:defRPr>
                    </a:pPr>
                    <a:r>
                      <a:rPr lang="nb-NO"/>
                      <a:t>0.7</a:t>
                    </a:r>
                  </a:p>
                </c:rich>
              </c:tx>
              <c:numFmt formatCode="#,##0.00" sourceLinked="0"/>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C6CA-4F15-B298-EACFBCACE352}"/>
                </c:ext>
                <c:ext xmlns:c15="http://schemas.microsoft.com/office/drawing/2012/chart" uri="{CE6537A1-D6FC-4f65-9D91-7224C49458BB}"/>
              </c:extLst>
            </c:dLbl>
            <c:dLbl>
              <c:idx val="1"/>
              <c:layout>
                <c:manualLayout>
                  <c:x val="0.00891765013933832"/>
                  <c:y val="0.009974902772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6CA-4F15-B298-EACFBCACE352}"/>
                </c:ext>
                <c:ext xmlns:c15="http://schemas.microsoft.com/office/drawing/2012/chart" uri="{CE6537A1-D6FC-4f65-9D91-7224C49458BB}"/>
              </c:extLst>
            </c:dLbl>
            <c:dLbl>
              <c:idx val="2"/>
              <c:layout>
                <c:manualLayout>
                  <c:x val="0.00463513319742398"/>
                  <c:y val="0.014598540145985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6CA-4F15-B298-EACFBCACE352}"/>
                </c:ext>
                <c:ext xmlns:c15="http://schemas.microsoft.com/office/drawing/2012/chart" uri="{CE6537A1-D6FC-4f65-9D91-7224C49458BB}"/>
              </c:extLst>
            </c:dLbl>
            <c:dLbl>
              <c:idx val="3"/>
              <c:layout>
                <c:manualLayout>
                  <c:x val="0.00846102266413778"/>
                  <c:y val="0.0007936364276305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6CA-4F15-B298-EACFBCACE35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A-C6CA-4F15-B298-EACFBCACE352}"/>
                </c:ext>
                <c:ext xmlns:c15="http://schemas.microsoft.com/office/drawing/2012/chart" uri="{CE6537A1-D6FC-4f65-9D91-7224C49458BB}"/>
              </c:extLst>
            </c:dLbl>
            <c:numFmt formatCode="#,##0.00" sourceLinked="0"/>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Stats'!$D$436:$H$436</c:f>
              <c:strCache>
                <c:ptCount val="5"/>
                <c:pt idx="0">
                  <c:v>QE Sep 16</c:v>
                </c:pt>
                <c:pt idx="1">
                  <c:v>QE Dec 16</c:v>
                </c:pt>
                <c:pt idx="2">
                  <c:v>QE Mar 17</c:v>
                </c:pt>
                <c:pt idx="3">
                  <c:v>QE Jun 17</c:v>
                </c:pt>
                <c:pt idx="4">
                  <c:v>QE Sep 17</c:v>
                </c:pt>
              </c:strCache>
            </c:strRef>
          </c:cat>
          <c:val>
            <c:numRef>
              <c:f>'India Telecom Industry Stats'!$D$438:$H$438</c:f>
              <c:numCache>
                <c:formatCode>0.00</c:formatCode>
                <c:ptCount val="5"/>
                <c:pt idx="0">
                  <c:v>0.56</c:v>
                </c:pt>
                <c:pt idx="1">
                  <c:v>0.58</c:v>
                </c:pt>
                <c:pt idx="2">
                  <c:v>0.63</c:v>
                </c:pt>
                <c:pt idx="3">
                  <c:v>0.67</c:v>
                </c:pt>
                <c:pt idx="4">
                  <c:v>0.5</c:v>
                </c:pt>
              </c:numCache>
            </c:numRef>
          </c:val>
          <c:extLst xmlns:c16r2="http://schemas.microsoft.com/office/drawing/2015/06/chart">
            <c:ext xmlns:c16="http://schemas.microsoft.com/office/drawing/2014/chart" uri="{C3380CC4-5D6E-409C-BE32-E72D297353CC}">
              <c16:uniqueId val="{0000000B-C6CA-4F15-B298-EACFBCACE352}"/>
            </c:ext>
          </c:extLst>
        </c:ser>
        <c:ser>
          <c:idx val="2"/>
          <c:order val="2"/>
          <c:tx>
            <c:strRef>
              <c:f>'India Telecom Industry Stats'!$C$439</c:f>
              <c:strCache>
                <c:ptCount val="1"/>
                <c:pt idx="0">
                  <c:v>C Circle</c:v>
                </c:pt>
              </c:strCache>
            </c:strRef>
          </c:tx>
          <c:invertIfNegative val="0"/>
          <c:dLbls>
            <c:dLbl>
              <c:idx val="1"/>
              <c:numFmt formatCode="#,##0.0" sourceLinked="0"/>
              <c:spPr/>
              <c:txPr>
                <a:bodyPr rot="0" vert="horz"/>
                <a:lstStyle/>
                <a:p>
                  <a:pPr>
                    <a:defRPr lang="en-US" sz="900" b="1">
                      <a:solidFill>
                        <a:schemeClr val="accent3"/>
                      </a:solidFill>
                    </a:defRPr>
                  </a:pPr>
                  <a:endParaRPr lang="en-US"/>
                </a:p>
              </c:txPr>
              <c:showLegendKey val="0"/>
              <c:showVal val="1"/>
              <c:showCatName val="0"/>
              <c:showSerName val="0"/>
              <c:showPercent val="0"/>
              <c:showBubbleSize val="0"/>
            </c:dLbl>
            <c:dLbl>
              <c:idx val="2"/>
              <c:numFmt formatCode="#,##0.0" sourceLinked="0"/>
              <c:spPr/>
              <c:txPr>
                <a:bodyPr rot="0" vert="horz"/>
                <a:lstStyle/>
                <a:p>
                  <a:pPr>
                    <a:defRPr lang="en-US" sz="900" b="1">
                      <a:solidFill>
                        <a:schemeClr val="accent3"/>
                      </a:solidFill>
                    </a:defRPr>
                  </a:pPr>
                  <a:endParaRPr lang="en-US"/>
                </a:p>
              </c:txPr>
              <c:showLegendKey val="0"/>
              <c:showVal val="1"/>
              <c:showCatName val="0"/>
              <c:showSerName val="0"/>
              <c:showPercent val="0"/>
              <c:showBubbleSize val="0"/>
            </c:dLbl>
            <c:dLbl>
              <c:idx val="3"/>
              <c:delete val="1"/>
              <c:extLst xmlns:c16r2="http://schemas.microsoft.com/office/drawing/2015/06/chart">
                <c:ext xmlns:c16="http://schemas.microsoft.com/office/drawing/2014/chart" uri="{C3380CC4-5D6E-409C-BE32-E72D297353CC}">
                  <c16:uniqueId val="{0000000E-C6CA-4F15-B298-EACFBCACE35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C6CA-4F15-B298-EACFBCACE352}"/>
                </c:ext>
                <c:ext xmlns:c15="http://schemas.microsoft.com/office/drawing/2012/chart" uri="{CE6537A1-D6FC-4f65-9D91-7224C49458BB}"/>
              </c:extLst>
            </c:dLbl>
            <c:numFmt formatCode="#,##0.0" sourceLinked="0"/>
            <c:spPr>
              <a:noFill/>
              <a:ln>
                <a:noFill/>
              </a:ln>
              <a:effectLst/>
            </c:spPr>
            <c:txPr>
              <a:bodyPr rot="-5400000" vert="horz"/>
              <a:lstStyle/>
              <a:p>
                <a:pPr>
                  <a:defRPr lang="en-US" sz="9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Stats'!$D$436:$H$436</c:f>
              <c:strCache>
                <c:ptCount val="5"/>
                <c:pt idx="0">
                  <c:v>QE Sep 16</c:v>
                </c:pt>
                <c:pt idx="1">
                  <c:v>QE Dec 16</c:v>
                </c:pt>
                <c:pt idx="2">
                  <c:v>QE Mar 17</c:v>
                </c:pt>
                <c:pt idx="3">
                  <c:v>QE Jun 17</c:v>
                </c:pt>
                <c:pt idx="4">
                  <c:v>QE Sep 17</c:v>
                </c:pt>
              </c:strCache>
            </c:strRef>
          </c:cat>
          <c:val>
            <c:numRef>
              <c:f>'India Telecom Industry Stats'!$D$439:$H$439</c:f>
              <c:numCache>
                <c:formatCode>0.00</c:formatCode>
                <c:ptCount val="5"/>
                <c:pt idx="0">
                  <c:v>1.02</c:v>
                </c:pt>
                <c:pt idx="1">
                  <c:v>1.06</c:v>
                </c:pt>
                <c:pt idx="2">
                  <c:v>1.15</c:v>
                </c:pt>
                <c:pt idx="3">
                  <c:v>1.28</c:v>
                </c:pt>
                <c:pt idx="4">
                  <c:v>0.94</c:v>
                </c:pt>
              </c:numCache>
            </c:numRef>
          </c:val>
          <c:extLst xmlns:c16r2="http://schemas.microsoft.com/office/drawing/2015/06/chart">
            <c:ext xmlns:c16="http://schemas.microsoft.com/office/drawing/2014/chart" uri="{C3380CC4-5D6E-409C-BE32-E72D297353CC}">
              <c16:uniqueId val="{00000010-C6CA-4F15-B298-EACFBCACE352}"/>
            </c:ext>
          </c:extLst>
        </c:ser>
        <c:ser>
          <c:idx val="3"/>
          <c:order val="3"/>
          <c:tx>
            <c:strRef>
              <c:f>'India Telecom Industry Stats'!$C$440</c:f>
              <c:strCache>
                <c:ptCount val="1"/>
                <c:pt idx="0">
                  <c:v>Metros</c:v>
                </c:pt>
              </c:strCache>
            </c:strRef>
          </c:tx>
          <c:invertIfNegative val="0"/>
          <c:dLbls>
            <c:dLbl>
              <c:idx val="0"/>
              <c:layout>
                <c:manualLayout>
                  <c:x val="0.00659983355739069"/>
                  <c:y val="-0.00510855683269477"/>
                </c:manualLayout>
              </c:layout>
              <c:tx>
                <c:rich>
                  <a:bodyPr/>
                  <a:lstStyle/>
                  <a:p>
                    <a:r>
                      <a:rPr lang="en-US"/>
                      <a:t>1</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C6CA-4F15-B298-EACFBCACE352}"/>
                </c:ext>
                <c:ext xmlns:c15="http://schemas.microsoft.com/office/drawing/2012/chart" uri="{CE6537A1-D6FC-4f65-9D91-7224C49458BB}"/>
              </c:extLst>
            </c:dLbl>
            <c:dLbl>
              <c:idx val="1"/>
              <c:layout>
                <c:manualLayout>
                  <c:x val="0.0130718904039434"/>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6CA-4F15-B298-EACFBCACE352}"/>
                </c:ext>
                <c:ext xmlns:c15="http://schemas.microsoft.com/office/drawing/2012/chart" uri="{CE6537A1-D6FC-4f65-9D91-7224C49458BB}"/>
              </c:extLst>
            </c:dLbl>
            <c:dLbl>
              <c:idx val="2"/>
              <c:layout>
                <c:manualLayout>
                  <c:x val="0.0255861247747832"/>
                  <c:y val="0.015325401843020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6CA-4F15-B298-EACFBCACE352}"/>
                </c:ext>
                <c:ext xmlns:c15="http://schemas.microsoft.com/office/drawing/2012/chart" uri="{CE6537A1-D6FC-4f65-9D91-7224C49458BB}"/>
              </c:extLst>
            </c:dLbl>
            <c:dLbl>
              <c:idx val="3"/>
              <c:layout>
                <c:manualLayout>
                  <c:x val="0.012984143405432"/>
                  <c:y val="0.0102171136653895"/>
                </c:manualLayout>
              </c:layout>
              <c:tx>
                <c:rich>
                  <a:bodyPr rot="0" vert="horz"/>
                  <a:lstStyle/>
                  <a:p>
                    <a:pPr algn="ctr" rtl="0">
                      <a:defRPr lang="en-US" sz="800" b="1" i="0" u="none" strike="noStrike" kern="1200" baseline="0">
                        <a:solidFill>
                          <a:schemeClr val="accent4"/>
                        </a:solidFill>
                        <a:latin typeface="+mn-lt"/>
                        <a:ea typeface="+mn-ea"/>
                        <a:cs typeface="+mn-cs"/>
                      </a:defRPr>
                    </a:pPr>
                    <a:r>
                      <a:rPr lang="en-US">
                        <a:solidFill>
                          <a:schemeClr val="accent4"/>
                        </a:solidFill>
                      </a:rPr>
                      <a:t>1</a:t>
                    </a:r>
                  </a:p>
                </c:rich>
              </c:tx>
              <c:numFmt formatCode="0.00" sourceLinked="0"/>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C6CA-4F15-B298-EACFBCACE35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5-C6CA-4F15-B298-EACFBCACE352}"/>
                </c:ext>
                <c:ext xmlns:c15="http://schemas.microsoft.com/office/drawing/2012/chart" uri="{CE6537A1-D6FC-4f65-9D91-7224C49458BB}"/>
              </c:extLst>
            </c:dLbl>
            <c:numFmt formatCode="#,##0.00" sourceLinked="0"/>
            <c:spPr>
              <a:noFill/>
              <a:ln>
                <a:noFill/>
              </a:ln>
              <a:effectLst/>
            </c:spPr>
            <c:txPr>
              <a:bodyPr rot="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Stats'!$D$436:$H$436</c:f>
              <c:strCache>
                <c:ptCount val="5"/>
                <c:pt idx="0">
                  <c:v>QE Sep 16</c:v>
                </c:pt>
                <c:pt idx="1">
                  <c:v>QE Dec 16</c:v>
                </c:pt>
                <c:pt idx="2">
                  <c:v>QE Mar 17</c:v>
                </c:pt>
                <c:pt idx="3">
                  <c:v>QE Jun 17</c:v>
                </c:pt>
                <c:pt idx="4">
                  <c:v>QE Sep 17</c:v>
                </c:pt>
              </c:strCache>
            </c:strRef>
          </c:cat>
          <c:val>
            <c:numRef>
              <c:f>'India Telecom Industry Stats'!$D$440:$H$440</c:f>
              <c:numCache>
                <c:formatCode>0.00</c:formatCode>
                <c:ptCount val="5"/>
                <c:pt idx="0">
                  <c:v>1.12</c:v>
                </c:pt>
                <c:pt idx="1">
                  <c:v>0.94</c:v>
                </c:pt>
                <c:pt idx="2">
                  <c:v>1.0</c:v>
                </c:pt>
                <c:pt idx="3">
                  <c:v>1.1</c:v>
                </c:pt>
                <c:pt idx="4">
                  <c:v>1.0</c:v>
                </c:pt>
              </c:numCache>
            </c:numRef>
          </c:val>
          <c:extLst xmlns:c16r2="http://schemas.microsoft.com/office/drawing/2015/06/chart">
            <c:ext xmlns:c16="http://schemas.microsoft.com/office/drawing/2014/chart" uri="{C3380CC4-5D6E-409C-BE32-E72D297353CC}">
              <c16:uniqueId val="{00000016-C6CA-4F15-B298-EACFBCACE352}"/>
            </c:ext>
          </c:extLst>
        </c:ser>
        <c:ser>
          <c:idx val="4"/>
          <c:order val="4"/>
          <c:tx>
            <c:strRef>
              <c:f>'India Telecom Industry Stats'!$C$441</c:f>
              <c:strCache>
                <c:ptCount val="1"/>
                <c:pt idx="0">
                  <c:v>All India</c:v>
                </c:pt>
              </c:strCache>
            </c:strRef>
          </c:tx>
          <c:invertIfNegative val="0"/>
          <c:dLbls>
            <c:dLbl>
              <c:idx val="0"/>
              <c:layout>
                <c:manualLayout>
                  <c:x val="0.0227642276422764"/>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C6CA-4F15-B298-EACFBCACE352}"/>
                </c:ext>
                <c:ext xmlns:c15="http://schemas.microsoft.com/office/drawing/2012/chart" uri="{CE6537A1-D6FC-4f65-9D91-7224C49458BB}"/>
              </c:extLst>
            </c:dLbl>
            <c:dLbl>
              <c:idx val="1"/>
              <c:layout>
                <c:manualLayout>
                  <c:x val="0.0194808982210633"/>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C6CA-4F15-B298-EACFBCACE352}"/>
                </c:ext>
                <c:ext xmlns:c15="http://schemas.microsoft.com/office/drawing/2012/chart" uri="{CE6537A1-D6FC-4f65-9D91-7224C49458BB}"/>
              </c:extLst>
            </c:dLbl>
            <c:dLbl>
              <c:idx val="2"/>
              <c:layout>
                <c:manualLayout>
                  <c:x val="0.0227642712544144"/>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C6CA-4F15-B298-EACFBCACE352}"/>
                </c:ext>
                <c:ext xmlns:c15="http://schemas.microsoft.com/office/drawing/2012/chart" uri="{CE6537A1-D6FC-4f65-9D91-7224C49458BB}"/>
              </c:extLst>
            </c:dLbl>
            <c:dLbl>
              <c:idx val="3"/>
              <c:layout>
                <c:manualLayout>
                  <c:x val="0.0259527048170074"/>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C6CA-4F15-B298-EACFBCACE35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B-C6CA-4F15-B298-EACFBCACE352}"/>
                </c:ext>
                <c:ext xmlns:c15="http://schemas.microsoft.com/office/drawing/2012/chart" uri="{CE6537A1-D6FC-4f65-9D91-7224C49458BB}"/>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Stats'!$D$436:$H$436</c:f>
              <c:strCache>
                <c:ptCount val="5"/>
                <c:pt idx="0">
                  <c:v>QE Sep 16</c:v>
                </c:pt>
                <c:pt idx="1">
                  <c:v>QE Dec 16</c:v>
                </c:pt>
                <c:pt idx="2">
                  <c:v>QE Mar 17</c:v>
                </c:pt>
                <c:pt idx="3">
                  <c:v>QE Jun 17</c:v>
                </c:pt>
                <c:pt idx="4">
                  <c:v>QE Sep 17</c:v>
                </c:pt>
              </c:strCache>
            </c:strRef>
          </c:cat>
          <c:val>
            <c:numRef>
              <c:f>'India Telecom Industry Stats'!$D$441:$H$441</c:f>
              <c:numCache>
                <c:formatCode>0.00</c:formatCode>
                <c:ptCount val="5"/>
                <c:pt idx="0">
                  <c:v>0.99</c:v>
                </c:pt>
                <c:pt idx="1">
                  <c:v>0.91</c:v>
                </c:pt>
                <c:pt idx="2">
                  <c:v>0.98</c:v>
                </c:pt>
                <c:pt idx="3">
                  <c:v>1.08</c:v>
                </c:pt>
                <c:pt idx="4">
                  <c:v>0.91</c:v>
                </c:pt>
              </c:numCache>
            </c:numRef>
          </c:val>
          <c:extLst xmlns:c16r2="http://schemas.microsoft.com/office/drawing/2015/06/chart">
            <c:ext xmlns:c16="http://schemas.microsoft.com/office/drawing/2014/chart" uri="{C3380CC4-5D6E-409C-BE32-E72D297353CC}">
              <c16:uniqueId val="{0000001C-C6CA-4F15-B298-EACFBCACE352}"/>
            </c:ext>
          </c:extLst>
        </c:ser>
        <c:dLbls>
          <c:showLegendKey val="0"/>
          <c:showVal val="0"/>
          <c:showCatName val="0"/>
          <c:showSerName val="0"/>
          <c:showPercent val="0"/>
          <c:showBubbleSize val="0"/>
        </c:dLbls>
        <c:gapWidth val="150"/>
        <c:shape val="box"/>
        <c:axId val="1587030864"/>
        <c:axId val="1587033184"/>
        <c:axId val="0"/>
      </c:bar3DChart>
      <c:catAx>
        <c:axId val="1587030864"/>
        <c:scaling>
          <c:orientation val="minMax"/>
        </c:scaling>
        <c:delete val="0"/>
        <c:axPos val="b"/>
        <c:numFmt formatCode="General" sourceLinked="1"/>
        <c:majorTickMark val="out"/>
        <c:minorTickMark val="none"/>
        <c:tickLblPos val="nextTo"/>
        <c:txPr>
          <a:bodyPr/>
          <a:lstStyle/>
          <a:p>
            <a:pPr>
              <a:defRPr lang="en-US"/>
            </a:pPr>
            <a:endParaRPr lang="en-US"/>
          </a:p>
        </c:txPr>
        <c:crossAx val="1587033184"/>
        <c:crosses val="autoZero"/>
        <c:auto val="1"/>
        <c:lblAlgn val="ctr"/>
        <c:lblOffset val="100"/>
        <c:noMultiLvlLbl val="0"/>
      </c:catAx>
      <c:valAx>
        <c:axId val="1587033184"/>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900" b="0" i="0" u="none" strike="noStrike" baseline="0"/>
                  <a:t>Avg Subscriber Outgo Per Minute </a:t>
                </a:r>
              </a:p>
              <a:p>
                <a:pPr>
                  <a:defRPr lang="en-US" sz="900" b="0">
                    <a:latin typeface="Arial" pitchFamily="34" charset="0"/>
                    <a:cs typeface="Arial" pitchFamily="34" charset="0"/>
                  </a:defRPr>
                </a:pPr>
                <a:r>
                  <a:rPr lang="en-GB" sz="900" b="0" i="0" u="none" strike="noStrike" baseline="0">
                    <a:latin typeface="Arial" pitchFamily="34" charset="0"/>
                    <a:cs typeface="Arial" pitchFamily="34" charset="0"/>
                  </a:rPr>
                  <a:t>(INR)</a:t>
                </a:r>
                <a:endParaRPr lang="en-US" sz="900" b="0">
                  <a:latin typeface="Arial" pitchFamily="34" charset="0"/>
                  <a:cs typeface="Arial" pitchFamily="34" charset="0"/>
                </a:endParaRPr>
              </a:p>
            </c:rich>
          </c:tx>
          <c:layout>
            <c:manualLayout>
              <c:xMode val="edge"/>
              <c:yMode val="edge"/>
              <c:x val="0.00260985624972062"/>
              <c:y val="0.110855683269476"/>
            </c:manualLayout>
          </c:layout>
          <c:overlay val="0"/>
        </c:title>
        <c:numFmt formatCode="#,##0.00" sourceLinked="0"/>
        <c:majorTickMark val="out"/>
        <c:minorTickMark val="none"/>
        <c:tickLblPos val="nextTo"/>
        <c:txPr>
          <a:bodyPr/>
          <a:lstStyle/>
          <a:p>
            <a:pPr>
              <a:defRPr lang="en-US"/>
            </a:pPr>
            <a:endParaRPr lang="en-US"/>
          </a:p>
        </c:txPr>
        <c:crossAx val="1587030864"/>
        <c:crosses val="autoZero"/>
        <c:crossBetween val="between"/>
      </c:valAx>
      <c:spPr>
        <a:noFill/>
        <a:ln w="25400">
          <a:noFill/>
        </a:ln>
      </c:spPr>
    </c:plotArea>
    <c:legend>
      <c:legendPos val="b"/>
      <c:layout>
        <c:manualLayout>
          <c:xMode val="edge"/>
          <c:yMode val="edge"/>
          <c:x val="0.138288918264779"/>
          <c:y val="0.876971068271639"/>
          <c:w val="0.837655548530901"/>
          <c:h val="0.092377590732193"/>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pPr>
            <a:r>
              <a:rPr lang="en-US" sz="1050"/>
              <a:t>Prepaid</a:t>
            </a:r>
            <a:r>
              <a:rPr lang="en-US" sz="1050" baseline="0"/>
              <a:t> Average Subscriber Outgo </a:t>
            </a:r>
            <a:endParaRPr lang="en-US" sz="1050"/>
          </a:p>
        </c:rich>
      </c:tx>
      <c:layout>
        <c:manualLayout>
          <c:xMode val="edge"/>
          <c:yMode val="edge"/>
          <c:x val="0.253479796506918"/>
          <c:y val="0.0147995293691738"/>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52423275857654"/>
          <c:y val="0.106402670539969"/>
          <c:w val="0.840516442797591"/>
          <c:h val="0.684963747347674"/>
        </c:manualLayout>
      </c:layout>
      <c:bar3DChart>
        <c:barDir val="col"/>
        <c:grouping val="clustered"/>
        <c:varyColors val="0"/>
        <c:ser>
          <c:idx val="0"/>
          <c:order val="0"/>
          <c:tx>
            <c:strRef>
              <c:f>'India Telecom Industry Stats'!$J$437</c:f>
              <c:strCache>
                <c:ptCount val="1"/>
                <c:pt idx="0">
                  <c:v>A Circle</c:v>
                </c:pt>
              </c:strCache>
            </c:strRef>
          </c:tx>
          <c:invertIfNegative val="0"/>
          <c:dLbls>
            <c:dLbl>
              <c:idx val="0"/>
              <c:layout>
                <c:manualLayout>
                  <c:x val="0.00258371407277946"/>
                  <c:y val="0.01611890467714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C37-455A-BEDC-EF332CACD9AC}"/>
                </c:ext>
                <c:ext xmlns:c15="http://schemas.microsoft.com/office/drawing/2012/chart" uri="{CE6537A1-D6FC-4f65-9D91-7224C49458BB}"/>
              </c:extLst>
            </c:dLbl>
            <c:dLbl>
              <c:idx val="1"/>
              <c:layout>
                <c:manualLayout>
                  <c:x val="0.0103890916074515"/>
                  <c:y val="0.005108154584125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C37-455A-BEDC-EF332CACD9AC}"/>
                </c:ext>
                <c:ext xmlns:c15="http://schemas.microsoft.com/office/drawing/2012/chart" uri="{CE6537A1-D6FC-4f65-9D91-7224C49458BB}"/>
              </c:extLst>
            </c:dLbl>
            <c:dLbl>
              <c:idx val="2"/>
              <c:layout>
                <c:manualLayout>
                  <c:x val="-0.00532932204229191"/>
                  <c:y val="-0.00079403867620024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C37-455A-BEDC-EF332CACD9AC}"/>
                </c:ext>
                <c:ext xmlns:c15="http://schemas.microsoft.com/office/drawing/2012/chart" uri="{CE6537A1-D6FC-4f65-9D91-7224C49458BB}"/>
              </c:extLst>
            </c:dLbl>
            <c:dLbl>
              <c:idx val="3"/>
              <c:layout>
                <c:manualLayout>
                  <c:x val="0.00585147444804693"/>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C37-455A-BEDC-EF332CACD9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9C37-455A-BEDC-EF332CACD9AC}"/>
                </c:ext>
                <c:ext xmlns:c15="http://schemas.microsoft.com/office/drawing/2012/chart" uri="{CE6537A1-D6FC-4f65-9D91-7224C49458BB}"/>
              </c:extLst>
            </c:dLbl>
            <c:numFmt formatCode="#,##0.00" sourceLinked="0"/>
            <c:spPr>
              <a:noFill/>
              <a:ln>
                <a:noFill/>
              </a:ln>
              <a:effectLst/>
            </c:spPr>
            <c:txPr>
              <a:bodyPr rot="0" vert="horz"/>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Stats'!$K$436:$O$436</c:f>
              <c:strCache>
                <c:ptCount val="5"/>
                <c:pt idx="0">
                  <c:v>QE Sep 16</c:v>
                </c:pt>
                <c:pt idx="1">
                  <c:v>QE Dec 16</c:v>
                </c:pt>
                <c:pt idx="2">
                  <c:v>QE Mar 17</c:v>
                </c:pt>
                <c:pt idx="3">
                  <c:v>QE Jun 17</c:v>
                </c:pt>
                <c:pt idx="4">
                  <c:v>QE Sep 17</c:v>
                </c:pt>
              </c:strCache>
            </c:strRef>
          </c:cat>
          <c:val>
            <c:numRef>
              <c:f>'India Telecom Industry Stats'!$K$437:$O$437</c:f>
              <c:numCache>
                <c:formatCode>0.00</c:formatCode>
                <c:ptCount val="5"/>
                <c:pt idx="0">
                  <c:v>0.37</c:v>
                </c:pt>
                <c:pt idx="1">
                  <c:v>0.38</c:v>
                </c:pt>
                <c:pt idx="2">
                  <c:v>0.39</c:v>
                </c:pt>
                <c:pt idx="3">
                  <c:v>0.39</c:v>
                </c:pt>
                <c:pt idx="4">
                  <c:v>0.38</c:v>
                </c:pt>
              </c:numCache>
            </c:numRef>
          </c:val>
          <c:extLst xmlns:c16r2="http://schemas.microsoft.com/office/drawing/2015/06/chart">
            <c:ext xmlns:c16="http://schemas.microsoft.com/office/drawing/2014/chart" uri="{C3380CC4-5D6E-409C-BE32-E72D297353CC}">
              <c16:uniqueId val="{00000005-9C37-455A-BEDC-EF332CACD9AC}"/>
            </c:ext>
          </c:extLst>
        </c:ser>
        <c:ser>
          <c:idx val="1"/>
          <c:order val="1"/>
          <c:tx>
            <c:strRef>
              <c:f>'India Telecom Industry Stats'!$J$438</c:f>
              <c:strCache>
                <c:ptCount val="1"/>
                <c:pt idx="0">
                  <c:v>B Circle</c:v>
                </c:pt>
              </c:strCache>
            </c:strRef>
          </c:tx>
          <c:invertIfNegative val="0"/>
          <c:dLbls>
            <c:dLbl>
              <c:idx val="0"/>
              <c:layout>
                <c:manualLayout>
                  <c:x val="0.00848527267424916"/>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C37-455A-BEDC-EF332CACD9AC}"/>
                </c:ext>
                <c:ext xmlns:c15="http://schemas.microsoft.com/office/drawing/2012/chart" uri="{CE6537A1-D6FC-4f65-9D91-7224C49458BB}"/>
              </c:extLst>
            </c:dLbl>
            <c:dLbl>
              <c:idx val="1"/>
              <c:layout>
                <c:manualLayout>
                  <c:x val="0.00887312435002246"/>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C37-455A-BEDC-EF332CACD9AC}"/>
                </c:ext>
                <c:ext xmlns:c15="http://schemas.microsoft.com/office/drawing/2012/chart" uri="{CE6537A1-D6FC-4f65-9D91-7224C49458BB}"/>
              </c:extLst>
            </c:dLbl>
            <c:dLbl>
              <c:idx val="2"/>
              <c:layout>
                <c:manualLayout>
                  <c:x val="0.00780220868617841"/>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C37-455A-BEDC-EF332CACD9AC}"/>
                </c:ext>
                <c:ext xmlns:c15="http://schemas.microsoft.com/office/drawing/2012/chart" uri="{CE6537A1-D6FC-4f65-9D91-7224C49458BB}"/>
              </c:extLst>
            </c:dLbl>
            <c:dLbl>
              <c:idx val="3"/>
              <c:layout>
                <c:manualLayout>
                  <c:x val="0.00542368292918577"/>
                  <c:y val="0.0016790319982566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C37-455A-BEDC-EF332CACD9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A-9C37-455A-BEDC-EF332CACD9AC}"/>
                </c:ext>
                <c:ext xmlns:c15="http://schemas.microsoft.com/office/drawing/2012/chart" uri="{CE6537A1-D6FC-4f65-9D91-7224C49458BB}"/>
              </c:extLst>
            </c:dLbl>
            <c:spPr>
              <a:noFill/>
              <a:ln>
                <a:noFill/>
              </a:ln>
              <a:effectLst/>
            </c:spPr>
            <c:txPr>
              <a:bodyPr rot="-5400000" vert="horz"/>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Stats'!$K$436:$O$436</c:f>
              <c:strCache>
                <c:ptCount val="5"/>
                <c:pt idx="0">
                  <c:v>QE Sep 16</c:v>
                </c:pt>
                <c:pt idx="1">
                  <c:v>QE Dec 16</c:v>
                </c:pt>
                <c:pt idx="2">
                  <c:v>QE Mar 17</c:v>
                </c:pt>
                <c:pt idx="3">
                  <c:v>QE Jun 17</c:v>
                </c:pt>
                <c:pt idx="4">
                  <c:v>QE Sep 17</c:v>
                </c:pt>
              </c:strCache>
            </c:strRef>
          </c:cat>
          <c:val>
            <c:numRef>
              <c:f>'India Telecom Industry Stats'!$K$438:$O$438</c:f>
              <c:numCache>
                <c:formatCode>0.00</c:formatCode>
                <c:ptCount val="5"/>
                <c:pt idx="0">
                  <c:v>0.24</c:v>
                </c:pt>
                <c:pt idx="1">
                  <c:v>0.25</c:v>
                </c:pt>
                <c:pt idx="2">
                  <c:v>0.27</c:v>
                </c:pt>
                <c:pt idx="3">
                  <c:v>0.27</c:v>
                </c:pt>
                <c:pt idx="4">
                  <c:v>0.3</c:v>
                </c:pt>
              </c:numCache>
            </c:numRef>
          </c:val>
          <c:extLst xmlns:c16r2="http://schemas.microsoft.com/office/drawing/2015/06/chart">
            <c:ext xmlns:c16="http://schemas.microsoft.com/office/drawing/2014/chart" uri="{C3380CC4-5D6E-409C-BE32-E72D297353CC}">
              <c16:uniqueId val="{0000000B-9C37-455A-BEDC-EF332CACD9AC}"/>
            </c:ext>
          </c:extLst>
        </c:ser>
        <c:ser>
          <c:idx val="2"/>
          <c:order val="2"/>
          <c:tx>
            <c:strRef>
              <c:f>'India Telecom Industry Stats'!$J$439</c:f>
              <c:strCache>
                <c:ptCount val="1"/>
                <c:pt idx="0">
                  <c:v>C Circle</c:v>
                </c:pt>
              </c:strCache>
            </c:strRef>
          </c:tx>
          <c:invertIfNegative val="0"/>
          <c:dLbls>
            <c:dLbl>
              <c:idx val="0"/>
              <c:layout>
                <c:manualLayout>
                  <c:x val="0.00312523897475778"/>
                  <c:y val="-4.02248569503525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C37-455A-BEDC-EF332CACD9AC}"/>
                </c:ext>
                <c:ext xmlns:c15="http://schemas.microsoft.com/office/drawing/2012/chart" uri="{CE6537A1-D6FC-4f65-9D91-7224C49458BB}"/>
              </c:extLst>
            </c:dLbl>
            <c:dLbl>
              <c:idx val="1"/>
              <c:layout>
                <c:manualLayout>
                  <c:x val="0.00333987881144486"/>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C37-455A-BEDC-EF332CACD9AC}"/>
                </c:ext>
                <c:ext xmlns:c15="http://schemas.microsoft.com/office/drawing/2012/chart" uri="{CE6537A1-D6FC-4f65-9D91-7224C49458BB}"/>
              </c:extLst>
            </c:dLbl>
            <c:dLbl>
              <c:idx val="2"/>
              <c:layout>
                <c:manualLayout>
                  <c:x val="0.00284968082693367"/>
                  <c:y val="0.010217113665389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C37-455A-BEDC-EF332CACD9AC}"/>
                </c:ext>
                <c:ext xmlns:c15="http://schemas.microsoft.com/office/drawing/2012/chart" uri="{CE6537A1-D6FC-4f65-9D91-7224C49458BB}"/>
              </c:extLst>
            </c:dLbl>
            <c:dLbl>
              <c:idx val="3"/>
              <c:layout>
                <c:manualLayout>
                  <c:x val="0.00329213894806646"/>
                  <c:y val="-0.0042233529473075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C37-455A-BEDC-EF332CACD9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9C37-455A-BEDC-EF332CACD9AC}"/>
                </c:ext>
                <c:ext xmlns:c15="http://schemas.microsoft.com/office/drawing/2012/chart" uri="{CE6537A1-D6FC-4f65-9D91-7224C49458BB}"/>
              </c:extLst>
            </c:dLbl>
            <c:numFmt formatCode="#,##0.0" sourceLinked="0"/>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Stats'!$K$436:$O$436</c:f>
              <c:strCache>
                <c:ptCount val="5"/>
                <c:pt idx="0">
                  <c:v>QE Sep 16</c:v>
                </c:pt>
                <c:pt idx="1">
                  <c:v>QE Dec 16</c:v>
                </c:pt>
                <c:pt idx="2">
                  <c:v>QE Mar 17</c:v>
                </c:pt>
                <c:pt idx="3">
                  <c:v>QE Jun 17</c:v>
                </c:pt>
                <c:pt idx="4">
                  <c:v>QE Sep 17</c:v>
                </c:pt>
              </c:strCache>
            </c:strRef>
          </c:cat>
          <c:val>
            <c:numRef>
              <c:f>'India Telecom Industry Stats'!$K$439:$O$439</c:f>
              <c:numCache>
                <c:formatCode>0.00</c:formatCode>
                <c:ptCount val="5"/>
                <c:pt idx="0">
                  <c:v>0.35</c:v>
                </c:pt>
                <c:pt idx="1">
                  <c:v>0.38</c:v>
                </c:pt>
                <c:pt idx="2">
                  <c:v>0.4</c:v>
                </c:pt>
                <c:pt idx="3">
                  <c:v>0.42</c:v>
                </c:pt>
                <c:pt idx="4">
                  <c:v>0.43</c:v>
                </c:pt>
              </c:numCache>
            </c:numRef>
          </c:val>
          <c:extLst xmlns:c16r2="http://schemas.microsoft.com/office/drawing/2015/06/chart">
            <c:ext xmlns:c16="http://schemas.microsoft.com/office/drawing/2014/chart" uri="{C3380CC4-5D6E-409C-BE32-E72D297353CC}">
              <c16:uniqueId val="{00000011-9C37-455A-BEDC-EF332CACD9AC}"/>
            </c:ext>
          </c:extLst>
        </c:ser>
        <c:ser>
          <c:idx val="3"/>
          <c:order val="3"/>
          <c:tx>
            <c:strRef>
              <c:f>'India Telecom Industry Stats'!$J$440</c:f>
              <c:strCache>
                <c:ptCount val="1"/>
                <c:pt idx="0">
                  <c:v>Metros</c:v>
                </c:pt>
              </c:strCache>
            </c:strRef>
          </c:tx>
          <c:invertIfNegative val="0"/>
          <c:dLbls>
            <c:dLbl>
              <c:idx val="0"/>
              <c:layout>
                <c:manualLayout>
                  <c:x val="0.00659983355739069"/>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C37-455A-BEDC-EF332CACD9AC}"/>
                </c:ext>
                <c:ext xmlns:c15="http://schemas.microsoft.com/office/drawing/2012/chart" uri="{CE6537A1-D6FC-4f65-9D91-7224C49458BB}"/>
              </c:extLst>
            </c:dLbl>
            <c:dLbl>
              <c:idx val="1"/>
              <c:layout>
                <c:manualLayout>
                  <c:x val="0.0130718904039434"/>
                  <c:y val="0.005108556832694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C37-455A-BEDC-EF332CACD9AC}"/>
                </c:ext>
                <c:ext xmlns:c15="http://schemas.microsoft.com/office/drawing/2012/chart" uri="{CE6537A1-D6FC-4f65-9D91-7224C49458BB}"/>
              </c:extLst>
            </c:dLbl>
            <c:dLbl>
              <c:idx val="2"/>
              <c:layout>
                <c:manualLayout>
                  <c:x val="-7.77680567707168E-7"/>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C37-455A-BEDC-EF332CACD9AC}"/>
                </c:ext>
                <c:ext xmlns:c15="http://schemas.microsoft.com/office/drawing/2012/chart" uri="{CE6537A1-D6FC-4f65-9D91-7224C49458BB}"/>
              </c:extLst>
            </c:dLbl>
            <c:dLbl>
              <c:idx val="3"/>
              <c:layout>
                <c:manualLayout>
                  <c:x val="0.00325174168043821"/>
                  <c:y val="-2.34139483366181E-17"/>
                </c:manualLayout>
              </c:layout>
              <c:tx>
                <c:rich>
                  <a:bodyPr rot="0" vert="horz"/>
                  <a:lstStyle/>
                  <a:p>
                    <a:pPr algn="ctr" rtl="0">
                      <a:defRPr lang="en-US" sz="800" b="1" i="0" u="none" strike="noStrike" kern="1200" baseline="0">
                        <a:solidFill>
                          <a:schemeClr val="accent4"/>
                        </a:solidFill>
                        <a:latin typeface="+mn-lt"/>
                        <a:ea typeface="+mn-ea"/>
                        <a:cs typeface="+mn-cs"/>
                      </a:defRPr>
                    </a:pPr>
                    <a:r>
                      <a:rPr lang="nb-NO">
                        <a:solidFill>
                          <a:schemeClr val="accent4"/>
                        </a:solidFill>
                      </a:rPr>
                      <a:t>0.54</a:t>
                    </a:r>
                  </a:p>
                </c:rich>
              </c:tx>
              <c:numFmt formatCode="0.00" sourceLinked="0"/>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9C37-455A-BEDC-EF332CACD9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6-9C37-455A-BEDC-EF332CACD9AC}"/>
                </c:ext>
                <c:ext xmlns:c15="http://schemas.microsoft.com/office/drawing/2012/chart" uri="{CE6537A1-D6FC-4f65-9D91-7224C49458BB}"/>
              </c:extLst>
            </c:dLbl>
            <c:numFmt formatCode="#,##0.00" sourceLinked="0"/>
            <c:spPr>
              <a:noFill/>
              <a:ln>
                <a:noFill/>
              </a:ln>
              <a:effectLst/>
            </c:spPr>
            <c:txPr>
              <a:bodyPr rot="0" vert="horz"/>
              <a:lstStyle/>
              <a:p>
                <a:pPr algn="ctr" rtl="0">
                  <a:defRPr lang="en-US" sz="800" b="1"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Stats'!$K$436:$O$436</c:f>
              <c:strCache>
                <c:ptCount val="5"/>
                <c:pt idx="0">
                  <c:v>QE Sep 16</c:v>
                </c:pt>
                <c:pt idx="1">
                  <c:v>QE Dec 16</c:v>
                </c:pt>
                <c:pt idx="2">
                  <c:v>QE Mar 17</c:v>
                </c:pt>
                <c:pt idx="3">
                  <c:v>QE Jun 17</c:v>
                </c:pt>
                <c:pt idx="4">
                  <c:v>QE Sep 17</c:v>
                </c:pt>
              </c:strCache>
            </c:strRef>
          </c:cat>
          <c:val>
            <c:numRef>
              <c:f>'India Telecom Industry Stats'!$K$440:$O$440</c:f>
              <c:numCache>
                <c:formatCode>0.00</c:formatCode>
                <c:ptCount val="5"/>
                <c:pt idx="0">
                  <c:v>0.39</c:v>
                </c:pt>
                <c:pt idx="1">
                  <c:v>0.39</c:v>
                </c:pt>
                <c:pt idx="2">
                  <c:v>0.36</c:v>
                </c:pt>
                <c:pt idx="3">
                  <c:v>0.36</c:v>
                </c:pt>
                <c:pt idx="4">
                  <c:v>0.4</c:v>
                </c:pt>
              </c:numCache>
            </c:numRef>
          </c:val>
          <c:extLst xmlns:c16r2="http://schemas.microsoft.com/office/drawing/2015/06/chart">
            <c:ext xmlns:c16="http://schemas.microsoft.com/office/drawing/2014/chart" uri="{C3380CC4-5D6E-409C-BE32-E72D297353CC}">
              <c16:uniqueId val="{00000017-9C37-455A-BEDC-EF332CACD9AC}"/>
            </c:ext>
          </c:extLst>
        </c:ser>
        <c:ser>
          <c:idx val="4"/>
          <c:order val="4"/>
          <c:tx>
            <c:strRef>
              <c:f>'India Telecom Industry Stats'!$J$441</c:f>
              <c:strCache>
                <c:ptCount val="1"/>
                <c:pt idx="0">
                  <c:v>All India</c:v>
                </c:pt>
              </c:strCache>
            </c:strRef>
          </c:tx>
          <c:invertIfNegative val="0"/>
          <c:dLbls>
            <c:dLbl>
              <c:idx val="0"/>
              <c:layout>
                <c:manualLayout>
                  <c:x val="0.0227642276422764"/>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C37-455A-BEDC-EF332CACD9AC}"/>
                </c:ext>
                <c:ext xmlns:c15="http://schemas.microsoft.com/office/drawing/2012/chart" uri="{CE6537A1-D6FC-4f65-9D91-7224C49458BB}"/>
              </c:extLst>
            </c:dLbl>
            <c:dLbl>
              <c:idx val="1"/>
              <c:layout>
                <c:manualLayout>
                  <c:x val="0.029281228735297"/>
                  <c:y val="0.01532526824952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C37-455A-BEDC-EF332CACD9AC}"/>
                </c:ext>
                <c:ext xmlns:c15="http://schemas.microsoft.com/office/drawing/2012/chart" uri="{CE6537A1-D6FC-4f65-9D91-7224C49458BB}"/>
              </c:extLst>
            </c:dLbl>
            <c:dLbl>
              <c:idx val="2"/>
              <c:layout>
                <c:manualLayout>
                  <c:x val="0.0227642655779167"/>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9C37-455A-BEDC-EF332CACD9AC}"/>
                </c:ext>
                <c:ext xmlns:c15="http://schemas.microsoft.com/office/drawing/2012/chart" uri="{CE6537A1-D6FC-4f65-9D91-7224C49458BB}"/>
              </c:extLst>
            </c:dLbl>
            <c:dLbl>
              <c:idx val="3"/>
              <c:layout>
                <c:manualLayout>
                  <c:x val="0.0230452674897286"/>
                  <c:y val="0.01532567049808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9C37-455A-BEDC-EF332CACD9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C-9C37-455A-BEDC-EF332CACD9AC}"/>
                </c:ext>
                <c:ext xmlns:c15="http://schemas.microsoft.com/office/drawing/2012/chart" uri="{CE6537A1-D6FC-4f65-9D91-7224C49458BB}"/>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Stats'!$K$436:$O$436</c:f>
              <c:strCache>
                <c:ptCount val="5"/>
                <c:pt idx="0">
                  <c:v>QE Sep 16</c:v>
                </c:pt>
                <c:pt idx="1">
                  <c:v>QE Dec 16</c:v>
                </c:pt>
                <c:pt idx="2">
                  <c:v>QE Mar 17</c:v>
                </c:pt>
                <c:pt idx="3">
                  <c:v>QE Jun 17</c:v>
                </c:pt>
                <c:pt idx="4">
                  <c:v>QE Sep 17</c:v>
                </c:pt>
              </c:strCache>
            </c:strRef>
          </c:cat>
          <c:val>
            <c:numRef>
              <c:f>'India Telecom Industry Stats'!$K$441:$O$441</c:f>
              <c:numCache>
                <c:formatCode>0.00</c:formatCode>
                <c:ptCount val="5"/>
                <c:pt idx="0">
                  <c:v>0.31</c:v>
                </c:pt>
                <c:pt idx="1">
                  <c:v>0.32</c:v>
                </c:pt>
                <c:pt idx="2">
                  <c:v>0.33</c:v>
                </c:pt>
                <c:pt idx="3">
                  <c:v>0.33</c:v>
                </c:pt>
                <c:pt idx="4">
                  <c:v>0.36</c:v>
                </c:pt>
              </c:numCache>
            </c:numRef>
          </c:val>
          <c:extLst xmlns:c16r2="http://schemas.microsoft.com/office/drawing/2015/06/chart">
            <c:ext xmlns:c16="http://schemas.microsoft.com/office/drawing/2014/chart" uri="{C3380CC4-5D6E-409C-BE32-E72D297353CC}">
              <c16:uniqueId val="{0000001D-9C37-455A-BEDC-EF332CACD9AC}"/>
            </c:ext>
          </c:extLst>
        </c:ser>
        <c:dLbls>
          <c:showLegendKey val="0"/>
          <c:showVal val="0"/>
          <c:showCatName val="0"/>
          <c:showSerName val="0"/>
          <c:showPercent val="0"/>
          <c:showBubbleSize val="0"/>
        </c:dLbls>
        <c:gapWidth val="150"/>
        <c:shape val="box"/>
        <c:axId val="1586742016"/>
        <c:axId val="1586744336"/>
        <c:axId val="0"/>
      </c:bar3DChart>
      <c:catAx>
        <c:axId val="1586742016"/>
        <c:scaling>
          <c:orientation val="minMax"/>
        </c:scaling>
        <c:delete val="0"/>
        <c:axPos val="b"/>
        <c:numFmt formatCode="General" sourceLinked="1"/>
        <c:majorTickMark val="out"/>
        <c:minorTickMark val="none"/>
        <c:tickLblPos val="nextTo"/>
        <c:txPr>
          <a:bodyPr/>
          <a:lstStyle/>
          <a:p>
            <a:pPr>
              <a:defRPr lang="en-US"/>
            </a:pPr>
            <a:endParaRPr lang="en-US"/>
          </a:p>
        </c:txPr>
        <c:crossAx val="1586744336"/>
        <c:crosses val="autoZero"/>
        <c:auto val="1"/>
        <c:lblAlgn val="ctr"/>
        <c:lblOffset val="100"/>
        <c:noMultiLvlLbl val="0"/>
      </c:catAx>
      <c:valAx>
        <c:axId val="1586744336"/>
        <c:scaling>
          <c:orientation val="minMax"/>
        </c:scaling>
        <c:delete val="0"/>
        <c:axPos val="l"/>
        <c:majorGridlines>
          <c:spPr>
            <a:ln w="6350">
              <a:solidFill>
                <a:srgbClr val="FFFFCC"/>
              </a:solidFill>
            </a:ln>
          </c:spPr>
        </c:majorGridlines>
        <c:title>
          <c:tx>
            <c:rich>
              <a:bodyPr rot="-5400000" vert="horz"/>
              <a:lstStyle/>
              <a:p>
                <a:pPr>
                  <a:defRPr lang="en-US" sz="900" b="0">
                    <a:latin typeface="Arial" pitchFamily="34" charset="0"/>
                    <a:cs typeface="Arial" pitchFamily="34" charset="0"/>
                  </a:defRPr>
                </a:pPr>
                <a:r>
                  <a:rPr lang="en-GB" sz="900" b="0" i="0" u="none" strike="noStrike" baseline="0"/>
                  <a:t>Avg Subscriber Outgo Per Minute </a:t>
                </a:r>
              </a:p>
              <a:p>
                <a:pPr>
                  <a:defRPr lang="en-US" sz="900" b="0">
                    <a:latin typeface="Arial" pitchFamily="34" charset="0"/>
                    <a:cs typeface="Arial" pitchFamily="34" charset="0"/>
                  </a:defRPr>
                </a:pPr>
                <a:r>
                  <a:rPr lang="en-GB" sz="900" b="0" i="0" u="none" strike="noStrike" baseline="0">
                    <a:latin typeface="Arial" pitchFamily="34" charset="0"/>
                    <a:cs typeface="Arial" pitchFamily="34" charset="0"/>
                  </a:rPr>
                  <a:t>(INR)</a:t>
                </a:r>
                <a:endParaRPr lang="en-US" sz="900" b="0">
                  <a:latin typeface="Arial" pitchFamily="34" charset="0"/>
                  <a:cs typeface="Arial" pitchFamily="34" charset="0"/>
                </a:endParaRPr>
              </a:p>
            </c:rich>
          </c:tx>
          <c:layout>
            <c:manualLayout>
              <c:xMode val="edge"/>
              <c:yMode val="edge"/>
              <c:x val="0.00231463659635138"/>
              <c:y val="0.121072796934866"/>
            </c:manualLayout>
          </c:layout>
          <c:overlay val="0"/>
        </c:title>
        <c:numFmt formatCode="#,##0.00" sourceLinked="0"/>
        <c:majorTickMark val="out"/>
        <c:minorTickMark val="none"/>
        <c:tickLblPos val="nextTo"/>
        <c:txPr>
          <a:bodyPr/>
          <a:lstStyle/>
          <a:p>
            <a:pPr>
              <a:defRPr lang="en-US"/>
            </a:pPr>
            <a:endParaRPr lang="en-US"/>
          </a:p>
        </c:txPr>
        <c:crossAx val="1586742016"/>
        <c:crosses val="autoZero"/>
        <c:crossBetween val="between"/>
      </c:valAx>
      <c:spPr>
        <a:noFill/>
        <a:ln w="25400">
          <a:noFill/>
        </a:ln>
      </c:spPr>
    </c:plotArea>
    <c:legend>
      <c:legendPos val="b"/>
      <c:layout>
        <c:manualLayout>
          <c:xMode val="edge"/>
          <c:yMode val="edge"/>
          <c:x val="0.138288973137617"/>
          <c:y val="0.876971068271639"/>
          <c:w val="0.837655552315469"/>
          <c:h val="0.092377590732193"/>
        </c:manualLayout>
      </c:layout>
      <c:overlay val="0"/>
      <c:txPr>
        <a:bodyPr/>
        <a:lstStyle/>
        <a:p>
          <a:pPr>
            <a:defRPr lang="en-US"/>
          </a:pPr>
          <a:endParaRPr lang="en-US"/>
        </a:p>
      </c:txPr>
    </c:legend>
    <c:plotVisOnly val="1"/>
    <c:dispBlanksAs val="gap"/>
    <c:showDLblsOverMax val="0"/>
  </c:chart>
  <c:spPr>
    <a:solidFill>
      <a:srgbClr val="FFFF99"/>
    </a:solidFill>
    <a:ln cap="rnd"/>
    <a:effectLst>
      <a:outerShdw blurRad="50800" dist="38100" dir="2700000" algn="tl" rotWithShape="0">
        <a:prstClr val="black">
          <a:alpha val="40000"/>
        </a:prstClr>
      </a:outerShdw>
    </a:effectLst>
  </c:spPr>
  <c:printSettings>
    <c:headerFooter/>
    <c:pageMargins b="0.750000000000015" l="0.700000000000001" r="0.700000000000001" t="0.75000000000001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latin typeface="Arial" pitchFamily="34" charset="0"/>
                <a:cs typeface="Arial" pitchFamily="34" charset="0"/>
              </a:defRPr>
            </a:pPr>
            <a:r>
              <a:rPr lang="en-US" sz="1200">
                <a:latin typeface="+mn-lt"/>
                <a:cs typeface="Arial" pitchFamily="34" charset="0"/>
              </a:rPr>
              <a:t>Analysis</a:t>
            </a:r>
            <a:r>
              <a:rPr lang="en-US" sz="1200" baseline="0">
                <a:latin typeface="+mn-lt"/>
                <a:cs typeface="Arial" pitchFamily="34" charset="0"/>
              </a:rPr>
              <a:t> of GR , AGR , License Fee &amp; Spectrum Charges</a:t>
            </a:r>
            <a:endParaRPr lang="en-US" sz="1200">
              <a:latin typeface="+mn-lt"/>
              <a:cs typeface="Arial" pitchFamily="34" charset="0"/>
            </a:endParaRPr>
          </a:p>
        </c:rich>
      </c:tx>
      <c:layout>
        <c:manualLayout>
          <c:xMode val="edge"/>
          <c:yMode val="edge"/>
          <c:x val="0.241469308844866"/>
          <c:y val="0.0561403508771928"/>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28544582676213"/>
          <c:y val="0.145508864023576"/>
          <c:w val="0.631556855862552"/>
          <c:h val="0.716431292287232"/>
        </c:manualLayout>
      </c:layout>
      <c:bar3DChart>
        <c:barDir val="col"/>
        <c:grouping val="clustered"/>
        <c:varyColors val="0"/>
        <c:ser>
          <c:idx val="0"/>
          <c:order val="0"/>
          <c:tx>
            <c:strRef>
              <c:f>'India Telecom Industry Stats'!$F$494:$G$494</c:f>
              <c:strCache>
                <c:ptCount val="2"/>
                <c:pt idx="0">
                  <c:v>Gross Revenue (GR)</c:v>
                </c:pt>
              </c:strCache>
            </c:strRef>
          </c:tx>
          <c:invertIfNegative val="0"/>
          <c:dLbls>
            <c:dLbl>
              <c:idx val="0"/>
              <c:layout>
                <c:manualLayout>
                  <c:x val="0.0245672851690272"/>
                  <c:y val="2.1442247424077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9AC-4686-A8EC-388D93C161F0}"/>
                </c:ext>
                <c:ext xmlns:c15="http://schemas.microsoft.com/office/drawing/2012/chart" uri="{CE6537A1-D6FC-4f65-9D91-7224C49458BB}">
                  <c15:layout/>
                </c:ext>
              </c:extLst>
            </c:dLbl>
            <c:dLbl>
              <c:idx val="1"/>
              <c:layout>
                <c:manualLayout>
                  <c:x val="0.0156337269257445"/>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9AC-4686-A8EC-388D93C161F0}"/>
                </c:ext>
                <c:ext xmlns:c15="http://schemas.microsoft.com/office/drawing/2012/chart" uri="{CE6537A1-D6FC-4f65-9D91-7224C49458BB}">
                  <c15:layout/>
                </c:ext>
              </c:extLst>
            </c:dLbl>
            <c:dLbl>
              <c:idx val="2"/>
              <c:layout>
                <c:manualLayout>
                  <c:x val="0.0111669478041032"/>
                  <c:y val="0.01403508771929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AC-4686-A8EC-388D93C161F0}"/>
                </c:ext>
                <c:ext xmlns:c15="http://schemas.microsoft.com/office/drawing/2012/chart" uri="{CE6537A1-D6FC-4f65-9D91-7224C49458BB}">
                  <c15:layout/>
                </c:ext>
              </c:extLst>
            </c:dLbl>
            <c:spPr>
              <a:noFill/>
              <a:ln>
                <a:noFill/>
              </a:ln>
              <a:effectLst/>
            </c:spPr>
            <c:txPr>
              <a:bodyPr/>
              <a:lstStyle/>
              <a:p>
                <a:pPr>
                  <a:defRPr lang="en-US" sz="800" b="1">
                    <a:solidFill>
                      <a:schemeClr val="accent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Stats'!$I$493:$M$493</c:f>
              <c:strCache>
                <c:ptCount val="5"/>
                <c:pt idx="0">
                  <c:v>QE Sep 16</c:v>
                </c:pt>
                <c:pt idx="1">
                  <c:v>QE Dec 16</c:v>
                </c:pt>
                <c:pt idx="2">
                  <c:v>QE Mar 17</c:v>
                </c:pt>
                <c:pt idx="3">
                  <c:v>QE Jun 17</c:v>
                </c:pt>
                <c:pt idx="4">
                  <c:v>QE Sep 17</c:v>
                </c:pt>
              </c:strCache>
            </c:strRef>
          </c:cat>
          <c:val>
            <c:numRef>
              <c:f>'India Telecom Industry Stats'!$I$494:$M$494</c:f>
              <c:numCache>
                <c:formatCode>0.0</c:formatCode>
                <c:ptCount val="5"/>
                <c:pt idx="0">
                  <c:v>10694.05320813772</c:v>
                </c:pt>
                <c:pt idx="1">
                  <c:v>10411.89358372457</c:v>
                </c:pt>
                <c:pt idx="2">
                  <c:v>9908.450704225354</c:v>
                </c:pt>
                <c:pt idx="3">
                  <c:v>10083.7506</c:v>
                </c:pt>
                <c:pt idx="4" formatCode="0.00">
                  <c:v>10226.3842</c:v>
                </c:pt>
              </c:numCache>
            </c:numRef>
          </c:val>
          <c:extLst xmlns:c16r2="http://schemas.microsoft.com/office/drawing/2015/06/chart">
            <c:ext xmlns:c16="http://schemas.microsoft.com/office/drawing/2014/chart" uri="{C3380CC4-5D6E-409C-BE32-E72D297353CC}">
              <c16:uniqueId val="{00000003-59AC-4686-A8EC-388D93C161F0}"/>
            </c:ext>
          </c:extLst>
        </c:ser>
        <c:ser>
          <c:idx val="1"/>
          <c:order val="1"/>
          <c:tx>
            <c:strRef>
              <c:f>'India Telecom Industry Stats'!$F$495:$G$495</c:f>
              <c:strCache>
                <c:ptCount val="2"/>
                <c:pt idx="0">
                  <c:v>Adjusted Gross Revenue (AGR)</c:v>
                </c:pt>
              </c:strCache>
            </c:strRef>
          </c:tx>
          <c:invertIfNegative val="0"/>
          <c:dLbls>
            <c:dLbl>
              <c:idx val="0"/>
              <c:layout>
                <c:manualLayout>
                  <c:x val="0.0239553845723622"/>
                  <c:y val="0.00935672514619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9AC-4686-A8EC-388D93C161F0}"/>
                </c:ext>
                <c:ext xmlns:c15="http://schemas.microsoft.com/office/drawing/2012/chart" uri="{CE6537A1-D6FC-4f65-9D91-7224C49458BB}">
                  <c15:layout/>
                </c:ext>
              </c:extLst>
            </c:dLbl>
            <c:dLbl>
              <c:idx val="1"/>
              <c:layout>
                <c:manualLayout>
                  <c:x val="0.021528062416855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9AC-4686-A8EC-388D93C161F0}"/>
                </c:ext>
                <c:ext xmlns:c15="http://schemas.microsoft.com/office/drawing/2012/chart" uri="{CE6537A1-D6FC-4f65-9D91-7224C49458BB}">
                  <c15:layout/>
                </c:ext>
              </c:extLst>
            </c:dLbl>
            <c:dLbl>
              <c:idx val="2"/>
              <c:layout>
                <c:manualLayout>
                  <c:x val="0.0237617101515279"/>
                  <c:y val="0.00935672514619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9AC-4686-A8EC-388D93C161F0}"/>
                </c:ext>
                <c:ext xmlns:c15="http://schemas.microsoft.com/office/drawing/2012/chart" uri="{CE6537A1-D6FC-4f65-9D91-7224C49458BB}">
                  <c15:layout/>
                </c:ext>
              </c:extLst>
            </c:dLbl>
            <c:dLbl>
              <c:idx val="3"/>
              <c:layout>
                <c:manualLayout>
                  <c:x val="0.0223236935565703"/>
                  <c:y val="4.288449484815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9AC-4686-A8EC-388D93C161F0}"/>
                </c:ext>
                <c:ext xmlns:c15="http://schemas.microsoft.com/office/drawing/2012/chart" uri="{CE6537A1-D6FC-4f65-9D91-7224C49458BB}">
                  <c15:layout/>
                </c:ext>
              </c:extLst>
            </c:dLbl>
            <c:dLbl>
              <c:idx val="4"/>
              <c:layout>
                <c:manualLayout>
                  <c:x val="0.0243529604461543"/>
                  <c:y val="4.288449484815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9AC-4686-A8EC-388D93C161F0}"/>
                </c:ext>
                <c:ext xmlns:c15="http://schemas.microsoft.com/office/drawing/2012/chart" uri="{CE6537A1-D6FC-4f65-9D91-7224C49458BB}">
                  <c15:layout/>
                </c:ext>
              </c:extLst>
            </c:dLbl>
            <c:spPr>
              <a:noFill/>
              <a:ln>
                <a:noFill/>
              </a:ln>
              <a:effectLst/>
            </c:spPr>
            <c:txPr>
              <a:bodyPr/>
              <a:lstStyle/>
              <a:p>
                <a:pPr>
                  <a:defRPr lang="en-US" sz="800" b="1">
                    <a:solidFill>
                      <a:schemeClr val="accent2"/>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Stats'!$I$493:$M$493</c:f>
              <c:strCache>
                <c:ptCount val="5"/>
                <c:pt idx="0">
                  <c:v>QE Sep 16</c:v>
                </c:pt>
                <c:pt idx="1">
                  <c:v>QE Dec 16</c:v>
                </c:pt>
                <c:pt idx="2">
                  <c:v>QE Mar 17</c:v>
                </c:pt>
                <c:pt idx="3">
                  <c:v>QE Jun 17</c:v>
                </c:pt>
                <c:pt idx="4">
                  <c:v>QE Sep 17</c:v>
                </c:pt>
              </c:strCache>
            </c:strRef>
          </c:cat>
          <c:val>
            <c:numRef>
              <c:f>'India Telecom Industry Stats'!$I$495:$M$495</c:f>
              <c:numCache>
                <c:formatCode>0.0</c:formatCode>
                <c:ptCount val="5"/>
                <c:pt idx="0">
                  <c:v>7571.048513302035</c:v>
                </c:pt>
                <c:pt idx="1">
                  <c:v>7183.881064162755</c:v>
                </c:pt>
                <c:pt idx="2">
                  <c:v>6389.82785602504</c:v>
                </c:pt>
                <c:pt idx="3">
                  <c:v>6181.5012</c:v>
                </c:pt>
                <c:pt idx="4" formatCode="0.00">
                  <c:v>6421.1929</c:v>
                </c:pt>
              </c:numCache>
            </c:numRef>
          </c:val>
          <c:extLst xmlns:c16r2="http://schemas.microsoft.com/office/drawing/2015/06/chart">
            <c:ext xmlns:c16="http://schemas.microsoft.com/office/drawing/2014/chart" uri="{C3380CC4-5D6E-409C-BE32-E72D297353CC}">
              <c16:uniqueId val="{00000009-59AC-4686-A8EC-388D93C161F0}"/>
            </c:ext>
          </c:extLst>
        </c:ser>
        <c:ser>
          <c:idx val="2"/>
          <c:order val="2"/>
          <c:tx>
            <c:strRef>
              <c:f>'India Telecom Industry Stats'!$F$496</c:f>
              <c:strCache>
                <c:ptCount val="1"/>
                <c:pt idx="0">
                  <c:v>License Fee (LF)</c:v>
                </c:pt>
              </c:strCache>
            </c:strRef>
          </c:tx>
          <c:invertIfNegative val="0"/>
          <c:dLbls>
            <c:dLbl>
              <c:idx val="0"/>
              <c:layout>
                <c:manualLayout>
                  <c:x val="0.0048747787805064"/>
                  <c:y val="8.5768989696246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9AC-4686-A8EC-388D93C161F0}"/>
                </c:ext>
                <c:ext xmlns:c15="http://schemas.microsoft.com/office/drawing/2012/chart" uri="{CE6537A1-D6FC-4f65-9D91-7224C49458BB}">
                  <c15:layout/>
                </c:ext>
              </c:extLst>
            </c:dLbl>
            <c:dLbl>
              <c:idx val="1"/>
              <c:layout>
                <c:manualLayout>
                  <c:x val="0.00670016868246537"/>
                  <c:y val="0.0"/>
                </c:manualLayout>
              </c:layout>
              <c:tx>
                <c:rich>
                  <a:bodyPr/>
                  <a:lstStyle/>
                  <a:p>
                    <a:r>
                      <a:rPr lang="nb-NO" sz="800" b="1">
                        <a:solidFill>
                          <a:schemeClr val="accent3"/>
                        </a:solidFill>
                      </a:rPr>
                      <a:t>467.86</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9AC-4686-A8EC-388D93C161F0}"/>
                </c:ext>
                <c:ext xmlns:c15="http://schemas.microsoft.com/office/drawing/2012/chart" uri="{CE6537A1-D6FC-4f65-9D91-7224C49458BB}">
                  <c15:layout/>
                </c:ext>
              </c:extLst>
            </c:dLbl>
            <c:dLbl>
              <c:idx val="2"/>
              <c:layout>
                <c:manualLayout>
                  <c:x val="0.00446677912164406"/>
                  <c:y val="0.0"/>
                </c:manualLayout>
              </c:layout>
              <c:tx>
                <c:rich>
                  <a:bodyPr/>
                  <a:lstStyle/>
                  <a:p>
                    <a:r>
                      <a:rPr lang="fi-FI" sz="800" b="1">
                        <a:solidFill>
                          <a:schemeClr val="accent3"/>
                        </a:solidFill>
                      </a:rPr>
                      <a:t>489.87</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59AC-4686-A8EC-388D93C161F0}"/>
                </c:ext>
                <c:ext xmlns:c15="http://schemas.microsoft.com/office/drawing/2012/chart" uri="{CE6537A1-D6FC-4f65-9D91-7224C49458BB}">
                  <c15:layout/>
                </c:ext>
              </c:extLst>
            </c:dLbl>
            <c:dLbl>
              <c:idx val="3"/>
              <c:layout>
                <c:manualLayout>
                  <c:x val="0.00202942668696094"/>
                  <c:y val="0.00935672514619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9AC-4686-A8EC-388D93C161F0}"/>
                </c:ext>
                <c:ext xmlns:c15="http://schemas.microsoft.com/office/drawing/2012/chart" uri="{CE6537A1-D6FC-4f65-9D91-7224C49458BB}">
                  <c15:layout/>
                </c:ext>
              </c:extLst>
            </c:dLbl>
            <c:dLbl>
              <c:idx val="4"/>
              <c:layout>
                <c:manualLayout>
                  <c:x val="0.0040588533739217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9AC-4686-A8EC-388D93C161F0}"/>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3"/>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Stats'!$I$493:$M$493</c:f>
              <c:strCache>
                <c:ptCount val="5"/>
                <c:pt idx="0">
                  <c:v>QE Sep 16</c:v>
                </c:pt>
                <c:pt idx="1">
                  <c:v>QE Dec 16</c:v>
                </c:pt>
                <c:pt idx="2">
                  <c:v>QE Mar 17</c:v>
                </c:pt>
                <c:pt idx="3">
                  <c:v>QE Jun 17</c:v>
                </c:pt>
                <c:pt idx="4">
                  <c:v>QE Sep 17</c:v>
                </c:pt>
              </c:strCache>
            </c:strRef>
          </c:cat>
          <c:val>
            <c:numRef>
              <c:f>'India Telecom Industry Stats'!$I$496:$M$496</c:f>
              <c:numCache>
                <c:formatCode>0.0</c:formatCode>
                <c:ptCount val="5"/>
                <c:pt idx="0">
                  <c:v>3123.004694835681</c:v>
                </c:pt>
                <c:pt idx="1">
                  <c:v>3228.012519561816</c:v>
                </c:pt>
                <c:pt idx="2">
                  <c:v>3518.622848200313</c:v>
                </c:pt>
                <c:pt idx="3">
                  <c:v>506.7594</c:v>
                </c:pt>
                <c:pt idx="4" formatCode="0.00">
                  <c:v>500.6709</c:v>
                </c:pt>
              </c:numCache>
            </c:numRef>
          </c:val>
          <c:extLst xmlns:c16r2="http://schemas.microsoft.com/office/drawing/2015/06/chart">
            <c:ext xmlns:c16="http://schemas.microsoft.com/office/drawing/2014/chart" uri="{C3380CC4-5D6E-409C-BE32-E72D297353CC}">
              <c16:uniqueId val="{0000000F-59AC-4686-A8EC-388D93C161F0}"/>
            </c:ext>
          </c:extLst>
        </c:ser>
        <c:ser>
          <c:idx val="3"/>
          <c:order val="3"/>
          <c:tx>
            <c:strRef>
              <c:f>'India Telecom Industry Stats'!$F$497</c:f>
              <c:strCache>
                <c:ptCount val="1"/>
                <c:pt idx="0">
                  <c:v>Spectrum Charges</c:v>
                </c:pt>
              </c:strCache>
            </c:strRef>
          </c:tx>
          <c:invertIfNegative val="0"/>
          <c:dLbls>
            <c:dLbl>
              <c:idx val="0"/>
              <c:layout>
                <c:manualLayout>
                  <c:x val="0.0022333895608220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9AC-4686-A8EC-388D93C161F0}"/>
                </c:ext>
                <c:ext xmlns:c15="http://schemas.microsoft.com/office/drawing/2012/chart" uri="{CE6537A1-D6FC-4f65-9D91-7224C49458BB}">
                  <c15:layout/>
                </c:ext>
              </c:extLst>
            </c:dLbl>
            <c:dLbl>
              <c:idx val="1"/>
              <c:layout>
                <c:manualLayout>
                  <c:x val="0.0022333895608220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9AC-4686-A8EC-388D93C161F0}"/>
                </c:ext>
                <c:ext xmlns:c15="http://schemas.microsoft.com/office/drawing/2012/chart" uri="{CE6537A1-D6FC-4f65-9D91-7224C49458BB}">
                  <c15:layout/>
                </c:ext>
              </c:extLst>
            </c:dLbl>
            <c:dLbl>
              <c:idx val="2"/>
              <c:layout>
                <c:manualLayout>
                  <c:x val="0.00446677912164406"/>
                  <c:y val="0.0046783625730994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9AC-4686-A8EC-388D93C161F0}"/>
                </c:ext>
                <c:ext xmlns:c15="http://schemas.microsoft.com/office/drawing/2012/chart" uri="{CE6537A1-D6FC-4f65-9D91-7224C49458BB}">
                  <c15:layout/>
                </c:ext>
              </c:extLst>
            </c:dLbl>
            <c:dLbl>
              <c:idx val="3"/>
              <c:layout>
                <c:manualLayout>
                  <c:x val="0.00202942668696094"/>
                  <c:y val="-0.009356725146198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59AC-4686-A8EC-388D93C161F0}"/>
                </c:ext>
                <c:ext xmlns:c15="http://schemas.microsoft.com/office/drawing/2012/chart" uri="{CE6537A1-D6FC-4f65-9D91-7224C49458BB}">
                  <c15:layout/>
                </c:ext>
              </c:extLst>
            </c:dLbl>
            <c:dLbl>
              <c:idx val="4"/>
              <c:layout>
                <c:manualLayout>
                  <c:x val="0.00405885337392194"/>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59AC-4686-A8EC-388D93C161F0}"/>
                </c:ext>
                <c:ext xmlns:c15="http://schemas.microsoft.com/office/drawing/2012/chart" uri="{CE6537A1-D6FC-4f65-9D91-7224C49458BB}">
                  <c15:layout/>
                </c:ext>
              </c:extLst>
            </c:dLbl>
            <c:spPr>
              <a:noFill/>
              <a:ln>
                <a:noFill/>
              </a:ln>
              <a:effectLst/>
            </c:spPr>
            <c:txPr>
              <a:bodyPr rot="-5400000" vert="horz"/>
              <a:lstStyle/>
              <a:p>
                <a:pPr>
                  <a:defRPr lang="en-US" sz="800" b="1">
                    <a:solidFill>
                      <a:schemeClr val="accent4"/>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Stats'!$I$493:$M$493</c:f>
              <c:strCache>
                <c:ptCount val="5"/>
                <c:pt idx="0">
                  <c:v>QE Sep 16</c:v>
                </c:pt>
                <c:pt idx="1">
                  <c:v>QE Dec 16</c:v>
                </c:pt>
                <c:pt idx="2">
                  <c:v>QE Mar 17</c:v>
                </c:pt>
                <c:pt idx="3">
                  <c:v>QE Jun 17</c:v>
                </c:pt>
                <c:pt idx="4">
                  <c:v>QE Sep 17</c:v>
                </c:pt>
              </c:strCache>
            </c:strRef>
          </c:cat>
          <c:val>
            <c:numRef>
              <c:f>'India Telecom Industry Stats'!$I$497:$M$497</c:f>
              <c:numCache>
                <c:formatCode>0.0</c:formatCode>
                <c:ptCount val="5"/>
                <c:pt idx="0">
                  <c:v>605.9467918622848</c:v>
                </c:pt>
                <c:pt idx="1">
                  <c:v>578.716744913928</c:v>
                </c:pt>
                <c:pt idx="2">
                  <c:v>525.978090766823</c:v>
                </c:pt>
                <c:pt idx="3">
                  <c:v>203.4186</c:v>
                </c:pt>
                <c:pt idx="4" formatCode="0.00">
                  <c:v>193.5496</c:v>
                </c:pt>
              </c:numCache>
            </c:numRef>
          </c:val>
          <c:extLst xmlns:c16r2="http://schemas.microsoft.com/office/drawing/2015/06/chart">
            <c:ext xmlns:c16="http://schemas.microsoft.com/office/drawing/2014/chart" uri="{C3380CC4-5D6E-409C-BE32-E72D297353CC}">
              <c16:uniqueId val="{00000015-59AC-4686-A8EC-388D93C161F0}"/>
            </c:ext>
          </c:extLst>
        </c:ser>
        <c:ser>
          <c:idx val="4"/>
          <c:order val="4"/>
          <c:tx>
            <c:strRef>
              <c:f>'India Telecom Industry Stats'!$F$498:$G$498</c:f>
              <c:strCache>
                <c:ptCount val="2"/>
                <c:pt idx="0">
                  <c:v>Pass through (GR – AGR)</c:v>
                </c:pt>
              </c:strCache>
            </c:strRef>
          </c:tx>
          <c:invertIfNegative val="0"/>
          <c:dLbls>
            <c:dLbl>
              <c:idx val="0"/>
              <c:layout>
                <c:manualLayout>
                  <c:x val="0.0134003373649239"/>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59AC-4686-A8EC-388D93C161F0}"/>
                </c:ext>
                <c:ext xmlns:c15="http://schemas.microsoft.com/office/drawing/2012/chart" uri="{CE6537A1-D6FC-4f65-9D91-7224C49458BB}">
                  <c15:layout/>
                </c:ext>
              </c:extLst>
            </c:dLbl>
            <c:dLbl>
              <c:idx val="1"/>
              <c:layout>
                <c:manualLayout>
                  <c:x val="0.017867116486565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59AC-4686-A8EC-388D93C161F0}"/>
                </c:ext>
                <c:ext xmlns:c15="http://schemas.microsoft.com/office/drawing/2012/chart" uri="{CE6537A1-D6FC-4f65-9D91-7224C49458BB}">
                  <c15:layout/>
                </c:ext>
              </c:extLst>
            </c:dLbl>
            <c:dLbl>
              <c:idx val="2"/>
              <c:layout>
                <c:manualLayout>
                  <c:x val="0.013400337364924"/>
                  <c:y val="0.0"/>
                </c:manualLayout>
              </c:layout>
              <c:tx>
                <c:rich>
                  <a:bodyPr/>
                  <a:lstStyle/>
                  <a:p>
                    <a:r>
                      <a:rPr lang="hr-HR" sz="800" b="1">
                        <a:solidFill>
                          <a:schemeClr val="accent5"/>
                        </a:solidFill>
                      </a:rPr>
                      <a:t>2093.55</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59AC-4686-A8EC-388D93C161F0}"/>
                </c:ext>
                <c:ext xmlns:c15="http://schemas.microsoft.com/office/drawing/2012/chart" uri="{CE6537A1-D6FC-4f65-9D91-7224C49458BB}">
                  <c15:layout/>
                </c:ext>
              </c:extLst>
            </c:dLbl>
            <c:dLbl>
              <c:idx val="4"/>
              <c:layout>
                <c:manualLayout>
                  <c:x val="0.013533107781537"/>
                  <c:y val="-0.02807054381360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59AC-4686-A8EC-388D93C161F0}"/>
                </c:ext>
                <c:ext xmlns:c15="http://schemas.microsoft.com/office/drawing/2012/chart" uri="{CE6537A1-D6FC-4f65-9D91-7224C49458BB}">
                  <c15:layout/>
                </c:ext>
              </c:extLst>
            </c:dLbl>
            <c:spPr>
              <a:noFill/>
              <a:ln>
                <a:noFill/>
              </a:ln>
              <a:effectLst/>
            </c:spPr>
            <c:txPr>
              <a:bodyPr/>
              <a:lstStyle/>
              <a:p>
                <a:pPr>
                  <a:defRPr lang="en-US" sz="800" b="1">
                    <a:solidFill>
                      <a:schemeClr val="accent5"/>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Stats'!$I$493:$M$493</c:f>
              <c:strCache>
                <c:ptCount val="5"/>
                <c:pt idx="0">
                  <c:v>QE Sep 16</c:v>
                </c:pt>
                <c:pt idx="1">
                  <c:v>QE Dec 16</c:v>
                </c:pt>
                <c:pt idx="2">
                  <c:v>QE Mar 17</c:v>
                </c:pt>
                <c:pt idx="3">
                  <c:v>QE Jun 17</c:v>
                </c:pt>
                <c:pt idx="4">
                  <c:v>QE Sep 17</c:v>
                </c:pt>
              </c:strCache>
            </c:strRef>
          </c:cat>
          <c:val>
            <c:numRef>
              <c:f>'India Telecom Industry Stats'!$I$498:$M$498</c:f>
              <c:numCache>
                <c:formatCode>0.0</c:formatCode>
                <c:ptCount val="5"/>
                <c:pt idx="0">
                  <c:v>300.1564945226917</c:v>
                </c:pt>
                <c:pt idx="1">
                  <c:v>256.4945226917058</c:v>
                </c:pt>
                <c:pt idx="2">
                  <c:v>214.7104851330203</c:v>
                </c:pt>
                <c:pt idx="3">
                  <c:v>3902.4048</c:v>
                </c:pt>
                <c:pt idx="4">
                  <c:v>3805.1913</c:v>
                </c:pt>
              </c:numCache>
            </c:numRef>
          </c:val>
          <c:extLst xmlns:c16r2="http://schemas.microsoft.com/office/drawing/2015/06/chart">
            <c:ext xmlns:c16="http://schemas.microsoft.com/office/drawing/2014/chart" uri="{C3380CC4-5D6E-409C-BE32-E72D297353CC}">
              <c16:uniqueId val="{0000001A-59AC-4686-A8EC-388D93C161F0}"/>
            </c:ext>
          </c:extLst>
        </c:ser>
        <c:dLbls>
          <c:showLegendKey val="0"/>
          <c:showVal val="0"/>
          <c:showCatName val="0"/>
          <c:showSerName val="0"/>
          <c:showPercent val="0"/>
          <c:showBubbleSize val="0"/>
        </c:dLbls>
        <c:gapWidth val="150"/>
        <c:shape val="box"/>
        <c:axId val="1586794512"/>
        <c:axId val="1586796832"/>
        <c:axId val="0"/>
      </c:bar3DChart>
      <c:catAx>
        <c:axId val="1586794512"/>
        <c:scaling>
          <c:orientation val="minMax"/>
        </c:scaling>
        <c:delete val="0"/>
        <c:axPos val="b"/>
        <c:numFmt formatCode="General" sourceLinked="1"/>
        <c:majorTickMark val="out"/>
        <c:minorTickMark val="none"/>
        <c:tickLblPos val="nextTo"/>
        <c:txPr>
          <a:bodyPr/>
          <a:lstStyle/>
          <a:p>
            <a:pPr>
              <a:defRPr lang="en-US"/>
            </a:pPr>
            <a:endParaRPr lang="en-US"/>
          </a:p>
        </c:txPr>
        <c:crossAx val="1586796832"/>
        <c:crosses val="autoZero"/>
        <c:auto val="1"/>
        <c:lblAlgn val="ctr"/>
        <c:lblOffset val="100"/>
        <c:noMultiLvlLbl val="0"/>
      </c:catAx>
      <c:valAx>
        <c:axId val="1586796832"/>
        <c:scaling>
          <c:orientation val="minMax"/>
        </c:scaling>
        <c:delete val="0"/>
        <c:axPos val="l"/>
        <c:majorGridlines>
          <c:spPr>
            <a:ln>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Revenue</a:t>
                </a:r>
              </a:p>
              <a:p>
                <a:pPr>
                  <a:defRPr lang="en-US" sz="900" b="0">
                    <a:latin typeface="Arial" pitchFamily="34" charset="0"/>
                    <a:cs typeface="Arial" pitchFamily="34" charset="0"/>
                  </a:defRPr>
                </a:pPr>
                <a:r>
                  <a:rPr lang="en-US" sz="900" b="0">
                    <a:latin typeface="Arial" pitchFamily="34" charset="0"/>
                    <a:cs typeface="Arial" pitchFamily="34" charset="0"/>
                  </a:rPr>
                  <a:t>(US</a:t>
                </a:r>
                <a:r>
                  <a:rPr lang="en-US" sz="900" b="0" baseline="0">
                    <a:latin typeface="Arial" pitchFamily="34" charset="0"/>
                    <a:cs typeface="Arial" pitchFamily="34" charset="0"/>
                  </a:rPr>
                  <a:t> Million $)</a:t>
                </a:r>
                <a:endParaRPr lang="en-US" sz="900" b="0">
                  <a:latin typeface="Arial" pitchFamily="34" charset="0"/>
                  <a:cs typeface="Arial" pitchFamily="34" charset="0"/>
                </a:endParaRPr>
              </a:p>
            </c:rich>
          </c:tx>
          <c:layout>
            <c:manualLayout>
              <c:xMode val="edge"/>
              <c:yMode val="edge"/>
              <c:x val="0.0125667511899996"/>
              <c:y val="0.35010434222038"/>
            </c:manualLayout>
          </c:layout>
          <c:overlay val="0"/>
        </c:title>
        <c:numFmt formatCode="0" sourceLinked="0"/>
        <c:majorTickMark val="out"/>
        <c:minorTickMark val="none"/>
        <c:tickLblPos val="nextTo"/>
        <c:txPr>
          <a:bodyPr/>
          <a:lstStyle/>
          <a:p>
            <a:pPr>
              <a:defRPr lang="en-US"/>
            </a:pPr>
            <a:endParaRPr lang="en-US"/>
          </a:p>
        </c:txPr>
        <c:crossAx val="1586794512"/>
        <c:crosses val="autoZero"/>
        <c:crossBetween val="between"/>
      </c:valAx>
      <c:spPr>
        <a:noFill/>
        <a:ln w="25400">
          <a:noFill/>
        </a:ln>
      </c:spPr>
    </c:plotArea>
    <c:legend>
      <c:legendPos val="r"/>
      <c:layout>
        <c:manualLayout>
          <c:xMode val="edge"/>
          <c:yMode val="edge"/>
          <c:x val="0.739251924017972"/>
          <c:y val="0.302539024727172"/>
          <c:w val="0.258514702611326"/>
          <c:h val="0.507202652300042"/>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100">
                <a:latin typeface="Arial" pitchFamily="34" charset="0"/>
                <a:cs typeface="Arial" pitchFamily="34" charset="0"/>
              </a:defRPr>
            </a:pPr>
            <a:r>
              <a:rPr lang="en-US" sz="1100">
                <a:latin typeface="+mn-lt"/>
                <a:cs typeface="Arial" pitchFamily="34" charset="0"/>
              </a:rPr>
              <a:t>Composition of Outgoing Mins of</a:t>
            </a:r>
            <a:r>
              <a:rPr lang="en-US" sz="1100" baseline="0">
                <a:latin typeface="+mn-lt"/>
                <a:cs typeface="Arial" pitchFamily="34" charset="0"/>
              </a:rPr>
              <a:t> Use (%age) - GSM </a:t>
            </a:r>
            <a:endParaRPr lang="en-US" sz="1100">
              <a:latin typeface="+mn-lt"/>
              <a:cs typeface="Arial" pitchFamily="34" charset="0"/>
            </a:endParaRPr>
          </a:p>
        </c:rich>
      </c:tx>
      <c:layout>
        <c:manualLayout>
          <c:xMode val="edge"/>
          <c:yMode val="edge"/>
          <c:x val="0.108919302792886"/>
          <c:y val="0.0101394169835223"/>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68644753259725"/>
          <c:y val="0.150578725187869"/>
          <c:w val="0.820999696354057"/>
          <c:h val="0.6214185204036"/>
        </c:manualLayout>
      </c:layout>
      <c:bar3DChart>
        <c:barDir val="col"/>
        <c:grouping val="stacked"/>
        <c:varyColors val="0"/>
        <c:ser>
          <c:idx val="0"/>
          <c:order val="0"/>
          <c:tx>
            <c:strRef>
              <c:f>'India Telecom Industry Stats'!$C$555:$D$555</c:f>
              <c:strCache>
                <c:ptCount val="2"/>
                <c:pt idx="0">
                  <c:v>Local (Intra-circle)</c:v>
                </c:pt>
              </c:strCache>
            </c:strRef>
          </c:tx>
          <c:invertIfNegative val="0"/>
          <c:dLbls>
            <c:dLbl>
              <c:idx val="0"/>
              <c:layout>
                <c:manualLayout>
                  <c:x val="0.00740065845884198"/>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7B6-41C2-A764-A441515BF053}"/>
                </c:ext>
                <c:ext xmlns:c15="http://schemas.microsoft.com/office/drawing/2012/chart" uri="{CE6537A1-D6FC-4f65-9D91-7224C49458BB}">
                  <c15:layout/>
                </c:ext>
              </c:extLst>
            </c:dLbl>
            <c:dLbl>
              <c:idx val="1"/>
              <c:layout>
                <c:manualLayout>
                  <c:x val="0.014937370116871"/>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7B6-41C2-A764-A441515BF053}"/>
                </c:ext>
                <c:ext xmlns:c15="http://schemas.microsoft.com/office/drawing/2012/chart" uri="{CE6537A1-D6FC-4f65-9D91-7224C49458BB}">
                  <c15:layout/>
                </c:ext>
              </c:extLst>
            </c:dLbl>
            <c:dLbl>
              <c:idx val="2"/>
              <c:layout>
                <c:manualLayout>
                  <c:x val="0.0106855287156918"/>
                  <c:y val="0.00389569174575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7B6-41C2-A764-A441515BF053}"/>
                </c:ext>
                <c:ext xmlns:c15="http://schemas.microsoft.com/office/drawing/2012/chart" uri="{CE6537A1-D6FC-4f65-9D91-7224C49458BB}">
                  <c15:layout/>
                </c:ext>
              </c:extLst>
            </c:dLbl>
            <c:spPr>
              <a:noFill/>
              <a:ln>
                <a:noFill/>
              </a:ln>
              <a:effectLst/>
            </c:spPr>
            <c:txPr>
              <a:bodyPr/>
              <a:lstStyle/>
              <a:p>
                <a:pPr>
                  <a:defRPr lang="en-US"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Stats'!$E$554:$H$554</c:f>
              <c:strCache>
                <c:ptCount val="4"/>
                <c:pt idx="0">
                  <c:v>QE Dec 16</c:v>
                </c:pt>
                <c:pt idx="1">
                  <c:v>QE Mar 17</c:v>
                </c:pt>
                <c:pt idx="2">
                  <c:v>QE Jun 17</c:v>
                </c:pt>
                <c:pt idx="3">
                  <c:v>QE Sep 17</c:v>
                </c:pt>
              </c:strCache>
            </c:strRef>
          </c:cat>
          <c:val>
            <c:numRef>
              <c:f>'India Telecom Industry Stats'!$E$555:$H$555</c:f>
              <c:numCache>
                <c:formatCode>0.00%</c:formatCode>
                <c:ptCount val="4"/>
                <c:pt idx="0">
                  <c:v>0.8008</c:v>
                </c:pt>
                <c:pt idx="1">
                  <c:v>0.7697</c:v>
                </c:pt>
                <c:pt idx="2">
                  <c:v>0.7679</c:v>
                </c:pt>
                <c:pt idx="3">
                  <c:v>0.7461</c:v>
                </c:pt>
              </c:numCache>
            </c:numRef>
          </c:val>
          <c:extLst xmlns:c16r2="http://schemas.microsoft.com/office/drawing/2015/06/chart">
            <c:ext xmlns:c16="http://schemas.microsoft.com/office/drawing/2014/chart" uri="{C3380CC4-5D6E-409C-BE32-E72D297353CC}">
              <c16:uniqueId val="{00000003-37B6-41C2-A764-A441515BF053}"/>
            </c:ext>
          </c:extLst>
        </c:ser>
        <c:ser>
          <c:idx val="1"/>
          <c:order val="1"/>
          <c:tx>
            <c:strRef>
              <c:f>'India Telecom Industry Stats'!$C$556:$D$556</c:f>
              <c:strCache>
                <c:ptCount val="2"/>
                <c:pt idx="0">
                  <c:v>NLD (Inter-circle)</c:v>
                </c:pt>
              </c:strCache>
            </c:strRef>
          </c:tx>
          <c:invertIfNegative val="0"/>
          <c:dLbls>
            <c:dLbl>
              <c:idx val="0"/>
              <c:layout>
                <c:manualLayout>
                  <c:x val="0.029489110471364"/>
                  <c:y val="0.0050695935735305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7B6-41C2-A764-A441515BF053}"/>
                </c:ext>
                <c:ext xmlns:c15="http://schemas.microsoft.com/office/drawing/2012/chart" uri="{CE6537A1-D6FC-4f65-9D91-7224C49458BB}">
                  <c15:layout/>
                </c:ext>
              </c:extLst>
            </c:dLbl>
            <c:dLbl>
              <c:idx val="1"/>
              <c:layout>
                <c:manualLayout>
                  <c:x val="0.00180694970380615"/>
                  <c:y val="4.6471790995110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7B6-41C2-A764-A441515BF053}"/>
                </c:ext>
                <c:ext xmlns:c15="http://schemas.microsoft.com/office/drawing/2012/chart" uri="{CE6537A1-D6FC-4f65-9D91-7224C49458BB}">
                  <c15:layout/>
                </c:ext>
              </c:extLst>
            </c:dLbl>
            <c:dLbl>
              <c:idx val="2"/>
              <c:layout>
                <c:manualLayout>
                  <c:x val="0.000647819785885543"/>
                  <c:y val="0.009356606089644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7B6-41C2-A764-A441515BF053}"/>
                </c:ext>
                <c:ext xmlns:c15="http://schemas.microsoft.com/office/drawing/2012/chart" uri="{CE6537A1-D6FC-4f65-9D91-7224C49458BB}">
                  <c15:layout/>
                </c:ext>
              </c:extLst>
            </c:dLbl>
            <c:spPr>
              <a:noFill/>
              <a:ln>
                <a:noFill/>
              </a:ln>
              <a:effectLst/>
            </c:spPr>
            <c:txPr>
              <a:bodyPr/>
              <a:lstStyle/>
              <a:p>
                <a:pPr>
                  <a:defRPr lang="en-US"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Stats'!$E$554:$H$554</c:f>
              <c:strCache>
                <c:ptCount val="4"/>
                <c:pt idx="0">
                  <c:v>QE Dec 16</c:v>
                </c:pt>
                <c:pt idx="1">
                  <c:v>QE Mar 17</c:v>
                </c:pt>
                <c:pt idx="2">
                  <c:v>QE Jun 17</c:v>
                </c:pt>
                <c:pt idx="3">
                  <c:v>QE Sep 17</c:v>
                </c:pt>
              </c:strCache>
            </c:strRef>
          </c:cat>
          <c:val>
            <c:numRef>
              <c:f>'India Telecom Industry Stats'!$E$556:$H$556</c:f>
              <c:numCache>
                <c:formatCode>0.00%</c:formatCode>
                <c:ptCount val="4"/>
                <c:pt idx="0">
                  <c:v>0.1983</c:v>
                </c:pt>
                <c:pt idx="1">
                  <c:v>0.2296</c:v>
                </c:pt>
                <c:pt idx="2">
                  <c:v>0.2312</c:v>
                </c:pt>
                <c:pt idx="3">
                  <c:v>0.2532</c:v>
                </c:pt>
              </c:numCache>
            </c:numRef>
          </c:val>
          <c:extLst xmlns:c16r2="http://schemas.microsoft.com/office/drawing/2015/06/chart">
            <c:ext xmlns:c16="http://schemas.microsoft.com/office/drawing/2014/chart" uri="{C3380CC4-5D6E-409C-BE32-E72D297353CC}">
              <c16:uniqueId val="{00000007-37B6-41C2-A764-A441515BF053}"/>
            </c:ext>
          </c:extLst>
        </c:ser>
        <c:ser>
          <c:idx val="2"/>
          <c:order val="2"/>
          <c:tx>
            <c:strRef>
              <c:f>'India Telecom Industry Stats'!$C$557:$D$557</c:f>
              <c:strCache>
                <c:ptCount val="2"/>
                <c:pt idx="0">
                  <c:v>ILD</c:v>
                </c:pt>
              </c:strCache>
            </c:strRef>
          </c:tx>
          <c:invertIfNegative val="0"/>
          <c:dLbls>
            <c:dLbl>
              <c:idx val="0"/>
              <c:layout>
                <c:manualLayout>
                  <c:x val="0.0300751337380554"/>
                  <c:y val="-0.050697084917642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7B6-41C2-A764-A441515BF053}"/>
                </c:ext>
                <c:ext xmlns:c15="http://schemas.microsoft.com/office/drawing/2012/chart" uri="{CE6537A1-D6FC-4f65-9D91-7224C49458BB}">
                  <c15:layout/>
                </c:ext>
              </c:extLst>
            </c:dLbl>
            <c:dLbl>
              <c:idx val="1"/>
              <c:layout>
                <c:manualLayout>
                  <c:x val="0.0266824280552717"/>
                  <c:y val="-0.05576719259902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7B6-41C2-A764-A441515BF053}"/>
                </c:ext>
                <c:ext xmlns:c15="http://schemas.microsoft.com/office/drawing/2012/chart" uri="{CE6537A1-D6FC-4f65-9D91-7224C49458BB}">
                  <c15:layout/>
                </c:ext>
              </c:extLst>
            </c:dLbl>
            <c:dLbl>
              <c:idx val="2"/>
              <c:layout>
                <c:manualLayout>
                  <c:x val="0.0266823754262806"/>
                  <c:y val="-0.05576719259902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7B6-41C2-A764-A441515BF053}"/>
                </c:ext>
                <c:ext xmlns:c15="http://schemas.microsoft.com/office/drawing/2012/chart" uri="{CE6537A1-D6FC-4f65-9D91-7224C49458BB}">
                  <c15:layout/>
                </c:ext>
              </c:extLst>
            </c:dLbl>
            <c:spPr>
              <a:noFill/>
              <a:ln>
                <a:noFill/>
              </a:ln>
              <a:effectLst/>
            </c:spPr>
            <c:txPr>
              <a:bodyPr/>
              <a:lstStyle/>
              <a:p>
                <a:pPr>
                  <a:defRPr lang="en-US" sz="800" b="1">
                    <a:solidFill>
                      <a:schemeClr val="tx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Stats'!$E$554:$H$554</c:f>
              <c:strCache>
                <c:ptCount val="4"/>
                <c:pt idx="0">
                  <c:v>QE Dec 16</c:v>
                </c:pt>
                <c:pt idx="1">
                  <c:v>QE Mar 17</c:v>
                </c:pt>
                <c:pt idx="2">
                  <c:v>QE Jun 17</c:v>
                </c:pt>
                <c:pt idx="3">
                  <c:v>QE Sep 17</c:v>
                </c:pt>
              </c:strCache>
            </c:strRef>
          </c:cat>
          <c:val>
            <c:numRef>
              <c:f>'India Telecom Industry Stats'!$E$557:$H$557</c:f>
              <c:numCache>
                <c:formatCode>0.00%</c:formatCode>
                <c:ptCount val="4"/>
                <c:pt idx="0">
                  <c:v>0.001</c:v>
                </c:pt>
                <c:pt idx="1">
                  <c:v>0.0008</c:v>
                </c:pt>
                <c:pt idx="2">
                  <c:v>0.0007</c:v>
                </c:pt>
                <c:pt idx="3">
                  <c:v>0.07</c:v>
                </c:pt>
              </c:numCache>
            </c:numRef>
          </c:val>
          <c:extLst xmlns:c16r2="http://schemas.microsoft.com/office/drawing/2015/06/chart">
            <c:ext xmlns:c16="http://schemas.microsoft.com/office/drawing/2014/chart" uri="{C3380CC4-5D6E-409C-BE32-E72D297353CC}">
              <c16:uniqueId val="{0000000B-37B6-41C2-A764-A441515BF053}"/>
            </c:ext>
          </c:extLst>
        </c:ser>
        <c:dLbls>
          <c:showLegendKey val="0"/>
          <c:showVal val="0"/>
          <c:showCatName val="0"/>
          <c:showSerName val="0"/>
          <c:showPercent val="0"/>
          <c:showBubbleSize val="0"/>
        </c:dLbls>
        <c:gapWidth val="150"/>
        <c:shape val="box"/>
        <c:axId val="1586851328"/>
        <c:axId val="1586853648"/>
        <c:axId val="0"/>
      </c:bar3DChart>
      <c:catAx>
        <c:axId val="1586851328"/>
        <c:scaling>
          <c:orientation val="minMax"/>
        </c:scaling>
        <c:delete val="0"/>
        <c:axPos val="b"/>
        <c:numFmt formatCode="General" sourceLinked="1"/>
        <c:majorTickMark val="out"/>
        <c:minorTickMark val="none"/>
        <c:tickLblPos val="nextTo"/>
        <c:txPr>
          <a:bodyPr/>
          <a:lstStyle/>
          <a:p>
            <a:pPr>
              <a:defRPr lang="en-US"/>
            </a:pPr>
            <a:endParaRPr lang="en-US"/>
          </a:p>
        </c:txPr>
        <c:crossAx val="1586853648"/>
        <c:crosses val="autoZero"/>
        <c:auto val="1"/>
        <c:lblAlgn val="ctr"/>
        <c:lblOffset val="100"/>
        <c:noMultiLvlLbl val="0"/>
      </c:catAx>
      <c:valAx>
        <c:axId val="1586853648"/>
        <c:scaling>
          <c:orientation val="minMax"/>
        </c:scaling>
        <c:delete val="0"/>
        <c:axPos val="l"/>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Percentage </a:t>
                </a:r>
              </a:p>
            </c:rich>
          </c:tx>
          <c:layout>
            <c:manualLayout>
              <c:xMode val="edge"/>
              <c:yMode val="edge"/>
              <c:x val="0.0125669024196403"/>
              <c:y val="0.35010448788974"/>
            </c:manualLayout>
          </c:layout>
          <c:overlay val="0"/>
        </c:title>
        <c:numFmt formatCode="0%" sourceLinked="0"/>
        <c:majorTickMark val="out"/>
        <c:minorTickMark val="none"/>
        <c:tickLblPos val="nextTo"/>
        <c:txPr>
          <a:bodyPr/>
          <a:lstStyle/>
          <a:p>
            <a:pPr>
              <a:defRPr lang="en-US"/>
            </a:pPr>
            <a:endParaRPr lang="en-US"/>
          </a:p>
        </c:txPr>
        <c:crossAx val="1586851328"/>
        <c:crosses val="autoZero"/>
        <c:crossBetween val="between"/>
      </c:valAx>
      <c:spPr>
        <a:noFill/>
        <a:ln w="25400">
          <a:noFill/>
        </a:ln>
      </c:spPr>
    </c:plotArea>
    <c:legend>
      <c:legendPos val="r"/>
      <c:layout>
        <c:manualLayout>
          <c:xMode val="edge"/>
          <c:yMode val="edge"/>
          <c:x val="0.258250175087216"/>
          <c:y val="0.895694939273337"/>
          <c:w val="0.736453019708415"/>
          <c:h val="0.0840262267596858"/>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100">
                <a:latin typeface="Arial" pitchFamily="34" charset="0"/>
                <a:cs typeface="Arial" pitchFamily="34" charset="0"/>
              </a:defRPr>
            </a:pPr>
            <a:r>
              <a:rPr lang="en-US" sz="1100">
                <a:latin typeface="+mn-lt"/>
                <a:cs typeface="Arial" pitchFamily="34" charset="0"/>
              </a:rPr>
              <a:t>Composition of Outgoing Mins of</a:t>
            </a:r>
            <a:r>
              <a:rPr lang="en-US" sz="1100" baseline="0">
                <a:latin typeface="+mn-lt"/>
                <a:cs typeface="Arial" pitchFamily="34" charset="0"/>
              </a:rPr>
              <a:t> Use (%age)  - CDMA</a:t>
            </a:r>
            <a:endParaRPr lang="en-US" sz="1100">
              <a:latin typeface="+mn-lt"/>
              <a:cs typeface="Arial" pitchFamily="34" charset="0"/>
            </a:endParaRPr>
          </a:p>
        </c:rich>
      </c:tx>
      <c:layout>
        <c:manualLayout>
          <c:xMode val="edge"/>
          <c:yMode val="edge"/>
          <c:x val="0.119125683060138"/>
          <c:y val="0.0"/>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78669818554212"/>
          <c:y val="0.145509016696107"/>
          <c:w val="0.820999696354057"/>
          <c:h val="0.6214185204036"/>
        </c:manualLayout>
      </c:layout>
      <c:bar3DChart>
        <c:barDir val="col"/>
        <c:grouping val="stacked"/>
        <c:varyColors val="0"/>
        <c:ser>
          <c:idx val="0"/>
          <c:order val="0"/>
          <c:tx>
            <c:strRef>
              <c:f>'India Telecom Industry Stats'!$J$555:$K$555</c:f>
              <c:strCache>
                <c:ptCount val="2"/>
                <c:pt idx="0">
                  <c:v>Local (Intra-circle)</c:v>
                </c:pt>
              </c:strCache>
            </c:strRef>
          </c:tx>
          <c:invertIfNegative val="0"/>
          <c:dLbls>
            <c:dLbl>
              <c:idx val="0"/>
              <c:layout>
                <c:manualLayout>
                  <c:x val="0.0145420347046783"/>
                  <c:y val="-0.005148005148005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5C3-4A7F-AFE8-BEA18D89AEF5}"/>
                </c:ext>
                <c:ext xmlns:c15="http://schemas.microsoft.com/office/drawing/2012/chart" uri="{CE6537A1-D6FC-4f65-9D91-7224C49458BB}">
                  <c15:layout/>
                </c:ext>
              </c:extLst>
            </c:dLbl>
            <c:dLbl>
              <c:idx val="1"/>
              <c:layout>
                <c:manualLayout>
                  <c:x val="0.0086631106595546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5C3-4A7F-AFE8-BEA18D89AEF5}"/>
                </c:ext>
                <c:ext xmlns:c15="http://schemas.microsoft.com/office/drawing/2012/chart" uri="{CE6537A1-D6FC-4f65-9D91-7224C49458BB}">
                  <c15:layout/>
                </c:ext>
              </c:extLst>
            </c:dLbl>
            <c:dLbl>
              <c:idx val="2"/>
              <c:layout>
                <c:manualLayout>
                  <c:x val="0.00757066656990501"/>
                  <c:y val="-0.00140884312537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5C3-4A7F-AFE8-BEA18D89AEF5}"/>
                </c:ext>
                <c:ext xmlns:c15="http://schemas.microsoft.com/office/drawing/2012/chart" uri="{CE6537A1-D6FC-4f65-9D91-7224C49458BB}">
                  <c15:layout/>
                </c:ext>
              </c:extLst>
            </c:dLbl>
            <c:spPr>
              <a:noFill/>
              <a:ln>
                <a:noFill/>
              </a:ln>
              <a:effectLst/>
            </c:spPr>
            <c:txPr>
              <a:bodyPr/>
              <a:lstStyle/>
              <a:p>
                <a:pPr>
                  <a:defRPr lang="en-US"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Stats'!$L$554:$O$554</c:f>
              <c:strCache>
                <c:ptCount val="4"/>
                <c:pt idx="0">
                  <c:v>QE Dec 16</c:v>
                </c:pt>
                <c:pt idx="1">
                  <c:v>QE Mar 17</c:v>
                </c:pt>
                <c:pt idx="2">
                  <c:v>QE Jun 17</c:v>
                </c:pt>
                <c:pt idx="3">
                  <c:v>QE Sep 17</c:v>
                </c:pt>
              </c:strCache>
            </c:strRef>
          </c:cat>
          <c:val>
            <c:numRef>
              <c:f>'India Telecom Industry Stats'!$L$555:$O$555</c:f>
              <c:numCache>
                <c:formatCode>0.00%</c:formatCode>
                <c:ptCount val="4"/>
                <c:pt idx="0">
                  <c:v>0.8794</c:v>
                </c:pt>
                <c:pt idx="1">
                  <c:v>0.882</c:v>
                </c:pt>
                <c:pt idx="2">
                  <c:v>0.8909</c:v>
                </c:pt>
                <c:pt idx="3">
                  <c:v>0.8565</c:v>
                </c:pt>
              </c:numCache>
            </c:numRef>
          </c:val>
          <c:extLst xmlns:c16r2="http://schemas.microsoft.com/office/drawing/2015/06/chart">
            <c:ext xmlns:c16="http://schemas.microsoft.com/office/drawing/2014/chart" uri="{C3380CC4-5D6E-409C-BE32-E72D297353CC}">
              <c16:uniqueId val="{00000003-A5C3-4A7F-AFE8-BEA18D89AEF5}"/>
            </c:ext>
          </c:extLst>
        </c:ser>
        <c:ser>
          <c:idx val="1"/>
          <c:order val="1"/>
          <c:tx>
            <c:strRef>
              <c:f>'India Telecom Industry Stats'!$J$556:$K$556</c:f>
              <c:strCache>
                <c:ptCount val="2"/>
                <c:pt idx="0">
                  <c:v>NLD (Inter-circle)</c:v>
                </c:pt>
              </c:strCache>
            </c:strRef>
          </c:tx>
          <c:invertIfNegative val="0"/>
          <c:dLbls>
            <c:dLbl>
              <c:idx val="0"/>
              <c:layout>
                <c:manualLayout>
                  <c:x val="0.0083227301505344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5C3-4A7F-AFE8-BEA18D89AEF5}"/>
                </c:ext>
                <c:ext xmlns:c15="http://schemas.microsoft.com/office/drawing/2012/chart" uri="{CE6537A1-D6FC-4f65-9D91-7224C49458BB}">
                  <c15:layout/>
                </c:ext>
              </c:extLst>
            </c:dLbl>
            <c:dLbl>
              <c:idx val="1"/>
              <c:layout>
                <c:manualLayout>
                  <c:x val="0.00519992252876787"/>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5C3-4A7F-AFE8-BEA18D89AEF5}"/>
                </c:ext>
                <c:ext xmlns:c15="http://schemas.microsoft.com/office/drawing/2012/chart" uri="{CE6537A1-D6FC-4f65-9D91-7224C49458BB}">
                  <c15:layout/>
                </c:ext>
              </c:extLst>
            </c:dLbl>
            <c:dLbl>
              <c:idx val="2"/>
              <c:layout>
                <c:manualLayout>
                  <c:x val="0.00404052546866756"/>
                  <c:y val="0.004208798224546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5C3-4A7F-AFE8-BEA18D89AEF5}"/>
                </c:ext>
                <c:ext xmlns:c15="http://schemas.microsoft.com/office/drawing/2012/chart" uri="{CE6537A1-D6FC-4f65-9D91-7224C49458BB}">
                  <c15:layout/>
                </c:ext>
              </c:extLst>
            </c:dLbl>
            <c:spPr>
              <a:noFill/>
              <a:ln>
                <a:noFill/>
              </a:ln>
              <a:effectLst/>
            </c:spPr>
            <c:txPr>
              <a:bodyPr/>
              <a:lstStyle/>
              <a:p>
                <a:pPr>
                  <a:defRPr lang="en-US" sz="800" b="1">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Stats'!$L$554:$O$554</c:f>
              <c:strCache>
                <c:ptCount val="4"/>
                <c:pt idx="0">
                  <c:v>QE Dec 16</c:v>
                </c:pt>
                <c:pt idx="1">
                  <c:v>QE Mar 17</c:v>
                </c:pt>
                <c:pt idx="2">
                  <c:v>QE Jun 17</c:v>
                </c:pt>
                <c:pt idx="3">
                  <c:v>QE Sep 17</c:v>
                </c:pt>
              </c:strCache>
            </c:strRef>
          </c:cat>
          <c:val>
            <c:numRef>
              <c:f>'India Telecom Industry Stats'!$L$556:$O$556</c:f>
              <c:numCache>
                <c:formatCode>0.00%</c:formatCode>
                <c:ptCount val="4"/>
                <c:pt idx="0">
                  <c:v>0.1203</c:v>
                </c:pt>
                <c:pt idx="1">
                  <c:v>0.1173</c:v>
                </c:pt>
                <c:pt idx="2">
                  <c:v>0.1083</c:v>
                </c:pt>
                <c:pt idx="3">
                  <c:v>0.1006</c:v>
                </c:pt>
              </c:numCache>
            </c:numRef>
          </c:val>
          <c:extLst xmlns:c16r2="http://schemas.microsoft.com/office/drawing/2015/06/chart">
            <c:ext xmlns:c16="http://schemas.microsoft.com/office/drawing/2014/chart" uri="{C3380CC4-5D6E-409C-BE32-E72D297353CC}">
              <c16:uniqueId val="{00000007-A5C3-4A7F-AFE8-BEA18D89AEF5}"/>
            </c:ext>
          </c:extLst>
        </c:ser>
        <c:ser>
          <c:idx val="2"/>
          <c:order val="2"/>
          <c:tx>
            <c:strRef>
              <c:f>'India Telecom Industry Stats'!$J$557:$K$557</c:f>
              <c:strCache>
                <c:ptCount val="2"/>
                <c:pt idx="0">
                  <c:v>ILD</c:v>
                </c:pt>
              </c:strCache>
            </c:strRef>
          </c:tx>
          <c:invertIfNegative val="0"/>
          <c:dLbls>
            <c:dLbl>
              <c:idx val="0"/>
              <c:layout>
                <c:manualLayout>
                  <c:x val="0.0163001567250141"/>
                  <c:y val="-0.05148045683478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5C3-4A7F-AFE8-BEA18D89AEF5}"/>
                </c:ext>
                <c:ext xmlns:c15="http://schemas.microsoft.com/office/drawing/2012/chart" uri="{CE6537A1-D6FC-4f65-9D91-7224C49458BB}">
                  <c15:layout/>
                </c:ext>
              </c:extLst>
            </c:dLbl>
            <c:dLbl>
              <c:idx val="1"/>
              <c:layout>
                <c:manualLayout>
                  <c:x val="0.00418181598267959"/>
                  <c:y val="-0.0510650873612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5C3-4A7F-AFE8-BEA18D89AEF5}"/>
                </c:ext>
                <c:ext xmlns:c15="http://schemas.microsoft.com/office/drawing/2012/chart" uri="{CE6537A1-D6FC-4f65-9D91-7224C49458BB}">
                  <c15:layout/>
                </c:ext>
              </c:extLst>
            </c:dLbl>
            <c:dLbl>
              <c:idx val="2"/>
              <c:layout>
                <c:manualLayout>
                  <c:x val="0.0131115265268101"/>
                  <c:y val="-0.06177646713079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5C3-4A7F-AFE8-BEA18D89AEF5}"/>
                </c:ext>
                <c:ext xmlns:c15="http://schemas.microsoft.com/office/drawing/2012/chart" uri="{CE6537A1-D6FC-4f65-9D91-7224C49458BB}">
                  <c15:layout/>
                </c:ext>
              </c:extLst>
            </c:dLbl>
            <c:spPr>
              <a:noFill/>
              <a:ln>
                <a:noFill/>
              </a:ln>
              <a:effectLst/>
            </c:spPr>
            <c:txPr>
              <a:bodyPr/>
              <a:lstStyle/>
              <a:p>
                <a:pPr>
                  <a:defRPr lang="en-US" sz="800" b="1">
                    <a:solidFill>
                      <a:sysClr val="windowText" lastClr="00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Stats'!$L$554:$O$554</c:f>
              <c:strCache>
                <c:ptCount val="4"/>
                <c:pt idx="0">
                  <c:v>QE Dec 16</c:v>
                </c:pt>
                <c:pt idx="1">
                  <c:v>QE Mar 17</c:v>
                </c:pt>
                <c:pt idx="2">
                  <c:v>QE Jun 17</c:v>
                </c:pt>
                <c:pt idx="3">
                  <c:v>QE Sep 17</c:v>
                </c:pt>
              </c:strCache>
            </c:strRef>
          </c:cat>
          <c:val>
            <c:numRef>
              <c:f>'India Telecom Industry Stats'!$L$557:$O$557</c:f>
              <c:numCache>
                <c:formatCode>0.00%</c:formatCode>
                <c:ptCount val="4"/>
                <c:pt idx="0">
                  <c:v>0.0003</c:v>
                </c:pt>
                <c:pt idx="1">
                  <c:v>0.0008</c:v>
                </c:pt>
                <c:pt idx="2">
                  <c:v>0.0009</c:v>
                </c:pt>
                <c:pt idx="3">
                  <c:v>0.001</c:v>
                </c:pt>
              </c:numCache>
            </c:numRef>
          </c:val>
          <c:extLst xmlns:c16r2="http://schemas.microsoft.com/office/drawing/2015/06/chart">
            <c:ext xmlns:c16="http://schemas.microsoft.com/office/drawing/2014/chart" uri="{C3380CC4-5D6E-409C-BE32-E72D297353CC}">
              <c16:uniqueId val="{0000000B-A5C3-4A7F-AFE8-BEA18D89AEF5}"/>
            </c:ext>
          </c:extLst>
        </c:ser>
        <c:dLbls>
          <c:showLegendKey val="0"/>
          <c:showVal val="0"/>
          <c:showCatName val="0"/>
          <c:showSerName val="0"/>
          <c:showPercent val="0"/>
          <c:showBubbleSize val="0"/>
        </c:dLbls>
        <c:gapWidth val="150"/>
        <c:shape val="box"/>
        <c:axId val="1586907184"/>
        <c:axId val="1586909504"/>
        <c:axId val="0"/>
      </c:bar3DChart>
      <c:catAx>
        <c:axId val="1586907184"/>
        <c:scaling>
          <c:orientation val="minMax"/>
        </c:scaling>
        <c:delete val="0"/>
        <c:axPos val="b"/>
        <c:numFmt formatCode="General" sourceLinked="1"/>
        <c:majorTickMark val="out"/>
        <c:minorTickMark val="none"/>
        <c:tickLblPos val="nextTo"/>
        <c:txPr>
          <a:bodyPr/>
          <a:lstStyle/>
          <a:p>
            <a:pPr>
              <a:defRPr lang="en-US"/>
            </a:pPr>
            <a:endParaRPr lang="en-US"/>
          </a:p>
        </c:txPr>
        <c:crossAx val="1586909504"/>
        <c:crosses val="autoZero"/>
        <c:auto val="1"/>
        <c:lblAlgn val="ctr"/>
        <c:lblOffset val="100"/>
        <c:noMultiLvlLbl val="0"/>
      </c:catAx>
      <c:valAx>
        <c:axId val="1586909504"/>
        <c:scaling>
          <c:orientation val="minMax"/>
        </c:scaling>
        <c:delete val="0"/>
        <c:axPos val="l"/>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Percentage</a:t>
                </a:r>
              </a:p>
            </c:rich>
          </c:tx>
          <c:layout>
            <c:manualLayout>
              <c:xMode val="edge"/>
              <c:yMode val="edge"/>
              <c:x val="0.0125669024196403"/>
              <c:y val="0.35010448018322"/>
            </c:manualLayout>
          </c:layout>
          <c:overlay val="0"/>
        </c:title>
        <c:numFmt formatCode="0%" sourceLinked="0"/>
        <c:majorTickMark val="out"/>
        <c:minorTickMark val="none"/>
        <c:tickLblPos val="nextTo"/>
        <c:txPr>
          <a:bodyPr/>
          <a:lstStyle/>
          <a:p>
            <a:pPr>
              <a:defRPr lang="en-US"/>
            </a:pPr>
            <a:endParaRPr lang="en-US"/>
          </a:p>
        </c:txPr>
        <c:crossAx val="1586907184"/>
        <c:crosses val="autoZero"/>
        <c:crossBetween val="between"/>
      </c:valAx>
      <c:spPr>
        <a:noFill/>
        <a:ln w="25400">
          <a:noFill/>
        </a:ln>
      </c:spPr>
    </c:plotArea>
    <c:legend>
      <c:legendPos val="r"/>
      <c:layout>
        <c:manualLayout>
          <c:xMode val="edge"/>
          <c:yMode val="edge"/>
          <c:x val="0.18700326393628"/>
          <c:y val="0.8902335856666"/>
          <c:w val="0.807699839046933"/>
          <c:h val="0.0737303782973073"/>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latin typeface="Arial" pitchFamily="34" charset="0"/>
                <a:cs typeface="Arial" pitchFamily="34" charset="0"/>
              </a:defRPr>
            </a:pPr>
            <a:r>
              <a:rPr lang="en-US" sz="1200" b="1" i="0" u="none" strike="noStrike" baseline="0">
                <a:latin typeface="+mn-lt"/>
              </a:rPr>
              <a:t>Quarterly </a:t>
            </a:r>
            <a:r>
              <a:rPr lang="en-US" sz="1200">
                <a:latin typeface="+mn-lt"/>
                <a:cs typeface="Arial" pitchFamily="34" charset="0"/>
              </a:rPr>
              <a:t>Blended </a:t>
            </a:r>
            <a:r>
              <a:rPr lang="en-US" sz="1200" b="1" i="0" u="none" strike="noStrike" baseline="0">
                <a:latin typeface="+mn-lt"/>
              </a:rPr>
              <a:t>(GSM +CDMA) </a:t>
            </a:r>
            <a:r>
              <a:rPr lang="en-US" sz="1200">
                <a:latin typeface="+mn-lt"/>
                <a:cs typeface="Arial" pitchFamily="34" charset="0"/>
              </a:rPr>
              <a:t>ARPU Vs QoQ Growth percentage</a:t>
            </a:r>
          </a:p>
        </c:rich>
      </c:tx>
      <c:layout>
        <c:manualLayout>
          <c:xMode val="edge"/>
          <c:yMode val="edge"/>
          <c:x val="0.177639797750077"/>
          <c:y val="0.0468329240195505"/>
        </c:manualLayout>
      </c:layout>
      <c:overlay val="1"/>
    </c:title>
    <c:autoTitleDeleted val="0"/>
    <c:plotArea>
      <c:layout>
        <c:manualLayout>
          <c:layoutTarget val="inner"/>
          <c:xMode val="edge"/>
          <c:yMode val="edge"/>
          <c:x val="0.108273409889248"/>
          <c:y val="0.163365994041742"/>
          <c:w val="0.788535805466335"/>
          <c:h val="0.585906794224012"/>
        </c:manualLayout>
      </c:layout>
      <c:barChart>
        <c:barDir val="col"/>
        <c:grouping val="clustered"/>
        <c:varyColors val="0"/>
        <c:ser>
          <c:idx val="0"/>
          <c:order val="0"/>
          <c:tx>
            <c:strRef>
              <c:f>'India Telecom Industry Stats'!$C$581:$H$581</c:f>
              <c:strCache>
                <c:ptCount val="6"/>
                <c:pt idx="0">
                  <c:v>Blended ARPU</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
                  <c:y val="0.0981819716265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C1-4670-8652-A43450971C37}"/>
                </c:ext>
                <c:ext xmlns:c15="http://schemas.microsoft.com/office/drawing/2012/chart" uri="{CE6537A1-D6FC-4f65-9D91-7224C49458BB}">
                  <c15:layout/>
                </c:ext>
              </c:extLst>
            </c:dLbl>
            <c:dLbl>
              <c:idx val="1"/>
              <c:layout>
                <c:manualLayout>
                  <c:x val="0.0"/>
                  <c:y val="0.090379522495379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C1-4670-8652-A43450971C37}"/>
                </c:ext>
                <c:ext xmlns:c15="http://schemas.microsoft.com/office/drawing/2012/chart" uri="{CE6537A1-D6FC-4f65-9D91-7224C49458BB}">
                  <c15:layout/>
                </c:ext>
              </c:extLst>
            </c:dLbl>
            <c:dLbl>
              <c:idx val="2"/>
              <c:layout>
                <c:manualLayout>
                  <c:x val="0.00233918171739801"/>
                  <c:y val="0.1029300115620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C1-4670-8652-A43450971C37}"/>
                </c:ext>
                <c:ext xmlns:c15="http://schemas.microsoft.com/office/drawing/2012/chart" uri="{CE6537A1-D6FC-4f65-9D91-7224C49458BB}">
                  <c15:layout/>
                </c:ext>
              </c:extLst>
            </c:dLbl>
            <c:dLbl>
              <c:idx val="3"/>
              <c:layout>
                <c:manualLayout>
                  <c:x val="0.0"/>
                  <c:y val="0.1041425931083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DC1-4670-8652-A43450971C37}"/>
                </c:ext>
                <c:ext xmlns:c15="http://schemas.microsoft.com/office/drawing/2012/chart" uri="{CE6537A1-D6FC-4f65-9D91-7224C49458BB}">
                  <c15:layout/>
                </c:ext>
              </c:extLst>
            </c:dLbl>
            <c:dLbl>
              <c:idx val="4"/>
              <c:layout>
                <c:manualLayout>
                  <c:x val="0.0"/>
                  <c:y val="0.077346296343182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DC1-4670-8652-A43450971C37}"/>
                </c:ext>
                <c:ext xmlns:c15="http://schemas.microsoft.com/office/drawing/2012/chart" uri="{CE6537A1-D6FC-4f65-9D91-7224C49458BB}">
                  <c15:layout/>
                </c:ext>
              </c:extLst>
            </c:dLbl>
            <c:dLbl>
              <c:idx val="5"/>
              <c:layout>
                <c:manualLayout>
                  <c:x val="0.0"/>
                  <c:y val="0.10129376914702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DC1-4670-8652-A43450971C37}"/>
                </c:ext>
                <c:ext xmlns:c15="http://schemas.microsoft.com/office/drawing/2012/chart" uri="{CE6537A1-D6FC-4f65-9D91-7224C49458BB}">
                  <c15:layout/>
                </c:ext>
              </c:extLst>
            </c:dLbl>
            <c:dLbl>
              <c:idx val="6"/>
              <c:layout>
                <c:manualLayout>
                  <c:x val="0.00233918171739801"/>
                  <c:y val="0.08012254095247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DC1-4670-8652-A43450971C37}"/>
                </c:ext>
                <c:ext xmlns:c15="http://schemas.microsoft.com/office/drawing/2012/chart" uri="{CE6537A1-D6FC-4f65-9D91-7224C49458BB}">
                  <c15:layout/>
                </c:ext>
              </c:extLst>
            </c:dLbl>
            <c:dLbl>
              <c:idx val="7"/>
              <c:layout>
                <c:manualLayout>
                  <c:x val="0.00233918171739801"/>
                  <c:y val="0.08882261099999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DC1-4670-8652-A43450971C37}"/>
                </c:ext>
                <c:ext xmlns:c15="http://schemas.microsoft.com/office/drawing/2012/chart" uri="{CE6537A1-D6FC-4f65-9D91-7224C49458BB}">
                  <c15:layout/>
                </c:ext>
              </c:extLst>
            </c:dLbl>
            <c:dLbl>
              <c:idx val="8"/>
              <c:layout>
                <c:manualLayout>
                  <c:x val="0.0"/>
                  <c:y val="0.092201433020229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DC1-4670-8652-A43450971C37}"/>
                </c:ext>
                <c:ext xmlns:c15="http://schemas.microsoft.com/office/drawing/2012/chart" uri="{CE6537A1-D6FC-4f65-9D91-7224C49458BB}">
                  <c15:layout/>
                </c:ext>
              </c:extLst>
            </c:dLbl>
            <c:spPr>
              <a:noFill/>
              <a:ln>
                <a:noFill/>
              </a:ln>
              <a:effectLst/>
            </c:spPr>
            <c:txPr>
              <a:bodyPr/>
              <a:lstStyle/>
              <a:p>
                <a:pPr>
                  <a:defRPr lang="en-IN">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'India Telecom Industry Stats'!$E$582:$M$582</c:f>
              <c:strCache>
                <c:ptCount val="9"/>
                <c:pt idx="0">
                  <c:v>QE Sep 15</c:v>
                </c:pt>
                <c:pt idx="1">
                  <c:v>QE Dec 15</c:v>
                </c:pt>
                <c:pt idx="2">
                  <c:v>QE Mar 16</c:v>
                </c:pt>
                <c:pt idx="3">
                  <c:v>QE Jun 16</c:v>
                </c:pt>
                <c:pt idx="4">
                  <c:v>QE Sep 16</c:v>
                </c:pt>
                <c:pt idx="5">
                  <c:v>QE Dec 16</c:v>
                </c:pt>
                <c:pt idx="6">
                  <c:v>QE Mar 17</c:v>
                </c:pt>
                <c:pt idx="7">
                  <c:v>QE Jun 17</c:v>
                </c:pt>
                <c:pt idx="8">
                  <c:v>QE Sep 17</c:v>
                </c:pt>
              </c:strCache>
            </c:strRef>
          </c:cat>
          <c:val>
            <c:numRef>
              <c:f>'India Telecom Industry Stats'!$E$583:$M$583</c:f>
              <c:numCache>
                <c:formatCode>0.0</c:formatCode>
                <c:ptCount val="9"/>
                <c:pt idx="0">
                  <c:v>121.3643757913396</c:v>
                </c:pt>
                <c:pt idx="1">
                  <c:v>122.24</c:v>
                </c:pt>
                <c:pt idx="2">
                  <c:v>120.4454892855415</c:v>
                </c:pt>
                <c:pt idx="3">
                  <c:v>125.1802848036691</c:v>
                </c:pt>
                <c:pt idx="4">
                  <c:v>121.3153776354417</c:v>
                </c:pt>
                <c:pt idx="5">
                  <c:v>104.3003042433947</c:v>
                </c:pt>
                <c:pt idx="6">
                  <c:v>83.08809055438837</c:v>
                </c:pt>
                <c:pt idx="7">
                  <c:v>79.9164697743092</c:v>
                </c:pt>
                <c:pt idx="8" formatCode="0.00">
                  <c:v>84.17326764521644</c:v>
                </c:pt>
              </c:numCache>
            </c:numRef>
          </c:val>
          <c:extLst xmlns:c16r2="http://schemas.microsoft.com/office/drawing/2015/06/chart">
            <c:ext xmlns:c16="http://schemas.microsoft.com/office/drawing/2014/chart" uri="{C3380CC4-5D6E-409C-BE32-E72D297353CC}">
              <c16:uniqueId val="{00000009-CDC1-4670-8652-A43450971C37}"/>
            </c:ext>
          </c:extLst>
        </c:ser>
        <c:dLbls>
          <c:showLegendKey val="0"/>
          <c:showVal val="1"/>
          <c:showCatName val="0"/>
          <c:showSerName val="0"/>
          <c:showPercent val="0"/>
          <c:showBubbleSize val="0"/>
        </c:dLbls>
        <c:gapWidth val="56"/>
        <c:axId val="1586726752"/>
        <c:axId val="1586729072"/>
      </c:barChart>
      <c:lineChart>
        <c:grouping val="standard"/>
        <c:varyColors val="0"/>
        <c:ser>
          <c:idx val="1"/>
          <c:order val="1"/>
          <c:tx>
            <c:strRef>
              <c:f>'India Telecom Industry Stats'!$C$584</c:f>
              <c:strCache>
                <c:ptCount val="1"/>
                <c:pt idx="0">
                  <c:v>QoQ Growth</c:v>
                </c:pt>
              </c:strCache>
            </c:strRef>
          </c:tx>
          <c:spPr>
            <a:ln>
              <a:solidFill>
                <a:schemeClr val="tx2"/>
              </a:solidFill>
            </a:ln>
          </c:spPr>
          <c:marker>
            <c:spPr>
              <a:solidFill>
                <a:schemeClr val="bg2"/>
              </a:solidFill>
            </c:spPr>
          </c:marker>
          <c:dLbls>
            <c:dLbl>
              <c:idx val="4"/>
              <c:numFmt formatCode="#,##0.00" sourceLinked="0"/>
              <c:spPr>
                <a:solidFill>
                  <a:schemeClr val="bg1">
                    <a:lumMod val="95000"/>
                  </a:schemeClr>
                </a:solidFill>
                <a:ln>
                  <a:solidFill>
                    <a:srgbClr val="C00000"/>
                  </a:solidFill>
                </a:ln>
              </c:spPr>
              <c:txPr>
                <a:bodyPr/>
                <a:lstStyle/>
                <a:p>
                  <a:pPr>
                    <a:defRPr lang="en-US" sz="800" b="1">
                      <a:solidFill>
                        <a:schemeClr val="tx1"/>
                      </a:solidFill>
                      <a:latin typeface="Arial" pitchFamily="34" charset="0"/>
                      <a:cs typeface="Arial" pitchFamily="34" charset="0"/>
                    </a:defRPr>
                  </a:pPr>
                  <a:endParaRPr lang="en-US"/>
                </a:p>
              </c:txPr>
              <c:dLblPos val="ctr"/>
              <c:showLegendKey val="0"/>
              <c:showVal val="1"/>
              <c:showCatName val="0"/>
              <c:showSerName val="0"/>
              <c:showPercent val="0"/>
              <c:showBubbleSize val="0"/>
            </c:dLbl>
            <c:dLbl>
              <c:idx val="6"/>
              <c:layout>
                <c:manualLayout>
                  <c:x val="-0.0295459389102264"/>
                  <c:y val="0.0042872454448019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DC1-4670-8652-A43450971C37}"/>
                </c:ext>
                <c:ext xmlns:c15="http://schemas.microsoft.com/office/drawing/2012/chart" uri="{CE6537A1-D6FC-4f65-9D91-7224C49458BB}">
                  <c15:layout/>
                </c:ext>
              </c:extLst>
            </c:dLbl>
            <c:dLbl>
              <c:idx val="7"/>
              <c:layout>
                <c:manualLayout>
                  <c:x val="-0.0314033770301881"/>
                  <c:y val="0.025723472668810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DC1-4670-8652-A43450971C37}"/>
                </c:ext>
                <c:ext xmlns:c15="http://schemas.microsoft.com/office/drawing/2012/chart" uri="{CE6537A1-D6FC-4f65-9D91-7224C49458BB}">
                  <c15:layout/>
                </c:ext>
              </c:extLst>
            </c:dLbl>
            <c:dLbl>
              <c:idx val="8"/>
              <c:layout>
                <c:manualLayout>
                  <c:x val="-0.0314033770301881"/>
                  <c:y val="-0.0042872454448019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DC1-4670-8652-A43450971C37}"/>
                </c:ext>
                <c:ext xmlns:c15="http://schemas.microsoft.com/office/drawing/2012/chart" uri="{CE6537A1-D6FC-4f65-9D91-7224C49458BB}">
                  <c15:layout/>
                </c:ext>
              </c:extLst>
            </c:dLbl>
            <c:spPr>
              <a:solidFill>
                <a:schemeClr val="bg1">
                  <a:lumMod val="95000"/>
                </a:schemeClr>
              </a:solidFill>
              <a:ln>
                <a:solidFill>
                  <a:srgbClr val="C00000"/>
                </a:solidFill>
              </a:ln>
            </c:spPr>
            <c:txPr>
              <a:bodyPr/>
              <a:lstStyle/>
              <a:p>
                <a:pPr>
                  <a:defRPr lang="en-US" sz="800" b="1">
                    <a:solidFill>
                      <a:schemeClr val="tx1"/>
                    </a:solidFill>
                    <a:latin typeface="Arial" pitchFamily="34" charset="0"/>
                    <a:cs typeface="Arial"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Stats'!$D$582:$L$582</c:f>
              <c:strCache>
                <c:ptCount val="9"/>
                <c:pt idx="0">
                  <c:v>QE Jun 15</c:v>
                </c:pt>
                <c:pt idx="1">
                  <c:v>QE Sep 15</c:v>
                </c:pt>
                <c:pt idx="2">
                  <c:v>QE Dec 15</c:v>
                </c:pt>
                <c:pt idx="3">
                  <c:v>QE Mar 16</c:v>
                </c:pt>
                <c:pt idx="4">
                  <c:v>QE Jun 16</c:v>
                </c:pt>
                <c:pt idx="5">
                  <c:v>QE Sep 16</c:v>
                </c:pt>
                <c:pt idx="6">
                  <c:v>QE Dec 16</c:v>
                </c:pt>
                <c:pt idx="7">
                  <c:v>QE Mar 17</c:v>
                </c:pt>
                <c:pt idx="8">
                  <c:v>QE Jun 17</c:v>
                </c:pt>
              </c:strCache>
            </c:strRef>
          </c:cat>
          <c:val>
            <c:numRef>
              <c:f>'India Telecom Industry Stats'!$E$584:$M$584</c:f>
              <c:numCache>
                <c:formatCode>0.00</c:formatCode>
                <c:ptCount val="9"/>
                <c:pt idx="0">
                  <c:v>-3.068129604232891</c:v>
                </c:pt>
                <c:pt idx="1">
                  <c:v>0.00721483716247902</c:v>
                </c:pt>
                <c:pt idx="2">
                  <c:v>-0.0146802250855567</c:v>
                </c:pt>
                <c:pt idx="3">
                  <c:v>0.0393106918840499</c:v>
                </c:pt>
                <c:pt idx="4">
                  <c:v>-3.08747273924889</c:v>
                </c:pt>
                <c:pt idx="5">
                  <c:v>-14.02548771943658</c:v>
                </c:pt>
                <c:pt idx="6">
                  <c:v>-20.33763356960648</c:v>
                </c:pt>
                <c:pt idx="7">
                  <c:v>-3.817178561833801</c:v>
                </c:pt>
                <c:pt idx="8" formatCode="_ * #,##0.00_ ;_ * \-#,##0.00_ ;_ * &quot;-&quot;??_ ;_ @_ ">
                  <c:v>5.326558947021542</c:v>
                </c:pt>
              </c:numCache>
            </c:numRef>
          </c:val>
          <c:smooth val="0"/>
          <c:extLst xmlns:c16r2="http://schemas.microsoft.com/office/drawing/2015/06/chart">
            <c:ext xmlns:c16="http://schemas.microsoft.com/office/drawing/2014/chart" uri="{C3380CC4-5D6E-409C-BE32-E72D297353CC}">
              <c16:uniqueId val="{0000000E-CDC1-4670-8652-A43450971C37}"/>
            </c:ext>
          </c:extLst>
        </c:ser>
        <c:dLbls>
          <c:showLegendKey val="0"/>
          <c:showVal val="1"/>
          <c:showCatName val="0"/>
          <c:showSerName val="0"/>
          <c:showPercent val="0"/>
          <c:showBubbleSize val="0"/>
        </c:dLbls>
        <c:marker val="1"/>
        <c:smooth val="0"/>
        <c:axId val="1586652512"/>
        <c:axId val="1586654832"/>
      </c:lineChart>
      <c:catAx>
        <c:axId val="1586726752"/>
        <c:scaling>
          <c:orientation val="minMax"/>
        </c:scaling>
        <c:delete val="0"/>
        <c:axPos val="b"/>
        <c:numFmt formatCode="General" sourceLinked="1"/>
        <c:majorTickMark val="out"/>
        <c:minorTickMark val="none"/>
        <c:tickLblPos val="nextTo"/>
        <c:txPr>
          <a:bodyPr/>
          <a:lstStyle/>
          <a:p>
            <a:pPr>
              <a:defRPr lang="en-US"/>
            </a:pPr>
            <a:endParaRPr lang="en-US"/>
          </a:p>
        </c:txPr>
        <c:crossAx val="1586729072"/>
        <c:crosses val="autoZero"/>
        <c:auto val="1"/>
        <c:lblAlgn val="ctr"/>
        <c:lblOffset val="100"/>
        <c:noMultiLvlLbl val="0"/>
      </c:catAx>
      <c:valAx>
        <c:axId val="1586729072"/>
        <c:scaling>
          <c:orientation val="minMax"/>
        </c:scaling>
        <c:delete val="0"/>
        <c:axPos val="l"/>
        <c:majorGridlines>
          <c:spPr>
            <a:ln>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ARPU</a:t>
                </a:r>
              </a:p>
              <a:p>
                <a:pPr>
                  <a:defRPr lang="en-US" sz="900" b="0">
                    <a:latin typeface="Arial" pitchFamily="34" charset="0"/>
                    <a:cs typeface="Arial" pitchFamily="34" charset="0"/>
                  </a:defRPr>
                </a:pPr>
                <a:r>
                  <a:rPr lang="en-US" sz="900" b="0">
                    <a:latin typeface="Arial" pitchFamily="34" charset="0"/>
                    <a:cs typeface="Arial" pitchFamily="34" charset="0"/>
                  </a:rPr>
                  <a:t>(INR)</a:t>
                </a:r>
              </a:p>
            </c:rich>
          </c:tx>
          <c:layout/>
          <c:overlay val="0"/>
        </c:title>
        <c:numFmt formatCode="0" sourceLinked="0"/>
        <c:majorTickMark val="out"/>
        <c:minorTickMark val="none"/>
        <c:tickLblPos val="nextTo"/>
        <c:txPr>
          <a:bodyPr/>
          <a:lstStyle/>
          <a:p>
            <a:pPr>
              <a:defRPr lang="en-US"/>
            </a:pPr>
            <a:endParaRPr lang="en-US"/>
          </a:p>
        </c:txPr>
        <c:crossAx val="1586726752"/>
        <c:crosses val="autoZero"/>
        <c:crossBetween val="between"/>
      </c:valAx>
      <c:catAx>
        <c:axId val="1586652512"/>
        <c:scaling>
          <c:orientation val="minMax"/>
        </c:scaling>
        <c:delete val="1"/>
        <c:axPos val="b"/>
        <c:numFmt formatCode="General" sourceLinked="1"/>
        <c:majorTickMark val="out"/>
        <c:minorTickMark val="none"/>
        <c:tickLblPos val="none"/>
        <c:crossAx val="1586654832"/>
        <c:crosses val="autoZero"/>
        <c:auto val="1"/>
        <c:lblAlgn val="ctr"/>
        <c:lblOffset val="100"/>
        <c:noMultiLvlLbl val="0"/>
      </c:catAx>
      <c:valAx>
        <c:axId val="1586654832"/>
        <c:scaling>
          <c:orientation val="minMax"/>
        </c:scaling>
        <c:delete val="0"/>
        <c:axPos val="r"/>
        <c:title>
          <c:tx>
            <c:rich>
              <a:bodyPr rot="5400000" vert="horz"/>
              <a:lstStyle/>
              <a:p>
                <a:pPr>
                  <a:defRPr lang="en-US" sz="900" b="0">
                    <a:solidFill>
                      <a:schemeClr val="accent2"/>
                    </a:solidFill>
                    <a:latin typeface="Arial" pitchFamily="34" charset="0"/>
                    <a:cs typeface="Arial" pitchFamily="34" charset="0"/>
                  </a:defRPr>
                </a:pPr>
                <a:r>
                  <a:rPr lang="en-US" sz="900" b="0">
                    <a:solidFill>
                      <a:schemeClr val="accent2"/>
                    </a:solidFill>
                    <a:latin typeface="Arial" pitchFamily="34" charset="0"/>
                    <a:cs typeface="Arial" pitchFamily="34" charset="0"/>
                  </a:rPr>
                  <a:t>QoQ </a:t>
                </a:r>
                <a:r>
                  <a:rPr lang="en-US" sz="900" b="0" baseline="0">
                    <a:solidFill>
                      <a:schemeClr val="accent2"/>
                    </a:solidFill>
                    <a:latin typeface="Arial" pitchFamily="34" charset="0"/>
                    <a:cs typeface="Arial" pitchFamily="34" charset="0"/>
                  </a:rPr>
                  <a:t> Growth</a:t>
                </a:r>
              </a:p>
              <a:p>
                <a:pPr>
                  <a:defRPr lang="en-US" sz="900" b="0">
                    <a:solidFill>
                      <a:schemeClr val="accent2"/>
                    </a:solidFill>
                    <a:latin typeface="Arial" pitchFamily="34" charset="0"/>
                    <a:cs typeface="Arial" pitchFamily="34" charset="0"/>
                  </a:defRPr>
                </a:pPr>
                <a:r>
                  <a:rPr lang="en-US" sz="900" b="0" baseline="0">
                    <a:solidFill>
                      <a:schemeClr val="accent2"/>
                    </a:solidFill>
                    <a:latin typeface="Arial" pitchFamily="34" charset="0"/>
                    <a:cs typeface="Arial" pitchFamily="34" charset="0"/>
                  </a:rPr>
                  <a:t>(Percentage)</a:t>
                </a:r>
                <a:endParaRPr lang="en-US" sz="900" b="0">
                  <a:solidFill>
                    <a:schemeClr val="accent2"/>
                  </a:solidFill>
                  <a:latin typeface="Arial" pitchFamily="34" charset="0"/>
                  <a:cs typeface="Arial" pitchFamily="34" charset="0"/>
                </a:endParaRPr>
              </a:p>
            </c:rich>
          </c:tx>
          <c:layout>
            <c:manualLayout>
              <c:xMode val="edge"/>
              <c:yMode val="edge"/>
              <c:x val="0.945245609925094"/>
              <c:y val="0.348470347958992"/>
            </c:manualLayout>
          </c:layout>
          <c:overlay val="0"/>
        </c:title>
        <c:numFmt formatCode="0" sourceLinked="0"/>
        <c:majorTickMark val="out"/>
        <c:minorTickMark val="none"/>
        <c:tickLblPos val="nextTo"/>
        <c:txPr>
          <a:bodyPr/>
          <a:lstStyle/>
          <a:p>
            <a:pPr>
              <a:defRPr lang="en-US" b="1">
                <a:solidFill>
                  <a:schemeClr val="accent2"/>
                </a:solidFill>
              </a:defRPr>
            </a:pPr>
            <a:endParaRPr lang="en-US"/>
          </a:p>
        </c:txPr>
        <c:crossAx val="1586652512"/>
        <c:crosses val="max"/>
        <c:crossBetween val="between"/>
      </c:valAx>
      <c:spPr>
        <a:solidFill>
          <a:srgbClr val="FFFFCC"/>
        </a:solidFill>
      </c:spPr>
    </c:plotArea>
    <c:legend>
      <c:legendPos val="r"/>
      <c:layout>
        <c:manualLayout>
          <c:xMode val="edge"/>
          <c:yMode val="edge"/>
          <c:x val="0.39847297017032"/>
          <c:y val="0.884147150416488"/>
          <c:w val="0.488425337207198"/>
          <c:h val="0.0815548056493057"/>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latin typeface="Arial" pitchFamily="34" charset="0"/>
                <a:cs typeface="Arial" pitchFamily="34" charset="0"/>
              </a:defRPr>
            </a:pPr>
            <a:r>
              <a:rPr lang="en-US" sz="1050" b="1" i="0" u="none" strike="noStrike" baseline="0"/>
              <a:t>Quarterly </a:t>
            </a:r>
            <a:r>
              <a:rPr lang="en-US" sz="1050">
                <a:latin typeface="Arial" pitchFamily="34" charset="0"/>
                <a:cs typeface="Arial" pitchFamily="34" charset="0"/>
              </a:rPr>
              <a:t>Blended </a:t>
            </a:r>
            <a:r>
              <a:rPr lang="en-US" sz="1050" b="1" i="0" u="none" strike="noStrike" baseline="0"/>
              <a:t>(GSM +CDMA) </a:t>
            </a:r>
            <a:r>
              <a:rPr lang="en-US" sz="1050">
                <a:latin typeface="Arial" pitchFamily="34" charset="0"/>
                <a:cs typeface="Arial" pitchFamily="34" charset="0"/>
              </a:rPr>
              <a:t>MoU Vs QoQ Growth Percentage</a:t>
            </a:r>
          </a:p>
        </c:rich>
      </c:tx>
      <c:layout>
        <c:manualLayout>
          <c:xMode val="edge"/>
          <c:yMode val="edge"/>
          <c:x val="0.202825285452678"/>
          <c:y val="0.071441225577669"/>
        </c:manualLayout>
      </c:layout>
      <c:overlay val="1"/>
    </c:title>
    <c:autoTitleDeleted val="0"/>
    <c:plotArea>
      <c:layout>
        <c:manualLayout>
          <c:layoutTarget val="inner"/>
          <c:xMode val="edge"/>
          <c:yMode val="edge"/>
          <c:x val="0.11110700141647"/>
          <c:y val="0.196883997082341"/>
          <c:w val="0.806270022017374"/>
          <c:h val="0.598475978583996"/>
        </c:manualLayout>
      </c:layout>
      <c:barChart>
        <c:barDir val="col"/>
        <c:grouping val="clustered"/>
        <c:varyColors val="0"/>
        <c:ser>
          <c:idx val="0"/>
          <c:order val="0"/>
          <c:tx>
            <c:strRef>
              <c:f>'India Telecom Industry Stats'!$C$610:$H$610</c:f>
              <c:strCache>
                <c:ptCount val="6"/>
                <c:pt idx="0">
                  <c:v>Blended MoU</c:v>
                </c:pt>
              </c:strCache>
            </c:strRef>
          </c:tx>
          <c:spPr>
            <a:solidFill>
              <a:schemeClr val="accent5"/>
            </a:solidFill>
          </c:spPr>
          <c:invertIfNegative val="0"/>
          <c:dLbls>
            <c:dLbl>
              <c:idx val="0"/>
              <c:layout>
                <c:manualLayout>
                  <c:x val="0.00180668499053056"/>
                  <c:y val="0.02513863362618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169-473C-AABA-95CCBE366AE7}"/>
                </c:ext>
                <c:ext xmlns:c15="http://schemas.microsoft.com/office/drawing/2012/chart" uri="{CE6537A1-D6FC-4f65-9D91-7224C49458BB}">
                  <c15:layout/>
                </c:ext>
              </c:extLst>
            </c:dLbl>
            <c:dLbl>
              <c:idx val="1"/>
              <c:layout>
                <c:manualLayout>
                  <c:x val="0.0"/>
                  <c:y val="0.02094886135515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169-473C-AABA-95CCBE366AE7}"/>
                </c:ext>
                <c:ext xmlns:c15="http://schemas.microsoft.com/office/drawing/2012/chart" uri="{CE6537A1-D6FC-4f65-9D91-7224C49458BB}">
                  <c15:layout/>
                </c:ext>
              </c:extLst>
            </c:dLbl>
            <c:dLbl>
              <c:idx val="2"/>
              <c:layout>
                <c:manualLayout>
                  <c:x val="-6.6244351059059E-17"/>
                  <c:y val="0.016759089084125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169-473C-AABA-95CCBE366AE7}"/>
                </c:ext>
                <c:ext xmlns:c15="http://schemas.microsoft.com/office/drawing/2012/chart" uri="{CE6537A1-D6FC-4f65-9D91-7224C49458BB}">
                  <c15:layout/>
                </c:ext>
              </c:extLst>
            </c:dLbl>
            <c:dLbl>
              <c:idx val="3"/>
              <c:layout>
                <c:manualLayout>
                  <c:x val="0.0"/>
                  <c:y val="0.02513863362618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69-473C-AABA-95CCBE366AE7}"/>
                </c:ext>
                <c:ext xmlns:c15="http://schemas.microsoft.com/office/drawing/2012/chart" uri="{CE6537A1-D6FC-4f65-9D91-7224C49458BB}">
                  <c15:layout/>
                </c:ext>
              </c:extLst>
            </c:dLbl>
            <c:dLbl>
              <c:idx val="4"/>
              <c:layout>
                <c:manualLayout>
                  <c:x val="0.00180668499053055"/>
                  <c:y val="0.0041897722710314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69-473C-AABA-95CCBE366AE7}"/>
                </c:ext>
                <c:ext xmlns:c15="http://schemas.microsoft.com/office/drawing/2012/chart" uri="{CE6537A1-D6FC-4f65-9D91-7224C49458BB}">
                  <c15:layout/>
                </c:ext>
              </c:extLst>
            </c:dLbl>
            <c:dLbl>
              <c:idx val="5"/>
              <c:layout>
                <c:manualLayout>
                  <c:x val="0.0"/>
                  <c:y val="-3.84058021506846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69-473C-AABA-95CCBE366AE7}"/>
                </c:ext>
                <c:ext xmlns:c15="http://schemas.microsoft.com/office/drawing/2012/chart" uri="{CE6537A1-D6FC-4f65-9D91-7224C49458BB}">
                  <c15:layout/>
                </c:ext>
              </c:extLst>
            </c:dLbl>
            <c:dLbl>
              <c:idx val="6"/>
              <c:layout>
                <c:manualLayout>
                  <c:x val="0.00542005497159166"/>
                  <c:y val="0.025138633626188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169-473C-AABA-95CCBE366AE7}"/>
                </c:ext>
                <c:ext xmlns:c15="http://schemas.microsoft.com/office/drawing/2012/chart" uri="{CE6537A1-D6FC-4f65-9D91-7224C49458BB}">
                  <c15:layout/>
                </c:ext>
              </c:extLst>
            </c:dLbl>
            <c:dLbl>
              <c:idx val="7"/>
              <c:layout>
                <c:manualLayout>
                  <c:x val="-0.00180668499053055"/>
                  <c:y val="-0.0041897722710314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169-473C-AABA-95CCBE366AE7}"/>
                </c:ext>
                <c:ext xmlns:c15="http://schemas.microsoft.com/office/drawing/2012/chart" uri="{CE6537A1-D6FC-4f65-9D91-7224C49458BB}">
                  <c15:layout/>
                </c:ext>
              </c:extLst>
            </c:dLbl>
            <c:dLbl>
              <c:idx val="8"/>
              <c:layout>
                <c:manualLayout>
                  <c:x val="0.0"/>
                  <c:y val="0.0083795445420628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169-473C-AABA-95CCBE366AE7}"/>
                </c:ext>
                <c:ext xmlns:c15="http://schemas.microsoft.com/office/drawing/2012/chart" uri="{CE6537A1-D6FC-4f65-9D91-7224C49458BB}">
                  <c15:layout/>
                </c:ext>
              </c:extLst>
            </c:dLbl>
            <c:spPr>
              <a:noFill/>
              <a:ln>
                <a:noFill/>
              </a:ln>
              <a:effectLst/>
            </c:spPr>
            <c:txPr>
              <a:bodyPr/>
              <a:lstStyle/>
              <a:p>
                <a:pPr>
                  <a:defRPr lang="en-US" sz="900" b="0">
                    <a:solidFill>
                      <a:sysClr val="windowText" lastClr="000000"/>
                    </a:solidFil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Stats'!$D$611:$M$611</c:f>
              <c:strCache>
                <c:ptCount val="10"/>
                <c:pt idx="0">
                  <c:v>QE Jun 15</c:v>
                </c:pt>
                <c:pt idx="1">
                  <c:v>QE Sep 15</c:v>
                </c:pt>
                <c:pt idx="2">
                  <c:v>QE Dec 15</c:v>
                </c:pt>
                <c:pt idx="3">
                  <c:v>QE Mar 16</c:v>
                </c:pt>
                <c:pt idx="4">
                  <c:v>QE Jun 16</c:v>
                </c:pt>
                <c:pt idx="5">
                  <c:v>QE Sep 16</c:v>
                </c:pt>
                <c:pt idx="6">
                  <c:v>QE Dec 16</c:v>
                </c:pt>
                <c:pt idx="7">
                  <c:v>QE Mar 17</c:v>
                </c:pt>
                <c:pt idx="8">
                  <c:v>QE Jun 17</c:v>
                </c:pt>
                <c:pt idx="9">
                  <c:v>QE Sep 17</c:v>
                </c:pt>
              </c:strCache>
            </c:strRef>
          </c:cat>
          <c:val>
            <c:numRef>
              <c:f>'India Telecom Industry Stats'!$D$612:$M$612</c:f>
              <c:numCache>
                <c:formatCode>0.00</c:formatCode>
                <c:ptCount val="10"/>
                <c:pt idx="0">
                  <c:v>382.7698475600342</c:v>
                </c:pt>
                <c:pt idx="1">
                  <c:v>369.3122714611294</c:v>
                </c:pt>
                <c:pt idx="2">
                  <c:v>371.3077668061144</c:v>
                </c:pt>
                <c:pt idx="3">
                  <c:v>375.8387848885019</c:v>
                </c:pt>
                <c:pt idx="4">
                  <c:v>372.2945691992265</c:v>
                </c:pt>
                <c:pt idx="5">
                  <c:v>364.7754341463414</c:v>
                </c:pt>
                <c:pt idx="6">
                  <c:v>358.9351481184948</c:v>
                </c:pt>
                <c:pt idx="7">
                  <c:v>403.417934347478</c:v>
                </c:pt>
                <c:pt idx="8" formatCode="0.0">
                  <c:v>426.6439316599873</c:v>
                </c:pt>
                <c:pt idx="9" formatCode="0.0">
                  <c:v>435.4082990502311</c:v>
                </c:pt>
              </c:numCache>
            </c:numRef>
          </c:val>
          <c:extLst xmlns:c16r2="http://schemas.microsoft.com/office/drawing/2015/06/chart">
            <c:ext xmlns:c16="http://schemas.microsoft.com/office/drawing/2014/chart" uri="{C3380CC4-5D6E-409C-BE32-E72D297353CC}">
              <c16:uniqueId val="{00000009-2169-473C-AABA-95CCBE366AE7}"/>
            </c:ext>
          </c:extLst>
        </c:ser>
        <c:dLbls>
          <c:showLegendKey val="0"/>
          <c:showVal val="0"/>
          <c:showCatName val="0"/>
          <c:showSerName val="0"/>
          <c:showPercent val="0"/>
          <c:showBubbleSize val="0"/>
        </c:dLbls>
        <c:gapWidth val="117"/>
        <c:axId val="1585469312"/>
        <c:axId val="1585471632"/>
      </c:barChart>
      <c:lineChart>
        <c:grouping val="standard"/>
        <c:varyColors val="0"/>
        <c:ser>
          <c:idx val="1"/>
          <c:order val="1"/>
          <c:tx>
            <c:strRef>
              <c:f>'India Telecom Industry Stats'!$C$584</c:f>
              <c:strCache>
                <c:ptCount val="1"/>
                <c:pt idx="0">
                  <c:v>QoQ Growth</c:v>
                </c:pt>
              </c:strCache>
            </c:strRef>
          </c:tx>
          <c:dLbls>
            <c:dLbl>
              <c:idx val="0"/>
              <c:layout>
                <c:manualLayout>
                  <c:x val="-0.0336404745236789"/>
                  <c:y val="0.0066934086304690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169-473C-AABA-95CCBE366AE7}"/>
                </c:ext>
                <c:ext xmlns:c15="http://schemas.microsoft.com/office/drawing/2012/chart" uri="{CE6537A1-D6FC-4f65-9D91-7224C49458BB}">
                  <c15:layout/>
                </c:ext>
              </c:extLst>
            </c:dLbl>
            <c:dLbl>
              <c:idx val="1"/>
              <c:layout>
                <c:manualLayout>
                  <c:x val="-0.0336404745236789"/>
                  <c:y val="0.0108831809015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169-473C-AABA-95CCBE366AE7}"/>
                </c:ext>
                <c:ext xmlns:c15="http://schemas.microsoft.com/office/drawing/2012/chart" uri="{CE6537A1-D6FC-4f65-9D91-7224C49458BB}">
                  <c15:layout/>
                </c:ext>
              </c:extLst>
            </c:dLbl>
            <c:dLbl>
              <c:idx val="2"/>
              <c:layout>
                <c:manualLayout>
                  <c:x val="-0.0336404745236789"/>
                  <c:y val="-0.0058759081826254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169-473C-AABA-95CCBE366AE7}"/>
                </c:ext>
                <c:ext xmlns:c15="http://schemas.microsoft.com/office/drawing/2012/chart" uri="{CE6537A1-D6FC-4f65-9D91-7224C49458BB}">
                  <c15:layout/>
                </c:ext>
              </c:extLst>
            </c:dLbl>
            <c:dLbl>
              <c:idx val="3"/>
              <c:layout>
                <c:manualLayout>
                  <c:x val="-0.0282204195520872"/>
                  <c:y val="-0.0016861359115940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169-473C-AABA-95CCBE366AE7}"/>
                </c:ext>
                <c:ext xmlns:c15="http://schemas.microsoft.com/office/drawing/2012/chart" uri="{CE6537A1-D6FC-4f65-9D91-7224C49458BB}">
                  <c15:layout/>
                </c:ext>
              </c:extLst>
            </c:dLbl>
            <c:dLbl>
              <c:idx val="4"/>
              <c:layout>
                <c:manualLayout>
                  <c:x val="-0.0354471595142097"/>
                  <c:y val="-0.035204314079845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169-473C-AABA-95CCBE366AE7}"/>
                </c:ext>
                <c:ext xmlns:c15="http://schemas.microsoft.com/office/drawing/2012/chart" uri="{CE6537A1-D6FC-4f65-9D91-7224C49458BB}">
                  <c15:layout/>
                </c:ext>
              </c:extLst>
            </c:dLbl>
            <c:dLbl>
              <c:idx val="5"/>
              <c:layout>
                <c:manualLayout>
                  <c:x val="-0.0336404745236789"/>
                  <c:y val="0.0025036363594378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169-473C-AABA-95CCBE366AE7}"/>
                </c:ext>
                <c:ext xmlns:c15="http://schemas.microsoft.com/office/drawing/2012/chart" uri="{CE6537A1-D6FC-4f65-9D91-7224C49458BB}">
                  <c15:layout/>
                </c:ext>
              </c:extLst>
            </c:dLbl>
            <c:dLbl>
              <c:idx val="6"/>
              <c:layout>
                <c:manualLayout>
                  <c:x val="-0.0336404745236789"/>
                  <c:y val="0.0108831809015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169-473C-AABA-95CCBE366AE7}"/>
                </c:ext>
                <c:ext xmlns:c15="http://schemas.microsoft.com/office/drawing/2012/chart" uri="{CE6537A1-D6FC-4f65-9D91-7224C49458BB}">
                  <c15:layout/>
                </c:ext>
              </c:extLst>
            </c:dLbl>
            <c:dLbl>
              <c:idx val="7"/>
              <c:layout>
                <c:manualLayout>
                  <c:x val="-0.0258129762375401"/>
                  <c:y val="0.0108831809015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169-473C-AABA-95CCBE366AE7}"/>
                </c:ext>
                <c:ext xmlns:c15="http://schemas.microsoft.com/office/drawing/2012/chart" uri="{CE6537A1-D6FC-4f65-9D91-7224C49458BB}">
                  <c15:layout/>
                </c:ext>
              </c:extLst>
            </c:dLbl>
            <c:dLbl>
              <c:idx val="8"/>
              <c:layout>
                <c:manualLayout>
                  <c:x val="-0.0294263462186013"/>
                  <c:y val="-0.0519634031639709"/>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169-473C-AABA-95CCBE366AE7}"/>
                </c:ext>
                <c:ext xmlns:c15="http://schemas.microsoft.com/office/drawing/2012/chart" uri="{CE6537A1-D6FC-4f65-9D91-7224C49458BB}">
                  <c15:layout/>
                </c:ext>
              </c:extLst>
            </c:dLbl>
            <c:numFmt formatCode="#,##0.00" sourceLinked="0"/>
            <c:spPr>
              <a:gradFill flip="none" rotWithShape="1">
                <a:gsLst>
                  <a:gs pos="0">
                    <a:srgbClr val="C00000">
                      <a:tint val="66000"/>
                      <a:satMod val="160000"/>
                    </a:srgbClr>
                  </a:gs>
                  <a:gs pos="50000">
                    <a:srgbClr val="C00000">
                      <a:tint val="44500"/>
                      <a:satMod val="160000"/>
                    </a:srgbClr>
                  </a:gs>
                  <a:gs pos="100000">
                    <a:srgbClr val="C00000">
                      <a:tint val="23500"/>
                      <a:satMod val="160000"/>
                    </a:srgbClr>
                  </a:gs>
                </a:gsLst>
                <a:lin ang="5400000" scaled="1"/>
                <a:tileRect/>
              </a:gradFill>
            </c:spPr>
            <c:txPr>
              <a:bodyPr/>
              <a:lstStyle/>
              <a:p>
                <a:pPr>
                  <a:defRPr lang="en-US" sz="800" b="0">
                    <a:solidFill>
                      <a:sysClr val="windowText" lastClr="000000"/>
                    </a:solidFill>
                    <a:latin typeface="Arial" pitchFamily="34" charset="0"/>
                    <a:cs typeface="Arial" pitchFamily="34" charset="0"/>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'India Telecom Industry Stats'!$D$611:$M$611</c:f>
              <c:strCache>
                <c:ptCount val="10"/>
                <c:pt idx="0">
                  <c:v>QE Jun 15</c:v>
                </c:pt>
                <c:pt idx="1">
                  <c:v>QE Sep 15</c:v>
                </c:pt>
                <c:pt idx="2">
                  <c:v>QE Dec 15</c:v>
                </c:pt>
                <c:pt idx="3">
                  <c:v>QE Mar 16</c:v>
                </c:pt>
                <c:pt idx="4">
                  <c:v>QE Jun 16</c:v>
                </c:pt>
                <c:pt idx="5">
                  <c:v>QE Sep 16</c:v>
                </c:pt>
                <c:pt idx="6">
                  <c:v>QE Dec 16</c:v>
                </c:pt>
                <c:pt idx="7">
                  <c:v>QE Mar 17</c:v>
                </c:pt>
                <c:pt idx="8">
                  <c:v>QE Jun 17</c:v>
                </c:pt>
                <c:pt idx="9">
                  <c:v>QE Sep 17</c:v>
                </c:pt>
              </c:strCache>
            </c:strRef>
          </c:cat>
          <c:val>
            <c:numRef>
              <c:f>'India Telecom Industry Stats'!$D$613:$M$613</c:f>
              <c:numCache>
                <c:formatCode>0.0</c:formatCode>
                <c:ptCount val="10"/>
                <c:pt idx="0">
                  <c:v>1.563573612628184</c:v>
                </c:pt>
                <c:pt idx="1">
                  <c:v>-3.515840180382567</c:v>
                </c:pt>
                <c:pt idx="2" formatCode="0.00">
                  <c:v>0.00721483716247902</c:v>
                </c:pt>
                <c:pt idx="3" formatCode="0.00">
                  <c:v>0.0122028637358225</c:v>
                </c:pt>
                <c:pt idx="4" formatCode="0.00">
                  <c:v>-0.00943014886110518</c:v>
                </c:pt>
                <c:pt idx="5" formatCode="0.00">
                  <c:v>-2.019673579729644</c:v>
                </c:pt>
                <c:pt idx="6" formatCode="0.00">
                  <c:v>-2.019673579729644</c:v>
                </c:pt>
                <c:pt idx="7" formatCode="0.00">
                  <c:v>-2.019673579729644</c:v>
                </c:pt>
                <c:pt idx="8" formatCode="0.00">
                  <c:v>5.757304109465777</c:v>
                </c:pt>
                <c:pt idx="9" formatCode="#,##0.00">
                  <c:v>2.054258068582704</c:v>
                </c:pt>
              </c:numCache>
            </c:numRef>
          </c:val>
          <c:smooth val="0"/>
          <c:extLst xmlns:c16r2="http://schemas.microsoft.com/office/drawing/2015/06/chart">
            <c:ext xmlns:c16="http://schemas.microsoft.com/office/drawing/2014/chart" uri="{C3380CC4-5D6E-409C-BE32-E72D297353CC}">
              <c16:uniqueId val="{00000013-2169-473C-AABA-95CCBE366AE7}"/>
            </c:ext>
          </c:extLst>
        </c:ser>
        <c:dLbls>
          <c:showLegendKey val="0"/>
          <c:showVal val="0"/>
          <c:showCatName val="0"/>
          <c:showSerName val="0"/>
          <c:showPercent val="0"/>
          <c:showBubbleSize val="0"/>
        </c:dLbls>
        <c:marker val="1"/>
        <c:smooth val="0"/>
        <c:axId val="1585475536"/>
        <c:axId val="1585477856"/>
      </c:lineChart>
      <c:catAx>
        <c:axId val="1585469312"/>
        <c:scaling>
          <c:orientation val="minMax"/>
        </c:scaling>
        <c:delete val="0"/>
        <c:axPos val="b"/>
        <c:numFmt formatCode="General" sourceLinked="1"/>
        <c:majorTickMark val="out"/>
        <c:minorTickMark val="none"/>
        <c:tickLblPos val="nextTo"/>
        <c:txPr>
          <a:bodyPr/>
          <a:lstStyle/>
          <a:p>
            <a:pPr>
              <a:defRPr lang="en-US"/>
            </a:pPr>
            <a:endParaRPr lang="en-US"/>
          </a:p>
        </c:txPr>
        <c:crossAx val="1585471632"/>
        <c:crosses val="autoZero"/>
        <c:auto val="1"/>
        <c:lblAlgn val="ctr"/>
        <c:lblOffset val="100"/>
        <c:noMultiLvlLbl val="0"/>
      </c:catAx>
      <c:valAx>
        <c:axId val="1585471632"/>
        <c:scaling>
          <c:orientation val="minMax"/>
        </c:scaling>
        <c:delete val="0"/>
        <c:axPos val="l"/>
        <c:majorGridlines>
          <c:spPr>
            <a:ln>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Minutes of Usage per User</a:t>
                </a:r>
              </a:p>
              <a:p>
                <a:pPr>
                  <a:defRPr lang="en-US" sz="900" b="0">
                    <a:latin typeface="Arial" pitchFamily="34" charset="0"/>
                    <a:cs typeface="Arial" pitchFamily="34" charset="0"/>
                  </a:defRPr>
                </a:pPr>
                <a:r>
                  <a:rPr lang="en-US" sz="900" b="0">
                    <a:latin typeface="Arial" pitchFamily="34" charset="0"/>
                    <a:cs typeface="Arial" pitchFamily="34" charset="0"/>
                  </a:rPr>
                  <a:t>(Minutes)</a:t>
                </a:r>
              </a:p>
            </c:rich>
          </c:tx>
          <c:layout>
            <c:manualLayout>
              <c:xMode val="edge"/>
              <c:yMode val="edge"/>
              <c:x val="0.0178843320436638"/>
              <c:y val="0.206954296182605"/>
            </c:manualLayout>
          </c:layout>
          <c:overlay val="0"/>
        </c:title>
        <c:numFmt formatCode="0" sourceLinked="0"/>
        <c:majorTickMark val="out"/>
        <c:minorTickMark val="none"/>
        <c:tickLblPos val="nextTo"/>
        <c:txPr>
          <a:bodyPr/>
          <a:lstStyle/>
          <a:p>
            <a:pPr>
              <a:defRPr lang="en-US"/>
            </a:pPr>
            <a:endParaRPr lang="en-US"/>
          </a:p>
        </c:txPr>
        <c:crossAx val="1585469312"/>
        <c:crosses val="autoZero"/>
        <c:crossBetween val="between"/>
      </c:valAx>
      <c:catAx>
        <c:axId val="1585475536"/>
        <c:scaling>
          <c:orientation val="minMax"/>
        </c:scaling>
        <c:delete val="1"/>
        <c:axPos val="b"/>
        <c:numFmt formatCode="General" sourceLinked="1"/>
        <c:majorTickMark val="out"/>
        <c:minorTickMark val="none"/>
        <c:tickLblPos val="none"/>
        <c:crossAx val="1585477856"/>
        <c:crosses val="autoZero"/>
        <c:auto val="1"/>
        <c:lblAlgn val="ctr"/>
        <c:lblOffset val="100"/>
        <c:noMultiLvlLbl val="0"/>
      </c:catAx>
      <c:valAx>
        <c:axId val="1585477856"/>
        <c:scaling>
          <c:orientation val="minMax"/>
        </c:scaling>
        <c:delete val="0"/>
        <c:axPos val="r"/>
        <c:title>
          <c:tx>
            <c:rich>
              <a:bodyPr rot="5400000" vert="horz"/>
              <a:lstStyle/>
              <a:p>
                <a:pPr>
                  <a:defRPr lang="en-US" sz="900" b="0">
                    <a:solidFill>
                      <a:schemeClr val="accent2"/>
                    </a:solidFill>
                    <a:latin typeface="Arial" pitchFamily="34" charset="0"/>
                    <a:cs typeface="Arial" pitchFamily="34" charset="0"/>
                  </a:defRPr>
                </a:pPr>
                <a:r>
                  <a:rPr lang="en-US" sz="900" b="0">
                    <a:solidFill>
                      <a:schemeClr val="accent2"/>
                    </a:solidFill>
                    <a:latin typeface="Arial" pitchFamily="34" charset="0"/>
                    <a:cs typeface="Arial" pitchFamily="34" charset="0"/>
                  </a:rPr>
                  <a:t>QoQ </a:t>
                </a:r>
                <a:r>
                  <a:rPr lang="en-US" sz="900" b="0" baseline="0">
                    <a:solidFill>
                      <a:schemeClr val="accent2"/>
                    </a:solidFill>
                    <a:latin typeface="Arial" pitchFamily="34" charset="0"/>
                    <a:cs typeface="Arial" pitchFamily="34" charset="0"/>
                  </a:rPr>
                  <a:t> Growth</a:t>
                </a:r>
              </a:p>
              <a:p>
                <a:pPr>
                  <a:defRPr lang="en-US" sz="900" b="0">
                    <a:solidFill>
                      <a:schemeClr val="accent2"/>
                    </a:solidFill>
                    <a:latin typeface="Arial" pitchFamily="34" charset="0"/>
                    <a:cs typeface="Arial" pitchFamily="34" charset="0"/>
                  </a:defRPr>
                </a:pPr>
                <a:r>
                  <a:rPr lang="en-US" sz="900" b="0" baseline="0">
                    <a:solidFill>
                      <a:schemeClr val="accent2"/>
                    </a:solidFill>
                    <a:latin typeface="Arial" pitchFamily="34" charset="0"/>
                    <a:cs typeface="Arial" pitchFamily="34" charset="0"/>
                  </a:rPr>
                  <a:t>(Percentage)</a:t>
                </a:r>
                <a:endParaRPr lang="en-US" sz="900" b="0">
                  <a:solidFill>
                    <a:schemeClr val="accent2"/>
                  </a:solidFill>
                  <a:latin typeface="Arial" pitchFamily="34" charset="0"/>
                  <a:cs typeface="Arial" pitchFamily="34" charset="0"/>
                </a:endParaRPr>
              </a:p>
            </c:rich>
          </c:tx>
          <c:layout>
            <c:manualLayout>
              <c:xMode val="edge"/>
              <c:yMode val="edge"/>
              <c:x val="0.95541186798567"/>
              <c:y val="0.335705998071385"/>
            </c:manualLayout>
          </c:layout>
          <c:overlay val="0"/>
        </c:title>
        <c:numFmt formatCode="0" sourceLinked="0"/>
        <c:majorTickMark val="out"/>
        <c:minorTickMark val="none"/>
        <c:tickLblPos val="nextTo"/>
        <c:txPr>
          <a:bodyPr/>
          <a:lstStyle/>
          <a:p>
            <a:pPr>
              <a:defRPr lang="en-US" b="1">
                <a:solidFill>
                  <a:schemeClr val="accent2"/>
                </a:solidFill>
              </a:defRPr>
            </a:pPr>
            <a:endParaRPr lang="en-US"/>
          </a:p>
        </c:txPr>
        <c:crossAx val="1585475536"/>
        <c:crosses val="max"/>
        <c:crossBetween val="between"/>
      </c:valAx>
      <c:spPr>
        <a:solidFill>
          <a:srgbClr val="FFFFCC"/>
        </a:solidFill>
      </c:spPr>
    </c:plotArea>
    <c:legend>
      <c:legendPos val="r"/>
      <c:layout>
        <c:manualLayout>
          <c:xMode val="edge"/>
          <c:yMode val="edge"/>
          <c:x val="0.402106153397504"/>
          <c:y val="0.918445194350706"/>
          <c:w val="0.511045785943424"/>
          <c:h val="0.0815548056493057"/>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200"/>
              <a:t>Cellular Circle-wise Breakup</a:t>
            </a:r>
            <a:r>
              <a:rPr lang="en-US" sz="1200" baseline="0"/>
              <a:t> January'18</a:t>
            </a:r>
            <a:endParaRPr lang="en-US" sz="1200"/>
          </a:p>
        </c:rich>
      </c:tx>
      <c:layout>
        <c:manualLayout>
          <c:xMode val="edge"/>
          <c:yMode val="edge"/>
          <c:x val="0.179888376021967"/>
          <c:y val="0.0879412501266363"/>
        </c:manualLayout>
      </c:layout>
      <c:overlay val="1"/>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0327930732796335"/>
          <c:y val="0.327154262886585"/>
          <c:w val="0.89427016067436"/>
          <c:h val="0.388205189947638"/>
        </c:manualLayout>
      </c:layout>
      <c:pie3DChart>
        <c:varyColors val="1"/>
        <c:ser>
          <c:idx val="0"/>
          <c:order val="0"/>
          <c:tx>
            <c:strRef>
              <c:f>'Market share &amp; Sub Trends '!$B$590:$G$590</c:f>
              <c:strCache>
                <c:ptCount val="1"/>
                <c:pt idx="0">
                  <c:v>Wireless - Circlewise Breakup</c:v>
                </c:pt>
              </c:strCache>
            </c:strRef>
          </c:tx>
          <c:explosion val="9"/>
          <c:dLbls>
            <c:dLbl>
              <c:idx val="0"/>
              <c:layout>
                <c:manualLayout>
                  <c:x val="-0.118016834102634"/>
                  <c:y val="0.0758600651520689"/>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0DC3-451D-9C33-413361867989}"/>
                </c:ext>
                <c:ext xmlns:c15="http://schemas.microsoft.com/office/drawing/2012/chart" uri="{CE6537A1-D6FC-4f65-9D91-7224C49458BB}">
                  <c15:layout/>
                </c:ext>
              </c:extLst>
            </c:dLbl>
            <c:dLbl>
              <c:idx val="1"/>
              <c:layout>
                <c:manualLayout>
                  <c:x val="-0.211229975563408"/>
                  <c:y val="-0.125821798425798"/>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DC3-451D-9C33-413361867989}"/>
                </c:ext>
                <c:ext xmlns:c15="http://schemas.microsoft.com/office/drawing/2012/chart" uri="{CE6537A1-D6FC-4f65-9D91-7224C49458BB}">
                  <c15:layout/>
                </c:ext>
              </c:extLst>
            </c:dLbl>
            <c:dLbl>
              <c:idx val="2"/>
              <c:layout>
                <c:manualLayout>
                  <c:x val="0.207176034030229"/>
                  <c:y val="-0.14962106077572"/>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0DC3-451D-9C33-413361867989}"/>
                </c:ext>
                <c:ext xmlns:c15="http://schemas.microsoft.com/office/drawing/2012/chart" uri="{CE6537A1-D6FC-4f65-9D91-7224C49458BB}">
                  <c15:layout/>
                </c:ext>
              </c:extLst>
            </c:dLbl>
            <c:dLbl>
              <c:idx val="3"/>
              <c:layout>
                <c:manualLayout>
                  <c:x val="0.131756358041452"/>
                  <c:y val="0.0665797571191324"/>
                </c:manualLayout>
              </c:layout>
              <c:numFmt formatCode="0.00%" sourceLinked="0"/>
              <c:spPr/>
              <c:txPr>
                <a:bodyPr/>
                <a:lstStyle/>
                <a:p>
                  <a:pPr>
                    <a:defRPr lang="en-US">
                      <a:solidFill>
                        <a:schemeClr val="bg1"/>
                      </a:solidFill>
                    </a:defRPr>
                  </a:pPr>
                  <a:endParaRPr lang="en-US"/>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DC3-451D-9C33-413361867989}"/>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'Market share &amp; Sub Trends '!$B$592:$B$595</c:f>
              <c:strCache>
                <c:ptCount val="4"/>
                <c:pt idx="0">
                  <c:v>Metros</c:v>
                </c:pt>
                <c:pt idx="1">
                  <c:v>Circle 'A'</c:v>
                </c:pt>
                <c:pt idx="2">
                  <c:v>Circle 'B'</c:v>
                </c:pt>
                <c:pt idx="3">
                  <c:v>Circle 'C'</c:v>
                </c:pt>
              </c:strCache>
            </c:strRef>
          </c:cat>
          <c:val>
            <c:numRef>
              <c:f>'Market share &amp; Sub Trends '!$G$592:$G$595</c:f>
              <c:numCache>
                <c:formatCode>#,##0</c:formatCode>
                <c:ptCount val="4"/>
                <c:pt idx="0">
                  <c:v>1.17442717E8</c:v>
                </c:pt>
                <c:pt idx="1">
                  <c:v>4.02807909E8</c:v>
                </c:pt>
                <c:pt idx="2">
                  <c:v>4.57501011E8</c:v>
                </c:pt>
                <c:pt idx="3">
                  <c:v>1.74184785E8</c:v>
                </c:pt>
              </c:numCache>
            </c:numRef>
          </c:val>
          <c:extLst xmlns:c16r2="http://schemas.microsoft.com/office/drawing/2015/06/chart">
            <c:ext xmlns:c16="http://schemas.microsoft.com/office/drawing/2014/chart" uri="{C3380CC4-5D6E-409C-BE32-E72D297353CC}">
              <c16:uniqueId val="{00000004-0DC3-451D-9C33-413361867989}"/>
            </c:ext>
          </c:extLst>
        </c:ser>
        <c:dLbls>
          <c:showLegendKey val="0"/>
          <c:showVal val="0"/>
          <c:showCatName val="1"/>
          <c:showSerName val="0"/>
          <c:showPercent val="1"/>
          <c:showBubbleSize val="0"/>
          <c:showLeaderLines val="1"/>
        </c:dLbls>
      </c:pie3DChart>
    </c:plotArea>
    <c:plotVisOnly val="1"/>
    <c:dispBlanksAs val="zero"/>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50">
                <a:latin typeface="Arial" pitchFamily="34" charset="0"/>
                <a:cs typeface="Arial" pitchFamily="34" charset="0"/>
              </a:defRPr>
            </a:pPr>
            <a:r>
              <a:rPr lang="en-US" sz="1050" b="1" i="0" u="none" strike="noStrike" baseline="0"/>
              <a:t>Quarterly </a:t>
            </a:r>
            <a:r>
              <a:rPr lang="en-US" sz="1050">
                <a:latin typeface="Arial" pitchFamily="34" charset="0"/>
                <a:cs typeface="Arial" pitchFamily="34" charset="0"/>
              </a:rPr>
              <a:t>Blended </a:t>
            </a:r>
            <a:r>
              <a:rPr lang="en-US" sz="1050" b="1" i="0" u="none" strike="noStrike" baseline="0"/>
              <a:t>(GSM +CDMA) </a:t>
            </a:r>
            <a:r>
              <a:rPr lang="en-US" sz="1050">
                <a:latin typeface="Arial" pitchFamily="34" charset="0"/>
                <a:cs typeface="Arial" pitchFamily="34" charset="0"/>
              </a:rPr>
              <a:t>Churn Vs QoQ Growth </a:t>
            </a:r>
          </a:p>
          <a:p>
            <a:pPr>
              <a:defRPr lang="en-US" sz="1050">
                <a:latin typeface="Arial" pitchFamily="34" charset="0"/>
                <a:cs typeface="Arial" pitchFamily="34" charset="0"/>
              </a:defRPr>
            </a:pPr>
            <a:r>
              <a:rPr lang="en-US" sz="1050">
                <a:latin typeface="Arial" pitchFamily="34" charset="0"/>
                <a:cs typeface="Arial" pitchFamily="34" charset="0"/>
              </a:rPr>
              <a:t>Percentage</a:t>
            </a:r>
          </a:p>
        </c:rich>
      </c:tx>
      <c:layout>
        <c:manualLayout>
          <c:xMode val="edge"/>
          <c:yMode val="edge"/>
          <c:x val="0.202463510658729"/>
          <c:y val="0.0507936507936508"/>
        </c:manualLayout>
      </c:layout>
      <c:overlay val="1"/>
    </c:title>
    <c:autoTitleDeleted val="0"/>
    <c:plotArea>
      <c:layout>
        <c:manualLayout>
          <c:layoutTarget val="inner"/>
          <c:xMode val="edge"/>
          <c:yMode val="edge"/>
          <c:x val="0.145433955702507"/>
          <c:y val="0.163365858145779"/>
          <c:w val="0.688408136317127"/>
          <c:h val="0.585906794224012"/>
        </c:manualLayout>
      </c:layout>
      <c:barChart>
        <c:barDir val="col"/>
        <c:grouping val="clustered"/>
        <c:varyColors val="0"/>
        <c:ser>
          <c:idx val="0"/>
          <c:order val="0"/>
          <c:tx>
            <c:strRef>
              <c:f>'[2]India Telecom Industry Stats'!$E$640:$I$640</c:f>
              <c:strCache>
                <c:ptCount val="1"/>
                <c:pt idx="0">
                  <c:v>Blended Churn</c:v>
                </c:pt>
              </c:strCache>
            </c:strRef>
          </c:tx>
          <c:spPr>
            <a:solidFill>
              <a:schemeClr val="accent5"/>
            </a:solidFill>
          </c:spPr>
          <c:invertIfNegative val="0"/>
          <c:dLbls>
            <c:dLbl>
              <c:idx val="0"/>
              <c:layout>
                <c:manualLayout>
                  <c:x val="0.0"/>
                  <c:y val="0.082607007457401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0BE-402F-B64C-A789C9713682}"/>
                </c:ext>
                <c:ext xmlns:c15="http://schemas.microsoft.com/office/drawing/2012/chart" uri="{CE6537A1-D6FC-4f65-9D91-7224C49458BB}"/>
              </c:extLst>
            </c:dLbl>
            <c:dLbl>
              <c:idx val="1"/>
              <c:layout>
                <c:manualLayout>
                  <c:x val="0.00219242001142556"/>
                  <c:y val="0.084108153147523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0BE-402F-B64C-A789C9713682}"/>
                </c:ext>
                <c:ext xmlns:c15="http://schemas.microsoft.com/office/drawing/2012/chart" uri="{CE6537A1-D6FC-4f65-9D91-7224C49458BB}"/>
              </c:extLst>
            </c:dLbl>
            <c:dLbl>
              <c:idx val="2"/>
              <c:layout>
                <c:manualLayout>
                  <c:x val="0.00625127338534776"/>
                  <c:y val="0.005737616131316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0BE-402F-B64C-A789C9713682}"/>
                </c:ext>
                <c:ext xmlns:c15="http://schemas.microsoft.com/office/drawing/2012/chart" uri="{CE6537A1-D6FC-4f65-9D91-7224C49458BB}"/>
              </c:extLst>
            </c:dLbl>
            <c:dLbl>
              <c:idx val="3"/>
              <c:layout>
                <c:manualLayout>
                  <c:x val="-0.00219666173014774"/>
                  <c:y val="0.020169723413939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0BE-402F-B64C-A789C9713682}"/>
                </c:ext>
                <c:ext xmlns:c15="http://schemas.microsoft.com/office/drawing/2012/chart" uri="{CE6537A1-D6FC-4f65-9D91-7224C49458BB}"/>
              </c:extLst>
            </c:dLbl>
            <c:dLbl>
              <c:idx val="4"/>
              <c:layout>
                <c:manualLayout>
                  <c:x val="0.0"/>
                  <c:y val="0.02200891555222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0BE-402F-B64C-A789C9713682}"/>
                </c:ext>
                <c:ext xmlns:c15="http://schemas.microsoft.com/office/drawing/2012/chart" uri="{CE6537A1-D6FC-4f65-9D91-7224C49458BB}"/>
              </c:extLst>
            </c:dLbl>
            <c:dLbl>
              <c:idx val="5"/>
              <c:layout>
                <c:manualLayout>
                  <c:x val="-8.03850946201132E-17"/>
                  <c:y val="0.02807359380074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0BE-402F-B64C-A789C9713682}"/>
                </c:ext>
                <c:ext xmlns:c15="http://schemas.microsoft.com/office/drawing/2012/chart" uri="{CE6537A1-D6FC-4f65-9D91-7224C49458BB}"/>
              </c:extLst>
            </c:dLbl>
            <c:dLbl>
              <c:idx val="6"/>
              <c:layout>
                <c:manualLayout>
                  <c:x val="0.0"/>
                  <c:y val="0.023413544542350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0BE-402F-B64C-A789C9713682}"/>
                </c:ext>
                <c:ext xmlns:c15="http://schemas.microsoft.com/office/drawing/2012/chart" uri="{CE6537A1-D6FC-4f65-9D91-7224C49458BB}"/>
              </c:extLst>
            </c:dLbl>
            <c:spPr>
              <a:noFill/>
              <a:ln>
                <a:noFill/>
              </a:ln>
              <a:effectLst/>
            </c:spPr>
            <c:txPr>
              <a:bodyPr/>
              <a:lstStyle/>
              <a:p>
                <a:pPr>
                  <a:defRPr lang="en-IN">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'[2]India Telecom Industry Stats'!$J$642:$N$642</c:f>
              <c:numCache>
                <c:formatCode>General</c:formatCode>
                <c:ptCount val="5"/>
                <c:pt idx="0">
                  <c:v>4.025548657369842</c:v>
                </c:pt>
                <c:pt idx="1">
                  <c:v>4.3722226347839</c:v>
                </c:pt>
              </c:numCache>
            </c:numRef>
          </c:val>
          <c:extLst xmlns:c16r2="http://schemas.microsoft.com/office/drawing/2015/06/chart">
            <c:ext xmlns:c16="http://schemas.microsoft.com/office/drawing/2014/chart" uri="{C3380CC4-5D6E-409C-BE32-E72D297353CC}">
              <c16:uniqueId val="{00000007-20BE-402F-B64C-A789C9713682}"/>
            </c:ext>
            <c:ext xmlns:c15="http://schemas.microsoft.com/office/drawing/2012/chart" uri="{02D57815-91ED-43cb-92C2-25804820EDAC}">
              <c15:filteredCategoryTitle>
                <c15:cat>
                  <c:strRef>
                    <c:extLst xmlns:c16r2="http://schemas.microsoft.com/office/drawing/2015/06/chart" xmlns:c16="http://schemas.microsoft.com/office/drawing/2014/chart">
                      <c:ext uri="{02D57815-91ED-43cb-92C2-25804820EDAC}">
                        <c15:formulaRef>
                          <c15:sqref>'[2]India Telecom Industry Stats'!$J$641:$N$641</c15:sqref>
                        </c15:formulaRef>
                      </c:ext>
                    </c:extLst>
                    <c:strCache>
                      <c:ptCount val="5"/>
                      <c:pt idx="0">
                        <c:v>QE Mar 16</c:v>
                      </c:pt>
                      <c:pt idx="1">
                        <c:v>QE Jun 16</c:v>
                      </c:pt>
                      <c:pt idx="2">
                        <c:v>QE Sep 16</c:v>
                      </c:pt>
                      <c:pt idx="3">
                        <c:v>QE Dec 16</c:v>
                      </c:pt>
                      <c:pt idx="4">
                        <c:v>QE Mar 17</c:v>
                      </c:pt>
                    </c:strCache>
                  </c:strRef>
                </c15:cat>
              </c15:filteredCategoryTitle>
            </c:ext>
          </c:extLst>
        </c:ser>
        <c:dLbls>
          <c:showLegendKey val="0"/>
          <c:showVal val="1"/>
          <c:showCatName val="0"/>
          <c:showSerName val="0"/>
          <c:showPercent val="0"/>
          <c:showBubbleSize val="0"/>
        </c:dLbls>
        <c:gapWidth val="150"/>
        <c:axId val="1585531136"/>
        <c:axId val="1585533184"/>
      </c:barChart>
      <c:lineChart>
        <c:grouping val="standard"/>
        <c:varyColors val="0"/>
        <c:ser>
          <c:idx val="1"/>
          <c:order val="1"/>
          <c:tx>
            <c:strRef>
              <c:f>'[2]India Telecom Industry Stats'!$E$643</c:f>
              <c:strCache>
                <c:ptCount val="1"/>
                <c:pt idx="0">
                  <c:v>QoQ  Variation</c:v>
                </c:pt>
              </c:strCache>
            </c:strRef>
          </c:tx>
          <c:dLbls>
            <c:spPr>
              <a:solidFill>
                <a:schemeClr val="accent2"/>
              </a:solidFill>
            </c:spPr>
            <c:txPr>
              <a:bodyPr/>
              <a:lstStyle/>
              <a:p>
                <a:pPr>
                  <a:defRPr lang="en-US" sz="800" b="1">
                    <a:solidFill>
                      <a:schemeClr val="bg1"/>
                    </a:solidFill>
                    <a:latin typeface="Arial" pitchFamily="34" charset="0"/>
                    <a:cs typeface="Arial"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'[2]India Telecom Industry Stats'!$J$643:$N$643</c:f>
              <c:numCache>
                <c:formatCode>General</c:formatCode>
                <c:ptCount val="5"/>
                <c:pt idx="0">
                  <c:v>4.279689828807517</c:v>
                </c:pt>
                <c:pt idx="1">
                  <c:v>8.61184417133744</c:v>
                </c:pt>
              </c:numCache>
            </c:numRef>
          </c:val>
          <c:smooth val="0"/>
          <c:extLst xmlns:c16r2="http://schemas.microsoft.com/office/drawing/2015/06/chart">
            <c:ext xmlns:c16="http://schemas.microsoft.com/office/drawing/2014/chart" uri="{C3380CC4-5D6E-409C-BE32-E72D297353CC}">
              <c16:uniqueId val="{00000008-20BE-402F-B64C-A789C9713682}"/>
            </c:ext>
            <c:ext xmlns:c15="http://schemas.microsoft.com/office/drawing/2012/chart" uri="{02D57815-91ED-43cb-92C2-25804820EDAC}">
              <c15:filteredCategoryTitle>
                <c15:cat>
                  <c:strRef>
                    <c:extLst xmlns:c16r2="http://schemas.microsoft.com/office/drawing/2015/06/chart" xmlns:c16="http://schemas.microsoft.com/office/drawing/2014/chart">
                      <c:ext uri="{02D57815-91ED-43cb-92C2-25804820EDAC}">
                        <c15:formulaRef>
                          <c15:sqref>'[2]India Telecom Industry Stats'!$J$641:$N$641</c15:sqref>
                        </c15:formulaRef>
                      </c:ext>
                    </c:extLst>
                    <c:strCache>
                      <c:ptCount val="5"/>
                      <c:pt idx="0">
                        <c:v>QE Mar 16</c:v>
                      </c:pt>
                      <c:pt idx="1">
                        <c:v>QE Jun 16</c:v>
                      </c:pt>
                      <c:pt idx="2">
                        <c:v>QE Sep 16</c:v>
                      </c:pt>
                      <c:pt idx="3">
                        <c:v>QE Dec 16</c:v>
                      </c:pt>
                      <c:pt idx="4">
                        <c:v>QE Mar 17</c:v>
                      </c:pt>
                    </c:strCache>
                  </c:strRef>
                </c15:cat>
              </c15:filteredCategoryTitle>
            </c:ext>
          </c:extLst>
        </c:ser>
        <c:dLbls>
          <c:showLegendKey val="0"/>
          <c:showVal val="1"/>
          <c:showCatName val="0"/>
          <c:showSerName val="0"/>
          <c:showPercent val="0"/>
          <c:showBubbleSize val="0"/>
        </c:dLbls>
        <c:marker val="1"/>
        <c:smooth val="0"/>
        <c:axId val="1585537088"/>
        <c:axId val="1585539408"/>
      </c:lineChart>
      <c:catAx>
        <c:axId val="1585531136"/>
        <c:scaling>
          <c:orientation val="minMax"/>
        </c:scaling>
        <c:delete val="0"/>
        <c:axPos val="b"/>
        <c:numFmt formatCode="General" sourceLinked="1"/>
        <c:majorTickMark val="out"/>
        <c:minorTickMark val="none"/>
        <c:tickLblPos val="nextTo"/>
        <c:txPr>
          <a:bodyPr/>
          <a:lstStyle/>
          <a:p>
            <a:pPr>
              <a:defRPr lang="en-US"/>
            </a:pPr>
            <a:endParaRPr lang="en-US"/>
          </a:p>
        </c:txPr>
        <c:crossAx val="1585533184"/>
        <c:crosses val="autoZero"/>
        <c:auto val="1"/>
        <c:lblAlgn val="ctr"/>
        <c:lblOffset val="100"/>
        <c:noMultiLvlLbl val="0"/>
      </c:catAx>
      <c:valAx>
        <c:axId val="1585533184"/>
        <c:scaling>
          <c:orientation val="minMax"/>
        </c:scaling>
        <c:delete val="0"/>
        <c:axPos val="l"/>
        <c:majorGridlines>
          <c:spPr>
            <a:ln>
              <a:solidFill>
                <a:srgbClr val="FFFFCC"/>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Blended Churn</a:t>
                </a:r>
              </a:p>
              <a:p>
                <a:pPr>
                  <a:defRPr lang="en-US" sz="900" b="0">
                    <a:latin typeface="Arial" pitchFamily="34" charset="0"/>
                    <a:cs typeface="Arial" pitchFamily="34" charset="0"/>
                  </a:defRPr>
                </a:pPr>
                <a:r>
                  <a:rPr lang="en-US" sz="900" b="0">
                    <a:latin typeface="Arial" pitchFamily="34" charset="0"/>
                    <a:cs typeface="Arial" pitchFamily="34" charset="0"/>
                  </a:rPr>
                  <a:t>(Percentage of total Subscribers)</a:t>
                </a:r>
              </a:p>
            </c:rich>
          </c:tx>
          <c:layout>
            <c:manualLayout>
              <c:xMode val="edge"/>
              <c:yMode val="edge"/>
              <c:x val="0.0241165738429038"/>
              <c:y val="0.186372370120406"/>
            </c:manualLayout>
          </c:layout>
          <c:overlay val="0"/>
        </c:title>
        <c:numFmt formatCode="0.00" sourceLinked="1"/>
        <c:majorTickMark val="out"/>
        <c:minorTickMark val="none"/>
        <c:tickLblPos val="nextTo"/>
        <c:txPr>
          <a:bodyPr/>
          <a:lstStyle/>
          <a:p>
            <a:pPr>
              <a:defRPr lang="en-US"/>
            </a:pPr>
            <a:endParaRPr lang="en-US"/>
          </a:p>
        </c:txPr>
        <c:crossAx val="1585531136"/>
        <c:crosses val="autoZero"/>
        <c:crossBetween val="between"/>
      </c:valAx>
      <c:catAx>
        <c:axId val="1585537088"/>
        <c:scaling>
          <c:orientation val="minMax"/>
        </c:scaling>
        <c:delete val="1"/>
        <c:axPos val="b"/>
        <c:numFmt formatCode="General" sourceLinked="1"/>
        <c:majorTickMark val="out"/>
        <c:minorTickMark val="none"/>
        <c:tickLblPos val="none"/>
        <c:crossAx val="1585539408"/>
        <c:crosses val="autoZero"/>
        <c:auto val="1"/>
        <c:lblAlgn val="ctr"/>
        <c:lblOffset val="100"/>
        <c:noMultiLvlLbl val="0"/>
      </c:catAx>
      <c:valAx>
        <c:axId val="1585539408"/>
        <c:scaling>
          <c:orientation val="minMax"/>
        </c:scaling>
        <c:delete val="0"/>
        <c:axPos val="r"/>
        <c:title>
          <c:tx>
            <c:rich>
              <a:bodyPr rot="5400000" vert="horz"/>
              <a:lstStyle/>
              <a:p>
                <a:pPr>
                  <a:defRPr lang="en-US" sz="900" b="0">
                    <a:solidFill>
                      <a:schemeClr val="accent2"/>
                    </a:solidFill>
                    <a:latin typeface="Arial" pitchFamily="34" charset="0"/>
                    <a:cs typeface="Arial" pitchFamily="34" charset="0"/>
                  </a:defRPr>
                </a:pPr>
                <a:r>
                  <a:rPr lang="en-US" sz="900" b="0">
                    <a:solidFill>
                      <a:schemeClr val="accent2"/>
                    </a:solidFill>
                    <a:latin typeface="Arial" pitchFamily="34" charset="0"/>
                    <a:cs typeface="Arial" pitchFamily="34" charset="0"/>
                  </a:rPr>
                  <a:t>QoQ </a:t>
                </a:r>
                <a:r>
                  <a:rPr lang="en-US" sz="900" b="0" baseline="0">
                    <a:solidFill>
                      <a:schemeClr val="accent2"/>
                    </a:solidFill>
                    <a:latin typeface="Arial" pitchFamily="34" charset="0"/>
                    <a:cs typeface="Arial" pitchFamily="34" charset="0"/>
                  </a:rPr>
                  <a:t> Growth</a:t>
                </a:r>
              </a:p>
              <a:p>
                <a:pPr>
                  <a:defRPr lang="en-US" sz="900" b="0">
                    <a:solidFill>
                      <a:schemeClr val="accent2"/>
                    </a:solidFill>
                    <a:latin typeface="Arial" pitchFamily="34" charset="0"/>
                    <a:cs typeface="Arial" pitchFamily="34" charset="0"/>
                  </a:defRPr>
                </a:pPr>
                <a:r>
                  <a:rPr lang="en-US" sz="900" b="0" baseline="0">
                    <a:solidFill>
                      <a:schemeClr val="accent2"/>
                    </a:solidFill>
                    <a:latin typeface="Arial" pitchFamily="34" charset="0"/>
                    <a:cs typeface="Arial" pitchFamily="34" charset="0"/>
                  </a:rPr>
                  <a:t>(Percentage)</a:t>
                </a:r>
                <a:endParaRPr lang="en-US" sz="900" b="0">
                  <a:solidFill>
                    <a:schemeClr val="accent2"/>
                  </a:solidFill>
                  <a:latin typeface="Arial" pitchFamily="34" charset="0"/>
                  <a:cs typeface="Arial" pitchFamily="34" charset="0"/>
                </a:endParaRPr>
              </a:p>
            </c:rich>
          </c:tx>
          <c:layout>
            <c:manualLayout>
              <c:xMode val="edge"/>
              <c:yMode val="edge"/>
              <c:x val="0.896438128160809"/>
              <c:y val="0.339895846352604"/>
            </c:manualLayout>
          </c:layout>
          <c:overlay val="0"/>
        </c:title>
        <c:numFmt formatCode="0" sourceLinked="0"/>
        <c:majorTickMark val="out"/>
        <c:minorTickMark val="none"/>
        <c:tickLblPos val="nextTo"/>
        <c:txPr>
          <a:bodyPr/>
          <a:lstStyle/>
          <a:p>
            <a:pPr>
              <a:defRPr lang="en-US" b="1">
                <a:solidFill>
                  <a:schemeClr val="accent2"/>
                </a:solidFill>
              </a:defRPr>
            </a:pPr>
            <a:endParaRPr lang="en-US"/>
          </a:p>
        </c:txPr>
        <c:crossAx val="1585537088"/>
        <c:crosses val="max"/>
        <c:crossBetween val="between"/>
      </c:valAx>
      <c:spPr>
        <a:solidFill>
          <a:srgbClr val="FFFFCC"/>
        </a:solidFill>
      </c:spPr>
    </c:plotArea>
    <c:legend>
      <c:legendPos val="r"/>
      <c:layout>
        <c:manualLayout>
          <c:xMode val="edge"/>
          <c:yMode val="edge"/>
          <c:x val="0.402106128038343"/>
          <c:y val="0.918445194350706"/>
          <c:w val="0.45530763437179"/>
          <c:h val="0.0815548056493057"/>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IN" sz="1100">
                <a:latin typeface="Arial" pitchFamily="34" charset="0"/>
                <a:cs typeface="Arial" pitchFamily="34" charset="0"/>
              </a:defRPr>
            </a:pPr>
            <a:r>
              <a:rPr lang="en-US" sz="1100">
                <a:latin typeface="Arial" pitchFamily="34" charset="0"/>
                <a:cs typeface="Arial" pitchFamily="34" charset="0"/>
              </a:rPr>
              <a:t>Composition of Telecom Subscribers</a:t>
            </a:r>
          </a:p>
        </c:rich>
      </c:tx>
      <c:layout>
        <c:manualLayout>
          <c:xMode val="edge"/>
          <c:yMode val="edge"/>
          <c:x val="0.241893113394459"/>
          <c:y val="0.0385749853673235"/>
        </c:manualLayout>
      </c:layout>
      <c:overlay val="1"/>
    </c:title>
    <c:autoTitleDeleted val="0"/>
    <c:plotArea>
      <c:layout>
        <c:manualLayout>
          <c:layoutTarget val="inner"/>
          <c:xMode val="edge"/>
          <c:yMode val="edge"/>
          <c:x val="0.285911747885924"/>
          <c:y val="0.253597117385503"/>
          <c:w val="0.427641344633404"/>
          <c:h val="0.665041859934025"/>
        </c:manualLayout>
      </c:layout>
      <c:pieChart>
        <c:varyColors val="1"/>
        <c:ser>
          <c:idx val="0"/>
          <c:order val="0"/>
          <c:tx>
            <c:strRef>
              <c:f>'India Telecom Industry Stats'!$M$666</c:f>
              <c:strCache>
                <c:ptCount val="1"/>
                <c:pt idx="0">
                  <c:v>QE Sep 17</c:v>
                </c:pt>
              </c:strCache>
            </c:strRef>
          </c:tx>
          <c:explosion val="5"/>
          <c:dPt>
            <c:idx val="0"/>
            <c:bubble3D val="0"/>
            <c:explosion val="0"/>
            <c:extLst xmlns:c16r2="http://schemas.microsoft.com/office/drawing/2015/06/chart">
              <c:ext xmlns:c16="http://schemas.microsoft.com/office/drawing/2014/chart" uri="{C3380CC4-5D6E-409C-BE32-E72D297353CC}">
                <c16:uniqueId val="{00000000-0607-43D6-8984-F4E86FF4CCED}"/>
              </c:ext>
            </c:extLst>
          </c:dPt>
          <c:dPt>
            <c:idx val="2"/>
            <c:bubble3D val="0"/>
            <c:explosion val="0"/>
            <c:extLst xmlns:c16r2="http://schemas.microsoft.com/office/drawing/2015/06/chart">
              <c:ext xmlns:c16="http://schemas.microsoft.com/office/drawing/2014/chart" uri="{C3380CC4-5D6E-409C-BE32-E72D297353CC}">
                <c16:uniqueId val="{00000001-0607-43D6-8984-F4E86FF4CCED}"/>
              </c:ext>
            </c:extLst>
          </c:dPt>
          <c:dLbls>
            <c:dLbl>
              <c:idx val="0"/>
              <c:layout>
                <c:manualLayout>
                  <c:x val="-0.127471109194433"/>
                  <c:y val="0.0152829839664744"/>
                </c:manualLayout>
              </c:layout>
              <c:showLegendKey val="1"/>
              <c:showVal val="1"/>
              <c:showCatName val="1"/>
              <c:showSerName val="0"/>
              <c:showPercent val="0"/>
              <c:showBubbleSize val="0"/>
              <c:extLst xmlns:c16r2="http://schemas.microsoft.com/office/drawing/2015/06/chart">
                <c:ext xmlns:c16="http://schemas.microsoft.com/office/drawing/2014/chart" uri="{C3380CC4-5D6E-409C-BE32-E72D297353CC}">
                  <c16:uniqueId val="{00000000-0607-43D6-8984-F4E86FF4CCED}"/>
                </c:ext>
                <c:ext xmlns:c15="http://schemas.microsoft.com/office/drawing/2012/chart" uri="{CE6537A1-D6FC-4f65-9D91-7224C49458BB}">
                  <c15:layout/>
                </c:ext>
              </c:extLst>
            </c:dLbl>
            <c:dLbl>
              <c:idx val="1"/>
              <c:layout>
                <c:manualLayout>
                  <c:x val="-0.21789511184445"/>
                  <c:y val="0.0661752355276223"/>
                </c:manualLayout>
              </c:layout>
              <c:numFmt formatCode="0.00%" sourceLinked="0"/>
              <c:spPr/>
              <c:txPr>
                <a:bodyPr/>
                <a:lstStyle/>
                <a:p>
                  <a:pPr>
                    <a:defRPr lang="en-US">
                      <a:solidFill>
                        <a:schemeClr val="bg1"/>
                      </a:solidFill>
                    </a:defRPr>
                  </a:pPr>
                  <a:endParaRPr lang="en-US"/>
                </a:p>
              </c:txPr>
              <c:showLegendKey val="1"/>
              <c:showVal val="1"/>
              <c:showCatName val="1"/>
              <c:showSerName val="0"/>
              <c:showPercent val="0"/>
              <c:showBubbleSize val="0"/>
              <c:extLst xmlns:c16r2="http://schemas.microsoft.com/office/drawing/2015/06/chart">
                <c:ext xmlns:c16="http://schemas.microsoft.com/office/drawing/2014/chart" uri="{C3380CC4-5D6E-409C-BE32-E72D297353CC}">
                  <c16:uniqueId val="{00000002-0607-43D6-8984-F4E86FF4CCED}"/>
                </c:ext>
                <c:ext xmlns:c15="http://schemas.microsoft.com/office/drawing/2012/chart" uri="{CE6537A1-D6FC-4f65-9D91-7224C49458BB}">
                  <c15:layout/>
                </c:ext>
              </c:extLst>
            </c:dLbl>
            <c:dLbl>
              <c:idx val="3"/>
              <c:layout>
                <c:manualLayout>
                  <c:x val="0.217404874405467"/>
                  <c:y val="-0.055038910618114"/>
                </c:manualLayout>
              </c:layout>
              <c:numFmt formatCode="0.00%" sourceLinked="0"/>
              <c:spPr/>
              <c:txPr>
                <a:bodyPr/>
                <a:lstStyle/>
                <a:p>
                  <a:pPr>
                    <a:defRPr lang="en-US">
                      <a:solidFill>
                        <a:schemeClr val="bg1"/>
                      </a:solidFill>
                    </a:defRPr>
                  </a:pPr>
                  <a:endParaRPr lang="en-US"/>
                </a:p>
              </c:txPr>
              <c:showLegendKey val="1"/>
              <c:showVal val="1"/>
              <c:showCatName val="1"/>
              <c:showSerName val="0"/>
              <c:showPercent val="0"/>
              <c:showBubbleSize val="0"/>
              <c:extLst xmlns:c16r2="http://schemas.microsoft.com/office/drawing/2015/06/chart">
                <c:ext xmlns:c16="http://schemas.microsoft.com/office/drawing/2014/chart" uri="{C3380CC4-5D6E-409C-BE32-E72D297353CC}">
                  <c16:uniqueId val="{00000003-0607-43D6-8984-F4E86FF4CCED}"/>
                </c:ext>
                <c:ext xmlns:c15="http://schemas.microsoft.com/office/drawing/2012/chart" uri="{CE6537A1-D6FC-4f65-9D91-7224C49458BB}">
                  <c15:layout/>
                </c:ext>
              </c:extLst>
            </c:dLbl>
            <c:numFmt formatCode="0.00%" sourceLinked="0"/>
            <c:spPr>
              <a:noFill/>
              <a:ln>
                <a:noFill/>
              </a:ln>
              <a:effectLst/>
            </c:spPr>
            <c:txPr>
              <a:bodyPr/>
              <a:lstStyle/>
              <a:p>
                <a:pPr>
                  <a:defRPr lang="en-US"/>
                </a:pPr>
                <a:endParaRPr lang="en-US"/>
              </a:p>
            </c:txPr>
            <c:showLegendKey val="1"/>
            <c:showVal val="1"/>
            <c:showCatName val="1"/>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'India Telecom Industry Stats'!$E$667:$E$670</c:f>
              <c:strCache>
                <c:ptCount val="4"/>
                <c:pt idx="0">
                  <c:v>Rural Wireline</c:v>
                </c:pt>
                <c:pt idx="1">
                  <c:v>Rural Wireless</c:v>
                </c:pt>
                <c:pt idx="2">
                  <c:v>Urban Wireline</c:v>
                </c:pt>
                <c:pt idx="3">
                  <c:v>Urban Wireless</c:v>
                </c:pt>
              </c:strCache>
            </c:strRef>
          </c:cat>
          <c:val>
            <c:numRef>
              <c:f>'India Telecom Industry Stats'!$M$667:$M$670</c:f>
              <c:numCache>
                <c:formatCode>0.00%</c:formatCode>
                <c:ptCount val="4"/>
                <c:pt idx="0">
                  <c:v>0.0029418589233625</c:v>
                </c:pt>
                <c:pt idx="1">
                  <c:v>0.41292097586847</c:v>
                </c:pt>
                <c:pt idx="2">
                  <c:v>0.0166732962079024</c:v>
                </c:pt>
                <c:pt idx="3">
                  <c:v>0.567463869000265</c:v>
                </c:pt>
              </c:numCache>
            </c:numRef>
          </c:val>
          <c:extLst xmlns:c16r2="http://schemas.microsoft.com/office/drawing/2015/06/chart">
            <c:ext xmlns:c16="http://schemas.microsoft.com/office/drawing/2014/chart" uri="{C3380CC4-5D6E-409C-BE32-E72D297353CC}">
              <c16:uniqueId val="{00000004-0607-43D6-8984-F4E86FF4CCED}"/>
            </c:ext>
          </c:extLst>
        </c:ser>
        <c:dLbls>
          <c:showLegendKey val="0"/>
          <c:showVal val="1"/>
          <c:showCatName val="0"/>
          <c:showSerName val="0"/>
          <c:showPercent val="0"/>
          <c:showBubbleSize val="0"/>
          <c:showLeaderLines val="1"/>
        </c:dLbls>
        <c:firstSliceAng val="0"/>
      </c:pieChart>
      <c:spPr>
        <a:solidFill>
          <a:srgbClr val="FFFFCC"/>
        </a:solidFill>
      </c:spPr>
    </c:plotArea>
    <c:plotVisOnly val="1"/>
    <c:dispBlanksAs val="zero"/>
    <c:showDLblsOverMax val="0"/>
  </c:chart>
  <c:spPr>
    <a:solidFill>
      <a:srgbClr val="FFFF99"/>
    </a:solidFill>
  </c:spPr>
  <c:printSettings>
    <c:headerFooter/>
    <c:pageMargins b="0.750000000000015" l="0.700000000000001" r="0.700000000000001" t="0.75000000000001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IN" sz="1050">
                <a:latin typeface="Arial" pitchFamily="34" charset="0"/>
                <a:cs typeface="Arial" pitchFamily="34" charset="0"/>
              </a:defRPr>
            </a:pPr>
            <a:r>
              <a:rPr lang="en-US" sz="1200">
                <a:latin typeface="+mn-lt"/>
                <a:cs typeface="Arial" pitchFamily="34" charset="0"/>
              </a:rPr>
              <a:t>Percentage Share Of Revenues </a:t>
            </a:r>
          </a:p>
        </c:rich>
      </c:tx>
      <c:layout>
        <c:manualLayout>
          <c:xMode val="edge"/>
          <c:yMode val="edge"/>
          <c:x val="0.24865148218684"/>
          <c:y val="0.0235571492860552"/>
        </c:manualLayout>
      </c:layout>
      <c:overlay val="1"/>
    </c:title>
    <c:autoTitleDeleted val="0"/>
    <c:view3D>
      <c:rotX val="15"/>
      <c:rotY val="20"/>
      <c:depthPercent val="100"/>
      <c:rAngAx val="1"/>
    </c:view3D>
    <c:floor>
      <c:thickness val="0"/>
    </c:floor>
    <c:sideWall>
      <c:thickness val="0"/>
      <c:spPr>
        <a:solidFill>
          <a:srgbClr val="FFFFCC"/>
        </a:solidFill>
      </c:spPr>
    </c:sideWall>
    <c:backWall>
      <c:thickness val="0"/>
      <c:spPr>
        <a:solidFill>
          <a:srgbClr val="FFFFCC"/>
        </a:solidFill>
      </c:spPr>
    </c:backWall>
    <c:plotArea>
      <c:layout>
        <c:manualLayout>
          <c:layoutTarget val="inner"/>
          <c:xMode val="edge"/>
          <c:yMode val="edge"/>
          <c:x val="0.126349518810149"/>
          <c:y val="0.143993146690054"/>
          <c:w val="0.870999125109362"/>
          <c:h val="0.616720618256329"/>
        </c:manualLayout>
      </c:layout>
      <c:bar3DChart>
        <c:barDir val="col"/>
        <c:grouping val="stacked"/>
        <c:varyColors val="0"/>
        <c:ser>
          <c:idx val="0"/>
          <c:order val="0"/>
          <c:tx>
            <c:strRef>
              <c:f>'[2]India Telecom Industry Stats'!$E$466</c:f>
              <c:strCache>
                <c:ptCount val="1"/>
                <c:pt idx="0">
                  <c:v>Access Providers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spPr>
              <a:noFill/>
              <a:ln>
                <a:noFill/>
              </a:ln>
              <a:effectLst/>
            </c:spPr>
            <c:txPr>
              <a:bodyPr/>
              <a:lstStyle/>
              <a:p>
                <a:pPr>
                  <a:defRPr lang="en-IN">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4"/>
              <c:pt idx="0">
                <c:v>GR</c:v>
              </c:pt>
              <c:pt idx="1">
                <c:v>AGR</c:v>
              </c:pt>
              <c:pt idx="2">
                <c:v>LF</c:v>
              </c:pt>
              <c:pt idx="3">
                <c:v>Spectrum Charges</c:v>
              </c:pt>
            </c:strLit>
          </c:cat>
          <c:val>
            <c:numRef>
              <c:f>'[2]India Telecom Industry Stats'!$AF$453:$AI$453</c:f>
              <c:numCache>
                <c:formatCode>General</c:formatCode>
                <c:ptCount val="4"/>
                <c:pt idx="0">
                  <c:v>74.25449407803762</c:v>
                </c:pt>
                <c:pt idx="1">
                  <c:v>81.21814141942231</c:v>
                </c:pt>
                <c:pt idx="2">
                  <c:v>81.4173654314309</c:v>
                </c:pt>
                <c:pt idx="3">
                  <c:v>99.75594874923734</c:v>
                </c:pt>
              </c:numCache>
            </c:numRef>
          </c:val>
          <c:extLst xmlns:c16r2="http://schemas.microsoft.com/office/drawing/2015/06/chart">
            <c:ext xmlns:c16="http://schemas.microsoft.com/office/drawing/2014/chart" uri="{C3380CC4-5D6E-409C-BE32-E72D297353CC}">
              <c16:uniqueId val="{00000000-1F3B-4EE1-8FF4-FE6690D870FF}"/>
            </c:ext>
          </c:extLst>
        </c:ser>
        <c:ser>
          <c:idx val="1"/>
          <c:order val="1"/>
          <c:tx>
            <c:strRef>
              <c:f>'[2]India Telecom Industry Stats'!$E$467</c:f>
              <c:strCache>
                <c:ptCount val="1"/>
                <c:pt idx="0">
                  <c:v>NLD</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dLbls>
            <c:dLbl>
              <c:idx val="1"/>
              <c:layout>
                <c:manualLayout>
                  <c:x val="0.0052899443294432"/>
                  <c:y val="-0.00089731974942744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F3B-4EE1-8FF4-FE6690D870FF}"/>
                </c:ext>
                <c:ext xmlns:c15="http://schemas.microsoft.com/office/drawing/2012/chart" uri="{CE6537A1-D6FC-4f65-9D91-7224C49458BB}"/>
              </c:extLst>
            </c:dLbl>
            <c:dLbl>
              <c:idx val="3"/>
              <c:layout>
                <c:manualLayout>
                  <c:x val="0.0936239459934554"/>
                  <c:y val="0.0514933928638405"/>
                </c:manualLayout>
              </c:layout>
              <c:spPr>
                <a:noFill/>
              </c:spPr>
              <c:txPr>
                <a:bodyPr/>
                <a:lstStyle/>
                <a:p>
                  <a:pPr>
                    <a:defRPr lang="en-IN">
                      <a:solidFill>
                        <a:srgbClr val="C00000"/>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F3B-4EE1-8FF4-FE6690D870FF}"/>
                </c:ext>
                <c:ext xmlns:c15="http://schemas.microsoft.com/office/drawing/2012/chart" uri="{CE6537A1-D6FC-4f65-9D91-7224C49458BB}"/>
              </c:extLst>
            </c:dLbl>
            <c:dLbl>
              <c:idx val="4"/>
              <c:layout>
                <c:manualLayout>
                  <c:x val="0.082949662175544"/>
                  <c:y val="0.0648483705527805"/>
                </c:manualLayout>
              </c:layout>
              <c:spPr>
                <a:noFill/>
              </c:spPr>
              <c:txPr>
                <a:bodyPr/>
                <a:lstStyle/>
                <a:p>
                  <a:pPr>
                    <a:defRPr lang="en-IN">
                      <a:solidFill>
                        <a:srgbClr val="FF0000"/>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F3B-4EE1-8FF4-FE6690D870FF}"/>
                </c:ext>
                <c:ext xmlns:c15="http://schemas.microsoft.com/office/drawing/2012/chart" uri="{CE6537A1-D6FC-4f65-9D91-7224C49458BB}"/>
              </c:extLst>
            </c:dLbl>
            <c:spPr>
              <a:noFill/>
            </c:spPr>
            <c:txPr>
              <a:bodyPr/>
              <a:lstStyle/>
              <a:p>
                <a:pPr>
                  <a:defRPr lang="en-IN">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4"/>
              <c:pt idx="0">
                <c:v>GR</c:v>
              </c:pt>
              <c:pt idx="1">
                <c:v>AGR</c:v>
              </c:pt>
              <c:pt idx="2">
                <c:v>LF</c:v>
              </c:pt>
              <c:pt idx="3">
                <c:v>Spectrum Charges</c:v>
              </c:pt>
            </c:strLit>
          </c:cat>
          <c:val>
            <c:numRef>
              <c:f>'[2]India Telecom Industry Stats'!$AF$454:$AI$454</c:f>
              <c:numCache>
                <c:formatCode>General</c:formatCode>
                <c:ptCount val="4"/>
                <c:pt idx="0">
                  <c:v>13.18914206697529</c:v>
                </c:pt>
                <c:pt idx="1">
                  <c:v>15.01110965886812</c:v>
                </c:pt>
                <c:pt idx="2">
                  <c:v>14.90397619691642</c:v>
                </c:pt>
                <c:pt idx="3">
                  <c:v>0.0</c:v>
                </c:pt>
              </c:numCache>
            </c:numRef>
          </c:val>
          <c:extLst xmlns:c16r2="http://schemas.microsoft.com/office/drawing/2015/06/chart">
            <c:ext xmlns:c16="http://schemas.microsoft.com/office/drawing/2014/chart" uri="{C3380CC4-5D6E-409C-BE32-E72D297353CC}">
              <c16:uniqueId val="{00000004-1F3B-4EE1-8FF4-FE6690D870FF}"/>
            </c:ext>
          </c:extLst>
        </c:ser>
        <c:ser>
          <c:idx val="2"/>
          <c:order val="2"/>
          <c:tx>
            <c:strRef>
              <c:f>'[2]India Telecom Industry Stats'!$E$468</c:f>
              <c:strCache>
                <c:ptCount val="1"/>
                <c:pt idx="0">
                  <c:v>ILD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936239459934554"/>
                  <c:y val="-0.0085822321439733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F3B-4EE1-8FF4-FE6690D870FF}"/>
                </c:ext>
                <c:ext xmlns:c15="http://schemas.microsoft.com/office/drawing/2012/chart" uri="{CE6537A1-D6FC-4f65-9D91-7224C49458BB}"/>
              </c:extLst>
            </c:dLbl>
            <c:dLbl>
              <c:idx val="1"/>
              <c:layout>
                <c:manualLayout>
                  <c:x val="0.0936239459934554"/>
                  <c:y val="0.01287334821596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F3B-4EE1-8FF4-FE6690D870FF}"/>
                </c:ext>
                <c:ext xmlns:c15="http://schemas.microsoft.com/office/drawing/2012/chart" uri="{CE6537A1-D6FC-4f65-9D91-7224C49458BB}"/>
              </c:extLst>
            </c:dLbl>
            <c:dLbl>
              <c:idx val="2"/>
              <c:layout>
                <c:manualLayout>
                  <c:x val="0.0936239459934553"/>
                  <c:y val="0.004291116071986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F3B-4EE1-8FF4-FE6690D870FF}"/>
                </c:ext>
                <c:ext xmlns:c15="http://schemas.microsoft.com/office/drawing/2012/chart" uri="{CE6537A1-D6FC-4f65-9D91-7224C49458BB}"/>
              </c:extLst>
            </c:dLbl>
            <c:dLbl>
              <c:idx val="3"/>
              <c:layout>
                <c:manualLayout>
                  <c:x val="0.090948976107885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F3B-4EE1-8FF4-FE6690D870FF}"/>
                </c:ext>
                <c:ext xmlns:c15="http://schemas.microsoft.com/office/drawing/2012/chart" uri="{CE6537A1-D6FC-4f65-9D91-7224C49458BB}"/>
              </c:extLst>
            </c:dLbl>
            <c:dLbl>
              <c:idx val="4"/>
              <c:layout>
                <c:manualLayout>
                  <c:x val="0.080273866621494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F3B-4EE1-8FF4-FE6690D870FF}"/>
                </c:ext>
                <c:ext xmlns:c15="http://schemas.microsoft.com/office/drawing/2012/chart" uri="{CE6537A1-D6FC-4f65-9D91-7224C49458BB}"/>
              </c:extLst>
            </c:dLbl>
            <c:spPr>
              <a:noFill/>
            </c:spPr>
            <c:txPr>
              <a:bodyPr/>
              <a:lstStyle/>
              <a:p>
                <a:pPr>
                  <a:defRPr lang="en-IN">
                    <a:solidFill>
                      <a:srgbClr val="00B05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4"/>
              <c:pt idx="0">
                <c:v>GR</c:v>
              </c:pt>
              <c:pt idx="1">
                <c:v>AGR</c:v>
              </c:pt>
              <c:pt idx="2">
                <c:v>LF</c:v>
              </c:pt>
              <c:pt idx="3">
                <c:v>Spectrum Charges</c:v>
              </c:pt>
            </c:strLit>
          </c:cat>
          <c:val>
            <c:numRef>
              <c:f>'[2]India Telecom Industry Stats'!$AF$455:$AI$455</c:f>
              <c:numCache>
                <c:formatCode>General</c:formatCode>
                <c:ptCount val="4"/>
                <c:pt idx="0">
                  <c:v>6.006132387422592</c:v>
                </c:pt>
                <c:pt idx="1">
                  <c:v>3.189125604496144</c:v>
                </c:pt>
                <c:pt idx="2">
                  <c:v>3.164728157965918</c:v>
                </c:pt>
                <c:pt idx="3">
                  <c:v>0.0</c:v>
                </c:pt>
              </c:numCache>
            </c:numRef>
          </c:val>
          <c:extLst xmlns:c16r2="http://schemas.microsoft.com/office/drawing/2015/06/chart">
            <c:ext xmlns:c16="http://schemas.microsoft.com/office/drawing/2014/chart" uri="{C3380CC4-5D6E-409C-BE32-E72D297353CC}">
              <c16:uniqueId val="{0000000A-1F3B-4EE1-8FF4-FE6690D870FF}"/>
            </c:ext>
          </c:extLst>
        </c:ser>
        <c:ser>
          <c:idx val="3"/>
          <c:order val="3"/>
          <c:tx>
            <c:strRef>
              <c:f>'[2]India Telecom Industry Stats'!$E$469</c:f>
              <c:strCache>
                <c:ptCount val="1"/>
                <c:pt idx="0">
                  <c:v>Others (reported)</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cap="flat" cmpd="sng" algn="ctr">
              <a:solidFill>
                <a:schemeClr val="accent6">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018724789198687"/>
                  <c:y val="-0.06865785715178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F3B-4EE1-8FF4-FE6690D870FF}"/>
                </c:ext>
                <c:ext xmlns:c15="http://schemas.microsoft.com/office/drawing/2012/chart" uri="{CE6537A1-D6FC-4f65-9D91-7224C49458BB}"/>
              </c:extLst>
            </c:dLbl>
            <c:dLbl>
              <c:idx val="1"/>
              <c:layout>
                <c:manualLayout>
                  <c:x val="0.0133748494276302"/>
                  <c:y val="-0.055784508935827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F3B-4EE1-8FF4-FE6690D870FF}"/>
                </c:ext>
                <c:ext xmlns:c15="http://schemas.microsoft.com/office/drawing/2012/chart" uri="{CE6537A1-D6FC-4f65-9D91-7224C49458BB}"/>
              </c:extLst>
            </c:dLbl>
            <c:dLbl>
              <c:idx val="2"/>
              <c:layout>
                <c:manualLayout>
                  <c:x val="0.018724789198687"/>
                  <c:y val="-0.055784508935827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F3B-4EE1-8FF4-FE6690D870FF}"/>
                </c:ext>
                <c:ext xmlns:c15="http://schemas.microsoft.com/office/drawing/2012/chart" uri="{CE6537A1-D6FC-4f65-9D91-7224C49458BB}"/>
              </c:extLst>
            </c:dLbl>
            <c:dLbl>
              <c:idx val="3"/>
              <c:layout>
                <c:manualLayout>
                  <c:x val="0.0133603161266773"/>
                  <c:y val="-0.05446676463025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F3B-4EE1-8FF4-FE6690D870FF}"/>
                </c:ext>
                <c:ext xmlns:c15="http://schemas.microsoft.com/office/drawing/2012/chart" uri="{CE6537A1-D6FC-4f65-9D91-7224C49458BB}"/>
              </c:extLst>
            </c:dLbl>
            <c:dLbl>
              <c:idx val="4"/>
              <c:layout>
                <c:manualLayout>
                  <c:x val="0.0187305688783487"/>
                  <c:y val="-0.047555471738705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F3B-4EE1-8FF4-FE6690D870FF}"/>
                </c:ext>
                <c:ext xmlns:c15="http://schemas.microsoft.com/office/drawing/2012/chart" uri="{CE6537A1-D6FC-4f65-9D91-7224C49458BB}"/>
              </c:extLst>
            </c:dLbl>
            <c:spPr>
              <a:noFill/>
            </c:spPr>
            <c:txPr>
              <a:bodyPr/>
              <a:lstStyle/>
              <a:p>
                <a:pPr>
                  <a:defRPr lang="en-IN">
                    <a:solidFill>
                      <a:srgbClr val="7030A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4"/>
              <c:pt idx="0">
                <c:v>GR</c:v>
              </c:pt>
              <c:pt idx="1">
                <c:v>AGR</c:v>
              </c:pt>
              <c:pt idx="2">
                <c:v>LF</c:v>
              </c:pt>
              <c:pt idx="3">
                <c:v>Spectrum Charges</c:v>
              </c:pt>
            </c:strLit>
          </c:cat>
          <c:val>
            <c:numRef>
              <c:f>'[2]India Telecom Industry Stats'!$AF$456:$AI$456</c:f>
              <c:numCache>
                <c:formatCode>General</c:formatCode>
                <c:ptCount val="4"/>
                <c:pt idx="0">
                  <c:v>6.55023146756448</c:v>
                </c:pt>
                <c:pt idx="1">
                  <c:v>0.581623317213436</c:v>
                </c:pt>
                <c:pt idx="2">
                  <c:v>0.513930213686773</c:v>
                </c:pt>
                <c:pt idx="3">
                  <c:v>0.24405125076266</c:v>
                </c:pt>
              </c:numCache>
            </c:numRef>
          </c:val>
          <c:extLst xmlns:c16r2="http://schemas.microsoft.com/office/drawing/2015/06/chart">
            <c:ext xmlns:c16="http://schemas.microsoft.com/office/drawing/2014/chart" uri="{C3380CC4-5D6E-409C-BE32-E72D297353CC}">
              <c16:uniqueId val="{00000010-1F3B-4EE1-8FF4-FE6690D870FF}"/>
            </c:ext>
          </c:extLst>
        </c:ser>
        <c:dLbls>
          <c:showLegendKey val="0"/>
          <c:showVal val="1"/>
          <c:showCatName val="0"/>
          <c:showSerName val="0"/>
          <c:showPercent val="0"/>
          <c:showBubbleSize val="0"/>
        </c:dLbls>
        <c:gapWidth val="150"/>
        <c:shape val="box"/>
        <c:axId val="1588648336"/>
        <c:axId val="1588650656"/>
        <c:axId val="0"/>
      </c:bar3DChart>
      <c:catAx>
        <c:axId val="1588648336"/>
        <c:scaling>
          <c:orientation val="minMax"/>
        </c:scaling>
        <c:delete val="0"/>
        <c:axPos val="b"/>
        <c:numFmt formatCode="General" sourceLinked="1"/>
        <c:majorTickMark val="out"/>
        <c:minorTickMark val="none"/>
        <c:tickLblPos val="nextTo"/>
        <c:txPr>
          <a:bodyPr/>
          <a:lstStyle/>
          <a:p>
            <a:pPr>
              <a:defRPr lang="en-IN"/>
            </a:pPr>
            <a:endParaRPr lang="en-US"/>
          </a:p>
        </c:txPr>
        <c:crossAx val="1588650656"/>
        <c:crosses val="autoZero"/>
        <c:auto val="1"/>
        <c:lblAlgn val="ctr"/>
        <c:lblOffset val="100"/>
        <c:noMultiLvlLbl val="0"/>
      </c:catAx>
      <c:valAx>
        <c:axId val="1588650656"/>
        <c:scaling>
          <c:orientation val="minMax"/>
          <c:max val="100.0"/>
          <c:min val="0.0"/>
        </c:scaling>
        <c:delete val="0"/>
        <c:axPos val="l"/>
        <c:majorGridlines>
          <c:spPr>
            <a:ln>
              <a:solidFill>
                <a:srgbClr val="FFFFCC"/>
              </a:solidFill>
            </a:ln>
          </c:spPr>
        </c:majorGridlines>
        <c:title>
          <c:tx>
            <c:rich>
              <a:bodyPr rot="-5400000" vert="horz"/>
              <a:lstStyle/>
              <a:p>
                <a:pPr>
                  <a:defRPr lang="en-IN" sz="900" b="0">
                    <a:latin typeface="Arial" pitchFamily="34" charset="0"/>
                    <a:cs typeface="Arial" pitchFamily="34" charset="0"/>
                  </a:defRPr>
                </a:pPr>
                <a:r>
                  <a:rPr lang="en-US" sz="900" b="0">
                    <a:latin typeface="Arial" pitchFamily="34" charset="0"/>
                    <a:cs typeface="Arial" pitchFamily="34" charset="0"/>
                  </a:rPr>
                  <a:t>Percentage Share of Revenues</a:t>
                </a:r>
              </a:p>
            </c:rich>
          </c:tx>
          <c:overlay val="0"/>
        </c:title>
        <c:numFmt formatCode="0" sourceLinked="0"/>
        <c:majorTickMark val="out"/>
        <c:minorTickMark val="none"/>
        <c:tickLblPos val="nextTo"/>
        <c:txPr>
          <a:bodyPr/>
          <a:lstStyle/>
          <a:p>
            <a:pPr>
              <a:defRPr lang="en-IN"/>
            </a:pPr>
            <a:endParaRPr lang="en-US"/>
          </a:p>
        </c:txPr>
        <c:crossAx val="1588648336"/>
        <c:crosses val="autoZero"/>
        <c:crossBetween val="between"/>
      </c:valAx>
      <c:spPr>
        <a:noFill/>
        <a:ln w="25400">
          <a:noFill/>
        </a:ln>
      </c:spPr>
    </c:plotArea>
    <c:legend>
      <c:legendPos val="r"/>
      <c:layout>
        <c:manualLayout>
          <c:xMode val="edge"/>
          <c:yMode val="edge"/>
          <c:x val="0.230787038716948"/>
          <c:y val="0.892505309627816"/>
          <c:w val="0.74781947378532"/>
          <c:h val="0.0933603635367017"/>
        </c:manualLayout>
      </c:layout>
      <c:overlay val="0"/>
      <c:txPr>
        <a:bodyPr/>
        <a:lstStyle/>
        <a:p>
          <a:pPr>
            <a:defRPr lang="en-IN"/>
          </a:pPr>
          <a:endParaRPr lang="en-US"/>
        </a:p>
      </c:txPr>
    </c:legend>
    <c:plotVisOnly val="1"/>
    <c:dispBlanksAs val="gap"/>
    <c:showDLblsOverMax val="0"/>
  </c:chart>
  <c:spPr>
    <a:solidFill>
      <a:srgbClr val="FFFF99"/>
    </a:solidFill>
  </c:spPr>
  <c:printSettings>
    <c:headerFooter/>
    <c:pageMargins b="0.750000000000015" l="0.700000000000001" r="0.700000000000001" t="0.75000000000001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sz="1200"/>
            </a:pPr>
            <a:r>
              <a:rPr lang="en-US" sz="1200"/>
              <a:t>Cellular Operators Mobile Revenues in INR Million</a:t>
            </a:r>
          </a:p>
        </c:rich>
      </c:tx>
      <c:layout>
        <c:manualLayout>
          <c:xMode val="edge"/>
          <c:yMode val="edge"/>
          <c:x val="0.269290707082675"/>
          <c:y val="0.0337422295897224"/>
        </c:manualLayout>
      </c:layout>
      <c:overlay val="0"/>
    </c:title>
    <c:autoTitleDeleted val="0"/>
    <c:view3D>
      <c:rotX val="15"/>
      <c:hPercent val="36"/>
      <c:rotY val="20"/>
      <c:depthPercent val="100"/>
      <c:rAngAx val="1"/>
    </c:view3D>
    <c:floor>
      <c:thickness val="0"/>
    </c:floor>
    <c:sideWall>
      <c:thickness val="0"/>
    </c:sideWall>
    <c:backWall>
      <c:thickness val="0"/>
      <c:spPr>
        <a:solidFill>
          <a:srgbClr val="FFFFCC"/>
        </a:solidFill>
      </c:spPr>
    </c:backWall>
    <c:plotArea>
      <c:layout>
        <c:manualLayout>
          <c:layoutTarget val="inner"/>
          <c:xMode val="edge"/>
          <c:yMode val="edge"/>
          <c:x val="0.144074927346373"/>
          <c:y val="0.093219110144219"/>
          <c:w val="0.785270400521968"/>
          <c:h val="0.480063878816269"/>
        </c:manualLayout>
      </c:layout>
      <c:bar3DChart>
        <c:barDir val="col"/>
        <c:grouping val="clustered"/>
        <c:varyColors val="0"/>
        <c:ser>
          <c:idx val="0"/>
          <c:order val="0"/>
          <c:tx>
            <c:strRef>
              <c:f>'Revenue numbers '!$G$473</c:f>
              <c:strCache>
                <c:ptCount val="1"/>
                <c:pt idx="0">
                  <c:v>Airtel</c:v>
                </c:pt>
              </c:strCache>
            </c:strRef>
          </c:tx>
          <c:invertIfNegative val="0"/>
          <c:dLbls>
            <c:dLbl>
              <c:idx val="0"/>
              <c:layout>
                <c:manualLayout>
                  <c:x val="0.00192614668289486"/>
                  <c:y val="0.08811185997198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8A-4442-92C5-0887DAF322B8}"/>
                </c:ext>
                <c:ext xmlns:c15="http://schemas.microsoft.com/office/drawing/2012/chart" uri="{CE6537A1-D6FC-4f65-9D91-7224C49458BB}">
                  <c15:layout/>
                </c:ext>
              </c:extLst>
            </c:dLbl>
            <c:dLbl>
              <c:idx val="1"/>
              <c:layout>
                <c:manualLayout>
                  <c:x val="0.00192614668289486"/>
                  <c:y val="0.0939859839701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8A-4442-92C5-0887DAF322B8}"/>
                </c:ext>
                <c:ext xmlns:c15="http://schemas.microsoft.com/office/drawing/2012/chart" uri="{CE6537A1-D6FC-4f65-9D91-7224C49458BB}">
                  <c15:layout/>
                </c:ext>
              </c:extLst>
            </c:dLbl>
            <c:dLbl>
              <c:idx val="2"/>
              <c:layout>
                <c:manualLayout>
                  <c:x val="0.0"/>
                  <c:y val="0.096923045969184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8A-4442-92C5-0887DAF322B8}"/>
                </c:ext>
                <c:ext xmlns:c15="http://schemas.microsoft.com/office/drawing/2012/chart" uri="{CE6537A1-D6FC-4f65-9D91-7224C49458BB}">
                  <c15:layout/>
                </c:ext>
              </c:extLst>
            </c:dLbl>
            <c:dLbl>
              <c:idx val="3"/>
              <c:layout>
                <c:manualLayout>
                  <c:x val="0.00192603634940024"/>
                  <c:y val="0.1204195419617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8A-4442-92C5-0887DAF322B8}"/>
                </c:ext>
                <c:ext xmlns:c15="http://schemas.microsoft.com/office/drawing/2012/chart" uri="{CE6537A1-D6FC-4f65-9D91-7224C49458BB}">
                  <c15:layout/>
                </c:ext>
              </c:extLst>
            </c:dLbl>
            <c:dLbl>
              <c:idx val="4"/>
              <c:layout>
                <c:manualLayout>
                  <c:x val="0.00385229336578966"/>
                  <c:y val="0.11454541796358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8A-4442-92C5-0887DAF322B8}"/>
                </c:ext>
                <c:ext xmlns:c15="http://schemas.microsoft.com/office/drawing/2012/chart" uri="{CE6537A1-D6FC-4f65-9D91-7224C49458BB}">
                  <c15:layout/>
                </c:ext>
              </c:extLst>
            </c:dLbl>
            <c:spPr>
              <a:noFill/>
              <a:ln>
                <a:noFill/>
              </a:ln>
              <a:effectLst/>
            </c:spPr>
            <c:txPr>
              <a:bodyPr rot="-5400000" vert="horz" anchor="t" anchorCtr="1"/>
              <a:lstStyle/>
              <a:p>
                <a:pPr>
                  <a:defRPr lang="en-US" sz="800" b="0">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'!$F$488:$F$492</c:f>
              <c:strCache>
                <c:ptCount val="5"/>
                <c:pt idx="0">
                  <c:v>Dec 31,2016</c:v>
                </c:pt>
                <c:pt idx="1">
                  <c:v>Mar 31,2017</c:v>
                </c:pt>
                <c:pt idx="2">
                  <c:v>Jun 30,2017</c:v>
                </c:pt>
                <c:pt idx="3">
                  <c:v>Sep 30,2017</c:v>
                </c:pt>
                <c:pt idx="4">
                  <c:v>Dec 31,2017</c:v>
                </c:pt>
              </c:strCache>
            </c:strRef>
          </c:cat>
          <c:val>
            <c:numRef>
              <c:f>'Revenue numbers '!$G$488:$G$492</c:f>
              <c:numCache>
                <c:formatCode>#,##0</c:formatCode>
                <c:ptCount val="5"/>
                <c:pt idx="0">
                  <c:v>138129.6247050001</c:v>
                </c:pt>
                <c:pt idx="1">
                  <c:v>129718.051265</c:v>
                </c:pt>
                <c:pt idx="2">
                  <c:v>129147.0</c:v>
                </c:pt>
                <c:pt idx="3">
                  <c:v>122450.0</c:v>
                </c:pt>
                <c:pt idx="4">
                  <c:v>107510.0</c:v>
                </c:pt>
              </c:numCache>
            </c:numRef>
          </c:val>
          <c:extLst xmlns:c16r2="http://schemas.microsoft.com/office/drawing/2015/06/chart">
            <c:ext xmlns:c16="http://schemas.microsoft.com/office/drawing/2014/chart" uri="{C3380CC4-5D6E-409C-BE32-E72D297353CC}">
              <c16:uniqueId val="{00000005-8A8A-4442-92C5-0887DAF322B8}"/>
            </c:ext>
          </c:extLst>
        </c:ser>
        <c:ser>
          <c:idx val="2"/>
          <c:order val="1"/>
          <c:tx>
            <c:strRef>
              <c:f>'Revenue numbers '!$I$473</c:f>
              <c:strCache>
                <c:ptCount val="1"/>
                <c:pt idx="0">
                  <c:v>Idea </c:v>
                </c:pt>
              </c:strCache>
            </c:strRef>
          </c:tx>
          <c:spPr>
            <a:solidFill>
              <a:srgbClr val="FFC000"/>
            </a:solidFill>
          </c:spPr>
          <c:invertIfNegative val="0"/>
          <c:dLbls>
            <c:dLbl>
              <c:idx val="0"/>
              <c:layout>
                <c:manualLayout>
                  <c:x val="0.0163659793814433"/>
                  <c:y val="-0.003236493374108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A8A-4442-92C5-0887DAF322B8}"/>
                </c:ext>
                <c:ext xmlns:c15="http://schemas.microsoft.com/office/drawing/2012/chart" uri="{CE6537A1-D6FC-4f65-9D91-7224C49458BB}">
                  <c15:layout/>
                </c:ext>
              </c:extLst>
            </c:dLbl>
            <c:dLbl>
              <c:idx val="1"/>
              <c:layout>
                <c:manualLayout>
                  <c:x val="0.005455326460481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A8A-4442-92C5-0887DAF322B8}"/>
                </c:ext>
                <c:ext xmlns:c15="http://schemas.microsoft.com/office/drawing/2012/chart" uri="{CE6537A1-D6FC-4f65-9D91-7224C49458BB}">
                  <c15:layout/>
                </c:ext>
              </c:extLst>
            </c:dLbl>
            <c:dLbl>
              <c:idx val="2"/>
              <c:layout>
                <c:manualLayout>
                  <c:x val="0.005455326460481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A8A-4442-92C5-0887DAF322B8}"/>
                </c:ext>
                <c:ext xmlns:c15="http://schemas.microsoft.com/office/drawing/2012/chart" uri="{CE6537A1-D6FC-4f65-9D91-7224C49458BB}">
                  <c15:layout/>
                </c:ext>
              </c:extLst>
            </c:dLbl>
            <c:dLbl>
              <c:idx val="3"/>
              <c:layout>
                <c:manualLayout>
                  <c:x val="0.005455326460481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A8A-4442-92C5-0887DAF322B8}"/>
                </c:ext>
                <c:ext xmlns:c15="http://schemas.microsoft.com/office/drawing/2012/chart" uri="{CE6537A1-D6FC-4f65-9D91-7224C49458BB}">
                  <c15:layout/>
                </c:ext>
              </c:extLst>
            </c:dLbl>
            <c:dLbl>
              <c:idx val="4"/>
              <c:layout>
                <c:manualLayout>
                  <c:x val="0.0054553264604812"/>
                  <c:y val="0.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A8A-4442-92C5-0887DAF322B8}"/>
                </c:ext>
                <c:ext xmlns:c15="http://schemas.microsoft.com/office/drawing/2012/chart" uri="{CE6537A1-D6FC-4f65-9D91-7224C49458BB}">
                  <c15:layout/>
                </c:ext>
              </c:extLst>
            </c:dLbl>
            <c:spPr>
              <a:noFill/>
              <a:ln>
                <a:noFill/>
              </a:ln>
              <a:effectLst/>
            </c:spPr>
            <c:txPr>
              <a:bodyPr rot="-5400000" vert="horz"/>
              <a:lstStyle/>
              <a:p>
                <a:pPr>
                  <a:defRPr lang="en-US" sz="800">
                    <a:solidFill>
                      <a:srgbClr val="FFC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'!$F$488:$F$492</c:f>
              <c:strCache>
                <c:ptCount val="5"/>
                <c:pt idx="0">
                  <c:v>Dec 31,2016</c:v>
                </c:pt>
                <c:pt idx="1">
                  <c:v>Mar 31,2017</c:v>
                </c:pt>
                <c:pt idx="2">
                  <c:v>Jun 30,2017</c:v>
                </c:pt>
                <c:pt idx="3">
                  <c:v>Sep 30,2017</c:v>
                </c:pt>
                <c:pt idx="4">
                  <c:v>Dec 31,2017</c:v>
                </c:pt>
              </c:strCache>
            </c:strRef>
          </c:cat>
          <c:val>
            <c:numRef>
              <c:f>'Revenue numbers '!$I$488:$I$492</c:f>
              <c:numCache>
                <c:formatCode>#,##0</c:formatCode>
                <c:ptCount val="5"/>
                <c:pt idx="0">
                  <c:v>86627.0</c:v>
                </c:pt>
                <c:pt idx="1">
                  <c:v>81261.0</c:v>
                </c:pt>
                <c:pt idx="2">
                  <c:v>81665.0</c:v>
                </c:pt>
                <c:pt idx="3">
                  <c:v>74654.0</c:v>
                </c:pt>
                <c:pt idx="4">
                  <c:v>65097.0</c:v>
                </c:pt>
              </c:numCache>
            </c:numRef>
          </c:val>
          <c:extLst xmlns:c16r2="http://schemas.microsoft.com/office/drawing/2015/06/chart">
            <c:ext xmlns:c16="http://schemas.microsoft.com/office/drawing/2014/chart" uri="{C3380CC4-5D6E-409C-BE32-E72D297353CC}">
              <c16:uniqueId val="{00000012-8A8A-4442-92C5-0887DAF322B8}"/>
            </c:ext>
          </c:extLst>
        </c:ser>
        <c:ser>
          <c:idx val="4"/>
          <c:order val="2"/>
          <c:tx>
            <c:strRef>
              <c:f>'Revenue numbers '!$J$473</c:f>
              <c:strCache>
                <c:ptCount val="1"/>
                <c:pt idx="0">
                  <c:v>Vodafone</c:v>
                </c:pt>
              </c:strCache>
            </c:strRef>
          </c:tx>
          <c:spPr>
            <a:solidFill>
              <a:srgbClr val="FF0000"/>
            </a:solidFill>
          </c:spPr>
          <c:invertIfNegative val="0"/>
          <c:dLbls>
            <c:spPr>
              <a:noFill/>
              <a:ln>
                <a:noFill/>
              </a:ln>
              <a:effectLst/>
            </c:spPr>
            <c:txPr>
              <a:bodyPr rot="-5400000" vert="horz"/>
              <a:lstStyle/>
              <a:p>
                <a:pPr>
                  <a:defRPr lang="en-US" sz="800" b="1">
                    <a:solidFill>
                      <a:srgbClr val="FF0000"/>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'Revenue numbers '!$F$488:$F$492</c:f>
              <c:strCache>
                <c:ptCount val="5"/>
                <c:pt idx="0">
                  <c:v>Dec 31,2016</c:v>
                </c:pt>
                <c:pt idx="1">
                  <c:v>Mar 31,2017</c:v>
                </c:pt>
                <c:pt idx="2">
                  <c:v>Jun 30,2017</c:v>
                </c:pt>
                <c:pt idx="3">
                  <c:v>Sep 30,2017</c:v>
                </c:pt>
                <c:pt idx="4">
                  <c:v>Dec 31,2017</c:v>
                </c:pt>
              </c:strCache>
            </c:strRef>
          </c:cat>
          <c:val>
            <c:numRef>
              <c:f>'Revenue numbers '!$J$488:$J$492</c:f>
              <c:numCache>
                <c:formatCode>#,##0</c:formatCode>
                <c:ptCount val="5"/>
                <c:pt idx="0">
                  <c:v>96036.7</c:v>
                </c:pt>
                <c:pt idx="1">
                  <c:v>88365.48</c:v>
                </c:pt>
                <c:pt idx="2">
                  <c:v>92434.82</c:v>
                </c:pt>
                <c:pt idx="3">
                  <c:v>85685.04000000001</c:v>
                </c:pt>
                <c:pt idx="4">
                  <c:v>74486.48</c:v>
                </c:pt>
              </c:numCache>
            </c:numRef>
          </c:val>
          <c:extLst xmlns:c16r2="http://schemas.microsoft.com/office/drawing/2015/06/chart">
            <c:ext xmlns:c16="http://schemas.microsoft.com/office/drawing/2014/chart" uri="{C3380CC4-5D6E-409C-BE32-E72D297353CC}">
              <c16:uniqueId val="{00000013-8A8A-4442-92C5-0887DAF322B8}"/>
            </c:ext>
          </c:extLst>
        </c:ser>
        <c:ser>
          <c:idx val="5"/>
          <c:order val="3"/>
          <c:tx>
            <c:strRef>
              <c:f>'Revenue numbers '!$K$473</c:f>
              <c:strCache>
                <c:ptCount val="1"/>
                <c:pt idx="0">
                  <c:v>Uninor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00595239991051774"/>
                  <c:y val="0.0"/>
                </c:manualLayout>
              </c:layout>
              <c:spPr/>
              <c:txPr>
                <a:bodyPr rot="-5400000" vert="horz"/>
                <a:lstStyle/>
                <a:p>
                  <a:pPr>
                    <a:defRPr lang="en-US" sz="800" b="1">
                      <a:solidFill>
                        <a:schemeClr val="accent5">
                          <a:lumMod val="75000"/>
                        </a:schemeClr>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A8A-4442-92C5-0887DAF322B8}"/>
                </c:ext>
                <c:ext xmlns:c15="http://schemas.microsoft.com/office/drawing/2012/chart" uri="{CE6537A1-D6FC-4f65-9D91-7224C49458BB}"/>
              </c:extLst>
            </c:dLbl>
            <c:dLbl>
              <c:idx val="1"/>
              <c:layout>
                <c:manualLayout>
                  <c:x val="0.005778440048685"/>
                  <c:y val="0.0"/>
                </c:manualLayout>
              </c:layout>
              <c:spPr/>
              <c:txPr>
                <a:bodyPr rot="-5400000" vert="horz" anchor="t" anchorCtr="0"/>
                <a:lstStyle/>
                <a:p>
                  <a:pPr>
                    <a:defRPr lang="en-US" sz="800" b="1">
                      <a:solidFill>
                        <a:schemeClr val="accent5">
                          <a:lumMod val="75000"/>
                        </a:schemeClr>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A8A-4442-92C5-0887DAF322B8}"/>
                </c:ext>
                <c:ext xmlns:c15="http://schemas.microsoft.com/office/drawing/2012/chart" uri="{CE6537A1-D6FC-4f65-9D91-7224C49458BB}"/>
              </c:extLst>
            </c:dLbl>
            <c:dLbl>
              <c:idx val="2"/>
              <c:layout>
                <c:manualLayout>
                  <c:x val="0.00385229336578966"/>
                  <c:y val="5.38455146215919E-17"/>
                </c:manualLayout>
              </c:layout>
              <c:spPr/>
              <c:txPr>
                <a:bodyPr rot="-5400000" vert="horz"/>
                <a:lstStyle/>
                <a:p>
                  <a:pPr>
                    <a:defRPr lang="en-US" sz="800" b="1">
                      <a:solidFill>
                        <a:schemeClr val="accent5">
                          <a:lumMod val="75000"/>
                        </a:schemeClr>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A8A-4442-92C5-0887DAF322B8}"/>
                </c:ext>
                <c:ext xmlns:c15="http://schemas.microsoft.com/office/drawing/2012/chart" uri="{CE6537A1-D6FC-4f65-9D91-7224C49458BB}"/>
              </c:extLst>
            </c:dLbl>
            <c:dLbl>
              <c:idx val="3"/>
              <c:layout>
                <c:manualLayout>
                  <c:x val="0.005778440048685"/>
                  <c:y val="-5.38455146215919E-17"/>
                </c:manualLayout>
              </c:layout>
              <c:spPr/>
              <c:txPr>
                <a:bodyPr rot="-5400000" vert="horz"/>
                <a:lstStyle/>
                <a:p>
                  <a:pPr algn="ctr">
                    <a:defRPr lang="en-US" sz="800" b="1"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A8A-4442-92C5-0887DAF322B8}"/>
                </c:ext>
                <c:ext xmlns:c15="http://schemas.microsoft.com/office/drawing/2012/chart" uri="{CE6537A1-D6FC-4f65-9D91-7224C49458BB}"/>
              </c:extLst>
            </c:dLbl>
            <c:dLbl>
              <c:idx val="4"/>
              <c:layout>
                <c:manualLayout>
                  <c:x val="0.00584600158808705"/>
                  <c:y val="0.0"/>
                </c:manualLayout>
              </c:layout>
              <c:spPr/>
              <c:txPr>
                <a:bodyPr rot="-5400000" vert="horz"/>
                <a:lstStyle/>
                <a:p>
                  <a:pPr>
                    <a:defRPr lang="en-US" sz="800" b="1">
                      <a:solidFill>
                        <a:schemeClr val="accent5">
                          <a:lumMod val="75000"/>
                        </a:schemeClr>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A8A-4442-92C5-0887DAF322B8}"/>
                </c:ext>
                <c:ext xmlns:c15="http://schemas.microsoft.com/office/drawing/2012/chart" uri="{CE6537A1-D6FC-4f65-9D91-7224C49458BB}"/>
              </c:extLst>
            </c:dLbl>
            <c:dLbl>
              <c:idx val="5"/>
              <c:layout>
                <c:manualLayout>
                  <c:x val="0.013657107664249"/>
                  <c:y val="0.0"/>
                </c:manualLayout>
              </c:layout>
              <c:spPr/>
              <c:txPr>
                <a:bodyPr rot="-5400000" vert="horz"/>
                <a:lstStyle/>
                <a:p>
                  <a:pPr algn="ctr">
                    <a:defRPr lang="en-US" sz="800" b="1"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A8A-4442-92C5-0887DAF322B8}"/>
                </c:ext>
                <c:ext xmlns:c15="http://schemas.microsoft.com/office/drawing/2012/chart" uri="{CE6537A1-D6FC-4f65-9D91-7224C49458BB}"/>
              </c:extLst>
            </c:dLbl>
            <c:spPr>
              <a:noFill/>
              <a:ln>
                <a:noFill/>
              </a:ln>
              <a:effectLst/>
            </c:spPr>
            <c:txPr>
              <a:bodyPr/>
              <a:lstStyle/>
              <a:p>
                <a:pPr>
                  <a:defRPr lang="en-US" sz="800" b="1">
                    <a:solidFill>
                      <a:schemeClr val="accent5">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'Revenue numbers '!$F$488:$F$492</c:f>
              <c:strCache>
                <c:ptCount val="5"/>
                <c:pt idx="0">
                  <c:v>Dec 31,2016</c:v>
                </c:pt>
                <c:pt idx="1">
                  <c:v>Mar 31,2017</c:v>
                </c:pt>
                <c:pt idx="2">
                  <c:v>Jun 30,2017</c:v>
                </c:pt>
                <c:pt idx="3">
                  <c:v>Sep 30,2017</c:v>
                </c:pt>
                <c:pt idx="4">
                  <c:v>Dec 31,2017</c:v>
                </c:pt>
              </c:strCache>
            </c:strRef>
          </c:cat>
          <c:val>
            <c:numRef>
              <c:f>'Revenue numbers '!$K$488:$K$492</c:f>
              <c:numCache>
                <c:formatCode>#,##0</c:formatCode>
                <c:ptCount val="5"/>
              </c:numCache>
            </c:numRef>
          </c:val>
          <c:extLst xmlns:c16r2="http://schemas.microsoft.com/office/drawing/2015/06/chart">
            <c:ext xmlns:c16="http://schemas.microsoft.com/office/drawing/2014/chart" uri="{C3380CC4-5D6E-409C-BE32-E72D297353CC}">
              <c16:uniqueId val="{0000001A-8A8A-4442-92C5-0887DAF322B8}"/>
            </c:ext>
          </c:extLst>
        </c:ser>
        <c:dLbls>
          <c:showLegendKey val="0"/>
          <c:showVal val="1"/>
          <c:showCatName val="0"/>
          <c:showSerName val="0"/>
          <c:showPercent val="0"/>
          <c:showBubbleSize val="0"/>
        </c:dLbls>
        <c:gapWidth val="150"/>
        <c:shape val="box"/>
        <c:axId val="1207713728"/>
        <c:axId val="1206939600"/>
        <c:axId val="0"/>
      </c:bar3DChart>
      <c:catAx>
        <c:axId val="1207713728"/>
        <c:scaling>
          <c:orientation val="minMax"/>
        </c:scaling>
        <c:delete val="0"/>
        <c:axPos val="b"/>
        <c:numFmt formatCode="General" sourceLinked="1"/>
        <c:majorTickMark val="out"/>
        <c:minorTickMark val="none"/>
        <c:tickLblPos val="low"/>
        <c:txPr>
          <a:bodyPr rot="0" vert="horz"/>
          <a:lstStyle/>
          <a:p>
            <a:pPr>
              <a:defRPr lang="en-US"/>
            </a:pPr>
            <a:endParaRPr lang="en-US"/>
          </a:p>
        </c:txPr>
        <c:crossAx val="1206939600"/>
        <c:crosses val="autoZero"/>
        <c:auto val="1"/>
        <c:lblAlgn val="ctr"/>
        <c:lblOffset val="100"/>
        <c:tickLblSkip val="1"/>
        <c:tickMarkSkip val="1"/>
        <c:noMultiLvlLbl val="0"/>
      </c:catAx>
      <c:valAx>
        <c:axId val="1206939600"/>
        <c:scaling>
          <c:orientation val="minMax"/>
        </c:scaling>
        <c:delete val="0"/>
        <c:axPos val="l"/>
        <c:title>
          <c:tx>
            <c:rich>
              <a:bodyPr/>
              <a:lstStyle/>
              <a:p>
                <a:pPr>
                  <a:defRPr lang="en-US"/>
                </a:pPr>
                <a:r>
                  <a:rPr lang="en-US" b="0"/>
                  <a:t>Mobile Revenue</a:t>
                </a:r>
              </a:p>
              <a:p>
                <a:pPr>
                  <a:defRPr lang="en-US"/>
                </a:pPr>
                <a:r>
                  <a:rPr lang="en-US" b="0"/>
                  <a:t> (INR Mn)</a:t>
                </a:r>
              </a:p>
            </c:rich>
          </c:tx>
          <c:layout>
            <c:manualLayout>
              <c:xMode val="edge"/>
              <c:yMode val="edge"/>
              <c:x val="0.0146642875427264"/>
              <c:y val="0.221235235770918"/>
            </c:manualLayout>
          </c:layout>
          <c:overlay val="0"/>
        </c:title>
        <c:numFmt formatCode="#,##0" sourceLinked="1"/>
        <c:majorTickMark val="out"/>
        <c:minorTickMark val="none"/>
        <c:tickLblPos val="nextTo"/>
        <c:txPr>
          <a:bodyPr rot="0" vert="horz"/>
          <a:lstStyle/>
          <a:p>
            <a:pPr>
              <a:defRPr lang="en-US"/>
            </a:pPr>
            <a:endParaRPr lang="en-US"/>
          </a:p>
        </c:txPr>
        <c:crossAx val="1207713728"/>
        <c:crosses val="autoZero"/>
        <c:crossBetween val="between"/>
      </c:valAx>
      <c:dTable>
        <c:showHorzBorder val="1"/>
        <c:showVertBorder val="1"/>
        <c:showOutline val="1"/>
        <c:showKeys val="1"/>
        <c:txPr>
          <a:bodyPr/>
          <a:lstStyle/>
          <a:p>
            <a:pPr rtl="0">
              <a:defRPr lang="en-US"/>
            </a:pPr>
            <a:endParaRPr lang="en-US"/>
          </a:p>
        </c:txPr>
      </c:dTable>
      <c:spPr>
        <a:solidFill>
          <a:srgbClr val="FFFF99"/>
        </a:solidFill>
      </c:spPr>
    </c:plotArea>
    <c:legend>
      <c:legendPos val="b"/>
      <c:layout>
        <c:manualLayout>
          <c:xMode val="edge"/>
          <c:yMode val="edge"/>
          <c:x val="0.257027544842042"/>
          <c:y val="0.923847163106205"/>
          <c:w val="0.546608053212446"/>
          <c:h val="0.0473163010598642"/>
        </c:manualLayout>
      </c:layout>
      <c:overlay val="0"/>
      <c:txPr>
        <a:bodyPr/>
        <a:lstStyle/>
        <a:p>
          <a:pPr>
            <a:defRPr lang="en-US"/>
          </a:pPr>
          <a:endParaRPr lang="en-US"/>
        </a:p>
      </c:txPr>
    </c:legend>
    <c:plotVisOnly val="1"/>
    <c:dispBlanksAs val="gap"/>
    <c:showDLblsOverMax val="0"/>
  </c:chart>
  <c:spPr>
    <a:solidFill>
      <a:srgbClr val="FFFF99"/>
    </a:solidFill>
  </c:spPr>
  <c:printSettings>
    <c:headerFooter alignWithMargins="0"/>
    <c:pageMargins b="1.0" l="0.750000000000015" r="0.750000000000015" t="1.0" header="0.5" footer="0.5"/>
    <c:pageSetup/>
  </c:printSettings>
  <c:userShapes r:id="rId1"/>
</c:chartSpace>
</file>

<file path=xl/drawings/_rels/drawing1.xml.rels><?xml version="1.0" encoding="UTF-8" standalone="yes"?>
<Relationships xmlns="http://schemas.openxmlformats.org/package/2006/relationships"><Relationship Id="rId20" Type="http://schemas.openxmlformats.org/officeDocument/2006/relationships/image" Target="../media/image19.jpeg"/><Relationship Id="rId21" Type="http://schemas.openxmlformats.org/officeDocument/2006/relationships/image" Target="../media/image20.jpeg"/><Relationship Id="rId22" Type="http://schemas.openxmlformats.org/officeDocument/2006/relationships/image" Target="../media/image21.jpeg"/><Relationship Id="rId23" Type="http://schemas.openxmlformats.org/officeDocument/2006/relationships/image" Target="../media/image22.jpeg"/><Relationship Id="rId24" Type="http://schemas.openxmlformats.org/officeDocument/2006/relationships/image" Target="../media/image23.jpeg"/><Relationship Id="rId25" Type="http://schemas.openxmlformats.org/officeDocument/2006/relationships/image" Target="../media/image24.jpeg"/><Relationship Id="rId26" Type="http://schemas.openxmlformats.org/officeDocument/2006/relationships/image" Target="../media/image25.jpeg"/><Relationship Id="rId27" Type="http://schemas.openxmlformats.org/officeDocument/2006/relationships/image" Target="../media/image26.jpeg"/><Relationship Id="rId28" Type="http://schemas.openxmlformats.org/officeDocument/2006/relationships/image" Target="../media/image27.jpeg"/><Relationship Id="rId29" Type="http://schemas.openxmlformats.org/officeDocument/2006/relationships/image" Target="../media/image28.jpeg"/><Relationship Id="rId1" Type="http://schemas.openxmlformats.org/officeDocument/2006/relationships/hyperlink" Target="http://www.tonsetelecom.com/" TargetMode="External"/><Relationship Id="rId2" Type="http://schemas.openxmlformats.org/officeDocument/2006/relationships/image" Target="../media/image1.jpeg"/><Relationship Id="rId3" Type="http://schemas.openxmlformats.org/officeDocument/2006/relationships/image" Target="../media/image2.jpeg"/><Relationship Id="rId4" Type="http://schemas.openxmlformats.org/officeDocument/2006/relationships/image" Target="../media/image3.png"/><Relationship Id="rId5" Type="http://schemas.openxmlformats.org/officeDocument/2006/relationships/image" Target="../media/image4.jpeg"/><Relationship Id="rId30" Type="http://schemas.openxmlformats.org/officeDocument/2006/relationships/image" Target="../media/image29.jpeg"/><Relationship Id="rId31" Type="http://schemas.openxmlformats.org/officeDocument/2006/relationships/image" Target="../media/image30.jpeg"/><Relationship Id="rId32" Type="http://schemas.openxmlformats.org/officeDocument/2006/relationships/hyperlink" Target="http://www.ril.com/" TargetMode="External"/><Relationship Id="rId9" Type="http://schemas.openxmlformats.org/officeDocument/2006/relationships/image" Target="../media/image8.png"/><Relationship Id="rId6" Type="http://schemas.openxmlformats.org/officeDocument/2006/relationships/image" Target="../media/image5.jpeg"/><Relationship Id="rId7" Type="http://schemas.openxmlformats.org/officeDocument/2006/relationships/image" Target="../media/image6.png"/><Relationship Id="rId8" Type="http://schemas.openxmlformats.org/officeDocument/2006/relationships/image" Target="../media/image7.jpeg"/><Relationship Id="rId33" Type="http://schemas.openxmlformats.org/officeDocument/2006/relationships/image" Target="../media/image31.png"/><Relationship Id="rId10" Type="http://schemas.openxmlformats.org/officeDocument/2006/relationships/image" Target="../media/image9.jpeg"/><Relationship Id="rId11" Type="http://schemas.openxmlformats.org/officeDocument/2006/relationships/image" Target="../media/image10.png"/><Relationship Id="rId12" Type="http://schemas.openxmlformats.org/officeDocument/2006/relationships/image" Target="../media/image11.jpeg"/><Relationship Id="rId13" Type="http://schemas.openxmlformats.org/officeDocument/2006/relationships/image" Target="../media/image12.jpeg"/><Relationship Id="rId14" Type="http://schemas.openxmlformats.org/officeDocument/2006/relationships/image" Target="../media/image13.jpeg"/><Relationship Id="rId15" Type="http://schemas.openxmlformats.org/officeDocument/2006/relationships/image" Target="../media/image14.jpeg"/><Relationship Id="rId16" Type="http://schemas.openxmlformats.org/officeDocument/2006/relationships/image" Target="../media/image15.png"/><Relationship Id="rId17" Type="http://schemas.openxmlformats.org/officeDocument/2006/relationships/image" Target="../media/image16.jpeg"/><Relationship Id="rId18" Type="http://schemas.openxmlformats.org/officeDocument/2006/relationships/image" Target="../media/image17.jpeg"/><Relationship Id="rId19"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tonsetelecom.com/" TargetMode="External"/><Relationship Id="rId4" Type="http://schemas.openxmlformats.org/officeDocument/2006/relationships/image" Target="../media/image33.jpeg"/><Relationship Id="rId1" Type="http://schemas.openxmlformats.org/officeDocument/2006/relationships/image" Target="../media/image32.jpeg"/><Relationship Id="rId2" Type="http://schemas.openxmlformats.org/officeDocument/2006/relationships/hyperlink" Target="#'Table Of Content'!A1"/></Relationships>
</file>

<file path=xl/drawings/_rels/drawing2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3" Type="http://schemas.openxmlformats.org/officeDocument/2006/relationships/hyperlink" Target="#'Table Of Content'!A1"/><Relationship Id="rId4" Type="http://schemas.openxmlformats.org/officeDocument/2006/relationships/image" Target="../media/image35.gif"/><Relationship Id="rId1" Type="http://schemas.openxmlformats.org/officeDocument/2006/relationships/hyperlink" Target="http://www.tonsetelecom.com/" TargetMode="External"/><Relationship Id="rId2" Type="http://schemas.openxmlformats.org/officeDocument/2006/relationships/image" Target="../media/image34.jpeg"/></Relationships>
</file>

<file path=xl/drawings/_rels/drawing35.xml.rels><?xml version="1.0" encoding="UTF-8" standalone="yes"?>
<Relationships xmlns="http://schemas.openxmlformats.org/package/2006/relationships"><Relationship Id="rId9" Type="http://schemas.openxmlformats.org/officeDocument/2006/relationships/image" Target="../media/image55.jpeg"/><Relationship Id="rId20" Type="http://schemas.openxmlformats.org/officeDocument/2006/relationships/hyperlink" Target="#'Revenue numbers '!A391"/><Relationship Id="rId21" Type="http://schemas.openxmlformats.org/officeDocument/2006/relationships/image" Target="../media/image58.jpeg"/><Relationship Id="rId22" Type="http://schemas.openxmlformats.org/officeDocument/2006/relationships/image" Target="../media/image59.jpeg"/><Relationship Id="rId10" Type="http://schemas.openxmlformats.org/officeDocument/2006/relationships/hyperlink" Target="#'Revenue numbers '!A426"/><Relationship Id="rId11" Type="http://schemas.openxmlformats.org/officeDocument/2006/relationships/image" Target="../media/image56.png"/><Relationship Id="rId12" Type="http://schemas.openxmlformats.org/officeDocument/2006/relationships/hyperlink" Target="#'Revenue numbers '!A62"/><Relationship Id="rId13" Type="http://schemas.openxmlformats.org/officeDocument/2006/relationships/image" Target="../media/image2.jpeg"/><Relationship Id="rId14" Type="http://schemas.openxmlformats.org/officeDocument/2006/relationships/hyperlink" Target="#'Table Of Content'!A1"/><Relationship Id="rId15" Type="http://schemas.openxmlformats.org/officeDocument/2006/relationships/hyperlink" Target="http://www.tonsetelecom.com/" TargetMode="External"/><Relationship Id="rId16" Type="http://schemas.openxmlformats.org/officeDocument/2006/relationships/image" Target="../media/image57.jpeg"/><Relationship Id="rId17" Type="http://schemas.openxmlformats.org/officeDocument/2006/relationships/hyperlink" Target="#'Revenue numbers '!A3"/><Relationship Id="rId18" Type="http://schemas.openxmlformats.org/officeDocument/2006/relationships/image" Target="../media/image38.jpeg"/><Relationship Id="rId19" Type="http://schemas.openxmlformats.org/officeDocument/2006/relationships/hyperlink" Target="#'Revenue numbers '!A474"/><Relationship Id="rId1" Type="http://schemas.openxmlformats.org/officeDocument/2006/relationships/hyperlink" Target="#'Revenue numbers '!A220"/><Relationship Id="rId2" Type="http://schemas.openxmlformats.org/officeDocument/2006/relationships/image" Target="../media/image51.jpeg"/><Relationship Id="rId3" Type="http://schemas.openxmlformats.org/officeDocument/2006/relationships/hyperlink" Target="#'Revenue numbers '!A155"/><Relationship Id="rId4" Type="http://schemas.openxmlformats.org/officeDocument/2006/relationships/image" Target="../media/image52.jpeg"/><Relationship Id="rId5" Type="http://schemas.openxmlformats.org/officeDocument/2006/relationships/hyperlink" Target="#'Revenue numbers '!A345"/><Relationship Id="rId6" Type="http://schemas.openxmlformats.org/officeDocument/2006/relationships/image" Target="../media/image53.png"/><Relationship Id="rId7" Type="http://schemas.openxmlformats.org/officeDocument/2006/relationships/hyperlink" Target="#'Revenue numbers '!A1"/><Relationship Id="rId8" Type="http://schemas.openxmlformats.org/officeDocument/2006/relationships/image" Target="../media/image5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60.jpeg"/><Relationship Id="rId4" Type="http://schemas.openxmlformats.org/officeDocument/2006/relationships/image" Target="../media/image61.emf"/><Relationship Id="rId1" Type="http://schemas.openxmlformats.org/officeDocument/2006/relationships/hyperlink" Target="#'Table Of Content'!A1"/><Relationship Id="rId2" Type="http://schemas.openxmlformats.org/officeDocument/2006/relationships/hyperlink" Target="http://www.tonsetelecom.com/" TargetMode="External"/></Relationships>
</file>

<file path=xl/drawings/_rels/drawing37.xml.rels><?xml version="1.0" encoding="UTF-8" standalone="yes"?>
<Relationships xmlns="http://schemas.openxmlformats.org/package/2006/relationships"><Relationship Id="rId9" Type="http://schemas.openxmlformats.org/officeDocument/2006/relationships/chart" Target="../charts/chart42.xml"/><Relationship Id="rId20" Type="http://schemas.openxmlformats.org/officeDocument/2006/relationships/hyperlink" Target="#'Market share &amp; Sub Trends '!A691"/><Relationship Id="rId21" Type="http://schemas.openxmlformats.org/officeDocument/2006/relationships/image" Target="../media/image35.gif"/><Relationship Id="rId22" Type="http://schemas.openxmlformats.org/officeDocument/2006/relationships/hyperlink" Target="#'Market share &amp; Sub Trends '!A490"/><Relationship Id="rId23" Type="http://schemas.openxmlformats.org/officeDocument/2006/relationships/hyperlink" Target="#'Market share &amp; Sub Trends '!A740"/><Relationship Id="rId10" Type="http://schemas.openxmlformats.org/officeDocument/2006/relationships/hyperlink" Target="#'Table Of Content'!A1"/><Relationship Id="rId11" Type="http://schemas.openxmlformats.org/officeDocument/2006/relationships/hyperlink" Target="#'Market share &amp; Sub Trends '!A3"/><Relationship Id="rId12" Type="http://schemas.openxmlformats.org/officeDocument/2006/relationships/image" Target="../media/image38.jpeg"/><Relationship Id="rId13" Type="http://schemas.openxmlformats.org/officeDocument/2006/relationships/hyperlink" Target="#'Market share &amp; Sub Trends '!A321"/><Relationship Id="rId14" Type="http://schemas.openxmlformats.org/officeDocument/2006/relationships/hyperlink" Target="#'Market share &amp; Sub Trends '!A730"/><Relationship Id="rId15" Type="http://schemas.openxmlformats.org/officeDocument/2006/relationships/hyperlink" Target="http://www.tonsetelecom.com/" TargetMode="External"/><Relationship Id="rId16" Type="http://schemas.openxmlformats.org/officeDocument/2006/relationships/image" Target="../media/image1.jpeg"/><Relationship Id="rId17" Type="http://schemas.openxmlformats.org/officeDocument/2006/relationships/hyperlink" Target="#'Market share &amp; Sub Trends '!A503"/><Relationship Id="rId18" Type="http://schemas.openxmlformats.org/officeDocument/2006/relationships/hyperlink" Target="#'Market share &amp; Sub Trends '!A521"/><Relationship Id="rId19" Type="http://schemas.openxmlformats.org/officeDocument/2006/relationships/hyperlink" Target="#'Market share &amp; Sub Trends '!Q660"/><Relationship Id="rId1" Type="http://schemas.openxmlformats.org/officeDocument/2006/relationships/chart" Target="../charts/chart35.xml"/><Relationship Id="rId2" Type="http://schemas.openxmlformats.org/officeDocument/2006/relationships/chart" Target="../charts/chart36.xml"/><Relationship Id="rId3" Type="http://schemas.openxmlformats.org/officeDocument/2006/relationships/chart" Target="../charts/chart37.xml"/><Relationship Id="rId4" Type="http://schemas.openxmlformats.org/officeDocument/2006/relationships/chart" Target="../charts/chart38.xml"/><Relationship Id="rId5" Type="http://schemas.openxmlformats.org/officeDocument/2006/relationships/image" Target="../media/image62.png"/><Relationship Id="rId6" Type="http://schemas.openxmlformats.org/officeDocument/2006/relationships/chart" Target="../charts/chart39.xml"/><Relationship Id="rId7" Type="http://schemas.openxmlformats.org/officeDocument/2006/relationships/chart" Target="../charts/chart40.xml"/><Relationship Id="rId8"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39.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4.xml.rels><?xml version="1.0" encoding="UTF-8" standalone="yes"?>
<Relationships xmlns="http://schemas.openxmlformats.org/package/2006/relationships"><Relationship Id="rId13" Type="http://schemas.openxmlformats.org/officeDocument/2006/relationships/chart" Target="../charts/chart12.xml"/><Relationship Id="rId14" Type="http://schemas.openxmlformats.org/officeDocument/2006/relationships/chart" Target="../charts/chart13.xml"/><Relationship Id="rId15" Type="http://schemas.openxmlformats.org/officeDocument/2006/relationships/chart" Target="../charts/chart14.xml"/><Relationship Id="rId16" Type="http://schemas.openxmlformats.org/officeDocument/2006/relationships/chart" Target="../charts/chart15.xml"/><Relationship Id="rId17" Type="http://schemas.openxmlformats.org/officeDocument/2006/relationships/hyperlink" Target="#Graphs!A680"/><Relationship Id="rId18" Type="http://schemas.openxmlformats.org/officeDocument/2006/relationships/hyperlink" Target="#Graphs!A730"/><Relationship Id="rId19" Type="http://schemas.openxmlformats.org/officeDocument/2006/relationships/hyperlink" Target="#Graphs!A800"/><Relationship Id="rId63" Type="http://schemas.openxmlformats.org/officeDocument/2006/relationships/image" Target="../media/image43.jpeg"/><Relationship Id="rId64" Type="http://schemas.openxmlformats.org/officeDocument/2006/relationships/hyperlink" Target="#Graphs!A1909"/><Relationship Id="rId65" Type="http://schemas.openxmlformats.org/officeDocument/2006/relationships/image" Target="../media/image44.jpeg"/><Relationship Id="rId66" Type="http://schemas.openxmlformats.org/officeDocument/2006/relationships/hyperlink" Target="#Graphs!A1931"/><Relationship Id="rId67" Type="http://schemas.openxmlformats.org/officeDocument/2006/relationships/image" Target="../media/image45.jpeg"/><Relationship Id="rId68" Type="http://schemas.openxmlformats.org/officeDocument/2006/relationships/image" Target="../media/image46.jpeg"/><Relationship Id="rId69" Type="http://schemas.openxmlformats.org/officeDocument/2006/relationships/hyperlink" Target="#Graphs!A1772"/><Relationship Id="rId50" Type="http://schemas.openxmlformats.org/officeDocument/2006/relationships/chart" Target="../charts/chart28.xml"/><Relationship Id="rId51" Type="http://schemas.openxmlformats.org/officeDocument/2006/relationships/chart" Target="../charts/chart29.xml"/><Relationship Id="rId52" Type="http://schemas.openxmlformats.org/officeDocument/2006/relationships/chart" Target="../charts/chart30.xml"/><Relationship Id="rId53" Type="http://schemas.openxmlformats.org/officeDocument/2006/relationships/chart" Target="../charts/chart31.xml"/><Relationship Id="rId54" Type="http://schemas.openxmlformats.org/officeDocument/2006/relationships/chart" Target="../charts/chart32.xml"/><Relationship Id="rId55" Type="http://schemas.openxmlformats.org/officeDocument/2006/relationships/hyperlink" Target="#Graphs!A1"/><Relationship Id="rId56" Type="http://schemas.openxmlformats.org/officeDocument/2006/relationships/chart" Target="../charts/chart33.xml"/><Relationship Id="rId57" Type="http://schemas.openxmlformats.org/officeDocument/2006/relationships/image" Target="../media/image40.png"/><Relationship Id="rId58" Type="http://schemas.openxmlformats.org/officeDocument/2006/relationships/hyperlink" Target="#Graphs!A1850"/><Relationship Id="rId59" Type="http://schemas.openxmlformats.org/officeDocument/2006/relationships/image" Target="../media/image41.jpeg"/><Relationship Id="rId40" Type="http://schemas.openxmlformats.org/officeDocument/2006/relationships/hyperlink" Target="#Graphs!A648"/><Relationship Id="rId41" Type="http://schemas.openxmlformats.org/officeDocument/2006/relationships/hyperlink" Target="#Graphs!A960"/><Relationship Id="rId42" Type="http://schemas.openxmlformats.org/officeDocument/2006/relationships/chart" Target="../charts/chart21.xml"/><Relationship Id="rId43" Type="http://schemas.openxmlformats.org/officeDocument/2006/relationships/chart" Target="../charts/chart22.xml"/><Relationship Id="rId44" Type="http://schemas.openxmlformats.org/officeDocument/2006/relationships/chart" Target="../charts/chart23.xml"/><Relationship Id="rId45" Type="http://schemas.openxmlformats.org/officeDocument/2006/relationships/chart" Target="../charts/chart24.xml"/><Relationship Id="rId46" Type="http://schemas.openxmlformats.org/officeDocument/2006/relationships/chart" Target="../charts/chart25.xml"/><Relationship Id="rId47" Type="http://schemas.openxmlformats.org/officeDocument/2006/relationships/chart" Target="../charts/chart26.xml"/><Relationship Id="rId48" Type="http://schemas.openxmlformats.org/officeDocument/2006/relationships/chart" Target="../charts/chart27.xml"/><Relationship Id="rId49" Type="http://schemas.openxmlformats.org/officeDocument/2006/relationships/hyperlink" Target="#Graphs!A1294"/><Relationship Id="rId1" Type="http://schemas.openxmlformats.org/officeDocument/2006/relationships/image" Target="../media/image36.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 Id="rId8" Type="http://schemas.openxmlformats.org/officeDocument/2006/relationships/chart" Target="../charts/chart7.xml"/><Relationship Id="rId9" Type="http://schemas.openxmlformats.org/officeDocument/2006/relationships/chart" Target="../charts/chart8.xml"/><Relationship Id="rId30" Type="http://schemas.openxmlformats.org/officeDocument/2006/relationships/image" Target="../media/image1.jpeg"/><Relationship Id="rId31" Type="http://schemas.openxmlformats.org/officeDocument/2006/relationships/hyperlink" Target="#Graphs!A8"/><Relationship Id="rId32" Type="http://schemas.openxmlformats.org/officeDocument/2006/relationships/image" Target="../media/image38.jpeg"/><Relationship Id="rId33" Type="http://schemas.openxmlformats.org/officeDocument/2006/relationships/hyperlink" Target="#Graphs!A22"/><Relationship Id="rId34" Type="http://schemas.openxmlformats.org/officeDocument/2006/relationships/chart" Target="../charts/chart18.xml"/><Relationship Id="rId35" Type="http://schemas.openxmlformats.org/officeDocument/2006/relationships/chart" Target="../charts/chart19.xml"/><Relationship Id="rId36" Type="http://schemas.openxmlformats.org/officeDocument/2006/relationships/chart" Target="../charts/chart20.xml"/><Relationship Id="rId37" Type="http://schemas.openxmlformats.org/officeDocument/2006/relationships/hyperlink" Target="#Graphs!A1333"/><Relationship Id="rId38" Type="http://schemas.openxmlformats.org/officeDocument/2006/relationships/hyperlink" Target="#Graphs!A1362"/><Relationship Id="rId39" Type="http://schemas.openxmlformats.org/officeDocument/2006/relationships/hyperlink" Target="#Graphs!A1388"/><Relationship Id="rId70" Type="http://schemas.openxmlformats.org/officeDocument/2006/relationships/image" Target="../media/image47.jpeg"/><Relationship Id="rId71" Type="http://schemas.openxmlformats.org/officeDocument/2006/relationships/image" Target="../media/image48.png"/><Relationship Id="rId72" Type="http://schemas.openxmlformats.org/officeDocument/2006/relationships/image" Target="../media/image49.jpeg"/><Relationship Id="rId20" Type="http://schemas.openxmlformats.org/officeDocument/2006/relationships/hyperlink" Target="#Graphs!A1235"/><Relationship Id="rId21" Type="http://schemas.openxmlformats.org/officeDocument/2006/relationships/image" Target="../media/image37.png"/><Relationship Id="rId22" Type="http://schemas.openxmlformats.org/officeDocument/2006/relationships/hyperlink" Target="#Graphs!A1018"/><Relationship Id="rId23" Type="http://schemas.openxmlformats.org/officeDocument/2006/relationships/hyperlink" Target="#Graphs!A1069"/><Relationship Id="rId24" Type="http://schemas.openxmlformats.org/officeDocument/2006/relationships/hyperlink" Target="#Graphs!A1138"/><Relationship Id="rId25" Type="http://schemas.openxmlformats.org/officeDocument/2006/relationships/hyperlink" Target="#Graphs!A1240"/><Relationship Id="rId26" Type="http://schemas.openxmlformats.org/officeDocument/2006/relationships/chart" Target="../charts/chart16.xml"/><Relationship Id="rId27" Type="http://schemas.openxmlformats.org/officeDocument/2006/relationships/chart" Target="../charts/chart17.xml"/><Relationship Id="rId28" Type="http://schemas.openxmlformats.org/officeDocument/2006/relationships/hyperlink" Target="#'Table Of Content'!A1"/><Relationship Id="rId29" Type="http://schemas.openxmlformats.org/officeDocument/2006/relationships/hyperlink" Target="http://www.tonsetelecom.com/" TargetMode="External"/><Relationship Id="rId73" Type="http://schemas.openxmlformats.org/officeDocument/2006/relationships/image" Target="../media/image50.jpeg"/><Relationship Id="rId74" Type="http://schemas.openxmlformats.org/officeDocument/2006/relationships/hyperlink" Target="#Graphs!A1945"/><Relationship Id="rId75" Type="http://schemas.openxmlformats.org/officeDocument/2006/relationships/hyperlink" Target="#Graphs!A1975"/><Relationship Id="rId76" Type="http://schemas.openxmlformats.org/officeDocument/2006/relationships/hyperlink" Target="#Graphs!A2010"/><Relationship Id="rId77" Type="http://schemas.openxmlformats.org/officeDocument/2006/relationships/hyperlink" Target="#Graphs!A2080"/><Relationship Id="rId78" Type="http://schemas.openxmlformats.org/officeDocument/2006/relationships/hyperlink" Target="#Graphs!A1933"/><Relationship Id="rId79" Type="http://schemas.openxmlformats.org/officeDocument/2006/relationships/chart" Target="../charts/chart34.xml"/><Relationship Id="rId60" Type="http://schemas.openxmlformats.org/officeDocument/2006/relationships/hyperlink" Target="#Graphs!A1819"/><Relationship Id="rId61" Type="http://schemas.openxmlformats.org/officeDocument/2006/relationships/image" Target="../media/image42.jpeg"/><Relationship Id="rId62" Type="http://schemas.openxmlformats.org/officeDocument/2006/relationships/hyperlink" Target="#Graphs!A1880"/><Relationship Id="rId10" Type="http://schemas.openxmlformats.org/officeDocument/2006/relationships/chart" Target="../charts/chart9.xml"/><Relationship Id="rId11" Type="http://schemas.openxmlformats.org/officeDocument/2006/relationships/chart" Target="../charts/chart10.xml"/><Relationship Id="rId12" Type="http://schemas.openxmlformats.org/officeDocument/2006/relationships/chart" Target="../charts/chart11.xml"/></Relationships>
</file>

<file path=xl/drawings/_rels/drawing40.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41.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42.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43.xml.rels><?xml version="1.0" encoding="UTF-8" standalone="yes"?>
<Relationships xmlns="http://schemas.openxmlformats.org/package/2006/relationships"><Relationship Id="rId1" Type="http://schemas.openxmlformats.org/officeDocument/2006/relationships/hyperlink" Target="http://www.tonsetelecom.com/#www.tonsetelecom.com"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33.jpeg"/><Relationship Id="rId4" Type="http://schemas.openxmlformats.org/officeDocument/2006/relationships/hyperlink" Target="#'Market share &amp; Sub Trends '!A1"/><Relationship Id="rId1" Type="http://schemas.openxmlformats.org/officeDocument/2006/relationships/chart" Target="../charts/chart43.xml"/><Relationship Id="rId2" Type="http://schemas.openxmlformats.org/officeDocument/2006/relationships/hyperlink" Target="http://www.tonsetelecom.com/" TargetMode="External"/></Relationships>
</file>

<file path=xl/drawings/_rels/drawing46.xml.rels><?xml version="1.0" encoding="UTF-8" standalone="yes"?>
<Relationships xmlns="http://schemas.openxmlformats.org/package/2006/relationships"><Relationship Id="rId3" Type="http://schemas.openxmlformats.org/officeDocument/2006/relationships/chart" Target="../charts/chart46.xml"/><Relationship Id="rId4" Type="http://schemas.openxmlformats.org/officeDocument/2006/relationships/chart" Target="../charts/chart47.xml"/><Relationship Id="rId5" Type="http://schemas.openxmlformats.org/officeDocument/2006/relationships/hyperlink" Target="http://www.tonsetelecom.com/" TargetMode="External"/><Relationship Id="rId6" Type="http://schemas.openxmlformats.org/officeDocument/2006/relationships/image" Target="../media/image63.jpeg"/><Relationship Id="rId7" Type="http://schemas.openxmlformats.org/officeDocument/2006/relationships/hyperlink" Target="#'Market share &amp; Sub Trends '!A1"/><Relationship Id="rId8" Type="http://schemas.openxmlformats.org/officeDocument/2006/relationships/hyperlink" Target="#'Operator Circlewise Breakup'!A1"/><Relationship Id="rId1" Type="http://schemas.openxmlformats.org/officeDocument/2006/relationships/chart" Target="../charts/chart44.xml"/><Relationship Id="rId2"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3" Type="http://schemas.openxmlformats.org/officeDocument/2006/relationships/hyperlink" Target="#'Market share &amp; Sub Trends '!A1"/><Relationship Id="rId4" Type="http://schemas.openxmlformats.org/officeDocument/2006/relationships/chart" Target="../charts/chart48.xml"/><Relationship Id="rId1" Type="http://schemas.openxmlformats.org/officeDocument/2006/relationships/hyperlink" Target="http://www.tonsetelecom.com/" TargetMode="External"/><Relationship Id="rId2" Type="http://schemas.openxmlformats.org/officeDocument/2006/relationships/image" Target="../media/image33.jpeg"/></Relationships>
</file>

<file path=xl/drawings/_rels/drawing52.xml.rels><?xml version="1.0" encoding="UTF-8" standalone="yes"?>
<Relationships xmlns="http://schemas.openxmlformats.org/package/2006/relationships"><Relationship Id="rId46" Type="http://schemas.openxmlformats.org/officeDocument/2006/relationships/image" Target="../media/image86.png"/><Relationship Id="rId47" Type="http://schemas.openxmlformats.org/officeDocument/2006/relationships/image" Target="../media/image87.jpeg"/><Relationship Id="rId48" Type="http://schemas.openxmlformats.org/officeDocument/2006/relationships/image" Target="../media/image88.jpeg"/><Relationship Id="rId49" Type="http://schemas.openxmlformats.org/officeDocument/2006/relationships/image" Target="../media/image89.jpeg"/><Relationship Id="rId20" Type="http://schemas.openxmlformats.org/officeDocument/2006/relationships/image" Target="../media/image73.jpeg"/><Relationship Id="rId21" Type="http://schemas.openxmlformats.org/officeDocument/2006/relationships/hyperlink" Target="#'New Devices Intro &amp; Analysis'!A278"/><Relationship Id="rId22" Type="http://schemas.openxmlformats.org/officeDocument/2006/relationships/image" Target="../media/image74.jpeg"/><Relationship Id="rId23" Type="http://schemas.openxmlformats.org/officeDocument/2006/relationships/hyperlink" Target="#'New Devices Intro &amp; Analysis'!A315"/><Relationship Id="rId24" Type="http://schemas.openxmlformats.org/officeDocument/2006/relationships/image" Target="../media/image75.jpeg"/><Relationship Id="rId25" Type="http://schemas.openxmlformats.org/officeDocument/2006/relationships/hyperlink" Target="#'New Devices Intro &amp; Analysis'!A218"/><Relationship Id="rId26" Type="http://schemas.openxmlformats.org/officeDocument/2006/relationships/image" Target="../media/image18.jpeg"/><Relationship Id="rId27" Type="http://schemas.openxmlformats.org/officeDocument/2006/relationships/hyperlink" Target="#'New Devices Intro &amp; Analysis'!A166"/><Relationship Id="rId28" Type="http://schemas.openxmlformats.org/officeDocument/2006/relationships/image" Target="../media/image76.jpeg"/><Relationship Id="rId29" Type="http://schemas.openxmlformats.org/officeDocument/2006/relationships/image" Target="../media/image77.jpeg"/><Relationship Id="rId50" Type="http://schemas.openxmlformats.org/officeDocument/2006/relationships/image" Target="../media/image90.jpeg"/><Relationship Id="rId1" Type="http://schemas.openxmlformats.org/officeDocument/2006/relationships/hyperlink" Target="#'New Devices Intro &amp; Analysis'!A411"/><Relationship Id="rId2" Type="http://schemas.openxmlformats.org/officeDocument/2006/relationships/image" Target="../media/image64.jpeg"/><Relationship Id="rId3" Type="http://schemas.openxmlformats.org/officeDocument/2006/relationships/image" Target="../media/image65.png"/><Relationship Id="rId4" Type="http://schemas.openxmlformats.org/officeDocument/2006/relationships/hyperlink" Target="#'New Devices Intro &amp; Analysis'!A11"/><Relationship Id="rId5" Type="http://schemas.openxmlformats.org/officeDocument/2006/relationships/image" Target="../media/image38.jpeg"/><Relationship Id="rId30" Type="http://schemas.openxmlformats.org/officeDocument/2006/relationships/hyperlink" Target="#'New Devices Intro &amp; Analysis'!A435"/><Relationship Id="rId31" Type="http://schemas.openxmlformats.org/officeDocument/2006/relationships/image" Target="../media/image78.jpeg"/><Relationship Id="rId32" Type="http://schemas.openxmlformats.org/officeDocument/2006/relationships/hyperlink" Target="#'New Devices Intro &amp; Analysis'!A905"/><Relationship Id="rId9" Type="http://schemas.openxmlformats.org/officeDocument/2006/relationships/image" Target="../media/image69.jpeg"/><Relationship Id="rId6" Type="http://schemas.openxmlformats.org/officeDocument/2006/relationships/image" Target="../media/image66.jpeg"/><Relationship Id="rId7" Type="http://schemas.openxmlformats.org/officeDocument/2006/relationships/image" Target="../media/image67.jpeg"/><Relationship Id="rId8" Type="http://schemas.openxmlformats.org/officeDocument/2006/relationships/image" Target="../media/image68.jpeg"/><Relationship Id="rId33" Type="http://schemas.openxmlformats.org/officeDocument/2006/relationships/image" Target="../media/image79.jpeg"/><Relationship Id="rId34" Type="http://schemas.openxmlformats.org/officeDocument/2006/relationships/hyperlink" Target="#'New Devices Intro &amp; Analysis'!A924"/><Relationship Id="rId35" Type="http://schemas.openxmlformats.org/officeDocument/2006/relationships/hyperlink" Target="#'New Devices Intro &amp; Analysis'!A252"/><Relationship Id="rId36" Type="http://schemas.openxmlformats.org/officeDocument/2006/relationships/image" Target="../media/image80.jpeg"/><Relationship Id="rId10" Type="http://schemas.openxmlformats.org/officeDocument/2006/relationships/image" Target="../media/image35.gif"/><Relationship Id="rId11" Type="http://schemas.openxmlformats.org/officeDocument/2006/relationships/chart" Target="../charts/chart49.xml"/><Relationship Id="rId12" Type="http://schemas.openxmlformats.org/officeDocument/2006/relationships/hyperlink" Target="#'New Devices Intro &amp; Analysis'!A1"/><Relationship Id="rId13" Type="http://schemas.openxmlformats.org/officeDocument/2006/relationships/hyperlink" Target="#'Table Of Content'!A1"/><Relationship Id="rId14" Type="http://schemas.openxmlformats.org/officeDocument/2006/relationships/hyperlink" Target="http://www.tonsetelecom.com/" TargetMode="External"/><Relationship Id="rId15" Type="http://schemas.openxmlformats.org/officeDocument/2006/relationships/image" Target="../media/image70.jpeg"/><Relationship Id="rId16" Type="http://schemas.openxmlformats.org/officeDocument/2006/relationships/image" Target="../media/image71.jpeg"/><Relationship Id="rId17" Type="http://schemas.openxmlformats.org/officeDocument/2006/relationships/hyperlink" Target="#'New Devices Intro &amp; Analysis'!A117"/><Relationship Id="rId18" Type="http://schemas.openxmlformats.org/officeDocument/2006/relationships/image" Target="../media/image72.jpeg"/><Relationship Id="rId19" Type="http://schemas.openxmlformats.org/officeDocument/2006/relationships/hyperlink" Target="#'New Devices Intro &amp; Analysis'!A137"/><Relationship Id="rId37" Type="http://schemas.openxmlformats.org/officeDocument/2006/relationships/image" Target="../media/image81.jpeg"/><Relationship Id="rId38" Type="http://schemas.openxmlformats.org/officeDocument/2006/relationships/hyperlink" Target="#'New Devices Intro &amp; Analysis'!A815"/><Relationship Id="rId39" Type="http://schemas.openxmlformats.org/officeDocument/2006/relationships/image" Target="../media/image82.jpeg"/><Relationship Id="rId40" Type="http://schemas.openxmlformats.org/officeDocument/2006/relationships/chart" Target="../charts/chart50.xml"/><Relationship Id="rId41" Type="http://schemas.openxmlformats.org/officeDocument/2006/relationships/chart" Target="../charts/chart51.xml"/><Relationship Id="rId42" Type="http://schemas.openxmlformats.org/officeDocument/2006/relationships/chart" Target="../charts/chart52.xml"/><Relationship Id="rId43" Type="http://schemas.openxmlformats.org/officeDocument/2006/relationships/image" Target="../media/image83.png"/><Relationship Id="rId44" Type="http://schemas.openxmlformats.org/officeDocument/2006/relationships/image" Target="../media/image84.emf"/><Relationship Id="rId45" Type="http://schemas.openxmlformats.org/officeDocument/2006/relationships/image" Target="../media/image85.jpeg"/></Relationships>
</file>

<file path=xl/drawings/_rels/drawing53.xml.rels><?xml version="1.0" encoding="UTF-8" standalone="yes"?>
<Relationships xmlns="http://schemas.openxmlformats.org/package/2006/relationships"><Relationship Id="rId20" Type="http://schemas.openxmlformats.org/officeDocument/2006/relationships/image" Target="../media/image97.jpeg"/><Relationship Id="rId21" Type="http://schemas.openxmlformats.org/officeDocument/2006/relationships/image" Target="../media/image98.png"/><Relationship Id="rId22" Type="http://schemas.openxmlformats.org/officeDocument/2006/relationships/image" Target="../media/image99.jpeg"/><Relationship Id="rId23" Type="http://schemas.openxmlformats.org/officeDocument/2006/relationships/hyperlink" Target="#'Tariff Plans'!A10"/><Relationship Id="rId24" Type="http://schemas.openxmlformats.org/officeDocument/2006/relationships/hyperlink" Target="#'Tariff Plans '!A294"/><Relationship Id="rId25" Type="http://schemas.openxmlformats.org/officeDocument/2006/relationships/image" Target="../media/image100.jpeg"/><Relationship Id="rId26" Type="http://schemas.openxmlformats.org/officeDocument/2006/relationships/hyperlink" Target="#'Tariff Plans '!A53"/><Relationship Id="rId27" Type="http://schemas.openxmlformats.org/officeDocument/2006/relationships/image" Target="../media/image101.jpeg"/><Relationship Id="rId28" Type="http://schemas.openxmlformats.org/officeDocument/2006/relationships/hyperlink" Target="#'Tariff Plans '!A142"/><Relationship Id="rId29" Type="http://schemas.openxmlformats.org/officeDocument/2006/relationships/image" Target="../media/image102.jpeg"/><Relationship Id="rId1" Type="http://schemas.openxmlformats.org/officeDocument/2006/relationships/image" Target="../media/image91.jpeg"/><Relationship Id="rId2" Type="http://schemas.openxmlformats.org/officeDocument/2006/relationships/hyperlink" Target="http://www.airtel.in/" TargetMode="External"/><Relationship Id="rId3" Type="http://schemas.openxmlformats.org/officeDocument/2006/relationships/image" Target="../media/image2.jpeg"/><Relationship Id="rId4" Type="http://schemas.openxmlformats.org/officeDocument/2006/relationships/hyperlink" Target="#'Table Of Content'!A1"/><Relationship Id="rId5" Type="http://schemas.openxmlformats.org/officeDocument/2006/relationships/hyperlink" Target="http://www.tonsetelecom.com/" TargetMode="External"/><Relationship Id="rId30" Type="http://schemas.openxmlformats.org/officeDocument/2006/relationships/hyperlink" Target="#'Tariff Plans '!A166"/><Relationship Id="rId31" Type="http://schemas.openxmlformats.org/officeDocument/2006/relationships/image" Target="../media/image103.jpeg"/><Relationship Id="rId32" Type="http://schemas.openxmlformats.org/officeDocument/2006/relationships/hyperlink" Target="#'Tariff Plans '!A73"/><Relationship Id="rId9" Type="http://schemas.openxmlformats.org/officeDocument/2006/relationships/hyperlink" Target="http://www.vodafone.in/" TargetMode="External"/><Relationship Id="rId6" Type="http://schemas.openxmlformats.org/officeDocument/2006/relationships/image" Target="../media/image92.jpeg"/><Relationship Id="rId7" Type="http://schemas.openxmlformats.org/officeDocument/2006/relationships/hyperlink" Target="http://www.rcom.co.in/" TargetMode="External"/><Relationship Id="rId8" Type="http://schemas.openxmlformats.org/officeDocument/2006/relationships/image" Target="../media/image93.jpeg"/><Relationship Id="rId33" Type="http://schemas.openxmlformats.org/officeDocument/2006/relationships/image" Target="../media/image104.jpeg"/><Relationship Id="rId34" Type="http://schemas.openxmlformats.org/officeDocument/2006/relationships/hyperlink" Target="#'Tariff Plans '!A210"/><Relationship Id="rId35" Type="http://schemas.openxmlformats.org/officeDocument/2006/relationships/image" Target="../media/image105.jpeg"/><Relationship Id="rId36" Type="http://schemas.openxmlformats.org/officeDocument/2006/relationships/hyperlink" Target="#'Tariff Plans '!A269"/><Relationship Id="rId10" Type="http://schemas.openxmlformats.org/officeDocument/2006/relationships/image" Target="../media/image94.jpeg"/><Relationship Id="rId11" Type="http://schemas.openxmlformats.org/officeDocument/2006/relationships/hyperlink" Target="http://www.ideacellular.com/" TargetMode="External"/><Relationship Id="rId12" Type="http://schemas.openxmlformats.org/officeDocument/2006/relationships/image" Target="../media/image48.png"/><Relationship Id="rId13" Type="http://schemas.openxmlformats.org/officeDocument/2006/relationships/hyperlink" Target="http://www.mtnl.net.in/" TargetMode="External"/><Relationship Id="rId14" Type="http://schemas.openxmlformats.org/officeDocument/2006/relationships/image" Target="../media/image95.png"/><Relationship Id="rId15" Type="http://schemas.openxmlformats.org/officeDocument/2006/relationships/hyperlink" Target="#'Tariff Plans '!A1"/><Relationship Id="rId16" Type="http://schemas.openxmlformats.org/officeDocument/2006/relationships/image" Target="../media/image38.jpeg"/><Relationship Id="rId17" Type="http://schemas.openxmlformats.org/officeDocument/2006/relationships/hyperlink" Target="http://www.tatadocomo.com/" TargetMode="External"/><Relationship Id="rId18" Type="http://schemas.openxmlformats.org/officeDocument/2006/relationships/image" Target="../media/image96.jpeg"/><Relationship Id="rId19" Type="http://schemas.openxmlformats.org/officeDocument/2006/relationships/hyperlink" Target="http://www.uninor.in/" TargetMode="External"/><Relationship Id="rId37" Type="http://schemas.openxmlformats.org/officeDocument/2006/relationships/image" Target="../media/image106.png"/><Relationship Id="rId38" Type="http://schemas.openxmlformats.org/officeDocument/2006/relationships/hyperlink" Target="#'Tariff Plans '!A30"/><Relationship Id="rId39" Type="http://schemas.openxmlformats.org/officeDocument/2006/relationships/image" Target="../media/image107.jpeg"/><Relationship Id="rId40" Type="http://schemas.openxmlformats.org/officeDocument/2006/relationships/hyperlink" Target="#'Tariff Plans '!A235"/><Relationship Id="rId41" Type="http://schemas.openxmlformats.org/officeDocument/2006/relationships/image" Target="../media/image108.jpeg"/></Relationships>
</file>

<file path=xl/drawings/_rels/drawing54.xml.rels><?xml version="1.0" encoding="UTF-8" standalone="yes"?>
<Relationships xmlns="http://schemas.openxmlformats.org/package/2006/relationships"><Relationship Id="rId20" Type="http://schemas.openxmlformats.org/officeDocument/2006/relationships/hyperlink" Target="http://www.tatadocomo.com/" TargetMode="External"/><Relationship Id="rId21" Type="http://schemas.openxmlformats.org/officeDocument/2006/relationships/hyperlink" Target="http://www.airtel.in/" TargetMode="External"/><Relationship Id="rId22" Type="http://schemas.openxmlformats.org/officeDocument/2006/relationships/image" Target="../media/image2.jpeg"/><Relationship Id="rId23" Type="http://schemas.openxmlformats.org/officeDocument/2006/relationships/hyperlink" Target="#'New VAS offerings '!A28"/><Relationship Id="rId24" Type="http://schemas.openxmlformats.org/officeDocument/2006/relationships/hyperlink" Target="#'Table Of Content'!A1"/><Relationship Id="rId25" Type="http://schemas.openxmlformats.org/officeDocument/2006/relationships/hyperlink" Target="http://www.tonsetelecom.com/" TargetMode="External"/><Relationship Id="rId26" Type="http://schemas.openxmlformats.org/officeDocument/2006/relationships/image" Target="../media/image33.jpeg"/><Relationship Id="rId27" Type="http://schemas.openxmlformats.org/officeDocument/2006/relationships/image" Target="../media/image114.png"/><Relationship Id="rId28" Type="http://schemas.openxmlformats.org/officeDocument/2006/relationships/image" Target="../media/image115.jpeg"/><Relationship Id="rId29" Type="http://schemas.openxmlformats.org/officeDocument/2006/relationships/image" Target="../media/image84.emf"/><Relationship Id="rId1" Type="http://schemas.openxmlformats.org/officeDocument/2006/relationships/hyperlink" Target="#'New VAS offerings '!A376"/><Relationship Id="rId2" Type="http://schemas.openxmlformats.org/officeDocument/2006/relationships/image" Target="../media/image109.jpeg"/><Relationship Id="rId3" Type="http://schemas.openxmlformats.org/officeDocument/2006/relationships/hyperlink" Target="#'New VAS offerings '!A205"/><Relationship Id="rId4" Type="http://schemas.openxmlformats.org/officeDocument/2006/relationships/image" Target="../media/image48.png"/><Relationship Id="rId5" Type="http://schemas.openxmlformats.org/officeDocument/2006/relationships/hyperlink" Target="#'New VAS offerings'!A194"/><Relationship Id="rId30" Type="http://schemas.openxmlformats.org/officeDocument/2006/relationships/hyperlink" Target="#'New VAS offerings '!A389"/><Relationship Id="rId31" Type="http://schemas.openxmlformats.org/officeDocument/2006/relationships/hyperlink" Target="http://www.ideacellular.com/" TargetMode="External"/><Relationship Id="rId32" Type="http://schemas.openxmlformats.org/officeDocument/2006/relationships/hyperlink" Target="#'New VAS offerings '!A260"/><Relationship Id="rId9" Type="http://schemas.openxmlformats.org/officeDocument/2006/relationships/hyperlink" Target="http://www.vodafone.in/" TargetMode="External"/><Relationship Id="rId6" Type="http://schemas.openxmlformats.org/officeDocument/2006/relationships/image" Target="../media/image110.jpeg"/><Relationship Id="rId7" Type="http://schemas.openxmlformats.org/officeDocument/2006/relationships/hyperlink" Target="#'New VAS offerings '!A296"/><Relationship Id="rId8" Type="http://schemas.openxmlformats.org/officeDocument/2006/relationships/image" Target="../media/image111.png"/><Relationship Id="rId33" Type="http://schemas.openxmlformats.org/officeDocument/2006/relationships/image" Target="../media/image116.jpeg"/><Relationship Id="rId34" Type="http://schemas.openxmlformats.org/officeDocument/2006/relationships/hyperlink" Target="https://www.jio.com/" TargetMode="External"/><Relationship Id="rId35" Type="http://schemas.openxmlformats.org/officeDocument/2006/relationships/image" Target="../media/image117.png"/><Relationship Id="rId36" Type="http://schemas.openxmlformats.org/officeDocument/2006/relationships/hyperlink" Target="#'New VAS offerings '!A193"/><Relationship Id="rId10" Type="http://schemas.openxmlformats.org/officeDocument/2006/relationships/image" Target="../media/image94.jpeg"/><Relationship Id="rId11" Type="http://schemas.openxmlformats.org/officeDocument/2006/relationships/hyperlink" Target="#'New VAS offerings '!A1"/><Relationship Id="rId12" Type="http://schemas.openxmlformats.org/officeDocument/2006/relationships/image" Target="../media/image112.jpeg"/><Relationship Id="rId13" Type="http://schemas.openxmlformats.org/officeDocument/2006/relationships/image" Target="../media/image38.jpeg"/><Relationship Id="rId14" Type="http://schemas.openxmlformats.org/officeDocument/2006/relationships/image" Target="../media/image113.jpeg"/><Relationship Id="rId15" Type="http://schemas.openxmlformats.org/officeDocument/2006/relationships/hyperlink" Target="#'New VAS offerings '!A102"/><Relationship Id="rId16" Type="http://schemas.openxmlformats.org/officeDocument/2006/relationships/image" Target="../media/image47.jpeg"/><Relationship Id="rId17" Type="http://schemas.openxmlformats.org/officeDocument/2006/relationships/hyperlink" Target="#'New VAS offerings '!A148"/><Relationship Id="rId18" Type="http://schemas.openxmlformats.org/officeDocument/2006/relationships/hyperlink" Target="#'New VAS offerings '!A341"/><Relationship Id="rId19" Type="http://schemas.openxmlformats.org/officeDocument/2006/relationships/image" Target="../media/image96.jpeg"/><Relationship Id="rId37" Type="http://schemas.openxmlformats.org/officeDocument/2006/relationships/image" Target="../media/image35.gif"/></Relationships>
</file>

<file path=xl/drawings/_rels/drawing55.xml.rels><?xml version="1.0" encoding="UTF-8" standalone="yes"?>
<Relationships xmlns="http://schemas.openxmlformats.org/package/2006/relationships"><Relationship Id="rId20" Type="http://schemas.openxmlformats.org/officeDocument/2006/relationships/chart" Target="../charts/chart70.xml"/><Relationship Id="rId21" Type="http://schemas.openxmlformats.org/officeDocument/2006/relationships/chart" Target="../charts/chart71.xml"/><Relationship Id="rId22" Type="http://schemas.openxmlformats.org/officeDocument/2006/relationships/chart" Target="../charts/chart72.xml"/><Relationship Id="rId23" Type="http://schemas.openxmlformats.org/officeDocument/2006/relationships/chart" Target="../charts/chart73.xml"/><Relationship Id="rId24" Type="http://schemas.openxmlformats.org/officeDocument/2006/relationships/chart" Target="../charts/chart74.xml"/><Relationship Id="rId25" Type="http://schemas.openxmlformats.org/officeDocument/2006/relationships/chart" Target="../charts/chart75.xml"/><Relationship Id="rId26" Type="http://schemas.openxmlformats.org/officeDocument/2006/relationships/chart" Target="../charts/chart76.xml"/><Relationship Id="rId27" Type="http://schemas.openxmlformats.org/officeDocument/2006/relationships/chart" Target="../charts/chart77.xml"/><Relationship Id="rId28" Type="http://schemas.openxmlformats.org/officeDocument/2006/relationships/chart" Target="../charts/chart78.xml"/><Relationship Id="rId29" Type="http://schemas.openxmlformats.org/officeDocument/2006/relationships/chart" Target="../charts/chart79.xml"/><Relationship Id="rId1" Type="http://schemas.openxmlformats.org/officeDocument/2006/relationships/hyperlink" Target="#'India Telecom Industry Stats'!A1"/><Relationship Id="rId2" Type="http://schemas.openxmlformats.org/officeDocument/2006/relationships/image" Target="../media/image38.jpeg"/><Relationship Id="rId3" Type="http://schemas.openxmlformats.org/officeDocument/2006/relationships/chart" Target="../charts/chart53.xml"/><Relationship Id="rId4" Type="http://schemas.openxmlformats.org/officeDocument/2006/relationships/chart" Target="../charts/chart54.xml"/><Relationship Id="rId5" Type="http://schemas.openxmlformats.org/officeDocument/2006/relationships/chart" Target="../charts/chart55.xml"/><Relationship Id="rId30" Type="http://schemas.openxmlformats.org/officeDocument/2006/relationships/chart" Target="../charts/chart80.xml"/><Relationship Id="rId31" Type="http://schemas.openxmlformats.org/officeDocument/2006/relationships/chart" Target="../charts/chart81.xml"/><Relationship Id="rId32" Type="http://schemas.openxmlformats.org/officeDocument/2006/relationships/chart" Target="../charts/chart82.xml"/><Relationship Id="rId9" Type="http://schemas.openxmlformats.org/officeDocument/2006/relationships/chart" Target="../charts/chart59.xml"/><Relationship Id="rId6" Type="http://schemas.openxmlformats.org/officeDocument/2006/relationships/chart" Target="../charts/chart56.xml"/><Relationship Id="rId7" Type="http://schemas.openxmlformats.org/officeDocument/2006/relationships/chart" Target="../charts/chart57.xml"/><Relationship Id="rId8" Type="http://schemas.openxmlformats.org/officeDocument/2006/relationships/chart" Target="../charts/chart58.xml"/><Relationship Id="rId33" Type="http://schemas.openxmlformats.org/officeDocument/2006/relationships/hyperlink" Target="#'Table Of Content'!A1"/><Relationship Id="rId34" Type="http://schemas.openxmlformats.org/officeDocument/2006/relationships/hyperlink" Target="http://www.tonsetelecom.com/" TargetMode="External"/><Relationship Id="rId35" Type="http://schemas.openxmlformats.org/officeDocument/2006/relationships/image" Target="../media/image33.jpeg"/><Relationship Id="rId10" Type="http://schemas.openxmlformats.org/officeDocument/2006/relationships/chart" Target="../charts/chart60.xml"/><Relationship Id="rId11" Type="http://schemas.openxmlformats.org/officeDocument/2006/relationships/chart" Target="../charts/chart61.xml"/><Relationship Id="rId12" Type="http://schemas.openxmlformats.org/officeDocument/2006/relationships/chart" Target="../charts/chart62.xml"/><Relationship Id="rId13" Type="http://schemas.openxmlformats.org/officeDocument/2006/relationships/chart" Target="../charts/chart63.xml"/><Relationship Id="rId14" Type="http://schemas.openxmlformats.org/officeDocument/2006/relationships/chart" Target="../charts/chart64.xml"/><Relationship Id="rId15" Type="http://schemas.openxmlformats.org/officeDocument/2006/relationships/chart" Target="../charts/chart65.xml"/><Relationship Id="rId16" Type="http://schemas.openxmlformats.org/officeDocument/2006/relationships/chart" Target="../charts/chart66.xml"/><Relationship Id="rId17" Type="http://schemas.openxmlformats.org/officeDocument/2006/relationships/chart" Target="../charts/chart67.xml"/><Relationship Id="rId18" Type="http://schemas.openxmlformats.org/officeDocument/2006/relationships/chart" Target="../charts/chart68.xml"/><Relationship Id="rId19"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4</xdr:row>
      <xdr:rowOff>180973</xdr:rowOff>
    </xdr:from>
    <xdr:to>
      <xdr:col>2</xdr:col>
      <xdr:colOff>800321</xdr:colOff>
      <xdr:row>6</xdr:row>
      <xdr:rowOff>114300</xdr:rowOff>
    </xdr:to>
    <xdr:pic>
      <xdr:nvPicPr>
        <xdr:cNvPr id="49" name="Picture 48" descr="tonse telecom Logo small.jpg">
          <a:hlinkClick xmlns:r="http://schemas.openxmlformats.org/officeDocument/2006/relationships" r:id="rId1" tooltip="Click Here to Visit Tonse Telecom Home Page"/>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2" cstate="print"/>
        <a:stretch>
          <a:fillRect/>
        </a:stretch>
      </xdr:blipFill>
      <xdr:spPr>
        <a:xfrm>
          <a:off x="1057275" y="838198"/>
          <a:ext cx="1733771" cy="476252"/>
        </a:xfrm>
        <a:prstGeom prst="rect">
          <a:avLst/>
        </a:prstGeom>
      </xdr:spPr>
    </xdr:pic>
    <xdr:clientData/>
  </xdr:twoCellAnchor>
  <xdr:twoCellAnchor>
    <xdr:from>
      <xdr:col>0</xdr:col>
      <xdr:colOff>923925</xdr:colOff>
      <xdr:row>1</xdr:row>
      <xdr:rowOff>28575</xdr:rowOff>
    </xdr:from>
    <xdr:to>
      <xdr:col>7</xdr:col>
      <xdr:colOff>38100</xdr:colOff>
      <xdr:row>4</xdr:row>
      <xdr:rowOff>0</xdr:rowOff>
    </xdr:to>
    <xdr:sp macro="" textlink="">
      <xdr:nvSpPr>
        <xdr:cNvPr id="43" name="Rounded Rectangle 42">
          <a:extLst>
            <a:ext uri="{FF2B5EF4-FFF2-40B4-BE49-F238E27FC236}">
              <a16:creationId xmlns="" xmlns:a16="http://schemas.microsoft.com/office/drawing/2014/main" id="{00000000-0008-0000-0000-00002B000000}"/>
            </a:ext>
          </a:extLst>
        </xdr:cNvPr>
        <xdr:cNvSpPr/>
      </xdr:nvSpPr>
      <xdr:spPr>
        <a:xfrm>
          <a:off x="923925" y="219075"/>
          <a:ext cx="6638925" cy="43815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bg1"/>
              </a:solidFill>
              <a:effectLst/>
              <a:uLnTx/>
              <a:uFillTx/>
              <a:latin typeface="+mn-lt"/>
              <a:ea typeface="+mn-ea"/>
              <a:cs typeface="+mn-cs"/>
            </a:rPr>
            <a:t>India Telecom Market Intelligence</a:t>
          </a:r>
          <a:r>
            <a:rPr lang="en-US" sz="1600" b="1" i="0">
              <a:solidFill>
                <a:schemeClr val="bg1"/>
              </a:solidFill>
              <a:latin typeface="+mn-lt"/>
              <a:ea typeface="+mn-ea"/>
              <a:cs typeface="+mn-cs"/>
            </a:rPr>
            <a:t>:</a:t>
          </a:r>
          <a:r>
            <a:rPr lang="en-US" sz="1600" b="1" i="0" baseline="0">
              <a:solidFill>
                <a:schemeClr val="bg1"/>
              </a:solidFill>
              <a:latin typeface="+mn-lt"/>
              <a:ea typeface="+mn-ea"/>
              <a:cs typeface="+mn-cs"/>
            </a:rPr>
            <a:t> February 2</a:t>
          </a:r>
          <a:r>
            <a:rPr lang="en-US" sz="1600" b="1" i="0">
              <a:solidFill>
                <a:schemeClr val="bg1"/>
              </a:solidFill>
              <a:latin typeface="+mn-lt"/>
              <a:ea typeface="+mn-ea"/>
              <a:cs typeface="+mn-cs"/>
            </a:rPr>
            <a:t>018</a:t>
          </a:r>
          <a:endParaRPr lang="en-US" sz="2800">
            <a:solidFill>
              <a:schemeClr val="bg1"/>
            </a:solidFill>
          </a:endParaRPr>
        </a:p>
      </xdr:txBody>
    </xdr:sp>
    <xdr:clientData/>
  </xdr:twoCellAnchor>
  <xdr:twoCellAnchor editAs="oneCell">
    <xdr:from>
      <xdr:col>1</xdr:col>
      <xdr:colOff>38101</xdr:colOff>
      <xdr:row>18</xdr:row>
      <xdr:rowOff>104763</xdr:rowOff>
    </xdr:from>
    <xdr:to>
      <xdr:col>1</xdr:col>
      <xdr:colOff>647701</xdr:colOff>
      <xdr:row>20</xdr:row>
      <xdr:rowOff>162493</xdr:rowOff>
    </xdr:to>
    <xdr:pic>
      <xdr:nvPicPr>
        <xdr:cNvPr id="14337" name="Picture 1" descr="http://t2.gstatic.com/images?q=tbn:ANd9GcTCMJh6cCWo9Ks0nloaofDpdgbJDhcXqQEFk1XTz0SzCiubmVVd">
          <a:extLst>
            <a:ext uri="{FF2B5EF4-FFF2-40B4-BE49-F238E27FC236}">
              <a16:creationId xmlns="" xmlns:a16="http://schemas.microsoft.com/office/drawing/2014/main" id="{00000000-0008-0000-0000-000001380000}"/>
            </a:ext>
          </a:extLst>
        </xdr:cNvPr>
        <xdr:cNvPicPr>
          <a:picLocks noChangeAspect="1" noChangeArrowheads="1"/>
        </xdr:cNvPicPr>
      </xdr:nvPicPr>
      <xdr:blipFill rotWithShape="1">
        <a:blip xmlns:r="http://schemas.openxmlformats.org/officeDocument/2006/relationships" r:embed="rId3" cstate="print"/>
        <a:srcRect l="13378" r="8516" b="16778"/>
        <a:stretch/>
      </xdr:blipFill>
      <xdr:spPr bwMode="auto">
        <a:xfrm>
          <a:off x="1009651" y="3581388"/>
          <a:ext cx="609600" cy="286330"/>
        </a:xfrm>
        <a:prstGeom prst="rect">
          <a:avLst/>
        </a:prstGeom>
        <a:noFill/>
        <a:ln>
          <a:noFill/>
        </a:ln>
      </xdr:spPr>
    </xdr:pic>
    <xdr:clientData/>
  </xdr:twoCellAnchor>
  <xdr:twoCellAnchor editAs="oneCell">
    <xdr:from>
      <xdr:col>2</xdr:col>
      <xdr:colOff>666751</xdr:colOff>
      <xdr:row>21</xdr:row>
      <xdr:rowOff>114299</xdr:rowOff>
    </xdr:from>
    <xdr:to>
      <xdr:col>3</xdr:col>
      <xdr:colOff>161926</xdr:colOff>
      <xdr:row>23</xdr:row>
      <xdr:rowOff>9525</xdr:rowOff>
    </xdr:to>
    <xdr:pic>
      <xdr:nvPicPr>
        <xdr:cNvPr id="44" name="Picture 43" descr="MTS-Logo">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4" cstate="print"/>
        <a:stretch>
          <a:fillRect/>
        </a:stretch>
      </xdr:blipFill>
      <xdr:spPr bwMode="auto">
        <a:xfrm>
          <a:off x="2657476" y="4048124"/>
          <a:ext cx="457200" cy="228601"/>
        </a:xfrm>
        <a:prstGeom prst="rect">
          <a:avLst/>
        </a:prstGeom>
        <a:noFill/>
        <a:ln>
          <a:noFill/>
        </a:ln>
      </xdr:spPr>
    </xdr:pic>
    <xdr:clientData/>
  </xdr:twoCellAnchor>
  <xdr:twoCellAnchor editAs="oneCell">
    <xdr:from>
      <xdr:col>4</xdr:col>
      <xdr:colOff>600942</xdr:colOff>
      <xdr:row>23</xdr:row>
      <xdr:rowOff>123826</xdr:rowOff>
    </xdr:from>
    <xdr:to>
      <xdr:col>4</xdr:col>
      <xdr:colOff>962025</xdr:colOff>
      <xdr:row>25</xdr:row>
      <xdr:rowOff>66675</xdr:rowOff>
    </xdr:to>
    <xdr:pic>
      <xdr:nvPicPr>
        <xdr:cNvPr id="45" name="Picture 44" descr="http://t1.gstatic.com/images?q=tbn:ANd9GcS4HxkoULLqEbq32UDeqqELVCUlmfRwfPiWW_-PwhO8PN77dj8DsA">
          <a:extLst>
            <a:ext uri="{FF2B5EF4-FFF2-40B4-BE49-F238E27FC236}">
              <a16:creationId xmlns="" xmlns:a16="http://schemas.microsoft.com/office/drawing/2014/main" id="{00000000-0008-0000-0000-00002D000000}"/>
            </a:ext>
          </a:extLst>
        </xdr:cNvPr>
        <xdr:cNvPicPr/>
      </xdr:nvPicPr>
      <xdr:blipFill>
        <a:blip xmlns:r="http://schemas.openxmlformats.org/officeDocument/2006/relationships" r:embed="rId5" cstate="print"/>
        <a:srcRect t="11940"/>
        <a:stretch>
          <a:fillRect/>
        </a:stretch>
      </xdr:blipFill>
      <xdr:spPr bwMode="auto">
        <a:xfrm>
          <a:off x="3887067" y="4391026"/>
          <a:ext cx="361083" cy="285749"/>
        </a:xfrm>
        <a:prstGeom prst="rect">
          <a:avLst/>
        </a:prstGeom>
        <a:noFill/>
        <a:ln>
          <a:noFill/>
        </a:ln>
      </xdr:spPr>
    </xdr:pic>
    <xdr:clientData/>
  </xdr:twoCellAnchor>
  <xdr:twoCellAnchor editAs="oneCell">
    <xdr:from>
      <xdr:col>5</xdr:col>
      <xdr:colOff>428627</xdr:colOff>
      <xdr:row>22</xdr:row>
      <xdr:rowOff>38100</xdr:rowOff>
    </xdr:from>
    <xdr:to>
      <xdr:col>6</xdr:col>
      <xdr:colOff>428625</xdr:colOff>
      <xdr:row>22</xdr:row>
      <xdr:rowOff>180975</xdr:rowOff>
    </xdr:to>
    <xdr:pic>
      <xdr:nvPicPr>
        <xdr:cNvPr id="50" name="Picture 49" descr="http://t0.gstatic.com/images?q=tbn:ANd9GcRCmy1Fy5jCmDj5in6jVYdQlCFrZ_IQ_JCfMiEBY_SzDnhaL6ew">
          <a:extLst>
            <a:ext uri="{FF2B5EF4-FFF2-40B4-BE49-F238E27FC236}">
              <a16:creationId xmlns="" xmlns:a16="http://schemas.microsoft.com/office/drawing/2014/main" id="{00000000-0008-0000-0000-000032000000}"/>
            </a:ext>
          </a:extLst>
        </xdr:cNvPr>
        <xdr:cNvPicPr/>
      </xdr:nvPicPr>
      <xdr:blipFill>
        <a:blip xmlns:r="http://schemas.openxmlformats.org/officeDocument/2006/relationships" r:embed="rId6" cstate="print"/>
        <a:srcRect t="37368" b="38421"/>
        <a:stretch>
          <a:fillRect/>
        </a:stretch>
      </xdr:blipFill>
      <xdr:spPr bwMode="auto">
        <a:xfrm>
          <a:off x="5886452" y="4114800"/>
          <a:ext cx="781048" cy="142875"/>
        </a:xfrm>
        <a:prstGeom prst="rect">
          <a:avLst/>
        </a:prstGeom>
        <a:noFill/>
        <a:ln>
          <a:noFill/>
        </a:ln>
      </xdr:spPr>
    </xdr:pic>
    <xdr:clientData/>
  </xdr:twoCellAnchor>
  <xdr:twoCellAnchor editAs="oneCell">
    <xdr:from>
      <xdr:col>1</xdr:col>
      <xdr:colOff>733425</xdr:colOff>
      <xdr:row>19</xdr:row>
      <xdr:rowOff>9525</xdr:rowOff>
    </xdr:from>
    <xdr:to>
      <xdr:col>2</xdr:col>
      <xdr:colOff>76199</xdr:colOff>
      <xdr:row>20</xdr:row>
      <xdr:rowOff>207375</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7" cstate="print"/>
        <a:stretch>
          <a:fillRect/>
        </a:stretch>
      </xdr:blipFill>
      <xdr:spPr bwMode="auto">
        <a:xfrm>
          <a:off x="1704975" y="3619500"/>
          <a:ext cx="361949" cy="293100"/>
        </a:xfrm>
        <a:prstGeom prst="rect">
          <a:avLst/>
        </a:prstGeom>
        <a:noFill/>
        <a:ln>
          <a:noFill/>
        </a:ln>
      </xdr:spPr>
    </xdr:pic>
    <xdr:clientData/>
  </xdr:twoCellAnchor>
  <xdr:twoCellAnchor editAs="oneCell">
    <xdr:from>
      <xdr:col>2</xdr:col>
      <xdr:colOff>247651</xdr:colOff>
      <xdr:row>18</xdr:row>
      <xdr:rowOff>85725</xdr:rowOff>
    </xdr:from>
    <xdr:to>
      <xdr:col>2</xdr:col>
      <xdr:colOff>633731</xdr:colOff>
      <xdr:row>20</xdr:row>
      <xdr:rowOff>219075</xdr:rowOff>
    </xdr:to>
    <xdr:pic>
      <xdr:nvPicPr>
        <xdr:cNvPr id="2050" name="Picture 2">
          <a:extLst>
            <a:ext uri="{FF2B5EF4-FFF2-40B4-BE49-F238E27FC236}">
              <a16:creationId xmlns=""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8" cstate="print"/>
        <a:stretch>
          <a:fillRect/>
        </a:stretch>
      </xdr:blipFill>
      <xdr:spPr bwMode="auto">
        <a:xfrm>
          <a:off x="2238376" y="3562350"/>
          <a:ext cx="386080" cy="361950"/>
        </a:xfrm>
        <a:prstGeom prst="rect">
          <a:avLst/>
        </a:prstGeom>
        <a:noFill/>
        <a:ln>
          <a:noFill/>
        </a:ln>
      </xdr:spPr>
    </xdr:pic>
    <xdr:clientData/>
  </xdr:twoCellAnchor>
  <xdr:twoCellAnchor editAs="oneCell">
    <xdr:from>
      <xdr:col>3</xdr:col>
      <xdr:colOff>304801</xdr:colOff>
      <xdr:row>18</xdr:row>
      <xdr:rowOff>85726</xdr:rowOff>
    </xdr:from>
    <xdr:to>
      <xdr:col>4</xdr:col>
      <xdr:colOff>542926</xdr:colOff>
      <xdr:row>20</xdr:row>
      <xdr:rowOff>161925</xdr:rowOff>
    </xdr:to>
    <xdr:pic>
      <xdr:nvPicPr>
        <xdr:cNvPr id="53" name="Picture 52" descr="http://www.coai.com/images/logo.png">
          <a:extLst>
            <a:ext uri="{FF2B5EF4-FFF2-40B4-BE49-F238E27FC236}">
              <a16:creationId xmlns="" xmlns:a16="http://schemas.microsoft.com/office/drawing/2014/main" id="{00000000-0008-0000-0000-000035000000}"/>
            </a:ext>
          </a:extLst>
        </xdr:cNvPr>
        <xdr:cNvPicPr/>
      </xdr:nvPicPr>
      <xdr:blipFill>
        <a:blip xmlns:r="http://schemas.openxmlformats.org/officeDocument/2006/relationships" r:embed="rId9" cstate="print"/>
        <a:srcRect r="51042" b="17442"/>
        <a:stretch>
          <a:fillRect/>
        </a:stretch>
      </xdr:blipFill>
      <xdr:spPr bwMode="auto">
        <a:xfrm>
          <a:off x="3257551" y="3562351"/>
          <a:ext cx="571500" cy="304799"/>
        </a:xfrm>
        <a:prstGeom prst="rect">
          <a:avLst/>
        </a:prstGeom>
        <a:noFill/>
        <a:ln>
          <a:noFill/>
        </a:ln>
      </xdr:spPr>
    </xdr:pic>
    <xdr:clientData/>
  </xdr:twoCellAnchor>
  <xdr:twoCellAnchor editAs="oneCell">
    <xdr:from>
      <xdr:col>4</xdr:col>
      <xdr:colOff>657228</xdr:colOff>
      <xdr:row>18</xdr:row>
      <xdr:rowOff>85726</xdr:rowOff>
    </xdr:from>
    <xdr:to>
      <xdr:col>4</xdr:col>
      <xdr:colOff>1209676</xdr:colOff>
      <xdr:row>20</xdr:row>
      <xdr:rowOff>161926</xdr:rowOff>
    </xdr:to>
    <xdr:pic>
      <xdr:nvPicPr>
        <xdr:cNvPr id="54" name="Picture 53" descr="http://t0.gstatic.com/images?q=tbn:ANd9GcQqYdm6y2xdw4kWnfdlyM6mXlVeKE8rA0QXujuAETxoflHEZqz4Yw">
          <a:extLst>
            <a:ext uri="{FF2B5EF4-FFF2-40B4-BE49-F238E27FC236}">
              <a16:creationId xmlns="" xmlns:a16="http://schemas.microsoft.com/office/drawing/2014/main" id="{00000000-0008-0000-0000-000036000000}"/>
            </a:ext>
          </a:extLst>
        </xdr:cNvPr>
        <xdr:cNvPicPr/>
      </xdr:nvPicPr>
      <xdr:blipFill>
        <a:blip xmlns:r="http://schemas.openxmlformats.org/officeDocument/2006/relationships" r:embed="rId10" cstate="print"/>
        <a:srcRect t="13675" r="17593" b="11966"/>
        <a:stretch>
          <a:fillRect/>
        </a:stretch>
      </xdr:blipFill>
      <xdr:spPr bwMode="auto">
        <a:xfrm>
          <a:off x="3943353" y="3562351"/>
          <a:ext cx="552448" cy="304800"/>
        </a:xfrm>
        <a:prstGeom prst="rect">
          <a:avLst/>
        </a:prstGeom>
        <a:noFill/>
        <a:ln>
          <a:noFill/>
        </a:ln>
      </xdr:spPr>
    </xdr:pic>
    <xdr:clientData/>
  </xdr:twoCellAnchor>
  <xdr:twoCellAnchor>
    <xdr:from>
      <xdr:col>4</xdr:col>
      <xdr:colOff>1400174</xdr:colOff>
      <xdr:row>19</xdr:row>
      <xdr:rowOff>57149</xdr:rowOff>
    </xdr:from>
    <xdr:to>
      <xdr:col>4</xdr:col>
      <xdr:colOff>2119657</xdr:colOff>
      <xdr:row>20</xdr:row>
      <xdr:rowOff>104775</xdr:rowOff>
    </xdr:to>
    <xdr:pic>
      <xdr:nvPicPr>
        <xdr:cNvPr id="55" name="Picture 1" descr="888364510@09042009-31BD">
          <a:extLst>
            <a:ext uri="{FF2B5EF4-FFF2-40B4-BE49-F238E27FC236}">
              <a16:creationId xmlns=""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1" cstate="print"/>
        <a:stretch>
          <a:fillRect/>
        </a:stretch>
      </xdr:blipFill>
      <xdr:spPr bwMode="auto">
        <a:xfrm>
          <a:off x="4686299" y="3667124"/>
          <a:ext cx="719483" cy="142876"/>
        </a:xfrm>
        <a:prstGeom prst="rect">
          <a:avLst/>
        </a:prstGeom>
        <a:noFill/>
        <a:ln>
          <a:noFill/>
        </a:ln>
      </xdr:spPr>
    </xdr:pic>
    <xdr:clientData/>
  </xdr:twoCellAnchor>
  <xdr:twoCellAnchor>
    <xdr:from>
      <xdr:col>5</xdr:col>
      <xdr:colOff>114302</xdr:colOff>
      <xdr:row>18</xdr:row>
      <xdr:rowOff>76201</xdr:rowOff>
    </xdr:from>
    <xdr:to>
      <xdr:col>5</xdr:col>
      <xdr:colOff>438150</xdr:colOff>
      <xdr:row>20</xdr:row>
      <xdr:rowOff>179897</xdr:rowOff>
    </xdr:to>
    <xdr:pic>
      <xdr:nvPicPr>
        <xdr:cNvPr id="56" name="Picture 38" descr="alcatel lucent.jpg">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12" cstate="print"/>
        <a:stretch>
          <a:fillRect/>
        </a:stretch>
      </xdr:blipFill>
      <xdr:spPr bwMode="auto">
        <a:xfrm>
          <a:off x="5572127" y="3552826"/>
          <a:ext cx="323848" cy="332296"/>
        </a:xfrm>
        <a:prstGeom prst="rect">
          <a:avLst/>
        </a:prstGeom>
        <a:noFill/>
        <a:ln>
          <a:noFill/>
        </a:ln>
      </xdr:spPr>
    </xdr:pic>
    <xdr:clientData/>
  </xdr:twoCellAnchor>
  <xdr:twoCellAnchor editAs="oneCell">
    <xdr:from>
      <xdr:col>5</xdr:col>
      <xdr:colOff>666751</xdr:colOff>
      <xdr:row>18</xdr:row>
      <xdr:rowOff>95251</xdr:rowOff>
    </xdr:from>
    <xdr:to>
      <xdr:col>6</xdr:col>
      <xdr:colOff>476250</xdr:colOff>
      <xdr:row>20</xdr:row>
      <xdr:rowOff>152400</xdr:rowOff>
    </xdr:to>
    <xdr:pic>
      <xdr:nvPicPr>
        <xdr:cNvPr id="57" name="Picture 56" descr="http://t0.gstatic.com/images?q=tbn:ANd9GcQB44S6GzReciz9-jspsQcg7WeZE8-u90FfUw1JLBwiWeic0Kv2">
          <a:extLst>
            <a:ext uri="{FF2B5EF4-FFF2-40B4-BE49-F238E27FC236}">
              <a16:creationId xmlns="" xmlns:a16="http://schemas.microsoft.com/office/drawing/2014/main" id="{00000000-0008-0000-0000-000039000000}"/>
            </a:ext>
          </a:extLst>
        </xdr:cNvPr>
        <xdr:cNvPicPr/>
      </xdr:nvPicPr>
      <xdr:blipFill>
        <a:blip xmlns:r="http://schemas.openxmlformats.org/officeDocument/2006/relationships" r:embed="rId13" cstate="print"/>
        <a:stretch>
          <a:fillRect/>
        </a:stretch>
      </xdr:blipFill>
      <xdr:spPr bwMode="auto">
        <a:xfrm>
          <a:off x="6124576" y="3571876"/>
          <a:ext cx="590549" cy="285749"/>
        </a:xfrm>
        <a:prstGeom prst="rect">
          <a:avLst/>
        </a:prstGeom>
        <a:noFill/>
        <a:ln>
          <a:noFill/>
        </a:ln>
      </xdr:spPr>
    </xdr:pic>
    <xdr:clientData/>
  </xdr:twoCellAnchor>
  <xdr:twoCellAnchor editAs="oneCell">
    <xdr:from>
      <xdr:col>6</xdr:col>
      <xdr:colOff>695327</xdr:colOff>
      <xdr:row>18</xdr:row>
      <xdr:rowOff>57149</xdr:rowOff>
    </xdr:from>
    <xdr:to>
      <xdr:col>6</xdr:col>
      <xdr:colOff>1114425</xdr:colOff>
      <xdr:row>20</xdr:row>
      <xdr:rowOff>200024</xdr:rowOff>
    </xdr:to>
    <xdr:pic>
      <xdr:nvPicPr>
        <xdr:cNvPr id="2052" name="Picture 4" descr="http://t3.gstatic.com/images?q=tbn:ANd9GcQHz_jYR53Vf3nNiYi5bjSEuzZwbCcfXmlkZ4HA2UTxtC-3_G9DVw">
          <a:extLst>
            <a:ext uri="{FF2B5EF4-FFF2-40B4-BE49-F238E27FC236}">
              <a16:creationId xmlns=""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4" cstate="print"/>
        <a:stretch>
          <a:fillRect/>
        </a:stretch>
      </xdr:blipFill>
      <xdr:spPr bwMode="auto">
        <a:xfrm>
          <a:off x="6934202" y="4505324"/>
          <a:ext cx="419098" cy="371475"/>
        </a:xfrm>
        <a:prstGeom prst="rect">
          <a:avLst/>
        </a:prstGeom>
        <a:noFill/>
        <a:ln>
          <a:noFill/>
        </a:ln>
      </xdr:spPr>
    </xdr:pic>
    <xdr:clientData/>
  </xdr:twoCellAnchor>
  <xdr:twoCellAnchor editAs="oneCell">
    <xdr:from>
      <xdr:col>1</xdr:col>
      <xdr:colOff>57150</xdr:colOff>
      <xdr:row>21</xdr:row>
      <xdr:rowOff>114301</xdr:rowOff>
    </xdr:from>
    <xdr:to>
      <xdr:col>1</xdr:col>
      <xdr:colOff>542925</xdr:colOff>
      <xdr:row>23</xdr:row>
      <xdr:rowOff>57150</xdr:rowOff>
    </xdr:to>
    <xdr:pic>
      <xdr:nvPicPr>
        <xdr:cNvPr id="58" name="Picture 57" descr="http://t3.gstatic.com/images?q=tbn:ANd9GcTHzj6B3rmownCuwYAJVHP_I_lUVbPOKcm4oX5NSnEYu_gfxGki">
          <a:extLst>
            <a:ext uri="{FF2B5EF4-FFF2-40B4-BE49-F238E27FC236}">
              <a16:creationId xmlns="" xmlns:a16="http://schemas.microsoft.com/office/drawing/2014/main" id="{00000000-0008-0000-0000-00003A000000}"/>
            </a:ext>
          </a:extLst>
        </xdr:cNvPr>
        <xdr:cNvPicPr/>
      </xdr:nvPicPr>
      <xdr:blipFill>
        <a:blip xmlns:r="http://schemas.openxmlformats.org/officeDocument/2006/relationships" r:embed="rId15" cstate="print"/>
        <a:srcRect l="11355" t="14054" r="8791" b="14595"/>
        <a:stretch>
          <a:fillRect/>
        </a:stretch>
      </xdr:blipFill>
      <xdr:spPr bwMode="auto">
        <a:xfrm>
          <a:off x="1028700" y="4048126"/>
          <a:ext cx="485775" cy="276224"/>
        </a:xfrm>
        <a:prstGeom prst="rect">
          <a:avLst/>
        </a:prstGeom>
        <a:noFill/>
        <a:ln>
          <a:noFill/>
        </a:ln>
      </xdr:spPr>
    </xdr:pic>
    <xdr:clientData/>
  </xdr:twoCellAnchor>
  <xdr:twoCellAnchor editAs="oneCell">
    <xdr:from>
      <xdr:col>1</xdr:col>
      <xdr:colOff>666751</xdr:colOff>
      <xdr:row>22</xdr:row>
      <xdr:rowOff>9526</xdr:rowOff>
    </xdr:from>
    <xdr:to>
      <xdr:col>2</xdr:col>
      <xdr:colOff>104775</xdr:colOff>
      <xdr:row>23</xdr:row>
      <xdr:rowOff>40527</xdr:rowOff>
    </xdr:to>
    <xdr:pic>
      <xdr:nvPicPr>
        <xdr:cNvPr id="2053" name="Picture 5">
          <a:extLst>
            <a:ext uri="{FF2B5EF4-FFF2-40B4-BE49-F238E27FC236}">
              <a16:creationId xmlns=""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6" cstate="print"/>
        <a:stretch>
          <a:fillRect/>
        </a:stretch>
      </xdr:blipFill>
      <xdr:spPr bwMode="auto">
        <a:xfrm>
          <a:off x="1638301" y="4086226"/>
          <a:ext cx="457199" cy="221501"/>
        </a:xfrm>
        <a:prstGeom prst="rect">
          <a:avLst/>
        </a:prstGeom>
        <a:noFill/>
        <a:ln>
          <a:noFill/>
        </a:ln>
      </xdr:spPr>
    </xdr:pic>
    <xdr:clientData/>
  </xdr:twoCellAnchor>
  <xdr:twoCellAnchor editAs="oneCell">
    <xdr:from>
      <xdr:col>2</xdr:col>
      <xdr:colOff>152401</xdr:colOff>
      <xdr:row>21</xdr:row>
      <xdr:rowOff>133350</xdr:rowOff>
    </xdr:from>
    <xdr:to>
      <xdr:col>2</xdr:col>
      <xdr:colOff>561975</xdr:colOff>
      <xdr:row>23</xdr:row>
      <xdr:rowOff>19050</xdr:rowOff>
    </xdr:to>
    <xdr:pic>
      <xdr:nvPicPr>
        <xdr:cNvPr id="60" name="Picture 59" descr="http://t2.gstatic.com/images?q=tbn:ANd9GcRnOabFogZS17MIMFoEdZf2bnzmPDSxExrUAGQOFipgchkH2L6q">
          <a:extLst>
            <a:ext uri="{FF2B5EF4-FFF2-40B4-BE49-F238E27FC236}">
              <a16:creationId xmlns="" xmlns:a16="http://schemas.microsoft.com/office/drawing/2014/main" id="{00000000-0008-0000-0000-00003C000000}"/>
            </a:ext>
          </a:extLst>
        </xdr:cNvPr>
        <xdr:cNvPicPr/>
      </xdr:nvPicPr>
      <xdr:blipFill>
        <a:blip xmlns:r="http://schemas.openxmlformats.org/officeDocument/2006/relationships" r:embed="rId17" cstate="print"/>
        <a:stretch>
          <a:fillRect/>
        </a:stretch>
      </xdr:blipFill>
      <xdr:spPr bwMode="auto">
        <a:xfrm>
          <a:off x="2143126" y="4067175"/>
          <a:ext cx="409574" cy="219075"/>
        </a:xfrm>
        <a:prstGeom prst="rect">
          <a:avLst/>
        </a:prstGeom>
        <a:noFill/>
        <a:ln>
          <a:noFill/>
        </a:ln>
      </xdr:spPr>
    </xdr:pic>
    <xdr:clientData/>
  </xdr:twoCellAnchor>
  <xdr:twoCellAnchor editAs="oneCell">
    <xdr:from>
      <xdr:col>4</xdr:col>
      <xdr:colOff>28576</xdr:colOff>
      <xdr:row>21</xdr:row>
      <xdr:rowOff>85724</xdr:rowOff>
    </xdr:from>
    <xdr:to>
      <xdr:col>4</xdr:col>
      <xdr:colOff>428625</xdr:colOff>
      <xdr:row>23</xdr:row>
      <xdr:rowOff>19050</xdr:rowOff>
    </xdr:to>
    <xdr:pic>
      <xdr:nvPicPr>
        <xdr:cNvPr id="61" name="Picture 60" descr="http://t2.gstatic.com/images?q=tbn:sLpCDY0qHkhg1M:http://www.mobiletor.com/images/mtnl-logo-feb08.jpg&amp;t=1">
          <a:extLst>
            <a:ext uri="{FF2B5EF4-FFF2-40B4-BE49-F238E27FC236}">
              <a16:creationId xmlns="" xmlns:a16="http://schemas.microsoft.com/office/drawing/2014/main" id="{00000000-0008-0000-0000-00003D000000}"/>
            </a:ext>
          </a:extLst>
        </xdr:cNvPr>
        <xdr:cNvPicPr/>
      </xdr:nvPicPr>
      <xdr:blipFill>
        <a:blip xmlns:r="http://schemas.openxmlformats.org/officeDocument/2006/relationships" r:embed="rId18" cstate="print"/>
        <a:srcRect l="12500" t="7373" r="10345" b="14286"/>
        <a:stretch>
          <a:fillRect/>
        </a:stretch>
      </xdr:blipFill>
      <xdr:spPr bwMode="auto">
        <a:xfrm>
          <a:off x="3314701" y="4019549"/>
          <a:ext cx="400049" cy="266701"/>
        </a:xfrm>
        <a:prstGeom prst="rect">
          <a:avLst/>
        </a:prstGeom>
        <a:noFill/>
        <a:ln>
          <a:noFill/>
        </a:ln>
      </xdr:spPr>
    </xdr:pic>
    <xdr:clientData/>
  </xdr:twoCellAnchor>
  <xdr:twoCellAnchor editAs="oneCell">
    <xdr:from>
      <xdr:col>4</xdr:col>
      <xdr:colOff>533401</xdr:colOff>
      <xdr:row>21</xdr:row>
      <xdr:rowOff>47625</xdr:rowOff>
    </xdr:from>
    <xdr:to>
      <xdr:col>4</xdr:col>
      <xdr:colOff>1066801</xdr:colOff>
      <xdr:row>23</xdr:row>
      <xdr:rowOff>47625</xdr:rowOff>
    </xdr:to>
    <xdr:pic>
      <xdr:nvPicPr>
        <xdr:cNvPr id="62" name="Picture 61" descr="http://t2.gstatic.com/images?q=tbn:ANd9GcRRZRvXmG4DYV8MfyEEJHPPrFrAKhvhnTeEQ9LugXZTRy0c0BPD">
          <a:extLst>
            <a:ext uri="{FF2B5EF4-FFF2-40B4-BE49-F238E27FC236}">
              <a16:creationId xmlns="" xmlns:a16="http://schemas.microsoft.com/office/drawing/2014/main" id="{00000000-0008-0000-0000-00003E000000}"/>
            </a:ext>
          </a:extLst>
        </xdr:cNvPr>
        <xdr:cNvPicPr/>
      </xdr:nvPicPr>
      <xdr:blipFill>
        <a:blip xmlns:r="http://schemas.openxmlformats.org/officeDocument/2006/relationships" r:embed="rId19" cstate="print"/>
        <a:srcRect l="5639" t="8947" r="6767" b="8947"/>
        <a:stretch>
          <a:fillRect/>
        </a:stretch>
      </xdr:blipFill>
      <xdr:spPr bwMode="auto">
        <a:xfrm>
          <a:off x="3819526" y="4210050"/>
          <a:ext cx="533400" cy="333375"/>
        </a:xfrm>
        <a:prstGeom prst="rect">
          <a:avLst/>
        </a:prstGeom>
        <a:noFill/>
        <a:ln>
          <a:noFill/>
        </a:ln>
      </xdr:spPr>
    </xdr:pic>
    <xdr:clientData/>
  </xdr:twoCellAnchor>
  <xdr:twoCellAnchor editAs="oneCell">
    <xdr:from>
      <xdr:col>4</xdr:col>
      <xdr:colOff>1219201</xdr:colOff>
      <xdr:row>21</xdr:row>
      <xdr:rowOff>66675</xdr:rowOff>
    </xdr:from>
    <xdr:to>
      <xdr:col>4</xdr:col>
      <xdr:colOff>1847850</xdr:colOff>
      <xdr:row>23</xdr:row>
      <xdr:rowOff>10177</xdr:rowOff>
    </xdr:to>
    <xdr:pic>
      <xdr:nvPicPr>
        <xdr:cNvPr id="2054" name="Picture 6" descr="http://t1.gstatic.com/images?q=tbn:ANd9GcRs5QBh81h_aJc0bdfupuQjP6w1dkm_y0IwrJ1mmZgousdNPSuFSw">
          <a:extLst>
            <a:ext uri="{FF2B5EF4-FFF2-40B4-BE49-F238E27FC236}">
              <a16:creationId xmlns=""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20" cstate="print"/>
        <a:srcRect l="3484" t="13636" b="17046"/>
        <a:stretch>
          <a:fillRect/>
        </a:stretch>
      </xdr:blipFill>
      <xdr:spPr bwMode="auto">
        <a:xfrm>
          <a:off x="4505326" y="4000500"/>
          <a:ext cx="628649" cy="276877"/>
        </a:xfrm>
        <a:prstGeom prst="rect">
          <a:avLst/>
        </a:prstGeom>
        <a:noFill/>
        <a:ln>
          <a:noFill/>
        </a:ln>
      </xdr:spPr>
    </xdr:pic>
    <xdr:clientData/>
  </xdr:twoCellAnchor>
  <xdr:twoCellAnchor editAs="oneCell">
    <xdr:from>
      <xdr:col>4</xdr:col>
      <xdr:colOff>1990726</xdr:colOff>
      <xdr:row>21</xdr:row>
      <xdr:rowOff>95251</xdr:rowOff>
    </xdr:from>
    <xdr:to>
      <xdr:col>5</xdr:col>
      <xdr:colOff>304800</xdr:colOff>
      <xdr:row>23</xdr:row>
      <xdr:rowOff>36910</xdr:rowOff>
    </xdr:to>
    <xdr:pic>
      <xdr:nvPicPr>
        <xdr:cNvPr id="2055" name="Picture 7" descr="http://t0.gstatic.com/images?q=tbn:ANd9GcQh5Dc3BgJdQIyalhRkMU3cF1bXNf-T7thIuClLJJExoow4wYxrmQ">
          <a:extLst>
            <a:ext uri="{FF2B5EF4-FFF2-40B4-BE49-F238E27FC236}">
              <a16:creationId xmlns=""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21" cstate="print"/>
        <a:srcRect t="7027" b="9730"/>
        <a:stretch>
          <a:fillRect/>
        </a:stretch>
      </xdr:blipFill>
      <xdr:spPr bwMode="auto">
        <a:xfrm>
          <a:off x="5276851" y="4029076"/>
          <a:ext cx="485774" cy="275034"/>
        </a:xfrm>
        <a:prstGeom prst="rect">
          <a:avLst/>
        </a:prstGeom>
        <a:noFill/>
        <a:ln>
          <a:noFill/>
        </a:ln>
      </xdr:spPr>
    </xdr:pic>
    <xdr:clientData/>
  </xdr:twoCellAnchor>
  <xdr:twoCellAnchor editAs="oneCell">
    <xdr:from>
      <xdr:col>6</xdr:col>
      <xdr:colOff>514351</xdr:colOff>
      <xdr:row>21</xdr:row>
      <xdr:rowOff>123827</xdr:rowOff>
    </xdr:from>
    <xdr:to>
      <xdr:col>6</xdr:col>
      <xdr:colOff>1176665</xdr:colOff>
      <xdr:row>23</xdr:row>
      <xdr:rowOff>9525</xdr:rowOff>
    </xdr:to>
    <xdr:pic>
      <xdr:nvPicPr>
        <xdr:cNvPr id="2056" name="Picture 8" descr="http://t1.gstatic.com/images?q=tbn:ANd9GcRbNemox2EbzMVndfihbYnM8pfEmaLze11RgbF68cJKmlKhPWuhjg">
          <a:extLst>
            <a:ext uri="{FF2B5EF4-FFF2-40B4-BE49-F238E27FC236}">
              <a16:creationId xmlns=""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22" cstate="print"/>
        <a:stretch>
          <a:fillRect/>
        </a:stretch>
      </xdr:blipFill>
      <xdr:spPr bwMode="auto">
        <a:xfrm>
          <a:off x="6753226" y="4057652"/>
          <a:ext cx="662314" cy="219073"/>
        </a:xfrm>
        <a:prstGeom prst="rect">
          <a:avLst/>
        </a:prstGeom>
        <a:noFill/>
        <a:ln>
          <a:noFill/>
        </a:ln>
      </xdr:spPr>
    </xdr:pic>
    <xdr:clientData/>
  </xdr:twoCellAnchor>
  <xdr:twoCellAnchor editAs="oneCell">
    <xdr:from>
      <xdr:col>1</xdr:col>
      <xdr:colOff>790575</xdr:colOff>
      <xdr:row>24</xdr:row>
      <xdr:rowOff>0</xdr:rowOff>
    </xdr:from>
    <xdr:to>
      <xdr:col>2</xdr:col>
      <xdr:colOff>533400</xdr:colOff>
      <xdr:row>25</xdr:row>
      <xdr:rowOff>38100</xdr:rowOff>
    </xdr:to>
    <xdr:pic>
      <xdr:nvPicPr>
        <xdr:cNvPr id="2057" name="Picture 9" descr="http://t1.gstatic.com/images?q=tbn:ANd9GcTygcFYHTc-Wkbn5unDEcEJRW_cAp5_7s1061H5kTAkScskzhRBXw">
          <a:extLst>
            <a:ext uri="{FF2B5EF4-FFF2-40B4-BE49-F238E27FC236}">
              <a16:creationId xmlns=""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23" cstate="print"/>
        <a:stretch>
          <a:fillRect/>
        </a:stretch>
      </xdr:blipFill>
      <xdr:spPr bwMode="auto">
        <a:xfrm>
          <a:off x="1762125" y="4457700"/>
          <a:ext cx="762000" cy="190500"/>
        </a:xfrm>
        <a:prstGeom prst="rect">
          <a:avLst/>
        </a:prstGeom>
        <a:noFill/>
        <a:ln>
          <a:noFill/>
        </a:ln>
      </xdr:spPr>
    </xdr:pic>
    <xdr:clientData/>
  </xdr:twoCellAnchor>
  <xdr:twoCellAnchor editAs="oneCell">
    <xdr:from>
      <xdr:col>1</xdr:col>
      <xdr:colOff>57151</xdr:colOff>
      <xdr:row>23</xdr:row>
      <xdr:rowOff>85726</xdr:rowOff>
    </xdr:from>
    <xdr:to>
      <xdr:col>1</xdr:col>
      <xdr:colOff>608029</xdr:colOff>
      <xdr:row>25</xdr:row>
      <xdr:rowOff>104775</xdr:rowOff>
    </xdr:to>
    <xdr:pic>
      <xdr:nvPicPr>
        <xdr:cNvPr id="2058" name="Picture 10" descr="http://t2.gstatic.com/images?q=tbn:ANd9GcSTqHE4AILbrCdOdl_bFiJlJZR2IizEHl2eHI_0jnVNl8IbTYeBGA">
          <a:extLst>
            <a:ext uri="{FF2B5EF4-FFF2-40B4-BE49-F238E27FC236}">
              <a16:creationId xmlns=""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24" cstate="print"/>
        <a:stretch>
          <a:fillRect/>
        </a:stretch>
      </xdr:blipFill>
      <xdr:spPr bwMode="auto">
        <a:xfrm>
          <a:off x="1028701" y="4352926"/>
          <a:ext cx="550878" cy="361949"/>
        </a:xfrm>
        <a:prstGeom prst="rect">
          <a:avLst/>
        </a:prstGeom>
        <a:noFill/>
        <a:ln>
          <a:noFill/>
        </a:ln>
      </xdr:spPr>
    </xdr:pic>
    <xdr:clientData/>
  </xdr:twoCellAnchor>
  <xdr:twoCellAnchor editAs="oneCell">
    <xdr:from>
      <xdr:col>2</xdr:col>
      <xdr:colOff>685802</xdr:colOff>
      <xdr:row>23</xdr:row>
      <xdr:rowOff>161926</xdr:rowOff>
    </xdr:from>
    <xdr:to>
      <xdr:col>3</xdr:col>
      <xdr:colOff>161925</xdr:colOff>
      <xdr:row>25</xdr:row>
      <xdr:rowOff>50758</xdr:rowOff>
    </xdr:to>
    <xdr:pic>
      <xdr:nvPicPr>
        <xdr:cNvPr id="2060" name="Picture 12" descr="http://t1.gstatic.com/images?q=tbn:mxMtXRXAVo30AM:http://www.mobiletor.com/images/tata-indicom-logo.jpg&amp;t=1">
          <a:extLst>
            <a:ext uri="{FF2B5EF4-FFF2-40B4-BE49-F238E27FC236}">
              <a16:creationId xmlns=""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25" cstate="print"/>
        <a:srcRect t="19111" b="28000"/>
        <a:stretch>
          <a:fillRect/>
        </a:stretch>
      </xdr:blipFill>
      <xdr:spPr bwMode="auto">
        <a:xfrm>
          <a:off x="2676527" y="4429126"/>
          <a:ext cx="438148" cy="231732"/>
        </a:xfrm>
        <a:prstGeom prst="rect">
          <a:avLst/>
        </a:prstGeom>
        <a:noFill/>
        <a:ln>
          <a:noFill/>
        </a:ln>
      </xdr:spPr>
    </xdr:pic>
    <xdr:clientData/>
  </xdr:twoCellAnchor>
  <xdr:twoCellAnchor editAs="oneCell">
    <xdr:from>
      <xdr:col>4</xdr:col>
      <xdr:colOff>38100</xdr:colOff>
      <xdr:row>23</xdr:row>
      <xdr:rowOff>104776</xdr:rowOff>
    </xdr:from>
    <xdr:to>
      <xdr:col>4</xdr:col>
      <xdr:colOff>476250</xdr:colOff>
      <xdr:row>25</xdr:row>
      <xdr:rowOff>47625</xdr:rowOff>
    </xdr:to>
    <xdr:pic>
      <xdr:nvPicPr>
        <xdr:cNvPr id="70" name="Picture 69" descr="http://t3.gstatic.com/images?q=tbn:ANd9GcTAleZQhPHEkNVvI2t2Y59_MfCNfFqVXFANuf29n3GoVrCJ0oFatQ">
          <a:extLst>
            <a:ext uri="{FF2B5EF4-FFF2-40B4-BE49-F238E27FC236}">
              <a16:creationId xmlns="" xmlns:a16="http://schemas.microsoft.com/office/drawing/2014/main" id="{00000000-0008-0000-0000-000046000000}"/>
            </a:ext>
          </a:extLst>
        </xdr:cNvPr>
        <xdr:cNvPicPr/>
      </xdr:nvPicPr>
      <xdr:blipFill>
        <a:blip xmlns:r="http://schemas.openxmlformats.org/officeDocument/2006/relationships" r:embed="rId26" cstate="print"/>
        <a:srcRect t="12785" b="23744"/>
        <a:stretch>
          <a:fillRect/>
        </a:stretch>
      </xdr:blipFill>
      <xdr:spPr bwMode="auto">
        <a:xfrm>
          <a:off x="3324225" y="4505326"/>
          <a:ext cx="438150" cy="285749"/>
        </a:xfrm>
        <a:prstGeom prst="rect">
          <a:avLst/>
        </a:prstGeom>
        <a:noFill/>
        <a:ln>
          <a:noFill/>
        </a:ln>
      </xdr:spPr>
    </xdr:pic>
    <xdr:clientData/>
  </xdr:twoCellAnchor>
  <xdr:twoCellAnchor editAs="oneCell">
    <xdr:from>
      <xdr:col>4</xdr:col>
      <xdr:colOff>1333501</xdr:colOff>
      <xdr:row>24</xdr:row>
      <xdr:rowOff>19051</xdr:rowOff>
    </xdr:from>
    <xdr:to>
      <xdr:col>4</xdr:col>
      <xdr:colOff>1905001</xdr:colOff>
      <xdr:row>25</xdr:row>
      <xdr:rowOff>28575</xdr:rowOff>
    </xdr:to>
    <xdr:pic>
      <xdr:nvPicPr>
        <xdr:cNvPr id="71" name="Picture 70" descr="http://t3.gstatic.com/images?q=tbn:ANd9GcSb-syAXel4rDPryAhgT3FChFGNwJVe3918FdZQtY5H5-ERAAVI1g">
          <a:extLst>
            <a:ext uri="{FF2B5EF4-FFF2-40B4-BE49-F238E27FC236}">
              <a16:creationId xmlns="" xmlns:a16="http://schemas.microsoft.com/office/drawing/2014/main" id="{00000000-0008-0000-0000-000047000000}"/>
            </a:ext>
          </a:extLst>
        </xdr:cNvPr>
        <xdr:cNvPicPr/>
      </xdr:nvPicPr>
      <xdr:blipFill>
        <a:blip xmlns:r="http://schemas.openxmlformats.org/officeDocument/2006/relationships" r:embed="rId27" cstate="print"/>
        <a:stretch>
          <a:fillRect/>
        </a:stretch>
      </xdr:blipFill>
      <xdr:spPr bwMode="auto">
        <a:xfrm>
          <a:off x="4619626" y="4476751"/>
          <a:ext cx="571500" cy="161924"/>
        </a:xfrm>
        <a:prstGeom prst="rect">
          <a:avLst/>
        </a:prstGeom>
        <a:noFill/>
        <a:ln>
          <a:noFill/>
        </a:ln>
      </xdr:spPr>
    </xdr:pic>
    <xdr:clientData/>
  </xdr:twoCellAnchor>
  <xdr:twoCellAnchor editAs="oneCell">
    <xdr:from>
      <xdr:col>4</xdr:col>
      <xdr:colOff>2105026</xdr:colOff>
      <xdr:row>23</xdr:row>
      <xdr:rowOff>123826</xdr:rowOff>
    </xdr:from>
    <xdr:to>
      <xdr:col>5</xdr:col>
      <xdr:colOff>519070</xdr:colOff>
      <xdr:row>25</xdr:row>
      <xdr:rowOff>85725</xdr:rowOff>
    </xdr:to>
    <xdr:pic>
      <xdr:nvPicPr>
        <xdr:cNvPr id="2061" name="Picture 13" descr="http://t0.gstatic.com/images?q=tbn:ANd9GcQ21JsvqKf-19RzfKfBucR_UkfBmFO2E3mk7l2DcIqU-Qkgk9TL">
          <a:extLst>
            <a:ext uri="{FF2B5EF4-FFF2-40B4-BE49-F238E27FC236}">
              <a16:creationId xmlns=""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28" cstate="print"/>
        <a:srcRect l="8178" t="17647" r="9665" b="20856"/>
        <a:stretch>
          <a:fillRect/>
        </a:stretch>
      </xdr:blipFill>
      <xdr:spPr bwMode="auto">
        <a:xfrm>
          <a:off x="5391151" y="4391026"/>
          <a:ext cx="585744" cy="304799"/>
        </a:xfrm>
        <a:prstGeom prst="rect">
          <a:avLst/>
        </a:prstGeom>
        <a:noFill/>
        <a:ln>
          <a:noFill/>
        </a:ln>
      </xdr:spPr>
    </xdr:pic>
    <xdr:clientData/>
  </xdr:twoCellAnchor>
  <xdr:twoCellAnchor editAs="oneCell">
    <xdr:from>
      <xdr:col>6</xdr:col>
      <xdr:colOff>66675</xdr:colOff>
      <xdr:row>23</xdr:row>
      <xdr:rowOff>19050</xdr:rowOff>
    </xdr:from>
    <xdr:to>
      <xdr:col>6</xdr:col>
      <xdr:colOff>381000</xdr:colOff>
      <xdr:row>25</xdr:row>
      <xdr:rowOff>97410</xdr:rowOff>
    </xdr:to>
    <xdr:pic>
      <xdr:nvPicPr>
        <xdr:cNvPr id="2062" name="Picture 14" descr="http://t2.gstatic.com/images?q=tbn:ANd9GcSBiytR2RinwlgCO0uYudSkx4yl1NNZAECcgIF6B3f9Bznl8wxz">
          <a:extLst>
            <a:ext uri="{FF2B5EF4-FFF2-40B4-BE49-F238E27FC236}">
              <a16:creationId xmlns=""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29" cstate="print"/>
        <a:stretch>
          <a:fillRect/>
        </a:stretch>
      </xdr:blipFill>
      <xdr:spPr bwMode="auto">
        <a:xfrm>
          <a:off x="6305550" y="4286250"/>
          <a:ext cx="314325" cy="421260"/>
        </a:xfrm>
        <a:prstGeom prst="rect">
          <a:avLst/>
        </a:prstGeom>
        <a:noFill/>
        <a:ln>
          <a:noFill/>
        </a:ln>
      </xdr:spPr>
    </xdr:pic>
    <xdr:clientData/>
  </xdr:twoCellAnchor>
  <xdr:twoCellAnchor editAs="oneCell">
    <xdr:from>
      <xdr:col>2</xdr:col>
      <xdr:colOff>685800</xdr:colOff>
      <xdr:row>18</xdr:row>
      <xdr:rowOff>76200</xdr:rowOff>
    </xdr:from>
    <xdr:to>
      <xdr:col>3</xdr:col>
      <xdr:colOff>216028</xdr:colOff>
      <xdr:row>20</xdr:row>
      <xdr:rowOff>209550</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2676525" y="3552825"/>
          <a:ext cx="492253" cy="361950"/>
        </a:xfrm>
        <a:prstGeom prst="rect">
          <a:avLst/>
        </a:prstGeom>
      </xdr:spPr>
    </xdr:pic>
    <xdr:clientData/>
  </xdr:twoCellAnchor>
  <xdr:twoCellAnchor editAs="oneCell">
    <xdr:from>
      <xdr:col>6</xdr:col>
      <xdr:colOff>552450</xdr:colOff>
      <xdr:row>23</xdr:row>
      <xdr:rowOff>95250</xdr:rowOff>
    </xdr:from>
    <xdr:to>
      <xdr:col>6</xdr:col>
      <xdr:colOff>1143000</xdr:colOff>
      <xdr:row>25</xdr:row>
      <xdr:rowOff>73789</xdr:rowOff>
    </xdr:to>
    <xdr:pic>
      <xdr:nvPicPr>
        <xdr:cNvPr id="31745" name="Picture 1" descr="http://i03.c.aliimg.com/img/ibank/2012/088/553/563355880_1599055565.summ.jpg">
          <a:extLst>
            <a:ext uri="{FF2B5EF4-FFF2-40B4-BE49-F238E27FC236}">
              <a16:creationId xmlns="" xmlns:a16="http://schemas.microsoft.com/office/drawing/2014/main" id="{00000000-0008-0000-0000-0000017C0000}"/>
            </a:ext>
          </a:extLst>
        </xdr:cNvPr>
        <xdr:cNvPicPr>
          <a:picLocks noChangeAspect="1" noChangeArrowheads="1"/>
        </xdr:cNvPicPr>
      </xdr:nvPicPr>
      <xdr:blipFill>
        <a:blip xmlns:r="http://schemas.openxmlformats.org/officeDocument/2006/relationships" r:embed="rId31" cstate="print"/>
        <a:srcRect l="10000" t="15068" r="11000" b="26028"/>
        <a:stretch>
          <a:fillRect/>
        </a:stretch>
      </xdr:blipFill>
      <xdr:spPr bwMode="auto">
        <a:xfrm>
          <a:off x="6791325" y="4314825"/>
          <a:ext cx="590550" cy="321439"/>
        </a:xfrm>
        <a:prstGeom prst="rect">
          <a:avLst/>
        </a:prstGeom>
        <a:noFill/>
      </xdr:spPr>
    </xdr:pic>
    <xdr:clientData/>
  </xdr:twoCellAnchor>
  <xdr:twoCellAnchor editAs="oneCell">
    <xdr:from>
      <xdr:col>5</xdr:col>
      <xdr:colOff>438150</xdr:colOff>
      <xdr:row>8</xdr:row>
      <xdr:rowOff>95250</xdr:rowOff>
    </xdr:from>
    <xdr:to>
      <xdr:col>6</xdr:col>
      <xdr:colOff>476250</xdr:colOff>
      <xdr:row>10</xdr:row>
      <xdr:rowOff>78105</xdr:rowOff>
    </xdr:to>
    <xdr:pic>
      <xdr:nvPicPr>
        <xdr:cNvPr id="34" name="Picture 3">
          <a:hlinkClick xmlns:r="http://schemas.openxmlformats.org/officeDocument/2006/relationships" r:id="rId32" tooltip="Click here to visit RIL homepage"/>
          <a:extLst>
            <a:ext uri="{FF2B5EF4-FFF2-40B4-BE49-F238E27FC236}">
              <a16:creationId xmlns=""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5895975" y="1543050"/>
          <a:ext cx="819150" cy="573405"/>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0.93248</cdr:y>
    </cdr:from>
    <cdr:to>
      <cdr:x>0.36428</cdr:x>
      <cdr:y>0.98773</cdr:y>
    </cdr:to>
    <cdr:sp macro="" textlink="">
      <cdr:nvSpPr>
        <cdr:cNvPr id="3" name="TextBox 1">
          <a:extLst xmlns:a="http://schemas.openxmlformats.org/drawingml/2006/main">
            <a:ext uri="{FF2B5EF4-FFF2-40B4-BE49-F238E27FC236}">
              <a16:creationId xmlns="" xmlns:a16="http://schemas.microsoft.com/office/drawing/2014/main" id="{FCD7FB67-C0BB-4180-AB3A-D9313DF5FB49}"/>
            </a:ext>
          </a:extLst>
        </cdr:cNvPr>
        <cdr:cNvSpPr txBox="1"/>
      </cdr:nvSpPr>
      <cdr:spPr>
        <a:xfrm xmlns:a="http://schemas.openxmlformats.org/drawingml/2006/main">
          <a:off x="0" y="3677095"/>
          <a:ext cx="1592623" cy="2178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0.01195</cdr:x>
      <cdr:y>0.11434</cdr:y>
    </cdr:from>
    <cdr:to>
      <cdr:x>0.25628</cdr:x>
      <cdr:y>0.2102</cdr:y>
    </cdr:to>
    <cdr:sp macro="" textlink="">
      <cdr:nvSpPr>
        <cdr:cNvPr id="4" name="TextBox 1">
          <a:extLst xmlns:a="http://schemas.openxmlformats.org/drawingml/2006/main">
            <a:ext uri="{FF2B5EF4-FFF2-40B4-BE49-F238E27FC236}">
              <a16:creationId xmlns="" xmlns:a16="http://schemas.microsoft.com/office/drawing/2014/main" id="{059A97DD-3BB8-4E7F-8829-B731EB8FDDF5}"/>
            </a:ext>
          </a:extLst>
        </cdr:cNvPr>
        <cdr:cNvSpPr txBox="1"/>
      </cdr:nvSpPr>
      <cdr:spPr>
        <a:xfrm xmlns:a="http://schemas.openxmlformats.org/drawingml/2006/main" rot="19806551">
          <a:off x="52257" y="450875"/>
          <a:ext cx="1068205" cy="378010"/>
        </a:xfrm>
        <a:prstGeom xmlns:a="http://schemas.openxmlformats.org/drawingml/2006/main" prst="rect">
          <a:avLst/>
        </a:prstGeom>
      </cdr:spPr>
      <cdr:style>
        <a:lnRef xmlns:a="http://schemas.openxmlformats.org/drawingml/2006/main" idx="1">
          <a:schemeClr val="accent5"/>
        </a:lnRef>
        <a:fillRef xmlns:a="http://schemas.openxmlformats.org/drawingml/2006/main" idx="3">
          <a:schemeClr val="accent5"/>
        </a:fillRef>
        <a:effectRef xmlns:a="http://schemas.openxmlformats.org/drawingml/2006/main" idx="2">
          <a:schemeClr val="accent5"/>
        </a:effectRef>
        <a:fontRef xmlns:a="http://schemas.openxmlformats.org/drawingml/2006/main" idx="minor">
          <a:schemeClr val="lt1"/>
        </a:fontRef>
      </cdr:style>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r>
            <a:rPr lang="en-US" sz="1000" b="1" i="0" baseline="0">
              <a:latin typeface="Calibri"/>
              <a:ea typeface="+mn-ea"/>
              <a:cs typeface="+mn-cs"/>
            </a:rPr>
            <a:t>Wieless Subs                          1151.9 million</a:t>
          </a:r>
          <a:endParaRPr lang="en-US" sz="1000"/>
        </a:p>
      </cdr:txBody>
    </cdr:sp>
  </cdr:relSizeAnchor>
</c:userShapes>
</file>

<file path=xl/drawings/drawing11.xml><?xml version="1.0" encoding="utf-8"?>
<c:userShapes xmlns:c="http://schemas.openxmlformats.org/drawingml/2006/chart">
  <cdr:relSizeAnchor xmlns:cdr="http://schemas.openxmlformats.org/drawingml/2006/chartDrawing">
    <cdr:from>
      <cdr:x>0.00307</cdr:x>
      <cdr:y>0.91907</cdr:y>
    </cdr:from>
    <cdr:to>
      <cdr:x>0.27803</cdr:x>
      <cdr:y>1</cdr:y>
    </cdr:to>
    <cdr:sp macro="" textlink="">
      <cdr:nvSpPr>
        <cdr:cNvPr id="2" name="TextBox 1">
          <a:extLst xmlns:a="http://schemas.openxmlformats.org/drawingml/2006/main">
            <a:ext uri="{FF2B5EF4-FFF2-40B4-BE49-F238E27FC236}">
              <a16:creationId xmlns="" xmlns:a16="http://schemas.microsoft.com/office/drawing/2014/main" id="{70600C58-4073-4A1A-954A-509EED7292E1}"/>
            </a:ext>
          </a:extLst>
        </cdr:cNvPr>
        <cdr:cNvSpPr txBox="1"/>
      </cdr:nvSpPr>
      <cdr:spPr>
        <a:xfrm xmlns:a="http://schemas.openxmlformats.org/drawingml/2006/main">
          <a:off x="19050" y="2740542"/>
          <a:ext cx="1704974" cy="2312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0.25798</cdr:x>
      <cdr:y>0.04335</cdr:y>
    </cdr:from>
    <cdr:to>
      <cdr:x>0.84477</cdr:x>
      <cdr:y>0.12002</cdr:y>
    </cdr:to>
    <cdr:sp macro="" textlink="">
      <cdr:nvSpPr>
        <cdr:cNvPr id="3" name="TextBox 2">
          <a:extLst xmlns:a="http://schemas.openxmlformats.org/drawingml/2006/main">
            <a:ext uri="{FF2B5EF4-FFF2-40B4-BE49-F238E27FC236}">
              <a16:creationId xmlns="" xmlns:a16="http://schemas.microsoft.com/office/drawing/2014/main" id="{5B719707-39DE-4A81-969D-C2EF53F21E57}"/>
            </a:ext>
          </a:extLst>
        </cdr:cNvPr>
        <cdr:cNvSpPr txBox="1"/>
      </cdr:nvSpPr>
      <cdr:spPr>
        <a:xfrm xmlns:a="http://schemas.openxmlformats.org/drawingml/2006/main">
          <a:off x="1851724" y="133363"/>
          <a:ext cx="4211773" cy="2358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N" sz="1200" b="1"/>
            <a:t>Broadband India Subscribers  in</a:t>
          </a:r>
          <a:r>
            <a:rPr lang="en-IN" sz="1200" b="1" baseline="0"/>
            <a:t> Mn</a:t>
          </a:r>
          <a:endParaRPr lang="en-IN" sz="1200" b="1"/>
        </a:p>
      </cdr:txBody>
    </cdr:sp>
  </cdr:relSizeAnchor>
  <cdr:relSizeAnchor xmlns:cdr="http://schemas.openxmlformats.org/drawingml/2006/chartDrawing">
    <cdr:from>
      <cdr:x>0.0187</cdr:x>
      <cdr:y>0.22473</cdr:y>
    </cdr:from>
    <cdr:to>
      <cdr:x>0.09092</cdr:x>
      <cdr:y>0.67365</cdr:y>
    </cdr:to>
    <cdr:sp macro="" textlink="">
      <cdr:nvSpPr>
        <cdr:cNvPr id="4" name="TextBox 280">
          <a:extLst xmlns:a="http://schemas.openxmlformats.org/drawingml/2006/main">
            <a:ext uri="{FF2B5EF4-FFF2-40B4-BE49-F238E27FC236}">
              <a16:creationId xmlns="" xmlns:a16="http://schemas.microsoft.com/office/drawing/2014/main" id="{A7E7F59B-BCA9-4717-BAB6-D7D9A8EBA837}"/>
            </a:ext>
          </a:extLst>
        </cdr:cNvPr>
        <cdr:cNvSpPr txBox="1"/>
      </cdr:nvSpPr>
      <cdr:spPr>
        <a:xfrm xmlns:a="http://schemas.openxmlformats.org/drawingml/2006/main" rot="16200000">
          <a:off x="-299762" y="1124517"/>
          <a:ext cx="1381136" cy="514911"/>
        </a:xfrm>
        <a:prstGeom xmlns:a="http://schemas.openxmlformats.org/drawingml/2006/main" prst="rect">
          <a:avLst/>
        </a:prstGeom>
        <a:solidFill xmlns:a="http://schemas.openxmlformats.org/drawingml/2006/main">
          <a:srgbClr val="FFFF99"/>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IN" sz="1000"/>
            <a:t>Broadband Subscribers (in Million)</a:t>
          </a:r>
        </a:p>
      </cdr:txBody>
    </cdr:sp>
  </cdr:relSizeAnchor>
</c:userShapes>
</file>

<file path=xl/drawings/drawing12.xml><?xml version="1.0" encoding="utf-8"?>
<c:userShapes xmlns:c="http://schemas.openxmlformats.org/drawingml/2006/chart">
  <cdr:relSizeAnchor xmlns:cdr="http://schemas.openxmlformats.org/drawingml/2006/chartDrawing">
    <cdr:from>
      <cdr:x>0.00265</cdr:x>
      <cdr:y>0.88033</cdr:y>
    </cdr:from>
    <cdr:to>
      <cdr:x>0.39395</cdr:x>
      <cdr:y>0.9415</cdr:y>
    </cdr:to>
    <cdr:sp macro="" textlink="">
      <cdr:nvSpPr>
        <cdr:cNvPr id="3" name="TextBox 1">
          <a:extLst xmlns:a="http://schemas.openxmlformats.org/drawingml/2006/main">
            <a:ext uri="{FF2B5EF4-FFF2-40B4-BE49-F238E27FC236}">
              <a16:creationId xmlns="" xmlns:a16="http://schemas.microsoft.com/office/drawing/2014/main" id="{DED1482C-5A70-4312-B592-366026F05BDB}"/>
            </a:ext>
          </a:extLst>
        </cdr:cNvPr>
        <cdr:cNvSpPr txBox="1"/>
      </cdr:nvSpPr>
      <cdr:spPr>
        <a:xfrm xmlns:a="http://schemas.openxmlformats.org/drawingml/2006/main">
          <a:off x="9525" y="2347835"/>
          <a:ext cx="1408856" cy="1631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0.94012</cdr:y>
    </cdr:from>
    <cdr:to>
      <cdr:x>0.23944</cdr:x>
      <cdr:y>1</cdr:y>
    </cdr:to>
    <cdr:sp macro="" textlink="">
      <cdr:nvSpPr>
        <cdr:cNvPr id="2" name="TextBox 1">
          <a:extLst xmlns:a="http://schemas.openxmlformats.org/drawingml/2006/main">
            <a:ext uri="{FF2B5EF4-FFF2-40B4-BE49-F238E27FC236}">
              <a16:creationId xmlns="" xmlns:a16="http://schemas.microsoft.com/office/drawing/2014/main" id="{5529A759-16F4-4DD3-905E-CCE090C43070}"/>
            </a:ext>
          </a:extLst>
        </cdr:cNvPr>
        <cdr:cNvSpPr txBox="1"/>
      </cdr:nvSpPr>
      <cdr:spPr>
        <a:xfrm xmlns:a="http://schemas.openxmlformats.org/drawingml/2006/main">
          <a:off x="0" y="3979001"/>
          <a:ext cx="1672249" cy="2497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0.92808</cdr:y>
    </cdr:from>
    <cdr:to>
      <cdr:x>0.24558</cdr:x>
      <cdr:y>0.99658</cdr:y>
    </cdr:to>
    <cdr:sp macro="" textlink="">
      <cdr:nvSpPr>
        <cdr:cNvPr id="2" name="TextBox 1">
          <a:extLst xmlns:a="http://schemas.openxmlformats.org/drawingml/2006/main">
            <a:ext uri="{FF2B5EF4-FFF2-40B4-BE49-F238E27FC236}">
              <a16:creationId xmlns="" xmlns:a16="http://schemas.microsoft.com/office/drawing/2014/main" id="{3B5DDD1B-F3E0-4C2E-9114-CA0A86EA1F2A}"/>
            </a:ext>
          </a:extLst>
        </cdr:cNvPr>
        <cdr:cNvSpPr txBox="1"/>
      </cdr:nvSpPr>
      <cdr:spPr>
        <a:xfrm xmlns:a="http://schemas.openxmlformats.org/drawingml/2006/main">
          <a:off x="0" y="2581275"/>
          <a:ext cx="1457309" cy="190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0.94152</cdr:y>
    </cdr:from>
    <cdr:to>
      <cdr:x>0.21504</cdr:x>
      <cdr:y>1</cdr:y>
    </cdr:to>
    <cdr:sp macro="" textlink="">
      <cdr:nvSpPr>
        <cdr:cNvPr id="2" name="TextBox 1">
          <a:extLst xmlns:a="http://schemas.openxmlformats.org/drawingml/2006/main">
            <a:ext uri="{FF2B5EF4-FFF2-40B4-BE49-F238E27FC236}">
              <a16:creationId xmlns="" xmlns:a16="http://schemas.microsoft.com/office/drawing/2014/main" id="{344E2F4E-A9DE-4962-A45D-BB4F173A86E8}"/>
            </a:ext>
          </a:extLst>
        </cdr:cNvPr>
        <cdr:cNvSpPr txBox="1"/>
      </cdr:nvSpPr>
      <cdr:spPr>
        <a:xfrm xmlns:a="http://schemas.openxmlformats.org/drawingml/2006/main">
          <a:off x="0" y="3067050"/>
          <a:ext cx="17430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i="1">
              <a:solidFill>
                <a:srgbClr val="FF0000"/>
              </a:solidFill>
            </a:rPr>
            <a:t>Compiled By Tonse Telecom</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0.93452</cdr:y>
    </cdr:from>
    <cdr:to>
      <cdr:x>0.24286</cdr:x>
      <cdr:y>0.99405</cdr:y>
    </cdr:to>
    <cdr:sp macro="" textlink="">
      <cdr:nvSpPr>
        <cdr:cNvPr id="2" name="TextBox 1">
          <a:extLst xmlns:a="http://schemas.openxmlformats.org/drawingml/2006/main">
            <a:ext uri="{FF2B5EF4-FFF2-40B4-BE49-F238E27FC236}">
              <a16:creationId xmlns="" xmlns:a16="http://schemas.microsoft.com/office/drawing/2014/main" id="{E7BF6637-CEEF-409A-9C9F-F2D4230F68DA}"/>
            </a:ext>
          </a:extLst>
        </cdr:cNvPr>
        <cdr:cNvSpPr txBox="1"/>
      </cdr:nvSpPr>
      <cdr:spPr>
        <a:xfrm xmlns:a="http://schemas.openxmlformats.org/drawingml/2006/main">
          <a:off x="0" y="2990850"/>
          <a:ext cx="1457317"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0.03246</cdr:y>
    </cdr:from>
    <cdr:to>
      <cdr:x>0.22206</cdr:x>
      <cdr:y>0.08896</cdr:y>
    </cdr:to>
    <cdr:sp macro="" textlink="">
      <cdr:nvSpPr>
        <cdr:cNvPr id="3" name="TextBox 1">
          <a:extLst xmlns:a="http://schemas.openxmlformats.org/drawingml/2006/main">
            <a:ext uri="{FF2B5EF4-FFF2-40B4-BE49-F238E27FC236}">
              <a16:creationId xmlns="" xmlns:a16="http://schemas.microsoft.com/office/drawing/2014/main" id="{CFEFBFDD-1BB0-4DDB-8ECA-17EA6CAD7998}"/>
            </a:ext>
          </a:extLst>
        </cdr:cNvPr>
        <cdr:cNvSpPr txBox="1"/>
      </cdr:nvSpPr>
      <cdr:spPr>
        <a:xfrm xmlns:a="http://schemas.openxmlformats.org/drawingml/2006/main">
          <a:off x="0" y="117498"/>
          <a:ext cx="1643822" cy="2045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18.xml><?xml version="1.0" encoding="utf-8"?>
<c:userShapes xmlns:c="http://schemas.openxmlformats.org/drawingml/2006/chart">
  <cdr:relSizeAnchor xmlns:cdr="http://schemas.openxmlformats.org/drawingml/2006/chartDrawing">
    <cdr:from>
      <cdr:x>0.63535</cdr:x>
      <cdr:y>0.517</cdr:y>
    </cdr:from>
    <cdr:to>
      <cdr:x>0.86684</cdr:x>
      <cdr:y>0.58718</cdr:y>
    </cdr:to>
    <cdr:sp macro="" textlink="">
      <cdr:nvSpPr>
        <cdr:cNvPr id="9" name="TextBox 1">
          <a:extLst xmlns:a="http://schemas.openxmlformats.org/drawingml/2006/main">
            <a:ext uri="{FF2B5EF4-FFF2-40B4-BE49-F238E27FC236}">
              <a16:creationId xmlns="" xmlns:a16="http://schemas.microsoft.com/office/drawing/2014/main" id="{2631B773-B964-4BF1-9395-317666386478}"/>
            </a:ext>
          </a:extLst>
        </cdr:cNvPr>
        <cdr:cNvSpPr txBox="1"/>
      </cdr:nvSpPr>
      <cdr:spPr>
        <a:xfrm xmlns:a="http://schemas.openxmlformats.org/drawingml/2006/main">
          <a:off x="4720342" y="1959925"/>
          <a:ext cx="1719855" cy="2660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Source : Tonse Analysis</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0.93797</cdr:y>
    </cdr:from>
    <cdr:to>
      <cdr:x>0.36523</cdr:x>
      <cdr:y>1</cdr:y>
    </cdr:to>
    <cdr:sp macro="" textlink="">
      <cdr:nvSpPr>
        <cdr:cNvPr id="2" name="TextBox 1">
          <a:extLst xmlns:a="http://schemas.openxmlformats.org/drawingml/2006/main">
            <a:ext uri="{FF2B5EF4-FFF2-40B4-BE49-F238E27FC236}">
              <a16:creationId xmlns="" xmlns:a16="http://schemas.microsoft.com/office/drawing/2014/main" id="{D5B66FA5-F221-4C44-8838-4DD5396E4F60}"/>
            </a:ext>
          </a:extLst>
        </cdr:cNvPr>
        <cdr:cNvSpPr txBox="1"/>
      </cdr:nvSpPr>
      <cdr:spPr>
        <a:xfrm xmlns:a="http://schemas.openxmlformats.org/drawingml/2006/main">
          <a:off x="0" y="3457521"/>
          <a:ext cx="1781154" cy="228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i="1">
              <a:solidFill>
                <a:srgbClr val="FF0000"/>
              </a:solidFill>
            </a:rPr>
            <a:t>Source : Tonse Analysis</a:t>
          </a:r>
        </a:p>
      </cdr:txBody>
    </cdr:sp>
  </cdr:relSizeAnchor>
  <cdr:relSizeAnchor xmlns:cdr="http://schemas.openxmlformats.org/drawingml/2006/chartDrawing">
    <cdr:from>
      <cdr:x>0.02025</cdr:x>
      <cdr:y>0.138</cdr:y>
    </cdr:from>
    <cdr:to>
      <cdr:x>0.23119</cdr:x>
      <cdr:y>0.24669</cdr:y>
    </cdr:to>
    <cdr:sp macro="" textlink="">
      <cdr:nvSpPr>
        <cdr:cNvPr id="3" name="Rectangle 2">
          <a:extLst xmlns:a="http://schemas.openxmlformats.org/drawingml/2006/main">
            <a:ext uri="{FF2B5EF4-FFF2-40B4-BE49-F238E27FC236}">
              <a16:creationId xmlns="" xmlns:a16="http://schemas.microsoft.com/office/drawing/2014/main" id="{A8585486-275E-4730-A7F7-8A47116B0E20}"/>
            </a:ext>
          </a:extLst>
        </cdr:cNvPr>
        <cdr:cNvSpPr/>
      </cdr:nvSpPr>
      <cdr:spPr>
        <a:xfrm xmlns:a="http://schemas.openxmlformats.org/drawingml/2006/main" rot="20073883">
          <a:off x="98767" y="508701"/>
          <a:ext cx="1028713" cy="400651"/>
        </a:xfrm>
        <a:prstGeom xmlns:a="http://schemas.openxmlformats.org/drawingml/2006/main" prst="rect">
          <a:avLst/>
        </a:prstGeom>
      </cdr:spPr>
      <cdr:style>
        <a:lnRef xmlns:a="http://schemas.openxmlformats.org/drawingml/2006/main" idx="1">
          <a:schemeClr val="accent5"/>
        </a:lnRef>
        <a:fillRef xmlns:a="http://schemas.openxmlformats.org/drawingml/2006/main" idx="3">
          <a:schemeClr val="accent5"/>
        </a:fillRef>
        <a:effectRef xmlns:a="http://schemas.openxmlformats.org/drawingml/2006/main" idx="2">
          <a:schemeClr val="accent5"/>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900" b="1"/>
            <a:t>Total Subscribers</a:t>
          </a:r>
        </a:p>
        <a:p xmlns:a="http://schemas.openxmlformats.org/drawingml/2006/main">
          <a:pPr algn="ctr"/>
          <a:r>
            <a:rPr lang="en-US" sz="900" b="1"/>
            <a:t>1174.7 Million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923925</xdr:colOff>
      <xdr:row>5</xdr:row>
      <xdr:rowOff>28574</xdr:rowOff>
    </xdr:from>
    <xdr:to>
      <xdr:col>13</xdr:col>
      <xdr:colOff>66675</xdr:colOff>
      <xdr:row>35</xdr:row>
      <xdr:rowOff>180975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923925" y="952499"/>
          <a:ext cx="7543800" cy="5781676"/>
        </a:xfrm>
        <a:prstGeom prst="rect">
          <a:avLst/>
        </a:prstGeom>
        <a:blipFill dpi="0" rotWithShape="1">
          <a:blip xmlns:r="http://schemas.openxmlformats.org/officeDocument/2006/relationships" r:embed="rId1" cstate="print">
            <a:alphaModFix amt="17000"/>
          </a:blip>
          <a:srcRect/>
          <a:stretch>
            <a:fillRect l="3000" t="19000"/>
          </a:stretch>
        </a:blip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IN" sz="1050" b="1">
              <a:solidFill>
                <a:schemeClr val="dk1"/>
              </a:solidFill>
              <a:effectLst/>
              <a:latin typeface="+mn-lt"/>
              <a:ea typeface="+mn-ea"/>
              <a:cs typeface="+mn-cs"/>
            </a:rPr>
            <a:t>Copyright</a:t>
          </a:r>
          <a:r>
            <a:rPr lang="en-IN" sz="1050">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IN" sz="1050">
              <a:solidFill>
                <a:schemeClr val="dk1"/>
              </a:solidFill>
              <a:effectLst/>
              <a:latin typeface="+mn-lt"/>
              <a:ea typeface="+mn-ea"/>
              <a:cs typeface="+mn-cs"/>
            </a:rPr>
            <a:t>The sample report you are subscribing to is copyrighted and belongs to Tonse Telecom Pvt. Ltd., (Tonse). This newsletter / report may not be reproduced, copied, distributed or published in full or part without prior written authorization by Tonse Telecom Pvt. Ltd., (copyright 2013, all rights reserved by Tonse Telecom Pvt. Ltd.,). Forwarding of this document to anyone outside of the subscribing individual is a violation of copyright. You may cite reference to data and graphs used in this report acknowledging full credit to source information which is Tonse Telecom. </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IN" sz="1050" b="1">
              <a:solidFill>
                <a:schemeClr val="dk1"/>
              </a:solidFill>
              <a:effectLst/>
              <a:latin typeface="+mn-lt"/>
              <a:ea typeface="+mn-ea"/>
              <a:cs typeface="+mn-cs"/>
            </a:rPr>
            <a:t>Copyright Infringement</a:t>
          </a:r>
          <a:endParaRPr lang="en-US" sz="1050">
            <a:solidFill>
              <a:schemeClr val="dk1"/>
            </a:solidFill>
            <a:effectLst/>
            <a:latin typeface="+mn-lt"/>
            <a:ea typeface="+mn-ea"/>
            <a:cs typeface="+mn-cs"/>
          </a:endParaRPr>
        </a:p>
        <a:p>
          <a:pPr algn="just"/>
          <a:r>
            <a:rPr lang="en-IN" sz="1050">
              <a:solidFill>
                <a:schemeClr val="dk1"/>
              </a:solidFill>
              <a:effectLst/>
              <a:latin typeface="+mn-lt"/>
              <a:ea typeface="+mn-ea"/>
              <a:cs typeface="+mn-cs"/>
            </a:rPr>
            <a:t>Use of this document / workbook / tracker file is governed by the terms and conditions of Tonse Telecom. Any violation of these terms including unauthorized distribution of this file to third parties, is considered a breach of copyright. Tonse Telecom will pursue such breaches to the full extent of the law. Such acts are punishable in court by severe fines for each infringement.</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Disclaimers: </a:t>
          </a:r>
          <a:endParaRPr lang="en-US" sz="1050">
            <a:solidFill>
              <a:schemeClr val="dk1"/>
            </a:solidFill>
            <a:effectLst/>
            <a:latin typeface="+mn-lt"/>
            <a:ea typeface="+mn-ea"/>
            <a:cs typeface="+mn-cs"/>
          </a:endParaRPr>
        </a:p>
        <a:p>
          <a:pPr algn="just"/>
          <a:r>
            <a:rPr lang="en-US" sz="1050">
              <a:solidFill>
                <a:schemeClr val="dk1"/>
              </a:solidFill>
              <a:effectLst/>
              <a:latin typeface="+mn-lt"/>
              <a:ea typeface="+mn-ea"/>
              <a:cs typeface="+mn-cs"/>
            </a:rPr>
            <a:t>The views expressed in this report reflect those of Tonse Telecom Pvt. Ltd., (Tonse) and are based on our current understanding of past and current events shaping the Indian telecom industry. Information obtained herein is from sources believed to be reliable but Tonse will make no claims to the accuracy and completeness of the same. All opinions, estimates, projections, forecast or estimate set forth herein, are based on the author/s judgment as of the date of writing. Tonse has no obligation to update, modify or change a report or contents of an article or to notify a reader thereof in the event that any material in the said report or article changes or becomes inaccurate subsequently. </a:t>
          </a:r>
        </a:p>
        <a:p>
          <a:pPr algn="just"/>
          <a:r>
            <a:rPr lang="en-IN" sz="1050">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Liability</a:t>
          </a:r>
          <a:r>
            <a:rPr lang="en-US" sz="1050">
              <a:solidFill>
                <a:schemeClr val="dk1"/>
              </a:solidFill>
              <a:effectLst/>
              <a:latin typeface="+mn-lt"/>
              <a:ea typeface="+mn-ea"/>
              <a:cs typeface="+mn-cs"/>
            </a:rPr>
            <a:t> </a:t>
          </a:r>
        </a:p>
        <a:p>
          <a:pPr algn="just"/>
          <a:r>
            <a:rPr lang="en-US" sz="1050">
              <a:solidFill>
                <a:schemeClr val="dk1"/>
              </a:solidFill>
              <a:effectLst/>
              <a:latin typeface="+mn-lt"/>
              <a:ea typeface="+mn-ea"/>
              <a:cs typeface="+mn-cs"/>
            </a:rPr>
            <a:t>The report you are using has been arrived at by Tonse Telecom using information available in the public domain, primary interviews with relevant industry personnel, internal analysis of Tonse team based on our experience in the industry. Tonse Telecom will carry no liabilities to the accuracy of the information, correctness of the accounting or</a:t>
          </a:r>
          <a:r>
            <a:rPr lang="en-US" sz="1050" baseline="0">
              <a:solidFill>
                <a:schemeClr val="dk1"/>
              </a:solidFill>
              <a:effectLst/>
              <a:latin typeface="+mn-lt"/>
              <a:ea typeface="+mn-ea"/>
              <a:cs typeface="+mn-cs"/>
            </a:rPr>
            <a:t> </a:t>
          </a:r>
          <a:r>
            <a:rPr lang="en-US" sz="1050">
              <a:solidFill>
                <a:schemeClr val="dk1"/>
              </a:solidFill>
              <a:effectLst/>
              <a:latin typeface="+mn-lt"/>
              <a:ea typeface="+mn-ea"/>
              <a:cs typeface="+mn-cs"/>
            </a:rPr>
            <a:t>other methods adopted by different vendors in the industry or their reporting methods. This information has been provided for the use of the customer / client who has requested for this study / analysis or acquired license or paid for on a subscription basis and shall not be forwarded to other parties inside or outside of client’s organization.</a:t>
          </a:r>
        </a:p>
        <a:p>
          <a:pPr algn="just"/>
          <a:endParaRPr lang="en-US" sz="1050">
            <a:solidFill>
              <a:schemeClr val="dk1"/>
            </a:solidFill>
            <a:effectLst/>
            <a:latin typeface="+mn-lt"/>
            <a:ea typeface="+mn-ea"/>
            <a:cs typeface="+mn-cs"/>
          </a:endParaRPr>
        </a:p>
        <a:p>
          <a:r>
            <a:rPr lang="en-US" sz="1050" b="1">
              <a:solidFill>
                <a:schemeClr val="dk1"/>
              </a:solidFill>
              <a:effectLst/>
              <a:latin typeface="+mn-lt"/>
              <a:ea typeface="+mn-ea"/>
              <a:cs typeface="+mn-cs"/>
            </a:rPr>
            <a:t>Analyst Phone Support – Tonse Telecom</a:t>
          </a:r>
          <a:endParaRPr lang="en-US" sz="1050">
            <a:solidFill>
              <a:schemeClr val="dk1"/>
            </a:solidFill>
            <a:effectLst/>
            <a:latin typeface="+mn-lt"/>
            <a:ea typeface="+mn-ea"/>
            <a:cs typeface="+mn-cs"/>
          </a:endParaRPr>
        </a:p>
        <a:p>
          <a:r>
            <a:rPr lang="en-US" sz="1050">
              <a:solidFill>
                <a:schemeClr val="dk1"/>
              </a:solidFill>
              <a:effectLst/>
              <a:latin typeface="+mn-lt"/>
              <a:ea typeface="+mn-ea"/>
              <a:cs typeface="+mn-cs"/>
            </a:rPr>
            <a:t>Qualified, market-aware telecom analysts are available within Tonse to provide Consulting Support.</a:t>
          </a:r>
        </a:p>
        <a:p>
          <a:r>
            <a:rPr lang="en-US" sz="1050">
              <a:solidFill>
                <a:schemeClr val="dk1"/>
              </a:solidFill>
              <a:effectLst/>
              <a:latin typeface="+mn-lt"/>
              <a:ea typeface="+mn-ea"/>
              <a:cs typeface="+mn-cs"/>
            </a:rPr>
            <a:t>This service may or may not be available for those that purchase paid-for Reports (depending on the Report) authored by Tonse consultants / analysts.</a:t>
          </a:r>
        </a:p>
        <a:p>
          <a:r>
            <a:rPr lang="en-US" sz="1050">
              <a:solidFill>
                <a:schemeClr val="dk1"/>
              </a:solidFill>
              <a:effectLst/>
              <a:latin typeface="+mn-lt"/>
              <a:ea typeface="+mn-ea"/>
              <a:cs typeface="+mn-cs"/>
            </a:rPr>
            <a:t>Subscription Tracker products have no Analyst support built-into them.  </a:t>
          </a:r>
          <a:r>
            <a:rPr lang="en-US" sz="1050" baseline="0">
              <a:solidFill>
                <a:schemeClr val="dk1"/>
              </a:solidFill>
              <a:effectLst/>
              <a:latin typeface="+mn-lt"/>
              <a:ea typeface="+mn-ea"/>
              <a:cs typeface="+mn-cs"/>
            </a:rPr>
            <a:t> </a:t>
          </a:r>
          <a:r>
            <a:rPr lang="en-US" sz="1050">
              <a:solidFill>
                <a:schemeClr val="dk1"/>
              </a:solidFill>
              <a:effectLst/>
              <a:latin typeface="+mn-lt"/>
              <a:ea typeface="+mn-ea"/>
              <a:cs typeface="+mn-cs"/>
            </a:rPr>
            <a:t>Analyst support over phone for Tracker products has to be requested, scheduled and paid-for in advance.</a:t>
          </a:r>
        </a:p>
        <a:p>
          <a:r>
            <a:rPr lang="en-US" sz="1050">
              <a:solidFill>
                <a:schemeClr val="dk1"/>
              </a:solidFill>
              <a:effectLst/>
              <a:latin typeface="+mn-lt"/>
              <a:ea typeface="+mn-ea"/>
              <a:cs typeface="+mn-cs"/>
            </a:rPr>
            <a:t>For more information about Analyst Support, please drop us a line at </a:t>
          </a:r>
          <a:r>
            <a:rPr lang="en-US" sz="1050" u="sng">
              <a:solidFill>
                <a:schemeClr val="dk1"/>
              </a:solidFill>
              <a:effectLst/>
              <a:latin typeface="+mn-lt"/>
              <a:ea typeface="+mn-ea"/>
              <a:cs typeface="+mn-cs"/>
              <a:hlinkClick xmlns:r="http://schemas.openxmlformats.org/officeDocument/2006/relationships" r:id=""/>
            </a:rPr>
            <a:t>stpai@tonsetelecom.com</a:t>
          </a:r>
          <a:endParaRPr lang="en-US" sz="1050">
            <a:solidFill>
              <a:schemeClr val="dk1"/>
            </a:solidFill>
            <a:effectLst/>
            <a:latin typeface="+mn-lt"/>
            <a:ea typeface="+mn-ea"/>
            <a:cs typeface="+mn-cs"/>
          </a:endParaRPr>
        </a:p>
        <a:p>
          <a:pPr algn="just"/>
          <a:endParaRPr lang="en-US" sz="1050">
            <a:solidFill>
              <a:schemeClr val="dk1"/>
            </a:solidFill>
            <a:effectLst/>
            <a:latin typeface="+mn-lt"/>
            <a:ea typeface="+mn-ea"/>
            <a:cs typeface="+mn-cs"/>
          </a:endParaRPr>
        </a:p>
      </xdr:txBody>
    </xdr:sp>
    <xdr:clientData/>
  </xdr:twoCellAnchor>
  <xdr:twoCellAnchor>
    <xdr:from>
      <xdr:col>0</xdr:col>
      <xdr:colOff>895350</xdr:colOff>
      <xdr:row>2</xdr:row>
      <xdr:rowOff>114299</xdr:rowOff>
    </xdr:from>
    <xdr:to>
      <xdr:col>13</xdr:col>
      <xdr:colOff>95250</xdr:colOff>
      <xdr:row>4</xdr:row>
      <xdr:rowOff>142872</xdr:rowOff>
    </xdr:to>
    <xdr:grpSp>
      <xdr:nvGrpSpPr>
        <xdr:cNvPr id="4" name="Group 3">
          <a:extLst>
            <a:ext uri="{FF2B5EF4-FFF2-40B4-BE49-F238E27FC236}">
              <a16:creationId xmlns="" xmlns:a16="http://schemas.microsoft.com/office/drawing/2014/main" id="{00000000-0008-0000-0100-000004000000}"/>
            </a:ext>
          </a:extLst>
        </xdr:cNvPr>
        <xdr:cNvGrpSpPr/>
      </xdr:nvGrpSpPr>
      <xdr:grpSpPr>
        <a:xfrm>
          <a:off x="895350" y="419099"/>
          <a:ext cx="8813800" cy="409573"/>
          <a:chOff x="895350" y="428624"/>
          <a:chExt cx="7600950" cy="409573"/>
        </a:xfrm>
      </xdr:grpSpPr>
      <xdr:sp macro="" textlink="">
        <xdr:nvSpPr>
          <xdr:cNvPr id="10" name="Rounded Rectangle 9">
            <a:extLst>
              <a:ext uri="{FF2B5EF4-FFF2-40B4-BE49-F238E27FC236}">
                <a16:creationId xmlns="" xmlns:a16="http://schemas.microsoft.com/office/drawing/2014/main" id="{00000000-0008-0000-0100-00000A000000}"/>
              </a:ext>
            </a:extLst>
          </xdr:cNvPr>
          <xdr:cNvSpPr/>
        </xdr:nvSpPr>
        <xdr:spPr>
          <a:xfrm>
            <a:off x="895350" y="428624"/>
            <a:ext cx="7600950" cy="409573"/>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COPYRIGHT, DISCLAIMERS AND LIABILITY</a:t>
            </a:r>
          </a:p>
        </xdr:txBody>
      </xdr:sp>
      <xdr:sp macro="" textlink="">
        <xdr:nvSpPr>
          <xdr:cNvPr id="11" name="TextBox 10">
            <a:extLst>
              <a:ext uri="{FF2B5EF4-FFF2-40B4-BE49-F238E27FC236}">
                <a16:creationId xmlns="" xmlns:a16="http://schemas.microsoft.com/office/drawing/2014/main" id="{00000000-0008-0000-0100-00000B000000}"/>
              </a:ext>
            </a:extLst>
          </xdr:cNvPr>
          <xdr:cNvSpPr txBox="1"/>
        </xdr:nvSpPr>
        <xdr:spPr>
          <a:xfrm>
            <a:off x="7099193" y="512186"/>
            <a:ext cx="1028479" cy="232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sp macro="" textlink="">
        <xdr:nvSpPr>
          <xdr:cNvPr id="12" name="Left Arrow 11">
            <a:hlinkClick xmlns:r="http://schemas.openxmlformats.org/officeDocument/2006/relationships" r:id="rId2" tooltip="Click Here to go back to Index"/>
            <a:extLst>
              <a:ext uri="{FF2B5EF4-FFF2-40B4-BE49-F238E27FC236}">
                <a16:creationId xmlns="" xmlns:a16="http://schemas.microsoft.com/office/drawing/2014/main" id="{00000000-0008-0000-0100-00000C000000}"/>
              </a:ext>
            </a:extLst>
          </xdr:cNvPr>
          <xdr:cNvSpPr/>
        </xdr:nvSpPr>
        <xdr:spPr>
          <a:xfrm>
            <a:off x="8039100" y="456550"/>
            <a:ext cx="408224" cy="353075"/>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13" name="Picture 12" descr="tonse telecom Logo small.jpg">
            <a:hlinkClick xmlns:r="http://schemas.openxmlformats.org/officeDocument/2006/relationships" r:id="rId3" tooltip="Click Here to Visit Tonse Telecom Home Page"/>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stretch>
            <a:fillRect/>
          </a:stretch>
        </xdr:blipFill>
        <xdr:spPr>
          <a:xfrm>
            <a:off x="983504" y="465858"/>
            <a:ext cx="1263560" cy="329849"/>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0.76383</cdr:x>
      <cdr:y>0.56802</cdr:y>
    </cdr:from>
    <cdr:to>
      <cdr:x>0.80784</cdr:x>
      <cdr:y>0.60675</cdr:y>
    </cdr:to>
    <cdr:sp macro="" textlink="">
      <cdr:nvSpPr>
        <cdr:cNvPr id="340998" name="Text Box 12">
          <a:extLst xmlns:a="http://schemas.openxmlformats.org/drawingml/2006/main">
            <a:ext uri="{FF2B5EF4-FFF2-40B4-BE49-F238E27FC236}">
              <a16:creationId xmlns="" xmlns:a16="http://schemas.microsoft.com/office/drawing/2014/main" id="{F7FBA504-0C4A-4D19-A347-8B5BCD34D1CB}"/>
            </a:ext>
          </a:extLst>
        </cdr:cNvPr>
        <cdr:cNvSpPr txBox="1">
          <a:spLocks xmlns:a="http://schemas.openxmlformats.org/drawingml/2006/main" noChangeArrowheads="1"/>
        </cdr:cNvSpPr>
      </cdr:nvSpPr>
      <cdr:spPr bwMode="auto">
        <a:xfrm xmlns:a="http://schemas.openxmlformats.org/drawingml/2006/main">
          <a:off x="6169582" y="2602380"/>
          <a:ext cx="355477" cy="17744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800" b="1" i="0" strike="noStrike">
              <a:solidFill>
                <a:schemeClr val="accent6">
                  <a:lumMod val="75000"/>
                </a:schemeClr>
              </a:solidFill>
              <a:latin typeface="Arial"/>
              <a:cs typeface="Arial"/>
            </a:rPr>
            <a:t>Tata</a:t>
          </a:r>
        </a:p>
      </cdr:txBody>
    </cdr:sp>
  </cdr:relSizeAnchor>
  <cdr:relSizeAnchor xmlns:cdr="http://schemas.openxmlformats.org/drawingml/2006/chartDrawing">
    <cdr:from>
      <cdr:x>0.75558</cdr:x>
      <cdr:y>0.94936</cdr:y>
    </cdr:from>
    <cdr:to>
      <cdr:x>1</cdr:x>
      <cdr:y>1</cdr:y>
    </cdr:to>
    <cdr:sp macro="" textlink="">
      <cdr:nvSpPr>
        <cdr:cNvPr id="9" name="TextBox 1">
          <a:extLst xmlns:a="http://schemas.openxmlformats.org/drawingml/2006/main">
            <a:ext uri="{FF2B5EF4-FFF2-40B4-BE49-F238E27FC236}">
              <a16:creationId xmlns="" xmlns:a16="http://schemas.microsoft.com/office/drawing/2014/main" id="{8AA01009-5545-4C9E-8050-B26F5C510CCE}"/>
            </a:ext>
          </a:extLst>
        </cdr:cNvPr>
        <cdr:cNvSpPr txBox="1"/>
      </cdr:nvSpPr>
      <cdr:spPr>
        <a:xfrm xmlns:a="http://schemas.openxmlformats.org/drawingml/2006/main">
          <a:off x="6102971" y="4349517"/>
          <a:ext cx="1974229" cy="2320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0.93055</cdr:y>
    </cdr:from>
    <cdr:to>
      <cdr:x>0.2233</cdr:x>
      <cdr:y>1</cdr:y>
    </cdr:to>
    <cdr:sp macro="" textlink="">
      <cdr:nvSpPr>
        <cdr:cNvPr id="2" name="TextBox 1">
          <a:extLst xmlns:a="http://schemas.openxmlformats.org/drawingml/2006/main">
            <a:ext uri="{FF2B5EF4-FFF2-40B4-BE49-F238E27FC236}">
              <a16:creationId xmlns="" xmlns:a16="http://schemas.microsoft.com/office/drawing/2014/main" id="{1D41BE12-BE69-4607-A74D-806420635F96}"/>
            </a:ext>
          </a:extLst>
        </cdr:cNvPr>
        <cdr:cNvSpPr txBox="1"/>
      </cdr:nvSpPr>
      <cdr:spPr>
        <a:xfrm xmlns:a="http://schemas.openxmlformats.org/drawingml/2006/main">
          <a:off x="0" y="2962275"/>
          <a:ext cx="1642013" cy="2149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Source : Tonse Analysis</a:t>
          </a:r>
        </a:p>
      </cdr:txBody>
    </cdr:sp>
  </cdr:relSizeAnchor>
</c:userShapes>
</file>

<file path=xl/drawings/drawing22.xml><?xml version="1.0" encoding="utf-8"?>
<c:userShapes xmlns:c="http://schemas.openxmlformats.org/drawingml/2006/chart">
  <cdr:relSizeAnchor xmlns:cdr="http://schemas.openxmlformats.org/drawingml/2006/chartDrawing">
    <cdr:from>
      <cdr:x>0.77794</cdr:x>
      <cdr:y>0.05577</cdr:y>
    </cdr:from>
    <cdr:to>
      <cdr:x>1</cdr:x>
      <cdr:y>0.11227</cdr:y>
    </cdr:to>
    <cdr:sp macro="" textlink="">
      <cdr:nvSpPr>
        <cdr:cNvPr id="2" name="TextBox 1">
          <a:extLst xmlns:a="http://schemas.openxmlformats.org/drawingml/2006/main">
            <a:ext uri="{FF2B5EF4-FFF2-40B4-BE49-F238E27FC236}">
              <a16:creationId xmlns="" xmlns:a16="http://schemas.microsoft.com/office/drawing/2014/main" id="{7D67C25F-D471-4176-8448-E007902B0AB5}"/>
            </a:ext>
          </a:extLst>
        </cdr:cNvPr>
        <cdr:cNvSpPr txBox="1"/>
      </cdr:nvSpPr>
      <cdr:spPr>
        <a:xfrm xmlns:a="http://schemas.openxmlformats.org/drawingml/2006/main">
          <a:off x="5822313" y="203459"/>
          <a:ext cx="1661957" cy="206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23.xml><?xml version="1.0" encoding="utf-8"?>
<c:userShapes xmlns:c="http://schemas.openxmlformats.org/drawingml/2006/chart">
  <cdr:relSizeAnchor xmlns:cdr="http://schemas.openxmlformats.org/drawingml/2006/chartDrawing">
    <cdr:from>
      <cdr:x>0.65813</cdr:x>
      <cdr:y>0.51527</cdr:y>
    </cdr:from>
    <cdr:to>
      <cdr:x>0.8616</cdr:x>
      <cdr:y>0.58482</cdr:y>
    </cdr:to>
    <cdr:sp macro="" textlink="">
      <cdr:nvSpPr>
        <cdr:cNvPr id="2" name="TextBox 1">
          <a:extLst xmlns:a="http://schemas.openxmlformats.org/drawingml/2006/main">
            <a:ext uri="{FF2B5EF4-FFF2-40B4-BE49-F238E27FC236}">
              <a16:creationId xmlns="" xmlns:a16="http://schemas.microsoft.com/office/drawing/2014/main" id="{A572604D-B6DA-4CA9-96F2-9C18D1A6C306}"/>
            </a:ext>
          </a:extLst>
        </cdr:cNvPr>
        <cdr:cNvSpPr txBox="1"/>
      </cdr:nvSpPr>
      <cdr:spPr>
        <a:xfrm xmlns:a="http://schemas.openxmlformats.org/drawingml/2006/main">
          <a:off x="5077638" y="1933740"/>
          <a:ext cx="1569823" cy="2610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Source : Tonse Analysis</a:t>
          </a:r>
        </a:p>
      </cdr:txBody>
    </cdr:sp>
  </cdr:relSizeAnchor>
</c:userShapes>
</file>

<file path=xl/drawings/drawing24.xml><?xml version="1.0" encoding="utf-8"?>
<c:userShapes xmlns:c="http://schemas.openxmlformats.org/drawingml/2006/chart">
  <cdr:relSizeAnchor xmlns:cdr="http://schemas.openxmlformats.org/drawingml/2006/chartDrawing">
    <cdr:from>
      <cdr:x>0.75946</cdr:x>
      <cdr:y>0.92083</cdr:y>
    </cdr:from>
    <cdr:to>
      <cdr:x>1</cdr:x>
      <cdr:y>0.98901</cdr:y>
    </cdr:to>
    <cdr:pic>
      <cdr:nvPicPr>
        <cdr:cNvPr id="2" name="Picture 1">
          <a:extLst xmlns:a="http://schemas.openxmlformats.org/drawingml/2006/main">
            <a:ext uri="{FF2B5EF4-FFF2-40B4-BE49-F238E27FC236}">
              <a16:creationId xmlns="" xmlns:a16="http://schemas.microsoft.com/office/drawing/2014/main" id="{5079537E-3841-4240-8EF0-256FA5B834C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226672" y="3648697"/>
          <a:ext cx="989215" cy="27016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0.89904</cdr:y>
    </cdr:from>
    <cdr:to>
      <cdr:x>0.42264</cdr:x>
      <cdr:y>1</cdr:y>
    </cdr:to>
    <cdr:sp macro="" textlink="">
      <cdr:nvSpPr>
        <cdr:cNvPr id="3" name="TextBox 2">
          <a:extLst xmlns:a="http://schemas.openxmlformats.org/drawingml/2006/main">
            <a:ext uri="{FF2B5EF4-FFF2-40B4-BE49-F238E27FC236}">
              <a16:creationId xmlns="" xmlns:a16="http://schemas.microsoft.com/office/drawing/2014/main" id="{8FFC0C88-648A-44CD-80CF-4B418F9F789B}"/>
            </a:ext>
          </a:extLst>
        </cdr:cNvPr>
        <cdr:cNvSpPr txBox="1"/>
      </cdr:nvSpPr>
      <cdr:spPr>
        <a:xfrm xmlns:a="http://schemas.openxmlformats.org/drawingml/2006/main">
          <a:off x="0" y="3562350"/>
          <a:ext cx="1827643"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i="1">
              <a:solidFill>
                <a:schemeClr val="bg1">
                  <a:lumMod val="50000"/>
                </a:schemeClr>
              </a:solidFill>
            </a:rPr>
            <a:t>Compiled</a:t>
          </a:r>
          <a:r>
            <a:rPr lang="en-US" sz="800" i="1" baseline="0">
              <a:solidFill>
                <a:schemeClr val="bg1">
                  <a:lumMod val="50000"/>
                </a:schemeClr>
              </a:solidFill>
            </a:rPr>
            <a:t> by Tonse Telecom</a:t>
          </a:r>
        </a:p>
        <a:p xmlns:a="http://schemas.openxmlformats.org/drawingml/2006/main">
          <a:r>
            <a:rPr lang="en-US" sz="800" i="1" baseline="0">
              <a:solidFill>
                <a:schemeClr val="bg1">
                  <a:lumMod val="50000"/>
                </a:schemeClr>
              </a:solidFill>
            </a:rPr>
            <a:t>Data Source : TRAI</a:t>
          </a:r>
          <a:endParaRPr lang="en-US" sz="800" i="1">
            <a:solidFill>
              <a:schemeClr val="bg1">
                <a:lumMod val="50000"/>
              </a:schemeClr>
            </a:solidFill>
          </a:endParaRPr>
        </a:p>
      </cdr:txBody>
    </cdr:sp>
  </cdr:relSizeAnchor>
  <cdr:relSizeAnchor xmlns:cdr="http://schemas.openxmlformats.org/drawingml/2006/chartDrawing">
    <cdr:from>
      <cdr:x>0</cdr:x>
      <cdr:y>0.12781</cdr:y>
    </cdr:from>
    <cdr:to>
      <cdr:x>0.56032</cdr:x>
      <cdr:y>0.20995</cdr:y>
    </cdr:to>
    <cdr:sp macro="" textlink="">
      <cdr:nvSpPr>
        <cdr:cNvPr id="4" name="TextBox 1">
          <a:extLst xmlns:a="http://schemas.openxmlformats.org/drawingml/2006/main">
            <a:ext uri="{FF2B5EF4-FFF2-40B4-BE49-F238E27FC236}">
              <a16:creationId xmlns="" xmlns:a16="http://schemas.microsoft.com/office/drawing/2014/main" id="{E11526B0-AB6B-4CE5-B84F-E52F99987623}"/>
            </a:ext>
          </a:extLst>
        </cdr:cNvPr>
        <cdr:cNvSpPr txBox="1"/>
      </cdr:nvSpPr>
      <cdr:spPr>
        <a:xfrm xmlns:a="http://schemas.openxmlformats.org/drawingml/2006/main">
          <a:off x="0" y="506431"/>
          <a:ext cx="2423020" cy="325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i="0">
              <a:solidFill>
                <a:srgbClr val="C00000"/>
              </a:solidFill>
              <a:latin typeface="+mn-lt"/>
              <a:ea typeface="+mn-ea"/>
              <a:cs typeface="+mn-cs"/>
            </a:rPr>
            <a:t>Total</a:t>
          </a:r>
          <a:r>
            <a:rPr lang="en-US" sz="600" b="1" i="1">
              <a:solidFill>
                <a:srgbClr val="FF0000"/>
              </a:solidFill>
            </a:rPr>
            <a:t> </a:t>
          </a:r>
          <a:r>
            <a:rPr lang="en-US" sz="900" b="0" i="0">
              <a:solidFill>
                <a:srgbClr val="C00000"/>
              </a:solidFill>
              <a:latin typeface="+mn-lt"/>
              <a:ea typeface="+mn-ea"/>
              <a:cs typeface="+mn-cs"/>
            </a:rPr>
            <a:t>Gross Revenue:  47,018</a:t>
          </a:r>
          <a:r>
            <a:rPr lang="en-US" sz="900" b="0" i="0" baseline="0">
              <a:solidFill>
                <a:srgbClr val="C00000"/>
              </a:solidFill>
              <a:latin typeface="+mn-lt"/>
              <a:ea typeface="+mn-ea"/>
              <a:cs typeface="+mn-cs"/>
            </a:rPr>
            <a:t> </a:t>
          </a:r>
          <a:r>
            <a:rPr lang="en-US" sz="900" b="0" i="0">
              <a:solidFill>
                <a:srgbClr val="C00000"/>
              </a:solidFill>
              <a:latin typeface="+mn-lt"/>
              <a:ea typeface="+mn-ea"/>
              <a:cs typeface="+mn-cs"/>
            </a:rPr>
            <a:t>Crores</a:t>
          </a:r>
        </a:p>
      </cdr:txBody>
    </cdr:sp>
  </cdr:relSizeAnchor>
</c:userShapes>
</file>

<file path=xl/drawings/drawing25.xml><?xml version="1.0" encoding="utf-8"?>
<c:userShapes xmlns:c="http://schemas.openxmlformats.org/drawingml/2006/chart">
  <cdr:relSizeAnchor xmlns:cdr="http://schemas.openxmlformats.org/drawingml/2006/chartDrawing">
    <cdr:from>
      <cdr:x>0.75927</cdr:x>
      <cdr:y>0.92308</cdr:y>
    </cdr:from>
    <cdr:to>
      <cdr:x>1</cdr:x>
      <cdr:y>0.99126</cdr:y>
    </cdr:to>
    <cdr:pic>
      <cdr:nvPicPr>
        <cdr:cNvPr id="2" name="Picture 1">
          <a:extLst xmlns:a="http://schemas.openxmlformats.org/drawingml/2006/main">
            <a:ext uri="{FF2B5EF4-FFF2-40B4-BE49-F238E27FC236}">
              <a16:creationId xmlns="" xmlns:a16="http://schemas.microsoft.com/office/drawing/2014/main" id="{55F6A0F9-841F-41FA-8815-1CC2A8A381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222145" y="3657613"/>
          <a:ext cx="989215" cy="27016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0.0263</cdr:x>
      <cdr:y>0.86525</cdr:y>
    </cdr:from>
    <cdr:to>
      <cdr:x>0.43278</cdr:x>
      <cdr:y>1</cdr:y>
    </cdr:to>
    <cdr:sp macro="" textlink="">
      <cdr:nvSpPr>
        <cdr:cNvPr id="3" name="TextBox 2">
          <a:extLst xmlns:a="http://schemas.openxmlformats.org/drawingml/2006/main">
            <a:ext uri="{FF2B5EF4-FFF2-40B4-BE49-F238E27FC236}">
              <a16:creationId xmlns="" xmlns:a16="http://schemas.microsoft.com/office/drawing/2014/main" id="{5D1A908D-DC97-4A0C-BFFA-6F2D2130218B}"/>
            </a:ext>
          </a:extLst>
        </cdr:cNvPr>
        <cdr:cNvSpPr txBox="1"/>
      </cdr:nvSpPr>
      <cdr:spPr>
        <a:xfrm xmlns:a="http://schemas.openxmlformats.org/drawingml/2006/main">
          <a:off x="108206" y="3438526"/>
          <a:ext cx="1672583" cy="5339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i="1">
            <a:solidFill>
              <a:srgbClr val="FF0000"/>
            </a:solidFill>
          </a:endParaRPr>
        </a:p>
      </cdr:txBody>
    </cdr:sp>
  </cdr:relSizeAnchor>
  <cdr:relSizeAnchor xmlns:cdr="http://schemas.openxmlformats.org/drawingml/2006/chartDrawing">
    <cdr:from>
      <cdr:x>0</cdr:x>
      <cdr:y>0.07492</cdr:y>
    </cdr:from>
    <cdr:to>
      <cdr:x>0.51443</cdr:x>
      <cdr:y>0.15706</cdr:y>
    </cdr:to>
    <cdr:sp macro="" textlink="">
      <cdr:nvSpPr>
        <cdr:cNvPr id="4" name="TextBox 1">
          <a:extLst xmlns:a="http://schemas.openxmlformats.org/drawingml/2006/main">
            <a:ext uri="{FF2B5EF4-FFF2-40B4-BE49-F238E27FC236}">
              <a16:creationId xmlns="" xmlns:a16="http://schemas.microsoft.com/office/drawing/2014/main" id="{3AAB5C43-912A-4E8C-9439-B8992BA557B0}"/>
            </a:ext>
          </a:extLst>
        </cdr:cNvPr>
        <cdr:cNvSpPr txBox="1"/>
      </cdr:nvSpPr>
      <cdr:spPr>
        <a:xfrm xmlns:a="http://schemas.openxmlformats.org/drawingml/2006/main">
          <a:off x="0" y="296863"/>
          <a:ext cx="2190276" cy="325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US" sz="900" b="0" i="0">
              <a:solidFill>
                <a:srgbClr val="C00000"/>
              </a:solidFill>
              <a:latin typeface="+mn-lt"/>
              <a:ea typeface="+mn-ea"/>
              <a:cs typeface="+mn-cs"/>
            </a:rPr>
            <a:t>Total AGR: </a:t>
          </a:r>
          <a:r>
            <a:rPr lang="en-US" sz="900" b="0" i="0" baseline="0">
              <a:solidFill>
                <a:srgbClr val="C00000"/>
              </a:solidFill>
              <a:latin typeface="+mn-lt"/>
              <a:ea typeface="+mn-ea"/>
              <a:cs typeface="+mn-cs"/>
            </a:rPr>
            <a:t> 33,546</a:t>
          </a:r>
          <a:r>
            <a:rPr lang="en-US" sz="900" b="0" i="0">
              <a:solidFill>
                <a:srgbClr val="C00000"/>
              </a:solidFill>
              <a:latin typeface="+mn-lt"/>
              <a:ea typeface="+mn-ea"/>
              <a:cs typeface="+mn-cs"/>
            </a:rPr>
            <a:t> Crores</a:t>
          </a:r>
        </a:p>
      </cdr:txBody>
    </cdr:sp>
  </cdr:relSizeAnchor>
  <cdr:relSizeAnchor xmlns:cdr="http://schemas.openxmlformats.org/drawingml/2006/chartDrawing">
    <cdr:from>
      <cdr:x>0</cdr:x>
      <cdr:y>0.89904</cdr:y>
    </cdr:from>
    <cdr:to>
      <cdr:x>0.42926</cdr:x>
      <cdr:y>1</cdr:y>
    </cdr:to>
    <cdr:sp macro="" textlink="">
      <cdr:nvSpPr>
        <cdr:cNvPr id="7" name="TextBox 1">
          <a:extLst xmlns:a="http://schemas.openxmlformats.org/drawingml/2006/main">
            <a:ext uri="{FF2B5EF4-FFF2-40B4-BE49-F238E27FC236}">
              <a16:creationId xmlns="" xmlns:a16="http://schemas.microsoft.com/office/drawing/2014/main" id="{CA9F8F34-A580-4F25-9929-1CCC2AA1DBBA}"/>
            </a:ext>
          </a:extLst>
        </cdr:cNvPr>
        <cdr:cNvSpPr txBox="1"/>
      </cdr:nvSpPr>
      <cdr:spPr>
        <a:xfrm xmlns:a="http://schemas.openxmlformats.org/drawingml/2006/main">
          <a:off x="0" y="3562351"/>
          <a:ext cx="1827643" cy="400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i="1">
              <a:solidFill>
                <a:schemeClr val="bg1">
                  <a:lumMod val="50000"/>
                </a:schemeClr>
              </a:solidFill>
            </a:rPr>
            <a:t>Compiled</a:t>
          </a:r>
          <a:r>
            <a:rPr lang="en-US" sz="800" i="1" baseline="0">
              <a:solidFill>
                <a:schemeClr val="bg1">
                  <a:lumMod val="50000"/>
                </a:schemeClr>
              </a:solidFill>
            </a:rPr>
            <a:t> by Tonse Telecom</a:t>
          </a:r>
        </a:p>
        <a:p xmlns:a="http://schemas.openxmlformats.org/drawingml/2006/main">
          <a:r>
            <a:rPr lang="en-US" sz="800" i="1" baseline="0">
              <a:solidFill>
                <a:schemeClr val="bg1">
                  <a:lumMod val="50000"/>
                </a:schemeClr>
              </a:solidFill>
            </a:rPr>
            <a:t>Data Source : TRAI</a:t>
          </a:r>
          <a:endParaRPr lang="en-US" sz="800" i="1">
            <a:solidFill>
              <a:schemeClr val="bg1">
                <a:lumMod val="50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0.93069</cdr:y>
    </cdr:from>
    <cdr:to>
      <cdr:x>0.24286</cdr:x>
      <cdr:y>0.99022</cdr:y>
    </cdr:to>
    <cdr:sp macro="" textlink="">
      <cdr:nvSpPr>
        <cdr:cNvPr id="2" name="TextBox 1">
          <a:extLst xmlns:a="http://schemas.openxmlformats.org/drawingml/2006/main">
            <a:ext uri="{FF2B5EF4-FFF2-40B4-BE49-F238E27FC236}">
              <a16:creationId xmlns="" xmlns:a16="http://schemas.microsoft.com/office/drawing/2014/main" id="{9B181263-EA26-4E0B-AD15-4E323377A706}"/>
            </a:ext>
          </a:extLst>
        </cdr:cNvPr>
        <cdr:cNvSpPr txBox="1"/>
      </cdr:nvSpPr>
      <cdr:spPr>
        <a:xfrm xmlns:a="http://schemas.openxmlformats.org/drawingml/2006/main">
          <a:off x="0" y="3625713"/>
          <a:ext cx="1612329" cy="2319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0.92808</cdr:y>
    </cdr:from>
    <cdr:to>
      <cdr:x>0.24558</cdr:x>
      <cdr:y>0.99658</cdr:y>
    </cdr:to>
    <cdr:sp macro="" textlink="">
      <cdr:nvSpPr>
        <cdr:cNvPr id="2" name="TextBox 1">
          <a:extLst xmlns:a="http://schemas.openxmlformats.org/drawingml/2006/main">
            <a:ext uri="{FF2B5EF4-FFF2-40B4-BE49-F238E27FC236}">
              <a16:creationId xmlns="" xmlns:a16="http://schemas.microsoft.com/office/drawing/2014/main" id="{71C8F98D-9EC8-44FD-B0A1-F7977775689D}"/>
            </a:ext>
          </a:extLst>
        </cdr:cNvPr>
        <cdr:cNvSpPr txBox="1"/>
      </cdr:nvSpPr>
      <cdr:spPr>
        <a:xfrm xmlns:a="http://schemas.openxmlformats.org/drawingml/2006/main">
          <a:off x="0" y="2581275"/>
          <a:ext cx="1457309" cy="190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0.92808</cdr:y>
    </cdr:from>
    <cdr:to>
      <cdr:x>0.24558</cdr:x>
      <cdr:y>0.99658</cdr:y>
    </cdr:to>
    <cdr:sp macro="" textlink="">
      <cdr:nvSpPr>
        <cdr:cNvPr id="2" name="TextBox 1">
          <a:extLst xmlns:a="http://schemas.openxmlformats.org/drawingml/2006/main">
            <a:ext uri="{FF2B5EF4-FFF2-40B4-BE49-F238E27FC236}">
              <a16:creationId xmlns="" xmlns:a16="http://schemas.microsoft.com/office/drawing/2014/main" id="{65EDF39E-D548-4D2E-ADC9-433F8E2B2CBB}"/>
            </a:ext>
          </a:extLst>
        </cdr:cNvPr>
        <cdr:cNvSpPr txBox="1"/>
      </cdr:nvSpPr>
      <cdr:spPr>
        <a:xfrm xmlns:a="http://schemas.openxmlformats.org/drawingml/2006/main">
          <a:off x="0" y="2581275"/>
          <a:ext cx="1457309" cy="190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0.93887</cdr:y>
    </cdr:from>
    <cdr:to>
      <cdr:x>0.23802</cdr:x>
      <cdr:y>1</cdr:y>
    </cdr:to>
    <cdr:sp macro="" textlink="">
      <cdr:nvSpPr>
        <cdr:cNvPr id="2" name="TextBox 1">
          <a:extLst xmlns:a="http://schemas.openxmlformats.org/drawingml/2006/main">
            <a:ext uri="{FF2B5EF4-FFF2-40B4-BE49-F238E27FC236}">
              <a16:creationId xmlns="" xmlns:a16="http://schemas.microsoft.com/office/drawing/2014/main" id="{44C336D8-A36E-47EE-BB5F-03F3373DA67B}"/>
            </a:ext>
          </a:extLst>
        </cdr:cNvPr>
        <cdr:cNvSpPr txBox="1"/>
      </cdr:nvSpPr>
      <cdr:spPr>
        <a:xfrm xmlns:a="http://schemas.openxmlformats.org/drawingml/2006/main">
          <a:off x="0" y="3845378"/>
          <a:ext cx="1440138" cy="2503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885825</xdr:colOff>
      <xdr:row>0</xdr:row>
      <xdr:rowOff>0</xdr:rowOff>
    </xdr:from>
    <xdr:to>
      <xdr:col>5</xdr:col>
      <xdr:colOff>1885950</xdr:colOff>
      <xdr:row>1</xdr:row>
      <xdr:rowOff>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7962900" y="0"/>
          <a:ext cx="1000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000">
            <a:solidFill>
              <a:schemeClr val="accent3">
                <a:lumMod val="20000"/>
                <a:lumOff val="80000"/>
              </a:schemeClr>
            </a:solidFill>
          </a:endParaRPr>
        </a:p>
      </xdr:txBody>
    </xdr:sp>
    <xdr:clientData/>
  </xdr:twoCellAnchor>
  <xdr:twoCellAnchor>
    <xdr:from>
      <xdr:col>0</xdr:col>
      <xdr:colOff>152855</xdr:colOff>
      <xdr:row>0</xdr:row>
      <xdr:rowOff>171450</xdr:rowOff>
    </xdr:from>
    <xdr:to>
      <xdr:col>6</xdr:col>
      <xdr:colOff>48079</xdr:colOff>
      <xdr:row>2</xdr:row>
      <xdr:rowOff>304798</xdr:rowOff>
    </xdr:to>
    <xdr:sp macro="" textlink="">
      <xdr:nvSpPr>
        <xdr:cNvPr id="3" name="Rounded Rectangle 2">
          <a:extLst>
            <a:ext uri="{FF2B5EF4-FFF2-40B4-BE49-F238E27FC236}">
              <a16:creationId xmlns="" xmlns:a16="http://schemas.microsoft.com/office/drawing/2014/main" id="{00000000-0008-0000-0200-000003000000}"/>
            </a:ext>
          </a:extLst>
        </xdr:cNvPr>
        <xdr:cNvSpPr/>
      </xdr:nvSpPr>
      <xdr:spPr>
        <a:xfrm>
          <a:off x="152855" y="171450"/>
          <a:ext cx="10753724" cy="36920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REGULATORY</a:t>
          </a:r>
          <a:r>
            <a:rPr lang="en-US" sz="1600" b="1" baseline="0">
              <a:solidFill>
                <a:schemeClr val="bg1"/>
              </a:solidFill>
            </a:rPr>
            <a:t> UPDATES</a:t>
          </a:r>
          <a:endParaRPr lang="en-US" sz="1600" b="1">
            <a:solidFill>
              <a:schemeClr val="bg1"/>
            </a:solidFill>
          </a:endParaRPr>
        </a:p>
      </xdr:txBody>
    </xdr:sp>
    <xdr:clientData/>
  </xdr:twoCellAnchor>
  <xdr:twoCellAnchor>
    <xdr:from>
      <xdr:col>1</xdr:col>
      <xdr:colOff>43177</xdr:colOff>
      <xdr:row>0</xdr:row>
      <xdr:rowOff>200025</xdr:rowOff>
    </xdr:from>
    <xdr:to>
      <xdr:col>1</xdr:col>
      <xdr:colOff>1046585</xdr:colOff>
      <xdr:row>2</xdr:row>
      <xdr:rowOff>251795</xdr:rowOff>
    </xdr:to>
    <xdr:pic>
      <xdr:nvPicPr>
        <xdr:cNvPr id="4" name="Picture 3" descr="tonse telecom Logo small.jpg">
          <a:hlinkClick xmlns:r="http://schemas.openxmlformats.org/officeDocument/2006/relationships" r:id="rId1" tooltip="Click Here to Visit Tonse Telecom Home Page"/>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stretch>
          <a:fillRect/>
        </a:stretch>
      </xdr:blipFill>
      <xdr:spPr>
        <a:xfrm>
          <a:off x="224152" y="200025"/>
          <a:ext cx="1003408" cy="299420"/>
        </a:xfrm>
        <a:prstGeom prst="rect">
          <a:avLst/>
        </a:prstGeom>
      </xdr:spPr>
    </xdr:pic>
    <xdr:clientData/>
  </xdr:twoCellAnchor>
  <xdr:twoCellAnchor>
    <xdr:from>
      <xdr:col>4</xdr:col>
      <xdr:colOff>1066800</xdr:colOff>
      <xdr:row>5</xdr:row>
      <xdr:rowOff>0</xdr:rowOff>
    </xdr:from>
    <xdr:to>
      <xdr:col>4</xdr:col>
      <xdr:colOff>2619375</xdr:colOff>
      <xdr:row>5</xdr:row>
      <xdr:rowOff>154303</xdr:rowOff>
    </xdr:to>
    <xdr:grpSp>
      <xdr:nvGrpSpPr>
        <xdr:cNvPr id="5" name="Group 4">
          <a:extLst>
            <a:ext uri="{FF2B5EF4-FFF2-40B4-BE49-F238E27FC236}">
              <a16:creationId xmlns="" xmlns:a16="http://schemas.microsoft.com/office/drawing/2014/main" id="{00000000-0008-0000-0200-000005000000}"/>
            </a:ext>
          </a:extLst>
        </xdr:cNvPr>
        <xdr:cNvGrpSpPr/>
      </xdr:nvGrpSpPr>
      <xdr:grpSpPr>
        <a:xfrm>
          <a:off x="4722586" y="3356429"/>
          <a:ext cx="1552575" cy="154303"/>
          <a:chOff x="3762375" y="2121789"/>
          <a:chExt cx="2290765" cy="221361"/>
        </a:xfrm>
      </xdr:grpSpPr>
      <xdr:grpSp>
        <xdr:nvGrpSpPr>
          <xdr:cNvPr id="6" name="Group 50">
            <a:extLst>
              <a:ext uri="{FF2B5EF4-FFF2-40B4-BE49-F238E27FC236}">
                <a16:creationId xmlns="" xmlns:a16="http://schemas.microsoft.com/office/drawing/2014/main" id="{00000000-0008-0000-0200-000006000000}"/>
              </a:ext>
            </a:extLst>
          </xdr:cNvPr>
          <xdr:cNvGrpSpPr/>
        </xdr:nvGrpSpPr>
        <xdr:grpSpPr>
          <a:xfrm>
            <a:off x="3762375" y="2133599"/>
            <a:ext cx="233365" cy="209551"/>
            <a:chOff x="3762375" y="2133599"/>
            <a:chExt cx="233365" cy="209551"/>
          </a:xfrm>
        </xdr:grpSpPr>
        <xdr:sp macro="" textlink="">
          <xdr:nvSpPr>
            <xdr:cNvPr id="10" name="Chevron 9">
              <a:extLst>
                <a:ext uri="{FF2B5EF4-FFF2-40B4-BE49-F238E27FC236}">
                  <a16:creationId xmlns="" xmlns:a16="http://schemas.microsoft.com/office/drawing/2014/main" id="{00000000-0008-0000-0200-00000A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1" name="Chevron 10">
              <a:extLst>
                <a:ext uri="{FF2B5EF4-FFF2-40B4-BE49-F238E27FC236}">
                  <a16:creationId xmlns="" xmlns:a16="http://schemas.microsoft.com/office/drawing/2014/main" id="{00000000-0008-0000-0200-00000B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7" name="Group 51">
            <a:extLst>
              <a:ext uri="{FF2B5EF4-FFF2-40B4-BE49-F238E27FC236}">
                <a16:creationId xmlns="" xmlns:a16="http://schemas.microsoft.com/office/drawing/2014/main" id="{00000000-0008-0000-0200-000007000000}"/>
              </a:ext>
            </a:extLst>
          </xdr:cNvPr>
          <xdr:cNvGrpSpPr/>
        </xdr:nvGrpSpPr>
        <xdr:grpSpPr>
          <a:xfrm>
            <a:off x="5819775" y="2121789"/>
            <a:ext cx="233365" cy="209550"/>
            <a:chOff x="5819775" y="2121789"/>
            <a:chExt cx="233365" cy="209550"/>
          </a:xfrm>
        </xdr:grpSpPr>
        <xdr:sp macro="" textlink="">
          <xdr:nvSpPr>
            <xdr:cNvPr id="8" name="Chevron 7">
              <a:extLst>
                <a:ext uri="{FF2B5EF4-FFF2-40B4-BE49-F238E27FC236}">
                  <a16:creationId xmlns="" xmlns:a16="http://schemas.microsoft.com/office/drawing/2014/main" id="{00000000-0008-0000-0200-000008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 name="Chevron 8">
              <a:extLst>
                <a:ext uri="{FF2B5EF4-FFF2-40B4-BE49-F238E27FC236}">
                  <a16:creationId xmlns="" xmlns:a16="http://schemas.microsoft.com/office/drawing/2014/main" id="{00000000-0008-0000-0200-000009000000}"/>
                </a:ext>
              </a:extLst>
            </xdr:cNvPr>
            <xdr:cNvSpPr/>
          </xdr:nvSpPr>
          <xdr:spPr>
            <a:xfrm rot="16200000">
              <a:off x="5862262" y="2148684"/>
              <a:ext cx="140169" cy="225142"/>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5</xdr:col>
      <xdr:colOff>933450</xdr:colOff>
      <xdr:row>0</xdr:row>
      <xdr:rowOff>227086</xdr:rowOff>
    </xdr:from>
    <xdr:to>
      <xdr:col>5</xdr:col>
      <xdr:colOff>1961929</xdr:colOff>
      <xdr:row>2</xdr:row>
      <xdr:rowOff>231199</xdr:rowOff>
    </xdr:to>
    <xdr:sp macro="" textlink="">
      <xdr:nvSpPr>
        <xdr:cNvPr id="12" name="TextBox 11">
          <a:extLst>
            <a:ext uri="{FF2B5EF4-FFF2-40B4-BE49-F238E27FC236}">
              <a16:creationId xmlns="" xmlns:a16="http://schemas.microsoft.com/office/drawing/2014/main" id="{00000000-0008-0000-0200-00000C000000}"/>
            </a:ext>
          </a:extLst>
        </xdr:cNvPr>
        <xdr:cNvSpPr txBox="1"/>
      </xdr:nvSpPr>
      <xdr:spPr>
        <a:xfrm>
          <a:off x="8010525" y="227086"/>
          <a:ext cx="1028479" cy="251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clientData/>
  </xdr:twoCellAnchor>
  <xdr:twoCellAnchor>
    <xdr:from>
      <xdr:col>5</xdr:col>
      <xdr:colOff>1968607</xdr:colOff>
      <xdr:row>0</xdr:row>
      <xdr:rowOff>180975</xdr:rowOff>
    </xdr:from>
    <xdr:to>
      <xdr:col>5</xdr:col>
      <xdr:colOff>2376831</xdr:colOff>
      <xdr:row>2</xdr:row>
      <xdr:rowOff>305450</xdr:rowOff>
    </xdr:to>
    <xdr:sp macro="" textlink="">
      <xdr:nvSpPr>
        <xdr:cNvPr id="13" name="Left Arrow 12">
          <a:hlinkClick xmlns:r="http://schemas.openxmlformats.org/officeDocument/2006/relationships" r:id="rId3" tooltip="Click Here to go back to Index"/>
          <a:extLst>
            <a:ext uri="{FF2B5EF4-FFF2-40B4-BE49-F238E27FC236}">
              <a16:creationId xmlns="" xmlns:a16="http://schemas.microsoft.com/office/drawing/2014/main" id="{00000000-0008-0000-0200-00000D000000}"/>
            </a:ext>
          </a:extLst>
        </xdr:cNvPr>
        <xdr:cNvSpPr/>
      </xdr:nvSpPr>
      <xdr:spPr>
        <a:xfrm>
          <a:off x="9045682" y="180975"/>
          <a:ext cx="408224" cy="372125"/>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oneCellAnchor>
    <xdr:from>
      <xdr:col>0</xdr:col>
      <xdr:colOff>199571</xdr:colOff>
      <xdr:row>4</xdr:row>
      <xdr:rowOff>0</xdr:rowOff>
    </xdr:from>
    <xdr:ext cx="238125" cy="114300"/>
    <xdr:pic>
      <xdr:nvPicPr>
        <xdr:cNvPr id="14"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99571" y="1206500"/>
          <a:ext cx="238125" cy="114300"/>
        </a:xfrm>
        <a:prstGeom prst="rect">
          <a:avLst/>
        </a:prstGeom>
        <a:noFill/>
        <a:ln w="9525">
          <a:noFill/>
          <a:miter lim="800000"/>
          <a:headEnd/>
          <a:tailEnd/>
        </a:ln>
      </xdr:spPr>
    </xdr:pic>
    <xdr:clientData/>
  </xdr:oneCellAnchor>
</xdr:wsDr>
</file>

<file path=xl/drawings/drawing30.xml><?xml version="1.0" encoding="utf-8"?>
<c:userShapes xmlns:c="http://schemas.openxmlformats.org/drawingml/2006/chart">
  <cdr:relSizeAnchor xmlns:cdr="http://schemas.openxmlformats.org/drawingml/2006/chartDrawing">
    <cdr:from>
      <cdr:x>0</cdr:x>
      <cdr:y>0.9346</cdr:y>
    </cdr:from>
    <cdr:to>
      <cdr:x>0.27711</cdr:x>
      <cdr:y>0.99164</cdr:y>
    </cdr:to>
    <cdr:sp macro="" textlink="">
      <cdr:nvSpPr>
        <cdr:cNvPr id="2" name="TextBox 1">
          <a:extLst xmlns:a="http://schemas.openxmlformats.org/drawingml/2006/main">
            <a:ext uri="{FF2B5EF4-FFF2-40B4-BE49-F238E27FC236}">
              <a16:creationId xmlns="" xmlns:a16="http://schemas.microsoft.com/office/drawing/2014/main" id="{4D33CEB4-7FE0-4AB6-8EB1-C8578D10200B}"/>
            </a:ext>
          </a:extLst>
        </cdr:cNvPr>
        <cdr:cNvSpPr txBox="1"/>
      </cdr:nvSpPr>
      <cdr:spPr>
        <a:xfrm xmlns:a="http://schemas.openxmlformats.org/drawingml/2006/main">
          <a:off x="0" y="3195840"/>
          <a:ext cx="1752599" cy="1950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31.xml><?xml version="1.0" encoding="utf-8"?>
<c:userShapes xmlns:c="http://schemas.openxmlformats.org/drawingml/2006/chart">
  <cdr:relSizeAnchor xmlns:cdr="http://schemas.openxmlformats.org/drawingml/2006/chartDrawing">
    <cdr:from>
      <cdr:x>0.70138</cdr:x>
      <cdr:y>0.02685</cdr:y>
    </cdr:from>
    <cdr:to>
      <cdr:x>0.98884</cdr:x>
      <cdr:y>0.08226</cdr:y>
    </cdr:to>
    <cdr:sp macro="" textlink="">
      <cdr:nvSpPr>
        <cdr:cNvPr id="2" name="TextBox 1">
          <a:extLst xmlns:a="http://schemas.openxmlformats.org/drawingml/2006/main">
            <a:ext uri="{FF2B5EF4-FFF2-40B4-BE49-F238E27FC236}">
              <a16:creationId xmlns="" xmlns:a16="http://schemas.microsoft.com/office/drawing/2014/main" id="{445B2260-9EE3-465F-A217-2153872F439E}"/>
            </a:ext>
          </a:extLst>
        </cdr:cNvPr>
        <cdr:cNvSpPr txBox="1"/>
      </cdr:nvSpPr>
      <cdr:spPr>
        <a:xfrm xmlns:a="http://schemas.openxmlformats.org/drawingml/2006/main">
          <a:off x="4191002" y="99488"/>
          <a:ext cx="1717674" cy="2053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32.xml><?xml version="1.0" encoding="utf-8"?>
<c:userShapes xmlns:c="http://schemas.openxmlformats.org/drawingml/2006/chart">
  <cdr:relSizeAnchor xmlns:cdr="http://schemas.openxmlformats.org/drawingml/2006/chartDrawing">
    <cdr:from>
      <cdr:x>0.77922</cdr:x>
      <cdr:y>0.0042</cdr:y>
    </cdr:from>
    <cdr:to>
      <cdr:x>0.9993</cdr:x>
      <cdr:y>0.06334</cdr:y>
    </cdr:to>
    <cdr:sp macro="" textlink="">
      <cdr:nvSpPr>
        <cdr:cNvPr id="2" name="TextBox 1">
          <a:extLst xmlns:a="http://schemas.openxmlformats.org/drawingml/2006/main">
            <a:ext uri="{FF2B5EF4-FFF2-40B4-BE49-F238E27FC236}">
              <a16:creationId xmlns="" xmlns:a16="http://schemas.microsoft.com/office/drawing/2014/main" id="{E2FC5317-CAA5-4BC6-9CA9-08B1D5AAEF61}"/>
            </a:ext>
          </a:extLst>
        </cdr:cNvPr>
        <cdr:cNvSpPr txBox="1"/>
      </cdr:nvSpPr>
      <cdr:spPr>
        <a:xfrm xmlns:a="http://schemas.openxmlformats.org/drawingml/2006/main">
          <a:off x="4868880" y="13951"/>
          <a:ext cx="1375148" cy="196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0.92835</cdr:y>
    </cdr:from>
    <cdr:to>
      <cdr:x>0.30784</cdr:x>
      <cdr:y>0.99066</cdr:y>
    </cdr:to>
    <cdr:sp macro="" textlink="">
      <cdr:nvSpPr>
        <cdr:cNvPr id="3" name="TextBox 1">
          <a:extLst xmlns:a="http://schemas.openxmlformats.org/drawingml/2006/main">
            <a:ext uri="{FF2B5EF4-FFF2-40B4-BE49-F238E27FC236}">
              <a16:creationId xmlns="" xmlns:a16="http://schemas.microsoft.com/office/drawing/2014/main" id="{D6D9313B-D5FF-475E-A779-A9FA5670E60D}"/>
            </a:ext>
          </a:extLst>
        </cdr:cNvPr>
        <cdr:cNvSpPr txBox="1"/>
      </cdr:nvSpPr>
      <cdr:spPr>
        <a:xfrm xmlns:a="http://schemas.openxmlformats.org/drawingml/2006/main">
          <a:off x="0" y="2838450"/>
          <a:ext cx="1457309" cy="190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0.02806</cdr:x>
      <cdr:y>0.25562</cdr:y>
    </cdr:from>
    <cdr:to>
      <cdr:x>0.25694</cdr:x>
      <cdr:y>0.36628</cdr:y>
    </cdr:to>
    <cdr:sp macro="" textlink="">
      <cdr:nvSpPr>
        <cdr:cNvPr id="4" name="TextBox 1">
          <a:extLst xmlns:a="http://schemas.openxmlformats.org/drawingml/2006/main">
            <a:ext uri="{FF2B5EF4-FFF2-40B4-BE49-F238E27FC236}">
              <a16:creationId xmlns="" xmlns:a16="http://schemas.microsoft.com/office/drawing/2014/main" id="{45E70FB4-859B-46A2-8E9B-3612763ABF8D}"/>
            </a:ext>
          </a:extLst>
        </cdr:cNvPr>
        <cdr:cNvSpPr txBox="1"/>
      </cdr:nvSpPr>
      <cdr:spPr>
        <a:xfrm xmlns:a="http://schemas.openxmlformats.org/drawingml/2006/main" rot="20117615">
          <a:off x="132307" y="932531"/>
          <a:ext cx="1079141" cy="403696"/>
        </a:xfrm>
        <a:prstGeom xmlns:a="http://schemas.openxmlformats.org/drawingml/2006/main" prst="rect">
          <a:avLst/>
        </a:prstGeom>
        <a:ln xmlns:a="http://schemas.openxmlformats.org/drawingml/2006/main"/>
      </cdr:spPr>
      <cdr:style>
        <a:lnRef xmlns:a="http://schemas.openxmlformats.org/drawingml/2006/main" idx="1">
          <a:schemeClr val="accent5"/>
        </a:lnRef>
        <a:fillRef xmlns:a="http://schemas.openxmlformats.org/drawingml/2006/main" idx="3">
          <a:schemeClr val="accent5"/>
        </a:fillRef>
        <a:effectRef xmlns:a="http://schemas.openxmlformats.org/drawingml/2006/main" idx="2">
          <a:schemeClr val="accent5"/>
        </a:effectRef>
        <a:fontRef xmlns:a="http://schemas.openxmlformats.org/drawingml/2006/main" idx="minor">
          <a:schemeClr val="lt1"/>
        </a:fontRef>
      </cdr:style>
      <cdr:txBody>
        <a:bodyPr xmlns:a="http://schemas.openxmlformats.org/drawingml/2006/main" wrap="square" rtlCol="0"/>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rtl="0"/>
          <a:r>
            <a:rPr lang="en-US" sz="1000" b="1" i="0" baseline="0">
              <a:solidFill>
                <a:sysClr val="window" lastClr="FFFFFF"/>
              </a:solidFill>
              <a:latin typeface="Calibri"/>
            </a:rPr>
            <a:t>Wireline Subs</a:t>
          </a:r>
        </a:p>
        <a:p xmlns:a="http://schemas.openxmlformats.org/drawingml/2006/main">
          <a:pPr algn="ctr" rtl="0"/>
          <a:r>
            <a:rPr lang="en-US" sz="1000" b="1" i="0" baseline="0">
              <a:solidFill>
                <a:sysClr val="window" lastClr="FFFFFF"/>
              </a:solidFill>
              <a:latin typeface="Calibri"/>
            </a:rPr>
            <a:t>23.07  Million</a:t>
          </a:r>
          <a:endParaRPr lang="en-US" sz="1000"/>
        </a:p>
      </cdr:txBody>
    </cdr:sp>
  </cdr:relSizeAnchor>
</c:userShapes>
</file>

<file path=xl/drawings/drawing34.xml><?xml version="1.0" encoding="utf-8"?>
<c:userShapes xmlns:c="http://schemas.openxmlformats.org/drawingml/2006/chart">
  <cdr:relSizeAnchor xmlns:cdr="http://schemas.openxmlformats.org/drawingml/2006/chartDrawing">
    <cdr:from>
      <cdr:x>0.0044</cdr:x>
      <cdr:y>0.09819</cdr:y>
    </cdr:from>
    <cdr:to>
      <cdr:x>0.21609</cdr:x>
      <cdr:y>0.15154</cdr:y>
    </cdr:to>
    <cdr:sp macro="" textlink="">
      <cdr:nvSpPr>
        <cdr:cNvPr id="2" name="TextBox 1">
          <a:extLst xmlns:a="http://schemas.openxmlformats.org/drawingml/2006/main">
            <a:ext uri="{FF2B5EF4-FFF2-40B4-BE49-F238E27FC236}">
              <a16:creationId xmlns="" xmlns:a16="http://schemas.microsoft.com/office/drawing/2014/main" id="{0283EA25-D40A-4615-8AE6-42353D43A148}"/>
            </a:ext>
          </a:extLst>
        </cdr:cNvPr>
        <cdr:cNvSpPr txBox="1"/>
      </cdr:nvSpPr>
      <cdr:spPr>
        <a:xfrm xmlns:a="http://schemas.openxmlformats.org/drawingml/2006/main">
          <a:off x="28575" y="361950"/>
          <a:ext cx="1375148" cy="196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5</xdr:col>
      <xdr:colOff>400050</xdr:colOff>
      <xdr:row>10</xdr:row>
      <xdr:rowOff>85727</xdr:rowOff>
    </xdr:from>
    <xdr:to>
      <xdr:col>6</xdr:col>
      <xdr:colOff>436626</xdr:colOff>
      <xdr:row>14</xdr:row>
      <xdr:rowOff>76201</xdr:rowOff>
    </xdr:to>
    <xdr:pic>
      <xdr:nvPicPr>
        <xdr:cNvPr id="3" name="Picture 2" descr="idea.jpg">
          <a:hlinkClick xmlns:r="http://schemas.openxmlformats.org/officeDocument/2006/relationships" r:id="rId1" tooltip="Click Here to View Idea Cellular Revenue Details"/>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981575" y="1809752"/>
          <a:ext cx="722376" cy="5619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xdr:col>
      <xdr:colOff>140475</xdr:colOff>
      <xdr:row>17</xdr:row>
      <xdr:rowOff>7126</xdr:rowOff>
    </xdr:from>
    <xdr:to>
      <xdr:col>6</xdr:col>
      <xdr:colOff>485775</xdr:colOff>
      <xdr:row>21</xdr:row>
      <xdr:rowOff>90906</xdr:rowOff>
    </xdr:to>
    <xdr:pic>
      <xdr:nvPicPr>
        <xdr:cNvPr id="4" name="Picture 3" descr="images.jpg">
          <a:hlinkClick xmlns:r="http://schemas.openxmlformats.org/officeDocument/2006/relationships" r:id="rId3" tooltip="Click Here to View Reliance Comm Revenue Details"/>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4" cstate="print"/>
        <a:stretch>
          <a:fillRect/>
        </a:stretch>
      </xdr:blipFill>
      <xdr:spPr>
        <a:xfrm>
          <a:off x="4798200" y="2731276"/>
          <a:ext cx="1031100" cy="70290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430949</xdr:colOff>
      <xdr:row>9</xdr:row>
      <xdr:rowOff>49949</xdr:rowOff>
    </xdr:from>
    <xdr:to>
      <xdr:col>9</xdr:col>
      <xdr:colOff>658995</xdr:colOff>
      <xdr:row>13</xdr:row>
      <xdr:rowOff>95250</xdr:rowOff>
    </xdr:to>
    <xdr:pic>
      <xdr:nvPicPr>
        <xdr:cNvPr id="5" name="Picture 4" descr="vodafone.jpg">
          <a:hlinkClick xmlns:r="http://schemas.openxmlformats.org/officeDocument/2006/relationships" r:id="rId5" tooltip="Click Here to View Vodafone Revenue Details"/>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6" cstate="print"/>
        <a:stretch>
          <a:fillRect/>
        </a:stretch>
      </xdr:blipFill>
      <xdr:spPr>
        <a:xfrm>
          <a:off x="7384199" y="1631099"/>
          <a:ext cx="923371" cy="61680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1990725</xdr:colOff>
      <xdr:row>36</xdr:row>
      <xdr:rowOff>9525</xdr:rowOff>
    </xdr:from>
    <xdr:to>
      <xdr:col>1</xdr:col>
      <xdr:colOff>2200275</xdr:colOff>
      <xdr:row>37</xdr:row>
      <xdr:rowOff>38100</xdr:rowOff>
    </xdr:to>
    <xdr:pic>
      <xdr:nvPicPr>
        <xdr:cNvPr id="10"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5410200"/>
          <a:ext cx="209550" cy="266700"/>
        </a:xfrm>
        <a:prstGeom prst="rect">
          <a:avLst/>
        </a:prstGeom>
        <a:noFill/>
        <a:ln w="9525">
          <a:noFill/>
          <a:miter lim="800000"/>
          <a:headEnd/>
          <a:tailEnd/>
        </a:ln>
      </xdr:spPr>
    </xdr:pic>
    <xdr:clientData/>
  </xdr:twoCellAnchor>
  <xdr:twoCellAnchor editAs="oneCell">
    <xdr:from>
      <xdr:col>6</xdr:col>
      <xdr:colOff>200025</xdr:colOff>
      <xdr:row>177</xdr:row>
      <xdr:rowOff>76200</xdr:rowOff>
    </xdr:from>
    <xdr:to>
      <xdr:col>6</xdr:col>
      <xdr:colOff>409575</xdr:colOff>
      <xdr:row>179</xdr:row>
      <xdr:rowOff>38100</xdr:rowOff>
    </xdr:to>
    <xdr:pic>
      <xdr:nvPicPr>
        <xdr:cNvPr id="11"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438775" y="26898600"/>
          <a:ext cx="209550" cy="266700"/>
        </a:xfrm>
        <a:prstGeom prst="rect">
          <a:avLst/>
        </a:prstGeom>
        <a:noFill/>
        <a:ln w="9525">
          <a:noFill/>
          <a:miter lim="800000"/>
          <a:headEnd/>
          <a:tailEnd/>
        </a:ln>
      </xdr:spPr>
    </xdr:pic>
    <xdr:clientData/>
  </xdr:twoCellAnchor>
  <xdr:twoCellAnchor editAs="oneCell">
    <xdr:from>
      <xdr:col>1</xdr:col>
      <xdr:colOff>1990725</xdr:colOff>
      <xdr:row>127</xdr:row>
      <xdr:rowOff>9525</xdr:rowOff>
    </xdr:from>
    <xdr:to>
      <xdr:col>1</xdr:col>
      <xdr:colOff>2200275</xdr:colOff>
      <xdr:row>128</xdr:row>
      <xdr:rowOff>38100</xdr:rowOff>
    </xdr:to>
    <xdr:pic>
      <xdr:nvPicPr>
        <xdr:cNvPr id="12"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18345150"/>
          <a:ext cx="209550" cy="266700"/>
        </a:xfrm>
        <a:prstGeom prst="rect">
          <a:avLst/>
        </a:prstGeom>
        <a:noFill/>
        <a:ln w="9525">
          <a:noFill/>
          <a:miter lim="800000"/>
          <a:headEnd/>
          <a:tailEnd/>
        </a:ln>
      </xdr:spPr>
    </xdr:pic>
    <xdr:clientData/>
  </xdr:twoCellAnchor>
  <xdr:twoCellAnchor editAs="oneCell">
    <xdr:from>
      <xdr:col>10</xdr:col>
      <xdr:colOff>171450</xdr:colOff>
      <xdr:row>234</xdr:row>
      <xdr:rowOff>123825</xdr:rowOff>
    </xdr:from>
    <xdr:to>
      <xdr:col>10</xdr:col>
      <xdr:colOff>381000</xdr:colOff>
      <xdr:row>236</xdr:row>
      <xdr:rowOff>85724</xdr:rowOff>
    </xdr:to>
    <xdr:pic>
      <xdr:nvPicPr>
        <xdr:cNvPr id="13"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486775" y="39452550"/>
          <a:ext cx="209550" cy="266699"/>
        </a:xfrm>
        <a:prstGeom prst="rect">
          <a:avLst/>
        </a:prstGeom>
        <a:noFill/>
        <a:ln w="9525">
          <a:noFill/>
          <a:miter lim="800000"/>
          <a:headEnd/>
          <a:tailEnd/>
        </a:ln>
      </xdr:spPr>
    </xdr:pic>
    <xdr:clientData/>
  </xdr:twoCellAnchor>
  <xdr:twoCellAnchor editAs="oneCell">
    <xdr:from>
      <xdr:col>1</xdr:col>
      <xdr:colOff>1990725</xdr:colOff>
      <xdr:row>192</xdr:row>
      <xdr:rowOff>9525</xdr:rowOff>
    </xdr:from>
    <xdr:to>
      <xdr:col>1</xdr:col>
      <xdr:colOff>2200275</xdr:colOff>
      <xdr:row>193</xdr:row>
      <xdr:rowOff>38100</xdr:rowOff>
    </xdr:to>
    <xdr:pic>
      <xdr:nvPicPr>
        <xdr:cNvPr id="14"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30270450"/>
          <a:ext cx="209550" cy="266700"/>
        </a:xfrm>
        <a:prstGeom prst="rect">
          <a:avLst/>
        </a:prstGeom>
        <a:noFill/>
        <a:ln w="9525">
          <a:noFill/>
          <a:miter lim="800000"/>
          <a:headEnd/>
          <a:tailEnd/>
        </a:ln>
      </xdr:spPr>
    </xdr:pic>
    <xdr:clientData/>
  </xdr:twoCellAnchor>
  <xdr:twoCellAnchor editAs="oneCell">
    <xdr:from>
      <xdr:col>1</xdr:col>
      <xdr:colOff>1990725</xdr:colOff>
      <xdr:row>307</xdr:row>
      <xdr:rowOff>0</xdr:rowOff>
    </xdr:from>
    <xdr:to>
      <xdr:col>1</xdr:col>
      <xdr:colOff>2200275</xdr:colOff>
      <xdr:row>308</xdr:row>
      <xdr:rowOff>19052</xdr:rowOff>
    </xdr:to>
    <xdr:pic>
      <xdr:nvPicPr>
        <xdr:cNvPr id="17"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63407925"/>
          <a:ext cx="209550" cy="266700"/>
        </a:xfrm>
        <a:prstGeom prst="rect">
          <a:avLst/>
        </a:prstGeom>
        <a:noFill/>
        <a:ln w="9525">
          <a:noFill/>
          <a:miter lim="800000"/>
          <a:headEnd/>
          <a:tailEnd/>
        </a:ln>
      </xdr:spPr>
    </xdr:pic>
    <xdr:clientData/>
  </xdr:twoCellAnchor>
  <xdr:twoCellAnchor editAs="oneCell">
    <xdr:from>
      <xdr:col>6</xdr:col>
      <xdr:colOff>180975</xdr:colOff>
      <xdr:row>350</xdr:row>
      <xdr:rowOff>85725</xdr:rowOff>
    </xdr:from>
    <xdr:to>
      <xdr:col>6</xdr:col>
      <xdr:colOff>428625</xdr:colOff>
      <xdr:row>351</xdr:row>
      <xdr:rowOff>163603</xdr:rowOff>
    </xdr:to>
    <xdr:pic>
      <xdr:nvPicPr>
        <xdr:cNvPr id="20"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419725" y="72218550"/>
          <a:ext cx="247650" cy="266700"/>
        </a:xfrm>
        <a:prstGeom prst="rect">
          <a:avLst/>
        </a:prstGeom>
        <a:noFill/>
        <a:ln w="9525">
          <a:noFill/>
          <a:miter lim="800000"/>
          <a:headEnd/>
          <a:tailEnd/>
        </a:ln>
      </xdr:spPr>
    </xdr:pic>
    <xdr:clientData/>
  </xdr:twoCellAnchor>
  <xdr:twoCellAnchor>
    <xdr:from>
      <xdr:col>1</xdr:col>
      <xdr:colOff>1066800</xdr:colOff>
      <xdr:row>6</xdr:row>
      <xdr:rowOff>38099</xdr:rowOff>
    </xdr:from>
    <xdr:to>
      <xdr:col>10</xdr:col>
      <xdr:colOff>333375</xdr:colOff>
      <xdr:row>28</xdr:row>
      <xdr:rowOff>123824</xdr:rowOff>
    </xdr:to>
    <xdr:sp macro="" textlink="">
      <xdr:nvSpPr>
        <xdr:cNvPr id="24" name="Rectangle 23">
          <a:extLst>
            <a:ext uri="{FF2B5EF4-FFF2-40B4-BE49-F238E27FC236}">
              <a16:creationId xmlns="" xmlns:a16="http://schemas.microsoft.com/office/drawing/2014/main" id="{00000000-0008-0000-0400-000018000000}"/>
            </a:ext>
          </a:extLst>
        </xdr:cNvPr>
        <xdr:cNvSpPr/>
      </xdr:nvSpPr>
      <xdr:spPr>
        <a:xfrm>
          <a:off x="1543050" y="1190624"/>
          <a:ext cx="6848475" cy="3228975"/>
        </a:xfrm>
        <a:prstGeom prst="rect">
          <a:avLst/>
        </a:prstGeom>
        <a:noFill/>
        <a:ln w="9525">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9</xdr:col>
      <xdr:colOff>171450</xdr:colOff>
      <xdr:row>115</xdr:row>
      <xdr:rowOff>0</xdr:rowOff>
    </xdr:from>
    <xdr:to>
      <xdr:col>9</xdr:col>
      <xdr:colOff>381000</xdr:colOff>
      <xdr:row>116</xdr:row>
      <xdr:rowOff>114300</xdr:rowOff>
    </xdr:to>
    <xdr:pic>
      <xdr:nvPicPr>
        <xdr:cNvPr id="25"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410200" y="15754350"/>
          <a:ext cx="209550" cy="266700"/>
        </a:xfrm>
        <a:prstGeom prst="rect">
          <a:avLst/>
        </a:prstGeom>
        <a:noFill/>
        <a:ln w="9525">
          <a:noFill/>
          <a:miter lim="800000"/>
          <a:headEnd/>
          <a:tailEnd/>
        </a:ln>
      </xdr:spPr>
    </xdr:pic>
    <xdr:clientData/>
  </xdr:twoCellAnchor>
  <xdr:twoCellAnchor editAs="oneCell">
    <xdr:from>
      <xdr:col>4</xdr:col>
      <xdr:colOff>314325</xdr:colOff>
      <xdr:row>454</xdr:row>
      <xdr:rowOff>76200</xdr:rowOff>
    </xdr:from>
    <xdr:to>
      <xdr:col>4</xdr:col>
      <xdr:colOff>561975</xdr:colOff>
      <xdr:row>455</xdr:row>
      <xdr:rowOff>152399</xdr:rowOff>
    </xdr:to>
    <xdr:pic>
      <xdr:nvPicPr>
        <xdr:cNvPr id="27"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48175" y="7945755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323850</xdr:colOff>
      <xdr:row>480</xdr:row>
      <xdr:rowOff>76200</xdr:rowOff>
    </xdr:from>
    <xdr:to>
      <xdr:col>4</xdr:col>
      <xdr:colOff>571500</xdr:colOff>
      <xdr:row>481</xdr:row>
      <xdr:rowOff>152400</xdr:rowOff>
    </xdr:to>
    <xdr:pic>
      <xdr:nvPicPr>
        <xdr:cNvPr id="28"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57700" y="8444865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180975</xdr:colOff>
      <xdr:row>505</xdr:row>
      <xdr:rowOff>104775</xdr:rowOff>
    </xdr:from>
    <xdr:to>
      <xdr:col>4</xdr:col>
      <xdr:colOff>428625</xdr:colOff>
      <xdr:row>506</xdr:row>
      <xdr:rowOff>180976</xdr:rowOff>
    </xdr:to>
    <xdr:pic>
      <xdr:nvPicPr>
        <xdr:cNvPr id="29"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133850" y="8352472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323850</xdr:colOff>
      <xdr:row>530</xdr:row>
      <xdr:rowOff>47625</xdr:rowOff>
    </xdr:from>
    <xdr:to>
      <xdr:col>4</xdr:col>
      <xdr:colOff>571500</xdr:colOff>
      <xdr:row>541</xdr:row>
      <xdr:rowOff>66674</xdr:rowOff>
    </xdr:to>
    <xdr:pic>
      <xdr:nvPicPr>
        <xdr:cNvPr id="30"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57700" y="9402127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323850</xdr:colOff>
      <xdr:row>552</xdr:row>
      <xdr:rowOff>57150</xdr:rowOff>
    </xdr:from>
    <xdr:to>
      <xdr:col>6</xdr:col>
      <xdr:colOff>571500</xdr:colOff>
      <xdr:row>553</xdr:row>
      <xdr:rowOff>133348</xdr:rowOff>
    </xdr:to>
    <xdr:pic>
      <xdr:nvPicPr>
        <xdr:cNvPr id="31"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848350" y="9821227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342900</xdr:colOff>
      <xdr:row>575</xdr:row>
      <xdr:rowOff>57150</xdr:rowOff>
    </xdr:from>
    <xdr:to>
      <xdr:col>6</xdr:col>
      <xdr:colOff>590550</xdr:colOff>
      <xdr:row>576</xdr:row>
      <xdr:rowOff>133348</xdr:rowOff>
    </xdr:to>
    <xdr:pic>
      <xdr:nvPicPr>
        <xdr:cNvPr id="32"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867400" y="10263187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361950</xdr:colOff>
      <xdr:row>597</xdr:row>
      <xdr:rowOff>76200</xdr:rowOff>
    </xdr:from>
    <xdr:to>
      <xdr:col>6</xdr:col>
      <xdr:colOff>609600</xdr:colOff>
      <xdr:row>598</xdr:row>
      <xdr:rowOff>152400</xdr:rowOff>
    </xdr:to>
    <xdr:pic>
      <xdr:nvPicPr>
        <xdr:cNvPr id="33"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886450" y="10688002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323850</xdr:colOff>
      <xdr:row>622</xdr:row>
      <xdr:rowOff>57150</xdr:rowOff>
    </xdr:from>
    <xdr:to>
      <xdr:col>7</xdr:col>
      <xdr:colOff>571500</xdr:colOff>
      <xdr:row>623</xdr:row>
      <xdr:rowOff>133351</xdr:rowOff>
    </xdr:to>
    <xdr:pic>
      <xdr:nvPicPr>
        <xdr:cNvPr id="34"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581775" y="11166157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352425</xdr:colOff>
      <xdr:row>648</xdr:row>
      <xdr:rowOff>19050</xdr:rowOff>
    </xdr:from>
    <xdr:to>
      <xdr:col>6</xdr:col>
      <xdr:colOff>600075</xdr:colOff>
      <xdr:row>649</xdr:row>
      <xdr:rowOff>95250</xdr:rowOff>
    </xdr:to>
    <xdr:pic>
      <xdr:nvPicPr>
        <xdr:cNvPr id="35"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876925" y="11661457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1990725</xdr:colOff>
      <xdr:row>367</xdr:row>
      <xdr:rowOff>0</xdr:rowOff>
    </xdr:from>
    <xdr:to>
      <xdr:col>1</xdr:col>
      <xdr:colOff>2200275</xdr:colOff>
      <xdr:row>368</xdr:row>
      <xdr:rowOff>794</xdr:rowOff>
    </xdr:to>
    <xdr:pic>
      <xdr:nvPicPr>
        <xdr:cNvPr id="40"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74761725"/>
          <a:ext cx="209550" cy="266700"/>
        </a:xfrm>
        <a:prstGeom prst="rect">
          <a:avLst/>
        </a:prstGeom>
        <a:noFill/>
        <a:ln w="9525">
          <a:noFill/>
          <a:miter lim="800000"/>
          <a:headEnd/>
          <a:tailEnd/>
        </a:ln>
      </xdr:spPr>
    </xdr:pic>
    <xdr:clientData/>
  </xdr:twoCellAnchor>
  <xdr:twoCellAnchor editAs="oneCell">
    <xdr:from>
      <xdr:col>1</xdr:col>
      <xdr:colOff>1990725</xdr:colOff>
      <xdr:row>409</xdr:row>
      <xdr:rowOff>0</xdr:rowOff>
    </xdr:from>
    <xdr:to>
      <xdr:col>1</xdr:col>
      <xdr:colOff>2200275</xdr:colOff>
      <xdr:row>409</xdr:row>
      <xdr:rowOff>257175</xdr:rowOff>
    </xdr:to>
    <xdr:pic>
      <xdr:nvPicPr>
        <xdr:cNvPr id="44"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66975" y="73247250"/>
          <a:ext cx="209550" cy="257175"/>
        </a:xfrm>
        <a:prstGeom prst="rect">
          <a:avLst/>
        </a:prstGeom>
        <a:noFill/>
        <a:ln w="9525">
          <a:noFill/>
          <a:miter lim="800000"/>
          <a:headEnd/>
          <a:tailEnd/>
        </a:ln>
      </xdr:spPr>
    </xdr:pic>
    <xdr:clientData/>
  </xdr:twoCellAnchor>
  <xdr:twoCellAnchor editAs="oneCell">
    <xdr:from>
      <xdr:col>7</xdr:col>
      <xdr:colOff>95250</xdr:colOff>
      <xdr:row>426</xdr:row>
      <xdr:rowOff>123825</xdr:rowOff>
    </xdr:from>
    <xdr:to>
      <xdr:col>7</xdr:col>
      <xdr:colOff>342900</xdr:colOff>
      <xdr:row>428</xdr:row>
      <xdr:rowOff>9524</xdr:rowOff>
    </xdr:to>
    <xdr:pic>
      <xdr:nvPicPr>
        <xdr:cNvPr id="47"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096000" y="66141600"/>
          <a:ext cx="247650" cy="266700"/>
        </a:xfrm>
        <a:prstGeom prst="rect">
          <a:avLst/>
        </a:prstGeom>
        <a:noFill/>
        <a:ln w="9525">
          <a:noFill/>
          <a:miter lim="800000"/>
          <a:headEnd/>
          <a:tailEnd/>
        </a:ln>
      </xdr:spPr>
    </xdr:pic>
    <xdr:clientData/>
  </xdr:twoCellAnchor>
  <xdr:twoCellAnchor editAs="oneCell">
    <xdr:from>
      <xdr:col>8</xdr:col>
      <xdr:colOff>533400</xdr:colOff>
      <xdr:row>18</xdr:row>
      <xdr:rowOff>19050</xdr:rowOff>
    </xdr:from>
    <xdr:to>
      <xdr:col>10</xdr:col>
      <xdr:colOff>79893</xdr:colOff>
      <xdr:row>21</xdr:row>
      <xdr:rowOff>85725</xdr:rowOff>
    </xdr:to>
    <xdr:pic>
      <xdr:nvPicPr>
        <xdr:cNvPr id="1031" name="Picture 7">
          <a:hlinkClick xmlns:r="http://schemas.openxmlformats.org/officeDocument/2006/relationships" r:id="rId10" tooltip="Click here to view Uninor revenue details"/>
          <a:extLst>
            <a:ext uri="{FF2B5EF4-FFF2-40B4-BE49-F238E27FC236}">
              <a16:creationId xmlns="" xmlns:a16="http://schemas.microsoft.com/office/drawing/2014/main" id="{00000000-0008-0000-0400-000007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486650" y="2886075"/>
          <a:ext cx="908568" cy="5429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85725</xdr:colOff>
      <xdr:row>390</xdr:row>
      <xdr:rowOff>38100</xdr:rowOff>
    </xdr:from>
    <xdr:to>
      <xdr:col>7</xdr:col>
      <xdr:colOff>333375</xdr:colOff>
      <xdr:row>392</xdr:row>
      <xdr:rowOff>3570</xdr:rowOff>
    </xdr:to>
    <xdr:pic>
      <xdr:nvPicPr>
        <xdr:cNvPr id="51"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086475" y="60026550"/>
          <a:ext cx="247650" cy="266700"/>
        </a:xfrm>
        <a:prstGeom prst="rect">
          <a:avLst/>
        </a:prstGeom>
        <a:noFill/>
        <a:ln w="9525">
          <a:noFill/>
          <a:miter lim="800000"/>
          <a:headEnd/>
          <a:tailEnd/>
        </a:ln>
      </xdr:spPr>
    </xdr:pic>
    <xdr:clientData/>
  </xdr:twoCellAnchor>
  <xdr:twoCellAnchor editAs="oneCell">
    <xdr:from>
      <xdr:col>1</xdr:col>
      <xdr:colOff>1704975</xdr:colOff>
      <xdr:row>10</xdr:row>
      <xdr:rowOff>53881</xdr:rowOff>
    </xdr:from>
    <xdr:to>
      <xdr:col>3</xdr:col>
      <xdr:colOff>96721</xdr:colOff>
      <xdr:row>14</xdr:row>
      <xdr:rowOff>66675</xdr:rowOff>
    </xdr:to>
    <xdr:pic>
      <xdr:nvPicPr>
        <xdr:cNvPr id="39" name="Picture 1" descr="http://t2.gstatic.com/images?q=tbn:ANd9GcTCMJh6cCWo9Ks0nloaofDpdgbJDhcXqQEFk1XTz0SzCiubmVVd">
          <a:hlinkClick xmlns:r="http://schemas.openxmlformats.org/officeDocument/2006/relationships" r:id="rId12" tooltip="Click Here to View Airtel revenue details"/>
          <a:extLst>
            <a:ext uri="{FF2B5EF4-FFF2-40B4-BE49-F238E27FC236}">
              <a16:creationId xmlns=""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181225" y="1777906"/>
          <a:ext cx="1325446" cy="58429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0</xdr:col>
      <xdr:colOff>446484</xdr:colOff>
      <xdr:row>1</xdr:row>
      <xdr:rowOff>317500</xdr:rowOff>
    </xdr:from>
    <xdr:to>
      <xdr:col>12</xdr:col>
      <xdr:colOff>18256</xdr:colOff>
      <xdr:row>4</xdr:row>
      <xdr:rowOff>28176</xdr:rowOff>
    </xdr:to>
    <xdr:grpSp>
      <xdr:nvGrpSpPr>
        <xdr:cNvPr id="2" name="Group 1">
          <a:extLst>
            <a:ext uri="{FF2B5EF4-FFF2-40B4-BE49-F238E27FC236}">
              <a16:creationId xmlns="" xmlns:a16="http://schemas.microsoft.com/office/drawing/2014/main" id="{00000000-0008-0000-0400-000002000000}"/>
            </a:ext>
          </a:extLst>
        </xdr:cNvPr>
        <xdr:cNvGrpSpPr/>
      </xdr:nvGrpSpPr>
      <xdr:grpSpPr>
        <a:xfrm>
          <a:off x="446484" y="454269"/>
          <a:ext cx="10796618" cy="404292"/>
          <a:chOff x="446484" y="456406"/>
          <a:chExt cx="9364663" cy="425051"/>
        </a:xfrm>
      </xdr:grpSpPr>
      <xdr:sp macro="" textlink="">
        <xdr:nvSpPr>
          <xdr:cNvPr id="45" name="Rounded Rectangle 44">
            <a:extLst>
              <a:ext uri="{FF2B5EF4-FFF2-40B4-BE49-F238E27FC236}">
                <a16:creationId xmlns="" xmlns:a16="http://schemas.microsoft.com/office/drawing/2014/main" id="{00000000-0008-0000-0400-00002D000000}"/>
              </a:ext>
            </a:extLst>
          </xdr:cNvPr>
          <xdr:cNvSpPr/>
        </xdr:nvSpPr>
        <xdr:spPr>
          <a:xfrm>
            <a:off x="446484" y="456406"/>
            <a:ext cx="9364663" cy="425051"/>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baseline="0">
                <a:solidFill>
                  <a:schemeClr val="bg1"/>
                </a:solidFill>
              </a:rPr>
              <a:t>REVENUE NUMBERS</a:t>
            </a:r>
            <a:endParaRPr lang="en-US" sz="1600" b="1">
              <a:solidFill>
                <a:schemeClr val="bg1"/>
              </a:solidFill>
            </a:endParaRPr>
          </a:p>
        </xdr:txBody>
      </xdr:sp>
      <xdr:sp macro="" textlink="">
        <xdr:nvSpPr>
          <xdr:cNvPr id="48" name="TextBox 47">
            <a:extLst>
              <a:ext uri="{FF2B5EF4-FFF2-40B4-BE49-F238E27FC236}">
                <a16:creationId xmlns="" xmlns:a16="http://schemas.microsoft.com/office/drawing/2014/main" id="{00000000-0008-0000-0400-000030000000}"/>
              </a:ext>
            </a:extLst>
          </xdr:cNvPr>
          <xdr:cNvSpPr txBox="1"/>
        </xdr:nvSpPr>
        <xdr:spPr>
          <a:xfrm>
            <a:off x="8386366" y="541340"/>
            <a:ext cx="1150539" cy="237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sp macro="" textlink="">
        <xdr:nvSpPr>
          <xdr:cNvPr id="49" name="Left Arrow 48">
            <a:hlinkClick xmlns:r="http://schemas.openxmlformats.org/officeDocument/2006/relationships" r:id="rId14" tooltip="Click Here to go back to Index"/>
            <a:extLst>
              <a:ext uri="{FF2B5EF4-FFF2-40B4-BE49-F238E27FC236}">
                <a16:creationId xmlns="" xmlns:a16="http://schemas.microsoft.com/office/drawing/2014/main" id="{00000000-0008-0000-0400-000031000000}"/>
              </a:ext>
            </a:extLst>
          </xdr:cNvPr>
          <xdr:cNvSpPr/>
        </xdr:nvSpPr>
        <xdr:spPr>
          <a:xfrm>
            <a:off x="9316640" y="505620"/>
            <a:ext cx="376239" cy="307974"/>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50" name="Picture 49" descr="tonse telecom Logo small.jpg">
            <a:hlinkClick xmlns:r="http://schemas.openxmlformats.org/officeDocument/2006/relationships" r:id="rId15" tooltip="Click Here to Visit Tonse Telecom Home Page"/>
            <a:extLst>
              <a:ext uri="{FF2B5EF4-FFF2-40B4-BE49-F238E27FC236}">
                <a16:creationId xmlns="" xmlns:a16="http://schemas.microsoft.com/office/drawing/2014/main" id="{00000000-0008-0000-0400-000032000000}"/>
              </a:ext>
            </a:extLst>
          </xdr:cNvPr>
          <xdr:cNvPicPr>
            <a:picLocks noChangeAspect="1"/>
          </xdr:cNvPicPr>
        </xdr:nvPicPr>
        <xdr:blipFill>
          <a:blip xmlns:r="http://schemas.openxmlformats.org/officeDocument/2006/relationships" r:embed="rId16" cstate="print"/>
          <a:stretch>
            <a:fillRect/>
          </a:stretch>
        </xdr:blipFill>
        <xdr:spPr>
          <a:xfrm>
            <a:off x="493314" y="504428"/>
            <a:ext cx="1228725" cy="332757"/>
          </a:xfrm>
          <a:prstGeom prst="rect">
            <a:avLst/>
          </a:prstGeom>
        </xdr:spPr>
      </xdr:pic>
    </xdr:grpSp>
    <xdr:clientData/>
  </xdr:twoCellAnchor>
  <xdr:twoCellAnchor editAs="oneCell">
    <xdr:from>
      <xdr:col>10</xdr:col>
      <xdr:colOff>57150</xdr:colOff>
      <xdr:row>62</xdr:row>
      <xdr:rowOff>0</xdr:rowOff>
    </xdr:from>
    <xdr:to>
      <xdr:col>10</xdr:col>
      <xdr:colOff>323850</xdr:colOff>
      <xdr:row>64</xdr:row>
      <xdr:rowOff>28575</xdr:rowOff>
    </xdr:to>
    <xdr:pic>
      <xdr:nvPicPr>
        <xdr:cNvPr id="41" name="Picture 44" descr="uparrow">
          <a:hlinkClick xmlns:r="http://schemas.openxmlformats.org/officeDocument/2006/relationships" r:id="rId17" tooltip="Click Here To Move to Top"/>
          <a:extLst>
            <a:ext uri="{FF2B5EF4-FFF2-40B4-BE49-F238E27FC236}">
              <a16:creationId xmlns=""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372475" y="9620250"/>
          <a:ext cx="266700" cy="333375"/>
        </a:xfrm>
        <a:prstGeom prst="rect">
          <a:avLst/>
        </a:prstGeom>
        <a:noFill/>
        <a:ln w="9525">
          <a:noFill/>
          <a:miter lim="800000"/>
          <a:headEnd/>
          <a:tailEnd/>
        </a:ln>
      </xdr:spPr>
    </xdr:pic>
    <xdr:clientData/>
  </xdr:twoCellAnchor>
  <xdr:twoCellAnchor editAs="oneCell">
    <xdr:from>
      <xdr:col>10</xdr:col>
      <xdr:colOff>666750</xdr:colOff>
      <xdr:row>206</xdr:row>
      <xdr:rowOff>9525</xdr:rowOff>
    </xdr:from>
    <xdr:to>
      <xdr:col>11</xdr:col>
      <xdr:colOff>180975</xdr:colOff>
      <xdr:row>208</xdr:row>
      <xdr:rowOff>38099</xdr:rowOff>
    </xdr:to>
    <xdr:pic>
      <xdr:nvPicPr>
        <xdr:cNvPr id="46" name="Picture 44" descr="uparrow">
          <a:hlinkClick xmlns:r="http://schemas.openxmlformats.org/officeDocument/2006/relationships" r:id="rId17" tooltip="Click Here To Move to Top"/>
          <a:extLst>
            <a:ext uri="{FF2B5EF4-FFF2-40B4-BE49-F238E27FC236}">
              <a16:creationId xmlns=""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801100" y="32623125"/>
          <a:ext cx="266700" cy="333375"/>
        </a:xfrm>
        <a:prstGeom prst="rect">
          <a:avLst/>
        </a:prstGeom>
        <a:noFill/>
        <a:ln w="9525">
          <a:noFill/>
          <a:miter lim="800000"/>
          <a:headEnd/>
          <a:tailEnd/>
        </a:ln>
      </xdr:spPr>
    </xdr:pic>
    <xdr:clientData/>
  </xdr:twoCellAnchor>
  <xdr:twoCellAnchor editAs="oneCell">
    <xdr:from>
      <xdr:col>10</xdr:col>
      <xdr:colOff>638175</xdr:colOff>
      <xdr:row>141</xdr:row>
      <xdr:rowOff>0</xdr:rowOff>
    </xdr:from>
    <xdr:to>
      <xdr:col>11</xdr:col>
      <xdr:colOff>152400</xdr:colOff>
      <xdr:row>143</xdr:row>
      <xdr:rowOff>19050</xdr:rowOff>
    </xdr:to>
    <xdr:pic>
      <xdr:nvPicPr>
        <xdr:cNvPr id="57" name="Picture 44" descr="uparrow">
          <a:hlinkClick xmlns:r="http://schemas.openxmlformats.org/officeDocument/2006/relationships" r:id="rId17" tooltip="Click Here To Move to Top"/>
          <a:extLst>
            <a:ext uri="{FF2B5EF4-FFF2-40B4-BE49-F238E27FC236}">
              <a16:creationId xmlns=""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772525" y="21717000"/>
          <a:ext cx="266700" cy="333375"/>
        </a:xfrm>
        <a:prstGeom prst="rect">
          <a:avLst/>
        </a:prstGeom>
        <a:noFill/>
        <a:ln w="9525">
          <a:noFill/>
          <a:miter lim="800000"/>
          <a:headEnd/>
          <a:tailEnd/>
        </a:ln>
      </xdr:spPr>
    </xdr:pic>
    <xdr:clientData/>
  </xdr:twoCellAnchor>
  <xdr:twoCellAnchor editAs="oneCell">
    <xdr:from>
      <xdr:col>11</xdr:col>
      <xdr:colOff>695325</xdr:colOff>
      <xdr:row>322</xdr:row>
      <xdr:rowOff>95250</xdr:rowOff>
    </xdr:from>
    <xdr:to>
      <xdr:col>12</xdr:col>
      <xdr:colOff>238125</xdr:colOff>
      <xdr:row>325</xdr:row>
      <xdr:rowOff>28574</xdr:rowOff>
    </xdr:to>
    <xdr:pic>
      <xdr:nvPicPr>
        <xdr:cNvPr id="59" name="Picture 44" descr="uparrow">
          <a:hlinkClick xmlns:r="http://schemas.openxmlformats.org/officeDocument/2006/relationships" r:id="rId17" tooltip="Click Here To Move to Top"/>
          <a:extLst>
            <a:ext uri="{FF2B5EF4-FFF2-40B4-BE49-F238E27FC236}">
              <a16:creationId xmlns=""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9763125" y="50739675"/>
          <a:ext cx="266700" cy="333375"/>
        </a:xfrm>
        <a:prstGeom prst="rect">
          <a:avLst/>
        </a:prstGeom>
        <a:noFill/>
        <a:ln w="9525">
          <a:noFill/>
          <a:miter lim="800000"/>
          <a:headEnd/>
          <a:tailEnd/>
        </a:ln>
      </xdr:spPr>
    </xdr:pic>
    <xdr:clientData/>
  </xdr:twoCellAnchor>
  <xdr:twoCellAnchor>
    <xdr:from>
      <xdr:col>10</xdr:col>
      <xdr:colOff>257174</xdr:colOff>
      <xdr:row>181</xdr:row>
      <xdr:rowOff>57150</xdr:rowOff>
    </xdr:from>
    <xdr:to>
      <xdr:col>12</xdr:col>
      <xdr:colOff>161924</xdr:colOff>
      <xdr:row>185</xdr:row>
      <xdr:rowOff>9525</xdr:rowOff>
    </xdr:to>
    <xdr:grpSp>
      <xdr:nvGrpSpPr>
        <xdr:cNvPr id="60" name="Group 59">
          <a:extLst>
            <a:ext uri="{FF2B5EF4-FFF2-40B4-BE49-F238E27FC236}">
              <a16:creationId xmlns="" xmlns:a16="http://schemas.microsoft.com/office/drawing/2014/main" id="{00000000-0008-0000-0400-00003C000000}"/>
            </a:ext>
          </a:extLst>
        </xdr:cNvPr>
        <xdr:cNvGrpSpPr/>
      </xdr:nvGrpSpPr>
      <xdr:grpSpPr>
        <a:xfrm>
          <a:off x="9791943" y="26434073"/>
          <a:ext cx="1594827" cy="577606"/>
          <a:chOff x="9972674" y="29565600"/>
          <a:chExt cx="1571625" cy="561975"/>
        </a:xfrm>
      </xdr:grpSpPr>
      <xdr:sp macro="" textlink="">
        <xdr:nvSpPr>
          <xdr:cNvPr id="52" name="Down Arrow 51">
            <a:hlinkClick xmlns:r="http://schemas.openxmlformats.org/officeDocument/2006/relationships" r:id="rId19"/>
            <a:extLst>
              <a:ext uri="{FF2B5EF4-FFF2-40B4-BE49-F238E27FC236}">
                <a16:creationId xmlns="" xmlns:a16="http://schemas.microsoft.com/office/drawing/2014/main" id="{00000000-0008-0000-0400-000034000000}"/>
              </a:ext>
            </a:extLst>
          </xdr:cNvPr>
          <xdr:cNvSpPr/>
        </xdr:nvSpPr>
        <xdr:spPr>
          <a:xfrm>
            <a:off x="10420350" y="29841825"/>
            <a:ext cx="257175" cy="285750"/>
          </a:xfrm>
          <a:prstGeom prst="down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sp macro="" textlink="">
        <xdr:nvSpPr>
          <xdr:cNvPr id="56" name="TextBox 55">
            <a:extLst>
              <a:ext uri="{FF2B5EF4-FFF2-40B4-BE49-F238E27FC236}">
                <a16:creationId xmlns="" xmlns:a16="http://schemas.microsoft.com/office/drawing/2014/main" id="{00000000-0008-0000-0400-000038000000}"/>
              </a:ext>
            </a:extLst>
          </xdr:cNvPr>
          <xdr:cNvSpPr txBox="1"/>
        </xdr:nvSpPr>
        <xdr:spPr>
          <a:xfrm>
            <a:off x="9972674" y="29565600"/>
            <a:ext cx="157162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N" sz="1000">
                <a:ln>
                  <a:noFill/>
                </a:ln>
              </a:rPr>
              <a:t>All</a:t>
            </a:r>
            <a:r>
              <a:rPr lang="en-IN" sz="1000" baseline="0">
                <a:ln>
                  <a:noFill/>
                </a:ln>
              </a:rPr>
              <a:t>  </a:t>
            </a:r>
            <a:r>
              <a:rPr lang="en-IN" sz="1000">
                <a:ln>
                  <a:noFill/>
                </a:ln>
              </a:rPr>
              <a:t>Operator details</a:t>
            </a:r>
          </a:p>
        </xdr:txBody>
      </xdr:sp>
    </xdr:grpSp>
    <xdr:clientData/>
  </xdr:twoCellAnchor>
  <xdr:twoCellAnchor editAs="oneCell">
    <xdr:from>
      <xdr:col>10</xdr:col>
      <xdr:colOff>685800</xdr:colOff>
      <xdr:row>158</xdr:row>
      <xdr:rowOff>47625</xdr:rowOff>
    </xdr:from>
    <xdr:to>
      <xdr:col>11</xdr:col>
      <xdr:colOff>200025</xdr:colOff>
      <xdr:row>160</xdr:row>
      <xdr:rowOff>0</xdr:rowOff>
    </xdr:to>
    <xdr:pic>
      <xdr:nvPicPr>
        <xdr:cNvPr id="61" name="Picture 44" descr="uparrow">
          <a:hlinkClick xmlns:r="http://schemas.openxmlformats.org/officeDocument/2006/relationships" r:id="rId17" tooltip="Click Here To Move to Top"/>
          <a:extLst>
            <a:ext uri="{FF2B5EF4-FFF2-40B4-BE49-F238E27FC236}">
              <a16:creationId xmlns=""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820150" y="25022175"/>
          <a:ext cx="266700" cy="333375"/>
        </a:xfrm>
        <a:prstGeom prst="rect">
          <a:avLst/>
        </a:prstGeom>
        <a:noFill/>
        <a:ln w="9525">
          <a:noFill/>
          <a:miter lim="800000"/>
          <a:headEnd/>
          <a:tailEnd/>
        </a:ln>
      </xdr:spPr>
    </xdr:pic>
    <xdr:clientData/>
  </xdr:twoCellAnchor>
  <xdr:twoCellAnchor editAs="oneCell">
    <xdr:from>
      <xdr:col>1</xdr:col>
      <xdr:colOff>2124331</xdr:colOff>
      <xdr:row>17</xdr:row>
      <xdr:rowOff>95249</xdr:rowOff>
    </xdr:from>
    <xdr:to>
      <xdr:col>3</xdr:col>
      <xdr:colOff>161924</xdr:colOff>
      <xdr:row>20</xdr:row>
      <xdr:rowOff>85724</xdr:rowOff>
    </xdr:to>
    <xdr:pic>
      <xdr:nvPicPr>
        <xdr:cNvPr id="30721" name="Picture 1" descr="http://images.fonearena.com/blog/wp-content/uploads/2011/08/MTS.jpg">
          <a:hlinkClick xmlns:r="http://schemas.openxmlformats.org/officeDocument/2006/relationships" r:id="rId20"/>
          <a:extLst>
            <a:ext uri="{FF2B5EF4-FFF2-40B4-BE49-F238E27FC236}">
              <a16:creationId xmlns="" xmlns:a16="http://schemas.microsoft.com/office/drawing/2014/main" id="{00000000-0008-0000-0400-000001780000}"/>
            </a:ext>
          </a:extLst>
        </xdr:cNvPr>
        <xdr:cNvPicPr>
          <a:picLocks noChangeAspect="1" noChangeArrowheads="1"/>
        </xdr:cNvPicPr>
      </xdr:nvPicPr>
      <xdr:blipFill>
        <a:blip xmlns:r="http://schemas.openxmlformats.org/officeDocument/2006/relationships" r:embed="rId21" cstate="print"/>
        <a:srcRect l="9930" t="14894" r="9582" b="17629"/>
        <a:stretch>
          <a:fillRect/>
        </a:stretch>
      </xdr:blipFill>
      <xdr:spPr bwMode="auto">
        <a:xfrm>
          <a:off x="2600581" y="2819399"/>
          <a:ext cx="971293" cy="466725"/>
        </a:xfrm>
        <a:prstGeom prst="rect">
          <a:avLst/>
        </a:prstGeom>
        <a:noFill/>
      </xdr:spPr>
    </xdr:pic>
    <xdr:clientData/>
  </xdr:twoCellAnchor>
  <xdr:twoCellAnchor editAs="oneCell">
    <xdr:from>
      <xdr:col>7</xdr:col>
      <xdr:colOff>314325</xdr:colOff>
      <xdr:row>671</xdr:row>
      <xdr:rowOff>47625</xdr:rowOff>
    </xdr:from>
    <xdr:to>
      <xdr:col>7</xdr:col>
      <xdr:colOff>561975</xdr:colOff>
      <xdr:row>673</xdr:row>
      <xdr:rowOff>9525</xdr:rowOff>
    </xdr:to>
    <xdr:pic>
      <xdr:nvPicPr>
        <xdr:cNvPr id="63"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572250" y="12098655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342900</xdr:colOff>
      <xdr:row>701</xdr:row>
      <xdr:rowOff>85725</xdr:rowOff>
    </xdr:from>
    <xdr:to>
      <xdr:col>7</xdr:col>
      <xdr:colOff>590550</xdr:colOff>
      <xdr:row>703</xdr:row>
      <xdr:rowOff>47624</xdr:rowOff>
    </xdr:to>
    <xdr:pic>
      <xdr:nvPicPr>
        <xdr:cNvPr id="64"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600825" y="12547282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323850</xdr:colOff>
      <xdr:row>731</xdr:row>
      <xdr:rowOff>38100</xdr:rowOff>
    </xdr:from>
    <xdr:to>
      <xdr:col>7</xdr:col>
      <xdr:colOff>571500</xdr:colOff>
      <xdr:row>733</xdr:row>
      <xdr:rowOff>3570</xdr:rowOff>
    </xdr:to>
    <xdr:pic>
      <xdr:nvPicPr>
        <xdr:cNvPr id="65"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581775" y="12988290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304800</xdr:colOff>
      <xdr:row>761</xdr:row>
      <xdr:rowOff>38100</xdr:rowOff>
    </xdr:from>
    <xdr:to>
      <xdr:col>7</xdr:col>
      <xdr:colOff>552450</xdr:colOff>
      <xdr:row>763</xdr:row>
      <xdr:rowOff>3571</xdr:rowOff>
    </xdr:to>
    <xdr:pic>
      <xdr:nvPicPr>
        <xdr:cNvPr id="66"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562725" y="134273925"/>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323850</xdr:colOff>
      <xdr:row>785</xdr:row>
      <xdr:rowOff>66675</xdr:rowOff>
    </xdr:from>
    <xdr:to>
      <xdr:col>7</xdr:col>
      <xdr:colOff>571500</xdr:colOff>
      <xdr:row>787</xdr:row>
      <xdr:rowOff>28576</xdr:rowOff>
    </xdr:to>
    <xdr:pic>
      <xdr:nvPicPr>
        <xdr:cNvPr id="67"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581775" y="13786485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333375</xdr:colOff>
      <xdr:row>815</xdr:row>
      <xdr:rowOff>142875</xdr:rowOff>
    </xdr:from>
    <xdr:to>
      <xdr:col>7</xdr:col>
      <xdr:colOff>581025</xdr:colOff>
      <xdr:row>817</xdr:row>
      <xdr:rowOff>104773</xdr:rowOff>
    </xdr:to>
    <xdr:pic>
      <xdr:nvPicPr>
        <xdr:cNvPr id="68" name="Picture 44" descr="uparrow">
          <a:hlinkClick xmlns:r="http://schemas.openxmlformats.org/officeDocument/2006/relationships" r:id="rId7" tooltip="Click Here To Move to Top"/>
          <a:extLst>
            <a:ext uri="{FF2B5EF4-FFF2-40B4-BE49-F238E27FC236}">
              <a16:creationId xmlns=""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591300" y="142360650"/>
          <a:ext cx="247650" cy="2667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11</xdr:col>
      <xdr:colOff>0</xdr:colOff>
      <xdr:row>36</xdr:row>
      <xdr:rowOff>0</xdr:rowOff>
    </xdr:from>
    <xdr:to>
      <xdr:col>12</xdr:col>
      <xdr:colOff>657225</xdr:colOff>
      <xdr:row>39</xdr:row>
      <xdr:rowOff>9525</xdr:rowOff>
    </xdr:to>
    <xdr:grpSp>
      <xdr:nvGrpSpPr>
        <xdr:cNvPr id="78" name="Group 77">
          <a:extLst>
            <a:ext uri="{FF2B5EF4-FFF2-40B4-BE49-F238E27FC236}">
              <a16:creationId xmlns="" xmlns:a16="http://schemas.microsoft.com/office/drawing/2014/main" id="{00000000-0008-0000-0400-00004E000000}"/>
            </a:ext>
          </a:extLst>
        </xdr:cNvPr>
        <xdr:cNvGrpSpPr/>
      </xdr:nvGrpSpPr>
      <xdr:grpSpPr>
        <a:xfrm>
          <a:off x="10394462" y="4445000"/>
          <a:ext cx="1487609" cy="546833"/>
          <a:chOff x="9972674" y="29565600"/>
          <a:chExt cx="1571625" cy="561975"/>
        </a:xfrm>
      </xdr:grpSpPr>
      <xdr:sp macro="" textlink="">
        <xdr:nvSpPr>
          <xdr:cNvPr id="79" name="Down Arrow 78">
            <a:hlinkClick xmlns:r="http://schemas.openxmlformats.org/officeDocument/2006/relationships" r:id="rId19"/>
            <a:extLst>
              <a:ext uri="{FF2B5EF4-FFF2-40B4-BE49-F238E27FC236}">
                <a16:creationId xmlns="" xmlns:a16="http://schemas.microsoft.com/office/drawing/2014/main" id="{00000000-0008-0000-0400-00004F000000}"/>
              </a:ext>
            </a:extLst>
          </xdr:cNvPr>
          <xdr:cNvSpPr/>
        </xdr:nvSpPr>
        <xdr:spPr>
          <a:xfrm>
            <a:off x="10420350" y="29841825"/>
            <a:ext cx="257175" cy="285750"/>
          </a:xfrm>
          <a:prstGeom prst="down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sp macro="" textlink="">
        <xdr:nvSpPr>
          <xdr:cNvPr id="80" name="TextBox 79">
            <a:extLst>
              <a:ext uri="{FF2B5EF4-FFF2-40B4-BE49-F238E27FC236}">
                <a16:creationId xmlns="" xmlns:a16="http://schemas.microsoft.com/office/drawing/2014/main" id="{00000000-0008-0000-0400-000050000000}"/>
              </a:ext>
            </a:extLst>
          </xdr:cNvPr>
          <xdr:cNvSpPr txBox="1"/>
        </xdr:nvSpPr>
        <xdr:spPr>
          <a:xfrm>
            <a:off x="9972674" y="29565600"/>
            <a:ext cx="157162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N" sz="1000">
                <a:ln>
                  <a:noFill/>
                </a:ln>
              </a:rPr>
              <a:t>All</a:t>
            </a:r>
            <a:r>
              <a:rPr lang="en-IN" sz="1000" baseline="0">
                <a:ln>
                  <a:noFill/>
                </a:ln>
              </a:rPr>
              <a:t>  </a:t>
            </a:r>
            <a:r>
              <a:rPr lang="en-IN" sz="1000">
                <a:ln>
                  <a:noFill/>
                </a:ln>
              </a:rPr>
              <a:t>Operator details</a:t>
            </a:r>
          </a:p>
        </xdr:txBody>
      </xdr:sp>
    </xdr:grpSp>
    <xdr:clientData/>
  </xdr:twoCellAnchor>
  <xdr:twoCellAnchor>
    <xdr:from>
      <xdr:col>1</xdr:col>
      <xdr:colOff>1631463</xdr:colOff>
      <xdr:row>9</xdr:row>
      <xdr:rowOff>68383</xdr:rowOff>
    </xdr:from>
    <xdr:to>
      <xdr:col>1</xdr:col>
      <xdr:colOff>1745763</xdr:colOff>
      <xdr:row>10</xdr:row>
      <xdr:rowOff>54381</xdr:rowOff>
    </xdr:to>
    <xdr:sp macro="" textlink="">
      <xdr:nvSpPr>
        <xdr:cNvPr id="53" name="5-Point Star 80">
          <a:extLst>
            <a:ext uri="{FF2B5EF4-FFF2-40B4-BE49-F238E27FC236}">
              <a16:creationId xmlns="" xmlns:a16="http://schemas.microsoft.com/office/drawing/2014/main" id="{00000000-0008-0000-0A00-000035050000}"/>
            </a:ext>
          </a:extLst>
        </xdr:cNvPr>
        <xdr:cNvSpPr/>
      </xdr:nvSpPr>
      <xdr:spPr>
        <a:xfrm>
          <a:off x="2178540" y="1602152"/>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5</xdr:col>
      <xdr:colOff>166076</xdr:colOff>
      <xdr:row>9</xdr:row>
      <xdr:rowOff>136769</xdr:rowOff>
    </xdr:from>
    <xdr:to>
      <xdr:col>5</xdr:col>
      <xdr:colOff>280376</xdr:colOff>
      <xdr:row>10</xdr:row>
      <xdr:rowOff>122767</xdr:rowOff>
    </xdr:to>
    <xdr:sp macro="" textlink="">
      <xdr:nvSpPr>
        <xdr:cNvPr id="54" name="5-Point Star 80">
          <a:extLst>
            <a:ext uri="{FF2B5EF4-FFF2-40B4-BE49-F238E27FC236}">
              <a16:creationId xmlns="" xmlns:a16="http://schemas.microsoft.com/office/drawing/2014/main" id="{00000000-0008-0000-0A00-000035050000}"/>
            </a:ext>
          </a:extLst>
        </xdr:cNvPr>
        <xdr:cNvSpPr/>
      </xdr:nvSpPr>
      <xdr:spPr>
        <a:xfrm>
          <a:off x="5705230" y="1670538"/>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8</xdr:col>
      <xdr:colOff>224691</xdr:colOff>
      <xdr:row>10</xdr:row>
      <xdr:rowOff>19541</xdr:rowOff>
    </xdr:from>
    <xdr:to>
      <xdr:col>8</xdr:col>
      <xdr:colOff>338991</xdr:colOff>
      <xdr:row>11</xdr:row>
      <xdr:rowOff>5538</xdr:rowOff>
    </xdr:to>
    <xdr:sp macro="" textlink="">
      <xdr:nvSpPr>
        <xdr:cNvPr id="55" name="5-Point Star 80">
          <a:extLst>
            <a:ext uri="{FF2B5EF4-FFF2-40B4-BE49-F238E27FC236}">
              <a16:creationId xmlns="" xmlns:a16="http://schemas.microsoft.com/office/drawing/2014/main" id="{00000000-0008-0000-0A00-000035050000}"/>
            </a:ext>
          </a:extLst>
        </xdr:cNvPr>
        <xdr:cNvSpPr/>
      </xdr:nvSpPr>
      <xdr:spPr>
        <a:xfrm>
          <a:off x="8196383" y="1690079"/>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122767</xdr:colOff>
      <xdr:row>1</xdr:row>
      <xdr:rowOff>41275</xdr:rowOff>
    </xdr:from>
    <xdr:to>
      <xdr:col>7</xdr:col>
      <xdr:colOff>84666</xdr:colOff>
      <xdr:row>2</xdr:row>
      <xdr:rowOff>174623</xdr:rowOff>
    </xdr:to>
    <xdr:grpSp>
      <xdr:nvGrpSpPr>
        <xdr:cNvPr id="2" name="Group 1">
          <a:extLst>
            <a:ext uri="{FF2B5EF4-FFF2-40B4-BE49-F238E27FC236}">
              <a16:creationId xmlns="" xmlns:a16="http://schemas.microsoft.com/office/drawing/2014/main" id="{00000000-0008-0000-0500-000002000000}"/>
            </a:ext>
          </a:extLst>
        </xdr:cNvPr>
        <xdr:cNvGrpSpPr/>
      </xdr:nvGrpSpPr>
      <xdr:grpSpPr>
        <a:xfrm>
          <a:off x="122767" y="231775"/>
          <a:ext cx="13603816" cy="408515"/>
          <a:chOff x="122767" y="104775"/>
          <a:chExt cx="11899899" cy="419098"/>
        </a:xfrm>
      </xdr:grpSpPr>
      <xdr:sp macro="" textlink="">
        <xdr:nvSpPr>
          <xdr:cNvPr id="3" name="Rounded Rectangle 2">
            <a:extLst>
              <a:ext uri="{FF2B5EF4-FFF2-40B4-BE49-F238E27FC236}">
                <a16:creationId xmlns="" xmlns:a16="http://schemas.microsoft.com/office/drawing/2014/main" id="{00000000-0008-0000-0500-000003000000}"/>
              </a:ext>
            </a:extLst>
          </xdr:cNvPr>
          <xdr:cNvSpPr/>
        </xdr:nvSpPr>
        <xdr:spPr>
          <a:xfrm>
            <a:off x="122767" y="104775"/>
            <a:ext cx="11899899"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baseline="0">
                <a:solidFill>
                  <a:schemeClr val="bg1"/>
                </a:solidFill>
              </a:rPr>
              <a:t>SERVICE PROVIDER UPDATES</a:t>
            </a:r>
            <a:endParaRPr lang="en-US" sz="1600" b="1">
              <a:solidFill>
                <a:schemeClr val="bg1"/>
              </a:solidFill>
            </a:endParaRPr>
          </a:p>
        </xdr:txBody>
      </xdr:sp>
      <xdr:sp macro="" textlink="">
        <xdr:nvSpPr>
          <xdr:cNvPr id="4" name="TextBox 3">
            <a:extLst>
              <a:ext uri="{FF2B5EF4-FFF2-40B4-BE49-F238E27FC236}">
                <a16:creationId xmlns="" xmlns:a16="http://schemas.microsoft.com/office/drawing/2014/main" id="{00000000-0008-0000-0500-000004000000}"/>
              </a:ext>
            </a:extLst>
          </xdr:cNvPr>
          <xdr:cNvSpPr txBox="1"/>
        </xdr:nvSpPr>
        <xdr:spPr>
          <a:xfrm>
            <a:off x="10453526" y="189444"/>
            <a:ext cx="130426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sp macro="" textlink="">
        <xdr:nvSpPr>
          <xdr:cNvPr id="5" name="Left Arrow 4">
            <a:hlinkClick xmlns:r="http://schemas.openxmlformats.org/officeDocument/2006/relationships" r:id="rId1" tooltip="Click Here to go back to Index"/>
            <a:extLst>
              <a:ext uri="{FF2B5EF4-FFF2-40B4-BE49-F238E27FC236}">
                <a16:creationId xmlns="" xmlns:a16="http://schemas.microsoft.com/office/drawing/2014/main" id="{00000000-0008-0000-0500-000005000000}"/>
              </a:ext>
            </a:extLst>
          </xdr:cNvPr>
          <xdr:cNvSpPr/>
        </xdr:nvSpPr>
        <xdr:spPr>
          <a:xfrm>
            <a:off x="11430000" y="112183"/>
            <a:ext cx="513568" cy="364067"/>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6" name="Picture 5" descr="tonse telecom Logo small.jpg">
            <a:hlinkClick xmlns:r="http://schemas.openxmlformats.org/officeDocument/2006/relationships" r:id="rId2" tooltip="Click Here to Visit Tonse Telecom Home Page"/>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232723" y="133350"/>
            <a:ext cx="1206610" cy="332317"/>
          </a:xfrm>
          <a:prstGeom prst="rect">
            <a:avLst/>
          </a:prstGeom>
        </xdr:spPr>
      </xdr:pic>
    </xdr:grpSp>
    <xdr:clientData/>
  </xdr:twoCellAnchor>
  <xdr:twoCellAnchor>
    <xdr:from>
      <xdr:col>4</xdr:col>
      <xdr:colOff>143934</xdr:colOff>
      <xdr:row>20</xdr:row>
      <xdr:rowOff>10584</xdr:rowOff>
    </xdr:from>
    <xdr:to>
      <xdr:col>5</xdr:col>
      <xdr:colOff>666749</xdr:colOff>
      <xdr:row>20</xdr:row>
      <xdr:rowOff>148166</xdr:rowOff>
    </xdr:to>
    <xdr:grpSp>
      <xdr:nvGrpSpPr>
        <xdr:cNvPr id="7" name="Group 6">
          <a:extLst>
            <a:ext uri="{FF2B5EF4-FFF2-40B4-BE49-F238E27FC236}">
              <a16:creationId xmlns="" xmlns:a16="http://schemas.microsoft.com/office/drawing/2014/main" id="{00000000-0008-0000-0500-000007000000}"/>
            </a:ext>
          </a:extLst>
        </xdr:cNvPr>
        <xdr:cNvGrpSpPr/>
      </xdr:nvGrpSpPr>
      <xdr:grpSpPr>
        <a:xfrm>
          <a:off x="6028267" y="12827001"/>
          <a:ext cx="1771649" cy="137582"/>
          <a:chOff x="3762375" y="2121789"/>
          <a:chExt cx="2290765" cy="221361"/>
        </a:xfrm>
      </xdr:grpSpPr>
      <xdr:grpSp>
        <xdr:nvGrpSpPr>
          <xdr:cNvPr id="8" name="Group 50">
            <a:extLst>
              <a:ext uri="{FF2B5EF4-FFF2-40B4-BE49-F238E27FC236}">
                <a16:creationId xmlns="" xmlns:a16="http://schemas.microsoft.com/office/drawing/2014/main" id="{00000000-0008-0000-0500-000008000000}"/>
              </a:ext>
            </a:extLst>
          </xdr:cNvPr>
          <xdr:cNvGrpSpPr/>
        </xdr:nvGrpSpPr>
        <xdr:grpSpPr>
          <a:xfrm>
            <a:off x="3762375" y="2133599"/>
            <a:ext cx="233365" cy="209551"/>
            <a:chOff x="3762375" y="2133599"/>
            <a:chExt cx="233365" cy="209551"/>
          </a:xfrm>
        </xdr:grpSpPr>
        <xdr:sp macro="" textlink="">
          <xdr:nvSpPr>
            <xdr:cNvPr id="12" name="Chevron 11">
              <a:extLst>
                <a:ext uri="{FF2B5EF4-FFF2-40B4-BE49-F238E27FC236}">
                  <a16:creationId xmlns="" xmlns:a16="http://schemas.microsoft.com/office/drawing/2014/main" id="{00000000-0008-0000-0500-00000C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3" name="Chevron 12">
              <a:extLst>
                <a:ext uri="{FF2B5EF4-FFF2-40B4-BE49-F238E27FC236}">
                  <a16:creationId xmlns="" xmlns:a16="http://schemas.microsoft.com/office/drawing/2014/main" id="{00000000-0008-0000-0500-00000D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9" name="Group 51">
            <a:extLst>
              <a:ext uri="{FF2B5EF4-FFF2-40B4-BE49-F238E27FC236}">
                <a16:creationId xmlns="" xmlns:a16="http://schemas.microsoft.com/office/drawing/2014/main" id="{00000000-0008-0000-0500-000009000000}"/>
              </a:ext>
            </a:extLst>
          </xdr:cNvPr>
          <xdr:cNvGrpSpPr/>
        </xdr:nvGrpSpPr>
        <xdr:grpSpPr>
          <a:xfrm>
            <a:off x="5819775" y="2121789"/>
            <a:ext cx="233365" cy="209551"/>
            <a:chOff x="5819775" y="2121789"/>
            <a:chExt cx="233365" cy="209551"/>
          </a:xfrm>
        </xdr:grpSpPr>
        <xdr:sp macro="" textlink="">
          <xdr:nvSpPr>
            <xdr:cNvPr id="10" name="Chevron 9">
              <a:extLst>
                <a:ext uri="{FF2B5EF4-FFF2-40B4-BE49-F238E27FC236}">
                  <a16:creationId xmlns="" xmlns:a16="http://schemas.microsoft.com/office/drawing/2014/main" id="{00000000-0008-0000-0500-00000A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1" name="Chevron 10">
              <a:extLst>
                <a:ext uri="{FF2B5EF4-FFF2-40B4-BE49-F238E27FC236}">
                  <a16:creationId xmlns="" xmlns:a16="http://schemas.microsoft.com/office/drawing/2014/main" id="{00000000-0008-0000-0500-00000B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editAs="oneCell">
    <xdr:from>
      <xdr:col>1</xdr:col>
      <xdr:colOff>0</xdr:colOff>
      <xdr:row>19</xdr:row>
      <xdr:rowOff>0</xdr:rowOff>
    </xdr:from>
    <xdr:to>
      <xdr:col>1</xdr:col>
      <xdr:colOff>241300</xdr:colOff>
      <xdr:row>19</xdr:row>
      <xdr:rowOff>114300</xdr:rowOff>
    </xdr:to>
    <xdr:pic>
      <xdr:nvPicPr>
        <xdr:cNvPr id="45" name="Picture 44"/>
        <xdr:cNvPicPr>
          <a:picLocks noChangeAspect="1"/>
        </xdr:cNvPicPr>
      </xdr:nvPicPr>
      <xdr:blipFill>
        <a:blip xmlns:r="http://schemas.openxmlformats.org/officeDocument/2006/relationships" r:embed="rId4"/>
        <a:stretch>
          <a:fillRect/>
        </a:stretch>
      </xdr:blipFill>
      <xdr:spPr>
        <a:xfrm>
          <a:off x="317500" y="1481667"/>
          <a:ext cx="241300" cy="114300"/>
        </a:xfrm>
        <a:prstGeom prst="rect">
          <a:avLst/>
        </a:prstGeom>
      </xdr:spPr>
    </xdr:pic>
    <xdr:clientData/>
  </xdr:twoCellAnchor>
  <xdr:twoCellAnchor editAs="oneCell">
    <xdr:from>
      <xdr:col>1</xdr:col>
      <xdr:colOff>0</xdr:colOff>
      <xdr:row>18</xdr:row>
      <xdr:rowOff>0</xdr:rowOff>
    </xdr:from>
    <xdr:to>
      <xdr:col>1</xdr:col>
      <xdr:colOff>241300</xdr:colOff>
      <xdr:row>18</xdr:row>
      <xdr:rowOff>114300</xdr:rowOff>
    </xdr:to>
    <xdr:pic>
      <xdr:nvPicPr>
        <xdr:cNvPr id="46" name="Picture 45"/>
        <xdr:cNvPicPr>
          <a:picLocks noChangeAspect="1"/>
        </xdr:cNvPicPr>
      </xdr:nvPicPr>
      <xdr:blipFill>
        <a:blip xmlns:r="http://schemas.openxmlformats.org/officeDocument/2006/relationships" r:embed="rId4"/>
        <a:stretch>
          <a:fillRect/>
        </a:stretch>
      </xdr:blipFill>
      <xdr:spPr>
        <a:xfrm>
          <a:off x="317500" y="10858500"/>
          <a:ext cx="241300" cy="114300"/>
        </a:xfrm>
        <a:prstGeom prst="rect">
          <a:avLst/>
        </a:prstGeom>
      </xdr:spPr>
    </xdr:pic>
    <xdr:clientData/>
  </xdr:twoCellAnchor>
  <xdr:twoCellAnchor editAs="oneCell">
    <xdr:from>
      <xdr:col>1</xdr:col>
      <xdr:colOff>0</xdr:colOff>
      <xdr:row>17</xdr:row>
      <xdr:rowOff>0</xdr:rowOff>
    </xdr:from>
    <xdr:to>
      <xdr:col>1</xdr:col>
      <xdr:colOff>241300</xdr:colOff>
      <xdr:row>17</xdr:row>
      <xdr:rowOff>114300</xdr:rowOff>
    </xdr:to>
    <xdr:pic>
      <xdr:nvPicPr>
        <xdr:cNvPr id="47" name="Picture 46"/>
        <xdr:cNvPicPr>
          <a:picLocks noChangeAspect="1"/>
        </xdr:cNvPicPr>
      </xdr:nvPicPr>
      <xdr:blipFill>
        <a:blip xmlns:r="http://schemas.openxmlformats.org/officeDocument/2006/relationships" r:embed="rId4"/>
        <a:stretch>
          <a:fillRect/>
        </a:stretch>
      </xdr:blipFill>
      <xdr:spPr>
        <a:xfrm>
          <a:off x="317500" y="9969500"/>
          <a:ext cx="241300" cy="114300"/>
        </a:xfrm>
        <a:prstGeom prst="rect">
          <a:avLst/>
        </a:prstGeom>
      </xdr:spPr>
    </xdr:pic>
    <xdr:clientData/>
  </xdr:twoCellAnchor>
  <xdr:twoCellAnchor editAs="oneCell">
    <xdr:from>
      <xdr:col>1</xdr:col>
      <xdr:colOff>0</xdr:colOff>
      <xdr:row>16</xdr:row>
      <xdr:rowOff>0</xdr:rowOff>
    </xdr:from>
    <xdr:to>
      <xdr:col>1</xdr:col>
      <xdr:colOff>241300</xdr:colOff>
      <xdr:row>16</xdr:row>
      <xdr:rowOff>114300</xdr:rowOff>
    </xdr:to>
    <xdr:pic>
      <xdr:nvPicPr>
        <xdr:cNvPr id="48" name="Picture 47"/>
        <xdr:cNvPicPr>
          <a:picLocks noChangeAspect="1"/>
        </xdr:cNvPicPr>
      </xdr:nvPicPr>
      <xdr:blipFill>
        <a:blip xmlns:r="http://schemas.openxmlformats.org/officeDocument/2006/relationships" r:embed="rId4"/>
        <a:stretch>
          <a:fillRect/>
        </a:stretch>
      </xdr:blipFill>
      <xdr:spPr>
        <a:xfrm>
          <a:off x="317500" y="9440333"/>
          <a:ext cx="241300" cy="114300"/>
        </a:xfrm>
        <a:prstGeom prst="rect">
          <a:avLst/>
        </a:prstGeom>
      </xdr:spPr>
    </xdr:pic>
    <xdr:clientData/>
  </xdr:twoCellAnchor>
  <xdr:twoCellAnchor editAs="oneCell">
    <xdr:from>
      <xdr:col>1</xdr:col>
      <xdr:colOff>0</xdr:colOff>
      <xdr:row>15</xdr:row>
      <xdr:rowOff>0</xdr:rowOff>
    </xdr:from>
    <xdr:to>
      <xdr:col>1</xdr:col>
      <xdr:colOff>241300</xdr:colOff>
      <xdr:row>15</xdr:row>
      <xdr:rowOff>114300</xdr:rowOff>
    </xdr:to>
    <xdr:pic>
      <xdr:nvPicPr>
        <xdr:cNvPr id="49" name="Picture 48"/>
        <xdr:cNvPicPr>
          <a:picLocks noChangeAspect="1"/>
        </xdr:cNvPicPr>
      </xdr:nvPicPr>
      <xdr:blipFill>
        <a:blip xmlns:r="http://schemas.openxmlformats.org/officeDocument/2006/relationships" r:embed="rId4"/>
        <a:stretch>
          <a:fillRect/>
        </a:stretch>
      </xdr:blipFill>
      <xdr:spPr>
        <a:xfrm>
          <a:off x="317500" y="8731250"/>
          <a:ext cx="241300" cy="114300"/>
        </a:xfrm>
        <a:prstGeom prst="rect">
          <a:avLst/>
        </a:prstGeom>
      </xdr:spPr>
    </xdr:pic>
    <xdr:clientData/>
  </xdr:twoCellAnchor>
  <xdr:twoCellAnchor editAs="oneCell">
    <xdr:from>
      <xdr:col>1</xdr:col>
      <xdr:colOff>0</xdr:colOff>
      <xdr:row>14</xdr:row>
      <xdr:rowOff>0</xdr:rowOff>
    </xdr:from>
    <xdr:to>
      <xdr:col>1</xdr:col>
      <xdr:colOff>241300</xdr:colOff>
      <xdr:row>14</xdr:row>
      <xdr:rowOff>114300</xdr:rowOff>
    </xdr:to>
    <xdr:pic>
      <xdr:nvPicPr>
        <xdr:cNvPr id="50" name="Picture 49"/>
        <xdr:cNvPicPr>
          <a:picLocks noChangeAspect="1"/>
        </xdr:cNvPicPr>
      </xdr:nvPicPr>
      <xdr:blipFill>
        <a:blip xmlns:r="http://schemas.openxmlformats.org/officeDocument/2006/relationships" r:embed="rId4"/>
        <a:stretch>
          <a:fillRect/>
        </a:stretch>
      </xdr:blipFill>
      <xdr:spPr>
        <a:xfrm>
          <a:off x="317500" y="7842250"/>
          <a:ext cx="241300" cy="114300"/>
        </a:xfrm>
        <a:prstGeom prst="rect">
          <a:avLst/>
        </a:prstGeom>
      </xdr:spPr>
    </xdr:pic>
    <xdr:clientData/>
  </xdr:twoCellAnchor>
  <xdr:twoCellAnchor editAs="oneCell">
    <xdr:from>
      <xdr:col>1</xdr:col>
      <xdr:colOff>0</xdr:colOff>
      <xdr:row>13</xdr:row>
      <xdr:rowOff>0</xdr:rowOff>
    </xdr:from>
    <xdr:to>
      <xdr:col>1</xdr:col>
      <xdr:colOff>241300</xdr:colOff>
      <xdr:row>13</xdr:row>
      <xdr:rowOff>114300</xdr:rowOff>
    </xdr:to>
    <xdr:pic>
      <xdr:nvPicPr>
        <xdr:cNvPr id="51" name="Picture 50"/>
        <xdr:cNvPicPr>
          <a:picLocks noChangeAspect="1"/>
        </xdr:cNvPicPr>
      </xdr:nvPicPr>
      <xdr:blipFill>
        <a:blip xmlns:r="http://schemas.openxmlformats.org/officeDocument/2006/relationships" r:embed="rId4"/>
        <a:stretch>
          <a:fillRect/>
        </a:stretch>
      </xdr:blipFill>
      <xdr:spPr>
        <a:xfrm>
          <a:off x="317500" y="7313083"/>
          <a:ext cx="241300" cy="114300"/>
        </a:xfrm>
        <a:prstGeom prst="rect">
          <a:avLst/>
        </a:prstGeom>
      </xdr:spPr>
    </xdr:pic>
    <xdr:clientData/>
  </xdr:twoCellAnchor>
  <xdr:twoCellAnchor editAs="oneCell">
    <xdr:from>
      <xdr:col>1</xdr:col>
      <xdr:colOff>0</xdr:colOff>
      <xdr:row>12</xdr:row>
      <xdr:rowOff>0</xdr:rowOff>
    </xdr:from>
    <xdr:to>
      <xdr:col>1</xdr:col>
      <xdr:colOff>241300</xdr:colOff>
      <xdr:row>12</xdr:row>
      <xdr:rowOff>114300</xdr:rowOff>
    </xdr:to>
    <xdr:pic>
      <xdr:nvPicPr>
        <xdr:cNvPr id="52" name="Picture 51"/>
        <xdr:cNvPicPr>
          <a:picLocks noChangeAspect="1"/>
        </xdr:cNvPicPr>
      </xdr:nvPicPr>
      <xdr:blipFill>
        <a:blip xmlns:r="http://schemas.openxmlformats.org/officeDocument/2006/relationships" r:embed="rId4"/>
        <a:stretch>
          <a:fillRect/>
        </a:stretch>
      </xdr:blipFill>
      <xdr:spPr>
        <a:xfrm>
          <a:off x="317500" y="6424083"/>
          <a:ext cx="241300" cy="114300"/>
        </a:xfrm>
        <a:prstGeom prst="rect">
          <a:avLst/>
        </a:prstGeom>
      </xdr:spPr>
    </xdr:pic>
    <xdr:clientData/>
  </xdr:twoCellAnchor>
  <xdr:twoCellAnchor editAs="oneCell">
    <xdr:from>
      <xdr:col>1</xdr:col>
      <xdr:colOff>0</xdr:colOff>
      <xdr:row>11</xdr:row>
      <xdr:rowOff>0</xdr:rowOff>
    </xdr:from>
    <xdr:to>
      <xdr:col>1</xdr:col>
      <xdr:colOff>241300</xdr:colOff>
      <xdr:row>11</xdr:row>
      <xdr:rowOff>114300</xdr:rowOff>
    </xdr:to>
    <xdr:pic>
      <xdr:nvPicPr>
        <xdr:cNvPr id="53" name="Picture 52"/>
        <xdr:cNvPicPr>
          <a:picLocks noChangeAspect="1"/>
        </xdr:cNvPicPr>
      </xdr:nvPicPr>
      <xdr:blipFill>
        <a:blip xmlns:r="http://schemas.openxmlformats.org/officeDocument/2006/relationships" r:embed="rId4"/>
        <a:stretch>
          <a:fillRect/>
        </a:stretch>
      </xdr:blipFill>
      <xdr:spPr>
        <a:xfrm>
          <a:off x="317500" y="5715000"/>
          <a:ext cx="241300" cy="114300"/>
        </a:xfrm>
        <a:prstGeom prst="rect">
          <a:avLst/>
        </a:prstGeom>
      </xdr:spPr>
    </xdr:pic>
    <xdr:clientData/>
  </xdr:twoCellAnchor>
  <xdr:twoCellAnchor editAs="oneCell">
    <xdr:from>
      <xdr:col>1</xdr:col>
      <xdr:colOff>0</xdr:colOff>
      <xdr:row>10</xdr:row>
      <xdr:rowOff>0</xdr:rowOff>
    </xdr:from>
    <xdr:to>
      <xdr:col>1</xdr:col>
      <xdr:colOff>241300</xdr:colOff>
      <xdr:row>10</xdr:row>
      <xdr:rowOff>114300</xdr:rowOff>
    </xdr:to>
    <xdr:pic>
      <xdr:nvPicPr>
        <xdr:cNvPr id="54" name="Picture 53"/>
        <xdr:cNvPicPr>
          <a:picLocks noChangeAspect="1"/>
        </xdr:cNvPicPr>
      </xdr:nvPicPr>
      <xdr:blipFill>
        <a:blip xmlns:r="http://schemas.openxmlformats.org/officeDocument/2006/relationships" r:embed="rId4"/>
        <a:stretch>
          <a:fillRect/>
        </a:stretch>
      </xdr:blipFill>
      <xdr:spPr>
        <a:xfrm>
          <a:off x="317500" y="5185833"/>
          <a:ext cx="241300" cy="114300"/>
        </a:xfrm>
        <a:prstGeom prst="rect">
          <a:avLst/>
        </a:prstGeom>
      </xdr:spPr>
    </xdr:pic>
    <xdr:clientData/>
  </xdr:twoCellAnchor>
  <xdr:twoCellAnchor editAs="oneCell">
    <xdr:from>
      <xdr:col>1</xdr:col>
      <xdr:colOff>0</xdr:colOff>
      <xdr:row>9</xdr:row>
      <xdr:rowOff>0</xdr:rowOff>
    </xdr:from>
    <xdr:to>
      <xdr:col>1</xdr:col>
      <xdr:colOff>241300</xdr:colOff>
      <xdr:row>9</xdr:row>
      <xdr:rowOff>114300</xdr:rowOff>
    </xdr:to>
    <xdr:pic>
      <xdr:nvPicPr>
        <xdr:cNvPr id="55" name="Picture 54"/>
        <xdr:cNvPicPr>
          <a:picLocks noChangeAspect="1"/>
        </xdr:cNvPicPr>
      </xdr:nvPicPr>
      <xdr:blipFill>
        <a:blip xmlns:r="http://schemas.openxmlformats.org/officeDocument/2006/relationships" r:embed="rId4"/>
        <a:stretch>
          <a:fillRect/>
        </a:stretch>
      </xdr:blipFill>
      <xdr:spPr>
        <a:xfrm>
          <a:off x="317500" y="4476750"/>
          <a:ext cx="241300" cy="114300"/>
        </a:xfrm>
        <a:prstGeom prst="rect">
          <a:avLst/>
        </a:prstGeom>
      </xdr:spPr>
    </xdr:pic>
    <xdr:clientData/>
  </xdr:twoCellAnchor>
  <xdr:twoCellAnchor editAs="oneCell">
    <xdr:from>
      <xdr:col>1</xdr:col>
      <xdr:colOff>0</xdr:colOff>
      <xdr:row>8</xdr:row>
      <xdr:rowOff>0</xdr:rowOff>
    </xdr:from>
    <xdr:to>
      <xdr:col>1</xdr:col>
      <xdr:colOff>241300</xdr:colOff>
      <xdr:row>8</xdr:row>
      <xdr:rowOff>114300</xdr:rowOff>
    </xdr:to>
    <xdr:pic>
      <xdr:nvPicPr>
        <xdr:cNvPr id="56" name="Picture 55"/>
        <xdr:cNvPicPr>
          <a:picLocks noChangeAspect="1"/>
        </xdr:cNvPicPr>
      </xdr:nvPicPr>
      <xdr:blipFill>
        <a:blip xmlns:r="http://schemas.openxmlformats.org/officeDocument/2006/relationships" r:embed="rId4"/>
        <a:stretch>
          <a:fillRect/>
        </a:stretch>
      </xdr:blipFill>
      <xdr:spPr>
        <a:xfrm>
          <a:off x="317500" y="3587750"/>
          <a:ext cx="241300" cy="114300"/>
        </a:xfrm>
        <a:prstGeom prst="rect">
          <a:avLst/>
        </a:prstGeom>
      </xdr:spPr>
    </xdr:pic>
    <xdr:clientData/>
  </xdr:twoCellAnchor>
  <xdr:twoCellAnchor editAs="oneCell">
    <xdr:from>
      <xdr:col>1</xdr:col>
      <xdr:colOff>0</xdr:colOff>
      <xdr:row>7</xdr:row>
      <xdr:rowOff>0</xdr:rowOff>
    </xdr:from>
    <xdr:to>
      <xdr:col>1</xdr:col>
      <xdr:colOff>241300</xdr:colOff>
      <xdr:row>7</xdr:row>
      <xdr:rowOff>114300</xdr:rowOff>
    </xdr:to>
    <xdr:pic>
      <xdr:nvPicPr>
        <xdr:cNvPr id="57" name="Picture 56"/>
        <xdr:cNvPicPr>
          <a:picLocks noChangeAspect="1"/>
        </xdr:cNvPicPr>
      </xdr:nvPicPr>
      <xdr:blipFill>
        <a:blip xmlns:r="http://schemas.openxmlformats.org/officeDocument/2006/relationships" r:embed="rId4"/>
        <a:stretch>
          <a:fillRect/>
        </a:stretch>
      </xdr:blipFill>
      <xdr:spPr>
        <a:xfrm>
          <a:off x="317500" y="2878667"/>
          <a:ext cx="241300" cy="114300"/>
        </a:xfrm>
        <a:prstGeom prst="rect">
          <a:avLst/>
        </a:prstGeom>
      </xdr:spPr>
    </xdr:pic>
    <xdr:clientData/>
  </xdr:twoCellAnchor>
  <xdr:twoCellAnchor editAs="oneCell">
    <xdr:from>
      <xdr:col>1</xdr:col>
      <xdr:colOff>0</xdr:colOff>
      <xdr:row>6</xdr:row>
      <xdr:rowOff>0</xdr:rowOff>
    </xdr:from>
    <xdr:to>
      <xdr:col>1</xdr:col>
      <xdr:colOff>241300</xdr:colOff>
      <xdr:row>6</xdr:row>
      <xdr:rowOff>114300</xdr:rowOff>
    </xdr:to>
    <xdr:pic>
      <xdr:nvPicPr>
        <xdr:cNvPr id="58" name="Picture 57"/>
        <xdr:cNvPicPr>
          <a:picLocks noChangeAspect="1"/>
        </xdr:cNvPicPr>
      </xdr:nvPicPr>
      <xdr:blipFill>
        <a:blip xmlns:r="http://schemas.openxmlformats.org/officeDocument/2006/relationships" r:embed="rId4"/>
        <a:stretch>
          <a:fillRect/>
        </a:stretch>
      </xdr:blipFill>
      <xdr:spPr>
        <a:xfrm>
          <a:off x="317500" y="2349500"/>
          <a:ext cx="241300" cy="114300"/>
        </a:xfrm>
        <a:prstGeom prst="rect">
          <a:avLst/>
        </a:prstGeom>
      </xdr:spPr>
    </xdr:pic>
    <xdr:clientData/>
  </xdr:twoCellAnchor>
  <xdr:twoCellAnchor editAs="oneCell">
    <xdr:from>
      <xdr:col>1</xdr:col>
      <xdr:colOff>0</xdr:colOff>
      <xdr:row>5</xdr:row>
      <xdr:rowOff>0</xdr:rowOff>
    </xdr:from>
    <xdr:to>
      <xdr:col>1</xdr:col>
      <xdr:colOff>241300</xdr:colOff>
      <xdr:row>5</xdr:row>
      <xdr:rowOff>114300</xdr:rowOff>
    </xdr:to>
    <xdr:pic>
      <xdr:nvPicPr>
        <xdr:cNvPr id="59" name="Picture 58"/>
        <xdr:cNvPicPr>
          <a:picLocks noChangeAspect="1"/>
        </xdr:cNvPicPr>
      </xdr:nvPicPr>
      <xdr:blipFill>
        <a:blip xmlns:r="http://schemas.openxmlformats.org/officeDocument/2006/relationships" r:embed="rId4"/>
        <a:stretch>
          <a:fillRect/>
        </a:stretch>
      </xdr:blipFill>
      <xdr:spPr>
        <a:xfrm>
          <a:off x="317500" y="1820333"/>
          <a:ext cx="241300" cy="114300"/>
        </a:xfrm>
        <a:prstGeom prst="rect">
          <a:avLst/>
        </a:prstGeom>
      </xdr:spPr>
    </xdr:pic>
    <xdr:clientData/>
  </xdr:twoCellAnchor>
  <xdr:twoCellAnchor editAs="oneCell">
    <xdr:from>
      <xdr:col>1</xdr:col>
      <xdr:colOff>0</xdr:colOff>
      <xdr:row>4</xdr:row>
      <xdr:rowOff>0</xdr:rowOff>
    </xdr:from>
    <xdr:to>
      <xdr:col>1</xdr:col>
      <xdr:colOff>241300</xdr:colOff>
      <xdr:row>4</xdr:row>
      <xdr:rowOff>114300</xdr:rowOff>
    </xdr:to>
    <xdr:pic>
      <xdr:nvPicPr>
        <xdr:cNvPr id="60" name="Picture 59"/>
        <xdr:cNvPicPr>
          <a:picLocks noChangeAspect="1"/>
        </xdr:cNvPicPr>
      </xdr:nvPicPr>
      <xdr:blipFill>
        <a:blip xmlns:r="http://schemas.openxmlformats.org/officeDocument/2006/relationships" r:embed="rId4"/>
        <a:stretch>
          <a:fillRect/>
        </a:stretch>
      </xdr:blipFill>
      <xdr:spPr>
        <a:xfrm>
          <a:off x="317500" y="1291167"/>
          <a:ext cx="241300" cy="114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173</xdr:row>
      <xdr:rowOff>38100</xdr:rowOff>
    </xdr:from>
    <xdr:to>
      <xdr:col>5</xdr:col>
      <xdr:colOff>0</xdr:colOff>
      <xdr:row>187</xdr:row>
      <xdr:rowOff>0</xdr:rowOff>
    </xdr:to>
    <xdr:graphicFrame macro="">
      <xdr:nvGraphicFramePr>
        <xdr:cNvPr id="2" name="Chart 1026">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201</xdr:row>
      <xdr:rowOff>76200</xdr:rowOff>
    </xdr:from>
    <xdr:to>
      <xdr:col>5</xdr:col>
      <xdr:colOff>0</xdr:colOff>
      <xdr:row>214</xdr:row>
      <xdr:rowOff>38100</xdr:rowOff>
    </xdr:to>
    <xdr:graphicFrame macro="">
      <xdr:nvGraphicFramePr>
        <xdr:cNvPr id="3" name="Chart 1027">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220</xdr:row>
      <xdr:rowOff>85725</xdr:rowOff>
    </xdr:from>
    <xdr:to>
      <xdr:col>5</xdr:col>
      <xdr:colOff>0</xdr:colOff>
      <xdr:row>240</xdr:row>
      <xdr:rowOff>304800</xdr:rowOff>
    </xdr:to>
    <xdr:graphicFrame macro="">
      <xdr:nvGraphicFramePr>
        <xdr:cNvPr id="4" name="Chart 1036">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144</xdr:row>
      <xdr:rowOff>57150</xdr:rowOff>
    </xdr:from>
    <xdr:to>
      <xdr:col>5</xdr:col>
      <xdr:colOff>0</xdr:colOff>
      <xdr:row>163</xdr:row>
      <xdr:rowOff>247650</xdr:rowOff>
    </xdr:to>
    <xdr:graphicFrame macro="">
      <xdr:nvGraphicFramePr>
        <xdr:cNvPr id="5" name="Chart 4">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373349</xdr:colOff>
      <xdr:row>1</xdr:row>
      <xdr:rowOff>95250</xdr:rowOff>
    </xdr:from>
    <xdr:to>
      <xdr:col>7</xdr:col>
      <xdr:colOff>561975</xdr:colOff>
      <xdr:row>2</xdr:row>
      <xdr:rowOff>371475</xdr:rowOff>
    </xdr:to>
    <xdr:grpSp>
      <xdr:nvGrpSpPr>
        <xdr:cNvPr id="6" name="Group 37">
          <a:extLst>
            <a:ext uri="{FF2B5EF4-FFF2-40B4-BE49-F238E27FC236}">
              <a16:creationId xmlns="" xmlns:a16="http://schemas.microsoft.com/office/drawing/2014/main" id="{00000000-0008-0000-0600-000006000000}"/>
            </a:ext>
          </a:extLst>
        </xdr:cNvPr>
        <xdr:cNvGrpSpPr>
          <a:grpSpLocks/>
        </xdr:cNvGrpSpPr>
      </xdr:nvGrpSpPr>
      <xdr:grpSpPr bwMode="auto">
        <a:xfrm>
          <a:off x="3622432" y="296333"/>
          <a:ext cx="5681376" cy="466725"/>
          <a:chOff x="187" y="41"/>
          <a:chExt cx="444" cy="49"/>
        </a:xfrm>
      </xdr:grpSpPr>
      <xdr:pic>
        <xdr:nvPicPr>
          <xdr:cNvPr id="7" name="Picture 10" descr="dynamic-graphs">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print">
            <a:clrChange>
              <a:clrFrom>
                <a:srgbClr val="FCFEFC"/>
              </a:clrFrom>
              <a:clrTo>
                <a:srgbClr val="FCFEFC">
                  <a:alpha val="0"/>
                </a:srgbClr>
              </a:clrTo>
            </a:clrChange>
            <a:lum bright="26000" contrast="26000"/>
          </a:blip>
          <a:srcRect/>
          <a:stretch>
            <a:fillRect/>
          </a:stretch>
        </xdr:blipFill>
        <xdr:spPr bwMode="auto">
          <a:xfrm>
            <a:off x="547" y="48"/>
            <a:ext cx="84" cy="39"/>
          </a:xfrm>
          <a:prstGeom prst="rect">
            <a:avLst/>
          </a:prstGeom>
          <a:noFill/>
          <a:ln w="9525">
            <a:noFill/>
            <a:miter lim="800000"/>
            <a:headEnd/>
            <a:tailEnd/>
          </a:ln>
        </xdr:spPr>
      </xdr:pic>
      <xdr:sp macro="" textlink="">
        <xdr:nvSpPr>
          <xdr:cNvPr id="8" name="Text Box 36">
            <a:extLst>
              <a:ext uri="{FF2B5EF4-FFF2-40B4-BE49-F238E27FC236}">
                <a16:creationId xmlns="" xmlns:a16="http://schemas.microsoft.com/office/drawing/2014/main" id="{00000000-0008-0000-0600-000008000000}"/>
              </a:ext>
            </a:extLst>
          </xdr:cNvPr>
          <xdr:cNvSpPr txBox="1">
            <a:spLocks noChangeArrowheads="1"/>
          </xdr:cNvSpPr>
        </xdr:nvSpPr>
        <xdr:spPr bwMode="auto">
          <a:xfrm>
            <a:off x="187" y="41"/>
            <a:ext cx="334" cy="49"/>
          </a:xfrm>
          <a:prstGeom prst="rect">
            <a:avLst/>
          </a:prstGeom>
          <a:noFill/>
          <a:ln w="9525">
            <a:noFill/>
            <a:miter lim="800000"/>
            <a:headEnd/>
            <a:tailEnd/>
          </a:ln>
        </xdr:spPr>
        <xdr:txBody>
          <a:bodyPr vertOverflow="clip" wrap="square" lIns="36576" tIns="32004" rIns="36576" bIns="0" anchor="t" upright="1"/>
          <a:lstStyle/>
          <a:p>
            <a:pPr algn="ctr" rtl="1">
              <a:defRPr sz="1000"/>
            </a:pPr>
            <a:r>
              <a:rPr lang="en-US" sz="1400" b="1" i="0" strike="noStrike">
                <a:solidFill>
                  <a:sysClr val="windowText" lastClr="000000"/>
                </a:solidFill>
                <a:latin typeface="Calibri"/>
              </a:rPr>
              <a:t>India Telecom Market Intelligence</a:t>
            </a:r>
          </a:p>
          <a:p>
            <a:pPr algn="ctr" rtl="1">
              <a:defRPr sz="1000"/>
            </a:pPr>
            <a:r>
              <a:rPr lang="en-US" sz="1200" b="1" i="0" strike="noStrike" baseline="0">
                <a:solidFill>
                  <a:sysClr val="windowText" lastClr="000000"/>
                </a:solidFill>
                <a:latin typeface="Calibri"/>
              </a:rPr>
              <a:t>February </a:t>
            </a:r>
            <a:r>
              <a:rPr lang="en-US" sz="1200" b="1" i="0" strike="noStrike">
                <a:solidFill>
                  <a:sysClr val="windowText" lastClr="000000"/>
                </a:solidFill>
                <a:latin typeface="Calibri"/>
              </a:rPr>
              <a:t>2018</a:t>
            </a:r>
          </a:p>
        </xdr:txBody>
      </xdr:sp>
    </xdr:grpSp>
    <xdr:clientData/>
  </xdr:twoCellAnchor>
  <xdr:twoCellAnchor>
    <xdr:from>
      <xdr:col>4</xdr:col>
      <xdr:colOff>0</xdr:colOff>
      <xdr:row>334</xdr:row>
      <xdr:rowOff>38100</xdr:rowOff>
    </xdr:from>
    <xdr:to>
      <xdr:col>4</xdr:col>
      <xdr:colOff>0</xdr:colOff>
      <xdr:row>339</xdr:row>
      <xdr:rowOff>0</xdr:rowOff>
    </xdr:to>
    <xdr:graphicFrame macro="">
      <xdr:nvGraphicFramePr>
        <xdr:cNvPr id="9" name="Chart 1026">
          <a:extLst>
            <a:ext uri="{FF2B5EF4-FFF2-40B4-BE49-F238E27FC236}">
              <a16:creationId xmlns=""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344</xdr:row>
      <xdr:rowOff>76200</xdr:rowOff>
    </xdr:from>
    <xdr:to>
      <xdr:col>4</xdr:col>
      <xdr:colOff>0</xdr:colOff>
      <xdr:row>349</xdr:row>
      <xdr:rowOff>0</xdr:rowOff>
    </xdr:to>
    <xdr:graphicFrame macro="">
      <xdr:nvGraphicFramePr>
        <xdr:cNvPr id="10" name="Chart 1027">
          <a:extLst>
            <a:ext uri="{FF2B5EF4-FFF2-40B4-BE49-F238E27FC236}">
              <a16:creationId xmlns=""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352</xdr:row>
      <xdr:rowOff>85725</xdr:rowOff>
    </xdr:from>
    <xdr:to>
      <xdr:col>4</xdr:col>
      <xdr:colOff>0</xdr:colOff>
      <xdr:row>358</xdr:row>
      <xdr:rowOff>304800</xdr:rowOff>
    </xdr:to>
    <xdr:graphicFrame macro="">
      <xdr:nvGraphicFramePr>
        <xdr:cNvPr id="11" name="Chart 1036">
          <a:extLst>
            <a:ext uri="{FF2B5EF4-FFF2-40B4-BE49-F238E27FC236}">
              <a16:creationId xmlns=""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324</xdr:row>
      <xdr:rowOff>57150</xdr:rowOff>
    </xdr:from>
    <xdr:to>
      <xdr:col>4</xdr:col>
      <xdr:colOff>0</xdr:colOff>
      <xdr:row>331</xdr:row>
      <xdr:rowOff>247650</xdr:rowOff>
    </xdr:to>
    <xdr:graphicFrame macro="">
      <xdr:nvGraphicFramePr>
        <xdr:cNvPr id="12" name="Chart 4">
          <a:extLst>
            <a:ext uri="{FF2B5EF4-FFF2-40B4-BE49-F238E27FC236}">
              <a16:creationId xmlns=""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875058</xdr:colOff>
      <xdr:row>3</xdr:row>
      <xdr:rowOff>276226</xdr:rowOff>
    </xdr:from>
    <xdr:to>
      <xdr:col>7</xdr:col>
      <xdr:colOff>447675</xdr:colOff>
      <xdr:row>4</xdr:row>
      <xdr:rowOff>152401</xdr:rowOff>
    </xdr:to>
    <xdr:sp macro="" textlink="">
      <xdr:nvSpPr>
        <xdr:cNvPr id="13" name="Left Arrow 12">
          <a:hlinkClick xmlns:r="http://schemas.openxmlformats.org/officeDocument/2006/relationships" r:id="rId10" tooltip="Click Here to go back to Index"/>
          <a:extLst>
            <a:ext uri="{FF2B5EF4-FFF2-40B4-BE49-F238E27FC236}">
              <a16:creationId xmlns="" xmlns:a16="http://schemas.microsoft.com/office/drawing/2014/main" id="{00000000-0008-0000-0600-00000D000000}"/>
            </a:ext>
          </a:extLst>
        </xdr:cNvPr>
        <xdr:cNvSpPr/>
      </xdr:nvSpPr>
      <xdr:spPr>
        <a:xfrm>
          <a:off x="7590183" y="1133476"/>
          <a:ext cx="496542" cy="323850"/>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twoCellAnchor>
    <xdr:from>
      <xdr:col>6</xdr:col>
      <xdr:colOff>657225</xdr:colOff>
      <xdr:row>3</xdr:row>
      <xdr:rowOff>47625</xdr:rowOff>
    </xdr:from>
    <xdr:to>
      <xdr:col>7</xdr:col>
      <xdr:colOff>762000</xdr:colOff>
      <xdr:row>3</xdr:row>
      <xdr:rowOff>285750</xdr:rowOff>
    </xdr:to>
    <xdr:sp macro="" textlink="">
      <xdr:nvSpPr>
        <xdr:cNvPr id="14" name="TextBox 13">
          <a:extLst>
            <a:ext uri="{FF2B5EF4-FFF2-40B4-BE49-F238E27FC236}">
              <a16:creationId xmlns="" xmlns:a16="http://schemas.microsoft.com/office/drawing/2014/main" id="{00000000-0008-0000-0600-00000E000000}"/>
            </a:ext>
          </a:extLst>
        </xdr:cNvPr>
        <xdr:cNvSpPr txBox="1"/>
      </xdr:nvSpPr>
      <xdr:spPr>
        <a:xfrm>
          <a:off x="7372350" y="904875"/>
          <a:ext cx="10287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clientData/>
  </xdr:twoCellAnchor>
  <xdr:twoCellAnchor editAs="oneCell">
    <xdr:from>
      <xdr:col>14</xdr:col>
      <xdr:colOff>805863</xdr:colOff>
      <xdr:row>712</xdr:row>
      <xdr:rowOff>131591</xdr:rowOff>
    </xdr:from>
    <xdr:to>
      <xdr:col>15</xdr:col>
      <xdr:colOff>216673</xdr:colOff>
      <xdr:row>713</xdr:row>
      <xdr:rowOff>134397</xdr:rowOff>
    </xdr:to>
    <xdr:pic>
      <xdr:nvPicPr>
        <xdr:cNvPr id="15"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998238" y="145864091"/>
          <a:ext cx="268060" cy="326653"/>
        </a:xfrm>
        <a:prstGeom prst="rect">
          <a:avLst/>
        </a:prstGeom>
        <a:noFill/>
        <a:ln w="9525">
          <a:noFill/>
          <a:miter lim="800000"/>
          <a:headEnd/>
          <a:tailEnd/>
        </a:ln>
      </xdr:spPr>
    </xdr:pic>
    <xdr:clientData/>
  </xdr:twoCellAnchor>
  <xdr:twoCellAnchor editAs="oneCell">
    <xdr:from>
      <xdr:col>14</xdr:col>
      <xdr:colOff>743590</xdr:colOff>
      <xdr:row>699</xdr:row>
      <xdr:rowOff>1</xdr:rowOff>
    </xdr:from>
    <xdr:to>
      <xdr:col>15</xdr:col>
      <xdr:colOff>154400</xdr:colOff>
      <xdr:row>699</xdr:row>
      <xdr:rowOff>337457</xdr:rowOff>
    </xdr:to>
    <xdr:pic>
      <xdr:nvPicPr>
        <xdr:cNvPr id="16"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935965" y="142122526"/>
          <a:ext cx="268060" cy="337456"/>
        </a:xfrm>
        <a:prstGeom prst="rect">
          <a:avLst/>
        </a:prstGeom>
        <a:noFill/>
        <a:ln w="9525">
          <a:noFill/>
          <a:miter lim="800000"/>
          <a:headEnd/>
          <a:tailEnd/>
        </a:ln>
      </xdr:spPr>
    </xdr:pic>
    <xdr:clientData/>
  </xdr:twoCellAnchor>
  <xdr:twoCellAnchor editAs="oneCell">
    <xdr:from>
      <xdr:col>9</xdr:col>
      <xdr:colOff>66675</xdr:colOff>
      <xdr:row>682</xdr:row>
      <xdr:rowOff>0</xdr:rowOff>
    </xdr:from>
    <xdr:to>
      <xdr:col>9</xdr:col>
      <xdr:colOff>333375</xdr:colOff>
      <xdr:row>683</xdr:row>
      <xdr:rowOff>133350</xdr:rowOff>
    </xdr:to>
    <xdr:pic>
      <xdr:nvPicPr>
        <xdr:cNvPr id="17"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63125" y="139207875"/>
          <a:ext cx="266700" cy="333375"/>
        </a:xfrm>
        <a:prstGeom prst="rect">
          <a:avLst/>
        </a:prstGeom>
        <a:noFill/>
        <a:ln w="9525">
          <a:noFill/>
          <a:miter lim="800000"/>
          <a:headEnd/>
          <a:tailEnd/>
        </a:ln>
      </xdr:spPr>
    </xdr:pic>
    <xdr:clientData/>
  </xdr:twoCellAnchor>
  <xdr:twoCellAnchor editAs="oneCell">
    <xdr:from>
      <xdr:col>10</xdr:col>
      <xdr:colOff>104775</xdr:colOff>
      <xdr:row>289</xdr:row>
      <xdr:rowOff>57150</xdr:rowOff>
    </xdr:from>
    <xdr:to>
      <xdr:col>10</xdr:col>
      <xdr:colOff>371475</xdr:colOff>
      <xdr:row>291</xdr:row>
      <xdr:rowOff>1</xdr:rowOff>
    </xdr:to>
    <xdr:pic>
      <xdr:nvPicPr>
        <xdr:cNvPr id="18" name="Picture 44" descr="uparrow">
          <a:hlinkClick xmlns:r="http://schemas.openxmlformats.org/officeDocument/2006/relationships" r:id="rId13" tooltip="Click Here To Move to Top"/>
          <a:extLst>
            <a:ext uri="{FF2B5EF4-FFF2-40B4-BE49-F238E27FC236}">
              <a16:creationId xmlns=""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725150" y="58254900"/>
          <a:ext cx="266700" cy="333376"/>
        </a:xfrm>
        <a:prstGeom prst="rect">
          <a:avLst/>
        </a:prstGeom>
        <a:noFill/>
        <a:ln w="9525">
          <a:noFill/>
          <a:miter lim="800000"/>
          <a:headEnd/>
          <a:tailEnd/>
        </a:ln>
      </xdr:spPr>
    </xdr:pic>
    <xdr:clientData/>
  </xdr:twoCellAnchor>
  <xdr:twoCellAnchor editAs="oneCell">
    <xdr:from>
      <xdr:col>7</xdr:col>
      <xdr:colOff>0</xdr:colOff>
      <xdr:row>589</xdr:row>
      <xdr:rowOff>0</xdr:rowOff>
    </xdr:from>
    <xdr:to>
      <xdr:col>7</xdr:col>
      <xdr:colOff>266700</xdr:colOff>
      <xdr:row>590</xdr:row>
      <xdr:rowOff>123828</xdr:rowOff>
    </xdr:to>
    <xdr:pic>
      <xdr:nvPicPr>
        <xdr:cNvPr id="19"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639050" y="120777000"/>
          <a:ext cx="266700" cy="333378"/>
        </a:xfrm>
        <a:prstGeom prst="rect">
          <a:avLst/>
        </a:prstGeom>
        <a:noFill/>
        <a:ln w="9525">
          <a:noFill/>
          <a:miter lim="800000"/>
          <a:headEnd/>
          <a:tailEnd/>
        </a:ln>
      </xdr:spPr>
    </xdr:pic>
    <xdr:clientData/>
  </xdr:twoCellAnchor>
  <xdr:twoCellAnchor editAs="oneCell">
    <xdr:from>
      <xdr:col>7</xdr:col>
      <xdr:colOff>0</xdr:colOff>
      <xdr:row>573</xdr:row>
      <xdr:rowOff>0</xdr:rowOff>
    </xdr:from>
    <xdr:to>
      <xdr:col>7</xdr:col>
      <xdr:colOff>266700</xdr:colOff>
      <xdr:row>574</xdr:row>
      <xdr:rowOff>123827</xdr:rowOff>
    </xdr:to>
    <xdr:pic>
      <xdr:nvPicPr>
        <xdr:cNvPr id="20"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639050" y="117633750"/>
          <a:ext cx="266700" cy="333377"/>
        </a:xfrm>
        <a:prstGeom prst="rect">
          <a:avLst/>
        </a:prstGeom>
        <a:noFill/>
        <a:ln w="9525">
          <a:noFill/>
          <a:miter lim="800000"/>
          <a:headEnd/>
          <a:tailEnd/>
        </a:ln>
      </xdr:spPr>
    </xdr:pic>
    <xdr:clientData/>
  </xdr:twoCellAnchor>
  <xdr:twoCellAnchor editAs="oneCell">
    <xdr:from>
      <xdr:col>0</xdr:col>
      <xdr:colOff>0</xdr:colOff>
      <xdr:row>538</xdr:row>
      <xdr:rowOff>0</xdr:rowOff>
    </xdr:from>
    <xdr:to>
      <xdr:col>0</xdr:col>
      <xdr:colOff>266700</xdr:colOff>
      <xdr:row>539</xdr:row>
      <xdr:rowOff>123824</xdr:rowOff>
    </xdr:to>
    <xdr:pic>
      <xdr:nvPicPr>
        <xdr:cNvPr id="21"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0" y="114538125"/>
          <a:ext cx="266700" cy="333374"/>
        </a:xfrm>
        <a:prstGeom prst="rect">
          <a:avLst/>
        </a:prstGeom>
        <a:noFill/>
        <a:ln w="9525">
          <a:noFill/>
          <a:miter lim="800000"/>
          <a:headEnd/>
          <a:tailEnd/>
        </a:ln>
      </xdr:spPr>
    </xdr:pic>
    <xdr:clientData/>
  </xdr:twoCellAnchor>
  <xdr:twoCellAnchor editAs="oneCell">
    <xdr:from>
      <xdr:col>8</xdr:col>
      <xdr:colOff>0</xdr:colOff>
      <xdr:row>282</xdr:row>
      <xdr:rowOff>0</xdr:rowOff>
    </xdr:from>
    <xdr:to>
      <xdr:col>8</xdr:col>
      <xdr:colOff>266700</xdr:colOff>
      <xdr:row>283</xdr:row>
      <xdr:rowOff>85726</xdr:rowOff>
    </xdr:to>
    <xdr:pic>
      <xdr:nvPicPr>
        <xdr:cNvPr id="22"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582025" y="56207025"/>
          <a:ext cx="266700" cy="333376"/>
        </a:xfrm>
        <a:prstGeom prst="rect">
          <a:avLst/>
        </a:prstGeom>
        <a:noFill/>
        <a:ln w="9525">
          <a:noFill/>
          <a:miter lim="800000"/>
          <a:headEnd/>
          <a:tailEnd/>
        </a:ln>
      </xdr:spPr>
    </xdr:pic>
    <xdr:clientData/>
  </xdr:twoCellAnchor>
  <xdr:twoCellAnchor editAs="oneCell">
    <xdr:from>
      <xdr:col>9</xdr:col>
      <xdr:colOff>0</xdr:colOff>
      <xdr:row>220</xdr:row>
      <xdr:rowOff>0</xdr:rowOff>
    </xdr:from>
    <xdr:to>
      <xdr:col>9</xdr:col>
      <xdr:colOff>266700</xdr:colOff>
      <xdr:row>221</xdr:row>
      <xdr:rowOff>133351</xdr:rowOff>
    </xdr:to>
    <xdr:pic>
      <xdr:nvPicPr>
        <xdr:cNvPr id="26"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696450" y="44291250"/>
          <a:ext cx="266700" cy="333376"/>
        </a:xfrm>
        <a:prstGeom prst="rect">
          <a:avLst/>
        </a:prstGeom>
        <a:noFill/>
        <a:ln w="9525">
          <a:noFill/>
          <a:miter lim="800000"/>
          <a:headEnd/>
          <a:tailEnd/>
        </a:ln>
      </xdr:spPr>
    </xdr:pic>
    <xdr:clientData/>
  </xdr:twoCellAnchor>
  <xdr:twoCellAnchor editAs="oneCell">
    <xdr:from>
      <xdr:col>9</xdr:col>
      <xdr:colOff>0</xdr:colOff>
      <xdr:row>239</xdr:row>
      <xdr:rowOff>28575</xdr:rowOff>
    </xdr:from>
    <xdr:to>
      <xdr:col>9</xdr:col>
      <xdr:colOff>266700</xdr:colOff>
      <xdr:row>240</xdr:row>
      <xdr:rowOff>9525</xdr:rowOff>
    </xdr:to>
    <xdr:pic>
      <xdr:nvPicPr>
        <xdr:cNvPr id="27"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696450" y="47948850"/>
          <a:ext cx="266700" cy="333375"/>
        </a:xfrm>
        <a:prstGeom prst="rect">
          <a:avLst/>
        </a:prstGeom>
        <a:noFill/>
        <a:ln w="9525">
          <a:noFill/>
          <a:miter lim="800000"/>
          <a:headEnd/>
          <a:tailEnd/>
        </a:ln>
      </xdr:spPr>
    </xdr:pic>
    <xdr:clientData/>
  </xdr:twoCellAnchor>
  <xdr:twoCellAnchor editAs="oneCell">
    <xdr:from>
      <xdr:col>9</xdr:col>
      <xdr:colOff>0</xdr:colOff>
      <xdr:row>171</xdr:row>
      <xdr:rowOff>0</xdr:rowOff>
    </xdr:from>
    <xdr:to>
      <xdr:col>9</xdr:col>
      <xdr:colOff>266700</xdr:colOff>
      <xdr:row>171</xdr:row>
      <xdr:rowOff>337610</xdr:rowOff>
    </xdr:to>
    <xdr:pic>
      <xdr:nvPicPr>
        <xdr:cNvPr id="28"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696450" y="34423350"/>
          <a:ext cx="266700" cy="337610"/>
        </a:xfrm>
        <a:prstGeom prst="rect">
          <a:avLst/>
        </a:prstGeom>
        <a:noFill/>
        <a:ln w="9525">
          <a:noFill/>
          <a:miter lim="800000"/>
          <a:headEnd/>
          <a:tailEnd/>
        </a:ln>
      </xdr:spPr>
    </xdr:pic>
    <xdr:clientData/>
  </xdr:twoCellAnchor>
  <xdr:twoCellAnchor editAs="oneCell">
    <xdr:from>
      <xdr:col>9</xdr:col>
      <xdr:colOff>152400</xdr:colOff>
      <xdr:row>142</xdr:row>
      <xdr:rowOff>0</xdr:rowOff>
    </xdr:from>
    <xdr:to>
      <xdr:col>9</xdr:col>
      <xdr:colOff>419100</xdr:colOff>
      <xdr:row>143</xdr:row>
      <xdr:rowOff>115359</xdr:rowOff>
    </xdr:to>
    <xdr:pic>
      <xdr:nvPicPr>
        <xdr:cNvPr id="29"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848850" y="28670250"/>
          <a:ext cx="266700" cy="334434"/>
        </a:xfrm>
        <a:prstGeom prst="rect">
          <a:avLst/>
        </a:prstGeom>
        <a:noFill/>
        <a:ln w="9525">
          <a:noFill/>
          <a:miter lim="800000"/>
          <a:headEnd/>
          <a:tailEnd/>
        </a:ln>
      </xdr:spPr>
    </xdr:pic>
    <xdr:clientData/>
  </xdr:twoCellAnchor>
  <xdr:twoCellAnchor editAs="oneCell">
    <xdr:from>
      <xdr:col>9</xdr:col>
      <xdr:colOff>428625</xdr:colOff>
      <xdr:row>92</xdr:row>
      <xdr:rowOff>0</xdr:rowOff>
    </xdr:from>
    <xdr:to>
      <xdr:col>9</xdr:col>
      <xdr:colOff>695325</xdr:colOff>
      <xdr:row>93</xdr:row>
      <xdr:rowOff>116418</xdr:rowOff>
    </xdr:to>
    <xdr:pic>
      <xdr:nvPicPr>
        <xdr:cNvPr id="30"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125075" y="19145250"/>
          <a:ext cx="266700" cy="335493"/>
        </a:xfrm>
        <a:prstGeom prst="rect">
          <a:avLst/>
        </a:prstGeom>
        <a:noFill/>
        <a:ln w="9525">
          <a:noFill/>
          <a:miter lim="800000"/>
          <a:headEnd/>
          <a:tailEnd/>
        </a:ln>
      </xdr:spPr>
    </xdr:pic>
    <xdr:clientData/>
  </xdr:twoCellAnchor>
  <xdr:twoCellAnchor editAs="oneCell">
    <xdr:from>
      <xdr:col>9</xdr:col>
      <xdr:colOff>104775</xdr:colOff>
      <xdr:row>64</xdr:row>
      <xdr:rowOff>95250</xdr:rowOff>
    </xdr:from>
    <xdr:to>
      <xdr:col>9</xdr:col>
      <xdr:colOff>390525</xdr:colOff>
      <xdr:row>65</xdr:row>
      <xdr:rowOff>152400</xdr:rowOff>
    </xdr:to>
    <xdr:pic>
      <xdr:nvPicPr>
        <xdr:cNvPr id="31"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801225" y="14001750"/>
          <a:ext cx="285750" cy="33337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9</xdr:col>
      <xdr:colOff>0</xdr:colOff>
      <xdr:row>43</xdr:row>
      <xdr:rowOff>0</xdr:rowOff>
    </xdr:from>
    <xdr:to>
      <xdr:col>9</xdr:col>
      <xdr:colOff>266700</xdr:colOff>
      <xdr:row>44</xdr:row>
      <xdr:rowOff>142875</xdr:rowOff>
    </xdr:to>
    <xdr:pic>
      <xdr:nvPicPr>
        <xdr:cNvPr id="32" name="Picture 44" descr="uparrow">
          <a:hlinkClick xmlns:r="http://schemas.openxmlformats.org/officeDocument/2006/relationships" r:id="rId14" tooltip="Click Here To Move to Top"/>
          <a:extLst>
            <a:ext uri="{FF2B5EF4-FFF2-40B4-BE49-F238E27FC236}">
              <a16:creationId xmlns=""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696450" y="9677400"/>
          <a:ext cx="266700" cy="333375"/>
        </a:xfrm>
        <a:prstGeom prst="rect">
          <a:avLst/>
        </a:prstGeom>
        <a:noFill/>
        <a:ln w="9525">
          <a:noFill/>
          <a:miter lim="800000"/>
          <a:headEnd/>
          <a:tailEnd/>
        </a:ln>
      </xdr:spPr>
    </xdr:pic>
    <xdr:clientData/>
  </xdr:twoCellAnchor>
  <xdr:twoCellAnchor editAs="oneCell">
    <xdr:from>
      <xdr:col>9</xdr:col>
      <xdr:colOff>597673</xdr:colOff>
      <xdr:row>732</xdr:row>
      <xdr:rowOff>18009</xdr:rowOff>
    </xdr:from>
    <xdr:to>
      <xdr:col>9</xdr:col>
      <xdr:colOff>868295</xdr:colOff>
      <xdr:row>733</xdr:row>
      <xdr:rowOff>8489</xdr:rowOff>
    </xdr:to>
    <xdr:pic>
      <xdr:nvPicPr>
        <xdr:cNvPr id="33"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294123" y="147626934"/>
          <a:ext cx="270622" cy="333378"/>
        </a:xfrm>
        <a:prstGeom prst="rect">
          <a:avLst/>
        </a:prstGeom>
        <a:noFill/>
        <a:ln w="9525">
          <a:noFill/>
          <a:miter lim="800000"/>
          <a:headEnd/>
          <a:tailEnd/>
        </a:ln>
      </xdr:spPr>
    </xdr:pic>
    <xdr:clientData/>
  </xdr:twoCellAnchor>
  <xdr:twoCellAnchor editAs="oneCell">
    <xdr:from>
      <xdr:col>1</xdr:col>
      <xdr:colOff>66675</xdr:colOff>
      <xdr:row>1</xdr:row>
      <xdr:rowOff>133350</xdr:rowOff>
    </xdr:from>
    <xdr:to>
      <xdr:col>2</xdr:col>
      <xdr:colOff>141915</xdr:colOff>
      <xdr:row>2</xdr:row>
      <xdr:rowOff>342901</xdr:rowOff>
    </xdr:to>
    <xdr:pic>
      <xdr:nvPicPr>
        <xdr:cNvPr id="34" name="Picture 33" descr="tonse telecom Logo small.jpg">
          <a:hlinkClick xmlns:r="http://schemas.openxmlformats.org/officeDocument/2006/relationships" r:id="rId15" tooltip="Click Here to Visit Tonse Telecom Home Page"/>
          <a:extLst>
            <a:ext uri="{FF2B5EF4-FFF2-40B4-BE49-F238E27FC236}">
              <a16:creationId xmlns="" xmlns:a16="http://schemas.microsoft.com/office/drawing/2014/main" id="{00000000-0008-0000-0600-000022000000}"/>
            </a:ext>
          </a:extLst>
        </xdr:cNvPr>
        <xdr:cNvPicPr>
          <a:picLocks noChangeAspect="1"/>
        </xdr:cNvPicPr>
      </xdr:nvPicPr>
      <xdr:blipFill>
        <a:blip xmlns:r="http://schemas.openxmlformats.org/officeDocument/2006/relationships" r:embed="rId16" cstate="print"/>
        <a:stretch>
          <a:fillRect/>
        </a:stretch>
      </xdr:blipFill>
      <xdr:spPr>
        <a:xfrm>
          <a:off x="1533525" y="333375"/>
          <a:ext cx="1456365" cy="400051"/>
        </a:xfrm>
        <a:prstGeom prst="rect">
          <a:avLst/>
        </a:prstGeom>
      </xdr:spPr>
    </xdr:pic>
    <xdr:clientData/>
  </xdr:twoCellAnchor>
  <xdr:twoCellAnchor editAs="oneCell">
    <xdr:from>
      <xdr:col>7</xdr:col>
      <xdr:colOff>112059</xdr:colOff>
      <xdr:row>818</xdr:row>
      <xdr:rowOff>168088</xdr:rowOff>
    </xdr:from>
    <xdr:to>
      <xdr:col>7</xdr:col>
      <xdr:colOff>378759</xdr:colOff>
      <xdr:row>820</xdr:row>
      <xdr:rowOff>109261</xdr:rowOff>
    </xdr:to>
    <xdr:pic>
      <xdr:nvPicPr>
        <xdr:cNvPr id="35"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694084" y="168179563"/>
          <a:ext cx="266700" cy="331698"/>
        </a:xfrm>
        <a:prstGeom prst="rect">
          <a:avLst/>
        </a:prstGeom>
        <a:noFill/>
        <a:ln w="9525">
          <a:noFill/>
          <a:miter lim="800000"/>
          <a:headEnd/>
          <a:tailEnd/>
        </a:ln>
      </xdr:spPr>
    </xdr:pic>
    <xdr:clientData/>
  </xdr:twoCellAnchor>
  <xdr:twoCellAnchor>
    <xdr:from>
      <xdr:col>54</xdr:col>
      <xdr:colOff>118641</xdr:colOff>
      <xdr:row>604</xdr:row>
      <xdr:rowOff>0</xdr:rowOff>
    </xdr:from>
    <xdr:to>
      <xdr:col>54</xdr:col>
      <xdr:colOff>561274</xdr:colOff>
      <xdr:row>604</xdr:row>
      <xdr:rowOff>139933</xdr:rowOff>
    </xdr:to>
    <xdr:sp macro="" textlink="">
      <xdr:nvSpPr>
        <xdr:cNvPr id="36" name="Left Arrow 35">
          <a:hlinkClick xmlns:r="http://schemas.openxmlformats.org/officeDocument/2006/relationships" r:id="rId17" tooltip="click here to navigate"/>
          <a:extLst>
            <a:ext uri="{FF2B5EF4-FFF2-40B4-BE49-F238E27FC236}">
              <a16:creationId xmlns="" xmlns:a16="http://schemas.microsoft.com/office/drawing/2014/main" id="{00000000-0008-0000-0600-000024000000}"/>
            </a:ext>
          </a:extLst>
        </xdr:cNvPr>
        <xdr:cNvSpPr/>
      </xdr:nvSpPr>
      <xdr:spPr>
        <a:xfrm>
          <a:off x="50477316" y="123720225"/>
          <a:ext cx="442633" cy="139933"/>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46</xdr:col>
      <xdr:colOff>143503</xdr:colOff>
      <xdr:row>619</xdr:row>
      <xdr:rowOff>183450</xdr:rowOff>
    </xdr:from>
    <xdr:to>
      <xdr:col>46</xdr:col>
      <xdr:colOff>591739</xdr:colOff>
      <xdr:row>623</xdr:row>
      <xdr:rowOff>88200</xdr:rowOff>
    </xdr:to>
    <xdr:sp macro="" textlink="">
      <xdr:nvSpPr>
        <xdr:cNvPr id="37" name="Left Arrow 36">
          <a:hlinkClick xmlns:r="http://schemas.openxmlformats.org/officeDocument/2006/relationships" r:id="rId18" tooltip="Click to navigate"/>
          <a:extLst>
            <a:ext uri="{FF2B5EF4-FFF2-40B4-BE49-F238E27FC236}">
              <a16:creationId xmlns="" xmlns:a16="http://schemas.microsoft.com/office/drawing/2014/main" id="{00000000-0008-0000-0600-000025000000}"/>
            </a:ext>
          </a:extLst>
        </xdr:cNvPr>
        <xdr:cNvSpPr/>
      </xdr:nvSpPr>
      <xdr:spPr>
        <a:xfrm>
          <a:off x="42967903" y="127037400"/>
          <a:ext cx="448236" cy="29527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1</xdr:col>
      <xdr:colOff>133349</xdr:colOff>
      <xdr:row>652</xdr:row>
      <xdr:rowOff>28575</xdr:rowOff>
    </xdr:from>
    <xdr:to>
      <xdr:col>1</xdr:col>
      <xdr:colOff>542924</xdr:colOff>
      <xdr:row>653</xdr:row>
      <xdr:rowOff>142875</xdr:rowOff>
    </xdr:to>
    <xdr:sp macro="" textlink="">
      <xdr:nvSpPr>
        <xdr:cNvPr id="38" name="Right Arrow 37">
          <a:hlinkClick xmlns:r="http://schemas.openxmlformats.org/officeDocument/2006/relationships" r:id="rId19" tooltip="To end"/>
          <a:extLst>
            <a:ext uri="{FF2B5EF4-FFF2-40B4-BE49-F238E27FC236}">
              <a16:creationId xmlns="" xmlns:a16="http://schemas.microsoft.com/office/drawing/2014/main" id="{00000000-0008-0000-0600-000026000000}"/>
            </a:ext>
          </a:extLst>
        </xdr:cNvPr>
        <xdr:cNvSpPr/>
      </xdr:nvSpPr>
      <xdr:spPr>
        <a:xfrm>
          <a:off x="1600199" y="132959475"/>
          <a:ext cx="409575" cy="304800"/>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46</xdr:col>
      <xdr:colOff>186674</xdr:colOff>
      <xdr:row>653</xdr:row>
      <xdr:rowOff>43433</xdr:rowOff>
    </xdr:from>
    <xdr:to>
      <xdr:col>46</xdr:col>
      <xdr:colOff>605774</xdr:colOff>
      <xdr:row>654</xdr:row>
      <xdr:rowOff>126201</xdr:rowOff>
    </xdr:to>
    <xdr:sp macro="" textlink="">
      <xdr:nvSpPr>
        <xdr:cNvPr id="39" name="Left Arrow 38">
          <a:hlinkClick xmlns:r="http://schemas.openxmlformats.org/officeDocument/2006/relationships" r:id="rId20" tooltip="To left"/>
          <a:extLst>
            <a:ext uri="{FF2B5EF4-FFF2-40B4-BE49-F238E27FC236}">
              <a16:creationId xmlns="" xmlns:a16="http://schemas.microsoft.com/office/drawing/2014/main" id="{00000000-0008-0000-0600-000027000000}"/>
            </a:ext>
          </a:extLst>
        </xdr:cNvPr>
        <xdr:cNvSpPr/>
      </xdr:nvSpPr>
      <xdr:spPr>
        <a:xfrm>
          <a:off x="43011074" y="133164833"/>
          <a:ext cx="419100" cy="273268"/>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editAs="oneCell">
    <xdr:from>
      <xdr:col>63</xdr:col>
      <xdr:colOff>115661</xdr:colOff>
      <xdr:row>573</xdr:row>
      <xdr:rowOff>0</xdr:rowOff>
    </xdr:from>
    <xdr:to>
      <xdr:col>63</xdr:col>
      <xdr:colOff>381680</xdr:colOff>
      <xdr:row>574</xdr:row>
      <xdr:rowOff>125187</xdr:rowOff>
    </xdr:to>
    <xdr:pic>
      <xdr:nvPicPr>
        <xdr:cNvPr id="42"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9142086" y="117633750"/>
          <a:ext cx="266019" cy="334737"/>
        </a:xfrm>
        <a:prstGeom prst="rect">
          <a:avLst/>
        </a:prstGeom>
        <a:noFill/>
        <a:ln w="9525">
          <a:noFill/>
          <a:miter lim="800000"/>
          <a:headEnd/>
          <a:tailEnd/>
        </a:ln>
      </xdr:spPr>
    </xdr:pic>
    <xdr:clientData/>
  </xdr:twoCellAnchor>
  <xdr:twoCellAnchor editAs="oneCell">
    <xdr:from>
      <xdr:col>39</xdr:col>
      <xdr:colOff>600074</xdr:colOff>
      <xdr:row>677</xdr:row>
      <xdr:rowOff>21291</xdr:rowOff>
    </xdr:from>
    <xdr:to>
      <xdr:col>39</xdr:col>
      <xdr:colOff>866774</xdr:colOff>
      <xdr:row>678</xdr:row>
      <xdr:rowOff>161365</xdr:rowOff>
    </xdr:to>
    <xdr:pic>
      <xdr:nvPicPr>
        <xdr:cNvPr id="43"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6928424" y="138267141"/>
          <a:ext cx="266700" cy="330574"/>
        </a:xfrm>
        <a:prstGeom prst="rect">
          <a:avLst/>
        </a:prstGeom>
        <a:noFill/>
        <a:ln w="9525">
          <a:noFill/>
          <a:miter lim="800000"/>
          <a:headEnd/>
          <a:tailEnd/>
        </a:ln>
      </xdr:spPr>
    </xdr:pic>
    <xdr:clientData/>
  </xdr:twoCellAnchor>
  <xdr:twoCellAnchor editAs="oneCell">
    <xdr:from>
      <xdr:col>3</xdr:col>
      <xdr:colOff>0</xdr:colOff>
      <xdr:row>11</xdr:row>
      <xdr:rowOff>0</xdr:rowOff>
    </xdr:from>
    <xdr:to>
      <xdr:col>3</xdr:col>
      <xdr:colOff>266700</xdr:colOff>
      <xdr:row>11</xdr:row>
      <xdr:rowOff>128016</xdr:rowOff>
    </xdr:to>
    <xdr:pic>
      <xdr:nvPicPr>
        <xdr:cNvPr id="44" name="Picture 43" descr="new">
          <a:extLst>
            <a:ext uri="{FF2B5EF4-FFF2-40B4-BE49-F238E27FC236}">
              <a16:creationId xmlns=""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838575" y="2857500"/>
          <a:ext cx="266700" cy="128016"/>
        </a:xfrm>
        <a:prstGeom prst="rect">
          <a:avLst/>
        </a:prstGeom>
        <a:noFill/>
        <a:ln w="9525">
          <a:noFill/>
          <a:miter lim="800000"/>
          <a:headEnd/>
          <a:tailEnd/>
        </a:ln>
      </xdr:spPr>
    </xdr:pic>
    <xdr:clientData/>
  </xdr:twoCellAnchor>
  <xdr:twoCellAnchor editAs="oneCell">
    <xdr:from>
      <xdr:col>3</xdr:col>
      <xdr:colOff>0</xdr:colOff>
      <xdr:row>9</xdr:row>
      <xdr:rowOff>0</xdr:rowOff>
    </xdr:from>
    <xdr:to>
      <xdr:col>3</xdr:col>
      <xdr:colOff>266700</xdr:colOff>
      <xdr:row>9</xdr:row>
      <xdr:rowOff>128016</xdr:rowOff>
    </xdr:to>
    <xdr:pic>
      <xdr:nvPicPr>
        <xdr:cNvPr id="45" name="Picture 44" descr="new">
          <a:extLst>
            <a:ext uri="{FF2B5EF4-FFF2-40B4-BE49-F238E27FC236}">
              <a16:creationId xmlns=""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838575" y="2371725"/>
          <a:ext cx="266700" cy="128016"/>
        </a:xfrm>
        <a:prstGeom prst="rect">
          <a:avLst/>
        </a:prstGeom>
        <a:noFill/>
        <a:ln w="9525">
          <a:noFill/>
          <a:miter lim="800000"/>
          <a:headEnd/>
          <a:tailEnd/>
        </a:ln>
      </xdr:spPr>
    </xdr:pic>
    <xdr:clientData/>
  </xdr:twoCellAnchor>
  <xdr:twoCellAnchor editAs="oneCell">
    <xdr:from>
      <xdr:col>3</xdr:col>
      <xdr:colOff>0</xdr:colOff>
      <xdr:row>6</xdr:row>
      <xdr:rowOff>0</xdr:rowOff>
    </xdr:from>
    <xdr:to>
      <xdr:col>3</xdr:col>
      <xdr:colOff>266700</xdr:colOff>
      <xdr:row>6</xdr:row>
      <xdr:rowOff>128016</xdr:rowOff>
    </xdr:to>
    <xdr:pic>
      <xdr:nvPicPr>
        <xdr:cNvPr id="46" name="Picture 45" descr="new">
          <a:extLst>
            <a:ext uri="{FF2B5EF4-FFF2-40B4-BE49-F238E27FC236}">
              <a16:creationId xmlns=""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838575" y="1685925"/>
          <a:ext cx="266700" cy="128016"/>
        </a:xfrm>
        <a:prstGeom prst="rect">
          <a:avLst/>
        </a:prstGeom>
        <a:noFill/>
        <a:ln w="9525">
          <a:noFill/>
          <a:miter lim="800000"/>
          <a:headEnd/>
          <a:tailEnd/>
        </a:ln>
      </xdr:spPr>
    </xdr:pic>
    <xdr:clientData/>
  </xdr:twoCellAnchor>
  <xdr:twoCellAnchor editAs="oneCell">
    <xdr:from>
      <xdr:col>2</xdr:col>
      <xdr:colOff>9525</xdr:colOff>
      <xdr:row>732</xdr:row>
      <xdr:rowOff>6563</xdr:rowOff>
    </xdr:from>
    <xdr:to>
      <xdr:col>2</xdr:col>
      <xdr:colOff>276225</xdr:colOff>
      <xdr:row>733</xdr:row>
      <xdr:rowOff>158</xdr:rowOff>
    </xdr:to>
    <xdr:pic>
      <xdr:nvPicPr>
        <xdr:cNvPr id="47"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857500" y="147615488"/>
          <a:ext cx="266700" cy="336493"/>
        </a:xfrm>
        <a:prstGeom prst="rect">
          <a:avLst/>
        </a:prstGeom>
        <a:noFill/>
        <a:ln w="9525">
          <a:noFill/>
          <a:miter lim="800000"/>
          <a:headEnd/>
          <a:tailEnd/>
        </a:ln>
      </xdr:spPr>
    </xdr:pic>
    <xdr:clientData/>
  </xdr:twoCellAnchor>
  <xdr:twoCellAnchor>
    <xdr:from>
      <xdr:col>54</xdr:col>
      <xdr:colOff>370057</xdr:colOff>
      <xdr:row>594</xdr:row>
      <xdr:rowOff>44734</xdr:rowOff>
    </xdr:from>
    <xdr:to>
      <xdr:col>54</xdr:col>
      <xdr:colOff>812449</xdr:colOff>
      <xdr:row>595</xdr:row>
      <xdr:rowOff>133181</xdr:rowOff>
    </xdr:to>
    <xdr:sp macro="" textlink="">
      <xdr:nvSpPr>
        <xdr:cNvPr id="48" name="Left Arrow 47">
          <a:hlinkClick xmlns:r="http://schemas.openxmlformats.org/officeDocument/2006/relationships" r:id="rId22" tooltip="Click here to navigate"/>
          <a:extLst>
            <a:ext uri="{FF2B5EF4-FFF2-40B4-BE49-F238E27FC236}">
              <a16:creationId xmlns="" xmlns:a16="http://schemas.microsoft.com/office/drawing/2014/main" id="{00000000-0008-0000-0600-000030000000}"/>
            </a:ext>
          </a:extLst>
        </xdr:cNvPr>
        <xdr:cNvSpPr/>
      </xdr:nvSpPr>
      <xdr:spPr>
        <a:xfrm>
          <a:off x="50728732" y="121802809"/>
          <a:ext cx="442392" cy="288472"/>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editAs="oneCell">
    <xdr:from>
      <xdr:col>2</xdr:col>
      <xdr:colOff>314325</xdr:colOff>
      <xdr:row>804</xdr:row>
      <xdr:rowOff>174811</xdr:rowOff>
    </xdr:from>
    <xdr:to>
      <xdr:col>2</xdr:col>
      <xdr:colOff>573020</xdr:colOff>
      <xdr:row>806</xdr:row>
      <xdr:rowOff>131108</xdr:rowOff>
    </xdr:to>
    <xdr:pic>
      <xdr:nvPicPr>
        <xdr:cNvPr id="49" name="Picture 48"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62300" y="165490711"/>
          <a:ext cx="258695" cy="337297"/>
        </a:xfrm>
        <a:prstGeom prst="rect">
          <a:avLst/>
        </a:prstGeom>
        <a:noFill/>
        <a:ln w="9525">
          <a:noFill/>
          <a:miter lim="800000"/>
          <a:headEnd/>
          <a:tailEnd/>
        </a:ln>
      </xdr:spPr>
    </xdr:pic>
    <xdr:clientData/>
  </xdr:twoCellAnchor>
  <xdr:twoCellAnchor>
    <xdr:from>
      <xdr:col>51</xdr:col>
      <xdr:colOff>238125</xdr:colOff>
      <xdr:row>611</xdr:row>
      <xdr:rowOff>0</xdr:rowOff>
    </xdr:from>
    <xdr:to>
      <xdr:col>54</xdr:col>
      <xdr:colOff>7144</xdr:colOff>
      <xdr:row>613</xdr:row>
      <xdr:rowOff>47625</xdr:rowOff>
    </xdr:to>
    <xdr:sp macro="" textlink="">
      <xdr:nvSpPr>
        <xdr:cNvPr id="50" name="TextBox 49">
          <a:extLst>
            <a:ext uri="{FF2B5EF4-FFF2-40B4-BE49-F238E27FC236}">
              <a16:creationId xmlns="" xmlns:a16="http://schemas.microsoft.com/office/drawing/2014/main" id="{00000000-0008-0000-0600-000032000000}"/>
            </a:ext>
          </a:extLst>
        </xdr:cNvPr>
        <xdr:cNvSpPr txBox="1"/>
      </xdr:nvSpPr>
      <xdr:spPr>
        <a:xfrm>
          <a:off x="48091725" y="125301375"/>
          <a:ext cx="2274094" cy="4476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u="none" strike="noStrike">
              <a:solidFill>
                <a:sysClr val="windowText" lastClr="000000"/>
              </a:solidFill>
              <a:effectLst/>
              <a:latin typeface="+mn-lt"/>
              <a:ea typeface="+mn-ea"/>
              <a:cs typeface="+mn-cs"/>
            </a:rPr>
            <a:t>- Does not include Tata Docomo and Tata Indicom subscribers</a:t>
          </a:r>
          <a:r>
            <a:rPr lang="en-US" sz="1000" i="1">
              <a:solidFill>
                <a:sysClr val="windowText" lastClr="000000"/>
              </a:solidFill>
            </a:rPr>
            <a:t> .</a:t>
          </a:r>
        </a:p>
        <a:p>
          <a:r>
            <a:rPr lang="en-US" sz="1000" i="1">
              <a:solidFill>
                <a:sysClr val="windowText" lastClr="000000"/>
              </a:solidFill>
            </a:rPr>
            <a:t>- GSM</a:t>
          </a:r>
          <a:r>
            <a:rPr lang="en-US" sz="1000" i="1" baseline="0">
              <a:solidFill>
                <a:sysClr val="windowText" lastClr="000000"/>
              </a:solidFill>
            </a:rPr>
            <a:t> Subs changed due to Reliance  Data from AUSPI.</a:t>
          </a:r>
          <a:endParaRPr lang="en-US" sz="1000" i="1">
            <a:solidFill>
              <a:sysClr val="windowText" lastClr="000000"/>
            </a:solidFill>
          </a:endParaRPr>
        </a:p>
        <a:p>
          <a:r>
            <a:rPr lang="en-US" sz="1000" i="1">
              <a:solidFill>
                <a:sysClr val="windowText" lastClr="000000"/>
              </a:solidFill>
            </a:rPr>
            <a:t>- TRAI has not released data for Teledensity.</a:t>
          </a:r>
        </a:p>
      </xdr:txBody>
    </xdr:sp>
    <xdr:clientData/>
  </xdr:twoCellAnchor>
  <xdr:twoCellAnchor editAs="oneCell">
    <xdr:from>
      <xdr:col>2</xdr:col>
      <xdr:colOff>733425</xdr:colOff>
      <xdr:row>754</xdr:row>
      <xdr:rowOff>0</xdr:rowOff>
    </xdr:from>
    <xdr:to>
      <xdr:col>3</xdr:col>
      <xdr:colOff>9525</xdr:colOff>
      <xdr:row>755</xdr:row>
      <xdr:rowOff>160810</xdr:rowOff>
    </xdr:to>
    <xdr:pic>
      <xdr:nvPicPr>
        <xdr:cNvPr id="51"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581400" y="154638375"/>
          <a:ext cx="266700" cy="332260"/>
        </a:xfrm>
        <a:prstGeom prst="rect">
          <a:avLst/>
        </a:prstGeom>
        <a:noFill/>
        <a:ln w="9525">
          <a:noFill/>
          <a:miter lim="800000"/>
          <a:headEnd/>
          <a:tailEnd/>
        </a:ln>
      </xdr:spPr>
    </xdr:pic>
    <xdr:clientData/>
  </xdr:twoCellAnchor>
  <xdr:twoCellAnchor editAs="oneCell">
    <xdr:from>
      <xdr:col>10</xdr:col>
      <xdr:colOff>47625</xdr:colOff>
      <xdr:row>856</xdr:row>
      <xdr:rowOff>171450</xdr:rowOff>
    </xdr:from>
    <xdr:to>
      <xdr:col>10</xdr:col>
      <xdr:colOff>314325</xdr:colOff>
      <xdr:row>858</xdr:row>
      <xdr:rowOff>103093</xdr:rowOff>
    </xdr:to>
    <xdr:pic>
      <xdr:nvPicPr>
        <xdr:cNvPr id="52"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668000" y="177803175"/>
          <a:ext cx="266700" cy="331693"/>
        </a:xfrm>
        <a:prstGeom prst="rect">
          <a:avLst/>
        </a:prstGeom>
        <a:noFill/>
        <a:ln w="9525">
          <a:noFill/>
          <a:miter lim="800000"/>
          <a:headEnd/>
          <a:tailEnd/>
        </a:ln>
      </xdr:spPr>
    </xdr:pic>
    <xdr:clientData/>
  </xdr:twoCellAnchor>
  <xdr:twoCellAnchor editAs="oneCell">
    <xdr:from>
      <xdr:col>9</xdr:col>
      <xdr:colOff>0</xdr:colOff>
      <xdr:row>195</xdr:row>
      <xdr:rowOff>0</xdr:rowOff>
    </xdr:from>
    <xdr:to>
      <xdr:col>9</xdr:col>
      <xdr:colOff>266700</xdr:colOff>
      <xdr:row>196</xdr:row>
      <xdr:rowOff>142456</xdr:rowOff>
    </xdr:to>
    <xdr:pic>
      <xdr:nvPicPr>
        <xdr:cNvPr id="53"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696450" y="39500175"/>
          <a:ext cx="266700" cy="332956"/>
        </a:xfrm>
        <a:prstGeom prst="rect">
          <a:avLst/>
        </a:prstGeom>
        <a:noFill/>
        <a:ln w="9525">
          <a:noFill/>
          <a:miter lim="800000"/>
          <a:headEnd/>
          <a:tailEnd/>
        </a:ln>
      </xdr:spPr>
    </xdr:pic>
    <xdr:clientData/>
  </xdr:twoCellAnchor>
  <xdr:twoCellAnchor editAs="oneCell">
    <xdr:from>
      <xdr:col>3</xdr:col>
      <xdr:colOff>0</xdr:colOff>
      <xdr:row>14</xdr:row>
      <xdr:rowOff>0</xdr:rowOff>
    </xdr:from>
    <xdr:to>
      <xdr:col>3</xdr:col>
      <xdr:colOff>266700</xdr:colOff>
      <xdr:row>14</xdr:row>
      <xdr:rowOff>128016</xdr:rowOff>
    </xdr:to>
    <xdr:pic>
      <xdr:nvPicPr>
        <xdr:cNvPr id="54" name="Picture 53" descr="new">
          <a:extLst>
            <a:ext uri="{FF2B5EF4-FFF2-40B4-BE49-F238E27FC236}">
              <a16:creationId xmlns=""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838575" y="3924300"/>
          <a:ext cx="266700" cy="128016"/>
        </a:xfrm>
        <a:prstGeom prst="rect">
          <a:avLst/>
        </a:prstGeom>
        <a:noFill/>
        <a:ln w="9525">
          <a:noFill/>
          <a:miter lim="800000"/>
          <a:headEnd/>
          <a:tailEnd/>
        </a:ln>
      </xdr:spPr>
    </xdr:pic>
    <xdr:clientData/>
  </xdr:twoCellAnchor>
  <xdr:twoCellAnchor>
    <xdr:from>
      <xdr:col>26</xdr:col>
      <xdr:colOff>0</xdr:colOff>
      <xdr:row>719</xdr:row>
      <xdr:rowOff>0</xdr:rowOff>
    </xdr:from>
    <xdr:to>
      <xdr:col>26</xdr:col>
      <xdr:colOff>419100</xdr:colOff>
      <xdr:row>720</xdr:row>
      <xdr:rowOff>35143</xdr:rowOff>
    </xdr:to>
    <xdr:sp macro="" textlink="">
      <xdr:nvSpPr>
        <xdr:cNvPr id="56" name="Left Arrow 55">
          <a:hlinkClick xmlns:r="http://schemas.openxmlformats.org/officeDocument/2006/relationships" r:id="rId23" tooltip="To left"/>
          <a:extLst>
            <a:ext uri="{FF2B5EF4-FFF2-40B4-BE49-F238E27FC236}">
              <a16:creationId xmlns="" xmlns:a16="http://schemas.microsoft.com/office/drawing/2014/main" id="{00000000-0008-0000-0600-000038000000}"/>
            </a:ext>
          </a:extLst>
        </xdr:cNvPr>
        <xdr:cNvSpPr/>
      </xdr:nvSpPr>
      <xdr:spPr>
        <a:xfrm>
          <a:off x="24784050" y="147027900"/>
          <a:ext cx="419100" cy="0"/>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1</xdr:col>
      <xdr:colOff>47625</xdr:colOff>
      <xdr:row>849</xdr:row>
      <xdr:rowOff>28576</xdr:rowOff>
    </xdr:from>
    <xdr:to>
      <xdr:col>5</xdr:col>
      <xdr:colOff>371475</xdr:colOff>
      <xdr:row>853</xdr:row>
      <xdr:rowOff>114300</xdr:rowOff>
    </xdr:to>
    <xdr:sp macro="" textlink="">
      <xdr:nvSpPr>
        <xdr:cNvPr id="59" name="TextBox 58">
          <a:extLst>
            <a:ext uri="{FF2B5EF4-FFF2-40B4-BE49-F238E27FC236}">
              <a16:creationId xmlns="" xmlns:a16="http://schemas.microsoft.com/office/drawing/2014/main" id="{00000000-0008-0000-0600-00003B000000}"/>
            </a:ext>
          </a:extLst>
        </xdr:cNvPr>
        <xdr:cNvSpPr txBox="1"/>
      </xdr:nvSpPr>
      <xdr:spPr>
        <a:xfrm>
          <a:off x="1514475" y="175860076"/>
          <a:ext cx="4676775" cy="10191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i="1">
              <a:solidFill>
                <a:srgbClr val="FF0000"/>
              </a:solidFill>
            </a:rPr>
            <a:t>Note :- 1) The subscriber addition data is based on COAI and AUSPI reports .</a:t>
          </a:r>
        </a:p>
        <a:p>
          <a:r>
            <a:rPr lang="en-US" sz="1050" i="1">
              <a:solidFill>
                <a:srgbClr val="FF0000"/>
              </a:solidFill>
            </a:rPr>
            <a:t>             2) CDMA Circlewise subscribers net additions do not contain wireline (WL) data.</a:t>
          </a:r>
        </a:p>
        <a:p>
          <a:r>
            <a:rPr lang="en-US" sz="1050" i="1">
              <a:solidFill>
                <a:srgbClr val="FF0000"/>
              </a:solidFill>
            </a:rPr>
            <a:t>             </a:t>
          </a:r>
        </a:p>
      </xdr:txBody>
    </xdr:sp>
    <xdr:clientData/>
  </xdr:twoCellAnchor>
  <xdr:twoCellAnchor editAs="oneCell">
    <xdr:from>
      <xdr:col>3</xdr:col>
      <xdr:colOff>0</xdr:colOff>
      <xdr:row>13</xdr:row>
      <xdr:rowOff>0</xdr:rowOff>
    </xdr:from>
    <xdr:to>
      <xdr:col>3</xdr:col>
      <xdr:colOff>266700</xdr:colOff>
      <xdr:row>13</xdr:row>
      <xdr:rowOff>128016</xdr:rowOff>
    </xdr:to>
    <xdr:pic>
      <xdr:nvPicPr>
        <xdr:cNvPr id="60" name="Picture 59" descr="new">
          <a:extLst>
            <a:ext uri="{FF2B5EF4-FFF2-40B4-BE49-F238E27FC236}">
              <a16:creationId xmlns=""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838575" y="3486150"/>
          <a:ext cx="266700" cy="128016"/>
        </a:xfrm>
        <a:prstGeom prst="rect">
          <a:avLst/>
        </a:prstGeom>
        <a:noFill/>
        <a:ln w="9525">
          <a:noFill/>
          <a:miter lim="800000"/>
          <a:headEnd/>
          <a:tailEnd/>
        </a:ln>
      </xdr:spPr>
    </xdr:pic>
    <xdr:clientData/>
  </xdr:twoCellAnchor>
  <xdr:twoCellAnchor>
    <xdr:from>
      <xdr:col>6</xdr:col>
      <xdr:colOff>85725</xdr:colOff>
      <xdr:row>9</xdr:row>
      <xdr:rowOff>171450</xdr:rowOff>
    </xdr:from>
    <xdr:to>
      <xdr:col>6</xdr:col>
      <xdr:colOff>268605</xdr:colOff>
      <xdr:row>10</xdr:row>
      <xdr:rowOff>125730</xdr:rowOff>
    </xdr:to>
    <xdr:sp macro="" textlink="">
      <xdr:nvSpPr>
        <xdr:cNvPr id="62" name="5-Point Star 61">
          <a:extLst>
            <a:ext uri="{FF2B5EF4-FFF2-40B4-BE49-F238E27FC236}">
              <a16:creationId xmlns="" xmlns:a16="http://schemas.microsoft.com/office/drawing/2014/main" id="{00000000-0008-0000-0600-00003E000000}"/>
            </a:ext>
          </a:extLst>
        </xdr:cNvPr>
        <xdr:cNvSpPr/>
      </xdr:nvSpPr>
      <xdr:spPr>
        <a:xfrm>
          <a:off x="6800850" y="2543175"/>
          <a:ext cx="182880" cy="182880"/>
        </a:xfrm>
        <a:prstGeom prst="star5">
          <a:avLst/>
        </a:prstGeom>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en-US" sz="1100"/>
        </a:p>
      </xdr:txBody>
    </xdr:sp>
    <xdr:clientData/>
  </xdr:twoCellAnchor>
  <xdr:twoCellAnchor>
    <xdr:from>
      <xdr:col>6</xdr:col>
      <xdr:colOff>85725</xdr:colOff>
      <xdr:row>6</xdr:row>
      <xdr:rowOff>171450</xdr:rowOff>
    </xdr:from>
    <xdr:to>
      <xdr:col>6</xdr:col>
      <xdr:colOff>268605</xdr:colOff>
      <xdr:row>7</xdr:row>
      <xdr:rowOff>116205</xdr:rowOff>
    </xdr:to>
    <xdr:sp macro="" textlink="">
      <xdr:nvSpPr>
        <xdr:cNvPr id="63" name="5-Point Star 62">
          <a:extLst>
            <a:ext uri="{FF2B5EF4-FFF2-40B4-BE49-F238E27FC236}">
              <a16:creationId xmlns="" xmlns:a16="http://schemas.microsoft.com/office/drawing/2014/main" id="{00000000-0008-0000-0600-00003F000000}"/>
            </a:ext>
          </a:extLst>
        </xdr:cNvPr>
        <xdr:cNvSpPr/>
      </xdr:nvSpPr>
      <xdr:spPr>
        <a:xfrm>
          <a:off x="6800850" y="1857375"/>
          <a:ext cx="182880" cy="182880"/>
        </a:xfrm>
        <a:prstGeom prst="star5">
          <a:avLst/>
        </a:prstGeom>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en-US" sz="1100"/>
        </a:p>
      </xdr:txBody>
    </xdr:sp>
    <xdr:clientData/>
  </xdr:twoCellAnchor>
  <xdr:twoCellAnchor>
    <xdr:from>
      <xdr:col>1</xdr:col>
      <xdr:colOff>66675</xdr:colOff>
      <xdr:row>15</xdr:row>
      <xdr:rowOff>110054</xdr:rowOff>
    </xdr:from>
    <xdr:to>
      <xdr:col>7</xdr:col>
      <xdr:colOff>890587</xdr:colOff>
      <xdr:row>18</xdr:row>
      <xdr:rowOff>155298</xdr:rowOff>
    </xdr:to>
    <xdr:sp macro="" textlink="">
      <xdr:nvSpPr>
        <xdr:cNvPr id="64" name="TextBox 63">
          <a:extLst>
            <a:ext uri="{FF2B5EF4-FFF2-40B4-BE49-F238E27FC236}">
              <a16:creationId xmlns="" xmlns:a16="http://schemas.microsoft.com/office/drawing/2014/main" id="{00000000-0008-0000-0600-000040000000}"/>
            </a:ext>
          </a:extLst>
        </xdr:cNvPr>
        <xdr:cNvSpPr txBox="1"/>
      </xdr:nvSpPr>
      <xdr:spPr>
        <a:xfrm>
          <a:off x="1533525" y="4434404"/>
          <a:ext cx="6996112" cy="616744"/>
        </a:xfrm>
        <a:prstGeom prst="flowChartProcess">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N" sz="1050" b="1">
              <a:solidFill>
                <a:srgbClr val="FF0000"/>
              </a:solidFill>
            </a:rPr>
            <a:t>       Please Note</a:t>
          </a:r>
          <a:r>
            <a:rPr lang="en-IN" sz="1050" b="1" baseline="0">
              <a:solidFill>
                <a:srgbClr val="FF0000"/>
              </a:solidFill>
            </a:rPr>
            <a:t>:</a:t>
          </a:r>
          <a:endParaRPr lang="en-IN" sz="1050" b="1">
            <a:solidFill>
              <a:sysClr val="windowText" lastClr="000000"/>
            </a:solidFill>
          </a:endParaRPr>
        </a:p>
        <a:p>
          <a:pPr rtl="0" eaLnBrk="1" latinLnBrk="0" hangingPunct="1"/>
          <a:r>
            <a:rPr lang="en-IN" sz="1100" b="0">
              <a:solidFill>
                <a:schemeClr val="dk1"/>
              </a:solidFill>
              <a:latin typeface="+mn-lt"/>
              <a:ea typeface="+mn-ea"/>
              <a:cs typeface="+mn-cs"/>
            </a:rPr>
            <a:t>GSM Market Share and CDMA Market Share are merged into </a:t>
          </a:r>
          <a:r>
            <a:rPr lang="en-IN" sz="1100" b="1">
              <a:solidFill>
                <a:schemeClr val="dk1"/>
              </a:solidFill>
              <a:latin typeface="+mn-lt"/>
              <a:ea typeface="+mn-ea"/>
              <a:cs typeface="+mn-cs"/>
            </a:rPr>
            <a:t>Wireless Market Share </a:t>
          </a:r>
          <a:r>
            <a:rPr lang="en-IN" sz="1100" b="0">
              <a:solidFill>
                <a:schemeClr val="dk1"/>
              </a:solidFill>
              <a:latin typeface="+mn-lt"/>
              <a:ea typeface="+mn-ea"/>
              <a:cs typeface="+mn-cs"/>
            </a:rPr>
            <a:t>with data from AUSPI and COAI.</a:t>
          </a:r>
        </a:p>
        <a:p>
          <a:pPr rtl="0" eaLnBrk="1" fontAlgn="base" latinLnBrk="0" hangingPunct="1"/>
          <a:r>
            <a:rPr lang="en-IN" sz="1100" b="0">
              <a:solidFill>
                <a:schemeClr val="dk1"/>
              </a:solidFill>
              <a:latin typeface="+mn-lt"/>
              <a:ea typeface="+mn-ea"/>
              <a:cs typeface="+mn-cs"/>
            </a:rPr>
            <a:t>GSM </a:t>
          </a:r>
          <a:r>
            <a:rPr lang="en-IN" sz="1100" b="0" baseline="0">
              <a:solidFill>
                <a:schemeClr val="dk1"/>
              </a:solidFill>
              <a:latin typeface="+mn-lt"/>
              <a:ea typeface="+mn-ea"/>
              <a:cs typeface="+mn-cs"/>
            </a:rPr>
            <a:t>and CDMA Circlewise Breakup has been merged to</a:t>
          </a:r>
          <a:r>
            <a:rPr lang="en-IN" sz="1100" b="1" baseline="0">
              <a:solidFill>
                <a:schemeClr val="dk1"/>
              </a:solidFill>
              <a:latin typeface="+mn-lt"/>
              <a:ea typeface="+mn-ea"/>
              <a:cs typeface="+mn-cs"/>
            </a:rPr>
            <a:t> Operator Circle wise Breakup.</a:t>
          </a:r>
          <a:endParaRPr lang="en-IN" sz="1100" b="0" baseline="0">
            <a:solidFill>
              <a:schemeClr val="dk1"/>
            </a:solidFill>
            <a:latin typeface="+mn-lt"/>
            <a:ea typeface="+mn-ea"/>
            <a:cs typeface="+mn-cs"/>
          </a:endParaRPr>
        </a:p>
        <a:p>
          <a:endParaRPr lang="en-IN" sz="1050" b="0" baseline="0">
            <a:solidFill>
              <a:sysClr val="windowText" lastClr="000000"/>
            </a:solidFill>
          </a:endParaRPr>
        </a:p>
      </xdr:txBody>
    </xdr:sp>
    <xdr:clientData/>
  </xdr:twoCellAnchor>
  <xdr:twoCellAnchor>
    <xdr:from>
      <xdr:col>1</xdr:col>
      <xdr:colOff>149604</xdr:colOff>
      <xdr:row>15</xdr:row>
      <xdr:rowOff>85725</xdr:rowOff>
    </xdr:from>
    <xdr:to>
      <xdr:col>1</xdr:col>
      <xdr:colOff>334037</xdr:colOff>
      <xdr:row>16</xdr:row>
      <xdr:rowOff>78105</xdr:rowOff>
    </xdr:to>
    <xdr:sp macro="" textlink="">
      <xdr:nvSpPr>
        <xdr:cNvPr id="65" name="5-Point Star 64">
          <a:extLst>
            <a:ext uri="{FF2B5EF4-FFF2-40B4-BE49-F238E27FC236}">
              <a16:creationId xmlns="" xmlns:a16="http://schemas.microsoft.com/office/drawing/2014/main" id="{00000000-0008-0000-0600-000041000000}"/>
            </a:ext>
          </a:extLst>
        </xdr:cNvPr>
        <xdr:cNvSpPr/>
      </xdr:nvSpPr>
      <xdr:spPr>
        <a:xfrm>
          <a:off x="1616454" y="4410075"/>
          <a:ext cx="184433" cy="182880"/>
        </a:xfrm>
        <a:prstGeom prst="star5">
          <a:avLst/>
        </a:prstGeom>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en-US" sz="1100"/>
        </a:p>
      </xdr:txBody>
    </xdr:sp>
    <xdr:clientData/>
  </xdr:twoCellAnchor>
  <xdr:oneCellAnchor>
    <xdr:from>
      <xdr:col>9</xdr:col>
      <xdr:colOff>428625</xdr:colOff>
      <xdr:row>411</xdr:row>
      <xdr:rowOff>0</xdr:rowOff>
    </xdr:from>
    <xdr:ext cx="266700" cy="335493"/>
    <xdr:pic>
      <xdr:nvPicPr>
        <xdr:cNvPr id="66" name="Picture 44" descr="uparrow">
          <a:hlinkClick xmlns:r="http://schemas.openxmlformats.org/officeDocument/2006/relationships" r:id="rId11" tooltip="Click Here To Move to Top"/>
          <a:extLst>
            <a:ext uri="{FF2B5EF4-FFF2-40B4-BE49-F238E27FC236}">
              <a16:creationId xmlns=""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125075" y="89230200"/>
          <a:ext cx="266700" cy="335493"/>
        </a:xfrm>
        <a:prstGeom prst="rect">
          <a:avLst/>
        </a:prstGeom>
        <a:noFill/>
        <a:ln w="9525">
          <a:noFill/>
          <a:miter lim="800000"/>
          <a:headEnd/>
          <a:tailEnd/>
        </a:ln>
      </xdr:spPr>
    </xdr:pic>
    <xdr:clientData/>
  </xdr:oneCellAnchor>
</xdr:wsDr>
</file>

<file path=xl/drawings/drawing38.xml><?xml version="1.0" encoding="utf-8"?>
<c:userShapes xmlns:c="http://schemas.openxmlformats.org/drawingml/2006/chart">
  <cdr:relSizeAnchor xmlns:cdr="http://schemas.openxmlformats.org/drawingml/2006/chartDrawing">
    <cdr:from>
      <cdr:x>1</cdr:x>
      <cdr:y>1</cdr:y>
    </cdr:from>
    <cdr:to>
      <cdr:x>1</cdr:x>
      <cdr:y>1</cdr:y>
    </cdr:to>
    <cdr:sp macro="" textlink="">
      <cdr:nvSpPr>
        <cdr:cNvPr id="10241"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BC81854B-5284-4000-8684-22E87E4D5137}"/>
            </a:ext>
          </a:extLst>
        </cdr:cNvPr>
        <cdr:cNvSpPr txBox="1">
          <a:spLocks xmlns:a="http://schemas.openxmlformats.org/drawingml/2006/main" noChangeArrowheads="1"/>
        </cdr:cNvSpPr>
      </cdr:nvSpPr>
      <cdr:spPr bwMode="auto">
        <a:xfrm xmlns:a="http://schemas.openxmlformats.org/drawingml/2006/main">
          <a:off x="2660090" y="2559780"/>
          <a:ext cx="1534085" cy="1580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80"/>
              </a:solidFill>
              <a:latin typeface="Arial"/>
              <a:cs typeface="Arial"/>
            </a:rPr>
            <a:t>www.TonseTelecom.com</a:t>
          </a:r>
        </a:p>
      </cdr:txBody>
    </cdr:sp>
  </cdr:relSizeAnchor>
</c:userShapes>
</file>

<file path=xl/drawings/drawing39.xml><?xml version="1.0" encoding="utf-8"?>
<c:userShapes xmlns:c="http://schemas.openxmlformats.org/drawingml/2006/chart">
  <cdr:relSizeAnchor xmlns:cdr="http://schemas.openxmlformats.org/drawingml/2006/chartDrawing">
    <cdr:from>
      <cdr:x>0.53589</cdr:x>
      <cdr:y>0.85489</cdr:y>
    </cdr:from>
    <cdr:to>
      <cdr:x>0.88917</cdr:x>
      <cdr:y>0.91987</cdr:y>
    </cdr:to>
    <cdr:sp macro="" textlink="">
      <cdr:nvSpPr>
        <cdr:cNvPr id="9217"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C03F307B-13F2-4490-86DF-6BE1A850FE9D}"/>
            </a:ext>
          </a:extLst>
        </cdr:cNvPr>
        <cdr:cNvSpPr txBox="1">
          <a:spLocks xmlns:a="http://schemas.openxmlformats.org/drawingml/2006/main" noChangeArrowheads="1"/>
        </cdr:cNvSpPr>
      </cdr:nvSpPr>
      <cdr:spPr bwMode="auto">
        <a:xfrm xmlns:a="http://schemas.openxmlformats.org/drawingml/2006/main">
          <a:off x="396212" y="1517436"/>
          <a:ext cx="259099" cy="939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IN" sz="975" b="0" i="0" strike="noStrike">
              <a:solidFill>
                <a:srgbClr val="000080"/>
              </a:solidFill>
              <a:latin typeface="Arial"/>
              <a:cs typeface="Arial"/>
            </a:rPr>
            <a:t>www.TonseTelecom.com</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238125</xdr:colOff>
      <xdr:row>12</xdr:row>
      <xdr:rowOff>33618</xdr:rowOff>
    </xdr:from>
    <xdr:to>
      <xdr:col>3</xdr:col>
      <xdr:colOff>495300</xdr:colOff>
      <xdr:row>17</xdr:row>
      <xdr:rowOff>2801</xdr:rowOff>
    </xdr:to>
    <xdr:pic>
      <xdr:nvPicPr>
        <xdr:cNvPr id="96" name="Picture 95" descr="updated.png">
          <a:extLst>
            <a:ext uri="{FF2B5EF4-FFF2-40B4-BE49-F238E27FC236}">
              <a16:creationId xmlns="" xmlns:a16="http://schemas.microsoft.com/office/drawing/2014/main" id="{00000000-0008-0000-0300-000060000000}"/>
            </a:ext>
          </a:extLst>
        </xdr:cNvPr>
        <xdr:cNvPicPr>
          <a:picLocks noChangeAspect="1"/>
        </xdr:cNvPicPr>
      </xdr:nvPicPr>
      <xdr:blipFill>
        <a:blip xmlns:r="http://schemas.openxmlformats.org/officeDocument/2006/relationships" r:embed="rId1" cstate="print"/>
        <a:stretch>
          <a:fillRect/>
        </a:stretch>
      </xdr:blipFill>
      <xdr:spPr>
        <a:xfrm>
          <a:off x="2486025" y="1776693"/>
          <a:ext cx="257175" cy="966507"/>
        </a:xfrm>
        <a:prstGeom prst="rect">
          <a:avLst/>
        </a:prstGeom>
        <a:noFill/>
        <a:ln>
          <a:noFill/>
        </a:ln>
      </xdr:spPr>
    </xdr:pic>
    <xdr:clientData/>
  </xdr:twoCellAnchor>
  <xdr:twoCellAnchor>
    <xdr:from>
      <xdr:col>2</xdr:col>
      <xdr:colOff>552450</xdr:colOff>
      <xdr:row>53</xdr:row>
      <xdr:rowOff>272141</xdr:rowOff>
    </xdr:from>
    <xdr:to>
      <xdr:col>12</xdr:col>
      <xdr:colOff>85725</xdr:colOff>
      <xdr:row>76</xdr:row>
      <xdr:rowOff>85044</xdr:rowOff>
    </xdr:to>
    <xdr:graphicFrame macro="">
      <xdr:nvGraphicFramePr>
        <xdr:cNvPr id="9" name="Chart 11">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137</xdr:row>
      <xdr:rowOff>161926</xdr:rowOff>
    </xdr:from>
    <xdr:to>
      <xdr:col>11</xdr:col>
      <xdr:colOff>457199</xdr:colOff>
      <xdr:row>156</xdr:row>
      <xdr:rowOff>104775</xdr:rowOff>
    </xdr:to>
    <xdr:graphicFrame macro="">
      <xdr:nvGraphicFramePr>
        <xdr:cNvPr id="11" name="Chart 7">
          <a:extLst>
            <a:ext uri="{FF2B5EF4-FFF2-40B4-BE49-F238E27FC236}">
              <a16:creationId xmlns=""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476250</xdr:colOff>
      <xdr:row>172</xdr:row>
      <xdr:rowOff>142875</xdr:rowOff>
    </xdr:from>
    <xdr:to>
      <xdr:col>12</xdr:col>
      <xdr:colOff>28575</xdr:colOff>
      <xdr:row>192</xdr:row>
      <xdr:rowOff>152400</xdr:rowOff>
    </xdr:to>
    <xdr:graphicFrame macro="">
      <xdr:nvGraphicFramePr>
        <xdr:cNvPr id="12" name="Chart 8">
          <a:extLst>
            <a:ext uri="{FF2B5EF4-FFF2-40B4-BE49-F238E27FC236}">
              <a16:creationId xmlns=""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342900</xdr:colOff>
      <xdr:row>206</xdr:row>
      <xdr:rowOff>57151</xdr:rowOff>
    </xdr:from>
    <xdr:to>
      <xdr:col>11</xdr:col>
      <xdr:colOff>552450</xdr:colOff>
      <xdr:row>223</xdr:row>
      <xdr:rowOff>104776</xdr:rowOff>
    </xdr:to>
    <xdr:graphicFrame macro="">
      <xdr:nvGraphicFramePr>
        <xdr:cNvPr id="13" name="Chart 9">
          <a:extLst>
            <a:ext uri="{FF2B5EF4-FFF2-40B4-BE49-F238E27FC236}">
              <a16:creationId xmlns=""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714375</xdr:colOff>
      <xdr:row>239</xdr:row>
      <xdr:rowOff>152400</xdr:rowOff>
    </xdr:from>
    <xdr:to>
      <xdr:col>12</xdr:col>
      <xdr:colOff>295275</xdr:colOff>
      <xdr:row>258</xdr:row>
      <xdr:rowOff>57150</xdr:rowOff>
    </xdr:to>
    <xdr:graphicFrame macro="">
      <xdr:nvGraphicFramePr>
        <xdr:cNvPr id="14" name="Chart 10">
          <a:extLst>
            <a:ext uri="{FF2B5EF4-FFF2-40B4-BE49-F238E27FC236}">
              <a16:creationId xmlns=""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552450</xdr:colOff>
      <xdr:row>263</xdr:row>
      <xdr:rowOff>142876</xdr:rowOff>
    </xdr:from>
    <xdr:to>
      <xdr:col>10</xdr:col>
      <xdr:colOff>485775</xdr:colOff>
      <xdr:row>284</xdr:row>
      <xdr:rowOff>76201</xdr:rowOff>
    </xdr:to>
    <xdr:graphicFrame macro="">
      <xdr:nvGraphicFramePr>
        <xdr:cNvPr id="15" name="Chart 1">
          <a:extLst>
            <a:ext uri="{FF2B5EF4-FFF2-40B4-BE49-F238E27FC236}">
              <a16:creationId xmlns=""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523314</xdr:colOff>
      <xdr:row>347</xdr:row>
      <xdr:rowOff>138111</xdr:rowOff>
    </xdr:from>
    <xdr:to>
      <xdr:col>11</xdr:col>
      <xdr:colOff>566738</xdr:colOff>
      <xdr:row>363</xdr:row>
      <xdr:rowOff>166686</xdr:rowOff>
    </xdr:to>
    <xdr:graphicFrame macro="">
      <xdr:nvGraphicFramePr>
        <xdr:cNvPr id="22" name="Chart 4">
          <a:extLst>
            <a:ext uri="{FF2B5EF4-FFF2-40B4-BE49-F238E27FC236}">
              <a16:creationId xmlns=""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333375</xdr:colOff>
      <xdr:row>294</xdr:row>
      <xdr:rowOff>47625</xdr:rowOff>
    </xdr:from>
    <xdr:to>
      <xdr:col>10</xdr:col>
      <xdr:colOff>38100</xdr:colOff>
      <xdr:row>309</xdr:row>
      <xdr:rowOff>180974</xdr:rowOff>
    </xdr:to>
    <xdr:graphicFrame macro="">
      <xdr:nvGraphicFramePr>
        <xdr:cNvPr id="24" name="Chart 14">
          <a:extLst>
            <a:ext uri="{FF2B5EF4-FFF2-40B4-BE49-F238E27FC236}">
              <a16:creationId xmlns=""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1133474</xdr:colOff>
      <xdr:row>80</xdr:row>
      <xdr:rowOff>161925</xdr:rowOff>
    </xdr:from>
    <xdr:to>
      <xdr:col>12</xdr:col>
      <xdr:colOff>21224</xdr:colOff>
      <xdr:row>103</xdr:row>
      <xdr:rowOff>113999</xdr:rowOff>
    </xdr:to>
    <xdr:graphicFrame macro="">
      <xdr:nvGraphicFramePr>
        <xdr:cNvPr id="25" name="Chart 4">
          <a:extLst>
            <a:ext uri="{FF2B5EF4-FFF2-40B4-BE49-F238E27FC236}">
              <a16:creationId xmlns=""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392206</xdr:colOff>
      <xdr:row>404</xdr:row>
      <xdr:rowOff>123824</xdr:rowOff>
    </xdr:from>
    <xdr:to>
      <xdr:col>12</xdr:col>
      <xdr:colOff>266700</xdr:colOff>
      <xdr:row>421</xdr:row>
      <xdr:rowOff>84045</xdr:rowOff>
    </xdr:to>
    <xdr:graphicFrame macro="">
      <xdr:nvGraphicFramePr>
        <xdr:cNvPr id="37" name="Chart 5">
          <a:extLst>
            <a:ext uri="{FF2B5EF4-FFF2-40B4-BE49-F238E27FC236}">
              <a16:creationId xmlns=""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285750</xdr:colOff>
      <xdr:row>428</xdr:row>
      <xdr:rowOff>47625</xdr:rowOff>
    </xdr:from>
    <xdr:to>
      <xdr:col>13</xdr:col>
      <xdr:colOff>19051</xdr:colOff>
      <xdr:row>445</xdr:row>
      <xdr:rowOff>66675</xdr:rowOff>
    </xdr:to>
    <xdr:graphicFrame macro="">
      <xdr:nvGraphicFramePr>
        <xdr:cNvPr id="39" name="Chart 49">
          <a:extLst>
            <a:ext uri="{FF2B5EF4-FFF2-40B4-BE49-F238E27FC236}">
              <a16:creationId xmlns=""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304800</xdr:colOff>
      <xdr:row>452</xdr:row>
      <xdr:rowOff>47624</xdr:rowOff>
    </xdr:from>
    <xdr:to>
      <xdr:col>11</xdr:col>
      <xdr:colOff>485775</xdr:colOff>
      <xdr:row>474</xdr:row>
      <xdr:rowOff>59530</xdr:rowOff>
    </xdr:to>
    <xdr:graphicFrame macro="">
      <xdr:nvGraphicFramePr>
        <xdr:cNvPr id="41" name="Chart 5">
          <a:extLst>
            <a:ext uri="{FF2B5EF4-FFF2-40B4-BE49-F238E27FC236}">
              <a16:creationId xmlns=""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855008</xdr:colOff>
      <xdr:row>479</xdr:row>
      <xdr:rowOff>123825</xdr:rowOff>
    </xdr:from>
    <xdr:to>
      <xdr:col>12</xdr:col>
      <xdr:colOff>590550</xdr:colOff>
      <xdr:row>499</xdr:row>
      <xdr:rowOff>133350</xdr:rowOff>
    </xdr:to>
    <xdr:graphicFrame macro="">
      <xdr:nvGraphicFramePr>
        <xdr:cNvPr id="44" name="Chart 56">
          <a:extLst>
            <a:ext uri="{FF2B5EF4-FFF2-40B4-BE49-F238E27FC236}">
              <a16:creationId xmlns=""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723900</xdr:colOff>
      <xdr:row>562</xdr:row>
      <xdr:rowOff>0</xdr:rowOff>
    </xdr:from>
    <xdr:to>
      <xdr:col>12</xdr:col>
      <xdr:colOff>400050</xdr:colOff>
      <xdr:row>581</xdr:row>
      <xdr:rowOff>161925</xdr:rowOff>
    </xdr:to>
    <xdr:graphicFrame macro="">
      <xdr:nvGraphicFramePr>
        <xdr:cNvPr id="48" name="Chart 66">
          <a:extLst>
            <a:ext uri="{FF2B5EF4-FFF2-40B4-BE49-F238E27FC236}">
              <a16:creationId xmlns=""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213360</xdr:colOff>
      <xdr:row>613</xdr:row>
      <xdr:rowOff>19050</xdr:rowOff>
    </xdr:from>
    <xdr:to>
      <xdr:col>11</xdr:col>
      <xdr:colOff>558165</xdr:colOff>
      <xdr:row>632</xdr:row>
      <xdr:rowOff>76200</xdr:rowOff>
    </xdr:to>
    <xdr:graphicFrame macro="">
      <xdr:nvGraphicFramePr>
        <xdr:cNvPr id="50" name="Chart 70">
          <a:extLst>
            <a:ext uri="{FF2B5EF4-FFF2-40B4-BE49-F238E27FC236}">
              <a16:creationId xmlns=""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228600</xdr:colOff>
      <xdr:row>651</xdr:row>
      <xdr:rowOff>9525</xdr:rowOff>
    </xdr:from>
    <xdr:to>
      <xdr:col>9</xdr:col>
      <xdr:colOff>476250</xdr:colOff>
      <xdr:row>660</xdr:row>
      <xdr:rowOff>28575</xdr:rowOff>
    </xdr:to>
    <xdr:grpSp>
      <xdr:nvGrpSpPr>
        <xdr:cNvPr id="85" name="Group 86">
          <a:extLst>
            <a:ext uri="{FF2B5EF4-FFF2-40B4-BE49-F238E27FC236}">
              <a16:creationId xmlns="" xmlns:a16="http://schemas.microsoft.com/office/drawing/2014/main" id="{00000000-0008-0000-0300-000055000000}"/>
            </a:ext>
          </a:extLst>
        </xdr:cNvPr>
        <xdr:cNvGrpSpPr>
          <a:grpSpLocks/>
        </xdr:cNvGrpSpPr>
      </xdr:nvGrpSpPr>
      <xdr:grpSpPr bwMode="auto">
        <a:xfrm>
          <a:off x="3975100" y="124850525"/>
          <a:ext cx="3761317" cy="1511300"/>
          <a:chOff x="1323975" y="166763700"/>
          <a:chExt cx="3590925" cy="1581150"/>
        </a:xfrm>
      </xdr:grpSpPr>
      <xdr:sp macro="" textlink="">
        <xdr:nvSpPr>
          <xdr:cNvPr id="86" name="Rectangle 85">
            <a:extLst>
              <a:ext uri="{FF2B5EF4-FFF2-40B4-BE49-F238E27FC236}">
                <a16:creationId xmlns="" xmlns:a16="http://schemas.microsoft.com/office/drawing/2014/main" id="{00000000-0008-0000-0300-000056000000}"/>
              </a:ext>
            </a:extLst>
          </xdr:cNvPr>
          <xdr:cNvSpPr/>
        </xdr:nvSpPr>
        <xdr:spPr>
          <a:xfrm>
            <a:off x="1352474" y="166792275"/>
            <a:ext cx="3524426" cy="1514475"/>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87" name="Rectangle 86">
            <a:extLst>
              <a:ext uri="{FF2B5EF4-FFF2-40B4-BE49-F238E27FC236}">
                <a16:creationId xmlns="" xmlns:a16="http://schemas.microsoft.com/office/drawing/2014/main" id="{00000000-0008-0000-0300-000057000000}"/>
              </a:ext>
            </a:extLst>
          </xdr:cNvPr>
          <xdr:cNvSpPr/>
        </xdr:nvSpPr>
        <xdr:spPr>
          <a:xfrm>
            <a:off x="1323975" y="166763700"/>
            <a:ext cx="3590925" cy="1581150"/>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oneCellAnchor>
    <xdr:from>
      <xdr:col>4</xdr:col>
      <xdr:colOff>395509</xdr:colOff>
      <xdr:row>652</xdr:row>
      <xdr:rowOff>14827</xdr:rowOff>
    </xdr:from>
    <xdr:ext cx="1033026" cy="376473"/>
    <xdr:sp macro="" textlink="">
      <xdr:nvSpPr>
        <xdr:cNvPr id="88" name="Rectangle 87">
          <a:hlinkClick xmlns:r="http://schemas.openxmlformats.org/officeDocument/2006/relationships" r:id="rId17" tooltip="Click Here to View Details"/>
          <a:extLst>
            <a:ext uri="{FF2B5EF4-FFF2-40B4-BE49-F238E27FC236}">
              <a16:creationId xmlns="" xmlns:a16="http://schemas.microsoft.com/office/drawing/2014/main" id="{00000000-0008-0000-0300-000058000000}"/>
            </a:ext>
          </a:extLst>
        </xdr:cNvPr>
        <xdr:cNvSpPr/>
      </xdr:nvSpPr>
      <xdr:spPr>
        <a:xfrm>
          <a:off x="3148234" y="205907227"/>
          <a:ext cx="103302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METROS</a:t>
          </a:r>
        </a:p>
      </xdr:txBody>
    </xdr:sp>
    <xdr:clientData/>
  </xdr:oneCellAnchor>
  <xdr:oneCellAnchor>
    <xdr:from>
      <xdr:col>6</xdr:col>
      <xdr:colOff>131699</xdr:colOff>
      <xdr:row>652</xdr:row>
      <xdr:rowOff>14827</xdr:rowOff>
    </xdr:from>
    <xdr:ext cx="1029986" cy="376473"/>
    <xdr:sp macro="" textlink="">
      <xdr:nvSpPr>
        <xdr:cNvPr id="89" name="Rectangle 88">
          <a:hlinkClick xmlns:r="http://schemas.openxmlformats.org/officeDocument/2006/relationships" r:id="rId18" tooltip="Click Here to View Details"/>
          <a:extLst>
            <a:ext uri="{FF2B5EF4-FFF2-40B4-BE49-F238E27FC236}">
              <a16:creationId xmlns="" xmlns:a16="http://schemas.microsoft.com/office/drawing/2014/main" id="{00000000-0008-0000-0300-000059000000}"/>
            </a:ext>
          </a:extLst>
        </xdr:cNvPr>
        <xdr:cNvSpPr/>
      </xdr:nvSpPr>
      <xdr:spPr>
        <a:xfrm>
          <a:off x="4246499" y="205907227"/>
          <a:ext cx="102998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A</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8</xdr:col>
      <xdr:colOff>65024</xdr:colOff>
      <xdr:row>652</xdr:row>
      <xdr:rowOff>14827</xdr:rowOff>
    </xdr:from>
    <xdr:ext cx="1020449" cy="376473"/>
    <xdr:sp macro="" textlink="">
      <xdr:nvSpPr>
        <xdr:cNvPr id="90" name="Rectangle 89">
          <a:hlinkClick xmlns:r="http://schemas.openxmlformats.org/officeDocument/2006/relationships" r:id="rId19" tooltip="Click Here to View Details"/>
          <a:extLst>
            <a:ext uri="{FF2B5EF4-FFF2-40B4-BE49-F238E27FC236}">
              <a16:creationId xmlns="" xmlns:a16="http://schemas.microsoft.com/office/drawing/2014/main" id="{00000000-0008-0000-0300-00005A000000}"/>
            </a:ext>
          </a:extLst>
        </xdr:cNvPr>
        <xdr:cNvSpPr/>
      </xdr:nvSpPr>
      <xdr:spPr>
        <a:xfrm>
          <a:off x="5541899" y="205907227"/>
          <a:ext cx="1020449"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B</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6</xdr:col>
      <xdr:colOff>190500</xdr:colOff>
      <xdr:row>656</xdr:row>
      <xdr:rowOff>85725</xdr:rowOff>
    </xdr:from>
    <xdr:ext cx="1010912" cy="367717"/>
    <xdr:sp macro="" textlink="">
      <xdr:nvSpPr>
        <xdr:cNvPr id="91" name="Rectangle 90">
          <a:hlinkClick xmlns:r="http://schemas.openxmlformats.org/officeDocument/2006/relationships" r:id="rId20" tooltip="Click Here to View Details"/>
          <a:extLst>
            <a:ext uri="{FF2B5EF4-FFF2-40B4-BE49-F238E27FC236}">
              <a16:creationId xmlns="" xmlns:a16="http://schemas.microsoft.com/office/drawing/2014/main" id="{00000000-0008-0000-0300-00005B000000}"/>
            </a:ext>
          </a:extLst>
        </xdr:cNvPr>
        <xdr:cNvSpPr/>
      </xdr:nvSpPr>
      <xdr:spPr>
        <a:xfrm>
          <a:off x="4305300" y="206682975"/>
          <a:ext cx="1010912" cy="367717"/>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C</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editAs="oneCell">
    <xdr:from>
      <xdr:col>3</xdr:col>
      <xdr:colOff>304800</xdr:colOff>
      <xdr:row>31</xdr:row>
      <xdr:rowOff>0</xdr:rowOff>
    </xdr:from>
    <xdr:to>
      <xdr:col>3</xdr:col>
      <xdr:colOff>561975</xdr:colOff>
      <xdr:row>35</xdr:row>
      <xdr:rowOff>9836</xdr:rowOff>
    </xdr:to>
    <xdr:pic>
      <xdr:nvPicPr>
        <xdr:cNvPr id="97" name="Picture 96" descr="Untitled.png">
          <a:extLst>
            <a:ext uri="{FF2B5EF4-FFF2-40B4-BE49-F238E27FC236}">
              <a16:creationId xmlns="" xmlns:a16="http://schemas.microsoft.com/office/drawing/2014/main" id="{00000000-0008-0000-0300-000061000000}"/>
            </a:ext>
          </a:extLst>
        </xdr:cNvPr>
        <xdr:cNvPicPr>
          <a:picLocks noChangeAspect="1"/>
        </xdr:cNvPicPr>
      </xdr:nvPicPr>
      <xdr:blipFill>
        <a:blip xmlns:r="http://schemas.openxmlformats.org/officeDocument/2006/relationships" r:embed="rId21" cstate="print"/>
        <a:stretch>
          <a:fillRect/>
        </a:stretch>
      </xdr:blipFill>
      <xdr:spPr>
        <a:xfrm>
          <a:off x="2340769" y="4800600"/>
          <a:ext cx="257175" cy="880533"/>
        </a:xfrm>
        <a:prstGeom prst="rect">
          <a:avLst/>
        </a:prstGeom>
        <a:noFill/>
        <a:ln>
          <a:noFill/>
        </a:ln>
      </xdr:spPr>
    </xdr:pic>
    <xdr:clientData/>
  </xdr:twoCellAnchor>
  <xdr:twoCellAnchor>
    <xdr:from>
      <xdr:col>4</xdr:col>
      <xdr:colOff>276225</xdr:colOff>
      <xdr:row>947</xdr:row>
      <xdr:rowOff>19050</xdr:rowOff>
    </xdr:from>
    <xdr:to>
      <xdr:col>9</xdr:col>
      <xdr:colOff>523875</xdr:colOff>
      <xdr:row>956</xdr:row>
      <xdr:rowOff>38100</xdr:rowOff>
    </xdr:to>
    <xdr:grpSp>
      <xdr:nvGrpSpPr>
        <xdr:cNvPr id="99" name="Group 86">
          <a:extLst>
            <a:ext uri="{FF2B5EF4-FFF2-40B4-BE49-F238E27FC236}">
              <a16:creationId xmlns="" xmlns:a16="http://schemas.microsoft.com/office/drawing/2014/main" id="{00000000-0008-0000-0300-000063000000}"/>
            </a:ext>
          </a:extLst>
        </xdr:cNvPr>
        <xdr:cNvGrpSpPr>
          <a:grpSpLocks/>
        </xdr:cNvGrpSpPr>
      </xdr:nvGrpSpPr>
      <xdr:grpSpPr bwMode="auto">
        <a:xfrm>
          <a:off x="4022725" y="181396217"/>
          <a:ext cx="3761317" cy="1511300"/>
          <a:chOff x="1323975" y="166763700"/>
          <a:chExt cx="3590925" cy="1581150"/>
        </a:xfrm>
      </xdr:grpSpPr>
      <xdr:sp macro="" textlink="">
        <xdr:nvSpPr>
          <xdr:cNvPr id="100" name="Rectangle 99">
            <a:extLst>
              <a:ext uri="{FF2B5EF4-FFF2-40B4-BE49-F238E27FC236}">
                <a16:creationId xmlns="" xmlns:a16="http://schemas.microsoft.com/office/drawing/2014/main" id="{00000000-0008-0000-0300-000064000000}"/>
              </a:ext>
            </a:extLst>
          </xdr:cNvPr>
          <xdr:cNvSpPr/>
        </xdr:nvSpPr>
        <xdr:spPr>
          <a:xfrm>
            <a:off x="1352474" y="166792275"/>
            <a:ext cx="3524426" cy="1514475"/>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101" name="Rectangle 100">
            <a:extLst>
              <a:ext uri="{FF2B5EF4-FFF2-40B4-BE49-F238E27FC236}">
                <a16:creationId xmlns="" xmlns:a16="http://schemas.microsoft.com/office/drawing/2014/main" id="{00000000-0008-0000-0300-000065000000}"/>
              </a:ext>
            </a:extLst>
          </xdr:cNvPr>
          <xdr:cNvSpPr/>
        </xdr:nvSpPr>
        <xdr:spPr>
          <a:xfrm>
            <a:off x="1323975" y="166763700"/>
            <a:ext cx="3590925" cy="1581150"/>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oneCellAnchor>
    <xdr:from>
      <xdr:col>4</xdr:col>
      <xdr:colOff>395509</xdr:colOff>
      <xdr:row>948</xdr:row>
      <xdr:rowOff>14827</xdr:rowOff>
    </xdr:from>
    <xdr:ext cx="1033026" cy="376473"/>
    <xdr:sp macro="" textlink="">
      <xdr:nvSpPr>
        <xdr:cNvPr id="102" name="Rectangle 101">
          <a:hlinkClick xmlns:r="http://schemas.openxmlformats.org/officeDocument/2006/relationships" r:id="rId22" tooltip="Click Here to View Details"/>
          <a:extLst>
            <a:ext uri="{FF2B5EF4-FFF2-40B4-BE49-F238E27FC236}">
              <a16:creationId xmlns="" xmlns:a16="http://schemas.microsoft.com/office/drawing/2014/main" id="{00000000-0008-0000-0300-000066000000}"/>
            </a:ext>
          </a:extLst>
        </xdr:cNvPr>
        <xdr:cNvSpPr/>
      </xdr:nvSpPr>
      <xdr:spPr>
        <a:xfrm>
          <a:off x="3148234" y="242473702"/>
          <a:ext cx="103302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METROS</a:t>
          </a:r>
        </a:p>
      </xdr:txBody>
    </xdr:sp>
    <xdr:clientData/>
  </xdr:oneCellAnchor>
  <xdr:oneCellAnchor>
    <xdr:from>
      <xdr:col>6</xdr:col>
      <xdr:colOff>131699</xdr:colOff>
      <xdr:row>948</xdr:row>
      <xdr:rowOff>14827</xdr:rowOff>
    </xdr:from>
    <xdr:ext cx="1029986" cy="376473"/>
    <xdr:sp macro="" textlink="">
      <xdr:nvSpPr>
        <xdr:cNvPr id="103" name="Rectangle 102">
          <a:hlinkClick xmlns:r="http://schemas.openxmlformats.org/officeDocument/2006/relationships" r:id="rId23" tooltip="Click Here to View Details"/>
          <a:extLst>
            <a:ext uri="{FF2B5EF4-FFF2-40B4-BE49-F238E27FC236}">
              <a16:creationId xmlns="" xmlns:a16="http://schemas.microsoft.com/office/drawing/2014/main" id="{00000000-0008-0000-0300-000067000000}"/>
            </a:ext>
          </a:extLst>
        </xdr:cNvPr>
        <xdr:cNvSpPr/>
      </xdr:nvSpPr>
      <xdr:spPr>
        <a:xfrm>
          <a:off x="4246499" y="242473702"/>
          <a:ext cx="102998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A</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8</xdr:col>
      <xdr:colOff>65024</xdr:colOff>
      <xdr:row>948</xdr:row>
      <xdr:rowOff>14827</xdr:rowOff>
    </xdr:from>
    <xdr:ext cx="1020449" cy="376473"/>
    <xdr:sp macro="" textlink="">
      <xdr:nvSpPr>
        <xdr:cNvPr id="104" name="Rectangle 103">
          <a:hlinkClick xmlns:r="http://schemas.openxmlformats.org/officeDocument/2006/relationships" r:id="rId24" tooltip="Click Here to View Details"/>
          <a:extLst>
            <a:ext uri="{FF2B5EF4-FFF2-40B4-BE49-F238E27FC236}">
              <a16:creationId xmlns="" xmlns:a16="http://schemas.microsoft.com/office/drawing/2014/main" id="{00000000-0008-0000-0300-000068000000}"/>
            </a:ext>
          </a:extLst>
        </xdr:cNvPr>
        <xdr:cNvSpPr/>
      </xdr:nvSpPr>
      <xdr:spPr>
        <a:xfrm>
          <a:off x="5541899" y="242473702"/>
          <a:ext cx="1020449"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B</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6</xdr:col>
      <xdr:colOff>190500</xdr:colOff>
      <xdr:row>952</xdr:row>
      <xdr:rowOff>85725</xdr:rowOff>
    </xdr:from>
    <xdr:ext cx="1010912" cy="367717"/>
    <xdr:sp macro="" textlink="">
      <xdr:nvSpPr>
        <xdr:cNvPr id="105" name="Rectangle 104">
          <a:hlinkClick xmlns:r="http://schemas.openxmlformats.org/officeDocument/2006/relationships" r:id="rId25" tooltip="Click Here to View Details"/>
          <a:extLst>
            <a:ext uri="{FF2B5EF4-FFF2-40B4-BE49-F238E27FC236}">
              <a16:creationId xmlns="" xmlns:a16="http://schemas.microsoft.com/office/drawing/2014/main" id="{00000000-0008-0000-0300-000069000000}"/>
            </a:ext>
          </a:extLst>
        </xdr:cNvPr>
        <xdr:cNvSpPr/>
      </xdr:nvSpPr>
      <xdr:spPr>
        <a:xfrm>
          <a:off x="4305300" y="243249450"/>
          <a:ext cx="1010912" cy="367717"/>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C</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xdr:from>
      <xdr:col>1</xdr:col>
      <xdr:colOff>504825</xdr:colOff>
      <xdr:row>317</xdr:row>
      <xdr:rowOff>142875</xdr:rowOff>
    </xdr:from>
    <xdr:to>
      <xdr:col>13</xdr:col>
      <xdr:colOff>209550</xdr:colOff>
      <xdr:row>341</xdr:row>
      <xdr:rowOff>152400</xdr:rowOff>
    </xdr:to>
    <xdr:graphicFrame macro="">
      <xdr:nvGraphicFramePr>
        <xdr:cNvPr id="112" name="Chart 17">
          <a:extLst>
            <a:ext uri="{FF2B5EF4-FFF2-40B4-BE49-F238E27FC236}">
              <a16:creationId xmlns="" xmlns:a16="http://schemas.microsoft.com/office/drawing/2014/main" id="{00000000-0008-0000-03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876300</xdr:colOff>
      <xdr:row>649</xdr:row>
      <xdr:rowOff>66675</xdr:rowOff>
    </xdr:from>
    <xdr:to>
      <xdr:col>3</xdr:col>
      <xdr:colOff>361950</xdr:colOff>
      <xdr:row>652</xdr:row>
      <xdr:rowOff>114299</xdr:rowOff>
    </xdr:to>
    <xdr:sp macro="" textlink="">
      <xdr:nvSpPr>
        <xdr:cNvPr id="124" name="Rounded Rectangular Callout 123">
          <a:extLst>
            <a:ext uri="{FF2B5EF4-FFF2-40B4-BE49-F238E27FC236}">
              <a16:creationId xmlns="" xmlns:a16="http://schemas.microsoft.com/office/drawing/2014/main" id="{00000000-0008-0000-0300-00007C000000}"/>
            </a:ext>
          </a:extLst>
        </xdr:cNvPr>
        <xdr:cNvSpPr/>
      </xdr:nvSpPr>
      <xdr:spPr>
        <a:xfrm>
          <a:off x="1038225" y="218884500"/>
          <a:ext cx="1362075" cy="619124"/>
        </a:xfrm>
        <a:prstGeom prst="wedgeRoundRectCallout">
          <a:avLst>
            <a:gd name="adj1" fmla="val 93998"/>
            <a:gd name="adj2" fmla="val 29630"/>
            <a:gd name="adj3" fmla="val 16667"/>
          </a:avLst>
        </a:prstGeom>
        <a:effectLst>
          <a:glow rad="63500">
            <a:schemeClr val="accent5">
              <a:satMod val="175000"/>
              <a:alpha val="40000"/>
            </a:schemeClr>
          </a:glow>
          <a:outerShdw blurRad="40000" dist="23000" dir="5400000" rotWithShape="0">
            <a:srgbClr val="000000">
              <a:alpha val="35000"/>
            </a:srgbClr>
          </a:outerShdw>
          <a:reflection blurRad="6350" stA="50000" endA="300" endPos="55500" dist="50800" dir="5400000" sy="-100000" algn="bl" rotWithShape="0"/>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r>
            <a:rPr lang="en-US" sz="1000"/>
            <a:t>Updated for the quarter ending June</a:t>
          </a:r>
          <a:r>
            <a:rPr lang="en-US" sz="1000">
              <a:solidFill>
                <a:schemeClr val="lt1"/>
              </a:solidFill>
              <a:latin typeface="+mn-lt"/>
              <a:ea typeface="+mn-ea"/>
              <a:cs typeface="+mn-cs"/>
            </a:rPr>
            <a:t> 2015</a:t>
          </a:r>
          <a:endParaRPr lang="en-US" sz="1000"/>
        </a:p>
      </xdr:txBody>
    </xdr:sp>
    <xdr:clientData/>
  </xdr:twoCellAnchor>
  <xdr:twoCellAnchor>
    <xdr:from>
      <xdr:col>1</xdr:col>
      <xdr:colOff>1057275</xdr:colOff>
      <xdr:row>537</xdr:row>
      <xdr:rowOff>9524</xdr:rowOff>
    </xdr:from>
    <xdr:to>
      <xdr:col>12</xdr:col>
      <xdr:colOff>276225</xdr:colOff>
      <xdr:row>556</xdr:row>
      <xdr:rowOff>59531</xdr:rowOff>
    </xdr:to>
    <xdr:graphicFrame macro="">
      <xdr:nvGraphicFramePr>
        <xdr:cNvPr id="121" name="Chart 120">
          <a:extLst>
            <a:ext uri="{FF2B5EF4-FFF2-40B4-BE49-F238E27FC236}">
              <a16:creationId xmlns="" xmlns:a16="http://schemas.microsoft.com/office/drawing/2014/main" id="{00000000-0008-0000-0300-00007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114300</xdr:colOff>
      <xdr:row>1</xdr:row>
      <xdr:rowOff>57150</xdr:rowOff>
    </xdr:from>
    <xdr:to>
      <xdr:col>13</xdr:col>
      <xdr:colOff>494242</xdr:colOff>
      <xdr:row>4</xdr:row>
      <xdr:rowOff>24340</xdr:rowOff>
    </xdr:to>
    <xdr:sp macro="" textlink="">
      <xdr:nvSpPr>
        <xdr:cNvPr id="138" name="Rounded Rectangle 137">
          <a:extLst>
            <a:ext uri="{FF2B5EF4-FFF2-40B4-BE49-F238E27FC236}">
              <a16:creationId xmlns="" xmlns:a16="http://schemas.microsoft.com/office/drawing/2014/main" id="{00000000-0008-0000-0300-00008A000000}"/>
            </a:ext>
          </a:extLst>
        </xdr:cNvPr>
        <xdr:cNvSpPr/>
      </xdr:nvSpPr>
      <xdr:spPr>
        <a:xfrm>
          <a:off x="114300" y="66675"/>
          <a:ext cx="8838142" cy="42439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i="0">
              <a:solidFill>
                <a:schemeClr val="bg1"/>
              </a:solidFill>
              <a:latin typeface="+mn-lt"/>
              <a:ea typeface="+mn-ea"/>
              <a:cs typeface="+mn-cs"/>
            </a:rPr>
            <a:t>Graphs : India Telecom Trends</a:t>
          </a:r>
          <a:endParaRPr lang="en-US" sz="2800">
            <a:solidFill>
              <a:schemeClr val="bg1"/>
            </a:solidFill>
          </a:endParaRPr>
        </a:p>
      </xdr:txBody>
    </xdr:sp>
    <xdr:clientData/>
  </xdr:twoCellAnchor>
  <xdr:twoCellAnchor>
    <xdr:from>
      <xdr:col>11</xdr:col>
      <xdr:colOff>281517</xdr:colOff>
      <xdr:row>1</xdr:row>
      <xdr:rowOff>129118</xdr:rowOff>
    </xdr:from>
    <xdr:to>
      <xdr:col>13</xdr:col>
      <xdr:colOff>148167</xdr:colOff>
      <xdr:row>3</xdr:row>
      <xdr:rowOff>62444</xdr:rowOff>
    </xdr:to>
    <xdr:sp macro="" textlink="">
      <xdr:nvSpPr>
        <xdr:cNvPr id="139" name="TextBox 138">
          <a:extLst>
            <a:ext uri="{FF2B5EF4-FFF2-40B4-BE49-F238E27FC236}">
              <a16:creationId xmlns="" xmlns:a16="http://schemas.microsoft.com/office/drawing/2014/main" id="{00000000-0008-0000-0300-00008B000000}"/>
            </a:ext>
          </a:extLst>
        </xdr:cNvPr>
        <xdr:cNvSpPr txBox="1"/>
      </xdr:nvSpPr>
      <xdr:spPr>
        <a:xfrm>
          <a:off x="7838017" y="319618"/>
          <a:ext cx="1115483" cy="229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clientData/>
  </xdr:twoCellAnchor>
  <xdr:twoCellAnchor>
    <xdr:from>
      <xdr:col>12</xdr:col>
      <xdr:colOff>582083</xdr:colOff>
      <xdr:row>1</xdr:row>
      <xdr:rowOff>81494</xdr:rowOff>
    </xdr:from>
    <xdr:to>
      <xdr:col>13</xdr:col>
      <xdr:colOff>436033</xdr:colOff>
      <xdr:row>3</xdr:row>
      <xdr:rowOff>127001</xdr:rowOff>
    </xdr:to>
    <xdr:sp macro="" textlink="">
      <xdr:nvSpPr>
        <xdr:cNvPr id="145" name="Left Arrow 144">
          <a:hlinkClick xmlns:r="http://schemas.openxmlformats.org/officeDocument/2006/relationships" r:id="rId28" tooltip="Click Here to go back to Index"/>
          <a:extLst>
            <a:ext uri="{FF2B5EF4-FFF2-40B4-BE49-F238E27FC236}">
              <a16:creationId xmlns="" xmlns:a16="http://schemas.microsoft.com/office/drawing/2014/main" id="{00000000-0008-0000-0300-000091000000}"/>
            </a:ext>
          </a:extLst>
        </xdr:cNvPr>
        <xdr:cNvSpPr/>
      </xdr:nvSpPr>
      <xdr:spPr>
        <a:xfrm>
          <a:off x="8763000" y="271994"/>
          <a:ext cx="478366" cy="341840"/>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twoCellAnchor editAs="oneCell">
    <xdr:from>
      <xdr:col>1</xdr:col>
      <xdr:colOff>95250</xdr:colOff>
      <xdr:row>7</xdr:row>
      <xdr:rowOff>9525</xdr:rowOff>
    </xdr:from>
    <xdr:to>
      <xdr:col>2</xdr:col>
      <xdr:colOff>523854</xdr:colOff>
      <xdr:row>9</xdr:row>
      <xdr:rowOff>35800</xdr:rowOff>
    </xdr:to>
    <xdr:pic>
      <xdr:nvPicPr>
        <xdr:cNvPr id="161" name="Picture 160" descr="tonse telecom Logo small.jpg">
          <a:hlinkClick xmlns:r="http://schemas.openxmlformats.org/officeDocument/2006/relationships" r:id="rId29" tooltip="Click Here to Visit Tonse Telecom Home Page"/>
          <a:extLst>
            <a:ext uri="{FF2B5EF4-FFF2-40B4-BE49-F238E27FC236}">
              <a16:creationId xmlns="" xmlns:a16="http://schemas.microsoft.com/office/drawing/2014/main" id="{00000000-0008-0000-0300-0000A1000000}"/>
            </a:ext>
          </a:extLst>
        </xdr:cNvPr>
        <xdr:cNvPicPr>
          <a:picLocks noChangeAspect="1"/>
        </xdr:cNvPicPr>
      </xdr:nvPicPr>
      <xdr:blipFill>
        <a:blip xmlns:r="http://schemas.openxmlformats.org/officeDocument/2006/relationships" r:embed="rId30" cstate="print"/>
        <a:stretch>
          <a:fillRect/>
        </a:stretch>
      </xdr:blipFill>
      <xdr:spPr>
        <a:xfrm>
          <a:off x="257175" y="638175"/>
          <a:ext cx="1560398" cy="428628"/>
        </a:xfrm>
        <a:prstGeom prst="rect">
          <a:avLst/>
        </a:prstGeom>
      </xdr:spPr>
    </xdr:pic>
    <xdr:clientData/>
  </xdr:twoCellAnchor>
  <xdr:twoCellAnchor editAs="oneCell">
    <xdr:from>
      <xdr:col>13</xdr:col>
      <xdr:colOff>0</xdr:colOff>
      <xdr:row>58</xdr:row>
      <xdr:rowOff>0</xdr:rowOff>
    </xdr:from>
    <xdr:to>
      <xdr:col>13</xdr:col>
      <xdr:colOff>266700</xdr:colOff>
      <xdr:row>59</xdr:row>
      <xdr:rowOff>142875</xdr:rowOff>
    </xdr:to>
    <xdr:pic>
      <xdr:nvPicPr>
        <xdr:cNvPr id="142"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8372475"/>
          <a:ext cx="266700" cy="333375"/>
        </a:xfrm>
        <a:prstGeom prst="rect">
          <a:avLst/>
        </a:prstGeom>
        <a:noFill/>
        <a:ln w="9525">
          <a:noFill/>
          <a:miter lim="800000"/>
          <a:headEnd/>
          <a:tailEnd/>
        </a:ln>
      </xdr:spPr>
    </xdr:pic>
    <xdr:clientData/>
  </xdr:twoCellAnchor>
  <xdr:twoCellAnchor editAs="oneCell">
    <xdr:from>
      <xdr:col>13</xdr:col>
      <xdr:colOff>9525</xdr:colOff>
      <xdr:row>73</xdr:row>
      <xdr:rowOff>9525</xdr:rowOff>
    </xdr:from>
    <xdr:to>
      <xdr:col>13</xdr:col>
      <xdr:colOff>276225</xdr:colOff>
      <xdr:row>74</xdr:row>
      <xdr:rowOff>152400</xdr:rowOff>
    </xdr:to>
    <xdr:pic>
      <xdr:nvPicPr>
        <xdr:cNvPr id="143"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39225" y="11239500"/>
          <a:ext cx="266700" cy="333375"/>
        </a:xfrm>
        <a:prstGeom prst="rect">
          <a:avLst/>
        </a:prstGeom>
        <a:noFill/>
        <a:ln w="9525">
          <a:noFill/>
          <a:miter lim="800000"/>
          <a:headEnd/>
          <a:tailEnd/>
        </a:ln>
      </xdr:spPr>
    </xdr:pic>
    <xdr:clientData/>
  </xdr:twoCellAnchor>
  <xdr:twoCellAnchor editAs="oneCell">
    <xdr:from>
      <xdr:col>13</xdr:col>
      <xdr:colOff>0</xdr:colOff>
      <xdr:row>84</xdr:row>
      <xdr:rowOff>0</xdr:rowOff>
    </xdr:from>
    <xdr:to>
      <xdr:col>13</xdr:col>
      <xdr:colOff>266700</xdr:colOff>
      <xdr:row>85</xdr:row>
      <xdr:rowOff>142875</xdr:rowOff>
    </xdr:to>
    <xdr:pic>
      <xdr:nvPicPr>
        <xdr:cNvPr id="146"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3725525"/>
          <a:ext cx="266700" cy="333375"/>
        </a:xfrm>
        <a:prstGeom prst="rect">
          <a:avLst/>
        </a:prstGeom>
        <a:noFill/>
        <a:ln w="9525">
          <a:noFill/>
          <a:miter lim="800000"/>
          <a:headEnd/>
          <a:tailEnd/>
        </a:ln>
      </xdr:spPr>
    </xdr:pic>
    <xdr:clientData/>
  </xdr:twoCellAnchor>
  <xdr:twoCellAnchor editAs="oneCell">
    <xdr:from>
      <xdr:col>13</xdr:col>
      <xdr:colOff>38100</xdr:colOff>
      <xdr:row>99</xdr:row>
      <xdr:rowOff>180975</xdr:rowOff>
    </xdr:from>
    <xdr:to>
      <xdr:col>13</xdr:col>
      <xdr:colOff>304800</xdr:colOff>
      <xdr:row>101</xdr:row>
      <xdr:rowOff>133351</xdr:rowOff>
    </xdr:to>
    <xdr:pic>
      <xdr:nvPicPr>
        <xdr:cNvPr id="147"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93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67800" y="16754475"/>
          <a:ext cx="266700" cy="333375"/>
        </a:xfrm>
        <a:prstGeom prst="rect">
          <a:avLst/>
        </a:prstGeom>
        <a:noFill/>
        <a:ln w="9525">
          <a:noFill/>
          <a:miter lim="800000"/>
          <a:headEnd/>
          <a:tailEnd/>
        </a:ln>
      </xdr:spPr>
    </xdr:pic>
    <xdr:clientData/>
  </xdr:twoCellAnchor>
  <xdr:twoCellAnchor editAs="oneCell">
    <xdr:from>
      <xdr:col>13</xdr:col>
      <xdr:colOff>0</xdr:colOff>
      <xdr:row>110</xdr:row>
      <xdr:rowOff>0</xdr:rowOff>
    </xdr:from>
    <xdr:to>
      <xdr:col>13</xdr:col>
      <xdr:colOff>266700</xdr:colOff>
      <xdr:row>111</xdr:row>
      <xdr:rowOff>142875</xdr:rowOff>
    </xdr:to>
    <xdr:pic>
      <xdr:nvPicPr>
        <xdr:cNvPr id="148"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9516725"/>
          <a:ext cx="266700" cy="333375"/>
        </a:xfrm>
        <a:prstGeom prst="rect">
          <a:avLst/>
        </a:prstGeom>
        <a:noFill/>
        <a:ln w="9525">
          <a:noFill/>
          <a:miter lim="800000"/>
          <a:headEnd/>
          <a:tailEnd/>
        </a:ln>
      </xdr:spPr>
    </xdr:pic>
    <xdr:clientData/>
  </xdr:twoCellAnchor>
  <xdr:twoCellAnchor editAs="oneCell">
    <xdr:from>
      <xdr:col>12</xdr:col>
      <xdr:colOff>933450</xdr:colOff>
      <xdr:row>126</xdr:row>
      <xdr:rowOff>9525</xdr:rowOff>
    </xdr:from>
    <xdr:to>
      <xdr:col>13</xdr:col>
      <xdr:colOff>277344</xdr:colOff>
      <xdr:row>127</xdr:row>
      <xdr:rowOff>152400</xdr:rowOff>
    </xdr:to>
    <xdr:pic>
      <xdr:nvPicPr>
        <xdr:cNvPr id="149"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9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0175" y="22564725"/>
          <a:ext cx="266700" cy="333375"/>
        </a:xfrm>
        <a:prstGeom prst="rect">
          <a:avLst/>
        </a:prstGeom>
        <a:noFill/>
        <a:ln w="9525">
          <a:noFill/>
          <a:miter lim="800000"/>
          <a:headEnd/>
          <a:tailEnd/>
        </a:ln>
      </xdr:spPr>
    </xdr:pic>
    <xdr:clientData/>
  </xdr:twoCellAnchor>
  <xdr:twoCellAnchor editAs="oneCell">
    <xdr:from>
      <xdr:col>13</xdr:col>
      <xdr:colOff>0</xdr:colOff>
      <xdr:row>453</xdr:row>
      <xdr:rowOff>0</xdr:rowOff>
    </xdr:from>
    <xdr:to>
      <xdr:col>13</xdr:col>
      <xdr:colOff>266700</xdr:colOff>
      <xdr:row>454</xdr:row>
      <xdr:rowOff>75639</xdr:rowOff>
    </xdr:to>
    <xdr:pic>
      <xdr:nvPicPr>
        <xdr:cNvPr id="150"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9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12537875"/>
          <a:ext cx="266700" cy="333375"/>
        </a:xfrm>
        <a:prstGeom prst="rect">
          <a:avLst/>
        </a:prstGeom>
        <a:noFill/>
        <a:ln w="9525">
          <a:noFill/>
          <a:miter lim="800000"/>
          <a:headEnd/>
          <a:tailEnd/>
        </a:ln>
      </xdr:spPr>
    </xdr:pic>
    <xdr:clientData/>
  </xdr:twoCellAnchor>
  <xdr:twoCellAnchor editAs="oneCell">
    <xdr:from>
      <xdr:col>12</xdr:col>
      <xdr:colOff>591417</xdr:colOff>
      <xdr:row>467</xdr:row>
      <xdr:rowOff>131619</xdr:rowOff>
    </xdr:from>
    <xdr:to>
      <xdr:col>13</xdr:col>
      <xdr:colOff>243574</xdr:colOff>
      <xdr:row>469</xdr:row>
      <xdr:rowOff>83994</xdr:rowOff>
    </xdr:to>
    <xdr:pic>
      <xdr:nvPicPr>
        <xdr:cNvPr id="162"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59462" y="110379164"/>
          <a:ext cx="266700" cy="333375"/>
        </a:xfrm>
        <a:prstGeom prst="rect">
          <a:avLst/>
        </a:prstGeom>
        <a:noFill/>
        <a:ln w="9525">
          <a:noFill/>
          <a:miter lim="800000"/>
          <a:headEnd/>
          <a:tailEnd/>
        </a:ln>
      </xdr:spPr>
    </xdr:pic>
    <xdr:clientData/>
  </xdr:twoCellAnchor>
  <xdr:twoCellAnchor editAs="oneCell">
    <xdr:from>
      <xdr:col>12</xdr:col>
      <xdr:colOff>790575</xdr:colOff>
      <xdr:row>143</xdr:row>
      <xdr:rowOff>152400</xdr:rowOff>
    </xdr:from>
    <xdr:to>
      <xdr:col>13</xdr:col>
      <xdr:colOff>277344</xdr:colOff>
      <xdr:row>145</xdr:row>
      <xdr:rowOff>104775</xdr:rowOff>
    </xdr:to>
    <xdr:pic>
      <xdr:nvPicPr>
        <xdr:cNvPr id="165"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877300" y="31727775"/>
          <a:ext cx="266700" cy="333375"/>
        </a:xfrm>
        <a:prstGeom prst="rect">
          <a:avLst/>
        </a:prstGeom>
        <a:noFill/>
        <a:ln w="9525">
          <a:noFill/>
          <a:miter lim="800000"/>
          <a:headEnd/>
          <a:tailEnd/>
        </a:ln>
      </xdr:spPr>
    </xdr:pic>
    <xdr:clientData/>
  </xdr:twoCellAnchor>
  <xdr:twoCellAnchor editAs="oneCell">
    <xdr:from>
      <xdr:col>12</xdr:col>
      <xdr:colOff>866775</xdr:colOff>
      <xdr:row>157</xdr:row>
      <xdr:rowOff>76200</xdr:rowOff>
    </xdr:from>
    <xdr:to>
      <xdr:col>13</xdr:col>
      <xdr:colOff>277344</xdr:colOff>
      <xdr:row>159</xdr:row>
      <xdr:rowOff>28575</xdr:rowOff>
    </xdr:to>
    <xdr:pic>
      <xdr:nvPicPr>
        <xdr:cNvPr id="166"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953500" y="34309050"/>
          <a:ext cx="266700" cy="333375"/>
        </a:xfrm>
        <a:prstGeom prst="rect">
          <a:avLst/>
        </a:prstGeom>
        <a:noFill/>
        <a:ln w="9525">
          <a:noFill/>
          <a:miter lim="800000"/>
          <a:headEnd/>
          <a:tailEnd/>
        </a:ln>
      </xdr:spPr>
    </xdr:pic>
    <xdr:clientData/>
  </xdr:twoCellAnchor>
  <xdr:twoCellAnchor editAs="oneCell">
    <xdr:from>
      <xdr:col>12</xdr:col>
      <xdr:colOff>704850</xdr:colOff>
      <xdr:row>173</xdr:row>
      <xdr:rowOff>0</xdr:rowOff>
    </xdr:from>
    <xdr:to>
      <xdr:col>13</xdr:col>
      <xdr:colOff>277344</xdr:colOff>
      <xdr:row>174</xdr:row>
      <xdr:rowOff>142875</xdr:rowOff>
    </xdr:to>
    <xdr:pic>
      <xdr:nvPicPr>
        <xdr:cNvPr id="167"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91575" y="37299900"/>
          <a:ext cx="266700" cy="333375"/>
        </a:xfrm>
        <a:prstGeom prst="rect">
          <a:avLst/>
        </a:prstGeom>
        <a:noFill/>
        <a:ln w="9525">
          <a:noFill/>
          <a:miter lim="800000"/>
          <a:headEnd/>
          <a:tailEnd/>
        </a:ln>
      </xdr:spPr>
    </xdr:pic>
    <xdr:clientData/>
  </xdr:twoCellAnchor>
  <xdr:twoCellAnchor editAs="oneCell">
    <xdr:from>
      <xdr:col>12</xdr:col>
      <xdr:colOff>762000</xdr:colOff>
      <xdr:row>185</xdr:row>
      <xdr:rowOff>152400</xdr:rowOff>
    </xdr:from>
    <xdr:to>
      <xdr:col>13</xdr:col>
      <xdr:colOff>277344</xdr:colOff>
      <xdr:row>187</xdr:row>
      <xdr:rowOff>104775</xdr:rowOff>
    </xdr:to>
    <xdr:pic>
      <xdr:nvPicPr>
        <xdr:cNvPr id="170"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A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848725" y="39728775"/>
          <a:ext cx="266700" cy="333375"/>
        </a:xfrm>
        <a:prstGeom prst="rect">
          <a:avLst/>
        </a:prstGeom>
        <a:noFill/>
        <a:ln w="9525">
          <a:noFill/>
          <a:miter lim="800000"/>
          <a:headEnd/>
          <a:tailEnd/>
        </a:ln>
      </xdr:spPr>
    </xdr:pic>
    <xdr:clientData/>
  </xdr:twoCellAnchor>
  <xdr:twoCellAnchor editAs="oneCell">
    <xdr:from>
      <xdr:col>13</xdr:col>
      <xdr:colOff>0</xdr:colOff>
      <xdr:row>208</xdr:row>
      <xdr:rowOff>0</xdr:rowOff>
    </xdr:from>
    <xdr:to>
      <xdr:col>13</xdr:col>
      <xdr:colOff>266700</xdr:colOff>
      <xdr:row>209</xdr:row>
      <xdr:rowOff>142874</xdr:rowOff>
    </xdr:to>
    <xdr:pic>
      <xdr:nvPicPr>
        <xdr:cNvPr id="171"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B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43786425"/>
          <a:ext cx="266700" cy="333375"/>
        </a:xfrm>
        <a:prstGeom prst="rect">
          <a:avLst/>
        </a:prstGeom>
        <a:noFill/>
        <a:ln w="9525">
          <a:noFill/>
          <a:miter lim="800000"/>
          <a:headEnd/>
          <a:tailEnd/>
        </a:ln>
      </xdr:spPr>
    </xdr:pic>
    <xdr:clientData/>
  </xdr:twoCellAnchor>
  <xdr:twoCellAnchor editAs="oneCell">
    <xdr:from>
      <xdr:col>13</xdr:col>
      <xdr:colOff>28575</xdr:colOff>
      <xdr:row>223</xdr:row>
      <xdr:rowOff>152400</xdr:rowOff>
    </xdr:from>
    <xdr:to>
      <xdr:col>13</xdr:col>
      <xdr:colOff>295275</xdr:colOff>
      <xdr:row>225</xdr:row>
      <xdr:rowOff>104774</xdr:rowOff>
    </xdr:to>
    <xdr:pic>
      <xdr:nvPicPr>
        <xdr:cNvPr id="172"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58275" y="46786800"/>
          <a:ext cx="266700" cy="333375"/>
        </a:xfrm>
        <a:prstGeom prst="rect">
          <a:avLst/>
        </a:prstGeom>
        <a:noFill/>
        <a:ln w="9525">
          <a:noFill/>
          <a:miter lim="800000"/>
          <a:headEnd/>
          <a:tailEnd/>
        </a:ln>
      </xdr:spPr>
    </xdr:pic>
    <xdr:clientData/>
  </xdr:twoCellAnchor>
  <xdr:twoCellAnchor editAs="oneCell">
    <xdr:from>
      <xdr:col>13</xdr:col>
      <xdr:colOff>0</xdr:colOff>
      <xdr:row>241</xdr:row>
      <xdr:rowOff>0</xdr:rowOff>
    </xdr:from>
    <xdr:to>
      <xdr:col>13</xdr:col>
      <xdr:colOff>266700</xdr:colOff>
      <xdr:row>242</xdr:row>
      <xdr:rowOff>142875</xdr:rowOff>
    </xdr:to>
    <xdr:pic>
      <xdr:nvPicPr>
        <xdr:cNvPr id="173"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49701450"/>
          <a:ext cx="266700" cy="333375"/>
        </a:xfrm>
        <a:prstGeom prst="rect">
          <a:avLst/>
        </a:prstGeom>
        <a:noFill/>
        <a:ln w="9525">
          <a:noFill/>
          <a:miter lim="800000"/>
          <a:headEnd/>
          <a:tailEnd/>
        </a:ln>
      </xdr:spPr>
    </xdr:pic>
    <xdr:clientData/>
  </xdr:twoCellAnchor>
  <xdr:twoCellAnchor editAs="oneCell">
    <xdr:from>
      <xdr:col>13</xdr:col>
      <xdr:colOff>0</xdr:colOff>
      <xdr:row>255</xdr:row>
      <xdr:rowOff>114300</xdr:rowOff>
    </xdr:from>
    <xdr:to>
      <xdr:col>13</xdr:col>
      <xdr:colOff>266700</xdr:colOff>
      <xdr:row>257</xdr:row>
      <xdr:rowOff>66675</xdr:rowOff>
    </xdr:to>
    <xdr:pic>
      <xdr:nvPicPr>
        <xdr:cNvPr id="174"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AE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52482750"/>
          <a:ext cx="266700" cy="333375"/>
        </a:xfrm>
        <a:prstGeom prst="rect">
          <a:avLst/>
        </a:prstGeom>
        <a:noFill/>
        <a:ln w="9525">
          <a:noFill/>
          <a:miter lim="800000"/>
          <a:headEnd/>
          <a:tailEnd/>
        </a:ln>
      </xdr:spPr>
    </xdr:pic>
    <xdr:clientData/>
  </xdr:twoCellAnchor>
  <xdr:twoCellAnchor editAs="oneCell">
    <xdr:from>
      <xdr:col>13</xdr:col>
      <xdr:colOff>0</xdr:colOff>
      <xdr:row>269</xdr:row>
      <xdr:rowOff>0</xdr:rowOff>
    </xdr:from>
    <xdr:to>
      <xdr:col>13</xdr:col>
      <xdr:colOff>266700</xdr:colOff>
      <xdr:row>270</xdr:row>
      <xdr:rowOff>131669</xdr:rowOff>
    </xdr:to>
    <xdr:pic>
      <xdr:nvPicPr>
        <xdr:cNvPr id="180"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55054500"/>
          <a:ext cx="266700" cy="333375"/>
        </a:xfrm>
        <a:prstGeom prst="rect">
          <a:avLst/>
        </a:prstGeom>
        <a:noFill/>
        <a:ln w="9525">
          <a:noFill/>
          <a:miter lim="800000"/>
          <a:headEnd/>
          <a:tailEnd/>
        </a:ln>
      </xdr:spPr>
    </xdr:pic>
    <xdr:clientData/>
  </xdr:twoCellAnchor>
  <xdr:twoCellAnchor editAs="oneCell">
    <xdr:from>
      <xdr:col>12</xdr:col>
      <xdr:colOff>781050</xdr:colOff>
      <xdr:row>285</xdr:row>
      <xdr:rowOff>152400</xdr:rowOff>
    </xdr:from>
    <xdr:to>
      <xdr:col>13</xdr:col>
      <xdr:colOff>277344</xdr:colOff>
      <xdr:row>287</xdr:row>
      <xdr:rowOff>104775</xdr:rowOff>
    </xdr:to>
    <xdr:pic>
      <xdr:nvPicPr>
        <xdr:cNvPr id="181"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867775" y="58264425"/>
          <a:ext cx="266700" cy="333375"/>
        </a:xfrm>
        <a:prstGeom prst="rect">
          <a:avLst/>
        </a:prstGeom>
        <a:noFill/>
        <a:ln w="9525">
          <a:noFill/>
          <a:miter lim="800000"/>
          <a:headEnd/>
          <a:tailEnd/>
        </a:ln>
      </xdr:spPr>
    </xdr:pic>
    <xdr:clientData/>
  </xdr:twoCellAnchor>
  <xdr:twoCellAnchor editAs="oneCell">
    <xdr:from>
      <xdr:col>13</xdr:col>
      <xdr:colOff>0</xdr:colOff>
      <xdr:row>290</xdr:row>
      <xdr:rowOff>0</xdr:rowOff>
    </xdr:from>
    <xdr:to>
      <xdr:col>13</xdr:col>
      <xdr:colOff>266700</xdr:colOff>
      <xdr:row>291</xdr:row>
      <xdr:rowOff>142875</xdr:rowOff>
    </xdr:to>
    <xdr:pic>
      <xdr:nvPicPr>
        <xdr:cNvPr id="186"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71513700"/>
          <a:ext cx="266700" cy="333375"/>
        </a:xfrm>
        <a:prstGeom prst="rect">
          <a:avLst/>
        </a:prstGeom>
        <a:noFill/>
        <a:ln w="9525">
          <a:noFill/>
          <a:miter lim="800000"/>
          <a:headEnd/>
          <a:tailEnd/>
        </a:ln>
      </xdr:spPr>
    </xdr:pic>
    <xdr:clientData/>
  </xdr:twoCellAnchor>
  <xdr:twoCellAnchor editAs="oneCell">
    <xdr:from>
      <xdr:col>13</xdr:col>
      <xdr:colOff>0</xdr:colOff>
      <xdr:row>290</xdr:row>
      <xdr:rowOff>0</xdr:rowOff>
    </xdr:from>
    <xdr:to>
      <xdr:col>13</xdr:col>
      <xdr:colOff>266700</xdr:colOff>
      <xdr:row>291</xdr:row>
      <xdr:rowOff>142875</xdr:rowOff>
    </xdr:to>
    <xdr:pic>
      <xdr:nvPicPr>
        <xdr:cNvPr id="187"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74371200"/>
          <a:ext cx="266700" cy="333375"/>
        </a:xfrm>
        <a:prstGeom prst="rect">
          <a:avLst/>
        </a:prstGeom>
        <a:noFill/>
        <a:ln w="9525">
          <a:noFill/>
          <a:miter lim="800000"/>
          <a:headEnd/>
          <a:tailEnd/>
        </a:ln>
      </xdr:spPr>
    </xdr:pic>
    <xdr:clientData/>
  </xdr:twoCellAnchor>
  <xdr:twoCellAnchor editAs="oneCell">
    <xdr:from>
      <xdr:col>13</xdr:col>
      <xdr:colOff>0</xdr:colOff>
      <xdr:row>290</xdr:row>
      <xdr:rowOff>0</xdr:rowOff>
    </xdr:from>
    <xdr:to>
      <xdr:col>13</xdr:col>
      <xdr:colOff>266700</xdr:colOff>
      <xdr:row>291</xdr:row>
      <xdr:rowOff>142875</xdr:rowOff>
    </xdr:to>
    <xdr:pic>
      <xdr:nvPicPr>
        <xdr:cNvPr id="18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76485750"/>
          <a:ext cx="266700" cy="333375"/>
        </a:xfrm>
        <a:prstGeom prst="rect">
          <a:avLst/>
        </a:prstGeom>
        <a:noFill/>
        <a:ln w="9525">
          <a:noFill/>
          <a:miter lim="800000"/>
          <a:headEnd/>
          <a:tailEnd/>
        </a:ln>
      </xdr:spPr>
    </xdr:pic>
    <xdr:clientData/>
  </xdr:twoCellAnchor>
  <xdr:twoCellAnchor editAs="oneCell">
    <xdr:from>
      <xdr:col>13</xdr:col>
      <xdr:colOff>0</xdr:colOff>
      <xdr:row>290</xdr:row>
      <xdr:rowOff>0</xdr:rowOff>
    </xdr:from>
    <xdr:to>
      <xdr:col>13</xdr:col>
      <xdr:colOff>266700</xdr:colOff>
      <xdr:row>291</xdr:row>
      <xdr:rowOff>142875</xdr:rowOff>
    </xdr:to>
    <xdr:pic>
      <xdr:nvPicPr>
        <xdr:cNvPr id="189"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79533750"/>
          <a:ext cx="266700" cy="333375"/>
        </a:xfrm>
        <a:prstGeom prst="rect">
          <a:avLst/>
        </a:prstGeom>
        <a:noFill/>
        <a:ln w="9525">
          <a:noFill/>
          <a:miter lim="800000"/>
          <a:headEnd/>
          <a:tailEnd/>
        </a:ln>
      </xdr:spPr>
    </xdr:pic>
    <xdr:clientData/>
  </xdr:twoCellAnchor>
  <xdr:twoCellAnchor editAs="oneCell">
    <xdr:from>
      <xdr:col>13</xdr:col>
      <xdr:colOff>0</xdr:colOff>
      <xdr:row>308</xdr:row>
      <xdr:rowOff>0</xdr:rowOff>
    </xdr:from>
    <xdr:to>
      <xdr:col>13</xdr:col>
      <xdr:colOff>266700</xdr:colOff>
      <xdr:row>309</xdr:row>
      <xdr:rowOff>142875</xdr:rowOff>
    </xdr:to>
    <xdr:pic>
      <xdr:nvPicPr>
        <xdr:cNvPr id="191"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84505800"/>
          <a:ext cx="266700" cy="333375"/>
        </a:xfrm>
        <a:prstGeom prst="rect">
          <a:avLst/>
        </a:prstGeom>
        <a:noFill/>
        <a:ln w="9525">
          <a:noFill/>
          <a:miter lim="800000"/>
          <a:headEnd/>
          <a:tailEnd/>
        </a:ln>
      </xdr:spPr>
    </xdr:pic>
    <xdr:clientData/>
  </xdr:twoCellAnchor>
  <xdr:twoCellAnchor editAs="oneCell">
    <xdr:from>
      <xdr:col>14</xdr:col>
      <xdr:colOff>114300</xdr:colOff>
      <xdr:row>321</xdr:row>
      <xdr:rowOff>9525</xdr:rowOff>
    </xdr:from>
    <xdr:to>
      <xdr:col>14</xdr:col>
      <xdr:colOff>381000</xdr:colOff>
      <xdr:row>322</xdr:row>
      <xdr:rowOff>152400</xdr:rowOff>
    </xdr:to>
    <xdr:pic>
      <xdr:nvPicPr>
        <xdr:cNvPr id="192"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467850" y="61931550"/>
          <a:ext cx="266700" cy="333375"/>
        </a:xfrm>
        <a:prstGeom prst="rect">
          <a:avLst/>
        </a:prstGeom>
        <a:noFill/>
        <a:ln w="9525">
          <a:noFill/>
          <a:miter lim="800000"/>
          <a:headEnd/>
          <a:tailEnd/>
        </a:ln>
      </xdr:spPr>
    </xdr:pic>
    <xdr:clientData/>
  </xdr:twoCellAnchor>
  <xdr:twoCellAnchor editAs="oneCell">
    <xdr:from>
      <xdr:col>14</xdr:col>
      <xdr:colOff>142875</xdr:colOff>
      <xdr:row>337</xdr:row>
      <xdr:rowOff>19050</xdr:rowOff>
    </xdr:from>
    <xdr:to>
      <xdr:col>14</xdr:col>
      <xdr:colOff>409575</xdr:colOff>
      <xdr:row>338</xdr:row>
      <xdr:rowOff>161925</xdr:rowOff>
    </xdr:to>
    <xdr:pic>
      <xdr:nvPicPr>
        <xdr:cNvPr id="193"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496425" y="64989075"/>
          <a:ext cx="266700" cy="333375"/>
        </a:xfrm>
        <a:prstGeom prst="rect">
          <a:avLst/>
        </a:prstGeom>
        <a:noFill/>
        <a:ln w="9525">
          <a:noFill/>
          <a:miter lim="800000"/>
          <a:headEnd/>
          <a:tailEnd/>
        </a:ln>
      </xdr:spPr>
    </xdr:pic>
    <xdr:clientData/>
  </xdr:twoCellAnchor>
  <xdr:twoCellAnchor editAs="oneCell">
    <xdr:from>
      <xdr:col>13</xdr:col>
      <xdr:colOff>0</xdr:colOff>
      <xdr:row>351</xdr:row>
      <xdr:rowOff>0</xdr:rowOff>
    </xdr:from>
    <xdr:to>
      <xdr:col>13</xdr:col>
      <xdr:colOff>266700</xdr:colOff>
      <xdr:row>352</xdr:row>
      <xdr:rowOff>142875</xdr:rowOff>
    </xdr:to>
    <xdr:pic>
      <xdr:nvPicPr>
        <xdr:cNvPr id="194"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92735400"/>
          <a:ext cx="266700" cy="333375"/>
        </a:xfrm>
        <a:prstGeom prst="rect">
          <a:avLst/>
        </a:prstGeom>
        <a:noFill/>
        <a:ln w="9525">
          <a:noFill/>
          <a:miter lim="800000"/>
          <a:headEnd/>
          <a:tailEnd/>
        </a:ln>
      </xdr:spPr>
    </xdr:pic>
    <xdr:clientData/>
  </xdr:twoCellAnchor>
  <xdr:twoCellAnchor editAs="oneCell">
    <xdr:from>
      <xdr:col>13</xdr:col>
      <xdr:colOff>19050</xdr:colOff>
      <xdr:row>366</xdr:row>
      <xdr:rowOff>152400</xdr:rowOff>
    </xdr:from>
    <xdr:to>
      <xdr:col>13</xdr:col>
      <xdr:colOff>285750</xdr:colOff>
      <xdr:row>368</xdr:row>
      <xdr:rowOff>104775</xdr:rowOff>
    </xdr:to>
    <xdr:pic>
      <xdr:nvPicPr>
        <xdr:cNvPr id="195"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3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48750" y="95745300"/>
          <a:ext cx="266700" cy="333375"/>
        </a:xfrm>
        <a:prstGeom prst="rect">
          <a:avLst/>
        </a:prstGeom>
        <a:noFill/>
        <a:ln w="9525">
          <a:noFill/>
          <a:miter lim="800000"/>
          <a:headEnd/>
          <a:tailEnd/>
        </a:ln>
      </xdr:spPr>
    </xdr:pic>
    <xdr:clientData/>
  </xdr:twoCellAnchor>
  <xdr:twoCellAnchor editAs="oneCell">
    <xdr:from>
      <xdr:col>12</xdr:col>
      <xdr:colOff>519546</xdr:colOff>
      <xdr:row>376</xdr:row>
      <xdr:rowOff>34637</xdr:rowOff>
    </xdr:from>
    <xdr:to>
      <xdr:col>13</xdr:col>
      <xdr:colOff>171703</xdr:colOff>
      <xdr:row>377</xdr:row>
      <xdr:rowOff>177511</xdr:rowOff>
    </xdr:to>
    <xdr:pic>
      <xdr:nvPicPr>
        <xdr:cNvPr id="196"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087591" y="92496410"/>
          <a:ext cx="266700" cy="333375"/>
        </a:xfrm>
        <a:prstGeom prst="rect">
          <a:avLst/>
        </a:prstGeom>
        <a:noFill/>
        <a:ln w="9525">
          <a:noFill/>
          <a:miter lim="800000"/>
          <a:headEnd/>
          <a:tailEnd/>
        </a:ln>
      </xdr:spPr>
    </xdr:pic>
    <xdr:clientData/>
  </xdr:twoCellAnchor>
  <xdr:twoCellAnchor editAs="oneCell">
    <xdr:from>
      <xdr:col>13</xdr:col>
      <xdr:colOff>0</xdr:colOff>
      <xdr:row>394</xdr:row>
      <xdr:rowOff>0</xdr:rowOff>
    </xdr:from>
    <xdr:to>
      <xdr:col>13</xdr:col>
      <xdr:colOff>266700</xdr:colOff>
      <xdr:row>395</xdr:row>
      <xdr:rowOff>142875</xdr:rowOff>
    </xdr:to>
    <xdr:pic>
      <xdr:nvPicPr>
        <xdr:cNvPr id="197"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00936425"/>
          <a:ext cx="266700" cy="333375"/>
        </a:xfrm>
        <a:prstGeom prst="rect">
          <a:avLst/>
        </a:prstGeom>
        <a:noFill/>
        <a:ln w="9525">
          <a:noFill/>
          <a:miter lim="800000"/>
          <a:headEnd/>
          <a:tailEnd/>
        </a:ln>
      </xdr:spPr>
    </xdr:pic>
    <xdr:clientData/>
  </xdr:twoCellAnchor>
  <xdr:twoCellAnchor editAs="oneCell">
    <xdr:from>
      <xdr:col>13</xdr:col>
      <xdr:colOff>0</xdr:colOff>
      <xdr:row>405</xdr:row>
      <xdr:rowOff>0</xdr:rowOff>
    </xdr:from>
    <xdr:to>
      <xdr:col>13</xdr:col>
      <xdr:colOff>266700</xdr:colOff>
      <xdr:row>406</xdr:row>
      <xdr:rowOff>142875</xdr:rowOff>
    </xdr:to>
    <xdr:pic>
      <xdr:nvPicPr>
        <xdr:cNvPr id="19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03041450"/>
          <a:ext cx="266700" cy="333375"/>
        </a:xfrm>
        <a:prstGeom prst="rect">
          <a:avLst/>
        </a:prstGeom>
        <a:noFill/>
        <a:ln w="9525">
          <a:noFill/>
          <a:miter lim="800000"/>
          <a:headEnd/>
          <a:tailEnd/>
        </a:ln>
      </xdr:spPr>
    </xdr:pic>
    <xdr:clientData/>
  </xdr:twoCellAnchor>
  <xdr:twoCellAnchor editAs="oneCell">
    <xdr:from>
      <xdr:col>13</xdr:col>
      <xdr:colOff>0</xdr:colOff>
      <xdr:row>418</xdr:row>
      <xdr:rowOff>0</xdr:rowOff>
    </xdr:from>
    <xdr:to>
      <xdr:col>13</xdr:col>
      <xdr:colOff>266700</xdr:colOff>
      <xdr:row>419</xdr:row>
      <xdr:rowOff>142875</xdr:rowOff>
    </xdr:to>
    <xdr:pic>
      <xdr:nvPicPr>
        <xdr:cNvPr id="199"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7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05517950"/>
          <a:ext cx="266700" cy="333375"/>
        </a:xfrm>
        <a:prstGeom prst="rect">
          <a:avLst/>
        </a:prstGeom>
        <a:noFill/>
        <a:ln w="9525">
          <a:noFill/>
          <a:miter lim="800000"/>
          <a:headEnd/>
          <a:tailEnd/>
        </a:ln>
      </xdr:spPr>
    </xdr:pic>
    <xdr:clientData/>
  </xdr:twoCellAnchor>
  <xdr:twoCellAnchor editAs="oneCell">
    <xdr:from>
      <xdr:col>13</xdr:col>
      <xdr:colOff>103909</xdr:colOff>
      <xdr:row>430</xdr:row>
      <xdr:rowOff>17318</xdr:rowOff>
    </xdr:from>
    <xdr:to>
      <xdr:col>13</xdr:col>
      <xdr:colOff>370609</xdr:colOff>
      <xdr:row>431</xdr:row>
      <xdr:rowOff>160193</xdr:rowOff>
    </xdr:to>
    <xdr:pic>
      <xdr:nvPicPr>
        <xdr:cNvPr id="200"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278091" y="102800727"/>
          <a:ext cx="266700" cy="333375"/>
        </a:xfrm>
        <a:prstGeom prst="rect">
          <a:avLst/>
        </a:prstGeom>
        <a:noFill/>
        <a:ln w="9525">
          <a:noFill/>
          <a:miter lim="800000"/>
          <a:headEnd/>
          <a:tailEnd/>
        </a:ln>
      </xdr:spPr>
    </xdr:pic>
    <xdr:clientData/>
  </xdr:twoCellAnchor>
  <xdr:twoCellAnchor editAs="oneCell">
    <xdr:from>
      <xdr:col>13</xdr:col>
      <xdr:colOff>86591</xdr:colOff>
      <xdr:row>444</xdr:row>
      <xdr:rowOff>0</xdr:rowOff>
    </xdr:from>
    <xdr:to>
      <xdr:col>13</xdr:col>
      <xdr:colOff>353291</xdr:colOff>
      <xdr:row>445</xdr:row>
      <xdr:rowOff>142875</xdr:rowOff>
    </xdr:to>
    <xdr:pic>
      <xdr:nvPicPr>
        <xdr:cNvPr id="201"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9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260773" y="105450409"/>
          <a:ext cx="266700" cy="333375"/>
        </a:xfrm>
        <a:prstGeom prst="rect">
          <a:avLst/>
        </a:prstGeom>
        <a:noFill/>
        <a:ln w="9525">
          <a:noFill/>
          <a:miter lim="800000"/>
          <a:headEnd/>
          <a:tailEnd/>
        </a:ln>
      </xdr:spPr>
    </xdr:pic>
    <xdr:clientData/>
  </xdr:twoCellAnchor>
  <xdr:twoCellAnchor editAs="oneCell">
    <xdr:from>
      <xdr:col>13</xdr:col>
      <xdr:colOff>0</xdr:colOff>
      <xdr:row>482</xdr:row>
      <xdr:rowOff>0</xdr:rowOff>
    </xdr:from>
    <xdr:to>
      <xdr:col>13</xdr:col>
      <xdr:colOff>266700</xdr:colOff>
      <xdr:row>483</xdr:row>
      <xdr:rowOff>142875</xdr:rowOff>
    </xdr:to>
    <xdr:pic>
      <xdr:nvPicPr>
        <xdr:cNvPr id="202"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18090950"/>
          <a:ext cx="266700" cy="333375"/>
        </a:xfrm>
        <a:prstGeom prst="rect">
          <a:avLst/>
        </a:prstGeom>
        <a:noFill/>
        <a:ln w="9525">
          <a:noFill/>
          <a:miter lim="800000"/>
          <a:headEnd/>
          <a:tailEnd/>
        </a:ln>
      </xdr:spPr>
    </xdr:pic>
    <xdr:clientData/>
  </xdr:twoCellAnchor>
  <xdr:twoCellAnchor editAs="oneCell">
    <xdr:from>
      <xdr:col>13</xdr:col>
      <xdr:colOff>0</xdr:colOff>
      <xdr:row>538</xdr:row>
      <xdr:rowOff>0</xdr:rowOff>
    </xdr:from>
    <xdr:to>
      <xdr:col>13</xdr:col>
      <xdr:colOff>266700</xdr:colOff>
      <xdr:row>539</xdr:row>
      <xdr:rowOff>142875</xdr:rowOff>
    </xdr:to>
    <xdr:pic>
      <xdr:nvPicPr>
        <xdr:cNvPr id="204"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23072525"/>
          <a:ext cx="266700" cy="333375"/>
        </a:xfrm>
        <a:prstGeom prst="rect">
          <a:avLst/>
        </a:prstGeom>
        <a:noFill/>
        <a:ln w="9525">
          <a:noFill/>
          <a:miter lim="800000"/>
          <a:headEnd/>
          <a:tailEnd/>
        </a:ln>
      </xdr:spPr>
    </xdr:pic>
    <xdr:clientData/>
  </xdr:twoCellAnchor>
  <xdr:twoCellAnchor editAs="oneCell">
    <xdr:from>
      <xdr:col>13</xdr:col>
      <xdr:colOff>0</xdr:colOff>
      <xdr:row>553</xdr:row>
      <xdr:rowOff>0</xdr:rowOff>
    </xdr:from>
    <xdr:to>
      <xdr:col>13</xdr:col>
      <xdr:colOff>266700</xdr:colOff>
      <xdr:row>554</xdr:row>
      <xdr:rowOff>142875</xdr:rowOff>
    </xdr:to>
    <xdr:pic>
      <xdr:nvPicPr>
        <xdr:cNvPr id="205"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25939550"/>
          <a:ext cx="266700" cy="333375"/>
        </a:xfrm>
        <a:prstGeom prst="rect">
          <a:avLst/>
        </a:prstGeom>
        <a:noFill/>
        <a:ln w="9525">
          <a:noFill/>
          <a:miter lim="800000"/>
          <a:headEnd/>
          <a:tailEnd/>
        </a:ln>
      </xdr:spPr>
    </xdr:pic>
    <xdr:clientData/>
  </xdr:twoCellAnchor>
  <xdr:twoCellAnchor editAs="oneCell">
    <xdr:from>
      <xdr:col>13</xdr:col>
      <xdr:colOff>152400</xdr:colOff>
      <xdr:row>563</xdr:row>
      <xdr:rowOff>180975</xdr:rowOff>
    </xdr:from>
    <xdr:to>
      <xdr:col>13</xdr:col>
      <xdr:colOff>419100</xdr:colOff>
      <xdr:row>565</xdr:row>
      <xdr:rowOff>133350</xdr:rowOff>
    </xdr:to>
    <xdr:pic>
      <xdr:nvPicPr>
        <xdr:cNvPr id="206"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E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182100" y="128044575"/>
          <a:ext cx="266700" cy="333375"/>
        </a:xfrm>
        <a:prstGeom prst="rect">
          <a:avLst/>
        </a:prstGeom>
        <a:noFill/>
        <a:ln w="9525">
          <a:noFill/>
          <a:miter lim="800000"/>
          <a:headEnd/>
          <a:tailEnd/>
        </a:ln>
      </xdr:spPr>
    </xdr:pic>
    <xdr:clientData/>
  </xdr:twoCellAnchor>
  <xdr:twoCellAnchor editAs="oneCell">
    <xdr:from>
      <xdr:col>13</xdr:col>
      <xdr:colOff>101310</xdr:colOff>
      <xdr:row>579</xdr:row>
      <xdr:rowOff>63212</xdr:rowOff>
    </xdr:from>
    <xdr:to>
      <xdr:col>13</xdr:col>
      <xdr:colOff>374072</xdr:colOff>
      <xdr:row>581</xdr:row>
      <xdr:rowOff>15587</xdr:rowOff>
    </xdr:to>
    <xdr:pic>
      <xdr:nvPicPr>
        <xdr:cNvPr id="207"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C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275492" y="131542848"/>
          <a:ext cx="272762" cy="333375"/>
        </a:xfrm>
        <a:prstGeom prst="rect">
          <a:avLst/>
        </a:prstGeom>
        <a:noFill/>
        <a:ln w="9525">
          <a:noFill/>
          <a:miter lim="800000"/>
          <a:headEnd/>
          <a:tailEnd/>
        </a:ln>
      </xdr:spPr>
    </xdr:pic>
    <xdr:clientData/>
  </xdr:twoCellAnchor>
  <xdr:twoCellAnchor editAs="oneCell">
    <xdr:from>
      <xdr:col>13</xdr:col>
      <xdr:colOff>0</xdr:colOff>
      <xdr:row>614</xdr:row>
      <xdr:rowOff>0</xdr:rowOff>
    </xdr:from>
    <xdr:to>
      <xdr:col>13</xdr:col>
      <xdr:colOff>266700</xdr:colOff>
      <xdr:row>615</xdr:row>
      <xdr:rowOff>142875</xdr:rowOff>
    </xdr:to>
    <xdr:pic>
      <xdr:nvPicPr>
        <xdr:cNvPr id="20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34178675"/>
          <a:ext cx="266700" cy="333375"/>
        </a:xfrm>
        <a:prstGeom prst="rect">
          <a:avLst/>
        </a:prstGeom>
        <a:noFill/>
        <a:ln w="9525">
          <a:noFill/>
          <a:miter lim="800000"/>
          <a:headEnd/>
          <a:tailEnd/>
        </a:ln>
      </xdr:spPr>
    </xdr:pic>
    <xdr:clientData/>
  </xdr:twoCellAnchor>
  <xdr:twoCellAnchor editAs="oneCell">
    <xdr:from>
      <xdr:col>13</xdr:col>
      <xdr:colOff>0</xdr:colOff>
      <xdr:row>631</xdr:row>
      <xdr:rowOff>0</xdr:rowOff>
    </xdr:from>
    <xdr:to>
      <xdr:col>13</xdr:col>
      <xdr:colOff>266700</xdr:colOff>
      <xdr:row>632</xdr:row>
      <xdr:rowOff>142875</xdr:rowOff>
    </xdr:to>
    <xdr:pic>
      <xdr:nvPicPr>
        <xdr:cNvPr id="209"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137426700"/>
          <a:ext cx="266700" cy="333375"/>
        </a:xfrm>
        <a:prstGeom prst="rect">
          <a:avLst/>
        </a:prstGeom>
        <a:noFill/>
        <a:ln w="9525">
          <a:noFill/>
          <a:miter lim="800000"/>
          <a:headEnd/>
          <a:tailEnd/>
        </a:ln>
      </xdr:spPr>
    </xdr:pic>
    <xdr:clientData/>
  </xdr:twoCellAnchor>
  <xdr:twoCellAnchor editAs="oneCell">
    <xdr:from>
      <xdr:col>16</xdr:col>
      <xdr:colOff>184935</xdr:colOff>
      <xdr:row>1348</xdr:row>
      <xdr:rowOff>59375</xdr:rowOff>
    </xdr:from>
    <xdr:to>
      <xdr:col>16</xdr:col>
      <xdr:colOff>454357</xdr:colOff>
      <xdr:row>1350</xdr:row>
      <xdr:rowOff>5685</xdr:rowOff>
    </xdr:to>
    <xdr:pic>
      <xdr:nvPicPr>
        <xdr:cNvPr id="211"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3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846006" y="384937411"/>
          <a:ext cx="269422" cy="321624"/>
        </a:xfrm>
        <a:prstGeom prst="rect">
          <a:avLst/>
        </a:prstGeom>
        <a:noFill/>
        <a:ln w="9525">
          <a:noFill/>
          <a:miter lim="800000"/>
          <a:headEnd/>
          <a:tailEnd/>
        </a:ln>
      </xdr:spPr>
    </xdr:pic>
    <xdr:clientData/>
  </xdr:twoCellAnchor>
  <xdr:twoCellAnchor editAs="oneCell">
    <xdr:from>
      <xdr:col>16</xdr:col>
      <xdr:colOff>172255</xdr:colOff>
      <xdr:row>1365</xdr:row>
      <xdr:rowOff>272142</xdr:rowOff>
    </xdr:from>
    <xdr:to>
      <xdr:col>16</xdr:col>
      <xdr:colOff>441677</xdr:colOff>
      <xdr:row>1366</xdr:row>
      <xdr:rowOff>282278</xdr:rowOff>
    </xdr:to>
    <xdr:pic>
      <xdr:nvPicPr>
        <xdr:cNvPr id="212"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833326" y="389463642"/>
          <a:ext cx="269422" cy="337830"/>
        </a:xfrm>
        <a:prstGeom prst="rect">
          <a:avLst/>
        </a:prstGeom>
        <a:noFill/>
        <a:ln w="9525">
          <a:noFill/>
          <a:miter lim="800000"/>
          <a:headEnd/>
          <a:tailEnd/>
        </a:ln>
      </xdr:spPr>
    </xdr:pic>
    <xdr:clientData/>
  </xdr:twoCellAnchor>
  <xdr:twoCellAnchor editAs="oneCell">
    <xdr:from>
      <xdr:col>13</xdr:col>
      <xdr:colOff>19050</xdr:colOff>
      <xdr:row>1378</xdr:row>
      <xdr:rowOff>171450</xdr:rowOff>
    </xdr:from>
    <xdr:to>
      <xdr:col>13</xdr:col>
      <xdr:colOff>285750</xdr:colOff>
      <xdr:row>1380</xdr:row>
      <xdr:rowOff>101410</xdr:rowOff>
    </xdr:to>
    <xdr:pic>
      <xdr:nvPicPr>
        <xdr:cNvPr id="213"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72450" y="390515475"/>
          <a:ext cx="266700" cy="333375"/>
        </a:xfrm>
        <a:prstGeom prst="rect">
          <a:avLst/>
        </a:prstGeom>
        <a:noFill/>
        <a:ln w="9525">
          <a:noFill/>
          <a:miter lim="800000"/>
          <a:headEnd/>
          <a:tailEnd/>
        </a:ln>
      </xdr:spPr>
    </xdr:pic>
    <xdr:clientData/>
  </xdr:twoCellAnchor>
  <xdr:twoCellAnchor editAs="oneCell">
    <xdr:from>
      <xdr:col>12</xdr:col>
      <xdr:colOff>590550</xdr:colOff>
      <xdr:row>1395</xdr:row>
      <xdr:rowOff>95250</xdr:rowOff>
    </xdr:from>
    <xdr:to>
      <xdr:col>13</xdr:col>
      <xdr:colOff>248769</xdr:colOff>
      <xdr:row>1397</xdr:row>
      <xdr:rowOff>47625</xdr:rowOff>
    </xdr:to>
    <xdr:pic>
      <xdr:nvPicPr>
        <xdr:cNvPr id="214"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43875" y="393696825"/>
          <a:ext cx="266700" cy="333375"/>
        </a:xfrm>
        <a:prstGeom prst="rect">
          <a:avLst/>
        </a:prstGeom>
        <a:noFill/>
        <a:ln w="9525">
          <a:noFill/>
          <a:miter lim="800000"/>
          <a:headEnd/>
          <a:tailEnd/>
        </a:ln>
      </xdr:spPr>
    </xdr:pic>
    <xdr:clientData/>
  </xdr:twoCellAnchor>
  <xdr:twoCellAnchor editAs="oneCell">
    <xdr:from>
      <xdr:col>13</xdr:col>
      <xdr:colOff>104775</xdr:colOff>
      <xdr:row>1402</xdr:row>
      <xdr:rowOff>0</xdr:rowOff>
    </xdr:from>
    <xdr:to>
      <xdr:col>13</xdr:col>
      <xdr:colOff>371475</xdr:colOff>
      <xdr:row>1403</xdr:row>
      <xdr:rowOff>142875</xdr:rowOff>
    </xdr:to>
    <xdr:pic>
      <xdr:nvPicPr>
        <xdr:cNvPr id="215"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10600" y="277053675"/>
          <a:ext cx="266700" cy="333375"/>
        </a:xfrm>
        <a:prstGeom prst="rect">
          <a:avLst/>
        </a:prstGeom>
        <a:noFill/>
        <a:ln w="9525">
          <a:noFill/>
          <a:miter lim="800000"/>
          <a:headEnd/>
          <a:tailEnd/>
        </a:ln>
      </xdr:spPr>
    </xdr:pic>
    <xdr:clientData/>
  </xdr:twoCellAnchor>
  <xdr:twoCellAnchor editAs="oneCell">
    <xdr:from>
      <xdr:col>14</xdr:col>
      <xdr:colOff>95250</xdr:colOff>
      <xdr:row>639</xdr:row>
      <xdr:rowOff>76200</xdr:rowOff>
    </xdr:from>
    <xdr:to>
      <xdr:col>14</xdr:col>
      <xdr:colOff>361950</xdr:colOff>
      <xdr:row>641</xdr:row>
      <xdr:rowOff>17369</xdr:rowOff>
    </xdr:to>
    <xdr:pic>
      <xdr:nvPicPr>
        <xdr:cNvPr id="217"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134475" y="143456025"/>
          <a:ext cx="266700" cy="333375"/>
        </a:xfrm>
        <a:prstGeom prst="rect">
          <a:avLst/>
        </a:prstGeom>
        <a:noFill/>
        <a:ln w="9525">
          <a:noFill/>
          <a:miter lim="800000"/>
          <a:headEnd/>
          <a:tailEnd/>
        </a:ln>
      </xdr:spPr>
    </xdr:pic>
    <xdr:clientData/>
  </xdr:twoCellAnchor>
  <xdr:twoCellAnchor editAs="oneCell">
    <xdr:from>
      <xdr:col>13</xdr:col>
      <xdr:colOff>0</xdr:colOff>
      <xdr:row>651</xdr:row>
      <xdr:rowOff>0</xdr:rowOff>
    </xdr:from>
    <xdr:to>
      <xdr:col>13</xdr:col>
      <xdr:colOff>266700</xdr:colOff>
      <xdr:row>652</xdr:row>
      <xdr:rowOff>142875</xdr:rowOff>
    </xdr:to>
    <xdr:pic>
      <xdr:nvPicPr>
        <xdr:cNvPr id="249"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220722825"/>
          <a:ext cx="266700" cy="333375"/>
        </a:xfrm>
        <a:prstGeom prst="rect">
          <a:avLst/>
        </a:prstGeom>
        <a:noFill/>
        <a:ln w="9525">
          <a:noFill/>
          <a:miter lim="800000"/>
          <a:headEnd/>
          <a:tailEnd/>
        </a:ln>
      </xdr:spPr>
    </xdr:pic>
    <xdr:clientData/>
  </xdr:twoCellAnchor>
  <xdr:twoCellAnchor editAs="oneCell">
    <xdr:from>
      <xdr:col>13</xdr:col>
      <xdr:colOff>0</xdr:colOff>
      <xdr:row>664</xdr:row>
      <xdr:rowOff>0</xdr:rowOff>
    </xdr:from>
    <xdr:to>
      <xdr:col>13</xdr:col>
      <xdr:colOff>266700</xdr:colOff>
      <xdr:row>665</xdr:row>
      <xdr:rowOff>142874</xdr:rowOff>
    </xdr:to>
    <xdr:pic>
      <xdr:nvPicPr>
        <xdr:cNvPr id="250"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29700" y="223046925"/>
          <a:ext cx="266700" cy="333375"/>
        </a:xfrm>
        <a:prstGeom prst="rect">
          <a:avLst/>
        </a:prstGeom>
        <a:noFill/>
        <a:ln w="9525">
          <a:noFill/>
          <a:miter lim="800000"/>
          <a:headEnd/>
          <a:tailEnd/>
        </a:ln>
      </xdr:spPr>
    </xdr:pic>
    <xdr:clientData/>
  </xdr:twoCellAnchor>
  <xdr:twoCellAnchor>
    <xdr:from>
      <xdr:col>1</xdr:col>
      <xdr:colOff>873919</xdr:colOff>
      <xdr:row>508</xdr:row>
      <xdr:rowOff>9525</xdr:rowOff>
    </xdr:from>
    <xdr:to>
      <xdr:col>12</xdr:col>
      <xdr:colOff>604839</xdr:colOff>
      <xdr:row>527</xdr:row>
      <xdr:rowOff>38100</xdr:rowOff>
    </xdr:to>
    <xdr:graphicFrame macro="">
      <xdr:nvGraphicFramePr>
        <xdr:cNvPr id="262" name="Chart 56">
          <a:extLst>
            <a:ext uri="{FF2B5EF4-FFF2-40B4-BE49-F238E27FC236}">
              <a16:creationId xmlns="" xmlns:a16="http://schemas.microsoft.com/office/drawing/2014/main" id="{00000000-0008-0000-0300-00000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1133474</xdr:colOff>
      <xdr:row>1381</xdr:row>
      <xdr:rowOff>38098</xdr:rowOff>
    </xdr:from>
    <xdr:to>
      <xdr:col>11</xdr:col>
      <xdr:colOff>581024</xdr:colOff>
      <xdr:row>1397</xdr:row>
      <xdr:rowOff>180975</xdr:rowOff>
    </xdr:to>
    <xdr:graphicFrame macro="">
      <xdr:nvGraphicFramePr>
        <xdr:cNvPr id="266" name="Chart 265">
          <a:extLst>
            <a:ext uri="{FF2B5EF4-FFF2-40B4-BE49-F238E27FC236}">
              <a16:creationId xmlns="" xmlns:a16="http://schemas.microsoft.com/office/drawing/2014/main" id="{00000000-0008-0000-0300-00000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19050</xdr:colOff>
      <xdr:row>947</xdr:row>
      <xdr:rowOff>133350</xdr:rowOff>
    </xdr:from>
    <xdr:to>
      <xdr:col>3</xdr:col>
      <xdr:colOff>466725</xdr:colOff>
      <xdr:row>951</xdr:row>
      <xdr:rowOff>74083</xdr:rowOff>
    </xdr:to>
    <xdr:sp macro="" textlink="">
      <xdr:nvSpPr>
        <xdr:cNvPr id="269" name="Rounded Rectangular Callout 268">
          <a:extLst>
            <a:ext uri="{FF2B5EF4-FFF2-40B4-BE49-F238E27FC236}">
              <a16:creationId xmlns="" xmlns:a16="http://schemas.microsoft.com/office/drawing/2014/main" id="{00000000-0008-0000-0300-00000D010000}"/>
            </a:ext>
          </a:extLst>
        </xdr:cNvPr>
        <xdr:cNvSpPr/>
      </xdr:nvSpPr>
      <xdr:spPr>
        <a:xfrm>
          <a:off x="1553633" y="187352517"/>
          <a:ext cx="1431925" cy="670983"/>
        </a:xfrm>
        <a:prstGeom prst="wedgeRoundRectCallout">
          <a:avLst>
            <a:gd name="adj1" fmla="val 93998"/>
            <a:gd name="adj2" fmla="val 29630"/>
            <a:gd name="adj3" fmla="val 16667"/>
          </a:avLst>
        </a:prstGeom>
        <a:effectLst>
          <a:glow rad="63500">
            <a:schemeClr val="accent5">
              <a:satMod val="175000"/>
              <a:alpha val="40000"/>
            </a:schemeClr>
          </a:glow>
          <a:outerShdw blurRad="40000" dist="23000" dir="5400000" rotWithShape="0">
            <a:srgbClr val="000000">
              <a:alpha val="35000"/>
            </a:srgbClr>
          </a:outerShdw>
          <a:reflection blurRad="6350" stA="50000" endA="300" endPos="55500" dist="50800" dir="5400000" sy="-100000" algn="bl" rotWithShape="0"/>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n-US" sz="1000"/>
            <a:t>Updated for the quarter ending</a:t>
          </a:r>
          <a:r>
            <a:rPr lang="en-US" sz="1000" baseline="0"/>
            <a:t> Jun</a:t>
          </a:r>
          <a:r>
            <a:rPr lang="en-US" sz="1000"/>
            <a:t> 2015</a:t>
          </a:r>
        </a:p>
      </xdr:txBody>
    </xdr:sp>
    <xdr:clientData/>
  </xdr:twoCellAnchor>
  <xdr:twoCellAnchor editAs="oneCell">
    <xdr:from>
      <xdr:col>13</xdr:col>
      <xdr:colOff>9525</xdr:colOff>
      <xdr:row>1494</xdr:row>
      <xdr:rowOff>121443</xdr:rowOff>
    </xdr:from>
    <xdr:to>
      <xdr:col>13</xdr:col>
      <xdr:colOff>285751</xdr:colOff>
      <xdr:row>1496</xdr:row>
      <xdr:rowOff>85725</xdr:rowOff>
    </xdr:to>
    <xdr:pic>
      <xdr:nvPicPr>
        <xdr:cNvPr id="27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16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62925" y="425955618"/>
          <a:ext cx="276226" cy="345282"/>
        </a:xfrm>
        <a:prstGeom prst="rect">
          <a:avLst/>
        </a:prstGeom>
        <a:noFill/>
        <a:ln w="9525">
          <a:noFill/>
          <a:miter lim="800000"/>
          <a:headEnd/>
          <a:tailEnd/>
        </a:ln>
      </xdr:spPr>
    </xdr:pic>
    <xdr:clientData/>
  </xdr:twoCellAnchor>
  <xdr:twoCellAnchor>
    <xdr:from>
      <xdr:col>1</xdr:col>
      <xdr:colOff>504825</xdr:colOff>
      <xdr:row>585</xdr:row>
      <xdr:rowOff>142871</xdr:rowOff>
    </xdr:from>
    <xdr:to>
      <xdr:col>12</xdr:col>
      <xdr:colOff>466726</xdr:colOff>
      <xdr:row>605</xdr:row>
      <xdr:rowOff>85724</xdr:rowOff>
    </xdr:to>
    <xdr:graphicFrame macro="">
      <xdr:nvGraphicFramePr>
        <xdr:cNvPr id="283" name="Chart 282">
          <a:extLst>
            <a:ext uri="{FF2B5EF4-FFF2-40B4-BE49-F238E27FC236}">
              <a16:creationId xmlns="" xmlns:a16="http://schemas.microsoft.com/office/drawing/2014/main" id="{00000000-0008-0000-0300-00001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13</xdr:col>
      <xdr:colOff>57150</xdr:colOff>
      <xdr:row>959</xdr:row>
      <xdr:rowOff>66675</xdr:rowOff>
    </xdr:from>
    <xdr:to>
      <xdr:col>13</xdr:col>
      <xdr:colOff>323850</xdr:colOff>
      <xdr:row>961</xdr:row>
      <xdr:rowOff>19050</xdr:rowOff>
    </xdr:to>
    <xdr:pic>
      <xdr:nvPicPr>
        <xdr:cNvPr id="284"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1C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86850" y="289579050"/>
          <a:ext cx="266700" cy="333375"/>
        </a:xfrm>
        <a:prstGeom prst="rect">
          <a:avLst/>
        </a:prstGeom>
        <a:noFill/>
        <a:ln w="9525">
          <a:noFill/>
          <a:miter lim="800000"/>
          <a:headEnd/>
          <a:tailEnd/>
        </a:ln>
      </xdr:spPr>
    </xdr:pic>
    <xdr:clientData/>
  </xdr:twoCellAnchor>
  <xdr:twoCellAnchor editAs="oneCell">
    <xdr:from>
      <xdr:col>13</xdr:col>
      <xdr:colOff>29936</xdr:colOff>
      <xdr:row>1470</xdr:row>
      <xdr:rowOff>9525</xdr:rowOff>
    </xdr:from>
    <xdr:to>
      <xdr:col>13</xdr:col>
      <xdr:colOff>295275</xdr:colOff>
      <xdr:row>1471</xdr:row>
      <xdr:rowOff>152400</xdr:rowOff>
    </xdr:to>
    <xdr:pic>
      <xdr:nvPicPr>
        <xdr:cNvPr id="261"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83336" y="421719375"/>
          <a:ext cx="265339" cy="333375"/>
        </a:xfrm>
        <a:prstGeom prst="rect">
          <a:avLst/>
        </a:prstGeom>
        <a:noFill/>
        <a:ln w="9525">
          <a:noFill/>
          <a:miter lim="800000"/>
          <a:headEnd/>
          <a:tailEnd/>
        </a:ln>
      </xdr:spPr>
    </xdr:pic>
    <xdr:clientData/>
  </xdr:twoCellAnchor>
  <xdr:twoCellAnchor>
    <xdr:from>
      <xdr:col>4</xdr:col>
      <xdr:colOff>276225</xdr:colOff>
      <xdr:row>1235</xdr:row>
      <xdr:rowOff>19050</xdr:rowOff>
    </xdr:from>
    <xdr:to>
      <xdr:col>9</xdr:col>
      <xdr:colOff>523875</xdr:colOff>
      <xdr:row>1244</xdr:row>
      <xdr:rowOff>38100</xdr:rowOff>
    </xdr:to>
    <xdr:grpSp>
      <xdr:nvGrpSpPr>
        <xdr:cNvPr id="271" name="Group 86">
          <a:extLst>
            <a:ext uri="{FF2B5EF4-FFF2-40B4-BE49-F238E27FC236}">
              <a16:creationId xmlns="" xmlns:a16="http://schemas.microsoft.com/office/drawing/2014/main" id="{00000000-0008-0000-0300-00000F010000}"/>
            </a:ext>
          </a:extLst>
        </xdr:cNvPr>
        <xdr:cNvGrpSpPr>
          <a:grpSpLocks/>
        </xdr:cNvGrpSpPr>
      </xdr:nvGrpSpPr>
      <xdr:grpSpPr bwMode="auto">
        <a:xfrm>
          <a:off x="4022725" y="236270800"/>
          <a:ext cx="3761317" cy="1511300"/>
          <a:chOff x="1323975" y="166763700"/>
          <a:chExt cx="3590925" cy="1581150"/>
        </a:xfrm>
      </xdr:grpSpPr>
      <xdr:sp macro="" textlink="">
        <xdr:nvSpPr>
          <xdr:cNvPr id="272" name="Rectangle 271">
            <a:extLst>
              <a:ext uri="{FF2B5EF4-FFF2-40B4-BE49-F238E27FC236}">
                <a16:creationId xmlns="" xmlns:a16="http://schemas.microsoft.com/office/drawing/2014/main" id="{00000000-0008-0000-0300-000010010000}"/>
              </a:ext>
            </a:extLst>
          </xdr:cNvPr>
          <xdr:cNvSpPr/>
        </xdr:nvSpPr>
        <xdr:spPr>
          <a:xfrm>
            <a:off x="1352474" y="166792275"/>
            <a:ext cx="3524426" cy="1514475"/>
          </a:xfrm>
          <a:prstGeom prst="rect">
            <a:avLst/>
          </a:prstGeom>
          <a:noFill/>
          <a:ln w="6350" cmpd="dbl">
            <a:solidFill>
              <a:schemeClr val="accent1">
                <a:shade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73" name="Rectangle 272">
            <a:extLst>
              <a:ext uri="{FF2B5EF4-FFF2-40B4-BE49-F238E27FC236}">
                <a16:creationId xmlns="" xmlns:a16="http://schemas.microsoft.com/office/drawing/2014/main" id="{00000000-0008-0000-0300-000011010000}"/>
              </a:ext>
            </a:extLst>
          </xdr:cNvPr>
          <xdr:cNvSpPr/>
        </xdr:nvSpPr>
        <xdr:spPr>
          <a:xfrm>
            <a:off x="1323975" y="166763700"/>
            <a:ext cx="3590925" cy="1581150"/>
          </a:xfrm>
          <a:prstGeom prst="rect">
            <a:avLst/>
          </a:prstGeom>
          <a:noFill/>
          <a:ln w="6350" cmpd="dbl">
            <a:solidFill>
              <a:schemeClr val="accent1">
                <a:shade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2</xdr:col>
      <xdr:colOff>19050</xdr:colOff>
      <xdr:row>1235</xdr:row>
      <xdr:rowOff>133350</xdr:rowOff>
    </xdr:from>
    <xdr:to>
      <xdr:col>3</xdr:col>
      <xdr:colOff>661147</xdr:colOff>
      <xdr:row>1239</xdr:row>
      <xdr:rowOff>78441</xdr:rowOff>
    </xdr:to>
    <xdr:sp macro="" textlink="">
      <xdr:nvSpPr>
        <xdr:cNvPr id="296" name="Rounded Rectangular Callout 295">
          <a:extLst>
            <a:ext uri="{FF2B5EF4-FFF2-40B4-BE49-F238E27FC236}">
              <a16:creationId xmlns="" xmlns:a16="http://schemas.microsoft.com/office/drawing/2014/main" id="{00000000-0008-0000-0300-000028010000}"/>
            </a:ext>
          </a:extLst>
        </xdr:cNvPr>
        <xdr:cNvSpPr/>
      </xdr:nvSpPr>
      <xdr:spPr>
        <a:xfrm>
          <a:off x="1072403" y="366117468"/>
          <a:ext cx="1628215" cy="673473"/>
        </a:xfrm>
        <a:prstGeom prst="wedgeRoundRectCallout">
          <a:avLst>
            <a:gd name="adj1" fmla="val 84208"/>
            <a:gd name="adj2" fmla="val -7293"/>
            <a:gd name="adj3" fmla="val 16667"/>
          </a:avLst>
        </a:prstGeom>
        <a:effectLst>
          <a:glow rad="63500">
            <a:schemeClr val="accent5">
              <a:satMod val="175000"/>
              <a:alpha val="40000"/>
            </a:schemeClr>
          </a:glow>
          <a:outerShdw blurRad="40000" dist="23000" dir="5400000" rotWithShape="0">
            <a:srgbClr val="000000">
              <a:alpha val="35000"/>
            </a:srgbClr>
          </a:outerShdw>
          <a:reflection blurRad="6350" stA="50000" endA="300" endPos="55500" dist="50800" dir="5400000" sy="-100000" algn="bl" rotWithShape="0"/>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n-US" sz="1000"/>
            <a:t>Updated for the quarter ending  June</a:t>
          </a:r>
        </a:p>
        <a:p>
          <a:pPr algn="ctr"/>
          <a:r>
            <a:rPr lang="en-US" sz="1000"/>
            <a:t>2015</a:t>
          </a:r>
        </a:p>
      </xdr:txBody>
    </xdr:sp>
    <xdr:clientData/>
  </xdr:twoCellAnchor>
  <xdr:twoCellAnchor editAs="oneCell">
    <xdr:from>
      <xdr:col>13</xdr:col>
      <xdr:colOff>57150</xdr:colOff>
      <xdr:row>1247</xdr:row>
      <xdr:rowOff>66675</xdr:rowOff>
    </xdr:from>
    <xdr:to>
      <xdr:col>13</xdr:col>
      <xdr:colOff>323850</xdr:colOff>
      <xdr:row>1249</xdr:row>
      <xdr:rowOff>19050</xdr:rowOff>
    </xdr:to>
    <xdr:pic>
      <xdr:nvPicPr>
        <xdr:cNvPr id="297"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29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086850" y="289950525"/>
          <a:ext cx="266700" cy="333375"/>
        </a:xfrm>
        <a:prstGeom prst="rect">
          <a:avLst/>
        </a:prstGeom>
        <a:noFill/>
        <a:ln w="9525">
          <a:noFill/>
          <a:miter lim="800000"/>
          <a:headEnd/>
          <a:tailEnd/>
        </a:ln>
      </xdr:spPr>
    </xdr:pic>
    <xdr:clientData/>
  </xdr:twoCellAnchor>
  <xdr:twoCellAnchor>
    <xdr:from>
      <xdr:col>4</xdr:col>
      <xdr:colOff>628650</xdr:colOff>
      <xdr:row>1236</xdr:row>
      <xdr:rowOff>95250</xdr:rowOff>
    </xdr:from>
    <xdr:to>
      <xdr:col>6</xdr:col>
      <xdr:colOff>171450</xdr:colOff>
      <xdr:row>1239</xdr:row>
      <xdr:rowOff>28575</xdr:rowOff>
    </xdr:to>
    <xdr:sp macro="" textlink="">
      <xdr:nvSpPr>
        <xdr:cNvPr id="302" name="Rounded Rectangle 301">
          <a:hlinkClick xmlns:r="http://schemas.openxmlformats.org/officeDocument/2006/relationships" r:id="rId37" tooltip="Click to view the data"/>
          <a:extLst>
            <a:ext uri="{FF2B5EF4-FFF2-40B4-BE49-F238E27FC236}">
              <a16:creationId xmlns="" xmlns:a16="http://schemas.microsoft.com/office/drawing/2014/main" id="{00000000-0008-0000-0300-00002E010000}"/>
            </a:ext>
          </a:extLst>
        </xdr:cNvPr>
        <xdr:cNvSpPr/>
      </xdr:nvSpPr>
      <xdr:spPr>
        <a:xfrm>
          <a:off x="3419475" y="349138875"/>
          <a:ext cx="933450" cy="47625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2400" i="1"/>
            <a:t>NLD</a:t>
          </a:r>
        </a:p>
      </xdr:txBody>
    </xdr:sp>
    <xdr:clientData/>
  </xdr:twoCellAnchor>
  <xdr:twoCellAnchor>
    <xdr:from>
      <xdr:col>8</xdr:col>
      <xdr:colOff>38100</xdr:colOff>
      <xdr:row>1236</xdr:row>
      <xdr:rowOff>85725</xdr:rowOff>
    </xdr:from>
    <xdr:to>
      <xdr:col>9</xdr:col>
      <xdr:colOff>285750</xdr:colOff>
      <xdr:row>1239</xdr:row>
      <xdr:rowOff>19050</xdr:rowOff>
    </xdr:to>
    <xdr:sp macro="" textlink="">
      <xdr:nvSpPr>
        <xdr:cNvPr id="303" name="Rounded Rectangle 302">
          <a:hlinkClick xmlns:r="http://schemas.openxmlformats.org/officeDocument/2006/relationships" r:id="rId38" tooltip="Click to view the data"/>
          <a:extLst>
            <a:ext uri="{FF2B5EF4-FFF2-40B4-BE49-F238E27FC236}">
              <a16:creationId xmlns="" xmlns:a16="http://schemas.microsoft.com/office/drawing/2014/main" id="{00000000-0008-0000-0300-00002F010000}"/>
            </a:ext>
          </a:extLst>
        </xdr:cNvPr>
        <xdr:cNvSpPr/>
      </xdr:nvSpPr>
      <xdr:spPr>
        <a:xfrm>
          <a:off x="5581650" y="349129350"/>
          <a:ext cx="933450" cy="47625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2400" i="1"/>
            <a:t>ILD</a:t>
          </a:r>
        </a:p>
      </xdr:txBody>
    </xdr:sp>
    <xdr:clientData/>
  </xdr:twoCellAnchor>
  <xdr:twoCellAnchor>
    <xdr:from>
      <xdr:col>6</xdr:col>
      <xdr:colOff>228600</xdr:colOff>
      <xdr:row>1240</xdr:row>
      <xdr:rowOff>95250</xdr:rowOff>
    </xdr:from>
    <xdr:to>
      <xdr:col>7</xdr:col>
      <xdr:colOff>495300</xdr:colOff>
      <xdr:row>1243</xdr:row>
      <xdr:rowOff>95250</xdr:rowOff>
    </xdr:to>
    <xdr:sp macro="" textlink="">
      <xdr:nvSpPr>
        <xdr:cNvPr id="304" name="Rounded Rectangle 303">
          <a:hlinkClick xmlns:r="http://schemas.openxmlformats.org/officeDocument/2006/relationships" r:id="rId39" tooltip="Click to view the data"/>
          <a:extLst>
            <a:ext uri="{FF2B5EF4-FFF2-40B4-BE49-F238E27FC236}">
              <a16:creationId xmlns="" xmlns:a16="http://schemas.microsoft.com/office/drawing/2014/main" id="{00000000-0008-0000-0300-000030010000}"/>
            </a:ext>
          </a:extLst>
        </xdr:cNvPr>
        <xdr:cNvSpPr/>
      </xdr:nvSpPr>
      <xdr:spPr>
        <a:xfrm>
          <a:off x="4410075" y="349843725"/>
          <a:ext cx="933450" cy="47625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2400" i="1"/>
            <a:t>ISP</a:t>
          </a:r>
        </a:p>
      </xdr:txBody>
    </xdr:sp>
    <xdr:clientData/>
  </xdr:twoCellAnchor>
  <xdr:twoCellAnchor>
    <xdr:from>
      <xdr:col>5</xdr:col>
      <xdr:colOff>200025</xdr:colOff>
      <xdr:row>1251</xdr:row>
      <xdr:rowOff>47625</xdr:rowOff>
    </xdr:from>
    <xdr:to>
      <xdr:col>9</xdr:col>
      <xdr:colOff>28575</xdr:colOff>
      <xdr:row>1252</xdr:row>
      <xdr:rowOff>123825</xdr:rowOff>
    </xdr:to>
    <xdr:sp macro="" textlink="">
      <xdr:nvSpPr>
        <xdr:cNvPr id="305" name="Rounded Rectangle 304">
          <a:extLst>
            <a:ext uri="{FF2B5EF4-FFF2-40B4-BE49-F238E27FC236}">
              <a16:creationId xmlns="" xmlns:a16="http://schemas.microsoft.com/office/drawing/2014/main" id="{00000000-0008-0000-0300-000031010000}"/>
            </a:ext>
          </a:extLst>
        </xdr:cNvPr>
        <xdr:cNvSpPr/>
      </xdr:nvSpPr>
      <xdr:spPr>
        <a:xfrm>
          <a:off x="4105275" y="251183775"/>
          <a:ext cx="2276475"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a:t>NLD  Operators </a:t>
          </a:r>
        </a:p>
      </xdr:txBody>
    </xdr:sp>
    <xdr:clientData/>
  </xdr:twoCellAnchor>
  <xdr:twoCellAnchor>
    <xdr:from>
      <xdr:col>6</xdr:col>
      <xdr:colOff>0</xdr:colOff>
      <xdr:row>1282</xdr:row>
      <xdr:rowOff>0</xdr:rowOff>
    </xdr:from>
    <xdr:to>
      <xdr:col>9</xdr:col>
      <xdr:colOff>457200</xdr:colOff>
      <xdr:row>1283</xdr:row>
      <xdr:rowOff>76200</xdr:rowOff>
    </xdr:to>
    <xdr:sp macro="" textlink="">
      <xdr:nvSpPr>
        <xdr:cNvPr id="306" name="Rounded Rectangle 305">
          <a:extLst>
            <a:ext uri="{FF2B5EF4-FFF2-40B4-BE49-F238E27FC236}">
              <a16:creationId xmlns="" xmlns:a16="http://schemas.microsoft.com/office/drawing/2014/main" id="{00000000-0008-0000-0300-000032010000}"/>
            </a:ext>
          </a:extLst>
        </xdr:cNvPr>
        <xdr:cNvSpPr/>
      </xdr:nvSpPr>
      <xdr:spPr>
        <a:xfrm>
          <a:off x="3790950" y="357044625"/>
          <a:ext cx="2276475"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a:t>ILD  Operators </a:t>
          </a:r>
        </a:p>
      </xdr:txBody>
    </xdr:sp>
    <xdr:clientData/>
  </xdr:twoCellAnchor>
  <xdr:twoCellAnchor>
    <xdr:from>
      <xdr:col>5</xdr:col>
      <xdr:colOff>333375</xdr:colOff>
      <xdr:row>1306</xdr:row>
      <xdr:rowOff>57150</xdr:rowOff>
    </xdr:from>
    <xdr:to>
      <xdr:col>9</xdr:col>
      <xdr:colOff>161925</xdr:colOff>
      <xdr:row>1307</xdr:row>
      <xdr:rowOff>133350</xdr:rowOff>
    </xdr:to>
    <xdr:sp macro="" textlink="">
      <xdr:nvSpPr>
        <xdr:cNvPr id="307" name="Rounded Rectangle 306">
          <a:extLst>
            <a:ext uri="{FF2B5EF4-FFF2-40B4-BE49-F238E27FC236}">
              <a16:creationId xmlns="" xmlns:a16="http://schemas.microsoft.com/office/drawing/2014/main" id="{00000000-0008-0000-0300-000033010000}"/>
            </a:ext>
          </a:extLst>
        </xdr:cNvPr>
        <xdr:cNvSpPr/>
      </xdr:nvSpPr>
      <xdr:spPr>
        <a:xfrm>
          <a:off x="3495675" y="361426125"/>
          <a:ext cx="2276475"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a:t>ISP</a:t>
          </a:r>
        </a:p>
      </xdr:txBody>
    </xdr:sp>
    <xdr:clientData/>
  </xdr:twoCellAnchor>
  <xdr:twoCellAnchor>
    <xdr:from>
      <xdr:col>14</xdr:col>
      <xdr:colOff>56030</xdr:colOff>
      <xdr:row>681</xdr:row>
      <xdr:rowOff>11206</xdr:rowOff>
    </xdr:from>
    <xdr:to>
      <xdr:col>14</xdr:col>
      <xdr:colOff>370355</xdr:colOff>
      <xdr:row>682</xdr:row>
      <xdr:rowOff>182656</xdr:rowOff>
    </xdr:to>
    <xdr:sp macro="" textlink="">
      <xdr:nvSpPr>
        <xdr:cNvPr id="226" name="Up Arrow 225">
          <a:hlinkClick xmlns:r="http://schemas.openxmlformats.org/officeDocument/2006/relationships" r:id="rId40"/>
          <a:extLst>
            <a:ext uri="{FF2B5EF4-FFF2-40B4-BE49-F238E27FC236}">
              <a16:creationId xmlns="" xmlns:a16="http://schemas.microsoft.com/office/drawing/2014/main" id="{00000000-0008-0000-0300-0000E2000000}"/>
            </a:ext>
          </a:extLst>
        </xdr:cNvPr>
        <xdr:cNvSpPr/>
      </xdr:nvSpPr>
      <xdr:spPr>
        <a:xfrm>
          <a:off x="8684559" y="2489835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145676</xdr:colOff>
      <xdr:row>972</xdr:row>
      <xdr:rowOff>170890</xdr:rowOff>
    </xdr:from>
    <xdr:to>
      <xdr:col>14</xdr:col>
      <xdr:colOff>428065</xdr:colOff>
      <xdr:row>974</xdr:row>
      <xdr:rowOff>116417</xdr:rowOff>
    </xdr:to>
    <xdr:sp macro="" textlink="">
      <xdr:nvSpPr>
        <xdr:cNvPr id="246" name="Up Arrow 245">
          <a:hlinkClick xmlns:r="http://schemas.openxmlformats.org/officeDocument/2006/relationships" r:id="rId41"/>
          <a:extLst>
            <a:ext uri="{FF2B5EF4-FFF2-40B4-BE49-F238E27FC236}">
              <a16:creationId xmlns="" xmlns:a16="http://schemas.microsoft.com/office/drawing/2014/main" id="{00000000-0008-0000-0300-0000F6000000}"/>
            </a:ext>
          </a:extLst>
        </xdr:cNvPr>
        <xdr:cNvSpPr/>
      </xdr:nvSpPr>
      <xdr:spPr>
        <a:xfrm>
          <a:off x="9533093" y="192290140"/>
          <a:ext cx="282389" cy="326527"/>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159684</xdr:colOff>
      <xdr:row>995</xdr:row>
      <xdr:rowOff>94169</xdr:rowOff>
    </xdr:from>
    <xdr:to>
      <xdr:col>14</xdr:col>
      <xdr:colOff>474009</xdr:colOff>
      <xdr:row>997</xdr:row>
      <xdr:rowOff>28575</xdr:rowOff>
    </xdr:to>
    <xdr:sp macro="" textlink="">
      <xdr:nvSpPr>
        <xdr:cNvPr id="248" name="Up Arrow 247">
          <a:hlinkClick xmlns:r="http://schemas.openxmlformats.org/officeDocument/2006/relationships" r:id="rId41"/>
          <a:extLst>
            <a:ext uri="{FF2B5EF4-FFF2-40B4-BE49-F238E27FC236}">
              <a16:creationId xmlns="" xmlns:a16="http://schemas.microsoft.com/office/drawing/2014/main" id="{00000000-0008-0000-0300-0000F8000000}"/>
            </a:ext>
          </a:extLst>
        </xdr:cNvPr>
        <xdr:cNvSpPr/>
      </xdr:nvSpPr>
      <xdr:spPr>
        <a:xfrm>
          <a:off x="9198909" y="193813619"/>
          <a:ext cx="314325" cy="315406"/>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42582</xdr:colOff>
      <xdr:row>1057</xdr:row>
      <xdr:rowOff>86285</xdr:rowOff>
    </xdr:from>
    <xdr:to>
      <xdr:col>14</xdr:col>
      <xdr:colOff>410308</xdr:colOff>
      <xdr:row>1059</xdr:row>
      <xdr:rowOff>67235</xdr:rowOff>
    </xdr:to>
    <xdr:sp macro="" textlink="">
      <xdr:nvSpPr>
        <xdr:cNvPr id="291" name="Up Arrow 290">
          <a:hlinkClick xmlns:r="http://schemas.openxmlformats.org/officeDocument/2006/relationships" r:id="rId41"/>
          <a:extLst>
            <a:ext uri="{FF2B5EF4-FFF2-40B4-BE49-F238E27FC236}">
              <a16:creationId xmlns="" xmlns:a16="http://schemas.microsoft.com/office/drawing/2014/main" id="{00000000-0008-0000-0300-000023010000}"/>
            </a:ext>
          </a:extLst>
        </xdr:cNvPr>
        <xdr:cNvSpPr/>
      </xdr:nvSpPr>
      <xdr:spPr>
        <a:xfrm>
          <a:off x="9081807" y="207226460"/>
          <a:ext cx="367726"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127758</xdr:colOff>
      <xdr:row>1080</xdr:row>
      <xdr:rowOff>91888</xdr:rowOff>
    </xdr:from>
    <xdr:to>
      <xdr:col>14</xdr:col>
      <xdr:colOff>428625</xdr:colOff>
      <xdr:row>1082</xdr:row>
      <xdr:rowOff>0</xdr:rowOff>
    </xdr:to>
    <xdr:sp macro="" textlink="">
      <xdr:nvSpPr>
        <xdr:cNvPr id="333" name="Up Arrow 332">
          <a:hlinkClick xmlns:r="http://schemas.openxmlformats.org/officeDocument/2006/relationships" r:id="rId41"/>
          <a:extLst>
            <a:ext uri="{FF2B5EF4-FFF2-40B4-BE49-F238E27FC236}">
              <a16:creationId xmlns="" xmlns:a16="http://schemas.microsoft.com/office/drawing/2014/main" id="{00000000-0008-0000-0300-00004D010000}"/>
            </a:ext>
          </a:extLst>
        </xdr:cNvPr>
        <xdr:cNvSpPr/>
      </xdr:nvSpPr>
      <xdr:spPr>
        <a:xfrm>
          <a:off x="9166983" y="212080288"/>
          <a:ext cx="300867"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93020</xdr:colOff>
      <xdr:row>1096</xdr:row>
      <xdr:rowOff>176493</xdr:rowOff>
    </xdr:from>
    <xdr:to>
      <xdr:col>14</xdr:col>
      <xdr:colOff>407345</xdr:colOff>
      <xdr:row>1098</xdr:row>
      <xdr:rowOff>157443</xdr:rowOff>
    </xdr:to>
    <xdr:sp macro="" textlink="">
      <xdr:nvSpPr>
        <xdr:cNvPr id="334" name="Up Arrow 333">
          <a:hlinkClick xmlns:r="http://schemas.openxmlformats.org/officeDocument/2006/relationships" r:id="rId41"/>
          <a:extLst>
            <a:ext uri="{FF2B5EF4-FFF2-40B4-BE49-F238E27FC236}">
              <a16:creationId xmlns="" xmlns:a16="http://schemas.microsoft.com/office/drawing/2014/main" id="{00000000-0008-0000-0300-00004E010000}"/>
            </a:ext>
          </a:extLst>
        </xdr:cNvPr>
        <xdr:cNvSpPr/>
      </xdr:nvSpPr>
      <xdr:spPr>
        <a:xfrm>
          <a:off x="8721549" y="336711552"/>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70608</xdr:colOff>
      <xdr:row>1117</xdr:row>
      <xdr:rowOff>47625</xdr:rowOff>
    </xdr:from>
    <xdr:to>
      <xdr:col>14</xdr:col>
      <xdr:colOff>384933</xdr:colOff>
      <xdr:row>1119</xdr:row>
      <xdr:rowOff>28575</xdr:rowOff>
    </xdr:to>
    <xdr:sp macro="" textlink="">
      <xdr:nvSpPr>
        <xdr:cNvPr id="335" name="Up Arrow 334">
          <a:hlinkClick xmlns:r="http://schemas.openxmlformats.org/officeDocument/2006/relationships" r:id="rId41"/>
          <a:extLst>
            <a:ext uri="{FF2B5EF4-FFF2-40B4-BE49-F238E27FC236}">
              <a16:creationId xmlns="" xmlns:a16="http://schemas.microsoft.com/office/drawing/2014/main" id="{00000000-0008-0000-0300-00004F010000}"/>
            </a:ext>
          </a:extLst>
        </xdr:cNvPr>
        <xdr:cNvSpPr/>
      </xdr:nvSpPr>
      <xdr:spPr>
        <a:xfrm>
          <a:off x="8699137" y="340964184"/>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108148</xdr:colOff>
      <xdr:row>1138</xdr:row>
      <xdr:rowOff>21852</xdr:rowOff>
    </xdr:from>
    <xdr:to>
      <xdr:col>14</xdr:col>
      <xdr:colOff>422473</xdr:colOff>
      <xdr:row>1140</xdr:row>
      <xdr:rowOff>2802</xdr:rowOff>
    </xdr:to>
    <xdr:sp macro="" textlink="">
      <xdr:nvSpPr>
        <xdr:cNvPr id="336" name="Up Arrow 335">
          <a:hlinkClick xmlns:r="http://schemas.openxmlformats.org/officeDocument/2006/relationships" r:id="rId41"/>
          <a:extLst>
            <a:ext uri="{FF2B5EF4-FFF2-40B4-BE49-F238E27FC236}">
              <a16:creationId xmlns="" xmlns:a16="http://schemas.microsoft.com/office/drawing/2014/main" id="{00000000-0008-0000-0300-000050010000}"/>
            </a:ext>
          </a:extLst>
        </xdr:cNvPr>
        <xdr:cNvSpPr/>
      </xdr:nvSpPr>
      <xdr:spPr>
        <a:xfrm>
          <a:off x="8736677" y="345510411"/>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69477</xdr:colOff>
      <xdr:row>1173</xdr:row>
      <xdr:rowOff>121023</xdr:rowOff>
    </xdr:from>
    <xdr:to>
      <xdr:col>14</xdr:col>
      <xdr:colOff>383802</xdr:colOff>
      <xdr:row>1175</xdr:row>
      <xdr:rowOff>0</xdr:rowOff>
    </xdr:to>
    <xdr:sp macro="" textlink="">
      <xdr:nvSpPr>
        <xdr:cNvPr id="337" name="Up Arrow 336">
          <a:hlinkClick xmlns:r="http://schemas.openxmlformats.org/officeDocument/2006/relationships" r:id="rId41"/>
          <a:extLst>
            <a:ext uri="{FF2B5EF4-FFF2-40B4-BE49-F238E27FC236}">
              <a16:creationId xmlns="" xmlns:a16="http://schemas.microsoft.com/office/drawing/2014/main" id="{00000000-0008-0000-0300-000051010000}"/>
            </a:ext>
          </a:extLst>
        </xdr:cNvPr>
        <xdr:cNvSpPr/>
      </xdr:nvSpPr>
      <xdr:spPr>
        <a:xfrm>
          <a:off x="8698006" y="352557229"/>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89647</xdr:colOff>
      <xdr:row>1183</xdr:row>
      <xdr:rowOff>1681</xdr:rowOff>
    </xdr:from>
    <xdr:to>
      <xdr:col>14</xdr:col>
      <xdr:colOff>372596</xdr:colOff>
      <xdr:row>1184</xdr:row>
      <xdr:rowOff>173131</xdr:rowOff>
    </xdr:to>
    <xdr:sp macro="" textlink="">
      <xdr:nvSpPr>
        <xdr:cNvPr id="338" name="Up Arrow 337">
          <a:hlinkClick xmlns:r="http://schemas.openxmlformats.org/officeDocument/2006/relationships" r:id="rId41"/>
          <a:extLst>
            <a:ext uri="{FF2B5EF4-FFF2-40B4-BE49-F238E27FC236}">
              <a16:creationId xmlns="" xmlns:a16="http://schemas.microsoft.com/office/drawing/2014/main" id="{00000000-0008-0000-0300-000052010000}"/>
            </a:ext>
          </a:extLst>
        </xdr:cNvPr>
        <xdr:cNvSpPr/>
      </xdr:nvSpPr>
      <xdr:spPr>
        <a:xfrm>
          <a:off x="8718176" y="354723887"/>
          <a:ext cx="282949"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67797</xdr:colOff>
      <xdr:row>1195</xdr:row>
      <xdr:rowOff>0</xdr:rowOff>
    </xdr:from>
    <xdr:to>
      <xdr:col>14</xdr:col>
      <xdr:colOff>382122</xdr:colOff>
      <xdr:row>1196</xdr:row>
      <xdr:rowOff>131669</xdr:rowOff>
    </xdr:to>
    <xdr:sp macro="" textlink="">
      <xdr:nvSpPr>
        <xdr:cNvPr id="339" name="Up Arrow 338">
          <a:hlinkClick xmlns:r="http://schemas.openxmlformats.org/officeDocument/2006/relationships" r:id="rId41"/>
          <a:extLst>
            <a:ext uri="{FF2B5EF4-FFF2-40B4-BE49-F238E27FC236}">
              <a16:creationId xmlns="" xmlns:a16="http://schemas.microsoft.com/office/drawing/2014/main" id="{00000000-0008-0000-0300-000053010000}"/>
            </a:ext>
          </a:extLst>
        </xdr:cNvPr>
        <xdr:cNvSpPr/>
      </xdr:nvSpPr>
      <xdr:spPr>
        <a:xfrm>
          <a:off x="8696326" y="357528719"/>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35859</xdr:colOff>
      <xdr:row>1216</xdr:row>
      <xdr:rowOff>145676</xdr:rowOff>
    </xdr:from>
    <xdr:to>
      <xdr:col>14</xdr:col>
      <xdr:colOff>350184</xdr:colOff>
      <xdr:row>1218</xdr:row>
      <xdr:rowOff>126626</xdr:rowOff>
    </xdr:to>
    <xdr:sp macro="" textlink="">
      <xdr:nvSpPr>
        <xdr:cNvPr id="340" name="Up Arrow 339">
          <a:hlinkClick xmlns:r="http://schemas.openxmlformats.org/officeDocument/2006/relationships" r:id="rId41"/>
          <a:extLst>
            <a:ext uri="{FF2B5EF4-FFF2-40B4-BE49-F238E27FC236}">
              <a16:creationId xmlns="" xmlns:a16="http://schemas.microsoft.com/office/drawing/2014/main" id="{00000000-0008-0000-0300-000054010000}"/>
            </a:ext>
          </a:extLst>
        </xdr:cNvPr>
        <xdr:cNvSpPr/>
      </xdr:nvSpPr>
      <xdr:spPr>
        <a:xfrm>
          <a:off x="8664388" y="361905176"/>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48186</xdr:colOff>
      <xdr:row>1473</xdr:row>
      <xdr:rowOff>133350</xdr:rowOff>
    </xdr:from>
    <xdr:to>
      <xdr:col>6</xdr:col>
      <xdr:colOff>238686</xdr:colOff>
      <xdr:row>1494</xdr:row>
      <xdr:rowOff>95250</xdr:rowOff>
    </xdr:to>
    <xdr:graphicFrame macro="">
      <xdr:nvGraphicFramePr>
        <xdr:cNvPr id="253" name="Chart 252">
          <a:extLst>
            <a:ext uri="{FF2B5EF4-FFF2-40B4-BE49-F238E27FC236}">
              <a16:creationId xmlns="" xmlns:a16="http://schemas.microsoft.com/office/drawing/2014/main" id="{00000000-0008-0000-0300-0000F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459442</xdr:colOff>
      <xdr:row>1473</xdr:row>
      <xdr:rowOff>180974</xdr:rowOff>
    </xdr:from>
    <xdr:to>
      <xdr:col>13</xdr:col>
      <xdr:colOff>478492</xdr:colOff>
      <xdr:row>1494</xdr:row>
      <xdr:rowOff>142875</xdr:rowOff>
    </xdr:to>
    <xdr:graphicFrame macro="">
      <xdr:nvGraphicFramePr>
        <xdr:cNvPr id="254" name="Chart 253">
          <a:extLst>
            <a:ext uri="{FF2B5EF4-FFF2-40B4-BE49-F238E27FC236}">
              <a16:creationId xmlns="" xmlns:a16="http://schemas.microsoft.com/office/drawing/2014/main" id="{00000000-0008-0000-0300-0000F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xdr:col>
      <xdr:colOff>70597</xdr:colOff>
      <xdr:row>1024</xdr:row>
      <xdr:rowOff>0</xdr:rowOff>
    </xdr:from>
    <xdr:to>
      <xdr:col>14</xdr:col>
      <xdr:colOff>384922</xdr:colOff>
      <xdr:row>1025</xdr:row>
      <xdr:rowOff>31750</xdr:rowOff>
    </xdr:to>
    <xdr:sp macro="" textlink="">
      <xdr:nvSpPr>
        <xdr:cNvPr id="258" name="Up Arrow 257">
          <a:hlinkClick xmlns:r="http://schemas.openxmlformats.org/officeDocument/2006/relationships" r:id="rId41"/>
          <a:extLst>
            <a:ext uri="{FF2B5EF4-FFF2-40B4-BE49-F238E27FC236}">
              <a16:creationId xmlns="" xmlns:a16="http://schemas.microsoft.com/office/drawing/2014/main" id="{00000000-0008-0000-0300-000002010000}"/>
            </a:ext>
          </a:extLst>
        </xdr:cNvPr>
        <xdr:cNvSpPr/>
      </xdr:nvSpPr>
      <xdr:spPr>
        <a:xfrm>
          <a:off x="9458014" y="203370579"/>
          <a:ext cx="314325" cy="295088"/>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0</xdr:colOff>
      <xdr:row>600</xdr:row>
      <xdr:rowOff>0</xdr:rowOff>
    </xdr:from>
    <xdr:to>
      <xdr:col>13</xdr:col>
      <xdr:colOff>266700</xdr:colOff>
      <xdr:row>601</xdr:row>
      <xdr:rowOff>142875</xdr:rowOff>
    </xdr:to>
    <xdr:pic>
      <xdr:nvPicPr>
        <xdr:cNvPr id="229"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53400" y="135112125"/>
          <a:ext cx="266700" cy="333375"/>
        </a:xfrm>
        <a:prstGeom prst="rect">
          <a:avLst/>
        </a:prstGeom>
        <a:noFill/>
        <a:ln w="9525">
          <a:noFill/>
          <a:miter lim="800000"/>
          <a:headEnd/>
          <a:tailEnd/>
        </a:ln>
      </xdr:spPr>
    </xdr:pic>
    <xdr:clientData/>
  </xdr:twoCellAnchor>
  <xdr:twoCellAnchor>
    <xdr:from>
      <xdr:col>2</xdr:col>
      <xdr:colOff>76200</xdr:colOff>
      <xdr:row>108</xdr:row>
      <xdr:rowOff>76199</xdr:rowOff>
    </xdr:from>
    <xdr:to>
      <xdr:col>12</xdr:col>
      <xdr:colOff>114300</xdr:colOff>
      <xdr:row>128</xdr:row>
      <xdr:rowOff>104775</xdr:rowOff>
    </xdr:to>
    <xdr:grpSp>
      <xdr:nvGrpSpPr>
        <xdr:cNvPr id="260" name="Group 259">
          <a:extLst>
            <a:ext uri="{FF2B5EF4-FFF2-40B4-BE49-F238E27FC236}">
              <a16:creationId xmlns="" xmlns:a16="http://schemas.microsoft.com/office/drawing/2014/main" id="{00000000-0008-0000-0300-000004010000}"/>
            </a:ext>
          </a:extLst>
        </xdr:cNvPr>
        <xdr:cNvGrpSpPr/>
      </xdr:nvGrpSpPr>
      <xdr:grpSpPr>
        <a:xfrm>
          <a:off x="1822450" y="20883032"/>
          <a:ext cx="7605183" cy="3891493"/>
          <a:chOff x="2714380" y="19354799"/>
          <a:chExt cx="6515100" cy="3895726"/>
        </a:xfrm>
      </xdr:grpSpPr>
      <xdr:graphicFrame macro="">
        <xdr:nvGraphicFramePr>
          <xdr:cNvPr id="20" name="Chart 5">
            <a:extLst>
              <a:ext uri="{FF2B5EF4-FFF2-40B4-BE49-F238E27FC236}">
                <a16:creationId xmlns="" xmlns:a16="http://schemas.microsoft.com/office/drawing/2014/main" id="{00000000-0008-0000-0300-000014000000}"/>
              </a:ext>
            </a:extLst>
          </xdr:cNvPr>
          <xdr:cNvGraphicFramePr>
            <a:graphicFrameLocks/>
          </xdr:cNvGraphicFramePr>
        </xdr:nvGraphicFramePr>
        <xdr:xfrm>
          <a:off x="2714380" y="19354799"/>
          <a:ext cx="6515100" cy="3895726"/>
        </xdr:xfrm>
        <a:graphic>
          <a:graphicData uri="http://schemas.openxmlformats.org/drawingml/2006/chart">
            <c:chart xmlns:c="http://schemas.openxmlformats.org/drawingml/2006/chart" xmlns:r="http://schemas.openxmlformats.org/officeDocument/2006/relationships" r:id="rId44"/>
          </a:graphicData>
        </a:graphic>
      </xdr:graphicFrame>
      <xdr:sp macro="" textlink="">
        <xdr:nvSpPr>
          <xdr:cNvPr id="257" name="TextBox 256">
            <a:extLst>
              <a:ext uri="{FF2B5EF4-FFF2-40B4-BE49-F238E27FC236}">
                <a16:creationId xmlns="" xmlns:a16="http://schemas.microsoft.com/office/drawing/2014/main" id="{00000000-0008-0000-0300-000001010000}"/>
              </a:ext>
            </a:extLst>
          </xdr:cNvPr>
          <xdr:cNvSpPr txBox="1"/>
        </xdr:nvSpPr>
        <xdr:spPr>
          <a:xfrm>
            <a:off x="5650771" y="22093428"/>
            <a:ext cx="390525"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000"/>
          </a:p>
        </xdr:txBody>
      </xdr:sp>
    </xdr:grpSp>
    <xdr:clientData/>
  </xdr:twoCellAnchor>
  <xdr:twoCellAnchor editAs="oneCell">
    <xdr:from>
      <xdr:col>13</xdr:col>
      <xdr:colOff>0</xdr:colOff>
      <xdr:row>506</xdr:row>
      <xdr:rowOff>0</xdr:rowOff>
    </xdr:from>
    <xdr:to>
      <xdr:col>13</xdr:col>
      <xdr:colOff>266700</xdr:colOff>
      <xdr:row>507</xdr:row>
      <xdr:rowOff>142875</xdr:rowOff>
    </xdr:to>
    <xdr:pic>
      <xdr:nvPicPr>
        <xdr:cNvPr id="26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74182" y="117694364"/>
          <a:ext cx="266700" cy="333375"/>
        </a:xfrm>
        <a:prstGeom prst="rect">
          <a:avLst/>
        </a:prstGeom>
        <a:noFill/>
        <a:ln w="9525">
          <a:noFill/>
          <a:miter lim="800000"/>
          <a:headEnd/>
          <a:tailEnd/>
        </a:ln>
      </xdr:spPr>
    </xdr:pic>
    <xdr:clientData/>
  </xdr:twoCellAnchor>
  <xdr:twoCellAnchor>
    <xdr:from>
      <xdr:col>2</xdr:col>
      <xdr:colOff>294936</xdr:colOff>
      <xdr:row>31</xdr:row>
      <xdr:rowOff>69736</xdr:rowOff>
    </xdr:from>
    <xdr:to>
      <xdr:col>2</xdr:col>
      <xdr:colOff>942975</xdr:colOff>
      <xdr:row>33</xdr:row>
      <xdr:rowOff>19050</xdr:rowOff>
    </xdr:to>
    <xdr:sp macro="" textlink="">
      <xdr:nvSpPr>
        <xdr:cNvPr id="247" name="Right Arrow 246">
          <a:extLst>
            <a:ext uri="{FF2B5EF4-FFF2-40B4-BE49-F238E27FC236}">
              <a16:creationId xmlns="" xmlns:a16="http://schemas.microsoft.com/office/drawing/2014/main" id="{00000000-0008-0000-0300-0000F7000000}"/>
            </a:ext>
          </a:extLst>
        </xdr:cNvPr>
        <xdr:cNvSpPr/>
      </xdr:nvSpPr>
      <xdr:spPr>
        <a:xfrm>
          <a:off x="1561761" y="5232286"/>
          <a:ext cx="648039" cy="368414"/>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r>
            <a:rPr lang="en-US" sz="800"/>
            <a:t>Updated</a:t>
          </a:r>
        </a:p>
      </xdr:txBody>
    </xdr:sp>
    <xdr:clientData/>
  </xdr:twoCellAnchor>
  <xdr:twoCellAnchor editAs="oneCell">
    <xdr:from>
      <xdr:col>8</xdr:col>
      <xdr:colOff>0</xdr:colOff>
      <xdr:row>640</xdr:row>
      <xdr:rowOff>0</xdr:rowOff>
    </xdr:from>
    <xdr:to>
      <xdr:col>8</xdr:col>
      <xdr:colOff>304800</xdr:colOff>
      <xdr:row>641</xdr:row>
      <xdr:rowOff>114300</xdr:rowOff>
    </xdr:to>
    <xdr:sp macro="" textlink="">
      <xdr:nvSpPr>
        <xdr:cNvPr id="5121" name="AutoShape 1" descr="data:image/jpeg;base64,/9j/4AAQSkZJRgABAQAAAQABAAD/2wCEAAkGBhMSEBUSEhIVFBUVFRIUFBIXFhAUFw8QFxUVFRQVFRgYHCYfFxkjGRIUHy8gIycpLCwsFR4yNTAqNScsLCkBCQoKDgwOGg8PGiwkHyApNCwsLCwsLCwqKiksLywpLSkvLy8sLDQsLSwtLCktLCkpLSksLCwsKSwsLS8sLCkqLP/AABEIAOoA2AMBIgACEQEDEQH/xAAbAAEAAgMBAQAAAAAAAAAAAAAABQYBBAcDAv/EAEgQAAIBAgMEBgcCCA0FAAAAAAABAgMRBBIhBQYxUUFhcYGRoRMiMlKxwdEUQgc0YnKS4fDxFSMkM1RzgoOTorKzwhdEU6PS/8QAGgEBAAIDAQAAAAAAAAAAAAAAAAMFAQIEBv/EADARAQACAQMBBQcDBQEAAAAAAAABAgMEESExBRJBUXETImGBkaHwQrHRMjNSweEU/9oADAMBAAIRAxEAPwDuIAAAAAAAAAAAAAAAAAAAAAAAAAAAAAAAAAAAAAAAAAAAAAAAAAAAAAAAAAAAAAAAAAAAAAAAAAAAAAAABF7R27Gm8sVml08ovr5vqMby7YWHoOfTJ5Y87u707kzl+L2pUqPWVl7quvHpZX6vWRh92OrS1tlzxW8U37VVQ6k4x/Wan8OX/wC4/wDY/qUwFTOuvKLvyvVLa0/u1m/7WY26W36y4tS7UvlY50e9LHVI8Jy7L3XgzeuumOu/1Z77plDedffh3xd/J/UksNtWlP2Zq/J6PzOXUd4Jr2oqX+V/QkcPtmnLi8r5S+vA7cevifH6t4u6WCmYTatSFss7rk/WT/bqJrCbyRelRZXzWq+qO6morbrw33TIPmnVUleLTXNO59HQyAAAAAAAAAAAAAAAAAAAAAOdfhBxznWjDogn+lpd/LuKoTW9cr1r83U/1frIU8XOScszefGZ/dz5P6gA+qdNyaSV2+CMNHyCXw+wemcu6P1NpbFpcn4s5rarHCWMVpV4E/PYdN8My7/qjWq7Af3Zp9TVvNCuqxz4k4rQj8Pi5w9mTXV0Pu4Erhd4FwqK35S4d6Iuvgpw9qLtz4rxR4HbjzTHNZ4acwu2C2g161Kfg7p9q+pP4HeNPSosr95cO9dBy2jXlB3i2n1dPbzJnB7eT0qKz95cO9dBZ4NbtxPH7N4u6nGaaundPg10mSl4DacqesJXi9bcYy/bmiy7P2vCrp7MvdfT2PpLfHmrf1SxO7fABOyAAAAAAAAAAAAAAAA5dvVRtLsqVF4v9RAFx3xwvrVe1TXk38WU48NSO7Nqf42mPuhyx7wT+xsIowzvjLyj0L5+BAJFuhGyS5JLwObWXmKxWPFthjed2QZSvov3m/R2DWlrly/nNLy4nDiwZM07Y6zPpDpR4JWW7VZe6/7X1Rp4jZlWHtQaXPivFEuTR6jHG96TEehu1jSxOyYT1SyvmvmjdBz1vas71liYieqs4vZ86fFXXvLh38jWLe0ROP2Nf1qffHn2cuwsMOrieLue+LbmEdg8fOm/VenTF8H9Cw4HacanB2ktcvSutcyrNGYyad1o108i1xZ7U9EUTs6fsveDhGq+yf8A9fUn07nLdm7azWjU0fRLofbyZatk7YdN5Zaw84da6uovtPqotHKatlpB8wmmk07p6p80fRYNwAAAAAAAAAAAABWd7MN60ZdEouL7v1Sfgc3qQytp9Da8Dre8OHzUG+mLUu5aPybOY7ao5at/eV+/g/h5nkNdT2WstHheN/8AUtMkb13aVN6rtXxLaVAu+xoZ6tLk3F+Wb5Fbqcc5L0rHjO312MM9Vm2NslUoqUl67Wr93qRJgHu8GCmCkY6RtENwAEw0MbsWlU4xyy96Oj7+hlc2jsadLX2o+8ujtXQXIw0VWs7KwamN9u7bzj/ceP7sxOzn4J3bewsqdSmtOMo+71rq6iCPEarS5NLk9nkj+JSRO6P2ns3Os0faX+bq7SAaLeQu28JZ+kXTpLt6H+3Im0uad+5b5IMtP1QiiX2Vte1oVHp92T6Op9REAtaXmk7w54nZ0jYu1fRvJJ+o/wDI+fYWg5ZsTaN/4uT1XsvmuXcX3d/HZ4ZHxhbvj0eHDwPRaTPF42/PRPWd0sADvbgAAAAAAAAAA+akE00+DTT7Gcz3iwTUWnxpyafZwfyZ04qe9WCXpL9FSNn2rR+Vig7bxe5XPH6Z59J/Pubbxs52XLdCreVHvj4KS+hT6kHFtPim0+4sG5+ItUS5Tg+56P4FNb+ql/K0T90OKdrbOnAA9wmAAAAAApu2sB6Kq0vZl60ermu5/IuRBb1x9SD6czXc1+pFL23grk003nrXmP2ltXqrZr7Qp3pTXU33rX5Gwam1a+WlLnL1V38fK54fFvN42821ukq2AC+cDMJtNNaNO6fWX3dnG3qU5LhNNNdb6P0kUEt24sXKSXuzb7FlT+PxO3Q2mMsR5t6Ty6EAD07oAAAAAAAAAAAIzeHC56La4w9bu+95fAkzEoppp8Ho+wg1GGM2K2OfGNhyHbdC1TN0SXmtH8j42NXy1l16d/FeaRM7xYCynHppyuutfudyswk001xTTXajxOOJtjmluscIr+7fd2yjVzRUl0pPxVz7IjdfHKph1+T/AKXqvjbuJc9tpsvtsVb+cffx+6UABOABiUrK70XPkBkq28uNUqiguEL3/OfFd1vibW1d4lrCl2OfL836lQxm1oQ0TzS5LofWzyna3aEZo/8APg5858PT/rbiOZbdWqopuTsl0lc2hjXUlfgl7K+b6z4xWMlUd5PsXQjwKvBp/Z8z1QXyd7iAA9KNCU3aKbfw7eR1TO3MonmdK3E2S6WHzyVpVG32Q0S8bX8CF3Z3TzSU56pcX0X5R5vr6C/xikrLRLRLki27LxTa3tpjjw+Px9E1abcyyAC/SAAAAAAAAAAAAACsb1YT11O2k04vtX6n5HOa1LLJx5NrwOubew2ehLnH1l3cfK5zHblG1TN7y81o/keQ12L2Ost5Xjf5+P8ALTJG9d01uXtj0byvgtH+a9U+538TokZJq61T1T5o4rhsQ4SUl0ea6UWXA74OEbKUo/ktZkuz9kS6TXTpZmtqzNZ546xPj8pKWiY2l0YxKSSu3Zczntff6p91v9GEfqyGxu8dapxm/N/H5Hfbtesx7lJ+e0fyzN6w6LtDeajSWjUn2pR/SfyuU/a2+DqaXcl0RXqxXb0srE6jbu22+bdzCV9FqVeo1GXUcZLceUcR8/GWk5J8GzidpTnxdlyWi7+Zqm5R2TUl923XLTy4m7R2AvvSb6lp5s4py4scbRP0a921kMbNDZ1SfCOnN6Itmz92JP2KVvypafHXwJ7C7rxWtSTl1LRePF+RPiw6nP8A2qceduI/PRvGKPGVJwW7t2k7zfuxv+/4Fv2VuqopekSiv/HH/k18vEn8PhYQVoRUV1dPbzPUuNP2PWJ72onvT5fp/wCpIiI6PmEFFJJJJcEuCR9AF5EbcQAAMgAAAAAAAAAAAAAxKN1Z8H8DmO8uEypr3Jtd3D6HTymb3YK85r34pr87h8YlB23TalMv+NtvlJtvEwoQN6hsapLisq5v6ImNn7uJ+zB1Hztovl4lHOau/drzPlHKCMdpV2lQlL2Yt9iN6jsKb9pqPm/p5l3wu6svvyUFyWr+iJXD7v0Y8Y5nzk7+XA68eh1mbpWKx8ev0/lJGOsdVEwuwIt2UZVH3vyRO4Pdip0RjTXXZeSLdCmkrJJLkkkfR34+w6zzmvNvhHEfn0SRtHSEJh91oL25OXUvVX1JPD7Pp0/Ygl1218XqbALbDodPg/t0iPj1n6ybgAOtgAAAAAAAAAAAAAAAAAAAAACM2xsj02VpqLV1rfVP9xJmltnaPoKE62XNkSeW9rttJa9HEhz4KZ6TjyRvEjWwm7lOGsvXfXovD63JWMElZKy5LoNDYO1ftNCNVxy5nJZb3taTXGy5GnvNvL9k9GlTzuo5fey2tbqd/aMYNNiwRtjrEG6cBhGScAAAAAAEBsHed4mvVpejyqne0s13K0suqtoT4AAAAQW7W832t1F6PIqeW3rZs2bNx0VvZ8ydAAAAAAAAAAAAAANPau1IYelKrPguCXGUnwiusqlHa+0cVedCEadPXK3k1753zdqSRn8JdR2oR6G6jfalFLyk/E+6G91bJGFHATyxSjH+caslZcIGRilvPisLUjDHQThLhUSWnN+rpJLpWjPbfr7Q6bdNx+z5I+k9m7edWeutvZ4dZHbVW0MbGNOWGUIqSlf2dbNauUuGr4InN4MM6ey5U5O7hTpRb5tSgvkBAbtQ2h6Kn6BxVHM7ZvR8MzzX0zcbkvvztirQdH0TSzOd24wk9MtrZk7cTc3G/EafbU/1yIb8JXHD/wB7/wAAJne3eGWFoxcEnObai3qopK8pW6eK8SGpy2vJJq2qT1+zJ2fNdBLb4bvzxVKHo2s9NtqLdlJNK6v0PRETDbu0qKSqYbOlpfJJt98G15ASu78doel/lLj6PK9P4q+bS1snfxPTeOGOco/ZHFRs8383fNf8pcLcus1Nkb9xqVVSq0nSlJqKd7rM+Cd0mrntvBviqFT0NOm6tTS61Si3wWibb6uswIx09rrXMn1fybXyJXdHeOWIU4VUlUp2vZWzK7XDoaaszQe09qVF6uHhT62opr9OXyNLcGMli66nrJRak+N5+kWbzuZH3uJ+N4nsl/uM39qU9qemn6KUfR39S3ofZ6L5le5obifjeJ7Jf7jNvE78znVdPCUHVtf1nmeZLpUVwj1tgamJxe1aEXVm04x1lpRkkutRs7dhMS2piMTg4VcLljUcrTTy6WupKObTjZ69BC7YxO0qlCfpKcadPK3O2RNw6VrJvwJX8Hv4m/62fwiBVN2I4y9T7I0n6npL+j/Ky+1/a4HSdmKr6GHpmnUt69uGYqP4NvaxH918aheBIAAwAAAAAAAAAAAr++ew5YigsivOm80V7ytaUV18H3EVsrf+MIKniYTU4LK5JXzW09ZNpp8y6mtidm0qjvUpQm+coxk/NAQP/ULC8qn6C+ps7xVlX2dUnTvJShGa0d8qlGT07E/A3/4Aw39Ho/4dP6G5RoxhFRjFRitFFJJJckkBSN1d76FHDRpVHJOLlqouSacm76do/CNNS+ztapqo0+afo2i2z2Jh27uhSbfFunDXyPSvs2lNRU6UJKOkVKMXlWnC604LwMjT2xvJRwuVVM15JtKKvoravxI3/qFheVT9BfUnsVs6lUadSlCdtFmjGVl1XR4/wBhv6PR/w6f0MCkY7HrH4+j6GEko5LyaV8qnmcnbgkuB7bRqfY9qenqxbpzbcZJX0lHK7dafRyL1hsHCmrU4RguUYxjfwPqtQjNZZxUlykk0+5mRA4nfvCxg5Rm5u2kFGabfK7SSILcCo5YuvKSs3FtrXRuom15lxpbEw8XmjQpRa4NQgmuzQ2KeCpxm5xhFTl7U1FKUu18WYFH3Kp5sTio8Lxmr8r1Gjx3U2rDA1KtHExcG3H1rN2y3VnbWzvdNF8w+z6VOTlCnCDlxcYxTlrfVrjqMVs+nV/nKcJ24ZoxlbsuZFV3m3xozoTpUW6kppxvlklGP3nqtdE+Btfg9/E3/AFs/hEnsPsqjTvkpU430eWEVddKdlwPXDYSFNZacIwV72ilFX52XYYHO90tuU8JUrRrKSzOK0V8souV01x+95F/2btKnXpqpTd4ttcGmmuKaYxGy6NR3nSpzfOUIN+LR64bCwpxy04Rgr3tFKKvzsgPUAAAAAAAAAAAAAAAAAAAAAAAAAAAAAAAAAAAAAAAAAAAAAAAAAAAAAAAAAAAAAAAAAAAAAAAAAAAAAAAAAAf/2Q==">
          <a:extLst>
            <a:ext uri="{FF2B5EF4-FFF2-40B4-BE49-F238E27FC236}">
              <a16:creationId xmlns="" xmlns:a16="http://schemas.microsoft.com/office/drawing/2014/main" id="{00000000-0008-0000-0300-000001140000}"/>
            </a:ext>
          </a:extLst>
        </xdr:cNvPr>
        <xdr:cNvSpPr>
          <a:spLocks noChangeAspect="1" noChangeArrowheads="1"/>
        </xdr:cNvSpPr>
      </xdr:nvSpPr>
      <xdr:spPr bwMode="auto">
        <a:xfrm>
          <a:off x="5267325" y="146427825"/>
          <a:ext cx="304800" cy="304800"/>
        </a:xfrm>
        <a:prstGeom prst="rect">
          <a:avLst/>
        </a:prstGeom>
        <a:noFill/>
      </xdr:spPr>
    </xdr:sp>
    <xdr:clientData/>
  </xdr:twoCellAnchor>
  <xdr:twoCellAnchor editAs="oneCell">
    <xdr:from>
      <xdr:col>15</xdr:col>
      <xdr:colOff>0</xdr:colOff>
      <xdr:row>640</xdr:row>
      <xdr:rowOff>0</xdr:rowOff>
    </xdr:from>
    <xdr:to>
      <xdr:col>15</xdr:col>
      <xdr:colOff>304800</xdr:colOff>
      <xdr:row>641</xdr:row>
      <xdr:rowOff>114300</xdr:rowOff>
    </xdr:to>
    <xdr:sp macro="" textlink="">
      <xdr:nvSpPr>
        <xdr:cNvPr id="5123" name="AutoShape 3" descr="data:image/jpeg;base64,/9j/4AAQSkZJRgABAQAAAQABAAD/2wCEAAkGBhMSEBUSEhIVFBUVFRIUFBIXFhAUFw8QFxUVFRQVFRgYHCYfFxkjGRIUHy8gIycpLCwsFR4yNTAqNScsLCkBCQoKDgwOGg8PGiwkHyApNCwsLCwsLCwqKiksLywpLSkvLy8sLDQsLSwtLCktLCkpLSksLCwsKSwsLS8sLCkqLP/AABEIAOoA2AMBIgACEQEDEQH/xAAbAAEAAgMBAQAAAAAAAAAAAAAABQYBBAcDAv/EAEgQAAIBAgMEBgcCCA0FAAAAAAABAgMRBBIhBQYxUUFhcYGRoRMiMlKxwdEUQgc0YnKS4fDxFSMkM1RzgoOTorKzwhdEU6PS/8QAGgEBAAIDAQAAAAAAAAAAAAAAAAMFAQIEBv/EADARAQACAQMBBQcDBQEAAAAAAAABAgMEESExBRJBUXETImGBkaHwQrHRMjNSweEU/9oADAMBAAIRAxEAPwDuIAAAAAAAAAAAAAAAAAAAAAAAAAAAAAAAAAAAAAAAAAAAAAAAAAAAAAAAAAAAAAAAAAAAAAAAAAAAAAAABF7R27Gm8sVml08ovr5vqMby7YWHoOfTJ5Y87u707kzl+L2pUqPWVl7quvHpZX6vWRh92OrS1tlzxW8U37VVQ6k4x/Wan8OX/wC4/wDY/qUwFTOuvKLvyvVLa0/u1m/7WY26W36y4tS7UvlY50e9LHVI8Jy7L3XgzeuumOu/1Z77plDedffh3xd/J/UksNtWlP2Zq/J6PzOXUd4Jr2oqX+V/QkcPtmnLi8r5S+vA7cevifH6t4u6WCmYTatSFss7rk/WT/bqJrCbyRelRZXzWq+qO6morbrw33TIPmnVUleLTXNO59HQyAAAAAAAAAAAAAAAAAAAAAOdfhBxznWjDogn+lpd/LuKoTW9cr1r83U/1frIU8XOScszefGZ/dz5P6gA+qdNyaSV2+CMNHyCXw+wemcu6P1NpbFpcn4s5rarHCWMVpV4E/PYdN8My7/qjWq7Af3Zp9TVvNCuqxz4k4rQj8Pi5w9mTXV0Pu4Erhd4FwqK35S4d6Iuvgpw9qLtz4rxR4HbjzTHNZ4acwu2C2g161Kfg7p9q+pP4HeNPSosr95cO9dBy2jXlB3i2n1dPbzJnB7eT0qKz95cO9dBZ4NbtxPH7N4u6nGaaundPg10mSl4DacqesJXi9bcYy/bmiy7P2vCrp7MvdfT2PpLfHmrf1SxO7fABOyAAAAAAAAAAAAAAAA5dvVRtLsqVF4v9RAFx3xwvrVe1TXk38WU48NSO7Nqf42mPuhyx7wT+xsIowzvjLyj0L5+BAJFuhGyS5JLwObWXmKxWPFthjed2QZSvov3m/R2DWlrly/nNLy4nDiwZM07Y6zPpDpR4JWW7VZe6/7X1Rp4jZlWHtQaXPivFEuTR6jHG96TEehu1jSxOyYT1SyvmvmjdBz1vas71liYieqs4vZ86fFXXvLh38jWLe0ROP2Nf1qffHn2cuwsMOrieLue+LbmEdg8fOm/VenTF8H9Cw4HacanB2ktcvSutcyrNGYyad1o108i1xZ7U9EUTs6fsveDhGq+yf8A9fUn07nLdm7azWjU0fRLofbyZatk7YdN5Zaw84da6uovtPqotHKatlpB8wmmk07p6p80fRYNwAAAAAAAAAAAABWd7MN60ZdEouL7v1Sfgc3qQytp9Da8Dre8OHzUG+mLUu5aPybOY7ao5at/eV+/g/h5nkNdT2WstHheN/8AUtMkb13aVN6rtXxLaVAu+xoZ6tLk3F+Wb5Fbqcc5L0rHjO312MM9Vm2NslUoqUl67Wr93qRJgHu8GCmCkY6RtENwAEw0MbsWlU4xyy96Oj7+hlc2jsadLX2o+8ujtXQXIw0VWs7KwamN9u7bzj/ceP7sxOzn4J3bewsqdSmtOMo+71rq6iCPEarS5NLk9nkj+JSRO6P2ns3Os0faX+bq7SAaLeQu28JZ+kXTpLt6H+3Im0uad+5b5IMtP1QiiX2Vte1oVHp92T6Op9REAtaXmk7w54nZ0jYu1fRvJJ+o/wDI+fYWg5ZsTaN/4uT1XsvmuXcX3d/HZ4ZHxhbvj0eHDwPRaTPF42/PRPWd0sADvbgAAAAAAAAAA+akE00+DTT7Gcz3iwTUWnxpyafZwfyZ04qe9WCXpL9FSNn2rR+Vig7bxe5XPH6Z59J/Pubbxs52XLdCreVHvj4KS+hT6kHFtPim0+4sG5+ItUS5Tg+56P4FNb+ql/K0T90OKdrbOnAA9wmAAAAAApu2sB6Kq0vZl60ermu5/IuRBb1x9SD6czXc1+pFL23grk003nrXmP2ltXqrZr7Qp3pTXU33rX5Gwam1a+WlLnL1V38fK54fFvN42821ukq2AC+cDMJtNNaNO6fWX3dnG3qU5LhNNNdb6P0kUEt24sXKSXuzb7FlT+PxO3Q2mMsR5t6Ty6EAD07oAAAAAAAAAAAIzeHC56La4w9bu+95fAkzEoppp8Ho+wg1GGM2K2OfGNhyHbdC1TN0SXmtH8j42NXy1l16d/FeaRM7xYCynHppyuutfudyswk001xTTXajxOOJtjmluscIr+7fd2yjVzRUl0pPxVz7IjdfHKph1+T/AKXqvjbuJc9tpsvtsVb+cffx+6UABOABiUrK70XPkBkq28uNUqiguEL3/OfFd1vibW1d4lrCl2OfL836lQxm1oQ0TzS5LofWzyna3aEZo/8APg5858PT/rbiOZbdWqopuTsl0lc2hjXUlfgl7K+b6z4xWMlUd5PsXQjwKvBp/Z8z1QXyd7iAA9KNCU3aKbfw7eR1TO3MonmdK3E2S6WHzyVpVG32Q0S8bX8CF3Z3TzSU56pcX0X5R5vr6C/xikrLRLRLki27LxTa3tpjjw+Px9E1abcyyAC/SAAAAAAAAAAAAACsb1YT11O2k04vtX6n5HOa1LLJx5NrwOubew2ehLnH1l3cfK5zHblG1TN7y81o/keQ12L2Ost5Xjf5+P8ALTJG9d01uXtj0byvgtH+a9U+538TokZJq61T1T5o4rhsQ4SUl0ea6UWXA74OEbKUo/ktZkuz9kS6TXTpZmtqzNZ546xPj8pKWiY2l0YxKSSu3Zczntff6p91v9GEfqyGxu8dapxm/N/H5Hfbtesx7lJ+e0fyzN6w6LtDeajSWjUn2pR/SfyuU/a2+DqaXcl0RXqxXb0srE6jbu22+bdzCV9FqVeo1GXUcZLceUcR8/GWk5J8GzidpTnxdlyWi7+Zqm5R2TUl923XLTy4m7R2AvvSb6lp5s4py4scbRP0a921kMbNDZ1SfCOnN6Itmz92JP2KVvypafHXwJ7C7rxWtSTl1LRePF+RPiw6nP8A2qceduI/PRvGKPGVJwW7t2k7zfuxv+/4Fv2VuqopekSiv/HH/k18vEn8PhYQVoRUV1dPbzPUuNP2PWJ72onvT5fp/wCpIiI6PmEFFJJJJcEuCR9AF5EbcQAAMgAAAAAAAAAAAAAxKN1Z8H8DmO8uEypr3Jtd3D6HTymb3YK85r34pr87h8YlB23TalMv+NtvlJtvEwoQN6hsapLisq5v6ImNn7uJ+zB1Hztovl4lHOau/drzPlHKCMdpV2lQlL2Yt9iN6jsKb9pqPm/p5l3wu6svvyUFyWr+iJXD7v0Y8Y5nzk7+XA68eh1mbpWKx8ev0/lJGOsdVEwuwIt2UZVH3vyRO4Pdip0RjTXXZeSLdCmkrJJLkkkfR34+w6zzmvNvhHEfn0SRtHSEJh91oL25OXUvVX1JPD7Pp0/Ygl1218XqbALbDodPg/t0iPj1n6ybgAOtgAAAAAAAAAAAAAAAAAAAAACM2xsj02VpqLV1rfVP9xJmltnaPoKE62XNkSeW9rttJa9HEhz4KZ6TjyRvEjWwm7lOGsvXfXovD63JWMElZKy5LoNDYO1ftNCNVxy5nJZb3taTXGy5GnvNvL9k9GlTzuo5fey2tbqd/aMYNNiwRtjrEG6cBhGScAAAAAAEBsHed4mvVpejyqne0s13K0suqtoT4AAAAQW7W832t1F6PIqeW3rZs2bNx0VvZ8ydAAAAAAAAAAAAAANPau1IYelKrPguCXGUnwiusqlHa+0cVedCEadPXK3k1753zdqSRn8JdR2oR6G6jfalFLyk/E+6G91bJGFHATyxSjH+caslZcIGRilvPisLUjDHQThLhUSWnN+rpJLpWjPbfr7Q6bdNx+z5I+k9m7edWeutvZ4dZHbVW0MbGNOWGUIqSlf2dbNauUuGr4InN4MM6ey5U5O7hTpRb5tSgvkBAbtQ2h6Kn6BxVHM7ZvR8MzzX0zcbkvvztirQdH0TSzOd24wk9MtrZk7cTc3G/EafbU/1yIb8JXHD/wB7/wAAJne3eGWFoxcEnObai3qopK8pW6eK8SGpy2vJJq2qT1+zJ2fNdBLb4bvzxVKHo2s9NtqLdlJNK6v0PRETDbu0qKSqYbOlpfJJt98G15ASu78doel/lLj6PK9P4q+bS1snfxPTeOGOco/ZHFRs8383fNf8pcLcus1Nkb9xqVVSq0nSlJqKd7rM+Cd0mrntvBviqFT0NOm6tTS61Si3wWibb6uswIx09rrXMn1fybXyJXdHeOWIU4VUlUp2vZWzK7XDoaaszQe09qVF6uHhT62opr9OXyNLcGMli66nrJRak+N5+kWbzuZH3uJ+N4nsl/uM39qU9qemn6KUfR39S3ofZ6L5le5obifjeJ7Jf7jNvE78znVdPCUHVtf1nmeZLpUVwj1tgamJxe1aEXVm04x1lpRkkutRs7dhMS2piMTg4VcLljUcrTTy6WupKObTjZ69BC7YxO0qlCfpKcadPK3O2RNw6VrJvwJX8Hv4m/62fwiBVN2I4y9T7I0n6npL+j/Ky+1/a4HSdmKr6GHpmnUt69uGYqP4NvaxH918aheBIAAwAAAAAAAAAAAr++ew5YigsivOm80V7ytaUV18H3EVsrf+MIKniYTU4LK5JXzW09ZNpp8y6mtidm0qjvUpQm+coxk/NAQP/ULC8qn6C+ps7xVlX2dUnTvJShGa0d8qlGT07E/A3/4Aw39Ho/4dP6G5RoxhFRjFRitFFJJJckkBSN1d76FHDRpVHJOLlqouSacm76do/CNNS+ztapqo0+afo2i2z2Jh27uhSbfFunDXyPSvs2lNRU6UJKOkVKMXlWnC604LwMjT2xvJRwuVVM15JtKKvoravxI3/qFheVT9BfUnsVs6lUadSlCdtFmjGVl1XR4/wBhv6PR/w6f0MCkY7HrH4+j6GEko5LyaV8qnmcnbgkuB7bRqfY9qenqxbpzbcZJX0lHK7dafRyL1hsHCmrU4RguUYxjfwPqtQjNZZxUlykk0+5mRA4nfvCxg5Rm5u2kFGabfK7SSILcCo5YuvKSs3FtrXRuom15lxpbEw8XmjQpRa4NQgmuzQ2KeCpxm5xhFTl7U1FKUu18WYFH3Kp5sTio8Lxmr8r1Gjx3U2rDA1KtHExcG3H1rN2y3VnbWzvdNF8w+z6VOTlCnCDlxcYxTlrfVrjqMVs+nV/nKcJ24ZoxlbsuZFV3m3xozoTpUW6kppxvlklGP3nqtdE+Btfg9/E3/AFs/hEnsPsqjTvkpU430eWEVddKdlwPXDYSFNZacIwV72ilFX52XYYHO90tuU8JUrRrKSzOK0V8souV01x+95F/2btKnXpqpTd4ttcGmmuKaYxGy6NR3nSpzfOUIN+LR64bCwpxy04Rgr3tFKKvzsgPUAAAAAAAAAAAAAAAAAAAAAAAAAAAAAAAAAAAAAAAAAAAAAAAAAAAAAAAAAAAAAAAAAAAAAAAAAAAAAAAAAAf/2Q==">
          <a:extLst>
            <a:ext uri="{FF2B5EF4-FFF2-40B4-BE49-F238E27FC236}">
              <a16:creationId xmlns="" xmlns:a16="http://schemas.microsoft.com/office/drawing/2014/main" id="{00000000-0008-0000-0300-000003140000}"/>
            </a:ext>
          </a:extLst>
        </xdr:cNvPr>
        <xdr:cNvSpPr>
          <a:spLocks noChangeAspect="1" noChangeArrowheads="1"/>
        </xdr:cNvSpPr>
      </xdr:nvSpPr>
      <xdr:spPr bwMode="auto">
        <a:xfrm>
          <a:off x="9172575" y="191966850"/>
          <a:ext cx="304800" cy="304800"/>
        </a:xfrm>
        <a:prstGeom prst="rect">
          <a:avLst/>
        </a:prstGeom>
        <a:noFill/>
      </xdr:spPr>
    </xdr:sp>
    <xdr:clientData/>
  </xdr:twoCellAnchor>
  <xdr:twoCellAnchor>
    <xdr:from>
      <xdr:col>2</xdr:col>
      <xdr:colOff>408636</xdr:colOff>
      <xdr:row>1502</xdr:row>
      <xdr:rowOff>22538</xdr:rowOff>
    </xdr:from>
    <xdr:to>
      <xdr:col>12</xdr:col>
      <xdr:colOff>158616</xdr:colOff>
      <xdr:row>1518</xdr:row>
      <xdr:rowOff>170577</xdr:rowOff>
    </xdr:to>
    <xdr:graphicFrame macro="">
      <xdr:nvGraphicFramePr>
        <xdr:cNvPr id="252" name="Chart 5">
          <a:extLst>
            <a:ext uri="{FF2B5EF4-FFF2-40B4-BE49-F238E27FC236}">
              <a16:creationId xmlns="" xmlns:a16="http://schemas.microsoft.com/office/drawing/2014/main" id="{00000000-0008-0000-0300-0000F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13</xdr:col>
      <xdr:colOff>0</xdr:colOff>
      <xdr:row>1500</xdr:row>
      <xdr:rowOff>0</xdr:rowOff>
    </xdr:from>
    <xdr:to>
      <xdr:col>13</xdr:col>
      <xdr:colOff>276226</xdr:colOff>
      <xdr:row>1501</xdr:row>
      <xdr:rowOff>152099</xdr:rowOff>
    </xdr:to>
    <xdr:pic>
      <xdr:nvPicPr>
        <xdr:cNvPr id="255"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237113" y="425257711"/>
          <a:ext cx="276226" cy="339916"/>
        </a:xfrm>
        <a:prstGeom prst="rect">
          <a:avLst/>
        </a:prstGeom>
        <a:noFill/>
        <a:ln w="9525">
          <a:noFill/>
          <a:miter lim="800000"/>
          <a:headEnd/>
          <a:tailEnd/>
        </a:ln>
      </xdr:spPr>
    </xdr:pic>
    <xdr:clientData/>
  </xdr:twoCellAnchor>
  <xdr:twoCellAnchor editAs="oneCell">
    <xdr:from>
      <xdr:col>12</xdr:col>
      <xdr:colOff>509789</xdr:colOff>
      <xdr:row>1527</xdr:row>
      <xdr:rowOff>93909</xdr:rowOff>
    </xdr:from>
    <xdr:to>
      <xdr:col>13</xdr:col>
      <xdr:colOff>171703</xdr:colOff>
      <xdr:row>1529</xdr:row>
      <xdr:rowOff>58191</xdr:rowOff>
    </xdr:to>
    <xdr:pic>
      <xdr:nvPicPr>
        <xdr:cNvPr id="276"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14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129789" y="430650740"/>
          <a:ext cx="276226" cy="339916"/>
        </a:xfrm>
        <a:prstGeom prst="rect">
          <a:avLst/>
        </a:prstGeom>
        <a:noFill/>
        <a:ln w="9525">
          <a:noFill/>
          <a:miter lim="800000"/>
          <a:headEnd/>
          <a:tailEnd/>
        </a:ln>
      </xdr:spPr>
    </xdr:pic>
    <xdr:clientData/>
  </xdr:twoCellAnchor>
  <xdr:twoCellAnchor>
    <xdr:from>
      <xdr:col>1</xdr:col>
      <xdr:colOff>857249</xdr:colOff>
      <xdr:row>1527</xdr:row>
      <xdr:rowOff>119061</xdr:rowOff>
    </xdr:from>
    <xdr:to>
      <xdr:col>10</xdr:col>
      <xdr:colOff>371475</xdr:colOff>
      <xdr:row>1544</xdr:row>
      <xdr:rowOff>0</xdr:rowOff>
    </xdr:to>
    <xdr:graphicFrame macro="">
      <xdr:nvGraphicFramePr>
        <xdr:cNvPr id="3" name="Chart 2">
          <a:extLst>
            <a:ext uri="{FF2B5EF4-FFF2-40B4-BE49-F238E27FC236}">
              <a16:creationId xmlns=""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381000</xdr:colOff>
      <xdr:row>1403</xdr:row>
      <xdr:rowOff>61911</xdr:rowOff>
    </xdr:from>
    <xdr:to>
      <xdr:col>12</xdr:col>
      <xdr:colOff>542925</xdr:colOff>
      <xdr:row>1427</xdr:row>
      <xdr:rowOff>28574</xdr:rowOff>
    </xdr:to>
    <xdr:graphicFrame macro="">
      <xdr:nvGraphicFramePr>
        <xdr:cNvPr id="2" name="Chart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666750</xdr:colOff>
      <xdr:row>1437</xdr:row>
      <xdr:rowOff>57150</xdr:rowOff>
    </xdr:from>
    <xdr:to>
      <xdr:col>12</xdr:col>
      <xdr:colOff>381000</xdr:colOff>
      <xdr:row>1461</xdr:row>
      <xdr:rowOff>47625</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13</xdr:col>
      <xdr:colOff>95250</xdr:colOff>
      <xdr:row>1429</xdr:row>
      <xdr:rowOff>0</xdr:rowOff>
    </xdr:from>
    <xdr:to>
      <xdr:col>13</xdr:col>
      <xdr:colOff>361950</xdr:colOff>
      <xdr:row>1430</xdr:row>
      <xdr:rowOff>142875</xdr:rowOff>
    </xdr:to>
    <xdr:pic>
      <xdr:nvPicPr>
        <xdr:cNvPr id="178"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53450" y="324592950"/>
          <a:ext cx="266700" cy="333375"/>
        </a:xfrm>
        <a:prstGeom prst="rect">
          <a:avLst/>
        </a:prstGeom>
        <a:noFill/>
        <a:ln w="9525">
          <a:noFill/>
          <a:miter lim="800000"/>
          <a:headEnd/>
          <a:tailEnd/>
        </a:ln>
      </xdr:spPr>
    </xdr:pic>
    <xdr:clientData/>
  </xdr:twoCellAnchor>
  <xdr:twoCellAnchor editAs="oneCell">
    <xdr:from>
      <xdr:col>13</xdr:col>
      <xdr:colOff>47625</xdr:colOff>
      <xdr:row>1465</xdr:row>
      <xdr:rowOff>38100</xdr:rowOff>
    </xdr:from>
    <xdr:to>
      <xdr:col>13</xdr:col>
      <xdr:colOff>314325</xdr:colOff>
      <xdr:row>1466</xdr:row>
      <xdr:rowOff>180975</xdr:rowOff>
    </xdr:to>
    <xdr:pic>
      <xdr:nvPicPr>
        <xdr:cNvPr id="210"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05825" y="335899125"/>
          <a:ext cx="266700" cy="333375"/>
        </a:xfrm>
        <a:prstGeom prst="rect">
          <a:avLst/>
        </a:prstGeom>
        <a:noFill/>
        <a:ln w="9525">
          <a:noFill/>
          <a:miter lim="800000"/>
          <a:headEnd/>
          <a:tailEnd/>
        </a:ln>
      </xdr:spPr>
    </xdr:pic>
    <xdr:clientData/>
  </xdr:twoCellAnchor>
  <xdr:twoCellAnchor>
    <xdr:from>
      <xdr:col>18</xdr:col>
      <xdr:colOff>19050</xdr:colOff>
      <xdr:row>1263</xdr:row>
      <xdr:rowOff>19050</xdr:rowOff>
    </xdr:from>
    <xdr:to>
      <xdr:col>18</xdr:col>
      <xdr:colOff>333375</xdr:colOff>
      <xdr:row>1264</xdr:row>
      <xdr:rowOff>85725</xdr:rowOff>
    </xdr:to>
    <xdr:sp macro="" textlink="">
      <xdr:nvSpPr>
        <xdr:cNvPr id="218" name="Up Arrow 217">
          <a:hlinkClick xmlns:r="http://schemas.openxmlformats.org/officeDocument/2006/relationships" r:id="rId49"/>
          <a:extLst>
            <a:ext uri="{FF2B5EF4-FFF2-40B4-BE49-F238E27FC236}">
              <a16:creationId xmlns="" xmlns:a16="http://schemas.microsoft.com/office/drawing/2014/main" id="{00000000-0008-0000-0300-0000DA000000}"/>
            </a:ext>
          </a:extLst>
        </xdr:cNvPr>
        <xdr:cNvSpPr/>
      </xdr:nvSpPr>
      <xdr:spPr>
        <a:xfrm>
          <a:off x="11934825" y="241868325"/>
          <a:ext cx="314325" cy="257175"/>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304800</xdr:colOff>
      <xdr:row>11</xdr:row>
      <xdr:rowOff>76200</xdr:rowOff>
    </xdr:from>
    <xdr:to>
      <xdr:col>2</xdr:col>
      <xdr:colOff>942975</xdr:colOff>
      <xdr:row>13</xdr:row>
      <xdr:rowOff>28575</xdr:rowOff>
    </xdr:to>
    <xdr:sp macro="" textlink="">
      <xdr:nvSpPr>
        <xdr:cNvPr id="175" name="Right Arrow 174">
          <a:extLst>
            <a:ext uri="{FF2B5EF4-FFF2-40B4-BE49-F238E27FC236}">
              <a16:creationId xmlns="" xmlns:a16="http://schemas.microsoft.com/office/drawing/2014/main" id="{00000000-0008-0000-0300-0000AF000000}"/>
            </a:ext>
          </a:extLst>
        </xdr:cNvPr>
        <xdr:cNvSpPr/>
      </xdr:nvSpPr>
      <xdr:spPr>
        <a:xfrm>
          <a:off x="1571625" y="1619250"/>
          <a:ext cx="638175" cy="352425"/>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r>
            <a:rPr lang="en-US" sz="800"/>
            <a:t>Updated</a:t>
          </a:r>
        </a:p>
      </xdr:txBody>
    </xdr:sp>
    <xdr:clientData/>
  </xdr:twoCellAnchor>
  <xdr:twoCellAnchor editAs="oneCell">
    <xdr:from>
      <xdr:col>13</xdr:col>
      <xdr:colOff>123825</xdr:colOff>
      <xdr:row>525</xdr:row>
      <xdr:rowOff>152400</xdr:rowOff>
    </xdr:from>
    <xdr:to>
      <xdr:col>13</xdr:col>
      <xdr:colOff>390525</xdr:colOff>
      <xdr:row>527</xdr:row>
      <xdr:rowOff>104775</xdr:rowOff>
    </xdr:to>
    <xdr:pic>
      <xdr:nvPicPr>
        <xdr:cNvPr id="169" name="Picture 44" descr="uparrow">
          <a:hlinkClick xmlns:r="http://schemas.openxmlformats.org/officeDocument/2006/relationships" r:id="rId33" tooltip="Click Here To Move to Top"/>
          <a:extLst>
            <a:ext uri="{FF2B5EF4-FFF2-40B4-BE49-F238E27FC236}">
              <a16:creationId xmlns="" xmlns:a16="http://schemas.microsoft.com/office/drawing/2014/main" id="{00000000-0008-0000-0300-0000A9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29650" y="98240850"/>
          <a:ext cx="266700" cy="333375"/>
        </a:xfrm>
        <a:prstGeom prst="rect">
          <a:avLst/>
        </a:prstGeom>
        <a:noFill/>
        <a:ln w="9525">
          <a:noFill/>
          <a:miter lim="800000"/>
          <a:headEnd/>
          <a:tailEnd/>
        </a:ln>
      </xdr:spPr>
    </xdr:pic>
    <xdr:clientData/>
  </xdr:twoCellAnchor>
  <xdr:twoCellAnchor>
    <xdr:from>
      <xdr:col>1</xdr:col>
      <xdr:colOff>916517</xdr:colOff>
      <xdr:row>1550</xdr:row>
      <xdr:rowOff>47624</xdr:rowOff>
    </xdr:from>
    <xdr:to>
      <xdr:col>10</xdr:col>
      <xdr:colOff>413809</xdr:colOff>
      <xdr:row>1574</xdr:row>
      <xdr:rowOff>152400</xdr:rowOff>
    </xdr:to>
    <xdr:graphicFrame macro="">
      <xdr:nvGraphicFramePr>
        <xdr:cNvPr id="185" name="Chart 184">
          <a:extLst>
            <a:ext uri="{FF2B5EF4-FFF2-40B4-BE49-F238E27FC236}">
              <a16:creationId xmlns="" xmlns:a16="http://schemas.microsoft.com/office/drawing/2014/main" id="{00000000-0008-0000-0300-0000B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923925</xdr:colOff>
      <xdr:row>1580</xdr:row>
      <xdr:rowOff>85725</xdr:rowOff>
    </xdr:from>
    <xdr:to>
      <xdr:col>11</xdr:col>
      <xdr:colOff>133351</xdr:colOff>
      <xdr:row>1599</xdr:row>
      <xdr:rowOff>104774</xdr:rowOff>
    </xdr:to>
    <xdr:graphicFrame macro="">
      <xdr:nvGraphicFramePr>
        <xdr:cNvPr id="190" name="Chart 189">
          <a:extLst>
            <a:ext uri="{FF2B5EF4-FFF2-40B4-BE49-F238E27FC236}">
              <a16:creationId xmlns="" xmlns:a16="http://schemas.microsoft.com/office/drawing/2014/main" id="{00000000-0008-0000-0300-0000B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564094</xdr:colOff>
      <xdr:row>1608</xdr:row>
      <xdr:rowOff>64558</xdr:rowOff>
    </xdr:from>
    <xdr:to>
      <xdr:col>11</xdr:col>
      <xdr:colOff>342900</xdr:colOff>
      <xdr:row>1627</xdr:row>
      <xdr:rowOff>57150</xdr:rowOff>
    </xdr:to>
    <xdr:graphicFrame macro="">
      <xdr:nvGraphicFramePr>
        <xdr:cNvPr id="216" name="Chart 215">
          <a:extLst>
            <a:ext uri="{FF2B5EF4-FFF2-40B4-BE49-F238E27FC236}">
              <a16:creationId xmlns="" xmlns:a16="http://schemas.microsoft.com/office/drawing/2014/main" id="{00000000-0008-0000-0300-0000D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244474</xdr:colOff>
      <xdr:row>1640</xdr:row>
      <xdr:rowOff>28575</xdr:rowOff>
    </xdr:from>
    <xdr:to>
      <xdr:col>11</xdr:col>
      <xdr:colOff>219075</xdr:colOff>
      <xdr:row>1659</xdr:row>
      <xdr:rowOff>114300</xdr:rowOff>
    </xdr:to>
    <xdr:graphicFrame macro="">
      <xdr:nvGraphicFramePr>
        <xdr:cNvPr id="219" name="Chart 218">
          <a:extLst>
            <a:ext uri="{FF2B5EF4-FFF2-40B4-BE49-F238E27FC236}">
              <a16:creationId xmlns="" xmlns:a16="http://schemas.microsoft.com/office/drawing/2014/main" id="{00000000-0008-0000-0300-0000D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123826</xdr:colOff>
      <xdr:row>1670</xdr:row>
      <xdr:rowOff>84667</xdr:rowOff>
    </xdr:from>
    <xdr:to>
      <xdr:col>11</xdr:col>
      <xdr:colOff>371476</xdr:colOff>
      <xdr:row>1687</xdr:row>
      <xdr:rowOff>171450</xdr:rowOff>
    </xdr:to>
    <xdr:graphicFrame macro="">
      <xdr:nvGraphicFramePr>
        <xdr:cNvPr id="220" name="Chart 219">
          <a:extLst>
            <a:ext uri="{FF2B5EF4-FFF2-40B4-BE49-F238E27FC236}">
              <a16:creationId xmlns="" xmlns:a16="http://schemas.microsoft.com/office/drawing/2014/main" id="{00000000-0008-0000-0300-0000D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xdr:col>
      <xdr:colOff>0</xdr:colOff>
      <xdr:row>1555</xdr:row>
      <xdr:rowOff>0</xdr:rowOff>
    </xdr:from>
    <xdr:to>
      <xdr:col>13</xdr:col>
      <xdr:colOff>278238</xdr:colOff>
      <xdr:row>1556</xdr:row>
      <xdr:rowOff>154782</xdr:rowOff>
    </xdr:to>
    <xdr:pic>
      <xdr:nvPicPr>
        <xdr:cNvPr id="221"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05825" y="312829575"/>
          <a:ext cx="278238" cy="345282"/>
        </a:xfrm>
        <a:prstGeom prst="rect">
          <a:avLst/>
        </a:prstGeom>
        <a:noFill/>
        <a:ln w="9525">
          <a:noFill/>
          <a:miter lim="800000"/>
          <a:headEnd/>
          <a:tailEnd/>
        </a:ln>
      </xdr:spPr>
    </xdr:pic>
    <xdr:clientData/>
  </xdr:twoCellAnchor>
  <xdr:twoCellAnchor editAs="oneCell">
    <xdr:from>
      <xdr:col>13</xdr:col>
      <xdr:colOff>0</xdr:colOff>
      <xdr:row>1589</xdr:row>
      <xdr:rowOff>0</xdr:rowOff>
    </xdr:from>
    <xdr:to>
      <xdr:col>13</xdr:col>
      <xdr:colOff>278238</xdr:colOff>
      <xdr:row>1590</xdr:row>
      <xdr:rowOff>154782</xdr:rowOff>
    </xdr:to>
    <xdr:pic>
      <xdr:nvPicPr>
        <xdr:cNvPr id="223"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05825" y="319125600"/>
          <a:ext cx="278238" cy="345282"/>
        </a:xfrm>
        <a:prstGeom prst="rect">
          <a:avLst/>
        </a:prstGeom>
        <a:noFill/>
        <a:ln w="9525">
          <a:noFill/>
          <a:miter lim="800000"/>
          <a:headEnd/>
          <a:tailEnd/>
        </a:ln>
      </xdr:spPr>
    </xdr:pic>
    <xdr:clientData/>
  </xdr:twoCellAnchor>
  <xdr:twoCellAnchor editAs="oneCell">
    <xdr:from>
      <xdr:col>12</xdr:col>
      <xdr:colOff>542925</xdr:colOff>
      <xdr:row>1614</xdr:row>
      <xdr:rowOff>161925</xdr:rowOff>
    </xdr:from>
    <xdr:to>
      <xdr:col>13</xdr:col>
      <xdr:colOff>204839</xdr:colOff>
      <xdr:row>1616</xdr:row>
      <xdr:rowOff>126207</xdr:rowOff>
    </xdr:to>
    <xdr:pic>
      <xdr:nvPicPr>
        <xdr:cNvPr id="224"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429625" y="325259700"/>
          <a:ext cx="278238" cy="345282"/>
        </a:xfrm>
        <a:prstGeom prst="rect">
          <a:avLst/>
        </a:prstGeom>
        <a:noFill/>
        <a:ln w="9525">
          <a:noFill/>
          <a:miter lim="800000"/>
          <a:headEnd/>
          <a:tailEnd/>
        </a:ln>
      </xdr:spPr>
    </xdr:pic>
    <xdr:clientData/>
  </xdr:twoCellAnchor>
  <xdr:twoCellAnchor editAs="oneCell">
    <xdr:from>
      <xdr:col>13</xdr:col>
      <xdr:colOff>0</xdr:colOff>
      <xdr:row>1640</xdr:row>
      <xdr:rowOff>0</xdr:rowOff>
    </xdr:from>
    <xdr:to>
      <xdr:col>13</xdr:col>
      <xdr:colOff>278238</xdr:colOff>
      <xdr:row>1641</xdr:row>
      <xdr:rowOff>154782</xdr:rowOff>
    </xdr:to>
    <xdr:pic>
      <xdr:nvPicPr>
        <xdr:cNvPr id="227"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05825" y="329622150"/>
          <a:ext cx="278238" cy="345282"/>
        </a:xfrm>
        <a:prstGeom prst="rect">
          <a:avLst/>
        </a:prstGeom>
        <a:noFill/>
        <a:ln w="9525">
          <a:noFill/>
          <a:miter lim="800000"/>
          <a:headEnd/>
          <a:tailEnd/>
        </a:ln>
      </xdr:spPr>
    </xdr:pic>
    <xdr:clientData/>
  </xdr:twoCellAnchor>
  <xdr:twoCellAnchor editAs="oneCell">
    <xdr:from>
      <xdr:col>13</xdr:col>
      <xdr:colOff>0</xdr:colOff>
      <xdr:row>1678</xdr:row>
      <xdr:rowOff>0</xdr:rowOff>
    </xdr:from>
    <xdr:to>
      <xdr:col>13</xdr:col>
      <xdr:colOff>278238</xdr:colOff>
      <xdr:row>1679</xdr:row>
      <xdr:rowOff>154782</xdr:rowOff>
    </xdr:to>
    <xdr:pic>
      <xdr:nvPicPr>
        <xdr:cNvPr id="237"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505825" y="337823175"/>
          <a:ext cx="278238" cy="345282"/>
        </a:xfrm>
        <a:prstGeom prst="rect">
          <a:avLst/>
        </a:prstGeom>
        <a:noFill/>
        <a:ln w="9525">
          <a:noFill/>
          <a:miter lim="800000"/>
          <a:headEnd/>
          <a:tailEnd/>
        </a:ln>
      </xdr:spPr>
    </xdr:pic>
    <xdr:clientData/>
  </xdr:twoCellAnchor>
  <xdr:twoCellAnchor>
    <xdr:from>
      <xdr:col>3</xdr:col>
      <xdr:colOff>114300</xdr:colOff>
      <xdr:row>375</xdr:row>
      <xdr:rowOff>114300</xdr:rowOff>
    </xdr:from>
    <xdr:to>
      <xdr:col>10</xdr:col>
      <xdr:colOff>390525</xdr:colOff>
      <xdr:row>394</xdr:row>
      <xdr:rowOff>142875</xdr:rowOff>
    </xdr:to>
    <xdr:graphicFrame macro="">
      <xdr:nvGraphicFramePr>
        <xdr:cNvPr id="177" name="Chart 12">
          <a:extLst>
            <a:ext uri="{FF2B5EF4-FFF2-40B4-BE49-F238E27FC236}">
              <a16:creationId xmlns="" xmlns:a16="http://schemas.microsoft.com/office/drawing/2014/main" id="{00000000-0008-0000-0300-0000B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8</xdr:col>
      <xdr:colOff>28575</xdr:colOff>
      <xdr:row>1724</xdr:row>
      <xdr:rowOff>85725</xdr:rowOff>
    </xdr:from>
    <xdr:to>
      <xdr:col>12</xdr:col>
      <xdr:colOff>114861</xdr:colOff>
      <xdr:row>1734</xdr:row>
      <xdr:rowOff>145013</xdr:rowOff>
    </xdr:to>
    <xdr:pic>
      <xdr:nvPicPr>
        <xdr:cNvPr id="183" name="Picture 78" descr="arpu.png">
          <a:extLst>
            <a:ext uri="{FF2B5EF4-FFF2-40B4-BE49-F238E27FC236}">
              <a16:creationId xmlns="" xmlns:a16="http://schemas.microsoft.com/office/drawing/2014/main" id="{00000000-0008-0000-0300-0000B7000000}"/>
            </a:ext>
          </a:extLst>
        </xdr:cNvPr>
        <xdr:cNvPicPr>
          <a:picLocks noChangeAspect="1"/>
        </xdr:cNvPicPr>
      </xdr:nvPicPr>
      <xdr:blipFill>
        <a:blip xmlns:r="http://schemas.openxmlformats.org/officeDocument/2006/relationships" r:embed="rId57" cstate="print"/>
        <a:srcRect/>
        <a:stretch>
          <a:fillRect/>
        </a:stretch>
      </xdr:blipFill>
      <xdr:spPr bwMode="auto">
        <a:xfrm>
          <a:off x="5505450" y="334946625"/>
          <a:ext cx="2495550" cy="1964288"/>
        </a:xfrm>
        <a:prstGeom prst="rect">
          <a:avLst/>
        </a:prstGeom>
        <a:noFill/>
        <a:ln w="9525">
          <a:noFill/>
          <a:miter lim="800000"/>
          <a:headEnd/>
          <a:tailEnd/>
        </a:ln>
      </xdr:spPr>
    </xdr:pic>
    <xdr:clientData/>
  </xdr:twoCellAnchor>
  <xdr:twoCellAnchor editAs="oneCell">
    <xdr:from>
      <xdr:col>12</xdr:col>
      <xdr:colOff>590550</xdr:colOff>
      <xdr:row>1730</xdr:row>
      <xdr:rowOff>9525</xdr:rowOff>
    </xdr:from>
    <xdr:to>
      <xdr:col>13</xdr:col>
      <xdr:colOff>240926</xdr:colOff>
      <xdr:row>1731</xdr:row>
      <xdr:rowOff>152400</xdr:rowOff>
    </xdr:to>
    <xdr:pic>
      <xdr:nvPicPr>
        <xdr:cNvPr id="263"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43950" y="336413475"/>
          <a:ext cx="266700" cy="333375"/>
        </a:xfrm>
        <a:prstGeom prst="rect">
          <a:avLst/>
        </a:prstGeom>
        <a:noFill/>
        <a:ln w="9525">
          <a:noFill/>
          <a:miter lim="800000"/>
          <a:headEnd/>
          <a:tailEnd/>
        </a:ln>
      </xdr:spPr>
    </xdr:pic>
    <xdr:clientData/>
  </xdr:twoCellAnchor>
  <xdr:twoCellAnchor>
    <xdr:from>
      <xdr:col>0</xdr:col>
      <xdr:colOff>333375</xdr:colOff>
      <xdr:row>1720</xdr:row>
      <xdr:rowOff>161925</xdr:rowOff>
    </xdr:from>
    <xdr:to>
      <xdr:col>2</xdr:col>
      <xdr:colOff>342900</xdr:colOff>
      <xdr:row>1724</xdr:row>
      <xdr:rowOff>169334</xdr:rowOff>
    </xdr:to>
    <xdr:sp macro="" textlink="">
      <xdr:nvSpPr>
        <xdr:cNvPr id="264" name="Rounded Rectangular Callout 263">
          <a:extLst>
            <a:ext uri="{FF2B5EF4-FFF2-40B4-BE49-F238E27FC236}">
              <a16:creationId xmlns="" xmlns:a16="http://schemas.microsoft.com/office/drawing/2014/main" id="{00000000-0008-0000-0300-000008010000}"/>
            </a:ext>
          </a:extLst>
        </xdr:cNvPr>
        <xdr:cNvSpPr/>
      </xdr:nvSpPr>
      <xdr:spPr>
        <a:xfrm>
          <a:off x="333375" y="341125175"/>
          <a:ext cx="1544108" cy="811742"/>
        </a:xfrm>
        <a:prstGeom prst="wedgeRoundRectCallout">
          <a:avLst>
            <a:gd name="adj1" fmla="val 37036"/>
            <a:gd name="adj2" fmla="val 101938"/>
            <a:gd name="adj3" fmla="val 16667"/>
          </a:avLst>
        </a:prstGeom>
        <a:effectLst>
          <a:glow rad="63500">
            <a:schemeClr val="accent5">
              <a:satMod val="175000"/>
              <a:alpha val="40000"/>
            </a:schemeClr>
          </a:glow>
          <a:outerShdw blurRad="40000" dist="23000" dir="5400000" rotWithShape="0">
            <a:srgbClr val="000000">
              <a:alpha val="35000"/>
            </a:srgbClr>
          </a:outerShdw>
          <a:reflection blurRad="6350" stA="50000" endA="300" endPos="55500" dist="50800" dir="5400000" sy="-100000" algn="bl" rotWithShape="0"/>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n-US" sz="1000"/>
            <a:t>Updated for the quarter ending</a:t>
          </a:r>
          <a:r>
            <a:rPr lang="en-US" sz="1000" baseline="0"/>
            <a:t> </a:t>
          </a:r>
        </a:p>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latin typeface="+mn-lt"/>
              <a:ea typeface="+mn-ea"/>
              <a:cs typeface="+mn-cs"/>
            </a:rPr>
            <a:t>Mar 15 to Dec</a:t>
          </a:r>
          <a:r>
            <a:rPr lang="en-US" sz="1100" baseline="0">
              <a:solidFill>
                <a:schemeClr val="lt1"/>
              </a:solidFill>
              <a:latin typeface="+mn-lt"/>
              <a:ea typeface="+mn-ea"/>
              <a:cs typeface="+mn-cs"/>
            </a:rPr>
            <a:t> 15</a:t>
          </a:r>
          <a:endParaRPr lang="en-US" sz="1100">
            <a:solidFill>
              <a:schemeClr val="lt1"/>
            </a:solidFill>
            <a:latin typeface="+mn-lt"/>
            <a:ea typeface="+mn-ea"/>
            <a:cs typeface="+mn-cs"/>
          </a:endParaRPr>
        </a:p>
      </xdr:txBody>
    </xdr:sp>
    <xdr:clientData/>
  </xdr:twoCellAnchor>
  <xdr:twoCellAnchor editAs="oneCell">
    <xdr:from>
      <xdr:col>8</xdr:col>
      <xdr:colOff>0</xdr:colOff>
      <xdr:row>1738</xdr:row>
      <xdr:rowOff>0</xdr:rowOff>
    </xdr:from>
    <xdr:to>
      <xdr:col>8</xdr:col>
      <xdr:colOff>304800</xdr:colOff>
      <xdr:row>1739</xdr:row>
      <xdr:rowOff>114300</xdr:rowOff>
    </xdr:to>
    <xdr:sp macro="" textlink="">
      <xdr:nvSpPr>
        <xdr:cNvPr id="270" name="AutoShape 1" descr="data:image/jpeg;base64,/9j/4AAQSkZJRgABAQAAAQABAAD/2wCEAAkGBhMSEBUSEhIVFBUVFRIUFBIXFhAUFw8QFxUVFRQVFRgYHCYfFxkjGRIUHy8gIycpLCwsFR4yNTAqNScsLCkBCQoKDgwOGg8PGiwkHyApNCwsLCwsLCwqKiksLywpLSkvLy8sLDQsLSwtLCktLCkpLSksLCwsKSwsLS8sLCkqLP/AABEIAOoA2AMBIgACEQEDEQH/xAAbAAEAAgMBAQAAAAAAAAAAAAAABQYBBAcDAv/EAEgQAAIBAgMEBgcCCA0FAAAAAAABAgMRBBIhBQYxUUFhcYGRoRMiMlKxwdEUQgc0YnKS4fDxFSMkM1RzgoOTorKzwhdEU6PS/8QAGgEBAAIDAQAAAAAAAAAAAAAAAAMFAQIEBv/EADARAQACAQMBBQcDBQEAAAAAAAABAgMEESExBRJBUXETImGBkaHwQrHRMjNSweEU/9oADAMBAAIRAxEAPwDuIAAAAAAAAAAAAAAAAAAAAAAAAAAAAAAAAAAAAAAAAAAAAAAAAAAAAAAAAAAAAAAAAAAAAAAAAAAAAAAABF7R27Gm8sVml08ovr5vqMby7YWHoOfTJ5Y87u707kzl+L2pUqPWVl7quvHpZX6vWRh92OrS1tlzxW8U37VVQ6k4x/Wan8OX/wC4/wDY/qUwFTOuvKLvyvVLa0/u1m/7WY26W36y4tS7UvlY50e9LHVI8Jy7L3XgzeuumOu/1Z77plDedffh3xd/J/UksNtWlP2Zq/J6PzOXUd4Jr2oqX+V/QkcPtmnLi8r5S+vA7cevifH6t4u6WCmYTatSFss7rk/WT/bqJrCbyRelRZXzWq+qO6morbrw33TIPmnVUleLTXNO59HQyAAAAAAAAAAAAAAAAAAAAAOdfhBxznWjDogn+lpd/LuKoTW9cr1r83U/1frIU8XOScszefGZ/dz5P6gA+qdNyaSV2+CMNHyCXw+wemcu6P1NpbFpcn4s5rarHCWMVpV4E/PYdN8My7/qjWq7Af3Zp9TVvNCuqxz4k4rQj8Pi5w9mTXV0Pu4Erhd4FwqK35S4d6Iuvgpw9qLtz4rxR4HbjzTHNZ4acwu2C2g161Kfg7p9q+pP4HeNPSosr95cO9dBy2jXlB3i2n1dPbzJnB7eT0qKz95cO9dBZ4NbtxPH7N4u6nGaaundPg10mSl4DacqesJXi9bcYy/bmiy7P2vCrp7MvdfT2PpLfHmrf1SxO7fABOyAAAAAAAAAAAAAAAA5dvVRtLsqVF4v9RAFx3xwvrVe1TXk38WU48NSO7Nqf42mPuhyx7wT+xsIowzvjLyj0L5+BAJFuhGyS5JLwObWXmKxWPFthjed2QZSvov3m/R2DWlrly/nNLy4nDiwZM07Y6zPpDpR4JWW7VZe6/7X1Rp4jZlWHtQaXPivFEuTR6jHG96TEehu1jSxOyYT1SyvmvmjdBz1vas71liYieqs4vZ86fFXXvLh38jWLe0ROP2Nf1qffHn2cuwsMOrieLue+LbmEdg8fOm/VenTF8H9Cw4HacanB2ktcvSutcyrNGYyad1o108i1xZ7U9EUTs6fsveDhGq+yf8A9fUn07nLdm7azWjU0fRLofbyZatk7YdN5Zaw84da6uovtPqotHKatlpB8wmmk07p6p80fRYNwAAAAAAAAAAAABWd7MN60ZdEouL7v1Sfgc3qQytp9Da8Dre8OHzUG+mLUu5aPybOY7ao5at/eV+/g/h5nkNdT2WstHheN/8AUtMkb13aVN6rtXxLaVAu+xoZ6tLk3F+Wb5Fbqcc5L0rHjO312MM9Vm2NslUoqUl67Wr93qRJgHu8GCmCkY6RtENwAEw0MbsWlU4xyy96Oj7+hlc2jsadLX2o+8ujtXQXIw0VWs7KwamN9u7bzj/ceP7sxOzn4J3bewsqdSmtOMo+71rq6iCPEarS5NLk9nkj+JSRO6P2ns3Os0faX+bq7SAaLeQu28JZ+kXTpLt6H+3Im0uad+5b5IMtP1QiiX2Vte1oVHp92T6Op9REAtaXmk7w54nZ0jYu1fRvJJ+o/wDI+fYWg5ZsTaN/4uT1XsvmuXcX3d/HZ4ZHxhbvj0eHDwPRaTPF42/PRPWd0sADvbgAAAAAAAAAA+akE00+DTT7Gcz3iwTUWnxpyafZwfyZ04qe9WCXpL9FSNn2rR+Vig7bxe5XPH6Z59J/Pubbxs52XLdCreVHvj4KS+hT6kHFtPim0+4sG5+ItUS5Tg+56P4FNb+ql/K0T90OKdrbOnAA9wmAAAAAApu2sB6Kq0vZl60ermu5/IuRBb1x9SD6czXc1+pFL23grk003nrXmP2ltXqrZr7Qp3pTXU33rX5Gwam1a+WlLnL1V38fK54fFvN42821ukq2AC+cDMJtNNaNO6fWX3dnG3qU5LhNNNdb6P0kUEt24sXKSXuzb7FlT+PxO3Q2mMsR5t6Ty6EAD07oAAAAAAAAAAAIzeHC56La4w9bu+95fAkzEoppp8Ho+wg1GGM2K2OfGNhyHbdC1TN0SXmtH8j42NXy1l16d/FeaRM7xYCynHppyuutfudyswk001xTTXajxOOJtjmluscIr+7fd2yjVzRUl0pPxVz7IjdfHKph1+T/AKXqvjbuJc9tpsvtsVb+cffx+6UABOABiUrK70XPkBkq28uNUqiguEL3/OfFd1vibW1d4lrCl2OfL836lQxm1oQ0TzS5LofWzyna3aEZo/8APg5858PT/rbiOZbdWqopuTsl0lc2hjXUlfgl7K+b6z4xWMlUd5PsXQjwKvBp/Z8z1QXyd7iAA9KNCU3aKbfw7eR1TO3MonmdK3E2S6WHzyVpVG32Q0S8bX8CF3Z3TzSU56pcX0X5R5vr6C/xikrLRLRLki27LxTa3tpjjw+Px9E1abcyyAC/SAAAAAAAAAAAAACsb1YT11O2k04vtX6n5HOa1LLJx5NrwOubew2ehLnH1l3cfK5zHblG1TN7y81o/keQ12L2Ost5Xjf5+P8ALTJG9d01uXtj0byvgtH+a9U+538TokZJq61T1T5o4rhsQ4SUl0ea6UWXA74OEbKUo/ktZkuz9kS6TXTpZmtqzNZ546xPj8pKWiY2l0YxKSSu3Zczntff6p91v9GEfqyGxu8dapxm/N/H5Hfbtesx7lJ+e0fyzN6w6LtDeajSWjUn2pR/SfyuU/a2+DqaXcl0RXqxXb0srE6jbu22+bdzCV9FqVeo1GXUcZLceUcR8/GWk5J8GzidpTnxdlyWi7+Zqm5R2TUl923XLTy4m7R2AvvSb6lp5s4py4scbRP0a921kMbNDZ1SfCOnN6Itmz92JP2KVvypafHXwJ7C7rxWtSTl1LRePF+RPiw6nP8A2qceduI/PRvGKPGVJwW7t2k7zfuxv+/4Fv2VuqopekSiv/HH/k18vEn8PhYQVoRUV1dPbzPUuNP2PWJ72onvT5fp/wCpIiI6PmEFFJJJJcEuCR9AF5EbcQAAMgAAAAAAAAAAAAAxKN1Z8H8DmO8uEypr3Jtd3D6HTymb3YK85r34pr87h8YlB23TalMv+NtvlJtvEwoQN6hsapLisq5v6ImNn7uJ+zB1Hztovl4lHOau/drzPlHKCMdpV2lQlL2Yt9iN6jsKb9pqPm/p5l3wu6svvyUFyWr+iJXD7v0Y8Y5nzk7+XA68eh1mbpWKx8ev0/lJGOsdVEwuwIt2UZVH3vyRO4Pdip0RjTXXZeSLdCmkrJJLkkkfR34+w6zzmvNvhHEfn0SRtHSEJh91oL25OXUvVX1JPD7Pp0/Ygl1218XqbALbDodPg/t0iPj1n6ybgAOtgAAAAAAAAAAAAAAAAAAAAACM2xsj02VpqLV1rfVP9xJmltnaPoKE62XNkSeW9rttJa9HEhz4KZ6TjyRvEjWwm7lOGsvXfXovD63JWMElZKy5LoNDYO1ftNCNVxy5nJZb3taTXGy5GnvNvL9k9GlTzuo5fey2tbqd/aMYNNiwRtjrEG6cBhGScAAAAAAEBsHed4mvVpejyqne0s13K0suqtoT4AAAAQW7W832t1F6PIqeW3rZs2bNx0VvZ8ydAAAAAAAAAAAAAANPau1IYelKrPguCXGUnwiusqlHa+0cVedCEadPXK3k1753zdqSRn8JdR2oR6G6jfalFLyk/E+6G91bJGFHATyxSjH+caslZcIGRilvPisLUjDHQThLhUSWnN+rpJLpWjPbfr7Q6bdNx+z5I+k9m7edWeutvZ4dZHbVW0MbGNOWGUIqSlf2dbNauUuGr4InN4MM6ey5U5O7hTpRb5tSgvkBAbtQ2h6Kn6BxVHM7ZvR8MzzX0zcbkvvztirQdH0TSzOd24wk9MtrZk7cTc3G/EafbU/1yIb8JXHD/wB7/wAAJne3eGWFoxcEnObai3qopK8pW6eK8SGpy2vJJq2qT1+zJ2fNdBLb4bvzxVKHo2s9NtqLdlJNK6v0PRETDbu0qKSqYbOlpfJJt98G15ASu78doel/lLj6PK9P4q+bS1snfxPTeOGOco/ZHFRs8383fNf8pcLcus1Nkb9xqVVSq0nSlJqKd7rM+Cd0mrntvBviqFT0NOm6tTS61Si3wWibb6uswIx09rrXMn1fybXyJXdHeOWIU4VUlUp2vZWzK7XDoaaszQe09qVF6uHhT62opr9OXyNLcGMli66nrJRak+N5+kWbzuZH3uJ+N4nsl/uM39qU9qemn6KUfR39S3ofZ6L5le5obifjeJ7Jf7jNvE78znVdPCUHVtf1nmeZLpUVwj1tgamJxe1aEXVm04x1lpRkkutRs7dhMS2piMTg4VcLljUcrTTy6WupKObTjZ69BC7YxO0qlCfpKcadPK3O2RNw6VrJvwJX8Hv4m/62fwiBVN2I4y9T7I0n6npL+j/Ky+1/a4HSdmKr6GHpmnUt69uGYqP4NvaxH918aheBIAAwAAAAAAAAAAAr++ew5YigsivOm80V7ytaUV18H3EVsrf+MIKniYTU4LK5JXzW09ZNpp8y6mtidm0qjvUpQm+coxk/NAQP/ULC8qn6C+ps7xVlX2dUnTvJShGa0d8qlGT07E/A3/4Aw39Ho/4dP6G5RoxhFRjFRitFFJJJckkBSN1d76FHDRpVHJOLlqouSacm76do/CNNS+ztapqo0+afo2i2z2Jh27uhSbfFunDXyPSvs2lNRU6UJKOkVKMXlWnC604LwMjT2xvJRwuVVM15JtKKvoravxI3/qFheVT9BfUnsVs6lUadSlCdtFmjGVl1XR4/wBhv6PR/w6f0MCkY7HrH4+j6GEko5LyaV8qnmcnbgkuB7bRqfY9qenqxbpzbcZJX0lHK7dafRyL1hsHCmrU4RguUYxjfwPqtQjNZZxUlykk0+5mRA4nfvCxg5Rm5u2kFGabfK7SSILcCo5YuvKSs3FtrXRuom15lxpbEw8XmjQpRa4NQgmuzQ2KeCpxm5xhFTl7U1FKUu18WYFH3Kp5sTio8Lxmr8r1Gjx3U2rDA1KtHExcG3H1rN2y3VnbWzvdNF8w+z6VOTlCnCDlxcYxTlrfVrjqMVs+nV/nKcJ24ZoxlbsuZFV3m3xozoTpUW6kppxvlklGP3nqtdE+Btfg9/E3/AFs/hEnsPsqjTvkpU430eWEVddKdlwPXDYSFNZacIwV72ilFX52XYYHO90tuU8JUrRrKSzOK0V8souV01x+95F/2btKnXpqpTd4ttcGmmuKaYxGy6NR3nSpzfOUIN+LR64bCwpxy04Rgr3tFKKvzsgPUAAAAAAAAAAAAAAAAAAAAAAAAAAAAAAAAAAAAAAAAAAAAAAAAAAAAAAAAAAAAAAAAAAAAAAAAAAAAAAAAAAf/2Q==">
          <a:extLst>
            <a:ext uri="{FF2B5EF4-FFF2-40B4-BE49-F238E27FC236}">
              <a16:creationId xmlns="" xmlns:a16="http://schemas.microsoft.com/office/drawing/2014/main" id="{00000000-0008-0000-0300-00000E010000}"/>
            </a:ext>
          </a:extLst>
        </xdr:cNvPr>
        <xdr:cNvSpPr>
          <a:spLocks noChangeAspect="1" noChangeArrowheads="1"/>
        </xdr:cNvSpPr>
      </xdr:nvSpPr>
      <xdr:spPr bwMode="auto">
        <a:xfrm>
          <a:off x="5476875" y="146846925"/>
          <a:ext cx="304800" cy="304800"/>
        </a:xfrm>
        <a:prstGeom prst="rect">
          <a:avLst/>
        </a:prstGeom>
        <a:noFill/>
      </xdr:spPr>
    </xdr:sp>
    <xdr:clientData/>
  </xdr:twoCellAnchor>
  <xdr:twoCellAnchor editAs="oneCell">
    <xdr:from>
      <xdr:col>4</xdr:col>
      <xdr:colOff>457201</xdr:colOff>
      <xdr:row>1723</xdr:row>
      <xdr:rowOff>152401</xdr:rowOff>
    </xdr:from>
    <xdr:to>
      <xdr:col>6</xdr:col>
      <xdr:colOff>80122</xdr:colOff>
      <xdr:row>1726</xdr:row>
      <xdr:rowOff>177433</xdr:rowOff>
    </xdr:to>
    <xdr:pic>
      <xdr:nvPicPr>
        <xdr:cNvPr id="30721" name="Picture 1" descr="http://mynokiablog.com/wp-content/uploads/2011/07/Vodafone-Logo.jpg">
          <a:hlinkClick xmlns:r="http://schemas.openxmlformats.org/officeDocument/2006/relationships" r:id="rId58"/>
          <a:extLst>
            <a:ext uri="{FF2B5EF4-FFF2-40B4-BE49-F238E27FC236}">
              <a16:creationId xmlns="" xmlns:a16="http://schemas.microsoft.com/office/drawing/2014/main" id="{00000000-0008-0000-0300-000001780000}"/>
            </a:ext>
          </a:extLst>
        </xdr:cNvPr>
        <xdr:cNvPicPr>
          <a:picLocks noChangeAspect="1" noChangeArrowheads="1"/>
        </xdr:cNvPicPr>
      </xdr:nvPicPr>
      <xdr:blipFill>
        <a:blip xmlns:r="http://schemas.openxmlformats.org/officeDocument/2006/relationships" r:embed="rId59" cstate="print"/>
        <a:srcRect l="3333" t="6154"/>
        <a:stretch>
          <a:fillRect/>
        </a:stretch>
      </xdr:blipFill>
      <xdr:spPr bwMode="auto">
        <a:xfrm>
          <a:off x="3476626" y="334813276"/>
          <a:ext cx="866774" cy="607738"/>
        </a:xfrm>
        <a:prstGeom prst="rect">
          <a:avLst/>
        </a:prstGeom>
        <a:noFill/>
      </xdr:spPr>
    </xdr:pic>
    <xdr:clientData/>
  </xdr:twoCellAnchor>
  <xdr:twoCellAnchor editAs="oneCell">
    <xdr:from>
      <xdr:col>2</xdr:col>
      <xdr:colOff>438151</xdr:colOff>
      <xdr:row>1724</xdr:row>
      <xdr:rowOff>9525</xdr:rowOff>
    </xdr:from>
    <xdr:to>
      <xdr:col>3</xdr:col>
      <xdr:colOff>642657</xdr:colOff>
      <xdr:row>1727</xdr:row>
      <xdr:rowOff>3982</xdr:rowOff>
    </xdr:to>
    <xdr:pic>
      <xdr:nvPicPr>
        <xdr:cNvPr id="30722" name="Picture 2" descr="http://images.fonearena.com/blog/wp-content/uploads/2011/02/airtel-new-logo.jpg">
          <a:hlinkClick xmlns:r="http://schemas.openxmlformats.org/officeDocument/2006/relationships" r:id="rId60"/>
          <a:extLst>
            <a:ext uri="{FF2B5EF4-FFF2-40B4-BE49-F238E27FC236}">
              <a16:creationId xmlns="" xmlns:a16="http://schemas.microsoft.com/office/drawing/2014/main" id="{00000000-0008-0000-0300-000002780000}"/>
            </a:ext>
          </a:extLst>
        </xdr:cNvPr>
        <xdr:cNvPicPr>
          <a:picLocks noChangeAspect="1" noChangeArrowheads="1"/>
        </xdr:cNvPicPr>
      </xdr:nvPicPr>
      <xdr:blipFill>
        <a:blip xmlns:r="http://schemas.openxmlformats.org/officeDocument/2006/relationships" r:embed="rId61" cstate="print"/>
        <a:srcRect l="12558" r="8837" b="15439"/>
        <a:stretch>
          <a:fillRect/>
        </a:stretch>
      </xdr:blipFill>
      <xdr:spPr bwMode="auto">
        <a:xfrm>
          <a:off x="1704976" y="334870425"/>
          <a:ext cx="1190624" cy="565957"/>
        </a:xfrm>
        <a:prstGeom prst="rect">
          <a:avLst/>
        </a:prstGeom>
        <a:noFill/>
      </xdr:spPr>
    </xdr:pic>
    <xdr:clientData/>
  </xdr:twoCellAnchor>
  <xdr:twoCellAnchor editAs="oneCell">
    <xdr:from>
      <xdr:col>2</xdr:col>
      <xdr:colOff>438150</xdr:colOff>
      <xdr:row>1729</xdr:row>
      <xdr:rowOff>57150</xdr:rowOff>
    </xdr:from>
    <xdr:to>
      <xdr:col>3</xdr:col>
      <xdr:colOff>322890</xdr:colOff>
      <xdr:row>1732</xdr:row>
      <xdr:rowOff>19050</xdr:rowOff>
    </xdr:to>
    <xdr:pic>
      <xdr:nvPicPr>
        <xdr:cNvPr id="30723" name="Picture 3" descr="http://www.indiarecharge.net/wp-content/uploads/2012/07/IdeaMobile.jpg">
          <a:hlinkClick xmlns:r="http://schemas.openxmlformats.org/officeDocument/2006/relationships" r:id="rId62"/>
          <a:extLst>
            <a:ext uri="{FF2B5EF4-FFF2-40B4-BE49-F238E27FC236}">
              <a16:creationId xmlns="" xmlns:a16="http://schemas.microsoft.com/office/drawing/2014/main" id="{00000000-0008-0000-0300-00000378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1704975" y="335870550"/>
          <a:ext cx="870858" cy="533400"/>
        </a:xfrm>
        <a:prstGeom prst="rect">
          <a:avLst/>
        </a:prstGeom>
        <a:noFill/>
      </xdr:spPr>
    </xdr:pic>
    <xdr:clientData/>
  </xdr:twoCellAnchor>
  <xdr:twoCellAnchor editAs="oneCell">
    <xdr:from>
      <xdr:col>4</xdr:col>
      <xdr:colOff>609601</xdr:colOff>
      <xdr:row>1729</xdr:row>
      <xdr:rowOff>1</xdr:rowOff>
    </xdr:from>
    <xdr:to>
      <xdr:col>6</xdr:col>
      <xdr:colOff>70053</xdr:colOff>
      <xdr:row>1732</xdr:row>
      <xdr:rowOff>28575</xdr:rowOff>
    </xdr:to>
    <xdr:pic>
      <xdr:nvPicPr>
        <xdr:cNvPr id="30724" name="Picture 4" descr="http://stockwatch.in/files/Aircel-Moves-Court.jpg">
          <a:hlinkClick xmlns:r="http://schemas.openxmlformats.org/officeDocument/2006/relationships" r:id="rId64"/>
          <a:extLst>
            <a:ext uri="{FF2B5EF4-FFF2-40B4-BE49-F238E27FC236}">
              <a16:creationId xmlns="" xmlns:a16="http://schemas.microsoft.com/office/drawing/2014/main" id="{00000000-0008-0000-0300-00000478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3629026" y="335813401"/>
          <a:ext cx="704305" cy="600074"/>
        </a:xfrm>
        <a:prstGeom prst="rect">
          <a:avLst/>
        </a:prstGeom>
        <a:noFill/>
      </xdr:spPr>
    </xdr:pic>
    <xdr:clientData/>
  </xdr:twoCellAnchor>
  <xdr:twoCellAnchor editAs="oneCell">
    <xdr:from>
      <xdr:col>3</xdr:col>
      <xdr:colOff>238125</xdr:colOff>
      <xdr:row>1733</xdr:row>
      <xdr:rowOff>95250</xdr:rowOff>
    </xdr:from>
    <xdr:to>
      <xdr:col>4</xdr:col>
      <xdr:colOff>484095</xdr:colOff>
      <xdr:row>1736</xdr:row>
      <xdr:rowOff>52801</xdr:rowOff>
    </xdr:to>
    <xdr:pic>
      <xdr:nvPicPr>
        <xdr:cNvPr id="30725" name="Picture 5" descr="http://news.telecomseva.com/wp-content/uploads/2013/01/Uninor-Logo-Full.jpg">
          <a:hlinkClick xmlns:r="http://schemas.openxmlformats.org/officeDocument/2006/relationships" r:id="rId66"/>
          <a:extLst>
            <a:ext uri="{FF2B5EF4-FFF2-40B4-BE49-F238E27FC236}">
              <a16:creationId xmlns="" xmlns:a16="http://schemas.microsoft.com/office/drawing/2014/main" id="{00000000-0008-0000-0300-000005780000}"/>
            </a:ext>
          </a:extLst>
        </xdr:cNvPr>
        <xdr:cNvPicPr>
          <a:picLocks noChangeAspect="1" noChangeArrowheads="1"/>
        </xdr:cNvPicPr>
      </xdr:nvPicPr>
      <xdr:blipFill>
        <a:blip xmlns:r="http://schemas.openxmlformats.org/officeDocument/2006/relationships" r:embed="rId67" cstate="print"/>
        <a:srcRect l="4000" b="20053"/>
        <a:stretch>
          <a:fillRect/>
        </a:stretch>
      </xdr:blipFill>
      <xdr:spPr bwMode="auto">
        <a:xfrm>
          <a:off x="2486025" y="336670650"/>
          <a:ext cx="1019175" cy="529051"/>
        </a:xfrm>
        <a:prstGeom prst="rect">
          <a:avLst/>
        </a:prstGeom>
        <a:noFill/>
      </xdr:spPr>
    </xdr:pic>
    <xdr:clientData/>
  </xdr:twoCellAnchor>
  <xdr:twoCellAnchor editAs="oneCell">
    <xdr:from>
      <xdr:col>2</xdr:col>
      <xdr:colOff>161925</xdr:colOff>
      <xdr:row>1746</xdr:row>
      <xdr:rowOff>114301</xdr:rowOff>
    </xdr:from>
    <xdr:to>
      <xdr:col>2</xdr:col>
      <xdr:colOff>762000</xdr:colOff>
      <xdr:row>1748</xdr:row>
      <xdr:rowOff>32069</xdr:rowOff>
    </xdr:to>
    <xdr:pic>
      <xdr:nvPicPr>
        <xdr:cNvPr id="275" name="Picture 1" descr="http://www.kokkada.com/wp-content/images/2010/11/airtel-logo.jpg">
          <a:extLst>
            <a:ext uri="{FF2B5EF4-FFF2-40B4-BE49-F238E27FC236}">
              <a16:creationId xmlns="" xmlns:a16="http://schemas.microsoft.com/office/drawing/2014/main" id="{00000000-0008-0000-0300-00001301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1695450" y="340166326"/>
          <a:ext cx="600075" cy="265150"/>
        </a:xfrm>
        <a:prstGeom prst="rect">
          <a:avLst/>
        </a:prstGeom>
        <a:noFill/>
      </xdr:spPr>
    </xdr:pic>
    <xdr:clientData/>
  </xdr:twoCellAnchor>
  <xdr:twoCellAnchor editAs="oneCell">
    <xdr:from>
      <xdr:col>13</xdr:col>
      <xdr:colOff>0</xdr:colOff>
      <xdr:row>1744</xdr:row>
      <xdr:rowOff>0</xdr:rowOff>
    </xdr:from>
    <xdr:to>
      <xdr:col>13</xdr:col>
      <xdr:colOff>266700</xdr:colOff>
      <xdr:row>1745</xdr:row>
      <xdr:rowOff>131669</xdr:rowOff>
    </xdr:to>
    <xdr:pic>
      <xdr:nvPicPr>
        <xdr:cNvPr id="277"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15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458200" y="148790025"/>
          <a:ext cx="266700" cy="333375"/>
        </a:xfrm>
        <a:prstGeom prst="rect">
          <a:avLst/>
        </a:prstGeom>
        <a:noFill/>
        <a:ln w="9525">
          <a:noFill/>
          <a:miter lim="800000"/>
          <a:headEnd/>
          <a:tailEnd/>
        </a:ln>
      </xdr:spPr>
    </xdr:pic>
    <xdr:clientData/>
  </xdr:twoCellAnchor>
  <xdr:twoCellAnchor editAs="oneCell">
    <xdr:from>
      <xdr:col>2</xdr:col>
      <xdr:colOff>171450</xdr:colOff>
      <xdr:row>1776</xdr:row>
      <xdr:rowOff>80434</xdr:rowOff>
    </xdr:from>
    <xdr:to>
      <xdr:col>2</xdr:col>
      <xdr:colOff>685800</xdr:colOff>
      <xdr:row>1778</xdr:row>
      <xdr:rowOff>147389</xdr:rowOff>
    </xdr:to>
    <xdr:pic>
      <xdr:nvPicPr>
        <xdr:cNvPr id="280" name="Picture 81" descr="VODAFONE.jpg">
          <a:extLst>
            <a:ext uri="{FF2B5EF4-FFF2-40B4-BE49-F238E27FC236}">
              <a16:creationId xmlns="" xmlns:a16="http://schemas.microsoft.com/office/drawing/2014/main" id="{00000000-0008-0000-0300-000018010000}"/>
            </a:ext>
          </a:extLst>
        </xdr:cNvPr>
        <xdr:cNvPicPr>
          <a:picLocks noChangeAspect="1"/>
        </xdr:cNvPicPr>
      </xdr:nvPicPr>
      <xdr:blipFill>
        <a:blip xmlns:r="http://schemas.openxmlformats.org/officeDocument/2006/relationships" r:embed="rId70" cstate="print"/>
        <a:srcRect/>
        <a:stretch>
          <a:fillRect/>
        </a:stretch>
      </xdr:blipFill>
      <xdr:spPr bwMode="auto">
        <a:xfrm>
          <a:off x="1704975" y="350686159"/>
          <a:ext cx="514350" cy="414337"/>
        </a:xfrm>
        <a:prstGeom prst="rect">
          <a:avLst/>
        </a:prstGeom>
        <a:noFill/>
        <a:ln w="9525">
          <a:noFill/>
          <a:miter lim="800000"/>
          <a:headEnd/>
          <a:tailEnd/>
        </a:ln>
      </xdr:spPr>
    </xdr:pic>
    <xdr:clientData/>
  </xdr:twoCellAnchor>
  <xdr:twoCellAnchor editAs="oneCell">
    <xdr:from>
      <xdr:col>2</xdr:col>
      <xdr:colOff>190500</xdr:colOff>
      <xdr:row>1808</xdr:row>
      <xdr:rowOff>47893</xdr:rowOff>
    </xdr:from>
    <xdr:to>
      <xdr:col>2</xdr:col>
      <xdr:colOff>819150</xdr:colOff>
      <xdr:row>1810</xdr:row>
      <xdr:rowOff>47625</xdr:rowOff>
    </xdr:to>
    <xdr:pic>
      <xdr:nvPicPr>
        <xdr:cNvPr id="285" name="Picture 11" descr="http://aeiindore.com/members/Idea/idea-logo.gif">
          <a:extLst>
            <a:ext uri="{FF2B5EF4-FFF2-40B4-BE49-F238E27FC236}">
              <a16:creationId xmlns="" xmlns:a16="http://schemas.microsoft.com/office/drawing/2014/main" id="{00000000-0008-0000-0300-00001D01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1724025" y="350501218"/>
          <a:ext cx="628650" cy="380732"/>
        </a:xfrm>
        <a:prstGeom prst="rect">
          <a:avLst/>
        </a:prstGeom>
        <a:noFill/>
        <a:ln w="9525">
          <a:noFill/>
          <a:miter lim="800000"/>
          <a:headEnd/>
          <a:tailEnd/>
        </a:ln>
      </xdr:spPr>
    </xdr:pic>
    <xdr:clientData/>
  </xdr:twoCellAnchor>
  <xdr:twoCellAnchor editAs="oneCell">
    <xdr:from>
      <xdr:col>2</xdr:col>
      <xdr:colOff>314324</xdr:colOff>
      <xdr:row>1838</xdr:row>
      <xdr:rowOff>66676</xdr:rowOff>
    </xdr:from>
    <xdr:to>
      <xdr:col>2</xdr:col>
      <xdr:colOff>714375</xdr:colOff>
      <xdr:row>1840</xdr:row>
      <xdr:rowOff>48186</xdr:rowOff>
    </xdr:to>
    <xdr:pic>
      <xdr:nvPicPr>
        <xdr:cNvPr id="286" name="Picture 285" descr="http://t2.gstatic.com/images?q=tbn:ANd9GcR1Uo4nILWtChuFcUbFpaNABedTuAM6vCagJQ2mYfGyEeGx8FCdvA">
          <a:extLst>
            <a:ext uri="{FF2B5EF4-FFF2-40B4-BE49-F238E27FC236}">
              <a16:creationId xmlns="" xmlns:a16="http://schemas.microsoft.com/office/drawing/2014/main" id="{00000000-0008-0000-0300-00001E010000}"/>
            </a:ext>
          </a:extLst>
        </xdr:cNvPr>
        <xdr:cNvPicPr/>
      </xdr:nvPicPr>
      <xdr:blipFill>
        <a:blip xmlns:r="http://schemas.openxmlformats.org/officeDocument/2006/relationships" r:embed="rId72" cstate="print"/>
        <a:srcRect/>
        <a:stretch>
          <a:fillRect/>
        </a:stretch>
      </xdr:blipFill>
      <xdr:spPr bwMode="auto">
        <a:xfrm>
          <a:off x="1847849" y="361149901"/>
          <a:ext cx="400051" cy="2952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180976</xdr:colOff>
      <xdr:row>1869</xdr:row>
      <xdr:rowOff>114300</xdr:rowOff>
    </xdr:from>
    <xdr:to>
      <xdr:col>2</xdr:col>
      <xdr:colOff>733426</xdr:colOff>
      <xdr:row>1870</xdr:row>
      <xdr:rowOff>171450</xdr:rowOff>
    </xdr:to>
    <xdr:pic>
      <xdr:nvPicPr>
        <xdr:cNvPr id="293" name="Picture 2" descr="See full size image">
          <a:extLst>
            <a:ext uri="{FF2B5EF4-FFF2-40B4-BE49-F238E27FC236}">
              <a16:creationId xmlns=""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714501" y="366141000"/>
          <a:ext cx="552450" cy="247650"/>
        </a:xfrm>
        <a:prstGeom prst="rect">
          <a:avLst/>
        </a:prstGeom>
        <a:noFill/>
      </xdr:spPr>
    </xdr:pic>
    <xdr:clientData/>
  </xdr:twoCellAnchor>
  <xdr:twoCellAnchor>
    <xdr:from>
      <xdr:col>4</xdr:col>
      <xdr:colOff>314325</xdr:colOff>
      <xdr:row>1889</xdr:row>
      <xdr:rowOff>9525</xdr:rowOff>
    </xdr:from>
    <xdr:to>
      <xdr:col>9</xdr:col>
      <xdr:colOff>561975</xdr:colOff>
      <xdr:row>1898</xdr:row>
      <xdr:rowOff>28575</xdr:rowOff>
    </xdr:to>
    <xdr:grpSp>
      <xdr:nvGrpSpPr>
        <xdr:cNvPr id="295" name="Group 86">
          <a:extLst>
            <a:ext uri="{FF2B5EF4-FFF2-40B4-BE49-F238E27FC236}">
              <a16:creationId xmlns="" xmlns:a16="http://schemas.microsoft.com/office/drawing/2014/main" id="{00000000-0008-0000-0300-000027010000}"/>
            </a:ext>
          </a:extLst>
        </xdr:cNvPr>
        <xdr:cNvGrpSpPr>
          <a:grpSpLocks/>
        </xdr:cNvGrpSpPr>
      </xdr:nvGrpSpPr>
      <xdr:grpSpPr bwMode="auto">
        <a:xfrm>
          <a:off x="4060825" y="359768775"/>
          <a:ext cx="3761317" cy="1511300"/>
          <a:chOff x="1323975" y="166763700"/>
          <a:chExt cx="3590925" cy="1581150"/>
        </a:xfrm>
      </xdr:grpSpPr>
      <xdr:sp macro="" textlink="">
        <xdr:nvSpPr>
          <xdr:cNvPr id="298" name="Rectangle 297">
            <a:extLst>
              <a:ext uri="{FF2B5EF4-FFF2-40B4-BE49-F238E27FC236}">
                <a16:creationId xmlns="" xmlns:a16="http://schemas.microsoft.com/office/drawing/2014/main" id="{00000000-0008-0000-0300-00002A010000}"/>
              </a:ext>
            </a:extLst>
          </xdr:cNvPr>
          <xdr:cNvSpPr/>
        </xdr:nvSpPr>
        <xdr:spPr>
          <a:xfrm>
            <a:off x="1352474" y="166792275"/>
            <a:ext cx="3524426" cy="1514475"/>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99" name="Rectangle 298">
            <a:extLst>
              <a:ext uri="{FF2B5EF4-FFF2-40B4-BE49-F238E27FC236}">
                <a16:creationId xmlns="" xmlns:a16="http://schemas.microsoft.com/office/drawing/2014/main" id="{00000000-0008-0000-0300-00002B010000}"/>
              </a:ext>
            </a:extLst>
          </xdr:cNvPr>
          <xdr:cNvSpPr/>
        </xdr:nvSpPr>
        <xdr:spPr>
          <a:xfrm>
            <a:off x="1323975" y="166763700"/>
            <a:ext cx="3590925" cy="1581150"/>
          </a:xfrm>
          <a:prstGeom prst="rect">
            <a:avLst/>
          </a:prstGeom>
          <a:noFill/>
          <a:ln w="6350" cmpd="dbl">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oneCellAnchor>
    <xdr:from>
      <xdr:col>4</xdr:col>
      <xdr:colOff>414559</xdr:colOff>
      <xdr:row>1890</xdr:row>
      <xdr:rowOff>5302</xdr:rowOff>
    </xdr:from>
    <xdr:ext cx="1033026" cy="376473"/>
    <xdr:sp macro="" textlink="">
      <xdr:nvSpPr>
        <xdr:cNvPr id="300" name="Rectangle 299">
          <a:hlinkClick xmlns:r="http://schemas.openxmlformats.org/officeDocument/2006/relationships" r:id="rId74" tooltip="Click Here to View Details"/>
          <a:extLst>
            <a:ext uri="{FF2B5EF4-FFF2-40B4-BE49-F238E27FC236}">
              <a16:creationId xmlns="" xmlns:a16="http://schemas.microsoft.com/office/drawing/2014/main" id="{00000000-0008-0000-0300-00002C010000}"/>
            </a:ext>
          </a:extLst>
        </xdr:cNvPr>
        <xdr:cNvSpPr/>
      </xdr:nvSpPr>
      <xdr:spPr>
        <a:xfrm>
          <a:off x="3433984" y="197220427"/>
          <a:ext cx="103302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METROS</a:t>
          </a:r>
        </a:p>
      </xdr:txBody>
    </xdr:sp>
    <xdr:clientData/>
  </xdr:oneCellAnchor>
  <xdr:oneCellAnchor>
    <xdr:from>
      <xdr:col>6</xdr:col>
      <xdr:colOff>188849</xdr:colOff>
      <xdr:row>1890</xdr:row>
      <xdr:rowOff>5302</xdr:rowOff>
    </xdr:from>
    <xdr:ext cx="1029986" cy="376473"/>
    <xdr:sp macro="" textlink="">
      <xdr:nvSpPr>
        <xdr:cNvPr id="301" name="Rectangle 300">
          <a:hlinkClick xmlns:r="http://schemas.openxmlformats.org/officeDocument/2006/relationships" r:id="rId75" tooltip="Click Here to View Details"/>
          <a:extLst>
            <a:ext uri="{FF2B5EF4-FFF2-40B4-BE49-F238E27FC236}">
              <a16:creationId xmlns="" xmlns:a16="http://schemas.microsoft.com/office/drawing/2014/main" id="{00000000-0008-0000-0300-00002D010000}"/>
            </a:ext>
          </a:extLst>
        </xdr:cNvPr>
        <xdr:cNvSpPr/>
      </xdr:nvSpPr>
      <xdr:spPr>
        <a:xfrm>
          <a:off x="4456049" y="197220427"/>
          <a:ext cx="1029986"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A</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7</xdr:col>
      <xdr:colOff>684149</xdr:colOff>
      <xdr:row>1890</xdr:row>
      <xdr:rowOff>5302</xdr:rowOff>
    </xdr:from>
    <xdr:ext cx="1020449" cy="376473"/>
    <xdr:sp macro="" textlink="">
      <xdr:nvSpPr>
        <xdr:cNvPr id="308" name="Rectangle 307">
          <a:hlinkClick xmlns:r="http://schemas.openxmlformats.org/officeDocument/2006/relationships" r:id="rId76" tooltip="Click Here to View Details"/>
          <a:extLst>
            <a:ext uri="{FF2B5EF4-FFF2-40B4-BE49-F238E27FC236}">
              <a16:creationId xmlns="" xmlns:a16="http://schemas.microsoft.com/office/drawing/2014/main" id="{00000000-0008-0000-0300-000034010000}"/>
            </a:ext>
          </a:extLst>
        </xdr:cNvPr>
        <xdr:cNvSpPr/>
      </xdr:nvSpPr>
      <xdr:spPr>
        <a:xfrm>
          <a:off x="5475224" y="197220427"/>
          <a:ext cx="1020449" cy="376473"/>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B</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6</xdr:col>
      <xdr:colOff>247650</xdr:colOff>
      <xdr:row>1894</xdr:row>
      <xdr:rowOff>76200</xdr:rowOff>
    </xdr:from>
    <xdr:ext cx="1010912" cy="367717"/>
    <xdr:sp macro="" textlink="">
      <xdr:nvSpPr>
        <xdr:cNvPr id="309" name="Rectangle 308">
          <a:hlinkClick xmlns:r="http://schemas.openxmlformats.org/officeDocument/2006/relationships" r:id="rId77" tooltip="Click Here to View Details"/>
          <a:extLst>
            <a:ext uri="{FF2B5EF4-FFF2-40B4-BE49-F238E27FC236}">
              <a16:creationId xmlns="" xmlns:a16="http://schemas.microsoft.com/office/drawing/2014/main" id="{00000000-0008-0000-0300-000035010000}"/>
            </a:ext>
          </a:extLst>
        </xdr:cNvPr>
        <xdr:cNvSpPr/>
      </xdr:nvSpPr>
      <xdr:spPr>
        <a:xfrm>
          <a:off x="4514850" y="197996175"/>
          <a:ext cx="1010912" cy="367717"/>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CIRCLE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C</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editAs="oneCell">
    <xdr:from>
      <xdr:col>13</xdr:col>
      <xdr:colOff>0</xdr:colOff>
      <xdr:row>1900</xdr:row>
      <xdr:rowOff>0</xdr:rowOff>
    </xdr:from>
    <xdr:to>
      <xdr:col>13</xdr:col>
      <xdr:colOff>266700</xdr:colOff>
      <xdr:row>1901</xdr:row>
      <xdr:rowOff>142875</xdr:rowOff>
    </xdr:to>
    <xdr:pic>
      <xdr:nvPicPr>
        <xdr:cNvPr id="310" name="Picture 44" descr="uparrow">
          <a:hlinkClick xmlns:r="http://schemas.openxmlformats.org/officeDocument/2006/relationships" r:id="rId31" tooltip="Click Here To Move to Top"/>
          <a:extLst>
            <a:ext uri="{FF2B5EF4-FFF2-40B4-BE49-F238E27FC236}">
              <a16:creationId xmlns=""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458200" y="198967725"/>
          <a:ext cx="266700" cy="333375"/>
        </a:xfrm>
        <a:prstGeom prst="rect">
          <a:avLst/>
        </a:prstGeom>
        <a:noFill/>
        <a:ln w="9525">
          <a:noFill/>
          <a:miter lim="800000"/>
          <a:headEnd/>
          <a:tailEnd/>
        </a:ln>
      </xdr:spPr>
    </xdr:pic>
    <xdr:clientData/>
  </xdr:twoCellAnchor>
  <xdr:twoCellAnchor>
    <xdr:from>
      <xdr:col>2</xdr:col>
      <xdr:colOff>66675</xdr:colOff>
      <xdr:row>1887</xdr:row>
      <xdr:rowOff>114300</xdr:rowOff>
    </xdr:from>
    <xdr:to>
      <xdr:col>3</xdr:col>
      <xdr:colOff>514350</xdr:colOff>
      <xdr:row>1890</xdr:row>
      <xdr:rowOff>161924</xdr:rowOff>
    </xdr:to>
    <xdr:sp macro="" textlink="">
      <xdr:nvSpPr>
        <xdr:cNvPr id="311" name="Rounded Rectangular Callout 310">
          <a:extLst>
            <a:ext uri="{FF2B5EF4-FFF2-40B4-BE49-F238E27FC236}">
              <a16:creationId xmlns="" xmlns:a16="http://schemas.microsoft.com/office/drawing/2014/main" id="{00000000-0008-0000-0300-000037010000}"/>
            </a:ext>
          </a:extLst>
        </xdr:cNvPr>
        <xdr:cNvSpPr/>
      </xdr:nvSpPr>
      <xdr:spPr>
        <a:xfrm>
          <a:off x="1333500" y="196757925"/>
          <a:ext cx="1428750" cy="619124"/>
        </a:xfrm>
        <a:prstGeom prst="wedgeRoundRectCallout">
          <a:avLst>
            <a:gd name="adj1" fmla="val 93998"/>
            <a:gd name="adj2" fmla="val 29630"/>
            <a:gd name="adj3" fmla="val 16667"/>
          </a:avLst>
        </a:prstGeom>
        <a:effectLst>
          <a:glow rad="63500">
            <a:schemeClr val="accent5">
              <a:satMod val="175000"/>
              <a:alpha val="40000"/>
            </a:schemeClr>
          </a:glow>
          <a:outerShdw blurRad="40000" dist="23000" dir="5400000" rotWithShape="0">
            <a:srgbClr val="000000">
              <a:alpha val="35000"/>
            </a:srgbClr>
          </a:outerShdw>
          <a:reflection blurRad="6350" stA="50000" endA="300" endPos="55500" dist="50800" dir="5400000" sy="-100000" algn="bl" rotWithShape="0"/>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n-US" sz="1000"/>
            <a:t>Updated for the quarter ending Mar 15 to Dec 16</a:t>
          </a:r>
        </a:p>
      </xdr:txBody>
    </xdr:sp>
    <xdr:clientData/>
  </xdr:twoCellAnchor>
  <xdr:twoCellAnchor editAs="oneCell">
    <xdr:from>
      <xdr:col>13</xdr:col>
      <xdr:colOff>0</xdr:colOff>
      <xdr:row>1914</xdr:row>
      <xdr:rowOff>0</xdr:rowOff>
    </xdr:from>
    <xdr:to>
      <xdr:col>13</xdr:col>
      <xdr:colOff>266700</xdr:colOff>
      <xdr:row>1915</xdr:row>
      <xdr:rowOff>142875</xdr:rowOff>
    </xdr:to>
    <xdr:pic>
      <xdr:nvPicPr>
        <xdr:cNvPr id="318"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3E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368055525"/>
          <a:ext cx="266700" cy="333375"/>
        </a:xfrm>
        <a:prstGeom prst="rect">
          <a:avLst/>
        </a:prstGeom>
        <a:noFill/>
        <a:ln w="9525">
          <a:noFill/>
          <a:miter lim="800000"/>
          <a:headEnd/>
          <a:tailEnd/>
        </a:ln>
      </xdr:spPr>
    </xdr:pic>
    <xdr:clientData/>
  </xdr:twoCellAnchor>
  <xdr:twoCellAnchor editAs="oneCell">
    <xdr:from>
      <xdr:col>13</xdr:col>
      <xdr:colOff>0</xdr:colOff>
      <xdr:row>1703</xdr:row>
      <xdr:rowOff>0</xdr:rowOff>
    </xdr:from>
    <xdr:to>
      <xdr:col>13</xdr:col>
      <xdr:colOff>278238</xdr:colOff>
      <xdr:row>1704</xdr:row>
      <xdr:rowOff>154782</xdr:rowOff>
    </xdr:to>
    <xdr:pic>
      <xdr:nvPicPr>
        <xdr:cNvPr id="239"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332336775"/>
          <a:ext cx="278238" cy="345282"/>
        </a:xfrm>
        <a:prstGeom prst="rect">
          <a:avLst/>
        </a:prstGeom>
        <a:noFill/>
        <a:ln w="9525">
          <a:noFill/>
          <a:miter lim="800000"/>
          <a:headEnd/>
          <a:tailEnd/>
        </a:ln>
      </xdr:spPr>
    </xdr:pic>
    <xdr:clientData/>
  </xdr:twoCellAnchor>
  <xdr:twoCellAnchor>
    <xdr:from>
      <xdr:col>1</xdr:col>
      <xdr:colOff>1076324</xdr:colOff>
      <xdr:row>1694</xdr:row>
      <xdr:rowOff>152400</xdr:rowOff>
    </xdr:from>
    <xdr:to>
      <xdr:col>11</xdr:col>
      <xdr:colOff>438150</xdr:colOff>
      <xdr:row>1714</xdr:row>
      <xdr:rowOff>28575</xdr:rowOff>
    </xdr:to>
    <xdr:graphicFrame macro="">
      <xdr:nvGraphicFramePr>
        <xdr:cNvPr id="240" name="Chart 239">
          <a:extLst>
            <a:ext uri="{FF2B5EF4-FFF2-40B4-BE49-F238E27FC236}">
              <a16:creationId xmlns="" xmlns:a16="http://schemas.microsoft.com/office/drawing/2014/main" id="{00000000-0008-0000-0300-0000F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18</xdr:col>
      <xdr:colOff>0</xdr:colOff>
      <xdr:row>1289</xdr:row>
      <xdr:rowOff>0</xdr:rowOff>
    </xdr:from>
    <xdr:to>
      <xdr:col>18</xdr:col>
      <xdr:colOff>314325</xdr:colOff>
      <xdr:row>1290</xdr:row>
      <xdr:rowOff>171450</xdr:rowOff>
    </xdr:to>
    <xdr:sp macro="" textlink="">
      <xdr:nvSpPr>
        <xdr:cNvPr id="241" name="Up Arrow 240">
          <a:hlinkClick xmlns:r="http://schemas.openxmlformats.org/officeDocument/2006/relationships" r:id="rId49"/>
          <a:extLst>
            <a:ext uri="{FF2B5EF4-FFF2-40B4-BE49-F238E27FC236}">
              <a16:creationId xmlns="" xmlns:a16="http://schemas.microsoft.com/office/drawing/2014/main" id="{00000000-0008-0000-0300-0000F1000000}"/>
            </a:ext>
          </a:extLst>
        </xdr:cNvPr>
        <xdr:cNvSpPr/>
      </xdr:nvSpPr>
      <xdr:spPr>
        <a:xfrm>
          <a:off x="11915775" y="25860375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1316</xdr:row>
      <xdr:rowOff>0</xdr:rowOff>
    </xdr:from>
    <xdr:to>
      <xdr:col>18</xdr:col>
      <xdr:colOff>314325</xdr:colOff>
      <xdr:row>1317</xdr:row>
      <xdr:rowOff>171450</xdr:rowOff>
    </xdr:to>
    <xdr:sp macro="" textlink="">
      <xdr:nvSpPr>
        <xdr:cNvPr id="251" name="Up Arrow 250">
          <a:hlinkClick xmlns:r="http://schemas.openxmlformats.org/officeDocument/2006/relationships" r:id="rId49"/>
          <a:extLst>
            <a:ext uri="{FF2B5EF4-FFF2-40B4-BE49-F238E27FC236}">
              <a16:creationId xmlns="" xmlns:a16="http://schemas.microsoft.com/office/drawing/2014/main" id="{00000000-0008-0000-0300-0000FB000000}"/>
            </a:ext>
          </a:extLst>
        </xdr:cNvPr>
        <xdr:cNvSpPr/>
      </xdr:nvSpPr>
      <xdr:spPr>
        <a:xfrm>
          <a:off x="11915775" y="2630043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1342</xdr:row>
      <xdr:rowOff>0</xdr:rowOff>
    </xdr:from>
    <xdr:to>
      <xdr:col>18</xdr:col>
      <xdr:colOff>314325</xdr:colOff>
      <xdr:row>1343</xdr:row>
      <xdr:rowOff>171450</xdr:rowOff>
    </xdr:to>
    <xdr:sp macro="" textlink="">
      <xdr:nvSpPr>
        <xdr:cNvPr id="256" name="Up Arrow 255">
          <a:hlinkClick xmlns:r="http://schemas.openxmlformats.org/officeDocument/2006/relationships" r:id="rId49"/>
          <a:extLst>
            <a:ext uri="{FF2B5EF4-FFF2-40B4-BE49-F238E27FC236}">
              <a16:creationId xmlns="" xmlns:a16="http://schemas.microsoft.com/office/drawing/2014/main" id="{00000000-0008-0000-0300-000000010000}"/>
            </a:ext>
          </a:extLst>
        </xdr:cNvPr>
        <xdr:cNvSpPr/>
      </xdr:nvSpPr>
      <xdr:spPr>
        <a:xfrm>
          <a:off x="11915775" y="26697622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695</xdr:row>
      <xdr:rowOff>0</xdr:rowOff>
    </xdr:from>
    <xdr:to>
      <xdr:col>14</xdr:col>
      <xdr:colOff>314325</xdr:colOff>
      <xdr:row>696</xdr:row>
      <xdr:rowOff>171450</xdr:rowOff>
    </xdr:to>
    <xdr:sp macro="" textlink="">
      <xdr:nvSpPr>
        <xdr:cNvPr id="259" name="Up Arrow 258">
          <a:hlinkClick xmlns:r="http://schemas.openxmlformats.org/officeDocument/2006/relationships" r:id="rId40"/>
          <a:extLst>
            <a:ext uri="{FF2B5EF4-FFF2-40B4-BE49-F238E27FC236}">
              <a16:creationId xmlns="" xmlns:a16="http://schemas.microsoft.com/office/drawing/2014/main" id="{00000000-0008-0000-0300-000003010000}"/>
            </a:ext>
          </a:extLst>
        </xdr:cNvPr>
        <xdr:cNvSpPr/>
      </xdr:nvSpPr>
      <xdr:spPr>
        <a:xfrm>
          <a:off x="9353550" y="1336929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721</xdr:row>
      <xdr:rowOff>0</xdr:rowOff>
    </xdr:from>
    <xdr:to>
      <xdr:col>14</xdr:col>
      <xdr:colOff>314325</xdr:colOff>
      <xdr:row>722</xdr:row>
      <xdr:rowOff>171450</xdr:rowOff>
    </xdr:to>
    <xdr:sp macro="" textlink="">
      <xdr:nvSpPr>
        <xdr:cNvPr id="265" name="Up Arrow 264">
          <a:hlinkClick xmlns:r="http://schemas.openxmlformats.org/officeDocument/2006/relationships" r:id="rId40"/>
          <a:extLst>
            <a:ext uri="{FF2B5EF4-FFF2-40B4-BE49-F238E27FC236}">
              <a16:creationId xmlns="" xmlns:a16="http://schemas.microsoft.com/office/drawing/2014/main" id="{00000000-0008-0000-0300-000009010000}"/>
            </a:ext>
          </a:extLst>
        </xdr:cNvPr>
        <xdr:cNvSpPr/>
      </xdr:nvSpPr>
      <xdr:spPr>
        <a:xfrm>
          <a:off x="9353550" y="1389126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735</xdr:row>
      <xdr:rowOff>0</xdr:rowOff>
    </xdr:from>
    <xdr:to>
      <xdr:col>14</xdr:col>
      <xdr:colOff>314325</xdr:colOff>
      <xdr:row>736</xdr:row>
      <xdr:rowOff>171450</xdr:rowOff>
    </xdr:to>
    <xdr:sp macro="" textlink="">
      <xdr:nvSpPr>
        <xdr:cNvPr id="267" name="Up Arrow 266">
          <a:hlinkClick xmlns:r="http://schemas.openxmlformats.org/officeDocument/2006/relationships" r:id="rId40"/>
          <a:extLst>
            <a:ext uri="{FF2B5EF4-FFF2-40B4-BE49-F238E27FC236}">
              <a16:creationId xmlns="" xmlns:a16="http://schemas.microsoft.com/office/drawing/2014/main" id="{00000000-0008-0000-0300-00000B010000}"/>
            </a:ext>
          </a:extLst>
        </xdr:cNvPr>
        <xdr:cNvSpPr/>
      </xdr:nvSpPr>
      <xdr:spPr>
        <a:xfrm>
          <a:off x="9353550" y="1421511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754</xdr:row>
      <xdr:rowOff>0</xdr:rowOff>
    </xdr:from>
    <xdr:to>
      <xdr:col>14</xdr:col>
      <xdr:colOff>314325</xdr:colOff>
      <xdr:row>755</xdr:row>
      <xdr:rowOff>171450</xdr:rowOff>
    </xdr:to>
    <xdr:sp macro="" textlink="">
      <xdr:nvSpPr>
        <xdr:cNvPr id="274" name="Up Arrow 273">
          <a:hlinkClick xmlns:r="http://schemas.openxmlformats.org/officeDocument/2006/relationships" r:id="rId40"/>
          <a:extLst>
            <a:ext uri="{FF2B5EF4-FFF2-40B4-BE49-F238E27FC236}">
              <a16:creationId xmlns="" xmlns:a16="http://schemas.microsoft.com/office/drawing/2014/main" id="{00000000-0008-0000-0300-000012010000}"/>
            </a:ext>
          </a:extLst>
        </xdr:cNvPr>
        <xdr:cNvSpPr/>
      </xdr:nvSpPr>
      <xdr:spPr>
        <a:xfrm>
          <a:off x="9353550" y="146151600"/>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104775</xdr:colOff>
      <xdr:row>767</xdr:row>
      <xdr:rowOff>133349</xdr:rowOff>
    </xdr:from>
    <xdr:to>
      <xdr:col>14</xdr:col>
      <xdr:colOff>419100</xdr:colOff>
      <xdr:row>769</xdr:row>
      <xdr:rowOff>142874</xdr:rowOff>
    </xdr:to>
    <xdr:sp macro="" textlink="">
      <xdr:nvSpPr>
        <xdr:cNvPr id="312" name="Up Arrow 311">
          <a:hlinkClick xmlns:r="http://schemas.openxmlformats.org/officeDocument/2006/relationships" r:id="rId40"/>
          <a:extLst>
            <a:ext uri="{FF2B5EF4-FFF2-40B4-BE49-F238E27FC236}">
              <a16:creationId xmlns="" xmlns:a16="http://schemas.microsoft.com/office/drawing/2014/main" id="{00000000-0008-0000-0300-000038010000}"/>
            </a:ext>
          </a:extLst>
        </xdr:cNvPr>
        <xdr:cNvSpPr/>
      </xdr:nvSpPr>
      <xdr:spPr>
        <a:xfrm>
          <a:off x="9458325" y="147551774"/>
          <a:ext cx="314325" cy="390525"/>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783</xdr:row>
      <xdr:rowOff>0</xdr:rowOff>
    </xdr:from>
    <xdr:to>
      <xdr:col>14</xdr:col>
      <xdr:colOff>314325</xdr:colOff>
      <xdr:row>784</xdr:row>
      <xdr:rowOff>171450</xdr:rowOff>
    </xdr:to>
    <xdr:sp macro="" textlink="">
      <xdr:nvSpPr>
        <xdr:cNvPr id="313" name="Up Arrow 312">
          <a:hlinkClick xmlns:r="http://schemas.openxmlformats.org/officeDocument/2006/relationships" r:id="rId40"/>
          <a:extLst>
            <a:ext uri="{FF2B5EF4-FFF2-40B4-BE49-F238E27FC236}">
              <a16:creationId xmlns="" xmlns:a16="http://schemas.microsoft.com/office/drawing/2014/main" id="{00000000-0008-0000-0300-000039010000}"/>
            </a:ext>
          </a:extLst>
        </xdr:cNvPr>
        <xdr:cNvSpPr/>
      </xdr:nvSpPr>
      <xdr:spPr>
        <a:xfrm>
          <a:off x="9353550" y="15252382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795</xdr:row>
      <xdr:rowOff>190499</xdr:rowOff>
    </xdr:from>
    <xdr:to>
      <xdr:col>14</xdr:col>
      <xdr:colOff>314325</xdr:colOff>
      <xdr:row>797</xdr:row>
      <xdr:rowOff>104774</xdr:rowOff>
    </xdr:to>
    <xdr:sp macro="" textlink="">
      <xdr:nvSpPr>
        <xdr:cNvPr id="314" name="Up Arrow 313">
          <a:hlinkClick xmlns:r="http://schemas.openxmlformats.org/officeDocument/2006/relationships" r:id="rId40"/>
          <a:extLst>
            <a:ext uri="{FF2B5EF4-FFF2-40B4-BE49-F238E27FC236}">
              <a16:creationId xmlns="" xmlns:a16="http://schemas.microsoft.com/office/drawing/2014/main" id="{00000000-0008-0000-0300-00003A010000}"/>
            </a:ext>
          </a:extLst>
        </xdr:cNvPr>
        <xdr:cNvSpPr/>
      </xdr:nvSpPr>
      <xdr:spPr>
        <a:xfrm>
          <a:off x="9353550" y="153028649"/>
          <a:ext cx="314325" cy="295275"/>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812</xdr:row>
      <xdr:rowOff>0</xdr:rowOff>
    </xdr:from>
    <xdr:to>
      <xdr:col>14</xdr:col>
      <xdr:colOff>314325</xdr:colOff>
      <xdr:row>813</xdr:row>
      <xdr:rowOff>171450</xdr:rowOff>
    </xdr:to>
    <xdr:sp macro="" textlink="">
      <xdr:nvSpPr>
        <xdr:cNvPr id="315" name="Up Arrow 314">
          <a:hlinkClick xmlns:r="http://schemas.openxmlformats.org/officeDocument/2006/relationships" r:id="rId40"/>
          <a:extLst>
            <a:ext uri="{FF2B5EF4-FFF2-40B4-BE49-F238E27FC236}">
              <a16:creationId xmlns="" xmlns:a16="http://schemas.microsoft.com/office/drawing/2014/main" id="{00000000-0008-0000-0300-00003B010000}"/>
            </a:ext>
          </a:extLst>
        </xdr:cNvPr>
        <xdr:cNvSpPr/>
      </xdr:nvSpPr>
      <xdr:spPr>
        <a:xfrm>
          <a:off x="9353550" y="15881032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833</xdr:row>
      <xdr:rowOff>0</xdr:rowOff>
    </xdr:from>
    <xdr:to>
      <xdr:col>14</xdr:col>
      <xdr:colOff>314325</xdr:colOff>
      <xdr:row>834</xdr:row>
      <xdr:rowOff>171450</xdr:rowOff>
    </xdr:to>
    <xdr:sp macro="" textlink="">
      <xdr:nvSpPr>
        <xdr:cNvPr id="316" name="Up Arrow 315">
          <a:hlinkClick xmlns:r="http://schemas.openxmlformats.org/officeDocument/2006/relationships" r:id="rId40"/>
          <a:extLst>
            <a:ext uri="{FF2B5EF4-FFF2-40B4-BE49-F238E27FC236}">
              <a16:creationId xmlns="" xmlns:a16="http://schemas.microsoft.com/office/drawing/2014/main" id="{00000000-0008-0000-0300-00003C010000}"/>
            </a:ext>
          </a:extLst>
        </xdr:cNvPr>
        <xdr:cNvSpPr/>
      </xdr:nvSpPr>
      <xdr:spPr>
        <a:xfrm>
          <a:off x="9353550" y="16319182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853</xdr:row>
      <xdr:rowOff>0</xdr:rowOff>
    </xdr:from>
    <xdr:to>
      <xdr:col>14</xdr:col>
      <xdr:colOff>314325</xdr:colOff>
      <xdr:row>854</xdr:row>
      <xdr:rowOff>171450</xdr:rowOff>
    </xdr:to>
    <xdr:sp macro="" textlink="">
      <xdr:nvSpPr>
        <xdr:cNvPr id="317" name="Up Arrow 316">
          <a:hlinkClick xmlns:r="http://schemas.openxmlformats.org/officeDocument/2006/relationships" r:id="rId40"/>
          <a:extLst>
            <a:ext uri="{FF2B5EF4-FFF2-40B4-BE49-F238E27FC236}">
              <a16:creationId xmlns="" xmlns:a16="http://schemas.microsoft.com/office/drawing/2014/main" id="{00000000-0008-0000-0300-00003D010000}"/>
            </a:ext>
          </a:extLst>
        </xdr:cNvPr>
        <xdr:cNvSpPr/>
      </xdr:nvSpPr>
      <xdr:spPr>
        <a:xfrm>
          <a:off x="9353550" y="16757332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875</xdr:row>
      <xdr:rowOff>0</xdr:rowOff>
    </xdr:from>
    <xdr:to>
      <xdr:col>14</xdr:col>
      <xdr:colOff>314325</xdr:colOff>
      <xdr:row>876</xdr:row>
      <xdr:rowOff>171450</xdr:rowOff>
    </xdr:to>
    <xdr:sp macro="" textlink="">
      <xdr:nvSpPr>
        <xdr:cNvPr id="325" name="Up Arrow 324">
          <a:hlinkClick xmlns:r="http://schemas.openxmlformats.org/officeDocument/2006/relationships" r:id="rId40"/>
          <a:extLst>
            <a:ext uri="{FF2B5EF4-FFF2-40B4-BE49-F238E27FC236}">
              <a16:creationId xmlns="" xmlns:a16="http://schemas.microsoft.com/office/drawing/2014/main" id="{00000000-0008-0000-0300-000045010000}"/>
            </a:ext>
          </a:extLst>
        </xdr:cNvPr>
        <xdr:cNvSpPr/>
      </xdr:nvSpPr>
      <xdr:spPr>
        <a:xfrm>
          <a:off x="9353550" y="17205007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896</xdr:row>
      <xdr:rowOff>0</xdr:rowOff>
    </xdr:from>
    <xdr:to>
      <xdr:col>14</xdr:col>
      <xdr:colOff>314325</xdr:colOff>
      <xdr:row>896</xdr:row>
      <xdr:rowOff>171450</xdr:rowOff>
    </xdr:to>
    <xdr:sp macro="" textlink="">
      <xdr:nvSpPr>
        <xdr:cNvPr id="326" name="Up Arrow 325">
          <a:hlinkClick xmlns:r="http://schemas.openxmlformats.org/officeDocument/2006/relationships" r:id="rId40"/>
          <a:extLst>
            <a:ext uri="{FF2B5EF4-FFF2-40B4-BE49-F238E27FC236}">
              <a16:creationId xmlns="" xmlns:a16="http://schemas.microsoft.com/office/drawing/2014/main" id="{00000000-0008-0000-0300-000046010000}"/>
            </a:ext>
          </a:extLst>
        </xdr:cNvPr>
        <xdr:cNvSpPr/>
      </xdr:nvSpPr>
      <xdr:spPr>
        <a:xfrm>
          <a:off x="9353550" y="17643157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910</xdr:row>
      <xdr:rowOff>0</xdr:rowOff>
    </xdr:from>
    <xdr:to>
      <xdr:col>14</xdr:col>
      <xdr:colOff>314325</xdr:colOff>
      <xdr:row>911</xdr:row>
      <xdr:rowOff>171450</xdr:rowOff>
    </xdr:to>
    <xdr:sp macro="" textlink="">
      <xdr:nvSpPr>
        <xdr:cNvPr id="327" name="Up Arrow 326">
          <a:hlinkClick xmlns:r="http://schemas.openxmlformats.org/officeDocument/2006/relationships" r:id="rId40"/>
          <a:extLst>
            <a:ext uri="{FF2B5EF4-FFF2-40B4-BE49-F238E27FC236}">
              <a16:creationId xmlns="" xmlns:a16="http://schemas.microsoft.com/office/drawing/2014/main" id="{00000000-0008-0000-0300-000047010000}"/>
            </a:ext>
          </a:extLst>
        </xdr:cNvPr>
        <xdr:cNvSpPr/>
      </xdr:nvSpPr>
      <xdr:spPr>
        <a:xfrm>
          <a:off x="9353550" y="17967007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931</xdr:row>
      <xdr:rowOff>0</xdr:rowOff>
    </xdr:from>
    <xdr:to>
      <xdr:col>14</xdr:col>
      <xdr:colOff>314325</xdr:colOff>
      <xdr:row>932</xdr:row>
      <xdr:rowOff>171450</xdr:rowOff>
    </xdr:to>
    <xdr:sp macro="" textlink="">
      <xdr:nvSpPr>
        <xdr:cNvPr id="328" name="Up Arrow 327">
          <a:hlinkClick xmlns:r="http://schemas.openxmlformats.org/officeDocument/2006/relationships" r:id="rId40"/>
          <a:extLst>
            <a:ext uri="{FF2B5EF4-FFF2-40B4-BE49-F238E27FC236}">
              <a16:creationId xmlns="" xmlns:a16="http://schemas.microsoft.com/office/drawing/2014/main" id="{00000000-0008-0000-0300-000048010000}"/>
            </a:ext>
          </a:extLst>
        </xdr:cNvPr>
        <xdr:cNvSpPr/>
      </xdr:nvSpPr>
      <xdr:spPr>
        <a:xfrm>
          <a:off x="9353550" y="184051575"/>
          <a:ext cx="314325" cy="361950"/>
        </a:xfrm>
        <a:prstGeom prst="up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12</xdr:col>
      <xdr:colOff>523875</xdr:colOff>
      <xdr:row>1765</xdr:row>
      <xdr:rowOff>66675</xdr:rowOff>
    </xdr:from>
    <xdr:to>
      <xdr:col>13</xdr:col>
      <xdr:colOff>174251</xdr:colOff>
      <xdr:row>1767</xdr:row>
      <xdr:rowOff>86286</xdr:rowOff>
    </xdr:to>
    <xdr:pic>
      <xdr:nvPicPr>
        <xdr:cNvPr id="222"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77275" y="348605475"/>
          <a:ext cx="266700" cy="333375"/>
        </a:xfrm>
        <a:prstGeom prst="rect">
          <a:avLst/>
        </a:prstGeom>
        <a:noFill/>
        <a:ln w="9525">
          <a:noFill/>
          <a:miter lim="800000"/>
          <a:headEnd/>
          <a:tailEnd/>
        </a:ln>
      </xdr:spPr>
    </xdr:pic>
    <xdr:clientData/>
  </xdr:twoCellAnchor>
  <xdr:twoCellAnchor editAs="oneCell">
    <xdr:from>
      <xdr:col>12</xdr:col>
      <xdr:colOff>542925</xdr:colOff>
      <xdr:row>1773</xdr:row>
      <xdr:rowOff>152400</xdr:rowOff>
    </xdr:from>
    <xdr:to>
      <xdr:col>13</xdr:col>
      <xdr:colOff>193301</xdr:colOff>
      <xdr:row>1775</xdr:row>
      <xdr:rowOff>82363</xdr:rowOff>
    </xdr:to>
    <xdr:pic>
      <xdr:nvPicPr>
        <xdr:cNvPr id="225"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96325" y="350167575"/>
          <a:ext cx="266700" cy="333375"/>
        </a:xfrm>
        <a:prstGeom prst="rect">
          <a:avLst/>
        </a:prstGeom>
        <a:noFill/>
        <a:ln w="9525">
          <a:noFill/>
          <a:miter lim="800000"/>
          <a:headEnd/>
          <a:tailEnd/>
        </a:ln>
      </xdr:spPr>
    </xdr:pic>
    <xdr:clientData/>
  </xdr:twoCellAnchor>
  <xdr:twoCellAnchor editAs="oneCell">
    <xdr:from>
      <xdr:col>12</xdr:col>
      <xdr:colOff>571500</xdr:colOff>
      <xdr:row>1797</xdr:row>
      <xdr:rowOff>38100</xdr:rowOff>
    </xdr:from>
    <xdr:to>
      <xdr:col>13</xdr:col>
      <xdr:colOff>221876</xdr:colOff>
      <xdr:row>1799</xdr:row>
      <xdr:rowOff>12887</xdr:rowOff>
    </xdr:to>
    <xdr:pic>
      <xdr:nvPicPr>
        <xdr:cNvPr id="228"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24900" y="353929950"/>
          <a:ext cx="266700" cy="333375"/>
        </a:xfrm>
        <a:prstGeom prst="rect">
          <a:avLst/>
        </a:prstGeom>
        <a:noFill/>
        <a:ln w="9525">
          <a:noFill/>
          <a:miter lim="800000"/>
          <a:headEnd/>
          <a:tailEnd/>
        </a:ln>
      </xdr:spPr>
    </xdr:pic>
    <xdr:clientData/>
  </xdr:twoCellAnchor>
  <xdr:twoCellAnchor editAs="oneCell">
    <xdr:from>
      <xdr:col>12</xdr:col>
      <xdr:colOff>504825</xdr:colOff>
      <xdr:row>1804</xdr:row>
      <xdr:rowOff>19050</xdr:rowOff>
    </xdr:from>
    <xdr:to>
      <xdr:col>13</xdr:col>
      <xdr:colOff>155201</xdr:colOff>
      <xdr:row>1805</xdr:row>
      <xdr:rowOff>150719</xdr:rowOff>
    </xdr:to>
    <xdr:pic>
      <xdr:nvPicPr>
        <xdr:cNvPr id="230"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58225" y="355244400"/>
          <a:ext cx="266700" cy="333375"/>
        </a:xfrm>
        <a:prstGeom prst="rect">
          <a:avLst/>
        </a:prstGeom>
        <a:noFill/>
        <a:ln w="9525">
          <a:noFill/>
          <a:miter lim="800000"/>
          <a:headEnd/>
          <a:tailEnd/>
        </a:ln>
      </xdr:spPr>
    </xdr:pic>
    <xdr:clientData/>
  </xdr:twoCellAnchor>
  <xdr:twoCellAnchor editAs="oneCell">
    <xdr:from>
      <xdr:col>12</xdr:col>
      <xdr:colOff>504825</xdr:colOff>
      <xdr:row>1827</xdr:row>
      <xdr:rowOff>76200</xdr:rowOff>
    </xdr:from>
    <xdr:to>
      <xdr:col>13</xdr:col>
      <xdr:colOff>155201</xdr:colOff>
      <xdr:row>1829</xdr:row>
      <xdr:rowOff>50987</xdr:rowOff>
    </xdr:to>
    <xdr:pic>
      <xdr:nvPicPr>
        <xdr:cNvPr id="231"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58225" y="359082975"/>
          <a:ext cx="266700" cy="333375"/>
        </a:xfrm>
        <a:prstGeom prst="rect">
          <a:avLst/>
        </a:prstGeom>
        <a:noFill/>
        <a:ln w="9525">
          <a:noFill/>
          <a:miter lim="800000"/>
          <a:headEnd/>
          <a:tailEnd/>
        </a:ln>
      </xdr:spPr>
    </xdr:pic>
    <xdr:clientData/>
  </xdr:twoCellAnchor>
  <xdr:twoCellAnchor editAs="oneCell">
    <xdr:from>
      <xdr:col>12</xdr:col>
      <xdr:colOff>514350</xdr:colOff>
      <xdr:row>1835</xdr:row>
      <xdr:rowOff>0</xdr:rowOff>
    </xdr:from>
    <xdr:to>
      <xdr:col>13</xdr:col>
      <xdr:colOff>164726</xdr:colOff>
      <xdr:row>1836</xdr:row>
      <xdr:rowOff>131670</xdr:rowOff>
    </xdr:to>
    <xdr:pic>
      <xdr:nvPicPr>
        <xdr:cNvPr id="232"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67750" y="360521250"/>
          <a:ext cx="266700" cy="333375"/>
        </a:xfrm>
        <a:prstGeom prst="rect">
          <a:avLst/>
        </a:prstGeom>
        <a:noFill/>
        <a:ln w="9525">
          <a:noFill/>
          <a:miter lim="800000"/>
          <a:headEnd/>
          <a:tailEnd/>
        </a:ln>
      </xdr:spPr>
    </xdr:pic>
    <xdr:clientData/>
  </xdr:twoCellAnchor>
  <xdr:twoCellAnchor editAs="oneCell">
    <xdr:from>
      <xdr:col>12</xdr:col>
      <xdr:colOff>495300</xdr:colOff>
      <xdr:row>1858</xdr:row>
      <xdr:rowOff>85725</xdr:rowOff>
    </xdr:from>
    <xdr:to>
      <xdr:col>13</xdr:col>
      <xdr:colOff>145676</xdr:colOff>
      <xdr:row>1860</xdr:row>
      <xdr:rowOff>71717</xdr:rowOff>
    </xdr:to>
    <xdr:pic>
      <xdr:nvPicPr>
        <xdr:cNvPr id="233"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48700" y="363835950"/>
          <a:ext cx="266700" cy="333375"/>
        </a:xfrm>
        <a:prstGeom prst="rect">
          <a:avLst/>
        </a:prstGeom>
        <a:noFill/>
        <a:ln w="9525">
          <a:noFill/>
          <a:miter lim="800000"/>
          <a:headEnd/>
          <a:tailEnd/>
        </a:ln>
      </xdr:spPr>
    </xdr:pic>
    <xdr:clientData/>
  </xdr:twoCellAnchor>
  <xdr:twoCellAnchor editAs="oneCell">
    <xdr:from>
      <xdr:col>12</xdr:col>
      <xdr:colOff>504825</xdr:colOff>
      <xdr:row>1865</xdr:row>
      <xdr:rowOff>171450</xdr:rowOff>
    </xdr:from>
    <xdr:to>
      <xdr:col>13</xdr:col>
      <xdr:colOff>155201</xdr:colOff>
      <xdr:row>1866</xdr:row>
      <xdr:rowOff>303119</xdr:rowOff>
    </xdr:to>
    <xdr:pic>
      <xdr:nvPicPr>
        <xdr:cNvPr id="234"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58225" y="365226600"/>
          <a:ext cx="266700" cy="333375"/>
        </a:xfrm>
        <a:prstGeom prst="rect">
          <a:avLst/>
        </a:prstGeom>
        <a:noFill/>
        <a:ln w="9525">
          <a:noFill/>
          <a:miter lim="800000"/>
          <a:headEnd/>
          <a:tailEnd/>
        </a:ln>
      </xdr:spPr>
    </xdr:pic>
    <xdr:clientData/>
  </xdr:twoCellAnchor>
  <xdr:twoCellAnchor editAs="oneCell">
    <xdr:from>
      <xdr:col>12</xdr:col>
      <xdr:colOff>485775</xdr:colOff>
      <xdr:row>1880</xdr:row>
      <xdr:rowOff>114300</xdr:rowOff>
    </xdr:from>
    <xdr:to>
      <xdr:col>13</xdr:col>
      <xdr:colOff>136151</xdr:colOff>
      <xdr:row>1882</xdr:row>
      <xdr:rowOff>44263</xdr:rowOff>
    </xdr:to>
    <xdr:pic>
      <xdr:nvPicPr>
        <xdr:cNvPr id="235" name="Picture 44" descr="uparrow">
          <a:hlinkClick xmlns:r="http://schemas.openxmlformats.org/officeDocument/2006/relationships" r:id="rId69" tooltip="Click Here To Move to Top"/>
          <a:extLst>
            <a:ext uri="{FF2B5EF4-FFF2-40B4-BE49-F238E27FC236}">
              <a16:creationId xmlns=""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39175" y="368236500"/>
          <a:ext cx="266700" cy="333375"/>
        </a:xfrm>
        <a:prstGeom prst="rect">
          <a:avLst/>
        </a:prstGeom>
        <a:noFill/>
        <a:ln w="9525">
          <a:noFill/>
          <a:miter lim="800000"/>
          <a:headEnd/>
          <a:tailEnd/>
        </a:ln>
      </xdr:spPr>
    </xdr:pic>
    <xdr:clientData/>
  </xdr:twoCellAnchor>
  <xdr:twoCellAnchor editAs="oneCell">
    <xdr:from>
      <xdr:col>12</xdr:col>
      <xdr:colOff>533400</xdr:colOff>
      <xdr:row>1942</xdr:row>
      <xdr:rowOff>19050</xdr:rowOff>
    </xdr:from>
    <xdr:to>
      <xdr:col>13</xdr:col>
      <xdr:colOff>183776</xdr:colOff>
      <xdr:row>1943</xdr:row>
      <xdr:rowOff>150719</xdr:rowOff>
    </xdr:to>
    <xdr:pic>
      <xdr:nvPicPr>
        <xdr:cNvPr id="236"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686800" y="380018925"/>
          <a:ext cx="266700" cy="333375"/>
        </a:xfrm>
        <a:prstGeom prst="rect">
          <a:avLst/>
        </a:prstGeom>
        <a:noFill/>
        <a:ln w="9525">
          <a:noFill/>
          <a:miter lim="800000"/>
          <a:headEnd/>
          <a:tailEnd/>
        </a:ln>
      </xdr:spPr>
    </xdr:pic>
    <xdr:clientData/>
  </xdr:twoCellAnchor>
  <xdr:twoCellAnchor editAs="oneCell">
    <xdr:from>
      <xdr:col>13</xdr:col>
      <xdr:colOff>0</xdr:colOff>
      <xdr:row>1978</xdr:row>
      <xdr:rowOff>0</xdr:rowOff>
    </xdr:from>
    <xdr:to>
      <xdr:col>13</xdr:col>
      <xdr:colOff>266700</xdr:colOff>
      <xdr:row>1979</xdr:row>
      <xdr:rowOff>131670</xdr:rowOff>
    </xdr:to>
    <xdr:pic>
      <xdr:nvPicPr>
        <xdr:cNvPr id="238"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386876925"/>
          <a:ext cx="266700" cy="333375"/>
        </a:xfrm>
        <a:prstGeom prst="rect">
          <a:avLst/>
        </a:prstGeom>
        <a:noFill/>
        <a:ln w="9525">
          <a:noFill/>
          <a:miter lim="800000"/>
          <a:headEnd/>
          <a:tailEnd/>
        </a:ln>
      </xdr:spPr>
    </xdr:pic>
    <xdr:clientData/>
  </xdr:twoCellAnchor>
  <xdr:twoCellAnchor editAs="oneCell">
    <xdr:from>
      <xdr:col>13</xdr:col>
      <xdr:colOff>0</xdr:colOff>
      <xdr:row>1986</xdr:row>
      <xdr:rowOff>0</xdr:rowOff>
    </xdr:from>
    <xdr:to>
      <xdr:col>13</xdr:col>
      <xdr:colOff>266700</xdr:colOff>
      <xdr:row>1987</xdr:row>
      <xdr:rowOff>131668</xdr:rowOff>
    </xdr:to>
    <xdr:pic>
      <xdr:nvPicPr>
        <xdr:cNvPr id="242"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388486650"/>
          <a:ext cx="266700" cy="333375"/>
        </a:xfrm>
        <a:prstGeom prst="rect">
          <a:avLst/>
        </a:prstGeom>
        <a:noFill/>
        <a:ln w="9525">
          <a:noFill/>
          <a:miter lim="800000"/>
          <a:headEnd/>
          <a:tailEnd/>
        </a:ln>
      </xdr:spPr>
    </xdr:pic>
    <xdr:clientData/>
  </xdr:twoCellAnchor>
  <xdr:twoCellAnchor editAs="oneCell">
    <xdr:from>
      <xdr:col>13</xdr:col>
      <xdr:colOff>0</xdr:colOff>
      <xdr:row>2042</xdr:row>
      <xdr:rowOff>0</xdr:rowOff>
    </xdr:from>
    <xdr:to>
      <xdr:col>13</xdr:col>
      <xdr:colOff>266700</xdr:colOff>
      <xdr:row>2043</xdr:row>
      <xdr:rowOff>142875</xdr:rowOff>
    </xdr:to>
    <xdr:pic>
      <xdr:nvPicPr>
        <xdr:cNvPr id="243"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398811750"/>
          <a:ext cx="266700" cy="333375"/>
        </a:xfrm>
        <a:prstGeom prst="rect">
          <a:avLst/>
        </a:prstGeom>
        <a:noFill/>
        <a:ln w="9525">
          <a:noFill/>
          <a:miter lim="800000"/>
          <a:headEnd/>
          <a:tailEnd/>
        </a:ln>
      </xdr:spPr>
    </xdr:pic>
    <xdr:clientData/>
  </xdr:twoCellAnchor>
  <xdr:twoCellAnchor editAs="oneCell">
    <xdr:from>
      <xdr:col>13</xdr:col>
      <xdr:colOff>0</xdr:colOff>
      <xdr:row>2052</xdr:row>
      <xdr:rowOff>0</xdr:rowOff>
    </xdr:from>
    <xdr:to>
      <xdr:col>13</xdr:col>
      <xdr:colOff>266700</xdr:colOff>
      <xdr:row>2053</xdr:row>
      <xdr:rowOff>131668</xdr:rowOff>
    </xdr:to>
    <xdr:pic>
      <xdr:nvPicPr>
        <xdr:cNvPr id="244"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400802475"/>
          <a:ext cx="266700" cy="333375"/>
        </a:xfrm>
        <a:prstGeom prst="rect">
          <a:avLst/>
        </a:prstGeom>
        <a:noFill/>
        <a:ln w="9525">
          <a:noFill/>
          <a:miter lim="800000"/>
          <a:headEnd/>
          <a:tailEnd/>
        </a:ln>
      </xdr:spPr>
    </xdr:pic>
    <xdr:clientData/>
  </xdr:twoCellAnchor>
  <xdr:twoCellAnchor editAs="oneCell">
    <xdr:from>
      <xdr:col>13</xdr:col>
      <xdr:colOff>0</xdr:colOff>
      <xdr:row>2094</xdr:row>
      <xdr:rowOff>0</xdr:rowOff>
    </xdr:from>
    <xdr:to>
      <xdr:col>13</xdr:col>
      <xdr:colOff>266700</xdr:colOff>
      <xdr:row>2095</xdr:row>
      <xdr:rowOff>142875</xdr:rowOff>
    </xdr:to>
    <xdr:pic>
      <xdr:nvPicPr>
        <xdr:cNvPr id="245" name="Picture 44" descr="uparrow">
          <a:hlinkClick xmlns:r="http://schemas.openxmlformats.org/officeDocument/2006/relationships" r:id="rId78" tooltip="Click Here To Move to Top"/>
          <a:extLst>
            <a:ext uri="{FF2B5EF4-FFF2-40B4-BE49-F238E27FC236}">
              <a16:creationId xmlns=""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772525" y="408832050"/>
          <a:ext cx="266700" cy="333375"/>
        </a:xfrm>
        <a:prstGeom prst="rect">
          <a:avLst/>
        </a:prstGeom>
        <a:noFill/>
        <a:ln w="9525">
          <a:noFill/>
          <a:miter lim="800000"/>
          <a:headEnd/>
          <a:tailEnd/>
        </a:ln>
      </xdr:spPr>
    </xdr:pic>
    <xdr:clientData/>
  </xdr:twoCellAnchor>
  <xdr:twoCellAnchor editAs="oneCell">
    <xdr:from>
      <xdr:col>9</xdr:col>
      <xdr:colOff>0</xdr:colOff>
      <xdr:row>2106</xdr:row>
      <xdr:rowOff>0</xdr:rowOff>
    </xdr:from>
    <xdr:to>
      <xdr:col>9</xdr:col>
      <xdr:colOff>266700</xdr:colOff>
      <xdr:row>2107</xdr:row>
      <xdr:rowOff>142875</xdr:rowOff>
    </xdr:to>
    <xdr:pic>
      <xdr:nvPicPr>
        <xdr:cNvPr id="329" name="Picture 44" descr="uparrow">
          <a:hlinkClick xmlns:r="http://schemas.openxmlformats.org/officeDocument/2006/relationships" r:id="rId55" tooltip="Click Here To Move to Top"/>
          <a:extLst>
            <a:ext uri="{FF2B5EF4-FFF2-40B4-BE49-F238E27FC236}">
              <a16:creationId xmlns="" xmlns:a16="http://schemas.microsoft.com/office/drawing/2014/main" id="{00000000-0008-0000-0300-00004901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353175" y="411127575"/>
          <a:ext cx="266700" cy="333375"/>
        </a:xfrm>
        <a:prstGeom prst="rect">
          <a:avLst/>
        </a:prstGeom>
        <a:noFill/>
        <a:ln w="9525">
          <a:noFill/>
          <a:miter lim="800000"/>
          <a:headEnd/>
          <a:tailEnd/>
        </a:ln>
      </xdr:spPr>
    </xdr:pic>
    <xdr:clientData/>
  </xdr:twoCellAnchor>
  <xdr:twoCellAnchor>
    <xdr:from>
      <xdr:col>4</xdr:col>
      <xdr:colOff>0</xdr:colOff>
      <xdr:row>29</xdr:row>
      <xdr:rowOff>0</xdr:rowOff>
    </xdr:from>
    <xdr:to>
      <xdr:col>4</xdr:col>
      <xdr:colOff>76200</xdr:colOff>
      <xdr:row>29</xdr:row>
      <xdr:rowOff>93033</xdr:rowOff>
    </xdr:to>
    <xdr:sp macro="" textlink="">
      <xdr:nvSpPr>
        <xdr:cNvPr id="366" name="5-Point Star 365">
          <a:extLst>
            <a:ext uri="{FF2B5EF4-FFF2-40B4-BE49-F238E27FC236}">
              <a16:creationId xmlns="" xmlns:a16="http://schemas.microsoft.com/office/drawing/2014/main" id="{00000000-0008-0000-0300-00006E010000}"/>
            </a:ext>
          </a:extLst>
        </xdr:cNvPr>
        <xdr:cNvSpPr/>
      </xdr:nvSpPr>
      <xdr:spPr>
        <a:xfrm>
          <a:off x="3286125" y="53435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30</xdr:row>
      <xdr:rowOff>0</xdr:rowOff>
    </xdr:from>
    <xdr:to>
      <xdr:col>4</xdr:col>
      <xdr:colOff>76200</xdr:colOff>
      <xdr:row>30</xdr:row>
      <xdr:rowOff>93033</xdr:rowOff>
    </xdr:to>
    <xdr:sp macro="" textlink="">
      <xdr:nvSpPr>
        <xdr:cNvPr id="368" name="5-Point Star 367">
          <a:extLst>
            <a:ext uri="{FF2B5EF4-FFF2-40B4-BE49-F238E27FC236}">
              <a16:creationId xmlns="" xmlns:a16="http://schemas.microsoft.com/office/drawing/2014/main" id="{00000000-0008-0000-0300-000070010000}"/>
            </a:ext>
          </a:extLst>
        </xdr:cNvPr>
        <xdr:cNvSpPr/>
      </xdr:nvSpPr>
      <xdr:spPr>
        <a:xfrm>
          <a:off x="3286125" y="55530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31</xdr:row>
      <xdr:rowOff>0</xdr:rowOff>
    </xdr:from>
    <xdr:to>
      <xdr:col>4</xdr:col>
      <xdr:colOff>76200</xdr:colOff>
      <xdr:row>31</xdr:row>
      <xdr:rowOff>93033</xdr:rowOff>
    </xdr:to>
    <xdr:sp macro="" textlink="">
      <xdr:nvSpPr>
        <xdr:cNvPr id="369" name="5-Point Star 368">
          <a:extLst>
            <a:ext uri="{FF2B5EF4-FFF2-40B4-BE49-F238E27FC236}">
              <a16:creationId xmlns="" xmlns:a16="http://schemas.microsoft.com/office/drawing/2014/main" id="{00000000-0008-0000-0300-000071010000}"/>
            </a:ext>
          </a:extLst>
        </xdr:cNvPr>
        <xdr:cNvSpPr/>
      </xdr:nvSpPr>
      <xdr:spPr>
        <a:xfrm>
          <a:off x="3286125" y="57626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33</xdr:row>
      <xdr:rowOff>0</xdr:rowOff>
    </xdr:from>
    <xdr:to>
      <xdr:col>4</xdr:col>
      <xdr:colOff>76200</xdr:colOff>
      <xdr:row>33</xdr:row>
      <xdr:rowOff>93033</xdr:rowOff>
    </xdr:to>
    <xdr:sp macro="" textlink="">
      <xdr:nvSpPr>
        <xdr:cNvPr id="371" name="5-Point Star 370">
          <a:extLst>
            <a:ext uri="{FF2B5EF4-FFF2-40B4-BE49-F238E27FC236}">
              <a16:creationId xmlns="" xmlns:a16="http://schemas.microsoft.com/office/drawing/2014/main" id="{00000000-0008-0000-0300-000073010000}"/>
            </a:ext>
          </a:extLst>
        </xdr:cNvPr>
        <xdr:cNvSpPr/>
      </xdr:nvSpPr>
      <xdr:spPr>
        <a:xfrm>
          <a:off x="3286125" y="61817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34</xdr:row>
      <xdr:rowOff>0</xdr:rowOff>
    </xdr:from>
    <xdr:to>
      <xdr:col>4</xdr:col>
      <xdr:colOff>76200</xdr:colOff>
      <xdr:row>34</xdr:row>
      <xdr:rowOff>93033</xdr:rowOff>
    </xdr:to>
    <xdr:sp macro="" textlink="">
      <xdr:nvSpPr>
        <xdr:cNvPr id="372" name="5-Point Star 371">
          <a:extLst>
            <a:ext uri="{FF2B5EF4-FFF2-40B4-BE49-F238E27FC236}">
              <a16:creationId xmlns="" xmlns:a16="http://schemas.microsoft.com/office/drawing/2014/main" id="{00000000-0008-0000-0300-000074010000}"/>
            </a:ext>
          </a:extLst>
        </xdr:cNvPr>
        <xdr:cNvSpPr/>
      </xdr:nvSpPr>
      <xdr:spPr>
        <a:xfrm>
          <a:off x="3286125" y="63912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35</xdr:row>
      <xdr:rowOff>0</xdr:rowOff>
    </xdr:from>
    <xdr:to>
      <xdr:col>4</xdr:col>
      <xdr:colOff>76200</xdr:colOff>
      <xdr:row>35</xdr:row>
      <xdr:rowOff>93033</xdr:rowOff>
    </xdr:to>
    <xdr:sp macro="" textlink="">
      <xdr:nvSpPr>
        <xdr:cNvPr id="373" name="5-Point Star 372">
          <a:extLst>
            <a:ext uri="{FF2B5EF4-FFF2-40B4-BE49-F238E27FC236}">
              <a16:creationId xmlns="" xmlns:a16="http://schemas.microsoft.com/office/drawing/2014/main" id="{00000000-0008-0000-0300-000075010000}"/>
            </a:ext>
          </a:extLst>
        </xdr:cNvPr>
        <xdr:cNvSpPr/>
      </xdr:nvSpPr>
      <xdr:spPr>
        <a:xfrm>
          <a:off x="3286125" y="66008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36</xdr:row>
      <xdr:rowOff>0</xdr:rowOff>
    </xdr:from>
    <xdr:to>
      <xdr:col>4</xdr:col>
      <xdr:colOff>76200</xdr:colOff>
      <xdr:row>36</xdr:row>
      <xdr:rowOff>93033</xdr:rowOff>
    </xdr:to>
    <xdr:sp macro="" textlink="">
      <xdr:nvSpPr>
        <xdr:cNvPr id="374" name="5-Point Star 373">
          <a:extLst>
            <a:ext uri="{FF2B5EF4-FFF2-40B4-BE49-F238E27FC236}">
              <a16:creationId xmlns="" xmlns:a16="http://schemas.microsoft.com/office/drawing/2014/main" id="{00000000-0008-0000-0300-000076010000}"/>
            </a:ext>
          </a:extLst>
        </xdr:cNvPr>
        <xdr:cNvSpPr/>
      </xdr:nvSpPr>
      <xdr:spPr>
        <a:xfrm>
          <a:off x="3286125" y="68103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37</xdr:row>
      <xdr:rowOff>0</xdr:rowOff>
    </xdr:from>
    <xdr:to>
      <xdr:col>4</xdr:col>
      <xdr:colOff>76200</xdr:colOff>
      <xdr:row>37</xdr:row>
      <xdr:rowOff>93033</xdr:rowOff>
    </xdr:to>
    <xdr:sp macro="" textlink="">
      <xdr:nvSpPr>
        <xdr:cNvPr id="375" name="5-Point Star 374">
          <a:extLst>
            <a:ext uri="{FF2B5EF4-FFF2-40B4-BE49-F238E27FC236}">
              <a16:creationId xmlns="" xmlns:a16="http://schemas.microsoft.com/office/drawing/2014/main" id="{00000000-0008-0000-0300-000077010000}"/>
            </a:ext>
          </a:extLst>
        </xdr:cNvPr>
        <xdr:cNvSpPr/>
      </xdr:nvSpPr>
      <xdr:spPr>
        <a:xfrm>
          <a:off x="3286125" y="70199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38</xdr:row>
      <xdr:rowOff>0</xdr:rowOff>
    </xdr:from>
    <xdr:to>
      <xdr:col>4</xdr:col>
      <xdr:colOff>76200</xdr:colOff>
      <xdr:row>38</xdr:row>
      <xdr:rowOff>93033</xdr:rowOff>
    </xdr:to>
    <xdr:sp macro="" textlink="">
      <xdr:nvSpPr>
        <xdr:cNvPr id="376" name="5-Point Star 375">
          <a:extLst>
            <a:ext uri="{FF2B5EF4-FFF2-40B4-BE49-F238E27FC236}">
              <a16:creationId xmlns="" xmlns:a16="http://schemas.microsoft.com/office/drawing/2014/main" id="{00000000-0008-0000-0300-000078010000}"/>
            </a:ext>
          </a:extLst>
        </xdr:cNvPr>
        <xdr:cNvSpPr/>
      </xdr:nvSpPr>
      <xdr:spPr>
        <a:xfrm>
          <a:off x="3286125" y="72294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39</xdr:row>
      <xdr:rowOff>0</xdr:rowOff>
    </xdr:from>
    <xdr:to>
      <xdr:col>4</xdr:col>
      <xdr:colOff>76200</xdr:colOff>
      <xdr:row>39</xdr:row>
      <xdr:rowOff>93033</xdr:rowOff>
    </xdr:to>
    <xdr:sp macro="" textlink="">
      <xdr:nvSpPr>
        <xdr:cNvPr id="377" name="5-Point Star 376">
          <a:extLst>
            <a:ext uri="{FF2B5EF4-FFF2-40B4-BE49-F238E27FC236}">
              <a16:creationId xmlns="" xmlns:a16="http://schemas.microsoft.com/office/drawing/2014/main" id="{00000000-0008-0000-0300-000079010000}"/>
            </a:ext>
          </a:extLst>
        </xdr:cNvPr>
        <xdr:cNvSpPr/>
      </xdr:nvSpPr>
      <xdr:spPr>
        <a:xfrm>
          <a:off x="3286125" y="74390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40</xdr:row>
      <xdr:rowOff>0</xdr:rowOff>
    </xdr:from>
    <xdr:to>
      <xdr:col>4</xdr:col>
      <xdr:colOff>76200</xdr:colOff>
      <xdr:row>40</xdr:row>
      <xdr:rowOff>93033</xdr:rowOff>
    </xdr:to>
    <xdr:sp macro="" textlink="">
      <xdr:nvSpPr>
        <xdr:cNvPr id="378" name="5-Point Star 377">
          <a:extLst>
            <a:ext uri="{FF2B5EF4-FFF2-40B4-BE49-F238E27FC236}">
              <a16:creationId xmlns="" xmlns:a16="http://schemas.microsoft.com/office/drawing/2014/main" id="{00000000-0008-0000-0300-00007A010000}"/>
            </a:ext>
          </a:extLst>
        </xdr:cNvPr>
        <xdr:cNvSpPr/>
      </xdr:nvSpPr>
      <xdr:spPr>
        <a:xfrm>
          <a:off x="3286125" y="76485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41</xdr:row>
      <xdr:rowOff>0</xdr:rowOff>
    </xdr:from>
    <xdr:to>
      <xdr:col>4</xdr:col>
      <xdr:colOff>76200</xdr:colOff>
      <xdr:row>41</xdr:row>
      <xdr:rowOff>93033</xdr:rowOff>
    </xdr:to>
    <xdr:sp macro="" textlink="">
      <xdr:nvSpPr>
        <xdr:cNvPr id="379" name="5-Point Star 378">
          <a:extLst>
            <a:ext uri="{FF2B5EF4-FFF2-40B4-BE49-F238E27FC236}">
              <a16:creationId xmlns="" xmlns:a16="http://schemas.microsoft.com/office/drawing/2014/main" id="{00000000-0008-0000-0300-00007B010000}"/>
            </a:ext>
          </a:extLst>
        </xdr:cNvPr>
        <xdr:cNvSpPr/>
      </xdr:nvSpPr>
      <xdr:spPr>
        <a:xfrm>
          <a:off x="3286125" y="785812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42</xdr:row>
      <xdr:rowOff>0</xdr:rowOff>
    </xdr:from>
    <xdr:to>
      <xdr:col>4</xdr:col>
      <xdr:colOff>76200</xdr:colOff>
      <xdr:row>42</xdr:row>
      <xdr:rowOff>93033</xdr:rowOff>
    </xdr:to>
    <xdr:sp macro="" textlink="">
      <xdr:nvSpPr>
        <xdr:cNvPr id="380" name="5-Point Star 379">
          <a:extLst>
            <a:ext uri="{FF2B5EF4-FFF2-40B4-BE49-F238E27FC236}">
              <a16:creationId xmlns="" xmlns:a16="http://schemas.microsoft.com/office/drawing/2014/main" id="{00000000-0008-0000-0300-00007C010000}"/>
            </a:ext>
          </a:extLst>
        </xdr:cNvPr>
        <xdr:cNvSpPr/>
      </xdr:nvSpPr>
      <xdr:spPr>
        <a:xfrm>
          <a:off x="3286125" y="8067675"/>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3</xdr:col>
      <xdr:colOff>873124</xdr:colOff>
      <xdr:row>32</xdr:row>
      <xdr:rowOff>37041</xdr:rowOff>
    </xdr:from>
    <xdr:to>
      <xdr:col>4</xdr:col>
      <xdr:colOff>70907</xdr:colOff>
      <xdr:row>32</xdr:row>
      <xdr:rowOff>130074</xdr:rowOff>
    </xdr:to>
    <xdr:sp macro="" textlink="">
      <xdr:nvSpPr>
        <xdr:cNvPr id="279" name="5-Point Star 278">
          <a:extLst>
            <a:ext uri="{FF2B5EF4-FFF2-40B4-BE49-F238E27FC236}">
              <a16:creationId xmlns="" xmlns:a16="http://schemas.microsoft.com/office/drawing/2014/main" id="{00000000-0008-0000-0300-000071010000}"/>
            </a:ext>
          </a:extLst>
        </xdr:cNvPr>
        <xdr:cNvSpPr/>
      </xdr:nvSpPr>
      <xdr:spPr>
        <a:xfrm>
          <a:off x="3741207" y="577320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44</xdr:row>
      <xdr:rowOff>42332</xdr:rowOff>
    </xdr:from>
    <xdr:to>
      <xdr:col>4</xdr:col>
      <xdr:colOff>76200</xdr:colOff>
      <xdr:row>44</xdr:row>
      <xdr:rowOff>135365</xdr:rowOff>
    </xdr:to>
    <xdr:sp macro="" textlink="">
      <xdr:nvSpPr>
        <xdr:cNvPr id="281" name="5-Point Star 280">
          <a:extLst>
            <a:ext uri="{FF2B5EF4-FFF2-40B4-BE49-F238E27FC236}">
              <a16:creationId xmlns="" xmlns:a16="http://schemas.microsoft.com/office/drawing/2014/main" id="{00000000-0008-0000-0300-000071010000}"/>
            </a:ext>
          </a:extLst>
        </xdr:cNvPr>
        <xdr:cNvSpPr/>
      </xdr:nvSpPr>
      <xdr:spPr>
        <a:xfrm>
          <a:off x="3746500" y="8191499"/>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45</xdr:row>
      <xdr:rowOff>42332</xdr:rowOff>
    </xdr:from>
    <xdr:to>
      <xdr:col>4</xdr:col>
      <xdr:colOff>76200</xdr:colOff>
      <xdr:row>45</xdr:row>
      <xdr:rowOff>135365</xdr:rowOff>
    </xdr:to>
    <xdr:sp macro="" textlink="">
      <xdr:nvSpPr>
        <xdr:cNvPr id="282" name="5-Point Star 281">
          <a:extLst>
            <a:ext uri="{FF2B5EF4-FFF2-40B4-BE49-F238E27FC236}">
              <a16:creationId xmlns="" xmlns:a16="http://schemas.microsoft.com/office/drawing/2014/main" id="{00000000-0008-0000-0300-000071010000}"/>
            </a:ext>
          </a:extLst>
        </xdr:cNvPr>
        <xdr:cNvSpPr/>
      </xdr:nvSpPr>
      <xdr:spPr>
        <a:xfrm>
          <a:off x="3746500" y="8392582"/>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46</xdr:row>
      <xdr:rowOff>21166</xdr:rowOff>
    </xdr:from>
    <xdr:to>
      <xdr:col>4</xdr:col>
      <xdr:colOff>76200</xdr:colOff>
      <xdr:row>46</xdr:row>
      <xdr:rowOff>114199</xdr:rowOff>
    </xdr:to>
    <xdr:sp macro="" textlink="">
      <xdr:nvSpPr>
        <xdr:cNvPr id="287" name="5-Point Star 286">
          <a:extLst>
            <a:ext uri="{FF2B5EF4-FFF2-40B4-BE49-F238E27FC236}">
              <a16:creationId xmlns="" xmlns:a16="http://schemas.microsoft.com/office/drawing/2014/main" id="{00000000-0008-0000-0300-000071010000}"/>
            </a:ext>
          </a:extLst>
        </xdr:cNvPr>
        <xdr:cNvSpPr/>
      </xdr:nvSpPr>
      <xdr:spPr>
        <a:xfrm>
          <a:off x="3746500" y="8572499"/>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47</xdr:row>
      <xdr:rowOff>21166</xdr:rowOff>
    </xdr:from>
    <xdr:to>
      <xdr:col>4</xdr:col>
      <xdr:colOff>76200</xdr:colOff>
      <xdr:row>47</xdr:row>
      <xdr:rowOff>114199</xdr:rowOff>
    </xdr:to>
    <xdr:sp macro="" textlink="">
      <xdr:nvSpPr>
        <xdr:cNvPr id="288" name="5-Point Star 287">
          <a:extLst>
            <a:ext uri="{FF2B5EF4-FFF2-40B4-BE49-F238E27FC236}">
              <a16:creationId xmlns="" xmlns:a16="http://schemas.microsoft.com/office/drawing/2014/main" id="{00000000-0008-0000-0300-000071010000}"/>
            </a:ext>
          </a:extLst>
        </xdr:cNvPr>
        <xdr:cNvSpPr/>
      </xdr:nvSpPr>
      <xdr:spPr>
        <a:xfrm>
          <a:off x="3746500" y="8773583"/>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43</xdr:row>
      <xdr:rowOff>0</xdr:rowOff>
    </xdr:from>
    <xdr:to>
      <xdr:col>4</xdr:col>
      <xdr:colOff>76200</xdr:colOff>
      <xdr:row>43</xdr:row>
      <xdr:rowOff>93033</xdr:rowOff>
    </xdr:to>
    <xdr:sp macro="" textlink="">
      <xdr:nvSpPr>
        <xdr:cNvPr id="289" name="5-Point Star 288">
          <a:extLst>
            <a:ext uri="{FF2B5EF4-FFF2-40B4-BE49-F238E27FC236}">
              <a16:creationId xmlns="" xmlns:a16="http://schemas.microsoft.com/office/drawing/2014/main" id="{00000000-0008-0000-0300-00007C010000}"/>
            </a:ext>
          </a:extLst>
        </xdr:cNvPr>
        <xdr:cNvSpPr/>
      </xdr:nvSpPr>
      <xdr:spPr>
        <a:xfrm>
          <a:off x="3746500" y="7948083"/>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8</xdr:row>
      <xdr:rowOff>0</xdr:rowOff>
    </xdr:from>
    <xdr:to>
      <xdr:col>4</xdr:col>
      <xdr:colOff>76200</xdr:colOff>
      <xdr:row>8</xdr:row>
      <xdr:rowOff>93033</xdr:rowOff>
    </xdr:to>
    <xdr:sp macro="" textlink="">
      <xdr:nvSpPr>
        <xdr:cNvPr id="290" name="5-Point Star 289">
          <a:extLst>
            <a:ext uri="{FF2B5EF4-FFF2-40B4-BE49-F238E27FC236}">
              <a16:creationId xmlns="" xmlns:a16="http://schemas.microsoft.com/office/drawing/2014/main" id="{00000000-0008-0000-0300-00007C010000}"/>
            </a:ext>
          </a:extLst>
        </xdr:cNvPr>
        <xdr:cNvSpPr/>
      </xdr:nvSpPr>
      <xdr:spPr>
        <a:xfrm>
          <a:off x="3746500" y="9101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9</xdr:row>
      <xdr:rowOff>0</xdr:rowOff>
    </xdr:from>
    <xdr:to>
      <xdr:col>4</xdr:col>
      <xdr:colOff>76200</xdr:colOff>
      <xdr:row>9</xdr:row>
      <xdr:rowOff>93033</xdr:rowOff>
    </xdr:to>
    <xdr:sp macro="" textlink="">
      <xdr:nvSpPr>
        <xdr:cNvPr id="292" name="5-Point Star 291">
          <a:extLst>
            <a:ext uri="{FF2B5EF4-FFF2-40B4-BE49-F238E27FC236}">
              <a16:creationId xmlns="" xmlns:a16="http://schemas.microsoft.com/office/drawing/2014/main" id="{00000000-0008-0000-0300-00007C010000}"/>
            </a:ext>
          </a:extLst>
        </xdr:cNvPr>
        <xdr:cNvSpPr/>
      </xdr:nvSpPr>
      <xdr:spPr>
        <a:xfrm>
          <a:off x="3746500" y="11006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10</xdr:row>
      <xdr:rowOff>0</xdr:rowOff>
    </xdr:from>
    <xdr:to>
      <xdr:col>4</xdr:col>
      <xdr:colOff>76200</xdr:colOff>
      <xdr:row>10</xdr:row>
      <xdr:rowOff>93033</xdr:rowOff>
    </xdr:to>
    <xdr:sp macro="" textlink="">
      <xdr:nvSpPr>
        <xdr:cNvPr id="294" name="5-Point Star 293">
          <a:extLst>
            <a:ext uri="{FF2B5EF4-FFF2-40B4-BE49-F238E27FC236}">
              <a16:creationId xmlns="" xmlns:a16="http://schemas.microsoft.com/office/drawing/2014/main" id="{00000000-0008-0000-0300-00007C010000}"/>
            </a:ext>
          </a:extLst>
        </xdr:cNvPr>
        <xdr:cNvSpPr/>
      </xdr:nvSpPr>
      <xdr:spPr>
        <a:xfrm>
          <a:off x="3746500" y="12911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11</xdr:row>
      <xdr:rowOff>0</xdr:rowOff>
    </xdr:from>
    <xdr:to>
      <xdr:col>4</xdr:col>
      <xdr:colOff>76200</xdr:colOff>
      <xdr:row>11</xdr:row>
      <xdr:rowOff>93033</xdr:rowOff>
    </xdr:to>
    <xdr:sp macro="" textlink="">
      <xdr:nvSpPr>
        <xdr:cNvPr id="319" name="5-Point Star 318">
          <a:extLst>
            <a:ext uri="{FF2B5EF4-FFF2-40B4-BE49-F238E27FC236}">
              <a16:creationId xmlns="" xmlns:a16="http://schemas.microsoft.com/office/drawing/2014/main" id="{00000000-0008-0000-0300-00007C010000}"/>
            </a:ext>
          </a:extLst>
        </xdr:cNvPr>
        <xdr:cNvSpPr/>
      </xdr:nvSpPr>
      <xdr:spPr>
        <a:xfrm>
          <a:off x="3746500" y="14816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12</xdr:row>
      <xdr:rowOff>0</xdr:rowOff>
    </xdr:from>
    <xdr:to>
      <xdr:col>4</xdr:col>
      <xdr:colOff>76200</xdr:colOff>
      <xdr:row>12</xdr:row>
      <xdr:rowOff>93033</xdr:rowOff>
    </xdr:to>
    <xdr:sp macro="" textlink="">
      <xdr:nvSpPr>
        <xdr:cNvPr id="320" name="5-Point Star 319">
          <a:extLst>
            <a:ext uri="{FF2B5EF4-FFF2-40B4-BE49-F238E27FC236}">
              <a16:creationId xmlns="" xmlns:a16="http://schemas.microsoft.com/office/drawing/2014/main" id="{00000000-0008-0000-0300-00007C010000}"/>
            </a:ext>
          </a:extLst>
        </xdr:cNvPr>
        <xdr:cNvSpPr/>
      </xdr:nvSpPr>
      <xdr:spPr>
        <a:xfrm>
          <a:off x="3746500" y="16721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13</xdr:row>
      <xdr:rowOff>0</xdr:rowOff>
    </xdr:from>
    <xdr:to>
      <xdr:col>4</xdr:col>
      <xdr:colOff>76200</xdr:colOff>
      <xdr:row>13</xdr:row>
      <xdr:rowOff>93033</xdr:rowOff>
    </xdr:to>
    <xdr:sp macro="" textlink="">
      <xdr:nvSpPr>
        <xdr:cNvPr id="321" name="5-Point Star 320">
          <a:extLst>
            <a:ext uri="{FF2B5EF4-FFF2-40B4-BE49-F238E27FC236}">
              <a16:creationId xmlns="" xmlns:a16="http://schemas.microsoft.com/office/drawing/2014/main" id="{00000000-0008-0000-0300-00007C010000}"/>
            </a:ext>
          </a:extLst>
        </xdr:cNvPr>
        <xdr:cNvSpPr/>
      </xdr:nvSpPr>
      <xdr:spPr>
        <a:xfrm>
          <a:off x="3746500" y="18626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14</xdr:row>
      <xdr:rowOff>0</xdr:rowOff>
    </xdr:from>
    <xdr:to>
      <xdr:col>4</xdr:col>
      <xdr:colOff>76200</xdr:colOff>
      <xdr:row>14</xdr:row>
      <xdr:rowOff>93033</xdr:rowOff>
    </xdr:to>
    <xdr:sp macro="" textlink="">
      <xdr:nvSpPr>
        <xdr:cNvPr id="322" name="5-Point Star 321">
          <a:extLst>
            <a:ext uri="{FF2B5EF4-FFF2-40B4-BE49-F238E27FC236}">
              <a16:creationId xmlns="" xmlns:a16="http://schemas.microsoft.com/office/drawing/2014/main" id="{00000000-0008-0000-0300-00007C010000}"/>
            </a:ext>
          </a:extLst>
        </xdr:cNvPr>
        <xdr:cNvSpPr/>
      </xdr:nvSpPr>
      <xdr:spPr>
        <a:xfrm>
          <a:off x="3746500" y="205316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15</xdr:row>
      <xdr:rowOff>42334</xdr:rowOff>
    </xdr:from>
    <xdr:to>
      <xdr:col>4</xdr:col>
      <xdr:colOff>76200</xdr:colOff>
      <xdr:row>15</xdr:row>
      <xdr:rowOff>135367</xdr:rowOff>
    </xdr:to>
    <xdr:sp macro="" textlink="">
      <xdr:nvSpPr>
        <xdr:cNvPr id="323" name="5-Point Star 322">
          <a:extLst>
            <a:ext uri="{FF2B5EF4-FFF2-40B4-BE49-F238E27FC236}">
              <a16:creationId xmlns="" xmlns:a16="http://schemas.microsoft.com/office/drawing/2014/main" id="{00000000-0008-0000-0300-00007C010000}"/>
            </a:ext>
          </a:extLst>
        </xdr:cNvPr>
        <xdr:cNvSpPr/>
      </xdr:nvSpPr>
      <xdr:spPr>
        <a:xfrm>
          <a:off x="3746500" y="2286001"/>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16</xdr:row>
      <xdr:rowOff>63501</xdr:rowOff>
    </xdr:from>
    <xdr:to>
      <xdr:col>4</xdr:col>
      <xdr:colOff>76200</xdr:colOff>
      <xdr:row>16</xdr:row>
      <xdr:rowOff>156534</xdr:rowOff>
    </xdr:to>
    <xdr:sp macro="" textlink="">
      <xdr:nvSpPr>
        <xdr:cNvPr id="331" name="5-Point Star 330">
          <a:extLst>
            <a:ext uri="{FF2B5EF4-FFF2-40B4-BE49-F238E27FC236}">
              <a16:creationId xmlns="" xmlns:a16="http://schemas.microsoft.com/office/drawing/2014/main" id="{00000000-0008-0000-0300-00007C010000}"/>
            </a:ext>
          </a:extLst>
        </xdr:cNvPr>
        <xdr:cNvSpPr/>
      </xdr:nvSpPr>
      <xdr:spPr>
        <a:xfrm>
          <a:off x="3746500" y="24976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17</xdr:row>
      <xdr:rowOff>63501</xdr:rowOff>
    </xdr:from>
    <xdr:to>
      <xdr:col>4</xdr:col>
      <xdr:colOff>76200</xdr:colOff>
      <xdr:row>17</xdr:row>
      <xdr:rowOff>156534</xdr:rowOff>
    </xdr:to>
    <xdr:sp macro="" textlink="">
      <xdr:nvSpPr>
        <xdr:cNvPr id="341" name="5-Point Star 340">
          <a:extLst>
            <a:ext uri="{FF2B5EF4-FFF2-40B4-BE49-F238E27FC236}">
              <a16:creationId xmlns="" xmlns:a16="http://schemas.microsoft.com/office/drawing/2014/main" id="{00000000-0008-0000-0300-00007C010000}"/>
            </a:ext>
          </a:extLst>
        </xdr:cNvPr>
        <xdr:cNvSpPr/>
      </xdr:nvSpPr>
      <xdr:spPr>
        <a:xfrm>
          <a:off x="3746500" y="26881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18</xdr:row>
      <xdr:rowOff>63501</xdr:rowOff>
    </xdr:from>
    <xdr:to>
      <xdr:col>4</xdr:col>
      <xdr:colOff>76200</xdr:colOff>
      <xdr:row>18</xdr:row>
      <xdr:rowOff>156534</xdr:rowOff>
    </xdr:to>
    <xdr:sp macro="" textlink="">
      <xdr:nvSpPr>
        <xdr:cNvPr id="342" name="5-Point Star 341">
          <a:extLst>
            <a:ext uri="{FF2B5EF4-FFF2-40B4-BE49-F238E27FC236}">
              <a16:creationId xmlns="" xmlns:a16="http://schemas.microsoft.com/office/drawing/2014/main" id="{00000000-0008-0000-0300-00007C010000}"/>
            </a:ext>
          </a:extLst>
        </xdr:cNvPr>
        <xdr:cNvSpPr/>
      </xdr:nvSpPr>
      <xdr:spPr>
        <a:xfrm>
          <a:off x="3746500" y="28786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19</xdr:row>
      <xdr:rowOff>63501</xdr:rowOff>
    </xdr:from>
    <xdr:to>
      <xdr:col>4</xdr:col>
      <xdr:colOff>76200</xdr:colOff>
      <xdr:row>19</xdr:row>
      <xdr:rowOff>156534</xdr:rowOff>
    </xdr:to>
    <xdr:sp macro="" textlink="">
      <xdr:nvSpPr>
        <xdr:cNvPr id="343" name="5-Point Star 342">
          <a:extLst>
            <a:ext uri="{FF2B5EF4-FFF2-40B4-BE49-F238E27FC236}">
              <a16:creationId xmlns="" xmlns:a16="http://schemas.microsoft.com/office/drawing/2014/main" id="{00000000-0008-0000-0300-00007C010000}"/>
            </a:ext>
          </a:extLst>
        </xdr:cNvPr>
        <xdr:cNvSpPr/>
      </xdr:nvSpPr>
      <xdr:spPr>
        <a:xfrm>
          <a:off x="3746500" y="30691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20</xdr:row>
      <xdr:rowOff>63501</xdr:rowOff>
    </xdr:from>
    <xdr:to>
      <xdr:col>4</xdr:col>
      <xdr:colOff>76200</xdr:colOff>
      <xdr:row>20</xdr:row>
      <xdr:rowOff>156534</xdr:rowOff>
    </xdr:to>
    <xdr:sp macro="" textlink="">
      <xdr:nvSpPr>
        <xdr:cNvPr id="344" name="5-Point Star 343">
          <a:extLst>
            <a:ext uri="{FF2B5EF4-FFF2-40B4-BE49-F238E27FC236}">
              <a16:creationId xmlns="" xmlns:a16="http://schemas.microsoft.com/office/drawing/2014/main" id="{00000000-0008-0000-0300-00007C010000}"/>
            </a:ext>
          </a:extLst>
        </xdr:cNvPr>
        <xdr:cNvSpPr/>
      </xdr:nvSpPr>
      <xdr:spPr>
        <a:xfrm>
          <a:off x="3746500" y="32596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21</xdr:row>
      <xdr:rowOff>63501</xdr:rowOff>
    </xdr:from>
    <xdr:to>
      <xdr:col>4</xdr:col>
      <xdr:colOff>76200</xdr:colOff>
      <xdr:row>21</xdr:row>
      <xdr:rowOff>156534</xdr:rowOff>
    </xdr:to>
    <xdr:sp macro="" textlink="">
      <xdr:nvSpPr>
        <xdr:cNvPr id="345" name="5-Point Star 344">
          <a:extLst>
            <a:ext uri="{FF2B5EF4-FFF2-40B4-BE49-F238E27FC236}">
              <a16:creationId xmlns="" xmlns:a16="http://schemas.microsoft.com/office/drawing/2014/main" id="{00000000-0008-0000-0300-00007C010000}"/>
            </a:ext>
          </a:extLst>
        </xdr:cNvPr>
        <xdr:cNvSpPr/>
      </xdr:nvSpPr>
      <xdr:spPr>
        <a:xfrm>
          <a:off x="3746500" y="34501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22</xdr:row>
      <xdr:rowOff>63501</xdr:rowOff>
    </xdr:from>
    <xdr:to>
      <xdr:col>4</xdr:col>
      <xdr:colOff>76200</xdr:colOff>
      <xdr:row>22</xdr:row>
      <xdr:rowOff>156534</xdr:rowOff>
    </xdr:to>
    <xdr:sp macro="" textlink="">
      <xdr:nvSpPr>
        <xdr:cNvPr id="346" name="5-Point Star 345">
          <a:extLst>
            <a:ext uri="{FF2B5EF4-FFF2-40B4-BE49-F238E27FC236}">
              <a16:creationId xmlns="" xmlns:a16="http://schemas.microsoft.com/office/drawing/2014/main" id="{00000000-0008-0000-0300-00007C010000}"/>
            </a:ext>
          </a:extLst>
        </xdr:cNvPr>
        <xdr:cNvSpPr/>
      </xdr:nvSpPr>
      <xdr:spPr>
        <a:xfrm>
          <a:off x="3746500" y="36406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23</xdr:row>
      <xdr:rowOff>63501</xdr:rowOff>
    </xdr:from>
    <xdr:to>
      <xdr:col>4</xdr:col>
      <xdr:colOff>76200</xdr:colOff>
      <xdr:row>23</xdr:row>
      <xdr:rowOff>156534</xdr:rowOff>
    </xdr:to>
    <xdr:sp macro="" textlink="">
      <xdr:nvSpPr>
        <xdr:cNvPr id="347" name="5-Point Star 346">
          <a:extLst>
            <a:ext uri="{FF2B5EF4-FFF2-40B4-BE49-F238E27FC236}">
              <a16:creationId xmlns="" xmlns:a16="http://schemas.microsoft.com/office/drawing/2014/main" id="{00000000-0008-0000-0300-00007C010000}"/>
            </a:ext>
          </a:extLst>
        </xdr:cNvPr>
        <xdr:cNvSpPr/>
      </xdr:nvSpPr>
      <xdr:spPr>
        <a:xfrm>
          <a:off x="3746500" y="3831168"/>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24</xdr:row>
      <xdr:rowOff>67733</xdr:rowOff>
    </xdr:from>
    <xdr:to>
      <xdr:col>4</xdr:col>
      <xdr:colOff>76200</xdr:colOff>
      <xdr:row>24</xdr:row>
      <xdr:rowOff>160766</xdr:rowOff>
    </xdr:to>
    <xdr:sp macro="" textlink="">
      <xdr:nvSpPr>
        <xdr:cNvPr id="348" name="5-Point Star 347">
          <a:extLst>
            <a:ext uri="{FF2B5EF4-FFF2-40B4-BE49-F238E27FC236}">
              <a16:creationId xmlns="" xmlns:a16="http://schemas.microsoft.com/office/drawing/2014/main" id="{00000000-0008-0000-0300-00007C010000}"/>
            </a:ext>
          </a:extLst>
        </xdr:cNvPr>
        <xdr:cNvSpPr/>
      </xdr:nvSpPr>
      <xdr:spPr>
        <a:xfrm>
          <a:off x="3746500" y="4025900"/>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25</xdr:row>
      <xdr:rowOff>137583</xdr:rowOff>
    </xdr:from>
    <xdr:to>
      <xdr:col>4</xdr:col>
      <xdr:colOff>76200</xdr:colOff>
      <xdr:row>25</xdr:row>
      <xdr:rowOff>230616</xdr:rowOff>
    </xdr:to>
    <xdr:sp macro="" textlink="">
      <xdr:nvSpPr>
        <xdr:cNvPr id="349" name="5-Point Star 348">
          <a:extLst>
            <a:ext uri="{FF2B5EF4-FFF2-40B4-BE49-F238E27FC236}">
              <a16:creationId xmlns="" xmlns:a16="http://schemas.microsoft.com/office/drawing/2014/main" id="{00000000-0008-0000-0300-00007C010000}"/>
            </a:ext>
          </a:extLst>
        </xdr:cNvPr>
        <xdr:cNvSpPr/>
      </xdr:nvSpPr>
      <xdr:spPr>
        <a:xfrm>
          <a:off x="3746500" y="4286250"/>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26</xdr:row>
      <xdr:rowOff>67734</xdr:rowOff>
    </xdr:from>
    <xdr:to>
      <xdr:col>4</xdr:col>
      <xdr:colOff>76200</xdr:colOff>
      <xdr:row>26</xdr:row>
      <xdr:rowOff>160767</xdr:rowOff>
    </xdr:to>
    <xdr:sp macro="" textlink="">
      <xdr:nvSpPr>
        <xdr:cNvPr id="350" name="5-Point Star 349">
          <a:extLst>
            <a:ext uri="{FF2B5EF4-FFF2-40B4-BE49-F238E27FC236}">
              <a16:creationId xmlns="" xmlns:a16="http://schemas.microsoft.com/office/drawing/2014/main" id="{00000000-0008-0000-0300-00007C010000}"/>
            </a:ext>
          </a:extLst>
        </xdr:cNvPr>
        <xdr:cNvSpPr/>
      </xdr:nvSpPr>
      <xdr:spPr>
        <a:xfrm>
          <a:off x="3746500" y="4586817"/>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4</xdr:col>
      <xdr:colOff>0</xdr:colOff>
      <xdr:row>27</xdr:row>
      <xdr:rowOff>52916</xdr:rowOff>
    </xdr:from>
    <xdr:to>
      <xdr:col>4</xdr:col>
      <xdr:colOff>76200</xdr:colOff>
      <xdr:row>27</xdr:row>
      <xdr:rowOff>145949</xdr:rowOff>
    </xdr:to>
    <xdr:sp macro="" textlink="">
      <xdr:nvSpPr>
        <xdr:cNvPr id="351" name="5-Point Star 350">
          <a:extLst>
            <a:ext uri="{FF2B5EF4-FFF2-40B4-BE49-F238E27FC236}">
              <a16:creationId xmlns="" xmlns:a16="http://schemas.microsoft.com/office/drawing/2014/main" id="{00000000-0008-0000-0300-00007C010000}"/>
            </a:ext>
          </a:extLst>
        </xdr:cNvPr>
        <xdr:cNvSpPr/>
      </xdr:nvSpPr>
      <xdr:spPr>
        <a:xfrm>
          <a:off x="3746500" y="4762499"/>
          <a:ext cx="76200" cy="93033"/>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wsDr>
</file>

<file path=xl/drawings/drawing40.xml><?xml version="1.0" encoding="utf-8"?>
<c:userShapes xmlns:c="http://schemas.openxmlformats.org/drawingml/2006/chart">
  <cdr:relSizeAnchor xmlns:cdr="http://schemas.openxmlformats.org/drawingml/2006/chartDrawing">
    <cdr:from>
      <cdr:x>0.75865</cdr:x>
      <cdr:y>0.93828</cdr:y>
    </cdr:from>
    <cdr:to>
      <cdr:x>0.93158</cdr:x>
      <cdr:y>0.99387</cdr:y>
    </cdr:to>
    <cdr:sp macro="" textlink="">
      <cdr:nvSpPr>
        <cdr:cNvPr id="10241"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666B84B1-30B3-4A6B-8386-BF32A0E9BC5A}"/>
            </a:ext>
          </a:extLst>
        </cdr:cNvPr>
        <cdr:cNvSpPr txBox="1">
          <a:spLocks xmlns:a="http://schemas.openxmlformats.org/drawingml/2006/main" noChangeArrowheads="1"/>
        </cdr:cNvSpPr>
      </cdr:nvSpPr>
      <cdr:spPr bwMode="auto">
        <a:xfrm xmlns:a="http://schemas.openxmlformats.org/drawingml/2006/main">
          <a:off x="559585" y="2156413"/>
          <a:ext cx="126837" cy="151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en-IN" sz="1175" b="0" i="0" strike="noStrike">
              <a:solidFill>
                <a:srgbClr val="000080"/>
              </a:solidFill>
              <a:latin typeface="Arial"/>
              <a:cs typeface="Arial"/>
            </a:rPr>
            <a:t>www.tonsetelecom.com</a:t>
          </a:r>
        </a:p>
      </cdr:txBody>
    </cdr:sp>
  </cdr:relSizeAnchor>
</c:userShapes>
</file>

<file path=xl/drawings/drawing41.xml><?xml version="1.0" encoding="utf-8"?>
<c:userShapes xmlns:c="http://schemas.openxmlformats.org/drawingml/2006/chart">
  <cdr:relSizeAnchor xmlns:cdr="http://schemas.openxmlformats.org/drawingml/2006/chartDrawing">
    <cdr:from>
      <cdr:x>1</cdr:x>
      <cdr:y>1</cdr:y>
    </cdr:from>
    <cdr:to>
      <cdr:x>1</cdr:x>
      <cdr:y>1</cdr:y>
    </cdr:to>
    <cdr:sp macro="" textlink="">
      <cdr:nvSpPr>
        <cdr:cNvPr id="10241"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CE056208-E6F4-4FD2-81E1-13F80D4ABD0B}"/>
            </a:ext>
          </a:extLst>
        </cdr:cNvPr>
        <cdr:cNvSpPr txBox="1">
          <a:spLocks xmlns:a="http://schemas.openxmlformats.org/drawingml/2006/main" noChangeArrowheads="1"/>
        </cdr:cNvSpPr>
      </cdr:nvSpPr>
      <cdr:spPr bwMode="auto">
        <a:xfrm xmlns:a="http://schemas.openxmlformats.org/drawingml/2006/main">
          <a:off x="2660090" y="2559780"/>
          <a:ext cx="1534085" cy="1580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80"/>
              </a:solidFill>
              <a:latin typeface="Arial"/>
              <a:cs typeface="Arial"/>
            </a:rPr>
            <a:t>www.TonseTelecom.com</a:t>
          </a:r>
        </a:p>
      </cdr:txBody>
    </cdr:sp>
  </cdr:relSizeAnchor>
</c:userShapes>
</file>

<file path=xl/drawings/drawing42.xml><?xml version="1.0" encoding="utf-8"?>
<c:userShapes xmlns:c="http://schemas.openxmlformats.org/drawingml/2006/chart">
  <cdr:relSizeAnchor xmlns:cdr="http://schemas.openxmlformats.org/drawingml/2006/chartDrawing">
    <cdr:from>
      <cdr:x>0.53589</cdr:x>
      <cdr:y>0.85489</cdr:y>
    </cdr:from>
    <cdr:to>
      <cdr:x>0.88917</cdr:x>
      <cdr:y>0.91987</cdr:y>
    </cdr:to>
    <cdr:sp macro="" textlink="">
      <cdr:nvSpPr>
        <cdr:cNvPr id="9217"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7E350FC7-C73D-4D20-A707-8429B59DC0EB}"/>
            </a:ext>
          </a:extLst>
        </cdr:cNvPr>
        <cdr:cNvSpPr txBox="1">
          <a:spLocks xmlns:a="http://schemas.openxmlformats.org/drawingml/2006/main" noChangeArrowheads="1"/>
        </cdr:cNvSpPr>
      </cdr:nvSpPr>
      <cdr:spPr bwMode="auto">
        <a:xfrm xmlns:a="http://schemas.openxmlformats.org/drawingml/2006/main">
          <a:off x="396212" y="1517436"/>
          <a:ext cx="259099" cy="939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IN" sz="975" b="0" i="0" strike="noStrike">
              <a:solidFill>
                <a:srgbClr val="000080"/>
              </a:solidFill>
              <a:latin typeface="Arial"/>
              <a:cs typeface="Arial"/>
            </a:rPr>
            <a:t>www.TonseTelecom.com</a:t>
          </a:r>
        </a:p>
      </cdr:txBody>
    </cdr:sp>
  </cdr:relSizeAnchor>
</c:userShapes>
</file>

<file path=xl/drawings/drawing43.xml><?xml version="1.0" encoding="utf-8"?>
<c:userShapes xmlns:c="http://schemas.openxmlformats.org/drawingml/2006/chart">
  <cdr:relSizeAnchor xmlns:cdr="http://schemas.openxmlformats.org/drawingml/2006/chartDrawing">
    <cdr:from>
      <cdr:x>0.75865</cdr:x>
      <cdr:y>0.93828</cdr:y>
    </cdr:from>
    <cdr:to>
      <cdr:x>0.93158</cdr:x>
      <cdr:y>0.99387</cdr:y>
    </cdr:to>
    <cdr:sp macro="" textlink="">
      <cdr:nvSpPr>
        <cdr:cNvPr id="10241" name="Text Box 1">
          <a:hlinkClick xmlns:a="http://schemas.openxmlformats.org/drawingml/2006/main" xmlns:r="http://schemas.openxmlformats.org/officeDocument/2006/relationships" r:id="rId1"/>
          <a:extLst xmlns:a="http://schemas.openxmlformats.org/drawingml/2006/main">
            <a:ext uri="{FF2B5EF4-FFF2-40B4-BE49-F238E27FC236}">
              <a16:creationId xmlns="" xmlns:a16="http://schemas.microsoft.com/office/drawing/2014/main" id="{BAFD5030-72EB-4B26-B6D2-35201FF7B15D}"/>
            </a:ext>
          </a:extLst>
        </cdr:cNvPr>
        <cdr:cNvSpPr txBox="1">
          <a:spLocks xmlns:a="http://schemas.openxmlformats.org/drawingml/2006/main" noChangeArrowheads="1"/>
        </cdr:cNvSpPr>
      </cdr:nvSpPr>
      <cdr:spPr bwMode="auto">
        <a:xfrm xmlns:a="http://schemas.openxmlformats.org/drawingml/2006/main">
          <a:off x="559585" y="2156413"/>
          <a:ext cx="126837" cy="151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en-IN" sz="1175" b="0" i="0" strike="noStrike">
              <a:solidFill>
                <a:srgbClr val="000080"/>
              </a:solidFill>
              <a:latin typeface="Arial"/>
              <a:cs typeface="Arial"/>
            </a:rPr>
            <a:t>www.tonsetelecom.com</a:t>
          </a: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266700</xdr:colOff>
      <xdr:row>5</xdr:row>
      <xdr:rowOff>9525</xdr:rowOff>
    </xdr:from>
    <xdr:to>
      <xdr:col>7</xdr:col>
      <xdr:colOff>390525</xdr:colOff>
      <xdr:row>19</xdr:row>
      <xdr:rowOff>152400</xdr:rowOff>
    </xdr:to>
    <xdr:graphicFrame macro="">
      <xdr:nvGraphicFramePr>
        <xdr:cNvPr id="2" name="Chart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0</xdr:row>
      <xdr:rowOff>123825</xdr:rowOff>
    </xdr:from>
    <xdr:to>
      <xdr:col>16</xdr:col>
      <xdr:colOff>114300</xdr:colOff>
      <xdr:row>2</xdr:row>
      <xdr:rowOff>161923</xdr:rowOff>
    </xdr:to>
    <xdr:grpSp>
      <xdr:nvGrpSpPr>
        <xdr:cNvPr id="3" name="Group 2">
          <a:extLst>
            <a:ext uri="{FF2B5EF4-FFF2-40B4-BE49-F238E27FC236}">
              <a16:creationId xmlns="" xmlns:a16="http://schemas.microsoft.com/office/drawing/2014/main" id="{00000000-0008-0000-0700-000003000000}"/>
            </a:ext>
          </a:extLst>
        </xdr:cNvPr>
        <xdr:cNvGrpSpPr/>
      </xdr:nvGrpSpPr>
      <xdr:grpSpPr>
        <a:xfrm>
          <a:off x="314325" y="123825"/>
          <a:ext cx="13007975" cy="419098"/>
          <a:chOff x="0" y="742950"/>
          <a:chExt cx="8639175" cy="419098"/>
        </a:xfrm>
      </xdr:grpSpPr>
      <xdr:grpSp>
        <xdr:nvGrpSpPr>
          <xdr:cNvPr id="4" name="Group 6">
            <a:extLst>
              <a:ext uri="{FF2B5EF4-FFF2-40B4-BE49-F238E27FC236}">
                <a16:creationId xmlns="" xmlns:a16="http://schemas.microsoft.com/office/drawing/2014/main" id="{00000000-0008-0000-0700-000004000000}"/>
              </a:ext>
            </a:extLst>
          </xdr:cNvPr>
          <xdr:cNvGrpSpPr/>
        </xdr:nvGrpSpPr>
        <xdr:grpSpPr>
          <a:xfrm>
            <a:off x="0" y="742950"/>
            <a:ext cx="8639175" cy="419098"/>
            <a:chOff x="161925" y="381000"/>
            <a:chExt cx="8639175" cy="419098"/>
          </a:xfrm>
        </xdr:grpSpPr>
        <xdr:sp macro="" textlink="">
          <xdr:nvSpPr>
            <xdr:cNvPr id="6" name="Rounded Rectangle 5">
              <a:extLst>
                <a:ext uri="{FF2B5EF4-FFF2-40B4-BE49-F238E27FC236}">
                  <a16:creationId xmlns="" xmlns:a16="http://schemas.microsoft.com/office/drawing/2014/main" id="{00000000-0008-0000-0700-000006000000}"/>
                </a:ext>
              </a:extLst>
            </xdr:cNvPr>
            <xdr:cNvSpPr/>
          </xdr:nvSpPr>
          <xdr:spPr>
            <a:xfrm>
              <a:off x="161925" y="381000"/>
              <a:ext cx="8639175"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baseline="0">
                  <a:solidFill>
                    <a:schemeClr val="bg1"/>
                  </a:solidFill>
                </a:rPr>
                <a:t>CELLULAR MARKET SHARE</a:t>
              </a:r>
              <a:endParaRPr lang="en-US" sz="1600" b="1">
                <a:solidFill>
                  <a:schemeClr val="bg1"/>
                </a:solidFill>
              </a:endParaRPr>
            </a:p>
          </xdr:txBody>
        </xdr:sp>
        <xdr:pic>
          <xdr:nvPicPr>
            <xdr:cNvPr id="7" name="Picture 6" descr="tonse telecom Logo small.jpg">
              <a:hlinkClick xmlns:r="http://schemas.openxmlformats.org/officeDocument/2006/relationships" r:id="rId2" tooltip="Click Here to Visit Tonse Telecom Home Page"/>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stretch>
              <a:fillRect/>
            </a:stretch>
          </xdr:blipFill>
          <xdr:spPr>
            <a:xfrm>
              <a:off x="238124" y="409575"/>
              <a:ext cx="1228725" cy="337520"/>
            </a:xfrm>
            <a:prstGeom prst="rect">
              <a:avLst/>
            </a:prstGeom>
          </xdr:spPr>
        </xdr:pic>
      </xdr:grpSp>
      <xdr:sp macro="" textlink="">
        <xdr:nvSpPr>
          <xdr:cNvPr id="5" name="Left Arrow 4">
            <a:hlinkClick xmlns:r="http://schemas.openxmlformats.org/officeDocument/2006/relationships" r:id="rId4" tooltip="Click Here to go back to Market Share &amp; Sub Trends"/>
            <a:extLst>
              <a:ext uri="{FF2B5EF4-FFF2-40B4-BE49-F238E27FC236}">
                <a16:creationId xmlns="" xmlns:a16="http://schemas.microsoft.com/office/drawing/2014/main" id="{00000000-0008-0000-0700-000005000000}"/>
              </a:ext>
            </a:extLst>
          </xdr:cNvPr>
          <xdr:cNvSpPr/>
        </xdr:nvSpPr>
        <xdr:spPr>
          <a:xfrm>
            <a:off x="8037858" y="771524"/>
            <a:ext cx="487017" cy="361951"/>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grpSp>
    <xdr:clientData/>
  </xdr:twoCellAnchor>
</xdr:wsDr>
</file>

<file path=xl/drawings/drawing45.xml><?xml version="1.0" encoding="utf-8"?>
<c:userShapes xmlns:c="http://schemas.openxmlformats.org/drawingml/2006/chart">
  <cdr:relSizeAnchor xmlns:cdr="http://schemas.openxmlformats.org/drawingml/2006/chartDrawing">
    <cdr:from>
      <cdr:x>0.00247</cdr:x>
      <cdr:y>0.91682</cdr:y>
    </cdr:from>
    <cdr:to>
      <cdr:x>0.40988</cdr:x>
      <cdr:y>0.96919</cdr:y>
    </cdr:to>
    <cdr:sp macro="" textlink="">
      <cdr:nvSpPr>
        <cdr:cNvPr id="2" name="TextBox 1">
          <a:extLst xmlns:a="http://schemas.openxmlformats.org/drawingml/2006/main">
            <a:ext uri="{FF2B5EF4-FFF2-40B4-BE49-F238E27FC236}">
              <a16:creationId xmlns="" xmlns:a16="http://schemas.microsoft.com/office/drawing/2014/main" id="{9E10C5DD-E8E8-4E73-8FB2-16C3552DABCA}"/>
            </a:ext>
          </a:extLst>
        </cdr:cNvPr>
        <cdr:cNvSpPr txBox="1"/>
      </cdr:nvSpPr>
      <cdr:spPr>
        <a:xfrm xmlns:a="http://schemas.openxmlformats.org/drawingml/2006/main">
          <a:off x="9524" y="3117581"/>
          <a:ext cx="1571625" cy="17806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800" i="1">
              <a:solidFill>
                <a:srgbClr val="FF0000"/>
              </a:solidFill>
            </a:rPr>
            <a:t>Compiled By Tonse Telecom</a:t>
          </a: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180975</xdr:colOff>
      <xdr:row>9</xdr:row>
      <xdr:rowOff>76199</xdr:rowOff>
    </xdr:from>
    <xdr:to>
      <xdr:col>15</xdr:col>
      <xdr:colOff>438150</xdr:colOff>
      <xdr:row>26</xdr:row>
      <xdr:rowOff>76200</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38</xdr:row>
      <xdr:rowOff>180974</xdr:rowOff>
    </xdr:from>
    <xdr:to>
      <xdr:col>15</xdr:col>
      <xdr:colOff>561975</xdr:colOff>
      <xdr:row>59</xdr:row>
      <xdr:rowOff>95249</xdr:rowOff>
    </xdr:to>
    <xdr:graphicFrame macro="">
      <xdr:nvGraphicFramePr>
        <xdr:cNvPr id="3" name="Chart 2">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209550</xdr:colOff>
      <xdr:row>85</xdr:row>
      <xdr:rowOff>47625</xdr:rowOff>
    </xdr:from>
    <xdr:to>
      <xdr:col>15</xdr:col>
      <xdr:colOff>361950</xdr:colOff>
      <xdr:row>102</xdr:row>
      <xdr:rowOff>142875</xdr:rowOff>
    </xdr:to>
    <xdr:graphicFrame macro="">
      <xdr:nvGraphicFramePr>
        <xdr:cNvPr id="4" name="Chart 3">
          <a:extLst>
            <a:ext uri="{FF2B5EF4-FFF2-40B4-BE49-F238E27FC236}">
              <a16:creationId xmlns=""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228600</xdr:colOff>
      <xdr:row>157</xdr:row>
      <xdr:rowOff>190499</xdr:rowOff>
    </xdr:from>
    <xdr:to>
      <xdr:col>15</xdr:col>
      <xdr:colOff>590550</xdr:colOff>
      <xdr:row>173</xdr:row>
      <xdr:rowOff>38100</xdr:rowOff>
    </xdr:to>
    <xdr:graphicFrame macro="">
      <xdr:nvGraphicFramePr>
        <xdr:cNvPr id="5" name="Chart 4">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504824</xdr:colOff>
      <xdr:row>0</xdr:row>
      <xdr:rowOff>180975</xdr:rowOff>
    </xdr:from>
    <xdr:to>
      <xdr:col>16</xdr:col>
      <xdr:colOff>57149</xdr:colOff>
      <xdr:row>3</xdr:row>
      <xdr:rowOff>66675</xdr:rowOff>
    </xdr:to>
    <xdr:grpSp>
      <xdr:nvGrpSpPr>
        <xdr:cNvPr id="6" name="Group 5">
          <a:extLst>
            <a:ext uri="{FF2B5EF4-FFF2-40B4-BE49-F238E27FC236}">
              <a16:creationId xmlns="" xmlns:a16="http://schemas.microsoft.com/office/drawing/2014/main" id="{00000000-0008-0000-0800-000006000000}"/>
            </a:ext>
          </a:extLst>
        </xdr:cNvPr>
        <xdr:cNvGrpSpPr/>
      </xdr:nvGrpSpPr>
      <xdr:grpSpPr>
        <a:xfrm>
          <a:off x="504824" y="180975"/>
          <a:ext cx="15342658" cy="457200"/>
          <a:chOff x="70666" y="742951"/>
          <a:chExt cx="8190275" cy="304800"/>
        </a:xfrm>
      </xdr:grpSpPr>
      <xdr:grpSp>
        <xdr:nvGrpSpPr>
          <xdr:cNvPr id="7" name="Group 9">
            <a:extLst>
              <a:ext uri="{FF2B5EF4-FFF2-40B4-BE49-F238E27FC236}">
                <a16:creationId xmlns="" xmlns:a16="http://schemas.microsoft.com/office/drawing/2014/main" id="{00000000-0008-0000-0800-000007000000}"/>
              </a:ext>
            </a:extLst>
          </xdr:cNvPr>
          <xdr:cNvGrpSpPr/>
        </xdr:nvGrpSpPr>
        <xdr:grpSpPr>
          <a:xfrm>
            <a:off x="70666" y="742951"/>
            <a:ext cx="8190275" cy="304800"/>
            <a:chOff x="232591" y="381001"/>
            <a:chExt cx="8190275" cy="304800"/>
          </a:xfrm>
        </xdr:grpSpPr>
        <xdr:sp macro="" textlink="">
          <xdr:nvSpPr>
            <xdr:cNvPr id="9" name="Rounded Rectangle 8">
              <a:extLst>
                <a:ext uri="{FF2B5EF4-FFF2-40B4-BE49-F238E27FC236}">
                  <a16:creationId xmlns="" xmlns:a16="http://schemas.microsoft.com/office/drawing/2014/main" id="{00000000-0008-0000-0800-000009000000}"/>
                </a:ext>
              </a:extLst>
            </xdr:cNvPr>
            <xdr:cNvSpPr/>
          </xdr:nvSpPr>
          <xdr:spPr>
            <a:xfrm>
              <a:off x="232591" y="381001"/>
              <a:ext cx="8190275" cy="3048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baseline="0">
                  <a:solidFill>
                    <a:schemeClr val="bg1"/>
                  </a:solidFill>
                </a:rPr>
                <a:t>OPERATOR CIRCLE-WISE BREAK-UP</a:t>
              </a:r>
              <a:endParaRPr lang="en-US" sz="1600" b="1">
                <a:solidFill>
                  <a:schemeClr val="bg1"/>
                </a:solidFill>
              </a:endParaRPr>
            </a:p>
          </xdr:txBody>
        </xdr:sp>
        <xdr:pic>
          <xdr:nvPicPr>
            <xdr:cNvPr id="10" name="Picture 9" descr="tonse telecom Logo small.jpg">
              <a:hlinkClick xmlns:r="http://schemas.openxmlformats.org/officeDocument/2006/relationships" r:id="rId5" tooltip="Click Here to Visit Tonse Telecom Home Page"/>
              <a:extLst>
                <a:ext uri="{FF2B5EF4-FFF2-40B4-BE49-F238E27FC236}">
                  <a16:creationId xmlns="" xmlns:a16="http://schemas.microsoft.com/office/drawing/2014/main" id="{00000000-0008-0000-0800-00000A000000}"/>
                </a:ext>
              </a:extLst>
            </xdr:cNvPr>
            <xdr:cNvPicPr>
              <a:picLocks noChangeAspect="1"/>
            </xdr:cNvPicPr>
          </xdr:nvPicPr>
          <xdr:blipFill>
            <a:blip xmlns:r="http://schemas.openxmlformats.org/officeDocument/2006/relationships" r:embed="rId6" cstate="print"/>
            <a:stretch>
              <a:fillRect/>
            </a:stretch>
          </xdr:blipFill>
          <xdr:spPr>
            <a:xfrm>
              <a:off x="296191" y="412750"/>
              <a:ext cx="904471" cy="243777"/>
            </a:xfrm>
            <a:prstGeom prst="rect">
              <a:avLst/>
            </a:prstGeom>
          </xdr:spPr>
        </xdr:pic>
      </xdr:grpSp>
      <xdr:sp macro="" textlink="">
        <xdr:nvSpPr>
          <xdr:cNvPr id="8" name="Left Arrow 7">
            <a:hlinkClick xmlns:r="http://schemas.openxmlformats.org/officeDocument/2006/relationships" r:id="rId7" tooltip="Click Here to go back to Market Share &amp; Sub Trends"/>
            <a:extLst>
              <a:ext uri="{FF2B5EF4-FFF2-40B4-BE49-F238E27FC236}">
                <a16:creationId xmlns="" xmlns:a16="http://schemas.microsoft.com/office/drawing/2014/main" id="{00000000-0008-0000-0800-000008000000}"/>
              </a:ext>
            </a:extLst>
          </xdr:cNvPr>
          <xdr:cNvSpPr/>
        </xdr:nvSpPr>
        <xdr:spPr>
          <a:xfrm>
            <a:off x="7766275" y="784311"/>
            <a:ext cx="398801" cy="244390"/>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grpSp>
    <xdr:clientData/>
  </xdr:twoCellAnchor>
  <xdr:twoCellAnchor>
    <xdr:from>
      <xdr:col>16</xdr:col>
      <xdr:colOff>114300</xdr:colOff>
      <xdr:row>94</xdr:row>
      <xdr:rowOff>0</xdr:rowOff>
    </xdr:from>
    <xdr:to>
      <xdr:col>16</xdr:col>
      <xdr:colOff>428625</xdr:colOff>
      <xdr:row>95</xdr:row>
      <xdr:rowOff>0</xdr:rowOff>
    </xdr:to>
    <xdr:sp macro="" textlink="">
      <xdr:nvSpPr>
        <xdr:cNvPr id="11" name="Up Arrow 10">
          <a:hlinkClick xmlns:r="http://schemas.openxmlformats.org/officeDocument/2006/relationships" r:id="rId8"/>
          <a:extLst>
            <a:ext uri="{FF2B5EF4-FFF2-40B4-BE49-F238E27FC236}">
              <a16:creationId xmlns="" xmlns:a16="http://schemas.microsoft.com/office/drawing/2014/main" id="{00000000-0008-0000-0800-00000B000000}"/>
            </a:ext>
          </a:extLst>
        </xdr:cNvPr>
        <xdr:cNvSpPr/>
      </xdr:nvSpPr>
      <xdr:spPr>
        <a:xfrm>
          <a:off x="11601450" y="21878925"/>
          <a:ext cx="314325" cy="352425"/>
        </a:xfrm>
        <a:prstGeom prst="upArrow">
          <a:avLst>
            <a:gd name="adj1" fmla="val 55128"/>
            <a:gd name="adj2" fmla="val 50000"/>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238125</xdr:colOff>
      <xdr:row>162</xdr:row>
      <xdr:rowOff>190500</xdr:rowOff>
    </xdr:from>
    <xdr:to>
      <xdr:col>16</xdr:col>
      <xdr:colOff>552450</xdr:colOff>
      <xdr:row>164</xdr:row>
      <xdr:rowOff>142875</xdr:rowOff>
    </xdr:to>
    <xdr:sp macro="" textlink="">
      <xdr:nvSpPr>
        <xdr:cNvPr id="12" name="Up Arrow 11">
          <a:hlinkClick xmlns:r="http://schemas.openxmlformats.org/officeDocument/2006/relationships" r:id="rId8"/>
          <a:extLst>
            <a:ext uri="{FF2B5EF4-FFF2-40B4-BE49-F238E27FC236}">
              <a16:creationId xmlns="" xmlns:a16="http://schemas.microsoft.com/office/drawing/2014/main" id="{00000000-0008-0000-0800-00000C000000}"/>
            </a:ext>
          </a:extLst>
        </xdr:cNvPr>
        <xdr:cNvSpPr/>
      </xdr:nvSpPr>
      <xdr:spPr>
        <a:xfrm>
          <a:off x="11725275" y="39033450"/>
          <a:ext cx="314325" cy="352425"/>
        </a:xfrm>
        <a:prstGeom prst="upArrow">
          <a:avLst>
            <a:gd name="adj1" fmla="val 55128"/>
            <a:gd name="adj2" fmla="val 50000"/>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295275</xdr:colOff>
      <xdr:row>49</xdr:row>
      <xdr:rowOff>0</xdr:rowOff>
    </xdr:from>
    <xdr:to>
      <xdr:col>16</xdr:col>
      <xdr:colOff>609600</xdr:colOff>
      <xdr:row>50</xdr:row>
      <xdr:rowOff>0</xdr:rowOff>
    </xdr:to>
    <xdr:sp macro="" textlink="">
      <xdr:nvSpPr>
        <xdr:cNvPr id="14" name="Up Arrow 13">
          <a:hlinkClick xmlns:r="http://schemas.openxmlformats.org/officeDocument/2006/relationships" r:id="rId8"/>
          <a:extLst>
            <a:ext uri="{FF2B5EF4-FFF2-40B4-BE49-F238E27FC236}">
              <a16:creationId xmlns="" xmlns:a16="http://schemas.microsoft.com/office/drawing/2014/main" id="{00000000-0008-0000-0800-00000E000000}"/>
            </a:ext>
          </a:extLst>
        </xdr:cNvPr>
        <xdr:cNvSpPr/>
      </xdr:nvSpPr>
      <xdr:spPr>
        <a:xfrm>
          <a:off x="11782425" y="11049000"/>
          <a:ext cx="314325" cy="352425"/>
        </a:xfrm>
        <a:prstGeom prst="upArrow">
          <a:avLst>
            <a:gd name="adj1" fmla="val 55128"/>
            <a:gd name="adj2" fmla="val 50000"/>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en-US" sz="1100"/>
        </a:p>
      </xdr:txBody>
    </xdr:sp>
    <xdr:clientData/>
  </xdr:twoCellAnchor>
  <xdr:twoCellAnchor>
    <xdr:from>
      <xdr:col>11</xdr:col>
      <xdr:colOff>95250</xdr:colOff>
      <xdr:row>200</xdr:row>
      <xdr:rowOff>276225</xdr:rowOff>
    </xdr:from>
    <xdr:to>
      <xdr:col>11</xdr:col>
      <xdr:colOff>409575</xdr:colOff>
      <xdr:row>202</xdr:row>
      <xdr:rowOff>0</xdr:rowOff>
    </xdr:to>
    <xdr:sp macro="" textlink="">
      <xdr:nvSpPr>
        <xdr:cNvPr id="17" name="Up Arrow 16">
          <a:hlinkClick xmlns:r="http://schemas.openxmlformats.org/officeDocument/2006/relationships" r:id="rId8"/>
          <a:extLst>
            <a:ext uri="{FF2B5EF4-FFF2-40B4-BE49-F238E27FC236}">
              <a16:creationId xmlns="" xmlns:a16="http://schemas.microsoft.com/office/drawing/2014/main" id="{00000000-0008-0000-0800-000011000000}"/>
            </a:ext>
          </a:extLst>
        </xdr:cNvPr>
        <xdr:cNvSpPr/>
      </xdr:nvSpPr>
      <xdr:spPr>
        <a:xfrm>
          <a:off x="9429750" y="36842700"/>
          <a:ext cx="314325" cy="314325"/>
        </a:xfrm>
        <a:prstGeom prst="upArrow">
          <a:avLst>
            <a:gd name="adj1" fmla="val 55128"/>
            <a:gd name="adj2" fmla="val 50000"/>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en-US" sz="1100"/>
        </a:p>
      </xdr:txBody>
    </xdr:sp>
    <xdr:clientData/>
  </xdr:twoCellAnchor>
  <xdr:twoCellAnchor>
    <xdr:from>
      <xdr:col>11</xdr:col>
      <xdr:colOff>238125</xdr:colOff>
      <xdr:row>4</xdr:row>
      <xdr:rowOff>9525</xdr:rowOff>
    </xdr:from>
    <xdr:to>
      <xdr:col>15</xdr:col>
      <xdr:colOff>552449</xdr:colOff>
      <xdr:row>7</xdr:row>
      <xdr:rowOff>38100</xdr:rowOff>
    </xdr:to>
    <xdr:sp macro="" textlink="">
      <xdr:nvSpPr>
        <xdr:cNvPr id="18" name="Rounded Rectangular Callout 17">
          <a:extLst>
            <a:ext uri="{FF2B5EF4-FFF2-40B4-BE49-F238E27FC236}">
              <a16:creationId xmlns="" xmlns:a16="http://schemas.microsoft.com/office/drawing/2014/main" id="{00000000-0008-0000-0800-000012000000}"/>
            </a:ext>
          </a:extLst>
        </xdr:cNvPr>
        <xdr:cNvSpPr/>
      </xdr:nvSpPr>
      <xdr:spPr>
        <a:xfrm>
          <a:off x="7496175" y="752475"/>
          <a:ext cx="3848099" cy="657225"/>
        </a:xfrm>
        <a:prstGeom prst="wedgeRoundRectCallout">
          <a:avLst>
            <a:gd name="adj1" fmla="val -56198"/>
            <a:gd name="adj2" fmla="val 9329"/>
            <a:gd name="adj3" fmla="val 16667"/>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IN" sz="1000" b="1">
              <a:solidFill>
                <a:schemeClr val="lt1"/>
              </a:solidFill>
              <a:latin typeface="+mn-lt"/>
              <a:ea typeface="+mn-ea"/>
              <a:cs typeface="+mn-cs"/>
            </a:rPr>
            <a:t>GSM </a:t>
          </a:r>
          <a:r>
            <a:rPr lang="en-IN" sz="1000" b="1" baseline="0">
              <a:solidFill>
                <a:schemeClr val="lt1"/>
              </a:solidFill>
              <a:latin typeface="+mn-lt"/>
              <a:ea typeface="+mn-ea"/>
              <a:cs typeface="+mn-cs"/>
            </a:rPr>
            <a:t>and CDMA Circlewise Breakup has been merged to Operator Circle wise Breakup </a:t>
          </a:r>
          <a:r>
            <a:rPr lang="en-IN" sz="1000" b="1">
              <a:solidFill>
                <a:schemeClr val="lt1"/>
              </a:solidFill>
              <a:latin typeface="+mn-lt"/>
              <a:ea typeface="+mn-ea"/>
              <a:cs typeface="+mn-cs"/>
            </a:rPr>
            <a:t>with data from AUSPI (only</a:t>
          </a:r>
          <a:r>
            <a:rPr lang="en-IN" sz="1000" b="1" baseline="0">
              <a:solidFill>
                <a:schemeClr val="lt1"/>
              </a:solidFill>
              <a:latin typeface="+mn-lt"/>
              <a:ea typeface="+mn-ea"/>
              <a:cs typeface="+mn-cs"/>
            </a:rPr>
            <a:t> wireless values)</a:t>
          </a:r>
          <a:r>
            <a:rPr lang="en-IN" sz="1000" b="1">
              <a:solidFill>
                <a:schemeClr val="lt1"/>
              </a:solidFill>
              <a:latin typeface="+mn-lt"/>
              <a:ea typeface="+mn-ea"/>
              <a:cs typeface="+mn-cs"/>
            </a:rPr>
            <a:t> and COAI.</a:t>
          </a:r>
          <a:endParaRPr lang="en-US" sz="1000" b="1"/>
        </a:p>
      </xdr:txBody>
    </xdr:sp>
    <xdr:clientData/>
  </xdr:twoCellAnchor>
</xdr:wsDr>
</file>

<file path=xl/drawings/drawing47.xml><?xml version="1.0" encoding="utf-8"?>
<c:userShapes xmlns:c="http://schemas.openxmlformats.org/drawingml/2006/chart">
  <cdr:relSizeAnchor xmlns:cdr="http://schemas.openxmlformats.org/drawingml/2006/chartDrawing">
    <cdr:from>
      <cdr:x>0</cdr:x>
      <cdr:y>0.92187</cdr:y>
    </cdr:from>
    <cdr:to>
      <cdr:x>0.43363</cdr:x>
      <cdr:y>0.99609</cdr:y>
    </cdr:to>
    <cdr:sp macro="" textlink="">
      <cdr:nvSpPr>
        <cdr:cNvPr id="2" name="TextBox 1">
          <a:extLst xmlns:a="http://schemas.openxmlformats.org/drawingml/2006/main">
            <a:ext uri="{FF2B5EF4-FFF2-40B4-BE49-F238E27FC236}">
              <a16:creationId xmlns="" xmlns:a16="http://schemas.microsoft.com/office/drawing/2014/main" id="{A34DD3E5-355F-41BA-8A4D-0A6C34E42938}"/>
            </a:ext>
          </a:extLst>
        </cdr:cNvPr>
        <cdr:cNvSpPr txBox="1"/>
      </cdr:nvSpPr>
      <cdr:spPr>
        <a:xfrm xmlns:a="http://schemas.openxmlformats.org/drawingml/2006/main">
          <a:off x="0" y="2247899"/>
          <a:ext cx="1400175" cy="180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0.21543</cdr:x>
      <cdr:y>0.04828</cdr:y>
    </cdr:from>
    <cdr:to>
      <cdr:x>0.9325</cdr:x>
      <cdr:y>0.15302</cdr:y>
    </cdr:to>
    <cdr:sp macro="" textlink="">
      <cdr:nvSpPr>
        <cdr:cNvPr id="3" name="TextBox 2">
          <a:extLst xmlns:a="http://schemas.openxmlformats.org/drawingml/2006/main">
            <a:ext uri="{FF2B5EF4-FFF2-40B4-BE49-F238E27FC236}">
              <a16:creationId xmlns="" xmlns:a16="http://schemas.microsoft.com/office/drawing/2014/main" id="{E1277D22-B8F3-4296-8BC0-AE8525622BD8}"/>
            </a:ext>
          </a:extLst>
        </cdr:cNvPr>
        <cdr:cNvSpPr txBox="1"/>
      </cdr:nvSpPr>
      <cdr:spPr>
        <a:xfrm xmlns:a="http://schemas.openxmlformats.org/drawingml/2006/main">
          <a:off x="820787" y="129223"/>
          <a:ext cx="2732037" cy="2803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N" sz="1200" b="1"/>
            <a:t>Metro: Citywise</a:t>
          </a:r>
          <a:r>
            <a:rPr lang="en-IN" sz="1200" b="1" baseline="0"/>
            <a:t> Breakup January'18</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0.92664</cdr:y>
    </cdr:from>
    <cdr:to>
      <cdr:x>0.4212</cdr:x>
      <cdr:y>1</cdr:y>
    </cdr:to>
    <cdr:sp macro="" textlink="">
      <cdr:nvSpPr>
        <cdr:cNvPr id="2" name="TextBox 1">
          <a:extLst xmlns:a="http://schemas.openxmlformats.org/drawingml/2006/main">
            <a:ext uri="{FF2B5EF4-FFF2-40B4-BE49-F238E27FC236}">
              <a16:creationId xmlns="" xmlns:a16="http://schemas.microsoft.com/office/drawing/2014/main" id="{D8A30334-DAB2-415F-B41E-5C2F0F5695EB}"/>
            </a:ext>
          </a:extLst>
        </cdr:cNvPr>
        <cdr:cNvSpPr txBox="1"/>
      </cdr:nvSpPr>
      <cdr:spPr>
        <a:xfrm xmlns:a="http://schemas.openxmlformats.org/drawingml/2006/main">
          <a:off x="0" y="2305050"/>
          <a:ext cx="1400175" cy="180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0.15295</cdr:x>
      <cdr:y>0.04065</cdr:y>
    </cdr:from>
    <cdr:to>
      <cdr:x>0.93905</cdr:x>
      <cdr:y>0.11494</cdr:y>
    </cdr:to>
    <cdr:sp macro="" textlink="">
      <cdr:nvSpPr>
        <cdr:cNvPr id="3" name="TextBox 2">
          <a:extLst xmlns:a="http://schemas.openxmlformats.org/drawingml/2006/main">
            <a:ext uri="{FF2B5EF4-FFF2-40B4-BE49-F238E27FC236}">
              <a16:creationId xmlns="" xmlns:a16="http://schemas.microsoft.com/office/drawing/2014/main" id="{3D5B2BE1-8FC2-4162-848C-C395E47D470C}"/>
            </a:ext>
          </a:extLst>
        </cdr:cNvPr>
        <cdr:cNvSpPr txBox="1"/>
      </cdr:nvSpPr>
      <cdr:spPr>
        <a:xfrm xmlns:a="http://schemas.openxmlformats.org/drawingml/2006/main">
          <a:off x="614790" y="134743"/>
          <a:ext cx="3159768" cy="246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N" sz="1200" b="1">
              <a:solidFill>
                <a:schemeClr val="tx1"/>
              </a:solidFill>
            </a:rPr>
            <a:t>Circle "A":Statewise</a:t>
          </a:r>
          <a:r>
            <a:rPr lang="en-IN" sz="1200" b="1" baseline="0">
              <a:solidFill>
                <a:schemeClr val="tx1"/>
              </a:solidFill>
            </a:rPr>
            <a:t> Breakup </a:t>
          </a:r>
          <a:r>
            <a:rPr lang="en-IN" sz="1100" b="1" baseline="0"/>
            <a:t>January'18</a:t>
          </a:r>
          <a:endParaRPr lang="en-IN" sz="1200" b="1">
            <a:solidFill>
              <a:schemeClr val="tx1"/>
            </a:solidFill>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0.91741</cdr:y>
    </cdr:from>
    <cdr:to>
      <cdr:x>0.4188</cdr:x>
      <cdr:y>0.98182</cdr:y>
    </cdr:to>
    <cdr:sp macro="" textlink="">
      <cdr:nvSpPr>
        <cdr:cNvPr id="2" name="TextBox 1">
          <a:extLst xmlns:a="http://schemas.openxmlformats.org/drawingml/2006/main">
            <a:ext uri="{FF2B5EF4-FFF2-40B4-BE49-F238E27FC236}">
              <a16:creationId xmlns="" xmlns:a16="http://schemas.microsoft.com/office/drawing/2014/main" id="{485A4841-D827-4328-9C45-45423D995030}"/>
            </a:ext>
          </a:extLst>
        </cdr:cNvPr>
        <cdr:cNvSpPr txBox="1"/>
      </cdr:nvSpPr>
      <cdr:spPr>
        <a:xfrm xmlns:a="http://schemas.openxmlformats.org/drawingml/2006/main">
          <a:off x="0" y="1441822"/>
          <a:ext cx="1364262" cy="101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0.10649</cdr:x>
      <cdr:y>0.04165</cdr:y>
    </cdr:from>
    <cdr:to>
      <cdr:x>0.94545</cdr:x>
      <cdr:y>0.12777</cdr:y>
    </cdr:to>
    <cdr:sp macro="" textlink="">
      <cdr:nvSpPr>
        <cdr:cNvPr id="3" name="TextBox 2">
          <a:extLst xmlns:a="http://schemas.openxmlformats.org/drawingml/2006/main">
            <a:ext uri="{FF2B5EF4-FFF2-40B4-BE49-F238E27FC236}">
              <a16:creationId xmlns="" xmlns:a16="http://schemas.microsoft.com/office/drawing/2014/main" id="{222F40B3-2712-463D-9FB2-31560F13A519}"/>
            </a:ext>
          </a:extLst>
        </cdr:cNvPr>
        <cdr:cNvSpPr txBox="1"/>
      </cdr:nvSpPr>
      <cdr:spPr>
        <a:xfrm xmlns:a="http://schemas.openxmlformats.org/drawingml/2006/main">
          <a:off x="390512" y="131710"/>
          <a:ext cx="3076588" cy="2723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N" sz="1200" b="1"/>
            <a:t>Circle "B": Statewise Breakup</a:t>
          </a:r>
          <a:r>
            <a:rPr lang="en-IN" sz="1200" b="1" baseline="0"/>
            <a:t> </a:t>
          </a:r>
          <a:r>
            <a:rPr lang="en-IN" sz="1100" b="1" baseline="0"/>
            <a:t>January'18</a:t>
          </a:r>
          <a:endParaRPr lang="en-IN" sz="1200" b="1"/>
        </a:p>
      </cdr:txBody>
    </cdr:sp>
  </cdr:relSizeAnchor>
</c:userShapes>
</file>

<file path=xl/drawings/drawing5.xml><?xml version="1.0" encoding="utf-8"?>
<c:userShapes xmlns:c="http://schemas.openxmlformats.org/drawingml/2006/chart">
  <cdr:relSizeAnchor xmlns:cdr="http://schemas.openxmlformats.org/drawingml/2006/chartDrawing">
    <cdr:from>
      <cdr:x>0.75559</cdr:x>
      <cdr:y>0.01873</cdr:y>
    </cdr:from>
    <cdr:to>
      <cdr:x>1</cdr:x>
      <cdr:y>0.05496</cdr:y>
    </cdr:to>
    <cdr:sp macro="" textlink="">
      <cdr:nvSpPr>
        <cdr:cNvPr id="2" name="TextBox 1">
          <a:extLst xmlns:a="http://schemas.openxmlformats.org/drawingml/2006/main">
            <a:ext uri="{FF2B5EF4-FFF2-40B4-BE49-F238E27FC236}">
              <a16:creationId xmlns="" xmlns:a16="http://schemas.microsoft.com/office/drawing/2014/main" id="{E84EC891-5872-4237-ABAE-FAD4650359AB}"/>
            </a:ext>
          </a:extLst>
        </cdr:cNvPr>
        <cdr:cNvSpPr txBox="1"/>
      </cdr:nvSpPr>
      <cdr:spPr>
        <a:xfrm xmlns:a="http://schemas.openxmlformats.org/drawingml/2006/main">
          <a:off x="4702969" y="81705"/>
          <a:ext cx="1505138" cy="158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50.xml><?xml version="1.0" encoding="utf-8"?>
<c:userShapes xmlns:c="http://schemas.openxmlformats.org/drawingml/2006/chart">
  <cdr:relSizeAnchor xmlns:cdr="http://schemas.openxmlformats.org/drawingml/2006/chartDrawing">
    <cdr:from>
      <cdr:x>0</cdr:x>
      <cdr:y>0.91741</cdr:y>
    </cdr:from>
    <cdr:to>
      <cdr:x>0.4188</cdr:x>
      <cdr:y>0.98182</cdr:y>
    </cdr:to>
    <cdr:sp macro="" textlink="">
      <cdr:nvSpPr>
        <cdr:cNvPr id="2" name="TextBox 1">
          <a:extLst xmlns:a="http://schemas.openxmlformats.org/drawingml/2006/main">
            <a:ext uri="{FF2B5EF4-FFF2-40B4-BE49-F238E27FC236}">
              <a16:creationId xmlns="" xmlns:a16="http://schemas.microsoft.com/office/drawing/2014/main" id="{C43011C2-01D1-4722-836C-9C0EA0B24C0D}"/>
            </a:ext>
          </a:extLst>
        </cdr:cNvPr>
        <cdr:cNvSpPr txBox="1"/>
      </cdr:nvSpPr>
      <cdr:spPr>
        <a:xfrm xmlns:a="http://schemas.openxmlformats.org/drawingml/2006/main">
          <a:off x="0" y="1441822"/>
          <a:ext cx="1364262" cy="101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dr:relSizeAnchor xmlns:cdr="http://schemas.openxmlformats.org/drawingml/2006/chartDrawing">
    <cdr:from>
      <cdr:x>0.134</cdr:x>
      <cdr:y>0.03455</cdr:y>
    </cdr:from>
    <cdr:to>
      <cdr:x>0.89735</cdr:x>
      <cdr:y>0.11121</cdr:y>
    </cdr:to>
    <cdr:sp macro="" textlink="">
      <cdr:nvSpPr>
        <cdr:cNvPr id="3" name="TextBox 2">
          <a:extLst xmlns:a="http://schemas.openxmlformats.org/drawingml/2006/main">
            <a:ext uri="{FF2B5EF4-FFF2-40B4-BE49-F238E27FC236}">
              <a16:creationId xmlns="" xmlns:a16="http://schemas.microsoft.com/office/drawing/2014/main" id="{3BE72B12-51FB-4B9E-875E-49AAE1FFFEAB}"/>
            </a:ext>
          </a:extLst>
        </cdr:cNvPr>
        <cdr:cNvSpPr txBox="1"/>
      </cdr:nvSpPr>
      <cdr:spPr>
        <a:xfrm xmlns:a="http://schemas.openxmlformats.org/drawingml/2006/main">
          <a:off x="522027" y="123408"/>
          <a:ext cx="2973802" cy="273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N" sz="1200" b="1"/>
            <a:t>Circle "C":Statewise Breakup</a:t>
          </a:r>
          <a:r>
            <a:rPr lang="en-IN" sz="1200" b="1" baseline="0"/>
            <a:t> </a:t>
          </a:r>
          <a:r>
            <a:rPr lang="en-IN" sz="1100" b="1" baseline="0"/>
            <a:t>January'18</a:t>
          </a:r>
          <a:endParaRPr lang="en-IN" sz="1200" b="1"/>
        </a:p>
      </cdr:txBody>
    </cdr:sp>
  </cdr:relSizeAnchor>
</c:userShapes>
</file>

<file path=xl/drawings/drawing51.xml><?xml version="1.0" encoding="utf-8"?>
<xdr:wsDr xmlns:xdr="http://schemas.openxmlformats.org/drawingml/2006/spreadsheetDrawing" xmlns:a="http://schemas.openxmlformats.org/drawingml/2006/main">
  <xdr:twoCellAnchor>
    <xdr:from>
      <xdr:col>4</xdr:col>
      <xdr:colOff>466726</xdr:colOff>
      <xdr:row>4</xdr:row>
      <xdr:rowOff>33235</xdr:rowOff>
    </xdr:from>
    <xdr:to>
      <xdr:col>20</xdr:col>
      <xdr:colOff>523875</xdr:colOff>
      <xdr:row>6</xdr:row>
      <xdr:rowOff>69056</xdr:rowOff>
    </xdr:to>
    <xdr:grpSp>
      <xdr:nvGrpSpPr>
        <xdr:cNvPr id="2" name="Group 1">
          <a:extLst>
            <a:ext uri="{FF2B5EF4-FFF2-40B4-BE49-F238E27FC236}">
              <a16:creationId xmlns="" xmlns:a16="http://schemas.microsoft.com/office/drawing/2014/main" id="{00000000-0008-0000-0900-000002000000}"/>
            </a:ext>
          </a:extLst>
        </xdr:cNvPr>
        <xdr:cNvGrpSpPr/>
      </xdr:nvGrpSpPr>
      <xdr:grpSpPr>
        <a:xfrm>
          <a:off x="3260726" y="795235"/>
          <a:ext cx="12134849" cy="416821"/>
          <a:chOff x="1" y="790575"/>
          <a:chExt cx="9961603" cy="419098"/>
        </a:xfrm>
      </xdr:grpSpPr>
      <xdr:grpSp>
        <xdr:nvGrpSpPr>
          <xdr:cNvPr id="3" name="Group 8">
            <a:extLst>
              <a:ext uri="{FF2B5EF4-FFF2-40B4-BE49-F238E27FC236}">
                <a16:creationId xmlns="" xmlns:a16="http://schemas.microsoft.com/office/drawing/2014/main" id="{00000000-0008-0000-0900-000003000000}"/>
              </a:ext>
            </a:extLst>
          </xdr:cNvPr>
          <xdr:cNvGrpSpPr/>
        </xdr:nvGrpSpPr>
        <xdr:grpSpPr>
          <a:xfrm>
            <a:off x="1" y="790575"/>
            <a:ext cx="9961603" cy="419098"/>
            <a:chOff x="161926" y="428625"/>
            <a:chExt cx="9961603" cy="419098"/>
          </a:xfrm>
        </xdr:grpSpPr>
        <xdr:sp macro="" textlink="">
          <xdr:nvSpPr>
            <xdr:cNvPr id="5" name="Rounded Rectangle 4">
              <a:extLst>
                <a:ext uri="{FF2B5EF4-FFF2-40B4-BE49-F238E27FC236}">
                  <a16:creationId xmlns="" xmlns:a16="http://schemas.microsoft.com/office/drawing/2014/main" id="{00000000-0008-0000-0900-000005000000}"/>
                </a:ext>
              </a:extLst>
            </xdr:cNvPr>
            <xdr:cNvSpPr/>
          </xdr:nvSpPr>
          <xdr:spPr>
            <a:xfrm>
              <a:off x="161926" y="428625"/>
              <a:ext cx="9961603"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baseline="0">
                  <a:solidFill>
                    <a:schemeClr val="bg1"/>
                  </a:solidFill>
                </a:rPr>
                <a:t>OPERATOR WISE CELLULAR SUBSCRIBER TRENDS</a:t>
              </a:r>
              <a:endParaRPr lang="en-US" sz="1600" b="1">
                <a:solidFill>
                  <a:schemeClr val="bg1"/>
                </a:solidFill>
              </a:endParaRPr>
            </a:p>
          </xdr:txBody>
        </xdr:sp>
        <xdr:pic>
          <xdr:nvPicPr>
            <xdr:cNvPr id="6" name="Picture 5" descr="tonse telecom Logo small.jpg">
              <a:hlinkClick xmlns:r="http://schemas.openxmlformats.org/officeDocument/2006/relationships" r:id="rId1" tooltip="Click Here to Visit Tonse Telecom Home Page"/>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stretch>
              <a:fillRect/>
            </a:stretch>
          </xdr:blipFill>
          <xdr:spPr>
            <a:xfrm>
              <a:off x="256024" y="467037"/>
              <a:ext cx="1228725" cy="337520"/>
            </a:xfrm>
            <a:prstGeom prst="rect">
              <a:avLst/>
            </a:prstGeom>
          </xdr:spPr>
        </xdr:pic>
      </xdr:grpSp>
      <xdr:sp macro="" textlink="">
        <xdr:nvSpPr>
          <xdr:cNvPr id="4" name="Left Arrow 3">
            <a:hlinkClick xmlns:r="http://schemas.openxmlformats.org/officeDocument/2006/relationships" r:id="rId3" tooltip="Click Here to go back to Market Share &amp; Sub Trends"/>
            <a:extLst>
              <a:ext uri="{FF2B5EF4-FFF2-40B4-BE49-F238E27FC236}">
                <a16:creationId xmlns="" xmlns:a16="http://schemas.microsoft.com/office/drawing/2014/main" id="{00000000-0008-0000-0900-000004000000}"/>
              </a:ext>
            </a:extLst>
          </xdr:cNvPr>
          <xdr:cNvSpPr/>
        </xdr:nvSpPr>
        <xdr:spPr>
          <a:xfrm>
            <a:off x="9114582" y="800099"/>
            <a:ext cx="487017" cy="361951"/>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grpSp>
    <xdr:clientData/>
  </xdr:twoCellAnchor>
  <xdr:twoCellAnchor>
    <xdr:from>
      <xdr:col>4</xdr:col>
      <xdr:colOff>450055</xdr:colOff>
      <xdr:row>7</xdr:row>
      <xdr:rowOff>95251</xdr:rowOff>
    </xdr:from>
    <xdr:to>
      <xdr:col>21</xdr:col>
      <xdr:colOff>19049</xdr:colOff>
      <xdr:row>33</xdr:row>
      <xdr:rowOff>95251</xdr:rowOff>
    </xdr:to>
    <xdr:graphicFrame macro="">
      <xdr:nvGraphicFramePr>
        <xdr:cNvPr id="7" name="Chart 17">
          <a:extLst>
            <a:ext uri="{FF2B5EF4-FFF2-40B4-BE49-F238E27FC236}">
              <a16:creationId xmlns=""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842284</xdr:colOff>
      <xdr:row>19</xdr:row>
      <xdr:rowOff>20978</xdr:rowOff>
    </xdr:from>
    <xdr:to>
      <xdr:col>3</xdr:col>
      <xdr:colOff>492341</xdr:colOff>
      <xdr:row>22</xdr:row>
      <xdr:rowOff>73478</xdr:rowOff>
    </xdr:to>
    <xdr:pic>
      <xdr:nvPicPr>
        <xdr:cNvPr id="2" name="Picture 14" descr="http://t3.gstatic.com/images?q=tbn:ANd9GcQZphJTfeSW86I1IWESO3IPKYqtUmkGjr-gHTdAwN2nI4gikl0dRQ">
          <a:hlinkClick xmlns:r="http://schemas.openxmlformats.org/officeDocument/2006/relationships" r:id="rId1" tooltip="Click here to view new phone launch"/>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900617" y="4106145"/>
          <a:ext cx="845974" cy="655750"/>
        </a:xfrm>
        <a:prstGeom prst="roundRect">
          <a:avLst>
            <a:gd name="adj" fmla="val 0"/>
          </a:avLst>
        </a:prstGeom>
        <a:solidFill>
          <a:srgbClr val="FFFFFF">
            <a:shade val="85000"/>
          </a:srgbClr>
        </a:solidFill>
        <a:ln>
          <a:noFill/>
        </a:ln>
        <a:effectLst>
          <a:reflection endPos="0" dir="5400000" sy="-100000" algn="bl" rotWithShape="0"/>
        </a:effectLst>
      </xdr:spPr>
    </xdr:pic>
    <xdr:clientData/>
  </xdr:twoCellAnchor>
  <xdr:twoCellAnchor editAs="oneCell">
    <xdr:from>
      <xdr:col>6</xdr:col>
      <xdr:colOff>714376</xdr:colOff>
      <xdr:row>915</xdr:row>
      <xdr:rowOff>83608</xdr:rowOff>
    </xdr:from>
    <xdr:to>
      <xdr:col>6</xdr:col>
      <xdr:colOff>1266826</xdr:colOff>
      <xdr:row>918</xdr:row>
      <xdr:rowOff>25958</xdr:rowOff>
    </xdr:to>
    <xdr:pic>
      <xdr:nvPicPr>
        <xdr:cNvPr id="3" name="Picture 8">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00801" y="529464058"/>
          <a:ext cx="552450" cy="447175"/>
        </a:xfrm>
        <a:prstGeom prst="rect">
          <a:avLst/>
        </a:prstGeom>
        <a:noFill/>
        <a:ln w="1">
          <a:noFill/>
          <a:miter lim="800000"/>
          <a:headEnd/>
          <a:tailEnd type="none" w="med" len="med"/>
        </a:ln>
        <a:effectLst/>
      </xdr:spPr>
    </xdr:pic>
    <xdr:clientData/>
  </xdr:twoCellAnchor>
  <xdr:twoCellAnchor editAs="oneCell">
    <xdr:from>
      <xdr:col>2</xdr:col>
      <xdr:colOff>16262</xdr:colOff>
      <xdr:row>111</xdr:row>
      <xdr:rowOff>9525</xdr:rowOff>
    </xdr:from>
    <xdr:to>
      <xdr:col>2</xdr:col>
      <xdr:colOff>333375</xdr:colOff>
      <xdr:row>112</xdr:row>
      <xdr:rowOff>9524</xdr:rowOff>
    </xdr:to>
    <xdr:pic>
      <xdr:nvPicPr>
        <xdr:cNvPr id="4" name="Picture 15"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40187" y="24136350"/>
          <a:ext cx="317113" cy="371475"/>
        </a:xfrm>
        <a:prstGeom prst="rect">
          <a:avLst/>
        </a:prstGeom>
        <a:noFill/>
        <a:ln w="9525">
          <a:noFill/>
          <a:miter lim="800000"/>
          <a:headEnd/>
          <a:tailEnd/>
        </a:ln>
      </xdr:spPr>
    </xdr:pic>
    <xdr:clientData/>
  </xdr:twoCellAnchor>
  <xdr:twoCellAnchor editAs="oneCell">
    <xdr:from>
      <xdr:col>6</xdr:col>
      <xdr:colOff>733425</xdr:colOff>
      <xdr:row>131</xdr:row>
      <xdr:rowOff>38100</xdr:rowOff>
    </xdr:from>
    <xdr:to>
      <xdr:col>7</xdr:col>
      <xdr:colOff>28574</xdr:colOff>
      <xdr:row>131</xdr:row>
      <xdr:rowOff>390525</xdr:rowOff>
    </xdr:to>
    <xdr:pic>
      <xdr:nvPicPr>
        <xdr:cNvPr id="5" name="Picture 17" descr="lg">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419850" y="33575625"/>
          <a:ext cx="666749" cy="352425"/>
        </a:xfrm>
        <a:prstGeom prst="rect">
          <a:avLst/>
        </a:prstGeom>
        <a:noFill/>
        <a:ln w="9525">
          <a:noFill/>
          <a:miter lim="800000"/>
          <a:headEnd/>
          <a:tailEnd/>
        </a:ln>
      </xdr:spPr>
    </xdr:pic>
    <xdr:clientData/>
  </xdr:twoCellAnchor>
  <xdr:twoCellAnchor editAs="oneCell">
    <xdr:from>
      <xdr:col>2</xdr:col>
      <xdr:colOff>9525</xdr:colOff>
      <xdr:row>131</xdr:row>
      <xdr:rowOff>9525</xdr:rowOff>
    </xdr:from>
    <xdr:to>
      <xdr:col>2</xdr:col>
      <xdr:colOff>333375</xdr:colOff>
      <xdr:row>131</xdr:row>
      <xdr:rowOff>390525</xdr:rowOff>
    </xdr:to>
    <xdr:pic>
      <xdr:nvPicPr>
        <xdr:cNvPr id="6" name="Picture 1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3450" y="33547050"/>
          <a:ext cx="323850" cy="381000"/>
        </a:xfrm>
        <a:prstGeom prst="rect">
          <a:avLst/>
        </a:prstGeom>
        <a:noFill/>
        <a:ln w="9525">
          <a:noFill/>
          <a:miter lim="800000"/>
          <a:headEnd/>
          <a:tailEnd/>
        </a:ln>
      </xdr:spPr>
    </xdr:pic>
    <xdr:clientData/>
  </xdr:twoCellAnchor>
  <xdr:twoCellAnchor editAs="oneCell">
    <xdr:from>
      <xdr:col>2</xdr:col>
      <xdr:colOff>9525</xdr:colOff>
      <xdr:row>160</xdr:row>
      <xdr:rowOff>9525</xdr:rowOff>
    </xdr:from>
    <xdr:to>
      <xdr:col>2</xdr:col>
      <xdr:colOff>342900</xdr:colOff>
      <xdr:row>161</xdr:row>
      <xdr:rowOff>1363</xdr:rowOff>
    </xdr:to>
    <xdr:pic>
      <xdr:nvPicPr>
        <xdr:cNvPr id="7"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3450" y="50149125"/>
          <a:ext cx="333375" cy="401412"/>
        </a:xfrm>
        <a:prstGeom prst="rect">
          <a:avLst/>
        </a:prstGeom>
        <a:noFill/>
        <a:ln w="9525">
          <a:noFill/>
          <a:miter lim="800000"/>
          <a:headEnd/>
          <a:tailEnd/>
        </a:ln>
      </xdr:spPr>
    </xdr:pic>
    <xdr:clientData/>
  </xdr:twoCellAnchor>
  <xdr:twoCellAnchor editAs="oneCell">
    <xdr:from>
      <xdr:col>6</xdr:col>
      <xdr:colOff>781050</xdr:colOff>
      <xdr:row>212</xdr:row>
      <xdr:rowOff>9525</xdr:rowOff>
    </xdr:from>
    <xdr:to>
      <xdr:col>7</xdr:col>
      <xdr:colOff>466724</xdr:colOff>
      <xdr:row>212</xdr:row>
      <xdr:rowOff>381000</xdr:rowOff>
    </xdr:to>
    <xdr:pic>
      <xdr:nvPicPr>
        <xdr:cNvPr id="8" name="Picture 22" descr="motorolanew">
          <a:extLst>
            <a:ext uri="{FF2B5EF4-FFF2-40B4-BE49-F238E27FC236}">
              <a16:creationId xmlns=""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467475" y="72685275"/>
          <a:ext cx="1057274" cy="371475"/>
        </a:xfrm>
        <a:prstGeom prst="rect">
          <a:avLst/>
        </a:prstGeom>
        <a:noFill/>
        <a:ln w="9525">
          <a:noFill/>
          <a:miter lim="800000"/>
          <a:headEnd/>
          <a:tailEnd/>
        </a:ln>
      </xdr:spPr>
    </xdr:pic>
    <xdr:clientData/>
  </xdr:twoCellAnchor>
  <xdr:twoCellAnchor editAs="oneCell">
    <xdr:from>
      <xdr:col>2</xdr:col>
      <xdr:colOff>9525</xdr:colOff>
      <xdr:row>211</xdr:row>
      <xdr:rowOff>9525</xdr:rowOff>
    </xdr:from>
    <xdr:to>
      <xdr:col>2</xdr:col>
      <xdr:colOff>285750</xdr:colOff>
      <xdr:row>212</xdr:row>
      <xdr:rowOff>289301</xdr:rowOff>
    </xdr:to>
    <xdr:pic>
      <xdr:nvPicPr>
        <xdr:cNvPr id="9" name="Picture 26"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3450" y="72485250"/>
          <a:ext cx="276225" cy="384550"/>
        </a:xfrm>
        <a:prstGeom prst="rect">
          <a:avLst/>
        </a:prstGeom>
        <a:noFill/>
        <a:ln w="9525">
          <a:noFill/>
          <a:miter lim="800000"/>
          <a:headEnd/>
          <a:tailEnd/>
        </a:ln>
      </xdr:spPr>
    </xdr:pic>
    <xdr:clientData/>
  </xdr:twoCellAnchor>
  <xdr:twoCellAnchor editAs="oneCell">
    <xdr:from>
      <xdr:col>2</xdr:col>
      <xdr:colOff>19050</xdr:colOff>
      <xdr:row>246</xdr:row>
      <xdr:rowOff>28575</xdr:rowOff>
    </xdr:from>
    <xdr:to>
      <xdr:col>2</xdr:col>
      <xdr:colOff>342900</xdr:colOff>
      <xdr:row>246</xdr:row>
      <xdr:rowOff>429297</xdr:rowOff>
    </xdr:to>
    <xdr:pic>
      <xdr:nvPicPr>
        <xdr:cNvPr id="10" name="Picture 27"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42975" y="85477350"/>
          <a:ext cx="323850" cy="400722"/>
        </a:xfrm>
        <a:prstGeom prst="rect">
          <a:avLst/>
        </a:prstGeom>
        <a:noFill/>
        <a:ln w="9525">
          <a:noFill/>
          <a:miter lim="800000"/>
          <a:headEnd/>
          <a:tailEnd/>
        </a:ln>
      </xdr:spPr>
    </xdr:pic>
    <xdr:clientData/>
  </xdr:twoCellAnchor>
  <xdr:twoCellAnchor editAs="oneCell">
    <xdr:from>
      <xdr:col>2</xdr:col>
      <xdr:colOff>19050</xdr:colOff>
      <xdr:row>273</xdr:row>
      <xdr:rowOff>9525</xdr:rowOff>
    </xdr:from>
    <xdr:to>
      <xdr:col>2</xdr:col>
      <xdr:colOff>342900</xdr:colOff>
      <xdr:row>273</xdr:row>
      <xdr:rowOff>400050</xdr:rowOff>
    </xdr:to>
    <xdr:pic>
      <xdr:nvPicPr>
        <xdr:cNvPr id="11"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42975" y="96964500"/>
          <a:ext cx="323850" cy="390525"/>
        </a:xfrm>
        <a:prstGeom prst="rect">
          <a:avLst/>
        </a:prstGeom>
        <a:noFill/>
        <a:ln w="9525">
          <a:noFill/>
          <a:miter lim="800000"/>
          <a:headEnd/>
          <a:tailEnd/>
        </a:ln>
      </xdr:spPr>
    </xdr:pic>
    <xdr:clientData/>
  </xdr:twoCellAnchor>
  <xdr:twoCellAnchor editAs="oneCell">
    <xdr:from>
      <xdr:col>6</xdr:col>
      <xdr:colOff>609600</xdr:colOff>
      <xdr:row>273</xdr:row>
      <xdr:rowOff>19050</xdr:rowOff>
    </xdr:from>
    <xdr:to>
      <xdr:col>7</xdr:col>
      <xdr:colOff>38099</xdr:colOff>
      <xdr:row>273</xdr:row>
      <xdr:rowOff>371475</xdr:rowOff>
    </xdr:to>
    <xdr:pic>
      <xdr:nvPicPr>
        <xdr:cNvPr id="12" name="Picture 30" descr="htc">
          <a:extLst>
            <a:ext uri="{FF2B5EF4-FFF2-40B4-BE49-F238E27FC236}">
              <a16:creationId xmlns=""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296025" y="96974025"/>
          <a:ext cx="800099" cy="352425"/>
        </a:xfrm>
        <a:prstGeom prst="rect">
          <a:avLst/>
        </a:prstGeom>
        <a:noFill/>
        <a:ln w="9525">
          <a:noFill/>
          <a:miter lim="800000"/>
          <a:headEnd/>
          <a:tailEnd/>
        </a:ln>
      </xdr:spPr>
    </xdr:pic>
    <xdr:clientData/>
  </xdr:twoCellAnchor>
  <xdr:twoCellAnchor editAs="oneCell">
    <xdr:from>
      <xdr:col>6</xdr:col>
      <xdr:colOff>665692</xdr:colOff>
      <xdr:row>306</xdr:row>
      <xdr:rowOff>97366</xdr:rowOff>
    </xdr:from>
    <xdr:to>
      <xdr:col>7</xdr:col>
      <xdr:colOff>401650</xdr:colOff>
      <xdr:row>308</xdr:row>
      <xdr:rowOff>373592</xdr:rowOff>
    </xdr:to>
    <xdr:pic>
      <xdr:nvPicPr>
        <xdr:cNvPr id="13" name="Picture 40" descr="intex_01">
          <a:extLst>
            <a:ext uri="{FF2B5EF4-FFF2-40B4-BE49-F238E27FC236}">
              <a16:creationId xmlns=""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9" cstate="print">
          <a:clrChange>
            <a:clrFrom>
              <a:srgbClr val="E6E4E5"/>
            </a:clrFrom>
            <a:clrTo>
              <a:srgbClr val="E6E4E5">
                <a:alpha val="0"/>
              </a:srgbClr>
            </a:clrTo>
          </a:clrChange>
        </a:blip>
        <a:srcRect/>
        <a:stretch>
          <a:fillRect/>
        </a:stretch>
      </xdr:blipFill>
      <xdr:spPr bwMode="auto">
        <a:xfrm>
          <a:off x="6352117" y="117169141"/>
          <a:ext cx="1107558" cy="476250"/>
        </a:xfrm>
        <a:prstGeom prst="rect">
          <a:avLst/>
        </a:prstGeom>
        <a:noFill/>
        <a:ln w="9525">
          <a:noFill/>
          <a:miter lim="800000"/>
          <a:headEnd/>
          <a:tailEnd/>
        </a:ln>
      </xdr:spPr>
    </xdr:pic>
    <xdr:clientData/>
  </xdr:twoCellAnchor>
  <xdr:twoCellAnchor editAs="oneCell">
    <xdr:from>
      <xdr:col>2</xdr:col>
      <xdr:colOff>30693</xdr:colOff>
      <xdr:row>403</xdr:row>
      <xdr:rowOff>198964</xdr:rowOff>
    </xdr:from>
    <xdr:to>
      <xdr:col>2</xdr:col>
      <xdr:colOff>354543</xdr:colOff>
      <xdr:row>405</xdr:row>
      <xdr:rowOff>83604</xdr:rowOff>
    </xdr:to>
    <xdr:pic>
      <xdr:nvPicPr>
        <xdr:cNvPr id="14" name="Picture 4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4618" y="166372114"/>
          <a:ext cx="323850" cy="389466"/>
        </a:xfrm>
        <a:prstGeom prst="rect">
          <a:avLst/>
        </a:prstGeom>
        <a:noFill/>
        <a:ln w="9525">
          <a:noFill/>
          <a:miter lim="800000"/>
          <a:headEnd/>
          <a:tailEnd/>
        </a:ln>
      </xdr:spPr>
    </xdr:pic>
    <xdr:clientData/>
  </xdr:twoCellAnchor>
  <xdr:twoCellAnchor editAs="oneCell">
    <xdr:from>
      <xdr:col>2</xdr:col>
      <xdr:colOff>6879</xdr:colOff>
      <xdr:row>429</xdr:row>
      <xdr:rowOff>179649</xdr:rowOff>
    </xdr:from>
    <xdr:to>
      <xdr:col>2</xdr:col>
      <xdr:colOff>285750</xdr:colOff>
      <xdr:row>431</xdr:row>
      <xdr:rowOff>62063</xdr:rowOff>
    </xdr:to>
    <xdr:pic>
      <xdr:nvPicPr>
        <xdr:cNvPr id="15" name="Picture 5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0804" y="182516724"/>
          <a:ext cx="278871" cy="320564"/>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16" name="Picture 106" descr="new">
          <a:extLst>
            <a:ext uri="{FF2B5EF4-FFF2-40B4-BE49-F238E27FC236}">
              <a16:creationId xmlns=""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17" name="Picture 106" descr="new">
          <a:extLst>
            <a:ext uri="{FF2B5EF4-FFF2-40B4-BE49-F238E27FC236}">
              <a16:creationId xmlns=""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18" name="Picture 106" descr="new">
          <a:extLst>
            <a:ext uri="{FF2B5EF4-FFF2-40B4-BE49-F238E27FC236}">
              <a16:creationId xmlns=""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19" name="Picture 106" descr="new">
          <a:extLst>
            <a:ext uri="{FF2B5EF4-FFF2-40B4-BE49-F238E27FC236}">
              <a16:creationId xmlns=""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0" name="Picture 106" descr="new">
          <a:extLst>
            <a:ext uri="{FF2B5EF4-FFF2-40B4-BE49-F238E27FC236}">
              <a16:creationId xmlns=""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1" name="Picture 106" descr="new">
          <a:extLst>
            <a:ext uri="{FF2B5EF4-FFF2-40B4-BE49-F238E27FC236}">
              <a16:creationId xmlns=""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2" name="Picture 106" descr="new">
          <a:extLst>
            <a:ext uri="{FF2B5EF4-FFF2-40B4-BE49-F238E27FC236}">
              <a16:creationId xmlns=""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3" name="Picture 106" descr="new">
          <a:extLst>
            <a:ext uri="{FF2B5EF4-FFF2-40B4-BE49-F238E27FC236}">
              <a16:creationId xmlns=""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4" name="Picture 106" descr="new">
          <a:extLst>
            <a:ext uri="{FF2B5EF4-FFF2-40B4-BE49-F238E27FC236}">
              <a16:creationId xmlns=""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66675</xdr:colOff>
      <xdr:row>150</xdr:row>
      <xdr:rowOff>0</xdr:rowOff>
    </xdr:from>
    <xdr:to>
      <xdr:col>2</xdr:col>
      <xdr:colOff>304800</xdr:colOff>
      <xdr:row>150</xdr:row>
      <xdr:rowOff>0</xdr:rowOff>
    </xdr:to>
    <xdr:pic>
      <xdr:nvPicPr>
        <xdr:cNvPr id="25" name="Picture 106" descr="new">
          <a:extLst>
            <a:ext uri="{FF2B5EF4-FFF2-40B4-BE49-F238E27FC236}">
              <a16:creationId xmlns=""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990600" y="48244125"/>
          <a:ext cx="238125" cy="0"/>
        </a:xfrm>
        <a:prstGeom prst="rect">
          <a:avLst/>
        </a:prstGeom>
        <a:noFill/>
        <a:ln w="9525">
          <a:noFill/>
          <a:miter lim="800000"/>
          <a:headEnd/>
          <a:tailEnd/>
        </a:ln>
      </xdr:spPr>
    </xdr:pic>
    <xdr:clientData/>
  </xdr:twoCellAnchor>
  <xdr:twoCellAnchor editAs="oneCell">
    <xdr:from>
      <xdr:col>2</xdr:col>
      <xdr:colOff>9526</xdr:colOff>
      <xdr:row>808</xdr:row>
      <xdr:rowOff>28573</xdr:rowOff>
    </xdr:from>
    <xdr:to>
      <xdr:col>2</xdr:col>
      <xdr:colOff>316442</xdr:colOff>
      <xdr:row>808</xdr:row>
      <xdr:rowOff>333375</xdr:rowOff>
    </xdr:to>
    <xdr:pic>
      <xdr:nvPicPr>
        <xdr:cNvPr id="26" name="Picture 5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3451" y="459971773"/>
          <a:ext cx="306916" cy="304802"/>
        </a:xfrm>
        <a:prstGeom prst="rect">
          <a:avLst/>
        </a:prstGeom>
        <a:noFill/>
        <a:ln w="9525">
          <a:noFill/>
          <a:miter lim="800000"/>
          <a:headEnd/>
          <a:tailEnd/>
        </a:ln>
      </xdr:spPr>
    </xdr:pic>
    <xdr:clientData/>
  </xdr:twoCellAnchor>
  <xdr:twoCellAnchor>
    <xdr:from>
      <xdr:col>10</xdr:col>
      <xdr:colOff>691092</xdr:colOff>
      <xdr:row>35</xdr:row>
      <xdr:rowOff>419100</xdr:rowOff>
    </xdr:from>
    <xdr:to>
      <xdr:col>13</xdr:col>
      <xdr:colOff>942975</xdr:colOff>
      <xdr:row>52</xdr:row>
      <xdr:rowOff>2116</xdr:rowOff>
    </xdr:to>
    <xdr:graphicFrame macro="">
      <xdr:nvGraphicFramePr>
        <xdr:cNvPr id="27" name="Chart 1">
          <a:extLst>
            <a:ext uri="{FF2B5EF4-FFF2-40B4-BE49-F238E27FC236}">
              <a16:creationId xmlns=""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38100</xdr:colOff>
      <xdr:row>51</xdr:row>
      <xdr:rowOff>142875</xdr:rowOff>
    </xdr:from>
    <xdr:to>
      <xdr:col>2</xdr:col>
      <xdr:colOff>304800</xdr:colOff>
      <xdr:row>53</xdr:row>
      <xdr:rowOff>95250</xdr:rowOff>
    </xdr:to>
    <xdr:pic>
      <xdr:nvPicPr>
        <xdr:cNvPr id="28" name="Picture 27"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62025" y="11201400"/>
          <a:ext cx="266700" cy="333375"/>
        </a:xfrm>
        <a:prstGeom prst="rect">
          <a:avLst/>
        </a:prstGeom>
        <a:noFill/>
        <a:ln w="9525">
          <a:noFill/>
          <a:miter lim="800000"/>
          <a:headEnd/>
          <a:tailEnd/>
        </a:ln>
      </xdr:spPr>
    </xdr:pic>
    <xdr:clientData/>
  </xdr:twoCellAnchor>
  <xdr:twoCellAnchor editAs="oneCell">
    <xdr:from>
      <xdr:col>11</xdr:col>
      <xdr:colOff>514350</xdr:colOff>
      <xdr:row>28</xdr:row>
      <xdr:rowOff>152400</xdr:rowOff>
    </xdr:from>
    <xdr:to>
      <xdr:col>11</xdr:col>
      <xdr:colOff>781050</xdr:colOff>
      <xdr:row>33</xdr:row>
      <xdr:rowOff>133349</xdr:rowOff>
    </xdr:to>
    <xdr:pic>
      <xdr:nvPicPr>
        <xdr:cNvPr id="29"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277850" y="5962650"/>
          <a:ext cx="266700" cy="333374"/>
        </a:xfrm>
        <a:prstGeom prst="rect">
          <a:avLst/>
        </a:prstGeom>
        <a:noFill/>
        <a:ln w="9525">
          <a:noFill/>
          <a:miter lim="800000"/>
          <a:headEnd/>
          <a:tailEnd/>
        </a:ln>
      </xdr:spPr>
    </xdr:pic>
    <xdr:clientData/>
  </xdr:twoCellAnchor>
  <xdr:twoCellAnchor>
    <xdr:from>
      <xdr:col>1</xdr:col>
      <xdr:colOff>142875</xdr:colOff>
      <xdr:row>1</xdr:row>
      <xdr:rowOff>66675</xdr:rowOff>
    </xdr:from>
    <xdr:to>
      <xdr:col>11</xdr:col>
      <xdr:colOff>352263</xdr:colOff>
      <xdr:row>2</xdr:row>
      <xdr:rowOff>266700</xdr:rowOff>
    </xdr:to>
    <xdr:grpSp>
      <xdr:nvGrpSpPr>
        <xdr:cNvPr id="30" name="Group 29">
          <a:extLst>
            <a:ext uri="{FF2B5EF4-FFF2-40B4-BE49-F238E27FC236}">
              <a16:creationId xmlns="" xmlns:a16="http://schemas.microsoft.com/office/drawing/2014/main" id="{00000000-0008-0000-0A00-00001E000000}"/>
            </a:ext>
          </a:extLst>
        </xdr:cNvPr>
        <xdr:cNvGrpSpPr/>
      </xdr:nvGrpSpPr>
      <xdr:grpSpPr>
        <a:xfrm>
          <a:off x="830792" y="140758"/>
          <a:ext cx="14126471" cy="348192"/>
          <a:chOff x="142875" y="142875"/>
          <a:chExt cx="12372813" cy="352425"/>
        </a:xfrm>
      </xdr:grpSpPr>
      <xdr:sp macro="" textlink="">
        <xdr:nvSpPr>
          <xdr:cNvPr id="31" name="Rounded Rectangle 30">
            <a:extLst>
              <a:ext uri="{FF2B5EF4-FFF2-40B4-BE49-F238E27FC236}">
                <a16:creationId xmlns="" xmlns:a16="http://schemas.microsoft.com/office/drawing/2014/main" id="{00000000-0008-0000-0A00-00001F000000}"/>
              </a:ext>
            </a:extLst>
          </xdr:cNvPr>
          <xdr:cNvSpPr/>
        </xdr:nvSpPr>
        <xdr:spPr>
          <a:xfrm>
            <a:off x="142875" y="142875"/>
            <a:ext cx="12172951" cy="35242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NEW DEVICES INTRODUCTION</a:t>
            </a:r>
          </a:p>
        </xdr:txBody>
      </xdr:sp>
      <xdr:sp macro="" textlink="">
        <xdr:nvSpPr>
          <xdr:cNvPr id="32" name="TextBox 31">
            <a:extLst>
              <a:ext uri="{FF2B5EF4-FFF2-40B4-BE49-F238E27FC236}">
                <a16:creationId xmlns="" xmlns:a16="http://schemas.microsoft.com/office/drawing/2014/main" id="{00000000-0008-0000-0A00-000020000000}"/>
              </a:ext>
            </a:extLst>
          </xdr:cNvPr>
          <xdr:cNvSpPr txBox="1"/>
        </xdr:nvSpPr>
        <xdr:spPr>
          <a:xfrm>
            <a:off x="10870623" y="185892"/>
            <a:ext cx="1645065" cy="17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accent3">
                    <a:lumMod val="20000"/>
                    <a:lumOff val="80000"/>
                  </a:schemeClr>
                </a:solidFill>
              </a:rPr>
              <a:t>BACK</a:t>
            </a:r>
            <a:r>
              <a:rPr lang="en-US" sz="1000" b="1" baseline="0">
                <a:solidFill>
                  <a:schemeClr val="accent3">
                    <a:lumMod val="20000"/>
                    <a:lumOff val="80000"/>
                  </a:schemeClr>
                </a:solidFill>
              </a:rPr>
              <a:t> TO INDEX</a:t>
            </a:r>
            <a:endParaRPr lang="en-US" sz="1000" b="1">
              <a:solidFill>
                <a:schemeClr val="accent3">
                  <a:lumMod val="20000"/>
                  <a:lumOff val="80000"/>
                </a:schemeClr>
              </a:solidFill>
            </a:endParaRPr>
          </a:p>
        </xdr:txBody>
      </xdr:sp>
      <xdr:sp macro="" textlink="">
        <xdr:nvSpPr>
          <xdr:cNvPr id="33" name="Left Arrow 32">
            <a:hlinkClick xmlns:r="http://schemas.openxmlformats.org/officeDocument/2006/relationships" r:id="rId13" tooltip="Click Here to go back to Index"/>
            <a:extLst>
              <a:ext uri="{FF2B5EF4-FFF2-40B4-BE49-F238E27FC236}">
                <a16:creationId xmlns="" xmlns:a16="http://schemas.microsoft.com/office/drawing/2014/main" id="{00000000-0008-0000-0A00-000021000000}"/>
              </a:ext>
            </a:extLst>
          </xdr:cNvPr>
          <xdr:cNvSpPr/>
        </xdr:nvSpPr>
        <xdr:spPr>
          <a:xfrm>
            <a:off x="11839575" y="170401"/>
            <a:ext cx="384468" cy="258224"/>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34" name="Picture 33" descr="tonse telecom Logo small.jpg">
            <a:hlinkClick xmlns:r="http://schemas.openxmlformats.org/officeDocument/2006/relationships" r:id="rId14" tooltip="Click Here to Visit Tonse Telecom Home Page"/>
            <a:extLst>
              <a:ext uri="{FF2B5EF4-FFF2-40B4-BE49-F238E27FC236}">
                <a16:creationId xmlns="" xmlns:a16="http://schemas.microsoft.com/office/drawing/2014/main" id="{00000000-0008-0000-0A00-000022000000}"/>
              </a:ext>
            </a:extLst>
          </xdr:cNvPr>
          <xdr:cNvPicPr>
            <a:picLocks noChangeAspect="1"/>
          </xdr:cNvPicPr>
        </xdr:nvPicPr>
        <xdr:blipFill>
          <a:blip xmlns:r="http://schemas.openxmlformats.org/officeDocument/2006/relationships" r:embed="rId15" cstate="print"/>
          <a:stretch>
            <a:fillRect/>
          </a:stretch>
        </xdr:blipFill>
        <xdr:spPr>
          <a:xfrm>
            <a:off x="213579" y="194431"/>
            <a:ext cx="1119921" cy="241250"/>
          </a:xfrm>
          <a:prstGeom prst="rect">
            <a:avLst/>
          </a:prstGeom>
        </xdr:spPr>
      </xdr:pic>
    </xdr:grpSp>
    <xdr:clientData/>
  </xdr:twoCellAnchor>
  <xdr:twoCellAnchor editAs="oneCell">
    <xdr:from>
      <xdr:col>9</xdr:col>
      <xdr:colOff>257176</xdr:colOff>
      <xdr:row>4</xdr:row>
      <xdr:rowOff>28576</xdr:rowOff>
    </xdr:from>
    <xdr:to>
      <xdr:col>10</xdr:col>
      <xdr:colOff>381858</xdr:colOff>
      <xdr:row>8</xdr:row>
      <xdr:rowOff>104776</xdr:rowOff>
    </xdr:to>
    <xdr:pic>
      <xdr:nvPicPr>
        <xdr:cNvPr id="35" name="Picture 2" descr="http://t1.gstatic.com/images?q=tbn:ANd9GcQFIuzcp1kC_Z0S_skZEW__vNaGrcNXYAXlIB5jSmPpRdPTNgYc">
          <a:extLst>
            <a:ext uri="{FF2B5EF4-FFF2-40B4-BE49-F238E27FC236}">
              <a16:creationId xmlns=""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9486901" y="838201"/>
          <a:ext cx="1210532" cy="952500"/>
        </a:xfrm>
        <a:prstGeom prst="ellipse">
          <a:avLst/>
        </a:prstGeom>
        <a:ln>
          <a:noFill/>
        </a:ln>
        <a:effectLst>
          <a:softEdge rad="112500"/>
        </a:effectLst>
      </xdr:spPr>
    </xdr:pic>
    <xdr:clientData/>
  </xdr:twoCellAnchor>
  <xdr:twoCellAnchor editAs="oneCell">
    <xdr:from>
      <xdr:col>4</xdr:col>
      <xdr:colOff>423184</xdr:colOff>
      <xdr:row>19</xdr:row>
      <xdr:rowOff>135163</xdr:rowOff>
    </xdr:from>
    <xdr:to>
      <xdr:col>5</xdr:col>
      <xdr:colOff>434068</xdr:colOff>
      <xdr:row>22</xdr:row>
      <xdr:rowOff>57149</xdr:rowOff>
    </xdr:to>
    <xdr:pic>
      <xdr:nvPicPr>
        <xdr:cNvPr id="36" name="Picture 35" descr="http://t0.gstatic.com/images?q=tbn:ANd9GcQh5Dc3BgJdQIyalhRkMU3cF1bXNf-T7thIuClLJJExoow4wYxrmQ">
          <a:hlinkClick xmlns:r="http://schemas.openxmlformats.org/officeDocument/2006/relationships" r:id="rId17" tooltip="Click here to view new phone launch"/>
          <a:extLst>
            <a:ext uri="{FF2B5EF4-FFF2-40B4-BE49-F238E27FC236}">
              <a16:creationId xmlns="" xmlns:a16="http://schemas.microsoft.com/office/drawing/2014/main" id="{00000000-0008-0000-0A00-000024000000}"/>
            </a:ext>
          </a:extLst>
        </xdr:cNvPr>
        <xdr:cNvPicPr/>
      </xdr:nvPicPr>
      <xdr:blipFill>
        <a:blip xmlns:r="http://schemas.openxmlformats.org/officeDocument/2006/relationships" r:embed="rId18" cstate="print"/>
        <a:srcRect/>
        <a:stretch>
          <a:fillRect/>
        </a:stretch>
      </xdr:blipFill>
      <xdr:spPr bwMode="auto">
        <a:xfrm>
          <a:off x="4307267" y="4220330"/>
          <a:ext cx="1164468" cy="525236"/>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10</xdr:col>
      <xdr:colOff>506185</xdr:colOff>
      <xdr:row>13</xdr:row>
      <xdr:rowOff>176895</xdr:rowOff>
    </xdr:from>
    <xdr:to>
      <xdr:col>10</xdr:col>
      <xdr:colOff>1398813</xdr:colOff>
      <xdr:row>17</xdr:row>
      <xdr:rowOff>151041</xdr:rowOff>
    </xdr:to>
    <xdr:pic>
      <xdr:nvPicPr>
        <xdr:cNvPr id="37" name="Picture 36" descr="http://t2.gstatic.com/images?q=tbn:ANd9GcSXcPTOC1yYOXVERbx5C5KXp_1Dk8teGYMG9WLBr1hH92iooy1M">
          <a:hlinkClick xmlns:r="http://schemas.openxmlformats.org/officeDocument/2006/relationships" r:id="rId19" tooltip="Click here to view new phone launch"/>
          <a:extLst>
            <a:ext uri="{FF2B5EF4-FFF2-40B4-BE49-F238E27FC236}">
              <a16:creationId xmlns="" xmlns:a16="http://schemas.microsoft.com/office/drawing/2014/main" id="{00000000-0008-0000-0A00-000025000000}"/>
            </a:ext>
          </a:extLst>
        </xdr:cNvPr>
        <xdr:cNvPicPr/>
      </xdr:nvPicPr>
      <xdr:blipFill>
        <a:blip xmlns:r="http://schemas.openxmlformats.org/officeDocument/2006/relationships" r:embed="rId20" cstate="print"/>
        <a:srcRect/>
        <a:stretch>
          <a:fillRect/>
        </a:stretch>
      </xdr:blipFill>
      <xdr:spPr bwMode="auto">
        <a:xfrm>
          <a:off x="10821760" y="3139170"/>
          <a:ext cx="892628" cy="450396"/>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6</xdr:col>
      <xdr:colOff>381001</xdr:colOff>
      <xdr:row>19</xdr:row>
      <xdr:rowOff>108400</xdr:rowOff>
    </xdr:from>
    <xdr:to>
      <xdr:col>6</xdr:col>
      <xdr:colOff>1340304</xdr:colOff>
      <xdr:row>22</xdr:row>
      <xdr:rowOff>35376</xdr:rowOff>
    </xdr:to>
    <xdr:pic>
      <xdr:nvPicPr>
        <xdr:cNvPr id="38" name="Picture 37" descr="http://t0.gstatic.com/images?q=tbn:ANd9GcQB44S6GzReciz9-jspsQcg7WeZE8-u90FfUw1JLBwiWeic0Kv2">
          <a:hlinkClick xmlns:r="http://schemas.openxmlformats.org/officeDocument/2006/relationships" r:id="rId21" tooltip="Click here to view new phone launch"/>
          <a:extLst>
            <a:ext uri="{FF2B5EF4-FFF2-40B4-BE49-F238E27FC236}">
              <a16:creationId xmlns="" xmlns:a16="http://schemas.microsoft.com/office/drawing/2014/main" id="{00000000-0008-0000-0A00-000026000000}"/>
            </a:ext>
          </a:extLst>
        </xdr:cNvPr>
        <xdr:cNvPicPr/>
      </xdr:nvPicPr>
      <xdr:blipFill>
        <a:blip xmlns:r="http://schemas.openxmlformats.org/officeDocument/2006/relationships" r:embed="rId22" cstate="print"/>
        <a:srcRect/>
        <a:stretch>
          <a:fillRect/>
        </a:stretch>
      </xdr:blipFill>
      <xdr:spPr bwMode="auto">
        <a:xfrm>
          <a:off x="6889751" y="4193567"/>
          <a:ext cx="959303" cy="530226"/>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10</xdr:col>
      <xdr:colOff>530678</xdr:colOff>
      <xdr:row>20</xdr:row>
      <xdr:rowOff>6046</xdr:rowOff>
    </xdr:from>
    <xdr:to>
      <xdr:col>10</xdr:col>
      <xdr:colOff>1401319</xdr:colOff>
      <xdr:row>21</xdr:row>
      <xdr:rowOff>201837</xdr:rowOff>
    </xdr:to>
    <xdr:pic>
      <xdr:nvPicPr>
        <xdr:cNvPr id="39" name="Picture 10" descr="http://www.connexxionit.com/wp-content/uploads/2010/11/INTEX-LOGO.jpg">
          <a:hlinkClick xmlns:r="http://schemas.openxmlformats.org/officeDocument/2006/relationships" r:id="rId23" tooltip="Click here to view new phone launch"/>
          <a:extLst>
            <a:ext uri="{FF2B5EF4-FFF2-40B4-BE49-F238E27FC236}">
              <a16:creationId xmlns=""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4" cstate="print"/>
        <a:srcRect l="14595" t="20909" r="15135" b="20909"/>
        <a:stretch>
          <a:fillRect/>
        </a:stretch>
      </xdr:blipFill>
      <xdr:spPr bwMode="auto">
        <a:xfrm>
          <a:off x="12331095" y="4239379"/>
          <a:ext cx="870641" cy="428624"/>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2</xdr:col>
      <xdr:colOff>776969</xdr:colOff>
      <xdr:row>24</xdr:row>
      <xdr:rowOff>17690</xdr:rowOff>
    </xdr:from>
    <xdr:to>
      <xdr:col>3</xdr:col>
      <xdr:colOff>604191</xdr:colOff>
      <xdr:row>26</xdr:row>
      <xdr:rowOff>48987</xdr:rowOff>
    </xdr:to>
    <xdr:pic>
      <xdr:nvPicPr>
        <xdr:cNvPr id="40" name="Picture 11" descr="http://t2.gstatic.com/images?q=tbn:ANd9GcRRZRvXmG4DYV8MfyEEJHPPrFrAKhvhnTeEQ9LugXZTRy0c0BPD">
          <a:hlinkClick xmlns:r="http://schemas.openxmlformats.org/officeDocument/2006/relationships" r:id="rId25" tooltip="Click here to view new phone launch"/>
          <a:extLst>
            <a:ext uri="{FF2B5EF4-FFF2-40B4-BE49-F238E27FC236}">
              <a16:creationId xmlns=""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6" cstate="print"/>
        <a:srcRect l="4511" t="6842" r="6391" b="6842"/>
        <a:stretch>
          <a:fillRect/>
        </a:stretch>
      </xdr:blipFill>
      <xdr:spPr bwMode="auto">
        <a:xfrm>
          <a:off x="1700894" y="5104040"/>
          <a:ext cx="865447" cy="507546"/>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2</xdr:col>
      <xdr:colOff>808265</xdr:colOff>
      <xdr:row>13</xdr:row>
      <xdr:rowOff>127909</xdr:rowOff>
    </xdr:from>
    <xdr:to>
      <xdr:col>3</xdr:col>
      <xdr:colOff>700767</xdr:colOff>
      <xdr:row>17</xdr:row>
      <xdr:rowOff>107496</xdr:rowOff>
    </xdr:to>
    <xdr:pic>
      <xdr:nvPicPr>
        <xdr:cNvPr id="41" name="Picture 40" descr="http://t1.gstatic.com/images?q=tbn:ANd9GcRbNemox2EbzMVndfihbYnM8pfEmaLze11RgbF68cJKmlKhPWuhjg">
          <a:hlinkClick xmlns:r="http://schemas.openxmlformats.org/officeDocument/2006/relationships" r:id="rId27" tooltip="Click here to view new phone launch"/>
          <a:extLst>
            <a:ext uri="{FF2B5EF4-FFF2-40B4-BE49-F238E27FC236}">
              <a16:creationId xmlns="" xmlns:a16="http://schemas.microsoft.com/office/drawing/2014/main" id="{00000000-0008-0000-0A00-000029000000}"/>
            </a:ext>
          </a:extLst>
        </xdr:cNvPr>
        <xdr:cNvPicPr/>
      </xdr:nvPicPr>
      <xdr:blipFill>
        <a:blip xmlns:r="http://schemas.openxmlformats.org/officeDocument/2006/relationships" r:embed="rId28" cstate="print"/>
        <a:srcRect/>
        <a:stretch>
          <a:fillRect/>
        </a:stretch>
      </xdr:blipFill>
      <xdr:spPr bwMode="auto">
        <a:xfrm>
          <a:off x="1732190" y="3090184"/>
          <a:ext cx="930727" cy="455837"/>
        </a:xfrm>
        <a:prstGeom prst="roundRect">
          <a:avLst>
            <a:gd name="adj" fmla="val 8594"/>
          </a:avLst>
        </a:prstGeom>
        <a:solidFill>
          <a:srgbClr val="FFFFFF">
            <a:shade val="85000"/>
          </a:srgbClr>
        </a:solidFill>
        <a:ln>
          <a:noFill/>
        </a:ln>
        <a:effectLst>
          <a:reflection endPos="0" dist="5000" dir="5400000" sy="-100000" algn="bl" rotWithShape="0"/>
        </a:effectLst>
      </xdr:spPr>
    </xdr:pic>
    <xdr:clientData/>
  </xdr:twoCellAnchor>
  <xdr:twoCellAnchor editAs="oneCell">
    <xdr:from>
      <xdr:col>2</xdr:col>
      <xdr:colOff>38100</xdr:colOff>
      <xdr:row>74</xdr:row>
      <xdr:rowOff>76200</xdr:rowOff>
    </xdr:from>
    <xdr:to>
      <xdr:col>2</xdr:col>
      <xdr:colOff>304800</xdr:colOff>
      <xdr:row>75</xdr:row>
      <xdr:rowOff>190502</xdr:rowOff>
    </xdr:to>
    <xdr:pic>
      <xdr:nvPicPr>
        <xdr:cNvPr id="42"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62025" y="16116300"/>
          <a:ext cx="266700" cy="333376"/>
        </a:xfrm>
        <a:prstGeom prst="rect">
          <a:avLst/>
        </a:prstGeom>
        <a:noFill/>
        <a:ln w="9525">
          <a:noFill/>
          <a:miter lim="800000"/>
          <a:headEnd/>
          <a:tailEnd/>
        </a:ln>
      </xdr:spPr>
    </xdr:pic>
    <xdr:clientData/>
  </xdr:twoCellAnchor>
  <xdr:twoCellAnchor editAs="oneCell">
    <xdr:from>
      <xdr:col>2</xdr:col>
      <xdr:colOff>0</xdr:colOff>
      <xdr:row>102</xdr:row>
      <xdr:rowOff>0</xdr:rowOff>
    </xdr:from>
    <xdr:to>
      <xdr:col>2</xdr:col>
      <xdr:colOff>266700</xdr:colOff>
      <xdr:row>103</xdr:row>
      <xdr:rowOff>142875</xdr:rowOff>
    </xdr:to>
    <xdr:pic>
      <xdr:nvPicPr>
        <xdr:cNvPr id="43"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3925" y="22059900"/>
          <a:ext cx="266700" cy="333375"/>
        </a:xfrm>
        <a:prstGeom prst="rect">
          <a:avLst/>
        </a:prstGeom>
        <a:noFill/>
        <a:ln w="9525">
          <a:noFill/>
          <a:miter lim="800000"/>
          <a:headEnd/>
          <a:tailEnd/>
        </a:ln>
      </xdr:spPr>
    </xdr:pic>
    <xdr:clientData/>
  </xdr:twoCellAnchor>
  <xdr:twoCellAnchor editAs="oneCell">
    <xdr:from>
      <xdr:col>6</xdr:col>
      <xdr:colOff>485774</xdr:colOff>
      <xdr:row>110</xdr:row>
      <xdr:rowOff>142874</xdr:rowOff>
    </xdr:from>
    <xdr:to>
      <xdr:col>7</xdr:col>
      <xdr:colOff>38100</xdr:colOff>
      <xdr:row>112</xdr:row>
      <xdr:rowOff>9525</xdr:rowOff>
    </xdr:to>
    <xdr:pic>
      <xdr:nvPicPr>
        <xdr:cNvPr id="44" name="Picture 43" descr="http://t0.gstatic.com/images?q=tbn:ANd9GcQh5Dc3BgJdQIyalhRkMU3cF1bXNf-T7thIuClLJJExoow4wYxrmQ">
          <a:extLst>
            <a:ext uri="{FF2B5EF4-FFF2-40B4-BE49-F238E27FC236}">
              <a16:creationId xmlns="" xmlns:a16="http://schemas.microsoft.com/office/drawing/2014/main" id="{00000000-0008-0000-0A00-00002C000000}"/>
            </a:ext>
          </a:extLst>
        </xdr:cNvPr>
        <xdr:cNvPicPr/>
      </xdr:nvPicPr>
      <xdr:blipFill>
        <a:blip xmlns:r="http://schemas.openxmlformats.org/officeDocument/2006/relationships" r:embed="rId18" cstate="print"/>
        <a:srcRect/>
        <a:stretch>
          <a:fillRect/>
        </a:stretch>
      </xdr:blipFill>
      <xdr:spPr bwMode="auto">
        <a:xfrm>
          <a:off x="6172199" y="24126824"/>
          <a:ext cx="923926" cy="381001"/>
        </a:xfrm>
        <a:prstGeom prst="rect">
          <a:avLst/>
        </a:prstGeom>
        <a:noFill/>
        <a:ln w="9525">
          <a:noFill/>
          <a:miter lim="800000"/>
          <a:headEnd/>
          <a:tailEnd/>
        </a:ln>
      </xdr:spPr>
    </xdr:pic>
    <xdr:clientData/>
  </xdr:twoCellAnchor>
  <xdr:twoCellAnchor editAs="oneCell">
    <xdr:from>
      <xdr:col>11</xdr:col>
      <xdr:colOff>971550</xdr:colOff>
      <xdr:row>121</xdr:row>
      <xdr:rowOff>0</xdr:rowOff>
    </xdr:from>
    <xdr:to>
      <xdr:col>12</xdr:col>
      <xdr:colOff>104776</xdr:colOff>
      <xdr:row>122</xdr:row>
      <xdr:rowOff>142877</xdr:rowOff>
    </xdr:to>
    <xdr:pic>
      <xdr:nvPicPr>
        <xdr:cNvPr id="45" name="Picture 15"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35050" y="29394150"/>
          <a:ext cx="333376" cy="390527"/>
        </a:xfrm>
        <a:prstGeom prst="rect">
          <a:avLst/>
        </a:prstGeom>
        <a:noFill/>
        <a:ln w="9525">
          <a:noFill/>
          <a:miter lim="800000"/>
          <a:headEnd/>
          <a:tailEnd/>
        </a:ln>
      </xdr:spPr>
    </xdr:pic>
    <xdr:clientData/>
  </xdr:twoCellAnchor>
  <xdr:twoCellAnchor editAs="oneCell">
    <xdr:from>
      <xdr:col>11</xdr:col>
      <xdr:colOff>933450</xdr:colOff>
      <xdr:row>131</xdr:row>
      <xdr:rowOff>123825</xdr:rowOff>
    </xdr:from>
    <xdr:to>
      <xdr:col>12</xdr:col>
      <xdr:colOff>57151</xdr:colOff>
      <xdr:row>132</xdr:row>
      <xdr:rowOff>104777</xdr:rowOff>
    </xdr:to>
    <xdr:pic>
      <xdr:nvPicPr>
        <xdr:cNvPr id="46" name="Picture 1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696950" y="33661350"/>
          <a:ext cx="323851" cy="381001"/>
        </a:xfrm>
        <a:prstGeom prst="rect">
          <a:avLst/>
        </a:prstGeom>
        <a:noFill/>
        <a:ln w="9525">
          <a:noFill/>
          <a:miter lim="800000"/>
          <a:headEnd/>
          <a:tailEnd/>
        </a:ln>
      </xdr:spPr>
    </xdr:pic>
    <xdr:clientData/>
  </xdr:twoCellAnchor>
  <xdr:twoCellAnchor editAs="oneCell">
    <xdr:from>
      <xdr:col>11</xdr:col>
      <xdr:colOff>885825</xdr:colOff>
      <xdr:row>150</xdr:row>
      <xdr:rowOff>0</xdr:rowOff>
    </xdr:from>
    <xdr:to>
      <xdr:col>12</xdr:col>
      <xdr:colOff>9526</xdr:colOff>
      <xdr:row>152</xdr:row>
      <xdr:rowOff>133352</xdr:rowOff>
    </xdr:to>
    <xdr:pic>
      <xdr:nvPicPr>
        <xdr:cNvPr id="47" name="Picture 1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649325" y="48244125"/>
          <a:ext cx="323851" cy="381002"/>
        </a:xfrm>
        <a:prstGeom prst="rect">
          <a:avLst/>
        </a:prstGeom>
        <a:noFill/>
        <a:ln w="9525">
          <a:noFill/>
          <a:miter lim="800000"/>
          <a:headEnd/>
          <a:tailEnd/>
        </a:ln>
      </xdr:spPr>
    </xdr:pic>
    <xdr:clientData/>
  </xdr:twoCellAnchor>
  <xdr:twoCellAnchor editAs="oneCell">
    <xdr:from>
      <xdr:col>11</xdr:col>
      <xdr:colOff>838200</xdr:colOff>
      <xdr:row>150</xdr:row>
      <xdr:rowOff>0</xdr:rowOff>
    </xdr:from>
    <xdr:to>
      <xdr:col>11</xdr:col>
      <xdr:colOff>1162050</xdr:colOff>
      <xdr:row>152</xdr:row>
      <xdr:rowOff>152401</xdr:rowOff>
    </xdr:to>
    <xdr:pic>
      <xdr:nvPicPr>
        <xdr:cNvPr id="48" name="Picture 1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601700" y="48244125"/>
          <a:ext cx="323850" cy="400051"/>
        </a:xfrm>
        <a:prstGeom prst="rect">
          <a:avLst/>
        </a:prstGeom>
        <a:noFill/>
        <a:ln w="9525">
          <a:noFill/>
          <a:miter lim="800000"/>
          <a:headEnd/>
          <a:tailEnd/>
        </a:ln>
      </xdr:spPr>
    </xdr:pic>
    <xdr:clientData/>
  </xdr:twoCellAnchor>
  <xdr:twoCellAnchor editAs="oneCell">
    <xdr:from>
      <xdr:col>11</xdr:col>
      <xdr:colOff>1000125</xdr:colOff>
      <xdr:row>198</xdr:row>
      <xdr:rowOff>0</xdr:rowOff>
    </xdr:from>
    <xdr:to>
      <xdr:col>12</xdr:col>
      <xdr:colOff>133351</xdr:colOff>
      <xdr:row>200</xdr:row>
      <xdr:rowOff>85726</xdr:rowOff>
    </xdr:to>
    <xdr:pic>
      <xdr:nvPicPr>
        <xdr:cNvPr id="49"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63625" y="69846825"/>
          <a:ext cx="333376" cy="400050"/>
        </a:xfrm>
        <a:prstGeom prst="rect">
          <a:avLst/>
        </a:prstGeom>
        <a:noFill/>
        <a:ln w="9525">
          <a:noFill/>
          <a:miter lim="800000"/>
          <a:headEnd/>
          <a:tailEnd/>
        </a:ln>
      </xdr:spPr>
    </xdr:pic>
    <xdr:clientData/>
  </xdr:twoCellAnchor>
  <xdr:twoCellAnchor editAs="oneCell">
    <xdr:from>
      <xdr:col>11</xdr:col>
      <xdr:colOff>1000125</xdr:colOff>
      <xdr:row>198</xdr:row>
      <xdr:rowOff>0</xdr:rowOff>
    </xdr:from>
    <xdr:to>
      <xdr:col>12</xdr:col>
      <xdr:colOff>133351</xdr:colOff>
      <xdr:row>200</xdr:row>
      <xdr:rowOff>85728</xdr:rowOff>
    </xdr:to>
    <xdr:pic>
      <xdr:nvPicPr>
        <xdr:cNvPr id="50"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63625" y="69846825"/>
          <a:ext cx="333376" cy="400052"/>
        </a:xfrm>
        <a:prstGeom prst="rect">
          <a:avLst/>
        </a:prstGeom>
        <a:noFill/>
        <a:ln w="9525">
          <a:noFill/>
          <a:miter lim="800000"/>
          <a:headEnd/>
          <a:tailEnd/>
        </a:ln>
      </xdr:spPr>
    </xdr:pic>
    <xdr:clientData/>
  </xdr:twoCellAnchor>
  <xdr:twoCellAnchor editAs="oneCell">
    <xdr:from>
      <xdr:col>11</xdr:col>
      <xdr:colOff>933450</xdr:colOff>
      <xdr:row>198</xdr:row>
      <xdr:rowOff>0</xdr:rowOff>
    </xdr:from>
    <xdr:to>
      <xdr:col>12</xdr:col>
      <xdr:colOff>66676</xdr:colOff>
      <xdr:row>200</xdr:row>
      <xdr:rowOff>85722</xdr:rowOff>
    </xdr:to>
    <xdr:pic>
      <xdr:nvPicPr>
        <xdr:cNvPr id="51"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696950" y="69846825"/>
          <a:ext cx="333376" cy="400046"/>
        </a:xfrm>
        <a:prstGeom prst="rect">
          <a:avLst/>
        </a:prstGeom>
        <a:noFill/>
        <a:ln w="9525">
          <a:noFill/>
          <a:miter lim="800000"/>
          <a:headEnd/>
          <a:tailEnd/>
        </a:ln>
      </xdr:spPr>
    </xdr:pic>
    <xdr:clientData/>
  </xdr:twoCellAnchor>
  <xdr:twoCellAnchor editAs="oneCell">
    <xdr:from>
      <xdr:col>11</xdr:col>
      <xdr:colOff>990600</xdr:colOff>
      <xdr:row>198</xdr:row>
      <xdr:rowOff>0</xdr:rowOff>
    </xdr:from>
    <xdr:to>
      <xdr:col>12</xdr:col>
      <xdr:colOff>123826</xdr:colOff>
      <xdr:row>200</xdr:row>
      <xdr:rowOff>85725</xdr:rowOff>
    </xdr:to>
    <xdr:pic>
      <xdr:nvPicPr>
        <xdr:cNvPr id="52"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54100" y="69846825"/>
          <a:ext cx="333376" cy="400049"/>
        </a:xfrm>
        <a:prstGeom prst="rect">
          <a:avLst/>
        </a:prstGeom>
        <a:noFill/>
        <a:ln w="9525">
          <a:noFill/>
          <a:miter lim="800000"/>
          <a:headEnd/>
          <a:tailEnd/>
        </a:ln>
      </xdr:spPr>
    </xdr:pic>
    <xdr:clientData/>
  </xdr:twoCellAnchor>
  <xdr:twoCellAnchor editAs="oneCell">
    <xdr:from>
      <xdr:col>11</xdr:col>
      <xdr:colOff>1085850</xdr:colOff>
      <xdr:row>236</xdr:row>
      <xdr:rowOff>0</xdr:rowOff>
    </xdr:from>
    <xdr:to>
      <xdr:col>12</xdr:col>
      <xdr:colOff>209551</xdr:colOff>
      <xdr:row>239</xdr:row>
      <xdr:rowOff>9525</xdr:rowOff>
    </xdr:to>
    <xdr:pic>
      <xdr:nvPicPr>
        <xdr:cNvPr id="53" name="Picture 26"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49350" y="83534250"/>
          <a:ext cx="323851" cy="390525"/>
        </a:xfrm>
        <a:prstGeom prst="rect">
          <a:avLst/>
        </a:prstGeom>
        <a:noFill/>
        <a:ln w="9525">
          <a:noFill/>
          <a:miter lim="800000"/>
          <a:headEnd/>
          <a:tailEnd/>
        </a:ln>
      </xdr:spPr>
    </xdr:pic>
    <xdr:clientData/>
  </xdr:twoCellAnchor>
  <xdr:twoCellAnchor editAs="oneCell">
    <xdr:from>
      <xdr:col>11</xdr:col>
      <xdr:colOff>1019175</xdr:colOff>
      <xdr:row>245</xdr:row>
      <xdr:rowOff>47625</xdr:rowOff>
    </xdr:from>
    <xdr:to>
      <xdr:col>12</xdr:col>
      <xdr:colOff>142876</xdr:colOff>
      <xdr:row>246</xdr:row>
      <xdr:rowOff>333368</xdr:rowOff>
    </xdr:to>
    <xdr:pic>
      <xdr:nvPicPr>
        <xdr:cNvPr id="54" name="Picture 27"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82675" y="85296375"/>
          <a:ext cx="323851" cy="390517"/>
        </a:xfrm>
        <a:prstGeom prst="rect">
          <a:avLst/>
        </a:prstGeom>
        <a:noFill/>
        <a:ln w="9525">
          <a:noFill/>
          <a:miter lim="800000"/>
          <a:headEnd/>
          <a:tailEnd/>
        </a:ln>
      </xdr:spPr>
    </xdr:pic>
    <xdr:clientData/>
  </xdr:twoCellAnchor>
  <xdr:twoCellAnchor editAs="oneCell">
    <xdr:from>
      <xdr:col>11</xdr:col>
      <xdr:colOff>1095375</xdr:colOff>
      <xdr:row>263</xdr:row>
      <xdr:rowOff>0</xdr:rowOff>
    </xdr:from>
    <xdr:to>
      <xdr:col>12</xdr:col>
      <xdr:colOff>219076</xdr:colOff>
      <xdr:row>266</xdr:row>
      <xdr:rowOff>9523</xdr:rowOff>
    </xdr:to>
    <xdr:pic>
      <xdr:nvPicPr>
        <xdr:cNvPr id="55" name="Picture 27"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58875" y="95040450"/>
          <a:ext cx="323851" cy="390523"/>
        </a:xfrm>
        <a:prstGeom prst="rect">
          <a:avLst/>
        </a:prstGeom>
        <a:noFill/>
        <a:ln w="9525">
          <a:noFill/>
          <a:miter lim="800000"/>
          <a:headEnd/>
          <a:tailEnd/>
        </a:ln>
      </xdr:spPr>
    </xdr:pic>
    <xdr:clientData/>
  </xdr:twoCellAnchor>
  <xdr:twoCellAnchor editAs="oneCell">
    <xdr:from>
      <xdr:col>11</xdr:col>
      <xdr:colOff>1085850</xdr:colOff>
      <xdr:row>272</xdr:row>
      <xdr:rowOff>47625</xdr:rowOff>
    </xdr:from>
    <xdr:to>
      <xdr:col>12</xdr:col>
      <xdr:colOff>209551</xdr:colOff>
      <xdr:row>273</xdr:row>
      <xdr:rowOff>333383</xdr:rowOff>
    </xdr:to>
    <xdr:pic>
      <xdr:nvPicPr>
        <xdr:cNvPr id="56"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49350" y="96802575"/>
          <a:ext cx="323851" cy="390528"/>
        </a:xfrm>
        <a:prstGeom prst="rect">
          <a:avLst/>
        </a:prstGeom>
        <a:noFill/>
        <a:ln w="9525">
          <a:noFill/>
          <a:miter lim="800000"/>
          <a:headEnd/>
          <a:tailEnd/>
        </a:ln>
      </xdr:spPr>
    </xdr:pic>
    <xdr:clientData/>
  </xdr:twoCellAnchor>
  <xdr:twoCellAnchor editAs="oneCell">
    <xdr:from>
      <xdr:col>11</xdr:col>
      <xdr:colOff>1219200</xdr:colOff>
      <xdr:row>297</xdr:row>
      <xdr:rowOff>0</xdr:rowOff>
    </xdr:from>
    <xdr:to>
      <xdr:col>12</xdr:col>
      <xdr:colOff>323851</xdr:colOff>
      <xdr:row>300</xdr:row>
      <xdr:rowOff>11640</xdr:rowOff>
    </xdr:to>
    <xdr:pic>
      <xdr:nvPicPr>
        <xdr:cNvPr id="57"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115357275"/>
          <a:ext cx="323851" cy="392640"/>
        </a:xfrm>
        <a:prstGeom prst="rect">
          <a:avLst/>
        </a:prstGeom>
        <a:noFill/>
        <a:ln w="9525">
          <a:noFill/>
          <a:miter lim="800000"/>
          <a:headEnd/>
          <a:tailEnd/>
        </a:ln>
      </xdr:spPr>
    </xdr:pic>
    <xdr:clientData/>
  </xdr:twoCellAnchor>
  <xdr:twoCellAnchor editAs="oneCell">
    <xdr:from>
      <xdr:col>2</xdr:col>
      <xdr:colOff>10583</xdr:colOff>
      <xdr:row>307</xdr:row>
      <xdr:rowOff>0</xdr:rowOff>
    </xdr:from>
    <xdr:to>
      <xdr:col>2</xdr:col>
      <xdr:colOff>334433</xdr:colOff>
      <xdr:row>308</xdr:row>
      <xdr:rowOff>285750</xdr:rowOff>
    </xdr:to>
    <xdr:pic>
      <xdr:nvPicPr>
        <xdr:cNvPr id="58"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4508" y="117262275"/>
          <a:ext cx="323850" cy="390524"/>
        </a:xfrm>
        <a:prstGeom prst="rect">
          <a:avLst/>
        </a:prstGeom>
        <a:noFill/>
        <a:ln w="9525">
          <a:noFill/>
          <a:miter lim="800000"/>
          <a:headEnd/>
          <a:tailEnd/>
        </a:ln>
      </xdr:spPr>
    </xdr:pic>
    <xdr:clientData/>
  </xdr:twoCellAnchor>
  <xdr:twoCellAnchor editAs="oneCell">
    <xdr:from>
      <xdr:col>11</xdr:col>
      <xdr:colOff>1238250</xdr:colOff>
      <xdr:row>308</xdr:row>
      <xdr:rowOff>38100</xdr:rowOff>
    </xdr:from>
    <xdr:to>
      <xdr:col>12</xdr:col>
      <xdr:colOff>323851</xdr:colOff>
      <xdr:row>309</xdr:row>
      <xdr:rowOff>47624</xdr:rowOff>
    </xdr:to>
    <xdr:pic>
      <xdr:nvPicPr>
        <xdr:cNvPr id="59"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117500400"/>
          <a:ext cx="323851" cy="390524"/>
        </a:xfrm>
        <a:prstGeom prst="rect">
          <a:avLst/>
        </a:prstGeom>
        <a:noFill/>
        <a:ln w="9525">
          <a:noFill/>
          <a:miter lim="800000"/>
          <a:headEnd/>
          <a:tailEnd/>
        </a:ln>
      </xdr:spPr>
    </xdr:pic>
    <xdr:clientData/>
  </xdr:twoCellAnchor>
  <xdr:twoCellAnchor editAs="oneCell">
    <xdr:from>
      <xdr:col>11</xdr:col>
      <xdr:colOff>962025</xdr:colOff>
      <xdr:row>389</xdr:row>
      <xdr:rowOff>0</xdr:rowOff>
    </xdr:from>
    <xdr:to>
      <xdr:col>12</xdr:col>
      <xdr:colOff>85726</xdr:colOff>
      <xdr:row>391</xdr:row>
      <xdr:rowOff>6359</xdr:rowOff>
    </xdr:to>
    <xdr:pic>
      <xdr:nvPicPr>
        <xdr:cNvPr id="60" name="Picture 29"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725525" y="163506150"/>
          <a:ext cx="323851" cy="387359"/>
        </a:xfrm>
        <a:prstGeom prst="rect">
          <a:avLst/>
        </a:prstGeom>
        <a:noFill/>
        <a:ln w="9525">
          <a:noFill/>
          <a:miter lim="800000"/>
          <a:headEnd/>
          <a:tailEnd/>
        </a:ln>
      </xdr:spPr>
    </xdr:pic>
    <xdr:clientData/>
  </xdr:twoCellAnchor>
  <xdr:twoCellAnchor editAs="oneCell">
    <xdr:from>
      <xdr:col>11</xdr:col>
      <xdr:colOff>1114425</xdr:colOff>
      <xdr:row>393</xdr:row>
      <xdr:rowOff>0</xdr:rowOff>
    </xdr:from>
    <xdr:to>
      <xdr:col>12</xdr:col>
      <xdr:colOff>238126</xdr:colOff>
      <xdr:row>396</xdr:row>
      <xdr:rowOff>9527</xdr:rowOff>
    </xdr:to>
    <xdr:pic>
      <xdr:nvPicPr>
        <xdr:cNvPr id="61" name="Picture 42"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77925" y="164268150"/>
          <a:ext cx="323851" cy="390527"/>
        </a:xfrm>
        <a:prstGeom prst="rect">
          <a:avLst/>
        </a:prstGeom>
        <a:noFill/>
        <a:ln w="9525">
          <a:noFill/>
          <a:miter lim="800000"/>
          <a:headEnd/>
          <a:tailEnd/>
        </a:ln>
      </xdr:spPr>
    </xdr:pic>
    <xdr:clientData/>
  </xdr:twoCellAnchor>
  <xdr:twoCellAnchor editAs="oneCell">
    <xdr:from>
      <xdr:col>11</xdr:col>
      <xdr:colOff>1123950</xdr:colOff>
      <xdr:row>393</xdr:row>
      <xdr:rowOff>0</xdr:rowOff>
    </xdr:from>
    <xdr:to>
      <xdr:col>12</xdr:col>
      <xdr:colOff>247651</xdr:colOff>
      <xdr:row>395</xdr:row>
      <xdr:rowOff>83343</xdr:rowOff>
    </xdr:to>
    <xdr:pic>
      <xdr:nvPicPr>
        <xdr:cNvPr id="62" name="Picture 43"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87450" y="164268150"/>
          <a:ext cx="323851" cy="369093"/>
        </a:xfrm>
        <a:prstGeom prst="rect">
          <a:avLst/>
        </a:prstGeom>
        <a:noFill/>
        <a:ln w="9525">
          <a:noFill/>
          <a:miter lim="800000"/>
          <a:headEnd/>
          <a:tailEnd/>
        </a:ln>
      </xdr:spPr>
    </xdr:pic>
    <xdr:clientData/>
  </xdr:twoCellAnchor>
  <xdr:twoCellAnchor editAs="oneCell">
    <xdr:from>
      <xdr:col>11</xdr:col>
      <xdr:colOff>1190625</xdr:colOff>
      <xdr:row>393</xdr:row>
      <xdr:rowOff>0</xdr:rowOff>
    </xdr:from>
    <xdr:to>
      <xdr:col>12</xdr:col>
      <xdr:colOff>314326</xdr:colOff>
      <xdr:row>395</xdr:row>
      <xdr:rowOff>85725</xdr:rowOff>
    </xdr:to>
    <xdr:pic>
      <xdr:nvPicPr>
        <xdr:cNvPr id="63" name="Picture 43"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54125" y="164268150"/>
          <a:ext cx="323851" cy="371475"/>
        </a:xfrm>
        <a:prstGeom prst="rect">
          <a:avLst/>
        </a:prstGeom>
        <a:noFill/>
        <a:ln w="9525">
          <a:noFill/>
          <a:miter lim="800000"/>
          <a:headEnd/>
          <a:tailEnd/>
        </a:ln>
      </xdr:spPr>
    </xdr:pic>
    <xdr:clientData/>
  </xdr:twoCellAnchor>
  <xdr:twoCellAnchor editAs="oneCell">
    <xdr:from>
      <xdr:col>11</xdr:col>
      <xdr:colOff>1200150</xdr:colOff>
      <xdr:row>393</xdr:row>
      <xdr:rowOff>0</xdr:rowOff>
    </xdr:from>
    <xdr:to>
      <xdr:col>12</xdr:col>
      <xdr:colOff>323851</xdr:colOff>
      <xdr:row>395</xdr:row>
      <xdr:rowOff>85725</xdr:rowOff>
    </xdr:to>
    <xdr:pic>
      <xdr:nvPicPr>
        <xdr:cNvPr id="64" name="Picture 45"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164268150"/>
          <a:ext cx="323851" cy="371475"/>
        </a:xfrm>
        <a:prstGeom prst="rect">
          <a:avLst/>
        </a:prstGeom>
        <a:noFill/>
        <a:ln w="9525">
          <a:noFill/>
          <a:miter lim="800000"/>
          <a:headEnd/>
          <a:tailEnd/>
        </a:ln>
      </xdr:spPr>
    </xdr:pic>
    <xdr:clientData/>
  </xdr:twoCellAnchor>
  <xdr:twoCellAnchor editAs="oneCell">
    <xdr:from>
      <xdr:col>11</xdr:col>
      <xdr:colOff>1200150</xdr:colOff>
      <xdr:row>419</xdr:row>
      <xdr:rowOff>0</xdr:rowOff>
    </xdr:from>
    <xdr:to>
      <xdr:col>12</xdr:col>
      <xdr:colOff>323851</xdr:colOff>
      <xdr:row>422</xdr:row>
      <xdr:rowOff>9526</xdr:rowOff>
    </xdr:to>
    <xdr:pic>
      <xdr:nvPicPr>
        <xdr:cNvPr id="65" name="Picture 4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180432075"/>
          <a:ext cx="323851" cy="390526"/>
        </a:xfrm>
        <a:prstGeom prst="rect">
          <a:avLst/>
        </a:prstGeom>
        <a:noFill/>
        <a:ln w="9525">
          <a:noFill/>
          <a:miter lim="800000"/>
          <a:headEnd/>
          <a:tailEnd/>
        </a:ln>
      </xdr:spPr>
    </xdr:pic>
    <xdr:clientData/>
  </xdr:twoCellAnchor>
  <xdr:twoCellAnchor editAs="oneCell">
    <xdr:from>
      <xdr:col>11</xdr:col>
      <xdr:colOff>1285875</xdr:colOff>
      <xdr:row>419</xdr:row>
      <xdr:rowOff>0</xdr:rowOff>
    </xdr:from>
    <xdr:to>
      <xdr:col>12</xdr:col>
      <xdr:colOff>323851</xdr:colOff>
      <xdr:row>422</xdr:row>
      <xdr:rowOff>12702</xdr:rowOff>
    </xdr:to>
    <xdr:pic>
      <xdr:nvPicPr>
        <xdr:cNvPr id="66" name="Picture 4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180432075"/>
          <a:ext cx="323851" cy="393702"/>
        </a:xfrm>
        <a:prstGeom prst="rect">
          <a:avLst/>
        </a:prstGeom>
        <a:noFill/>
        <a:ln w="9525">
          <a:noFill/>
          <a:miter lim="800000"/>
          <a:headEnd/>
          <a:tailEnd/>
        </a:ln>
      </xdr:spPr>
    </xdr:pic>
    <xdr:clientData/>
  </xdr:twoCellAnchor>
  <xdr:twoCellAnchor editAs="oneCell">
    <xdr:from>
      <xdr:col>11</xdr:col>
      <xdr:colOff>1257300</xdr:colOff>
      <xdr:row>883</xdr:row>
      <xdr:rowOff>0</xdr:rowOff>
    </xdr:from>
    <xdr:to>
      <xdr:col>12</xdr:col>
      <xdr:colOff>276226</xdr:colOff>
      <xdr:row>884</xdr:row>
      <xdr:rowOff>19055</xdr:rowOff>
    </xdr:to>
    <xdr:pic>
      <xdr:nvPicPr>
        <xdr:cNvPr id="68" name="Picture 5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63650" y="518360025"/>
          <a:ext cx="276226" cy="342905"/>
        </a:xfrm>
        <a:prstGeom prst="rect">
          <a:avLst/>
        </a:prstGeom>
        <a:noFill/>
        <a:ln w="9525">
          <a:noFill/>
          <a:miter lim="800000"/>
          <a:headEnd/>
          <a:tailEnd/>
        </a:ln>
      </xdr:spPr>
    </xdr:pic>
    <xdr:clientData/>
  </xdr:twoCellAnchor>
  <xdr:twoCellAnchor editAs="oneCell">
    <xdr:from>
      <xdr:col>11</xdr:col>
      <xdr:colOff>1133475</xdr:colOff>
      <xdr:row>883</xdr:row>
      <xdr:rowOff>0</xdr:rowOff>
    </xdr:from>
    <xdr:to>
      <xdr:col>12</xdr:col>
      <xdr:colOff>209551</xdr:colOff>
      <xdr:row>884</xdr:row>
      <xdr:rowOff>19050</xdr:rowOff>
    </xdr:to>
    <xdr:pic>
      <xdr:nvPicPr>
        <xdr:cNvPr id="69" name="Picture 5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96975" y="518360025"/>
          <a:ext cx="276226" cy="342900"/>
        </a:xfrm>
        <a:prstGeom prst="rect">
          <a:avLst/>
        </a:prstGeom>
        <a:noFill/>
        <a:ln w="9525">
          <a:noFill/>
          <a:miter lim="800000"/>
          <a:headEnd/>
          <a:tailEnd/>
        </a:ln>
      </xdr:spPr>
    </xdr:pic>
    <xdr:clientData/>
  </xdr:twoCellAnchor>
  <xdr:twoCellAnchor editAs="oneCell">
    <xdr:from>
      <xdr:col>11</xdr:col>
      <xdr:colOff>1057275</xdr:colOff>
      <xdr:row>885</xdr:row>
      <xdr:rowOff>0</xdr:rowOff>
    </xdr:from>
    <xdr:to>
      <xdr:col>12</xdr:col>
      <xdr:colOff>133351</xdr:colOff>
      <xdr:row>886</xdr:row>
      <xdr:rowOff>19057</xdr:rowOff>
    </xdr:to>
    <xdr:pic>
      <xdr:nvPicPr>
        <xdr:cNvPr id="70" name="Picture 58"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20775" y="519007725"/>
          <a:ext cx="276226" cy="342910"/>
        </a:xfrm>
        <a:prstGeom prst="rect">
          <a:avLst/>
        </a:prstGeom>
        <a:noFill/>
        <a:ln w="9525">
          <a:noFill/>
          <a:miter lim="800000"/>
          <a:headEnd/>
          <a:tailEnd/>
        </a:ln>
      </xdr:spPr>
    </xdr:pic>
    <xdr:clientData/>
  </xdr:twoCellAnchor>
  <xdr:twoCellAnchor editAs="oneCell">
    <xdr:from>
      <xdr:col>6</xdr:col>
      <xdr:colOff>771527</xdr:colOff>
      <xdr:row>160</xdr:row>
      <xdr:rowOff>28575</xdr:rowOff>
    </xdr:from>
    <xdr:to>
      <xdr:col>7</xdr:col>
      <xdr:colOff>114300</xdr:colOff>
      <xdr:row>160</xdr:row>
      <xdr:rowOff>371475</xdr:rowOff>
    </xdr:to>
    <xdr:pic>
      <xdr:nvPicPr>
        <xdr:cNvPr id="71" name="Picture 70" descr="http://t1.gstatic.com/images?q=tbn:ANd9GcRbNemox2EbzMVndfihbYnM8pfEmaLze11RgbF68cJKmlKhPWuhjg">
          <a:extLst>
            <a:ext uri="{FF2B5EF4-FFF2-40B4-BE49-F238E27FC236}">
              <a16:creationId xmlns="" xmlns:a16="http://schemas.microsoft.com/office/drawing/2014/main" id="{00000000-0008-0000-0A00-000047000000}"/>
            </a:ext>
          </a:extLst>
        </xdr:cNvPr>
        <xdr:cNvPicPr/>
      </xdr:nvPicPr>
      <xdr:blipFill>
        <a:blip xmlns:r="http://schemas.openxmlformats.org/officeDocument/2006/relationships" r:embed="rId28" cstate="print"/>
        <a:srcRect/>
        <a:stretch>
          <a:fillRect/>
        </a:stretch>
      </xdr:blipFill>
      <xdr:spPr bwMode="auto">
        <a:xfrm>
          <a:off x="6457952" y="50168175"/>
          <a:ext cx="714373" cy="342900"/>
        </a:xfrm>
        <a:prstGeom prst="rect">
          <a:avLst/>
        </a:prstGeom>
        <a:noFill/>
        <a:ln w="9525">
          <a:noFill/>
          <a:miter lim="800000"/>
          <a:headEnd/>
          <a:tailEnd/>
        </a:ln>
      </xdr:spPr>
    </xdr:pic>
    <xdr:clientData/>
  </xdr:twoCellAnchor>
  <xdr:twoCellAnchor editAs="oneCell">
    <xdr:from>
      <xdr:col>6</xdr:col>
      <xdr:colOff>837143</xdr:colOff>
      <xdr:row>402</xdr:row>
      <xdr:rowOff>188385</xdr:rowOff>
    </xdr:from>
    <xdr:to>
      <xdr:col>7</xdr:col>
      <xdr:colOff>5557</xdr:colOff>
      <xdr:row>405</xdr:row>
      <xdr:rowOff>81932</xdr:rowOff>
    </xdr:to>
    <xdr:pic>
      <xdr:nvPicPr>
        <xdr:cNvPr id="72" name="Picture 14" descr="http://t3.gstatic.com/images?q=tbn:ANd9GcQZphJTfeSW86I1IWESO3IPKYqtUmkGjr-gHTdAwN2nI4gikl0dRQ">
          <a:extLst>
            <a:ext uri="{FF2B5EF4-FFF2-40B4-BE49-F238E27FC236}">
              <a16:creationId xmlns=""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523568" y="166171035"/>
          <a:ext cx="540014" cy="493623"/>
        </a:xfrm>
        <a:prstGeom prst="rect">
          <a:avLst/>
        </a:prstGeom>
        <a:noFill/>
      </xdr:spPr>
    </xdr:pic>
    <xdr:clientData/>
  </xdr:twoCellAnchor>
  <xdr:twoCellAnchor>
    <xdr:from>
      <xdr:col>4</xdr:col>
      <xdr:colOff>333375</xdr:colOff>
      <xdr:row>24</xdr:row>
      <xdr:rowOff>181183</xdr:rowOff>
    </xdr:from>
    <xdr:to>
      <xdr:col>5</xdr:col>
      <xdr:colOff>688522</xdr:colOff>
      <xdr:row>26</xdr:row>
      <xdr:rowOff>44904</xdr:rowOff>
    </xdr:to>
    <xdr:sp macro="" textlink="">
      <xdr:nvSpPr>
        <xdr:cNvPr id="73" name="Rounded Rectangle 72">
          <a:hlinkClick xmlns:r="http://schemas.openxmlformats.org/officeDocument/2006/relationships" r:id="rId30" tooltip="Click here to view details"/>
          <a:extLst>
            <a:ext uri="{FF2B5EF4-FFF2-40B4-BE49-F238E27FC236}">
              <a16:creationId xmlns="" xmlns:a16="http://schemas.microsoft.com/office/drawing/2014/main" id="{00000000-0008-0000-0A00-000049000000}"/>
            </a:ext>
          </a:extLst>
        </xdr:cNvPr>
        <xdr:cNvSpPr/>
      </xdr:nvSpPr>
      <xdr:spPr>
        <a:xfrm>
          <a:off x="3724275" y="5267533"/>
          <a:ext cx="1364797" cy="339971"/>
        </a:xfrm>
        <a:prstGeom prst="roundRect">
          <a:avLst>
            <a:gd name="adj" fmla="val 0"/>
          </a:avLst>
        </a:prstGeom>
        <a:effectLst>
          <a:outerShdw dist="12700" sx="1000" sy="1000" rotWithShape="0">
            <a:srgbClr val="000000"/>
          </a:outerShdw>
          <a:reflection endPos="0" dir="5400000" sy="-100000" algn="bl" rotWithShape="0"/>
        </a:effectLst>
        <a:scene3d>
          <a:camera prst="orthographicFront">
            <a:rot lat="0" lon="0" rev="0"/>
          </a:camera>
          <a:lightRig rig="threePt" dir="t">
            <a:rot lat="0" lon="0" rev="1200000"/>
          </a:lightRig>
        </a:scene3d>
        <a:sp3d>
          <a:bevelT w="0" h="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OTHERS</a:t>
          </a:r>
        </a:p>
      </xdr:txBody>
    </xdr:sp>
    <xdr:clientData/>
  </xdr:twoCellAnchor>
  <xdr:twoCellAnchor>
    <xdr:from>
      <xdr:col>6</xdr:col>
      <xdr:colOff>10583</xdr:colOff>
      <xdr:row>427</xdr:row>
      <xdr:rowOff>142876</xdr:rowOff>
    </xdr:from>
    <xdr:to>
      <xdr:col>7</xdr:col>
      <xdr:colOff>543983</xdr:colOff>
      <xdr:row>429</xdr:row>
      <xdr:rowOff>93134</xdr:rowOff>
    </xdr:to>
    <xdr:sp macro="" textlink="">
      <xdr:nvSpPr>
        <xdr:cNvPr id="74" name="Rounded Rectangle 73">
          <a:extLst>
            <a:ext uri="{FF2B5EF4-FFF2-40B4-BE49-F238E27FC236}">
              <a16:creationId xmlns="" xmlns:a16="http://schemas.microsoft.com/office/drawing/2014/main" id="{00000000-0008-0000-0A00-00004A000000}"/>
            </a:ext>
          </a:extLst>
        </xdr:cNvPr>
        <xdr:cNvSpPr/>
      </xdr:nvSpPr>
      <xdr:spPr>
        <a:xfrm>
          <a:off x="5697008" y="182098951"/>
          <a:ext cx="1905000" cy="33125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ctr"/>
          <a:r>
            <a:rPr lang="en-US" sz="1100"/>
            <a:t>OTHERS</a:t>
          </a:r>
        </a:p>
      </xdr:txBody>
    </xdr:sp>
    <xdr:clientData/>
  </xdr:twoCellAnchor>
  <xdr:twoCellAnchor>
    <xdr:from>
      <xdr:col>5</xdr:col>
      <xdr:colOff>551091</xdr:colOff>
      <xdr:row>6</xdr:row>
      <xdr:rowOff>142873</xdr:rowOff>
    </xdr:from>
    <xdr:to>
      <xdr:col>5</xdr:col>
      <xdr:colOff>1183822</xdr:colOff>
      <xdr:row>8</xdr:row>
      <xdr:rowOff>66674</xdr:rowOff>
    </xdr:to>
    <xdr:sp macro="" textlink="">
      <xdr:nvSpPr>
        <xdr:cNvPr id="75" name="Right Arrow 74">
          <a:extLst>
            <a:ext uri="{FF2B5EF4-FFF2-40B4-BE49-F238E27FC236}">
              <a16:creationId xmlns="" xmlns:a16="http://schemas.microsoft.com/office/drawing/2014/main" id="{00000000-0008-0000-0A00-00004B000000}"/>
            </a:ext>
          </a:extLst>
        </xdr:cNvPr>
        <xdr:cNvSpPr/>
      </xdr:nvSpPr>
      <xdr:spPr>
        <a:xfrm>
          <a:off x="4951641" y="1390648"/>
          <a:ext cx="632731" cy="361951"/>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r>
            <a:rPr lang="en-US" sz="1000"/>
            <a:t>New</a:t>
          </a:r>
        </a:p>
      </xdr:txBody>
    </xdr:sp>
    <xdr:clientData/>
  </xdr:twoCellAnchor>
  <xdr:twoCellAnchor editAs="oneCell">
    <xdr:from>
      <xdr:col>10</xdr:col>
      <xdr:colOff>40217</xdr:colOff>
      <xdr:row>951</xdr:row>
      <xdr:rowOff>179916</xdr:rowOff>
    </xdr:from>
    <xdr:to>
      <xdr:col>10</xdr:col>
      <xdr:colOff>308127</xdr:colOff>
      <xdr:row>952</xdr:row>
      <xdr:rowOff>132292</xdr:rowOff>
    </xdr:to>
    <xdr:pic>
      <xdr:nvPicPr>
        <xdr:cNvPr id="76"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55792" y="542409591"/>
          <a:ext cx="267910" cy="342903"/>
        </a:xfrm>
        <a:prstGeom prst="rect">
          <a:avLst/>
        </a:prstGeom>
        <a:noFill/>
        <a:ln w="9525">
          <a:noFill/>
          <a:miter lim="800000"/>
          <a:headEnd/>
          <a:tailEnd/>
        </a:ln>
      </xdr:spPr>
    </xdr:pic>
    <xdr:clientData/>
  </xdr:twoCellAnchor>
  <xdr:twoCellAnchor editAs="oneCell">
    <xdr:from>
      <xdr:col>3</xdr:col>
      <xdr:colOff>27971</xdr:colOff>
      <xdr:row>1013</xdr:row>
      <xdr:rowOff>235116</xdr:rowOff>
    </xdr:from>
    <xdr:to>
      <xdr:col>3</xdr:col>
      <xdr:colOff>304196</xdr:colOff>
      <xdr:row>1013</xdr:row>
      <xdr:rowOff>581342</xdr:rowOff>
    </xdr:to>
    <xdr:pic>
      <xdr:nvPicPr>
        <xdr:cNvPr id="77"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990121" y="598452741"/>
          <a:ext cx="276225" cy="346226"/>
        </a:xfrm>
        <a:prstGeom prst="rect">
          <a:avLst/>
        </a:prstGeom>
        <a:noFill/>
        <a:ln w="9525">
          <a:noFill/>
          <a:miter lim="800000"/>
          <a:headEnd/>
          <a:tailEnd/>
        </a:ln>
      </xdr:spPr>
    </xdr:pic>
    <xdr:clientData/>
  </xdr:twoCellAnchor>
  <xdr:twoCellAnchor editAs="oneCell">
    <xdr:from>
      <xdr:col>14</xdr:col>
      <xdr:colOff>299508</xdr:colOff>
      <xdr:row>38</xdr:row>
      <xdr:rowOff>101600</xdr:rowOff>
    </xdr:from>
    <xdr:to>
      <xdr:col>14</xdr:col>
      <xdr:colOff>558951</xdr:colOff>
      <xdr:row>40</xdr:row>
      <xdr:rowOff>53975</xdr:rowOff>
    </xdr:to>
    <xdr:pic>
      <xdr:nvPicPr>
        <xdr:cNvPr id="78"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6282458" y="8683625"/>
          <a:ext cx="259443" cy="333375"/>
        </a:xfrm>
        <a:prstGeom prst="rect">
          <a:avLst/>
        </a:prstGeom>
        <a:noFill/>
        <a:ln w="9525">
          <a:noFill/>
          <a:miter lim="800000"/>
          <a:headEnd/>
          <a:tailEnd/>
        </a:ln>
      </xdr:spPr>
    </xdr:pic>
    <xdr:clientData/>
  </xdr:twoCellAnchor>
  <xdr:twoCellAnchor editAs="oneCell">
    <xdr:from>
      <xdr:col>13</xdr:col>
      <xdr:colOff>146958</xdr:colOff>
      <xdr:row>66</xdr:row>
      <xdr:rowOff>125186</xdr:rowOff>
    </xdr:from>
    <xdr:to>
      <xdr:col>13</xdr:col>
      <xdr:colOff>413658</xdr:colOff>
      <xdr:row>68</xdr:row>
      <xdr:rowOff>20409</xdr:rowOff>
    </xdr:to>
    <xdr:pic>
      <xdr:nvPicPr>
        <xdr:cNvPr id="79"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129783" y="14412686"/>
          <a:ext cx="266700" cy="333374"/>
        </a:xfrm>
        <a:prstGeom prst="rect">
          <a:avLst/>
        </a:prstGeom>
        <a:noFill/>
        <a:ln w="9525">
          <a:noFill/>
          <a:miter lim="800000"/>
          <a:headEnd/>
          <a:tailEnd/>
        </a:ln>
      </xdr:spPr>
    </xdr:pic>
    <xdr:clientData/>
  </xdr:twoCellAnchor>
  <xdr:twoCellAnchor editAs="oneCell">
    <xdr:from>
      <xdr:col>11</xdr:col>
      <xdr:colOff>1057275</xdr:colOff>
      <xdr:row>236</xdr:row>
      <xdr:rowOff>0</xdr:rowOff>
    </xdr:from>
    <xdr:to>
      <xdr:col>12</xdr:col>
      <xdr:colOff>180976</xdr:colOff>
      <xdr:row>239</xdr:row>
      <xdr:rowOff>9524</xdr:rowOff>
    </xdr:to>
    <xdr:pic>
      <xdr:nvPicPr>
        <xdr:cNvPr id="80" name="Picture 26"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820775" y="83534250"/>
          <a:ext cx="323851" cy="390524"/>
        </a:xfrm>
        <a:prstGeom prst="rect">
          <a:avLst/>
        </a:prstGeom>
        <a:noFill/>
        <a:ln w="9525">
          <a:noFill/>
          <a:miter lim="800000"/>
          <a:headEnd/>
          <a:tailEnd/>
        </a:ln>
      </xdr:spPr>
    </xdr:pic>
    <xdr:clientData/>
  </xdr:twoCellAnchor>
  <xdr:twoCellAnchor>
    <xdr:from>
      <xdr:col>3</xdr:col>
      <xdr:colOff>1228725</xdr:colOff>
      <xdr:row>11</xdr:row>
      <xdr:rowOff>152400</xdr:rowOff>
    </xdr:from>
    <xdr:to>
      <xdr:col>3</xdr:col>
      <xdr:colOff>1343025</xdr:colOff>
      <xdr:row>11</xdr:row>
      <xdr:rowOff>285750</xdr:rowOff>
    </xdr:to>
    <xdr:sp macro="" textlink="">
      <xdr:nvSpPr>
        <xdr:cNvPr id="81" name="5-Point Star 80">
          <a:extLst>
            <a:ext uri="{FF2B5EF4-FFF2-40B4-BE49-F238E27FC236}">
              <a16:creationId xmlns="" xmlns:a16="http://schemas.microsoft.com/office/drawing/2014/main" id="{00000000-0008-0000-0A00-000051000000}"/>
            </a:ext>
          </a:extLst>
        </xdr:cNvPr>
        <xdr:cNvSpPr/>
      </xdr:nvSpPr>
      <xdr:spPr>
        <a:xfrm>
          <a:off x="3190875" y="2552700"/>
          <a:ext cx="114300" cy="133350"/>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editAs="oneCell">
    <xdr:from>
      <xdr:col>16</xdr:col>
      <xdr:colOff>118162</xdr:colOff>
      <xdr:row>1067</xdr:row>
      <xdr:rowOff>192560</xdr:rowOff>
    </xdr:from>
    <xdr:to>
      <xdr:col>16</xdr:col>
      <xdr:colOff>394387</xdr:colOff>
      <xdr:row>1135</xdr:row>
      <xdr:rowOff>53841</xdr:rowOff>
    </xdr:to>
    <xdr:pic>
      <xdr:nvPicPr>
        <xdr:cNvPr id="82"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939437" y="641720360"/>
          <a:ext cx="276225" cy="349116"/>
        </a:xfrm>
        <a:prstGeom prst="rect">
          <a:avLst/>
        </a:prstGeom>
        <a:noFill/>
        <a:ln w="9525">
          <a:noFill/>
          <a:miter lim="800000"/>
          <a:headEnd/>
          <a:tailEnd/>
        </a:ln>
      </xdr:spPr>
    </xdr:pic>
    <xdr:clientData/>
  </xdr:twoCellAnchor>
  <xdr:twoCellAnchor>
    <xdr:from>
      <xdr:col>4</xdr:col>
      <xdr:colOff>789214</xdr:colOff>
      <xdr:row>1067</xdr:row>
      <xdr:rowOff>79241</xdr:rowOff>
    </xdr:from>
    <xdr:to>
      <xdr:col>10</xdr:col>
      <xdr:colOff>125185</xdr:colOff>
      <xdr:row>1069</xdr:row>
      <xdr:rowOff>136389</xdr:rowOff>
    </xdr:to>
    <xdr:sp macro="" textlink="">
      <xdr:nvSpPr>
        <xdr:cNvPr id="85" name="Rounded Rectangle 84">
          <a:extLst>
            <a:ext uri="{FF2B5EF4-FFF2-40B4-BE49-F238E27FC236}">
              <a16:creationId xmlns="" xmlns:a16="http://schemas.microsoft.com/office/drawing/2014/main" id="{00000000-0008-0000-0A00-000055000000}"/>
            </a:ext>
          </a:extLst>
        </xdr:cNvPr>
        <xdr:cNvSpPr/>
      </xdr:nvSpPr>
      <xdr:spPr>
        <a:xfrm>
          <a:off x="4180114" y="641607041"/>
          <a:ext cx="6260646" cy="447673"/>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rtlCol="0" anchor="ctr"/>
        <a:lstStyle/>
        <a:p>
          <a:pPr algn="ctr"/>
          <a:r>
            <a:rPr lang="en-US" sz="1100" b="1"/>
            <a:t>Tablets Launch</a:t>
          </a:r>
          <a:r>
            <a:rPr lang="en-US" sz="1100" b="1" baseline="0"/>
            <a:t> </a:t>
          </a:r>
          <a:r>
            <a:rPr lang="en-US" sz="1100" b="1"/>
            <a:t>in</a:t>
          </a:r>
          <a:r>
            <a:rPr lang="en-US" sz="1100" b="1" baseline="0"/>
            <a:t> Augustl </a:t>
          </a:r>
          <a:r>
            <a:rPr lang="en-US" sz="1100" b="1"/>
            <a:t>2017: India</a:t>
          </a:r>
        </a:p>
      </xdr:txBody>
    </xdr:sp>
    <xdr:clientData/>
  </xdr:twoCellAnchor>
  <xdr:twoCellAnchor>
    <xdr:from>
      <xdr:col>4</xdr:col>
      <xdr:colOff>732215</xdr:colOff>
      <xdr:row>1013</xdr:row>
      <xdr:rowOff>93132</xdr:rowOff>
    </xdr:from>
    <xdr:to>
      <xdr:col>7</xdr:col>
      <xdr:colOff>881893</xdr:colOff>
      <xdr:row>1014</xdr:row>
      <xdr:rowOff>0</xdr:rowOff>
    </xdr:to>
    <xdr:sp macro="" textlink="">
      <xdr:nvSpPr>
        <xdr:cNvPr id="86" name="Rounded Rectangle 85">
          <a:extLst>
            <a:ext uri="{FF2B5EF4-FFF2-40B4-BE49-F238E27FC236}">
              <a16:creationId xmlns="" xmlns:a16="http://schemas.microsoft.com/office/drawing/2014/main" id="{00000000-0008-0000-0A00-000056000000}"/>
            </a:ext>
          </a:extLst>
        </xdr:cNvPr>
        <xdr:cNvSpPr/>
      </xdr:nvSpPr>
      <xdr:spPr>
        <a:xfrm>
          <a:off x="4123115" y="598310757"/>
          <a:ext cx="3816803" cy="745068"/>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rtlCol="0" anchor="ctr"/>
        <a:lstStyle/>
        <a:p>
          <a:pPr algn="ctr"/>
          <a:r>
            <a:rPr lang="en-US" sz="1100"/>
            <a:t>Other devices launched : India</a:t>
          </a:r>
        </a:p>
      </xdr:txBody>
    </xdr:sp>
    <xdr:clientData/>
  </xdr:twoCellAnchor>
  <xdr:twoCellAnchor editAs="oneCell">
    <xdr:from>
      <xdr:col>28</xdr:col>
      <xdr:colOff>195943</xdr:colOff>
      <xdr:row>1116</xdr:row>
      <xdr:rowOff>16329</xdr:rowOff>
    </xdr:from>
    <xdr:to>
      <xdr:col>28</xdr:col>
      <xdr:colOff>469446</xdr:colOff>
      <xdr:row>1135</xdr:row>
      <xdr:rowOff>57157</xdr:rowOff>
    </xdr:to>
    <xdr:pic>
      <xdr:nvPicPr>
        <xdr:cNvPr id="88"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218118" y="650926254"/>
          <a:ext cx="273503" cy="342907"/>
        </a:xfrm>
        <a:prstGeom prst="rect">
          <a:avLst/>
        </a:prstGeom>
        <a:noFill/>
        <a:ln w="9525">
          <a:noFill/>
          <a:miter lim="800000"/>
          <a:headEnd/>
          <a:tailEnd/>
        </a:ln>
      </xdr:spPr>
    </xdr:pic>
    <xdr:clientData/>
  </xdr:twoCellAnchor>
  <xdr:twoCellAnchor editAs="oneCell">
    <xdr:from>
      <xdr:col>9</xdr:col>
      <xdr:colOff>740833</xdr:colOff>
      <xdr:row>1013</xdr:row>
      <xdr:rowOff>230128</xdr:rowOff>
    </xdr:from>
    <xdr:to>
      <xdr:col>9</xdr:col>
      <xdr:colOff>1017058</xdr:colOff>
      <xdr:row>1013</xdr:row>
      <xdr:rowOff>576354</xdr:rowOff>
    </xdr:to>
    <xdr:pic>
      <xdr:nvPicPr>
        <xdr:cNvPr id="89"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970558" y="598447753"/>
          <a:ext cx="276225" cy="346226"/>
        </a:xfrm>
        <a:prstGeom prst="rect">
          <a:avLst/>
        </a:prstGeom>
        <a:noFill/>
        <a:ln w="9525">
          <a:noFill/>
          <a:miter lim="800000"/>
          <a:headEnd/>
          <a:tailEnd/>
        </a:ln>
      </xdr:spPr>
    </xdr:pic>
    <xdr:clientData/>
  </xdr:twoCellAnchor>
  <xdr:twoCellAnchor>
    <xdr:from>
      <xdr:col>6</xdr:col>
      <xdr:colOff>114300</xdr:colOff>
      <xdr:row>759</xdr:row>
      <xdr:rowOff>20116</xdr:rowOff>
    </xdr:from>
    <xdr:to>
      <xdr:col>7</xdr:col>
      <xdr:colOff>628650</xdr:colOff>
      <xdr:row>759</xdr:row>
      <xdr:rowOff>210616</xdr:rowOff>
    </xdr:to>
    <xdr:grpSp>
      <xdr:nvGrpSpPr>
        <xdr:cNvPr id="90" name="Group 89">
          <a:extLst>
            <a:ext uri="{FF2B5EF4-FFF2-40B4-BE49-F238E27FC236}">
              <a16:creationId xmlns="" xmlns:a16="http://schemas.microsoft.com/office/drawing/2014/main" id="{00000000-0008-0000-0A00-00005A000000}"/>
            </a:ext>
          </a:extLst>
        </xdr:cNvPr>
        <xdr:cNvGrpSpPr/>
      </xdr:nvGrpSpPr>
      <xdr:grpSpPr>
        <a:xfrm>
          <a:off x="6623050" y="733275783"/>
          <a:ext cx="2080683" cy="190500"/>
          <a:chOff x="3762375" y="2121789"/>
          <a:chExt cx="2290765" cy="221361"/>
        </a:xfrm>
      </xdr:grpSpPr>
      <xdr:grpSp>
        <xdr:nvGrpSpPr>
          <xdr:cNvPr id="91" name="Group 675">
            <a:extLst>
              <a:ext uri="{FF2B5EF4-FFF2-40B4-BE49-F238E27FC236}">
                <a16:creationId xmlns="" xmlns:a16="http://schemas.microsoft.com/office/drawing/2014/main" id="{00000000-0008-0000-0A00-00005B000000}"/>
              </a:ext>
            </a:extLst>
          </xdr:cNvPr>
          <xdr:cNvGrpSpPr/>
        </xdr:nvGrpSpPr>
        <xdr:grpSpPr>
          <a:xfrm>
            <a:off x="3762375" y="2133599"/>
            <a:ext cx="233365" cy="209551"/>
            <a:chOff x="3762375" y="2133599"/>
            <a:chExt cx="233365" cy="209551"/>
          </a:xfrm>
        </xdr:grpSpPr>
        <xdr:sp macro="" textlink="">
          <xdr:nvSpPr>
            <xdr:cNvPr id="95" name="Chevron 94">
              <a:extLst>
                <a:ext uri="{FF2B5EF4-FFF2-40B4-BE49-F238E27FC236}">
                  <a16:creationId xmlns="" xmlns:a16="http://schemas.microsoft.com/office/drawing/2014/main" id="{00000000-0008-0000-0A00-00005F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6" name="Chevron 95">
              <a:extLst>
                <a:ext uri="{FF2B5EF4-FFF2-40B4-BE49-F238E27FC236}">
                  <a16:creationId xmlns="" xmlns:a16="http://schemas.microsoft.com/office/drawing/2014/main" id="{00000000-0008-0000-0A00-000060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92" name="Group 676">
            <a:extLst>
              <a:ext uri="{FF2B5EF4-FFF2-40B4-BE49-F238E27FC236}">
                <a16:creationId xmlns="" xmlns:a16="http://schemas.microsoft.com/office/drawing/2014/main" id="{00000000-0008-0000-0A00-00005C000000}"/>
              </a:ext>
            </a:extLst>
          </xdr:cNvPr>
          <xdr:cNvGrpSpPr/>
        </xdr:nvGrpSpPr>
        <xdr:grpSpPr>
          <a:xfrm>
            <a:off x="5819775" y="2121789"/>
            <a:ext cx="233365" cy="209551"/>
            <a:chOff x="5819775" y="2121789"/>
            <a:chExt cx="233365" cy="209551"/>
          </a:xfrm>
        </xdr:grpSpPr>
        <xdr:sp macro="" textlink="">
          <xdr:nvSpPr>
            <xdr:cNvPr id="93" name="Chevron 92">
              <a:extLst>
                <a:ext uri="{FF2B5EF4-FFF2-40B4-BE49-F238E27FC236}">
                  <a16:creationId xmlns="" xmlns:a16="http://schemas.microsoft.com/office/drawing/2014/main" id="{00000000-0008-0000-0A00-00005D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4" name="Chevron 93">
              <a:extLst>
                <a:ext uri="{FF2B5EF4-FFF2-40B4-BE49-F238E27FC236}">
                  <a16:creationId xmlns="" xmlns:a16="http://schemas.microsoft.com/office/drawing/2014/main" id="{00000000-0008-0000-0A00-00005E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editAs="oneCell">
    <xdr:from>
      <xdr:col>5</xdr:col>
      <xdr:colOff>0</xdr:colOff>
      <xdr:row>901</xdr:row>
      <xdr:rowOff>0</xdr:rowOff>
    </xdr:from>
    <xdr:to>
      <xdr:col>5</xdr:col>
      <xdr:colOff>304800</xdr:colOff>
      <xdr:row>902</xdr:row>
      <xdr:rowOff>304801</xdr:rowOff>
    </xdr:to>
    <xdr:sp macro="" textlink="">
      <xdr:nvSpPr>
        <xdr:cNvPr id="97" name="AutoShape 3" descr="data:image/jpeg;base64,/9j/4AAQSkZJRgABAQAAAQABAAD/2wCEAAkGBhQREBUUEhQSERUUFxAZFRQPFA8UFBQUFBQVFBgVEhQYHCYeFx0jHBUUHzEgJCcpLCwsGB4xNTIqQSYtLCkBCQoKDQwNDQ8PFCkYFBgpKSkpKSkqKSkpKSkpKSkpKSkpKSkpKSkpKSkpKSkpKSkpKSkpKSkpKSkpKSkpKSkpKf/AABEIAH0AZgMBIgACEQEDEQH/xAAbAAACAwEBAQAAAAAAAAAAAAAAAwIEBQEGB//EADsQAAIBAgIHBgQEBAcBAAAAAAECAAMRBCESMUFRYXGBBSIyUpGhEyNCsRVicsFTstHxM2OCosLh4gb/xAAXAQEBAQEAAAAAAAAAAAAAAAAAAQID/8QAFhEBAQEAAAAAAAAAAAAAAAAAAAER/9oADAMBAAIRAxEAPwD7jCEIBCEIBCEIBFYnFLTF2Nhq3kncBrJ4CGJxApqWbUPXkOOyUKaG/wASp4zqGsU1P0rx3mBNq9V9VqK73GlUP+kGy9SeUl2fXYu6MxqaOgQxCqe8L2Nsv7xbvDsRbhqnnYkfpHdX2F+sg04QhKCEIQCEIQCE4TaVD2tT1KTUt/CV391FoFyEpfiy7VqqN7UqtupAljD4pagujKw/KQfXdAq4ptKsq7EBqHnfRT3uekrYvHqubEDnM/t3CVTWJRqihgg+WAbgaWRuRbX7xeC/+cY5v3RtZm0n9dS9M+Ml0OSq2IbQQEJ9bHXbyjdf7T0dKmFAA2TPw2Lo0xo0zp22UlZ/XRBjvxUbadYcfhv9hnKLsJXw+OSpkrAkaxqYc1OYliAQhCARGKxQQbSSbKo1sdw/rsjXcAEnIDMngJRwg0j8VtbDuA/RT2dTrPQbIHRgi/erHS3Ux/hrzH1nifSWxkLDIbhIXnQYHSZVxGBVjfNW86Eq3qNfWWbzkCn8KqMvi3G9qaFvUED2nRgUOb6VU/5puOiCyj0lpshc5DjKz4u/gF/zNq6b5BYvYZWUDdYCVqmKXi3LV66oh7nxEtz1dBIEyaI4r5mtQLajnpD9LC1pYwPaDKQlQ6QOS1Da9/K/Hcdsrloog1Caai+x2OpOA3t9og9HCcQZQmhT7T72jT/iMAf0jvN7C3WTZ7mIrt88flpuerMq/YGSUwHCSkAZIQJRNbFBTYd5vKP33RFfGktoU9Y8TbF5bzO0qQQZZk6ydZ5yaIshbNzfcB4R02zjtOu0S7SDjNEs8HeKZpAVHOQXxMdFeG9ugufSbuBwS0kCgf1J3mZeAo3rLfYhPVmt9lm7NQEIQlGXXPz24019n/7EmhkMcLVlPmWov8rj+WTpyByzPxmNLt8Kkf1uPpG4cZDtftIralTzqP8A7V3mTwGFFNABr2ned8gfQohFsP78TJM0iWi3eBx2iHedd4h3kHHeKZ5x2imaRW5gz81D5qRHVW/9TWnncHWJQEZtSOkBtZbWdR0z5gTfpVQygg3BAII2gzcROEISjO7ZFlD+RlY8tTexMr47HrQps7bNQ3nYJq16ekpB2gzwXaGnVxKUGB0KAux8/lPUWHQyUaXYtFmvWqZvUzz2DYJr6cr0zYSWlMhhaKd5wtFM0Adoh2kmMU0iosYsmTMgYVOhXKEEZETWwXaGjmoupzZB4kJ1tTG0HWV17t0xCZPDKWYAZXPpxiUewoV1ddJSGB2iEp9jZoW87Mw5ah7BYToy0Ji9rYfRf4n0tZXO7Put0JPQmbUXXoh1IOYMDAv7Q0pxqJU6B8SjunzoP+S/bPfIAzCpkxbGSnLQFkSBEdaRKyBDCKaWHErvClMZfweGOiPNVuq8E+tvTIcTF4TB3u75IuZP7DeTN3svDEk1HFibBV8iDUv7niZZErQo09FQBsAnIyE2ghCECp2hgRUXcwzVhrBGoiYzkA2q/KbzW+W/H8p4T0kXVohtYB5wMMUBr+JStv01lZqwJtTDVj+TJerH9rza/BaN76C35CW6dBV1ADlJg88uBrn6KS89Jj+0jUw9ZPFSVhvpEg+hyPrPTwjB5ihVpubM3wzuq9w++RjWp0E11A52LT75PICbdbBI3iUHmJGj2fTTwqByAjBQw2EaqQzroIpulPj5n3n7TXAnbQlBCEIH/9k=">
          <a:extLst>
            <a:ext uri="{FF2B5EF4-FFF2-40B4-BE49-F238E27FC236}">
              <a16:creationId xmlns="" xmlns:a16="http://schemas.microsoft.com/office/drawing/2014/main" id="{00000000-0008-0000-0A00-000061000000}"/>
            </a:ext>
          </a:extLst>
        </xdr:cNvPr>
        <xdr:cNvSpPr>
          <a:spLocks noChangeAspect="1" noChangeArrowheads="1"/>
        </xdr:cNvSpPr>
      </xdr:nvSpPr>
      <xdr:spPr bwMode="auto">
        <a:xfrm>
          <a:off x="4400550" y="523017750"/>
          <a:ext cx="304800" cy="304801"/>
        </a:xfrm>
        <a:prstGeom prst="rect">
          <a:avLst/>
        </a:prstGeom>
        <a:noFill/>
      </xdr:spPr>
    </xdr:sp>
    <xdr:clientData/>
  </xdr:twoCellAnchor>
  <xdr:twoCellAnchor editAs="oneCell">
    <xdr:from>
      <xdr:col>6</xdr:col>
      <xdr:colOff>638832</xdr:colOff>
      <xdr:row>897</xdr:row>
      <xdr:rowOff>32809</xdr:rowOff>
    </xdr:from>
    <xdr:to>
      <xdr:col>6</xdr:col>
      <xdr:colOff>923925</xdr:colOff>
      <xdr:row>899</xdr:row>
      <xdr:rowOff>28349</xdr:rowOff>
    </xdr:to>
    <xdr:pic>
      <xdr:nvPicPr>
        <xdr:cNvPr id="98" name="Picture 4">
          <a:extLst>
            <a:ext uri="{FF2B5EF4-FFF2-40B4-BE49-F238E27FC236}">
              <a16:creationId xmlns=""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6325257" y="521802784"/>
          <a:ext cx="285093" cy="290814"/>
        </a:xfrm>
        <a:prstGeom prst="rect">
          <a:avLst/>
        </a:prstGeom>
        <a:noFill/>
        <a:ln w="1">
          <a:noFill/>
          <a:miter lim="800000"/>
          <a:headEnd/>
          <a:tailEnd type="none" w="med" len="med"/>
        </a:ln>
        <a:effectLst/>
      </xdr:spPr>
    </xdr:pic>
    <xdr:clientData/>
  </xdr:twoCellAnchor>
  <xdr:twoCellAnchor editAs="oneCell">
    <xdr:from>
      <xdr:col>6</xdr:col>
      <xdr:colOff>502540</xdr:colOff>
      <xdr:row>13</xdr:row>
      <xdr:rowOff>89051</xdr:rowOff>
    </xdr:from>
    <xdr:to>
      <xdr:col>6</xdr:col>
      <xdr:colOff>1024618</xdr:colOff>
      <xdr:row>17</xdr:row>
      <xdr:rowOff>63500</xdr:rowOff>
    </xdr:to>
    <xdr:pic>
      <xdr:nvPicPr>
        <xdr:cNvPr id="99" name="Picture 6">
          <a:hlinkClick xmlns:r="http://schemas.openxmlformats.org/officeDocument/2006/relationships" r:id="rId32"/>
          <a:extLst>
            <a:ext uri="{FF2B5EF4-FFF2-40B4-BE49-F238E27FC236}">
              <a16:creationId xmlns=""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7011290" y="3062968"/>
          <a:ext cx="522078" cy="736449"/>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5</xdr:col>
      <xdr:colOff>0</xdr:colOff>
      <xdr:row>938</xdr:row>
      <xdr:rowOff>0</xdr:rowOff>
    </xdr:from>
    <xdr:to>
      <xdr:col>5</xdr:col>
      <xdr:colOff>304800</xdr:colOff>
      <xdr:row>940</xdr:row>
      <xdr:rowOff>19052</xdr:rowOff>
    </xdr:to>
    <xdr:sp macro="" textlink="">
      <xdr:nvSpPr>
        <xdr:cNvPr id="100" name="AutoShape 7" descr="data:image/jpeg;base64,/9j/4AAQSkZJRgABAQAAAQABAAD/2wCEAAkGBhEPEBIUEhAQEhQWFRISFBYSFw8QERESFhQVFBUUEhYXHSYeGB0nGRUUIC8gIycpLS4tFSAxNjAsNSYrLCkBCQoKDgwOGg8PGiokHyQvLCw1LzUsLC8sNSw1KS0qKjUtLCwsLC8qLDUsKSwuLCwsLCstLzUsKiwqLCkpLywsNf/AABEIAOEA4QMBIgACEQEDEQH/xAAcAAEAAgIDAQAAAAAAAAAAAAAABgcEBQEDCAL/xABREAABAwICBgUFDAUJBwUAAAABAAIDBBEFEgYHEyExYUFRcYGRIiMycqEUQlJTYnSCkrGys8EIFzXC0TNDRGOTo9LT8BYkJTQ2g6IVRXPD4f/EABsBAQACAwEBAAAAAAAAAAAAAAAEBQEDBgIH/8QANBEAAgECAwMKBgEFAAAAAAAAAAECAwQFESESMVETIkFhcYGRsdHwFCMyocHhUiQzQmLx/9oADAMBAAIRAxEAPwC8UREAREQBERAEREAREQBERAEREAREQBERAEREAREQBERAEREAREQBERAEREAREQBERAEREAREQBERAEREAREQBERAEREAREQBERAEREAREQBERAEREAREQBERAEREARFqtJ8cFFTSSmxI8ljT76R25o7Ok8gVhtJZs906cqk1CO96GJpPpnBQDKfOSkXbG02NvhPPvR7T0BQKr08rZzukETfgxAD/AMjd3tUTmqnzSOkkcXPcS5zjxJP+uCzadVNa4nJ6PJHdW+E0LaC2kpS4v8L2ySYDj8sVQyR8sjxfK/M5zrsPHiejj3K2AVScIVsaM1m1pYieIGQ9rfJ+wA963WVRvOL7Skxqgls1Irq9PybRQ7H8Rc+chrnAM8kZSRv98d3Pd3KV1k+zje/4LSfAKBx79548T2rbdS0UUQMPpptzfRoZ1NjVQz+cLh1P8r28fat/hePNmOVwyP6uh3qn8lHGxrpkbZaIVZwJdS3p1ejJk+Ra3AsS28e/02+S7n1O7/yK2SsYyUlmiknBwk4voCIi9HgIiIAiIgCIiAIiIAiIgCIiAIiID4llaxpc4hrWglxJAAA3kk9AXTh+Ix1EbZInh7HcCLjkQQd4N+gqstZel5leaWJ3m2HzpH85IPedjT7exa3QHS40M2SQ+YkIzdUbuAkHLgDy39CjO4Sns9BfwwSpK15b/Lel1evD1LoVb64Ks2po77jtJD2jK1v3neKscG/BVrrhg8qlf0WmZ33YR+fgvVx/bZHwVL42GfX5MryLitjTlaxp3rYU7lTyO+qrQ2kBVg6v6i8UrPguDvrC37qrqFymmr6fz0jeuO/1XAfvLbavKojncUhtW8urX7kl0pny05HwnNb7cx9jVEonre6bzWbC3rc53gAP3lGWSLdcy+YVtjT+Qnxz9PwbJsq6pXrHEy+XyrTtEpU9Td6KT2nc3ocw+IIt9p8VL1C9EG5qgnqY72lo/iporG1+gpMQSVbuR8TStY0ucQ1oBJJ3AAbySvijrGTMa+Nwc128Efn1HkoLpzpHtCYIz5DT5wj37x73sB9vYtRonpSaObK8+ZeQH/IPASD8+XYF4d1FVNno4kmnhNSdvyi+rfl1epa6LgG65UwpgiIgCIiAIiIAiIgCIiALRaa477io5JGmz3Wjj9d19/cA530VvVWeuSpN6WPo8689oyNHsLvFaqstmDaJ+G0FXuYQluzz8NSuLrkL5C5VSfSkWlqx0s2jfckrvKaPMk++YOMfa0cOXqra6zcN21A5wG+JzZfo72v/APFxP0VTtNUOje17HFrmkOaRxDgbgq8tHcajxOkuQLkGKZnU4izh2EG45FTqM+Ug6bOSxO1dncRvKa5uevb+yilk08i+8Xw11LPLC7ixxbf4TeLXd7SD3rFY6ygSXQdYmqkU1uZt4ZFLNA5rVjR1sePZm/JQmGVSjQWb/foee0H929YpaVI9qKjEKfyJ9j8iS6ezediHUxx8XAfuqONlW21gy2qmD+qb7XvUcbMvdd/MZX2VP+nh2Gw2y4dMsLbLlji4hrRckgAdZJsB4rTmSeTJ3oNTebkkPvnBo7G8fafYu3THSH3NHkYfOvG63FjeBd29A/8AxZwfHQUgzHyY2C9uLnnq5lx9qqrFcUfPI+R53uN+QHQ0cgFYVZ8jTUFvKS0t/jLiVaX0p+PD9mNNIsCeRdksqwZpLquSOxpQLb1Z46ailMbjd8BDOZjO+M91i36IUwVRaqKktrXt6Hwuv2tcwg+13irdV1by2oI4XGKCo3clHc9fHf8AcIiLeVIREQBERAEREAREQBVzrjoSY6aYDc1z43cs4Dm/cPirBhqmPzZHtdlcWOykOyuHFrrcDyWNjeEMrKeSF/ovFr9LXDe1w5ggHuWupHbi0TLKv8NcRqPo8nozzwF9LJxfCZaSZ0UrbOb9VzehzT0g/wCt4KxQqlrLQ+lQmpJSi80z6Ug0K0lNBUhxJ2T7MlHyeh/a0m/YSOlR5cpFuLzQrUo1oOnNaMsnWrgYcI6uOxFhHIRvBB3xvuO0i/NqrdWZq/xdlbSyUM++zCGX4uhO6w5tJFuVupV/i+GPpZ5IX+kx1r9Dhxa4ciCD3rdWSeU10+ZV4XOVLatKm+G7rj0e+xGMySyk+gc18Qp/Wf8AhvUVUh1fD/iVN2yfhSLTBc9dqJt9FO3qP/WXkyRayJbVrf8A4WffkUZbOt3rUky1zOcEf35VEm1KxXXzGQsPpZ2tN9RtNupXq/wvbTGVw8iLh1GQjd4Df3hQaBzpHNYwFznENaBxLibADvVkY7XNwjD2QscNtICLjjmP8pL3XsO1vUvVCGu3LciPiO0oqhT+qend0s0+nmku3m2TD5uIkbuD5OBPYN4Hf1qHyTrGdULpdIStc25ycmWdtZxoU1TjuR2SzXXSi7aWlfK9rI2l73ENa0cSVlIm6RWZNdUlCXVMstvJZHkv8p7gR7GO8Va602iWjwoKZse4vPlyOHBzza9uQAAHYtpU1TIml0j2saOJcQ1o7yrajDYhkz5vidyrq5lOG7cjtREW4rQiIgCIiAIiIAiIgPNcOkc8VVLPFK+N75JHktPpZnl1nA7nDfwIKszRjW8x9mVjRG7htWAmM+u3i3tFx2KosSpjBUTRniyWRn1Xlv5LmN6rVOUHod1O0oXMEprv6T0Pjuj9NikAu5p3ExTRlri0npaRuc3rHT22IpzSDRmegkyyt3G+R7bmOQfJPQeR3/asfANJ6mhdeCQtBN3MPlRv9Zv5ix5qzcH0/osRj2NWxkbnbi2TfC8/JefRPVe1ugle5OFXfoyLShdYb9PPp/dd3tdhUwXKnelGq+SK8lJeWPjszvlaPk/DHt7VBXNIJBBBG4g7iD1EKNODg8mdBbXdK5jtU3n595lYXiT6aaOWM2cxwcOo9BaeRFwe1WFp5hjK6kir4BctYM46TF035sde/LN1KslYGqzHwHvpJLFkl3Rg7xmt5bOwtF7fJPWvdJp8x7n5kPEqcobN3T+qG/rj0r8+JAVJtXDb4lByEp/unj81jaZaOGgqXMAOyfd8R+Tfe0nrad3ZY9K2Gq6O+INPwYpXfdb+8sQi1USfE3XVaFSynUg9HF+Rl622/wC+RHrgA8JJP4qDqwNb8XnqZ3XHIPBzT+8ofgODPrKhkLN2Y3c7iGMHpOPYPaQOlZrLOo0jXhlSMbGE5PRJ/Zsl+rHAAM9bNYMjDhGXbhcA7STsAuO89Si2lGPOrql8puG+jGD72MeiO07yeZKm+sXFGUlLFQweTmaMwHFsLdwB5ucN/XlPWqyWavNSprv7TXh0XcTleTX1aRXCP797wiKX6MauZ6qz5rwQ7jvHnXj5DTwHM+BWqMXJ5Isri5pW8Nuq8l73EdwnB5quQRwsL3cT0NaPhPPQFcGimh8OHMLnEOlI8uQ7g0cS1l/Rbz6bb+gDX1uk2H4PGYYGh8g4sjIJzdc0nX4nlZV3pBpfU1x84+zOiNl2xjquPfHmb9ykrYo79WUFX4rFObFbFLr3vu9rrZYGkWtGGG7KYCd/DNvELT28X927mqzxjHaisdmmlc89A4MZ6jRuH2rBXBWmdWU95a2eHULRcxa8Xv8A13HofBqgyU0DzxdFE89rmAn7VmLEwmmMUELDxZHGw9rWBv5LLVqtx84qZbby3ZhERZPAREQBERAEREBRmuLRs09Z7oaPN1G8kcGzNADge0AO5+V1KDRSL03j+BRV1O+CYXa4biPSY4ei9p6CD/DgV540p0SqMMmyStu0k7OQA7OUcuo9bTvHMWJhVqeTzW46rDL1Tgqcnzl90YrHrua5YMUqyWPUVo6KEyW6M6e1VDZodtYh/NyE2A/q3cWdm8clOMmGY62481U2+SyYWHSOErfHuVPtcu2KUtIIJBBuCCQQesEcF7jUaWT1RFr2EKkuUpvYnxX5XSSXSLQeqobuc3aRfGRgloHyxxZ37ua0VNUuie17Dlc1we09Tgbgqb6Ma05I7R1YMrOG0Ftq0fLHB49vapBiOg1DiTNtSvbGXe+isYnHqfHuynrtY9a9ckp6033GlYhUtnyd7HT+S1T7V77DNxGjjxrDmPbYPLc8Z+LmFw5hPVcFp7j1KKaqaVza2cOaWuZE5jgdxa7aMBB+qVvtAsLq6CWWnnjJid5yORl3xZxZrhfi24tuIHoqVU+DRR1Es7W2klaxr+o5L2NuveAfVCkqG24ze9byiqXStoVbWLzhLWL7X6fddZB9cMfk0rup0rfEMP7pW10IwBuG0j55/Jkc3aSE8Yo2jMGdtt55m3QFI8SwaKpdCZG5tlJtWDozBpAzDpG+/aAtFp/T1VRFHTU0bnbQ3kf6MbGMsQHOO4XcQbcbNO5ZlDZk6nga6V1y1CnZZ7Kze0+rNv33FTY3izquokmfxe64HwWjc1vcAAsrAdFamuPmo/IvYyP8mMd/vjyF1PcG1a01K3a1kjZC0ZiHHJTs7b73d9hyWDpFrQDRsqFoAAy7UtAAA+KZ+Z8FE5LLnVH6nRLEJVfk2MM8tNp6RXr73mdT4Fh2DNElQ8SzcW3ALr/1MXR6x8QovpJrGqKq7I7wRHdZp848fLeOHYPEqLVNS+V5fI9z3HeXOJc49pK6l5lVeWUdESaGGxUuVrvbnxe5di99xyuEuuLrSWmZypBoJgRrKyMEXjjIlkPRZpu1ve6w7L9S1WEYPNVyiOFhc48ehrB8J56B/reVd+iujUeHwCNvlOPlSPtYvf8AkBwA/MlSKFJzeb3FJi2IRtqThF89/br9DcoiKzOACIiAIiIAiIgCIiALGxDDoqiN0c0bJGO4teA4HnyPNZK6qqNzmODH5HFpDXWDsjiNzrHcbHfZDKeT0K4xjUjA8l1NO+HpySDbM7Abhw7y5aM6l64HdNSketM0+GQrX4xrExmlmkhlnax7HZSBFT2PU5t2bwRYg9RWufrQxU/0x3dHTD7GKFJ0uDOoowv4pZTi14/gkY1O1/xlJ9eX/LX2NUFd8ZS/Xl/y1Ff1jYkeNbN3bNv2NXP+3GIHjW1Hc8j7FrfJ8GTYfH/zj4Mlg1Q1vxtL9aX/AC1scF1f4pRyZ4ammYffDNMWPHU9uSx+3qIUC/2trTxrKr+1l/ip1onodX1OWSrqauKLiGGWYTSDmCfIHbv5DisxUW+an4nm5ncU6bdepDLhs5593SWZSGTI3ahgksM4jLnMzdOUuANu1dy+Yow1oaL2AAFySbAWFyd5719KwOMbzYXDr2NrX6L7hfmuUQwV1pBoZile68tRShoN2xtdMI2d2TeeZ39nBaj9UlZ8bS/Wl/wLd6WaGVbS6Wiqakje50O2lzDpOyObf6p7ieCr52ktcwlpq6tpBIIMkwII4ggncVX1FFPnJ+J2llOvVpL4epDJdGzll3Em/VHWfG0v1pf8CfqjrPjaX603+BRxumNeP6ZUd7yftXY3TvEB/TJe/Zn7WrxnS4MluGI9FSHg/Q341RVnx1N4zH9xbbDdT7AQaioc/wCTE0MHe51z4AKHt1jYkP6U7vZAf3F3QayMUe5rWzB7nENa0RQEucTYAAN617i6PBkarTxNrLlILs/4XJheDwUrMkEbY29NuLj1uJ3uPMrMWHg8czYIxUPD5bXkLQGtzHeQ0DoHC/Ta6zFPW44yo25PN5vjxCIiyeAiIgCIiAIiIAiIgCIiAiWnugEeKRhzSI6hgsx54OHHZyW35b8DxF+0Gh8YwSejkMdRE6N3Rf0XDrY7g4cwvUq6KyhimbkljZI08WyNa9vgRZaalFS1RZ2mIzoLZazieU1v9GdDazEHDYxHJffK+7Im/S98eTblXvFoLhzHZhQ01+cbSB2A7lvGsAAAAAG4AbgB1Ba42/Fk2rjOny469ZEtEtW9NQWe7z8437R4s1h/qme97Tc8+hS5EUiMVFZIpKtadWW1N5sIiL0agiIgCj+k2hVNXi725JbWErLB/IO6Hjke4hSBFhxUlkzZSqzpS24PJlC6SaC1dDcuZtIh/OxgloHyxxZ37uZUbzr08tNV6GUErsz6OAu4k5A0k87Wv3qJK2/izoqGPtLKtHN8V6Hn+kpZJ3iOJjpHng1gLnHuHRzVwaA6vRRWnqMrqgjyWizmwAjfY9LrbiejgOkmX0GFQU7csMMUQ6RG1rL9thvWUtlOgovNkO9xedxHYgtlfdhERSClCIiAIiIAiIgCIiAIi4KAwKbSGkleGR1VM95vZrJYnvNgSbNBudwPgtgvNmqn9uU3rVH4Ey9JoDCrcbpoHBs1RBE4i4EkkcZIva4DiN1wfBdkmJQtiErpYmxENIkL2CMh1spzk2sbi2/pVIa/f+fp/mw/FkUp0q/6Ti+bYf8AfgQFi0OKwVF9jNDLltm2T2SZb8L5SbcD4LKVQfo9ehXetT/dlVvlAa+DSGkkeI2VVM95JAY2WJzyRe4DQb33HwWwXmrV9+3qf5xP9yVek5JA0EuIAAJJO4ADeSUBiVuN00Dg2aogicRmAkkjjcRci4DiN1wfBZFNVMlYHxvY9h3hzC17XdG4jcV5qxqSfHsQq5oWlwZHLKwG/k08Isxo+U7du+E8qeahdJ8zJaJ7t7bzw+oSBI0djiHfTd1IZLOqtIqSF5ZJVU0bxa7XyxMc24uLgm43EHvWeDfeFSOvzAMk8FU1u6Rphk9dnlMJ5lhcP+2rD1XY57swuncTd8bdg/rzReSCeZZkd9JDBIa7FoKfLtp4Ys18u1fHHmta+XMRe1x4r6ocRhnaXQyxStBykxvZIAbA2JaTvsR4qitdNc6rxWOnjBcYmRwtaN5M0xDyBzIdEO5ZmoPGtnVVFM42ErBK0H4yM2cBzLXX/wC2hkvCSQNBc4hrQCSSQAAN5JJ4Cyw6PHaWd2WKpp5XWJyxyRSOsOJs0k23jxUY1v4z7mwqYA2dMW07ex9y/wDu2v8AFRDUThbYoauuk8loGya49DGDayns9D6hQwXE+QNBJIAG8k2AHaVrXaVUINjW0gPOaAH7y8/YnjNbpHXtia4hr3EQxEkQwxgE5ngcSGi5dYkncOgKaw/o9MyjNXuzdOWFobfld90Mlo0mkFLM8MiqqeR5uQ2OWJ7iBvNg03XNbjlNA7LLUwROsHZZJIo3WNwDZxBtuPgoVofqgjw2rZUNq3yFrXtymNrQc7cvEEqBa+P2oz5tF+JMhgv2GZr2hzXNc1wDmuaQ5rmkXBBG4i3SvtaXQn9m0PzWm/Cat0gCIiAIiIAiIgC4K5XBQHlLR8VZrWe4s3unNJs8mzDvRfmtn8n0M3FTvZaW9dT40Cj+qr9uU3rVH4Ey9JoZPLWmjcSE8f8A6ltNrsxk2mxJ2eZ3DZ7rZsytbSr/AKTi+bYf9+BRbX7/AM/T/Nh+LIp+/An12jcMEds76KmLL7gXsZHI0E9Fy0C/NARn9Hr0K71qf7sqt8rzhoBpm/AqmZlRBIWvytlj3MmjewuyuAdYHc5wtcXuDfdvneK6+6URO9zwVDpSDl2ojjja624uIeSbdQG/rHFAV9q+/b1P84n+5KrU106T+5KDYsNpKkmPdxEIsZT3ghn0+SgOpfRmeevZVljhDDtHbRwsJJXMcwNYffHyySRwtzWBpjiL8bxkRxG7DI2lhPEBjXHPJ2E539gHUgJBqfx/DcPgmkqKqNk8rgMpEhLImeiDZpG9xcezKodJi0WHYuZ6KQSwsm2keTMA6F/pxeUAdzXOZ3Aq1/1DYb8bWf2kP+WorrG1SwYfR+6KV87sj2iUSuY4CN3k5m5Wjg4t7iepAWLp7hbMUwiXZWfeNtTAR74tG0bl9Zt2/TVfahMfDJKmmc6zXMFQy5sAWWbJ4tLD9Bb/AFGaTbelfSPPlwHMy/EwPJNvovuOxzVWOl9BJhOKVLIjkHndnbhsKiNwsOxr3N7WckBudX7DimkBqHC7RJNWHkAbRDuL4/qrHxkf+jaQl48ljZ2zC24bCbe8Dsa+Rv0VL/0f8ItFVVJHpOZAw8mDO+3aXs+qsf8ASAwTfS1QHwqd58ZI/wD7UBha/Mb2lRT07TcRxmZ1t93yGze8NZf6am82CGg0bmhAs9tFMZOvaPY58vtc4dyqLQijkxXFqbbHPl2b5CeGypo2hoPbkjafWXpKspGzRvjeLte1zHDra4Frh4EoDy1oeyuNV/w/N7oyPtk2Qds92b+U8nq5qdbLS3rqPHD/AOKjM9FWaN4i2Qsvkc4RvcDsqmIggi44EtO8cWnuvPov0goLDNQzg9OV8Th3E2+xAZGgkekIrWe79t7nyyZs5oy3NlOT+T8riohr4/ajPm0X4kysLRLW7DiVUynZTTRuc17sz3RloytzdBuq+18ftRnzaL8SZAXLoT+zaH5rTfhNW6Wl0K/ZtD81pvwmrdIYCIiAIiIAiIgCIiA1dJovRQyCSKjpY5Bez2RRMeLgg2cBcbiR3raIiA1+I6PUlS4OnpaeZwGUOljjkcG3JsC4HdcnxWZBA2NrWMa1jWgNa1oDWtaBYBoG4ADoXYiAwcSwOmqrbengmtuG1YyS3YXDctfBoFhjDduH0gPOKN1uy4W+RAfAhaG5coy2y2sALcLW6lrqLReigeHw0dLE8Xs6OKJj23FjYgXG4kd62iIAuqppmSscyRjXscC1zXgOa5p4hwO4hdqIDXUGjlJTvzw0tPC+xbmijjjdlNiRdoBtuG7kmIaO0lS4PnpaeZwGUOljjkcGgkgAuBNrk7ua2KIDHoMOip2ZIYo4mXJyxtbG254mzRZcV+Gw1DMk0UcrLg5ZGtkbccDZwtdZKIDX4fo9SUzi6Clp4XEZS6KOONxbcGxLQDa4G7ktgiIDqqaVkrS2RjHtPFrwHNPaDuWqOhWHH/2+i/sIP8K3SIDWUOjFHA8PhpKaJ4uA6OKJjwCLEAtF+C+sQ0cpKl+eelp5n2Dc0sccjsoJIF3Am1yd3NbFEB1wQNja1jGtY1oDWtaA1rWgWAaBuAA6F2IiAIiIAiIgCIiAIiIAiIgCIiAIiIAiIgCIiAIiIAiIgCIiAIiIAiIgCIiAIiIAiIgCIiAIiIAiIgCIiAIiIAiIgCIiAIiIAiIgCIiAIiIAiIgCIiAIiIAiIgP/2Q==">
          <a:extLst>
            <a:ext uri="{FF2B5EF4-FFF2-40B4-BE49-F238E27FC236}">
              <a16:creationId xmlns="" xmlns:a16="http://schemas.microsoft.com/office/drawing/2014/main" id="{00000000-0008-0000-0A00-000064000000}"/>
            </a:ext>
          </a:extLst>
        </xdr:cNvPr>
        <xdr:cNvSpPr>
          <a:spLocks noChangeAspect="1" noChangeArrowheads="1"/>
        </xdr:cNvSpPr>
      </xdr:nvSpPr>
      <xdr:spPr bwMode="auto">
        <a:xfrm>
          <a:off x="4400550" y="539829375"/>
          <a:ext cx="304800" cy="304802"/>
        </a:xfrm>
        <a:prstGeom prst="rect">
          <a:avLst/>
        </a:prstGeom>
        <a:noFill/>
      </xdr:spPr>
    </xdr:sp>
    <xdr:clientData/>
  </xdr:twoCellAnchor>
  <xdr:twoCellAnchor editAs="oneCell">
    <xdr:from>
      <xdr:col>2</xdr:col>
      <xdr:colOff>12703</xdr:colOff>
      <xdr:row>897</xdr:row>
      <xdr:rowOff>10583</xdr:rowOff>
    </xdr:from>
    <xdr:to>
      <xdr:col>2</xdr:col>
      <xdr:colOff>304800</xdr:colOff>
      <xdr:row>899</xdr:row>
      <xdr:rowOff>66675</xdr:rowOff>
    </xdr:to>
    <xdr:pic>
      <xdr:nvPicPr>
        <xdr:cNvPr id="101" name="Picture 15"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6628" y="521780558"/>
          <a:ext cx="292097" cy="351366"/>
        </a:xfrm>
        <a:prstGeom prst="rect">
          <a:avLst/>
        </a:prstGeom>
        <a:noFill/>
        <a:ln w="9525">
          <a:noFill/>
          <a:miter lim="800000"/>
          <a:headEnd/>
          <a:tailEnd/>
        </a:ln>
      </xdr:spPr>
    </xdr:pic>
    <xdr:clientData/>
  </xdr:twoCellAnchor>
  <xdr:twoCellAnchor editAs="oneCell">
    <xdr:from>
      <xdr:col>1</xdr:col>
      <xdr:colOff>310092</xdr:colOff>
      <xdr:row>916</xdr:row>
      <xdr:rowOff>3172</xdr:rowOff>
    </xdr:from>
    <xdr:to>
      <xdr:col>2</xdr:col>
      <xdr:colOff>314325</xdr:colOff>
      <xdr:row>918</xdr:row>
      <xdr:rowOff>68789</xdr:rowOff>
    </xdr:to>
    <xdr:pic>
      <xdr:nvPicPr>
        <xdr:cNvPr id="102" name="Picture 15"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0167" y="529593172"/>
          <a:ext cx="328083" cy="360892"/>
        </a:xfrm>
        <a:prstGeom prst="rect">
          <a:avLst/>
        </a:prstGeom>
        <a:noFill/>
        <a:ln w="9525">
          <a:noFill/>
          <a:miter lim="800000"/>
          <a:headEnd/>
          <a:tailEnd/>
        </a:ln>
      </xdr:spPr>
    </xdr:pic>
    <xdr:clientData/>
  </xdr:twoCellAnchor>
  <xdr:twoCellAnchor editAs="oneCell">
    <xdr:from>
      <xdr:col>5</xdr:col>
      <xdr:colOff>0</xdr:colOff>
      <xdr:row>942</xdr:row>
      <xdr:rowOff>0</xdr:rowOff>
    </xdr:from>
    <xdr:to>
      <xdr:col>5</xdr:col>
      <xdr:colOff>304800</xdr:colOff>
      <xdr:row>944</xdr:row>
      <xdr:rowOff>19050</xdr:rowOff>
    </xdr:to>
    <xdr:sp macro="" textlink="">
      <xdr:nvSpPr>
        <xdr:cNvPr id="103" name="AutoShape 9" descr="data:image/jpeg;base64,/9j/4AAQSkZJRgABAQAAAQABAAD/2wCEAAkGBhQSERUUExQVFRUVGR8YGRYYFBsVHxkdHB0YISEZIBYeHiYgGyQoHx0aKzEgIycpLDgtGR85NTAyNSgsLCkBCQoKDgwNGg8PGjUlHyItLTUuMjUpMDA0Ni8wMyovLCw0LS0vNSw1NTM0MCksLy8xKiwpNTApNCwsKSosLDAuKf/AABEIADIAuQMBIgACEQEDEQH/xAAcAAACAwEBAQEAAAAAAAAAAAAABwQFBgEDCAL/xAA5EAACAQMCAwYEBAQGAwAAAAABAgMABBESIQUGMQcTIkFRYRQycYEjkaGxQlJyghVic6LB0SUzNP/EABoBAAIDAQEAAAAAAAAAAAAAAAADAQIEBQb/xAAxEQABBAAEAggGAgMAAAAAAAABAAIDEQQSITEFQRMiUWFxkaHwMoGxwdHxFEIlM+H/2gAMAwEAAhEDEQA/AHjRSc41z1eQ8Rk1SERxS6e6AGkxg+mNyV3z6mtx2h8xtbWWuFsPKwVGG+AQSSP7R+tKEoIJ7F0n8NlY6Ntjr7LV0UuOyvmyWd5YJ5DIQodGbc4zhhnz6r+tVHPfPNyl86QTMiQ4XSAMFsAnII8W5xj2qDM0NzK7eFSuxBgsWBd8lr+fOejYd2kaK8r+LDE4Cjby3yTsPoaupeZIYkjNxIkDSKG0OwBGQMj7HbNLLnqRk4jazXC+EpC7L5DS3jX7HP51N5+5Nubm6+It176ORFwQ6jTge5Gx65Hqap0jrdS1twOHLImvOWwSXXudNOxaXnfnh7FoNESyJJklixwQMbKR5kHOTkVqrO6WWNZEOVdQwPsRkUq+erf4bhlnayMGmU6jg5wAGz9hqAH0qLzHxq5trOwhSR4swa20nSTuMAnrgA9KOlLSb7lA4c2aKMR6ElwvtAvVOSikpLzZxO6gHd97ohXEkkYwWI31Mw9sbL9T1qRyFzxcC6jhllaWOVtHjOoqT0Ibr1wMdN6kTtJApKdwaZsbnZgS3cJx0UleP873cXEZSszaIpSojzhSqnGkr7jz671H47zFxJsTyNPDHIfw9OY0x1AGOu3metBxA10VmcFlOW3AWPYTyorCdmHNst0skU7aniwwc9SpyN/cEdfes5zf2nzPI0dq3dxqSO8Ayz48wT8o9Mb/ALVYzNDcyzs4XO+d0I3G55dyb1FfPy8w36KJe/uQpOzksVJ9MkaTTB5E7Q2nWVLogNChk7wDGpB1yPUZHTrmoZO1xpNxPB5YWZwQ4DekwKKSnGu0S8u5dFuXiRjhI4x429Mt1yfQYH71HuuJ8VsWVpZJ01dO8YSKfbzH261BxA5DRXbwWWgHPAcdhevvzTzorFcv8+G6sp3wFuII2YgdD4SVcA+WR09RS/4Jz9fI7ASPM0o0qrePDnGGVfXr4RtvVjM0V3pMXCZ5M40Bb2p60UhL7mDiME34s1xHJ82ljtg/5flI/SrXiHPPELqINCskccagSPEpOW8yWx4R/lHTzqn8hvYnngkooh7aPO05qKU3IXOtyLlILiQyLKdIDeJlbfB1eQ2wQfWmxmmxyCQWFzsXhH4WTI/VKPtg4PouI5wNpV0t/Un/AGp/2mqDmPmP4i2soyd4YyH/AKs6R/sUH+6mx2gcH+IsZBjLR/iLjrldyPuuR96TvLNmbi6hhUAB3GrA30jdtzk9AfzrHMCH0Oa9NwyZkmFa9+8V+VH7fRS+S7l7a+ikZHCglX8J2Vh5/oa9uAcMe54gryrkGQzOoIdsA6saQSeuBVh2scG7q6WRRhJl2HkGXYgDoNtJ/Orrsb4PhZrgj5j3a/Qbt+pA/tqgY8vyXt3Jk2Jb/FOLbu5oH1/J8le84cIW+iCGGZXTdJNA2J6ggkZB8x9PSlnxHhMsBWGe67vQNSxkudIPmANh0p9Ule1tcX+TsDEmPfBer4iF1Zs3oFzeD4hz39B/XU9v1U3hPJEs8kdzMXukYBuuNYHQFmOQvtj969e0iMSzQmYi2KoQFbx6hqG/h6VvuS1IsLYHb8Jf2rAds6nv7c+RjYZ99Qqr4HNjsPPp+FfC4p0+PDHf1zAevLb0VvyPMYrFkiQzIWcmVfCMnGRg77ViOAcNjS5gZbhJCsiEIAQWIYYUe5pg9mEZ/wALO3zNJj38v3pYcooTfWoxuJk2+jAn8gD+VLfFJTOufIfha8Obfia5HXv396UrDj/ClkuZ3M8SFpGJRjupJ+U+4rZ88T9/ZJEUaEBkIeQaVOARgH38qXnNqn465Hn3zbfU7Uze1KI/4Yux8Lx59tiN/uRUNjkp/X9AjEGpMNfPbu2WW5OgNut2VdHLwFQUOrR18beg9/aqPhnL699EHlidNa6kV8lhkeEDzJ6fetH2P2weW6UjKtEFP3J2/LNZXmPlyWxmKOCFBzHJ0DAdCG8iNsjrmqmOXIHZtPALSx4OKlizU4gfPT7J0z8SR4zG1rMyEaShi2x6YrGcZ4FbwWlwIIpYTLpVpZSSqrrU6M7kA4xj6ZrO3XadevD3RdBkYMirpcj+rOAfcAGp/Z/yzLcwXQOpYZY9Kk5w0gYFWHrpI3PvTuu80HX8guczBuwbDJI7KARpZN6j3sV59n9msd6rqyTsqNhIzvvgastgbAn862HaDIZbFxLEYlDI2slW0nUB8oOTnJH3pZ8NvZuG3gZkxJGSGjbbUCMEZ9D1DD2q55z7RTewiJYu6TIZssGLEdBsNhnf7CqtBDCC8+Q/C1YjCyS4yOVotumt7ev2Kj8qaEa4EcjPqtpQw0aRpABJySckeQ9+tefIyxm/txHr1ZOGcLgeBtyo3P5irzknleRLO7uXUgyQOkakblSMlse5Ax9D61n+zhc8Rt8b4LH7aG3oERBbZPvwTnyNe3EFpuh60f0rztYYpcxagsjGL5iuMeI7BQcfnmtB2fRq3C5GKrnMv8IHl6dKoO2VD8VAcbGIgH3DHI/UVo+zeM/4S2x8Rlx7+W33p7GDpj+1zZz/AIyM94+6W3I//wB9r/qD9jX0DXz/AMjj/wAha/6g/Y19AUzDfCUnj/8Avb4fcr9VAsuA28LtJFDGjt1ZUAJqfRWml58OcAQDuovEeFxTpomjWReuGGd/X2r1tbRIkCRqqKuwVRgD7CvWiikZnVlvRFRL3hUM2O9iSTT01oGx9M1LoqVAcWmwuAYqh5l4vZIyQ3mgl90V4y464znBA3NX9LLtR4c0t3CFVjiCVgQCd1BYb/alyOLW2FtwETZZw15IFHUdwW04PzDaySNbwMNUOQUCMoUKcHGwHX0qRFw+2SYuqQrMdyQqhznqfWl72YWLx3rl1YF7cOSQRkuVY7+u9UV/Yym8lxHJ35vFKtobVoy+4fHT5fOldKcoJC6B4ewzPjZJQAB8b8tE0+JT2SXUQmWP4iQZRmjyfD568YGMeZqfxO8hWBnlw0WPF4e8BBIHygHO59KwXaXBm9tyyFkEMmfAWHRsZwD54rzhtXHLZUowb+XSc/8AvHl1q3SEFwpKGDa6OJ5cesQPMnbwr1WyPE7Oyt1lAWGGQjBWIjJYEjKhc9B5irW67pk/E0FD/PjH67UuucrdjwWzAViR3WQFJI/DbyqR2mWjP8Dse7DeM92ZFXZN2Tz2zsfejOQDp2KrcG17mdY2XOF7/Dt5rXxcsWedS28G++RGp/4rnGOZrazKLM+guDpARmyBj+UHHUVUdl8DJYgESAa2KiQYOnboPIZzVZ2iWjyX1gIyyksR3gTVoyyeLHTb3qS6mZgEtkAfijDI4kC9b7AfFX/ErywuLX4mYRywD+MoWI8WMYxqG56Vzg3LfDzplgghOQGB06iARkHDbrVPx/lsWnBZoIy0hGGzjckyIT4RVZ2dWZTiEmEKKbWL+EqCdEJP3zn9agu6wBCe2EHDyPikNAmhe4Fcvn/xMn4hNWjUur+XIz+XWokHD7aByyJDE7dSFVCR/wBUoHsZfjT+HJ3/AMbq1aG1aM9dePl+/StL2i2XecQgyhdfh5P4dQzpkI8vXFR0ti6QeHhr2sEmjmkn5a9q315YwzoO9SOVOo1AMPqCa9bMx6AItGhdgExgY8tthS5traU8uFFV9e/hAOdIlyRjrjGftX77LrQpPMVD6DFHk933Sa8LsF8yPECfPBPnVhJ1hpulPwVRSHP8DiK8K17rtba04TapMzxxwrNvkqFDb9em4q0pP8u2oj4lGBE75mfd0eOSM+bMy+F19M+h6Z3b9WjdmGyRjYDC5ozZrHP9rtFFFMWFFFFFCEUUUUIRXDRRQhArlFFCldNFFFChBoNFFClAoNFFChBoFFFCFyumiihSihaKKFCK7RRQhf/Z">
          <a:extLst>
            <a:ext uri="{FF2B5EF4-FFF2-40B4-BE49-F238E27FC236}">
              <a16:creationId xmlns="" xmlns:a16="http://schemas.microsoft.com/office/drawing/2014/main" id="{00000000-0008-0000-0A00-000067000000}"/>
            </a:ext>
          </a:extLst>
        </xdr:cNvPr>
        <xdr:cNvSpPr>
          <a:spLocks noChangeAspect="1" noChangeArrowheads="1"/>
        </xdr:cNvSpPr>
      </xdr:nvSpPr>
      <xdr:spPr bwMode="auto">
        <a:xfrm>
          <a:off x="4400550" y="540591375"/>
          <a:ext cx="304800" cy="304800"/>
        </a:xfrm>
        <a:prstGeom prst="rect">
          <a:avLst/>
        </a:prstGeom>
        <a:noFill/>
      </xdr:spPr>
    </xdr:sp>
    <xdr:clientData/>
  </xdr:twoCellAnchor>
  <xdr:twoCellAnchor editAs="oneCell">
    <xdr:from>
      <xdr:col>8</xdr:col>
      <xdr:colOff>275165</xdr:colOff>
      <xdr:row>19</xdr:row>
      <xdr:rowOff>55936</xdr:rowOff>
    </xdr:from>
    <xdr:to>
      <xdr:col>8</xdr:col>
      <xdr:colOff>928690</xdr:colOff>
      <xdr:row>21</xdr:row>
      <xdr:rowOff>201080</xdr:rowOff>
    </xdr:to>
    <xdr:pic>
      <xdr:nvPicPr>
        <xdr:cNvPr id="104" name="Picture 8">
          <a:hlinkClick xmlns:r="http://schemas.openxmlformats.org/officeDocument/2006/relationships" r:id="rId34"/>
          <a:extLst>
            <a:ext uri="{FF2B5EF4-FFF2-40B4-BE49-F238E27FC236}">
              <a16:creationId xmlns=""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3" cstate="print"/>
        <a:stretch>
          <a:fillRect/>
        </a:stretch>
      </xdr:blipFill>
      <xdr:spPr bwMode="auto">
        <a:xfrm>
          <a:off x="9588498" y="4141103"/>
          <a:ext cx="653525" cy="526143"/>
        </a:xfrm>
        <a:prstGeom prst="roundRect">
          <a:avLst>
            <a:gd name="adj" fmla="val 8594"/>
          </a:avLst>
        </a:prstGeom>
        <a:solidFill>
          <a:srgbClr val="FFFFFF">
            <a:shade val="85000"/>
          </a:srgbClr>
        </a:solidFill>
        <a:ln>
          <a:noFill/>
        </a:ln>
        <a:effectLst>
          <a:reflection endPos="0" dir="5400000" sy="-100000" algn="bl" rotWithShape="0"/>
        </a:effectLst>
      </xdr:spPr>
    </xdr:pic>
    <xdr:clientData/>
  </xdr:twoCellAnchor>
  <xdr:twoCellAnchor editAs="oneCell">
    <xdr:from>
      <xdr:col>13</xdr:col>
      <xdr:colOff>122465</xdr:colOff>
      <xdr:row>1134</xdr:row>
      <xdr:rowOff>430741</xdr:rowOff>
    </xdr:from>
    <xdr:to>
      <xdr:col>13</xdr:col>
      <xdr:colOff>417740</xdr:colOff>
      <xdr:row>1135</xdr:row>
      <xdr:rowOff>327173</xdr:rowOff>
    </xdr:to>
    <xdr:pic>
      <xdr:nvPicPr>
        <xdr:cNvPr id="105"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105290" y="654541066"/>
          <a:ext cx="295275" cy="325057"/>
        </a:xfrm>
        <a:prstGeom prst="rect">
          <a:avLst/>
        </a:prstGeom>
        <a:noFill/>
        <a:ln w="9525">
          <a:noFill/>
          <a:miter lim="800000"/>
          <a:headEnd/>
          <a:tailEnd/>
        </a:ln>
      </xdr:spPr>
    </xdr:pic>
    <xdr:clientData/>
  </xdr:twoCellAnchor>
  <xdr:twoCellAnchor editAs="oneCell">
    <xdr:from>
      <xdr:col>12</xdr:col>
      <xdr:colOff>740228</xdr:colOff>
      <xdr:row>1123</xdr:row>
      <xdr:rowOff>189138</xdr:rowOff>
    </xdr:from>
    <xdr:to>
      <xdr:col>13</xdr:col>
      <xdr:colOff>1834</xdr:colOff>
      <xdr:row>1135</xdr:row>
      <xdr:rowOff>152400</xdr:rowOff>
    </xdr:to>
    <xdr:pic>
      <xdr:nvPicPr>
        <xdr:cNvPr id="106"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03878" y="652432563"/>
          <a:ext cx="280781" cy="342900"/>
        </a:xfrm>
        <a:prstGeom prst="rect">
          <a:avLst/>
        </a:prstGeom>
        <a:noFill/>
        <a:ln w="9525">
          <a:noFill/>
          <a:miter lim="800000"/>
          <a:headEnd/>
          <a:tailEnd/>
        </a:ln>
      </xdr:spPr>
    </xdr:pic>
    <xdr:clientData/>
  </xdr:twoCellAnchor>
  <xdr:twoCellAnchor editAs="oneCell">
    <xdr:from>
      <xdr:col>8</xdr:col>
      <xdr:colOff>38100</xdr:colOff>
      <xdr:row>13</xdr:row>
      <xdr:rowOff>183255</xdr:rowOff>
    </xdr:from>
    <xdr:to>
      <xdr:col>8</xdr:col>
      <xdr:colOff>1020274</xdr:colOff>
      <xdr:row>16</xdr:row>
      <xdr:rowOff>164017</xdr:rowOff>
    </xdr:to>
    <xdr:pic>
      <xdr:nvPicPr>
        <xdr:cNvPr id="108" name="Picture 3" descr="http://www.avtip.cz/wp-content/uploads/2009/10/sony-make-believe-500x258.jpg">
          <a:hlinkClick xmlns:r="http://schemas.openxmlformats.org/officeDocument/2006/relationships" r:id="rId35"/>
          <a:extLst>
            <a:ext uri="{FF2B5EF4-FFF2-40B4-BE49-F238E27FC236}">
              <a16:creationId xmlns=""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36" cstate="print"/>
        <a:srcRect l="23600" t="28682" r="19600" b="31008"/>
        <a:stretch>
          <a:fillRect/>
        </a:stretch>
      </xdr:blipFill>
      <xdr:spPr bwMode="auto">
        <a:xfrm>
          <a:off x="8172450" y="3145530"/>
          <a:ext cx="982174" cy="361762"/>
        </a:xfrm>
        <a:prstGeom prst="roundRect">
          <a:avLst>
            <a:gd name="adj" fmla="val 0"/>
          </a:avLst>
        </a:prstGeom>
        <a:solidFill>
          <a:srgbClr val="FFFFFF">
            <a:shade val="85000"/>
          </a:srgbClr>
        </a:solidFill>
        <a:ln>
          <a:noFill/>
        </a:ln>
        <a:effectLst>
          <a:reflection endPos="0" dir="5400000" sy="-100000" algn="bl" rotWithShape="0"/>
        </a:effectLst>
      </xdr:spPr>
    </xdr:pic>
    <xdr:clientData/>
  </xdr:twoCellAnchor>
  <xdr:twoCellAnchor editAs="oneCell">
    <xdr:from>
      <xdr:col>6</xdr:col>
      <xdr:colOff>190500</xdr:colOff>
      <xdr:row>246</xdr:row>
      <xdr:rowOff>17318</xdr:rowOff>
    </xdr:from>
    <xdr:to>
      <xdr:col>6</xdr:col>
      <xdr:colOff>1172674</xdr:colOff>
      <xdr:row>246</xdr:row>
      <xdr:rowOff>369194</xdr:rowOff>
    </xdr:to>
    <xdr:pic>
      <xdr:nvPicPr>
        <xdr:cNvPr id="109" name="Picture 3" descr="http://www.avtip.cz/wp-content/uploads/2009/10/sony-make-believe-500x258.jpg">
          <a:extLst>
            <a:ext uri="{FF2B5EF4-FFF2-40B4-BE49-F238E27FC236}">
              <a16:creationId xmlns=""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36" cstate="print"/>
        <a:srcRect l="23600" t="28682" r="19600" b="31008"/>
        <a:stretch>
          <a:fillRect/>
        </a:stretch>
      </xdr:blipFill>
      <xdr:spPr bwMode="auto">
        <a:xfrm>
          <a:off x="5876925" y="85466093"/>
          <a:ext cx="982174" cy="351876"/>
        </a:xfrm>
        <a:prstGeom prst="rect">
          <a:avLst/>
        </a:prstGeom>
        <a:noFill/>
      </xdr:spPr>
    </xdr:pic>
    <xdr:clientData/>
  </xdr:twoCellAnchor>
  <xdr:twoCellAnchor editAs="oneCell">
    <xdr:from>
      <xdr:col>6</xdr:col>
      <xdr:colOff>153459</xdr:colOff>
      <xdr:row>808</xdr:row>
      <xdr:rowOff>32809</xdr:rowOff>
    </xdr:from>
    <xdr:to>
      <xdr:col>7</xdr:col>
      <xdr:colOff>59224</xdr:colOff>
      <xdr:row>808</xdr:row>
      <xdr:rowOff>323850</xdr:rowOff>
    </xdr:to>
    <xdr:pic>
      <xdr:nvPicPr>
        <xdr:cNvPr id="110" name="Picture 3" descr="http://www.pluggd.in/wp-content/uploads/2012/03/micromax_new_logo.jpg">
          <a:extLst>
            <a:ext uri="{FF2B5EF4-FFF2-40B4-BE49-F238E27FC236}">
              <a16:creationId xmlns=""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839884" y="459976009"/>
          <a:ext cx="1277365" cy="291041"/>
        </a:xfrm>
        <a:prstGeom prst="rect">
          <a:avLst/>
        </a:prstGeom>
        <a:noFill/>
      </xdr:spPr>
    </xdr:pic>
    <xdr:clientData/>
  </xdr:twoCellAnchor>
  <xdr:twoCellAnchor editAs="oneCell">
    <xdr:from>
      <xdr:col>4</xdr:col>
      <xdr:colOff>416873</xdr:colOff>
      <xdr:row>14</xdr:row>
      <xdr:rowOff>104652</xdr:rowOff>
    </xdr:from>
    <xdr:to>
      <xdr:col>5</xdr:col>
      <xdr:colOff>675405</xdr:colOff>
      <xdr:row>17</xdr:row>
      <xdr:rowOff>67912</xdr:rowOff>
    </xdr:to>
    <xdr:pic>
      <xdr:nvPicPr>
        <xdr:cNvPr id="111" name="Picture 3" descr="http://www.pluggd.in/wp-content/uploads/2012/03/micromax_new_logo.jpg">
          <a:hlinkClick xmlns:r="http://schemas.openxmlformats.org/officeDocument/2006/relationships" r:id="rId38"/>
          <a:extLst>
            <a:ext uri="{FF2B5EF4-FFF2-40B4-BE49-F238E27FC236}">
              <a16:creationId xmlns=""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807773" y="3257427"/>
          <a:ext cx="1268182" cy="344260"/>
        </a:xfrm>
        <a:prstGeom prst="roundRect">
          <a:avLst>
            <a:gd name="adj" fmla="val 8594"/>
          </a:avLst>
        </a:prstGeom>
        <a:solidFill>
          <a:srgbClr val="FFFFFF">
            <a:shade val="85000"/>
          </a:srgbClr>
        </a:solidFill>
        <a:ln>
          <a:noFill/>
        </a:ln>
        <a:effectLst>
          <a:reflection endPos="0" dist="5000" dir="5400000" sy="-100000" algn="bl" rotWithShape="0"/>
        </a:effectLst>
      </xdr:spPr>
    </xdr:pic>
    <xdr:clientData/>
  </xdr:twoCellAnchor>
  <xdr:twoCellAnchor editAs="oneCell">
    <xdr:from>
      <xdr:col>29</xdr:col>
      <xdr:colOff>541618</xdr:colOff>
      <xdr:row>1068</xdr:row>
      <xdr:rowOff>56029</xdr:rowOff>
    </xdr:from>
    <xdr:to>
      <xdr:col>30</xdr:col>
      <xdr:colOff>220196</xdr:colOff>
      <xdr:row>1135</xdr:row>
      <xdr:rowOff>167766</xdr:rowOff>
    </xdr:to>
    <xdr:pic>
      <xdr:nvPicPr>
        <xdr:cNvPr id="112"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6163868" y="641783854"/>
          <a:ext cx="278653" cy="358266"/>
        </a:xfrm>
        <a:prstGeom prst="rect">
          <a:avLst/>
        </a:prstGeom>
        <a:noFill/>
        <a:ln w="9525">
          <a:noFill/>
          <a:miter lim="800000"/>
          <a:headEnd/>
          <a:tailEnd/>
        </a:ln>
      </xdr:spPr>
    </xdr:pic>
    <xdr:clientData/>
  </xdr:twoCellAnchor>
  <xdr:twoCellAnchor editAs="oneCell">
    <xdr:from>
      <xdr:col>2</xdr:col>
      <xdr:colOff>104775</xdr:colOff>
      <xdr:row>1119</xdr:row>
      <xdr:rowOff>9525</xdr:rowOff>
    </xdr:from>
    <xdr:to>
      <xdr:col>2</xdr:col>
      <xdr:colOff>378278</xdr:colOff>
      <xdr:row>1135</xdr:row>
      <xdr:rowOff>57156</xdr:rowOff>
    </xdr:to>
    <xdr:pic>
      <xdr:nvPicPr>
        <xdr:cNvPr id="113"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8700" y="651490950"/>
          <a:ext cx="273503" cy="342906"/>
        </a:xfrm>
        <a:prstGeom prst="rect">
          <a:avLst/>
        </a:prstGeom>
        <a:noFill/>
        <a:ln w="9525">
          <a:noFill/>
          <a:miter lim="800000"/>
          <a:headEnd/>
          <a:tailEnd/>
        </a:ln>
      </xdr:spPr>
    </xdr:pic>
    <xdr:clientData/>
  </xdr:twoCellAnchor>
  <xdr:twoCellAnchor>
    <xdr:from>
      <xdr:col>9</xdr:col>
      <xdr:colOff>621243</xdr:colOff>
      <xdr:row>56</xdr:row>
      <xdr:rowOff>142875</xdr:rowOff>
    </xdr:from>
    <xdr:to>
      <xdr:col>13</xdr:col>
      <xdr:colOff>47625</xdr:colOff>
      <xdr:row>77</xdr:row>
      <xdr:rowOff>37041</xdr:rowOff>
    </xdr:to>
    <xdr:graphicFrame macro="">
      <xdr:nvGraphicFramePr>
        <xdr:cNvPr id="114" name="Chart 113">
          <a:extLst>
            <a:ext uri="{FF2B5EF4-FFF2-40B4-BE49-F238E27FC236}">
              <a16:creationId xmlns="" xmlns:a16="http://schemas.microsoft.com/office/drawing/2014/main" id="{00000000-0008-0000-0A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xdr:col>
      <xdr:colOff>514349</xdr:colOff>
      <xdr:row>1133</xdr:row>
      <xdr:rowOff>156882</xdr:rowOff>
    </xdr:from>
    <xdr:to>
      <xdr:col>14</xdr:col>
      <xdr:colOff>866774</xdr:colOff>
      <xdr:row>1151</xdr:row>
      <xdr:rowOff>123825</xdr:rowOff>
    </xdr:to>
    <xdr:graphicFrame macro="">
      <xdr:nvGraphicFramePr>
        <xdr:cNvPr id="115" name="Chart 114">
          <a:extLst>
            <a:ext uri="{FF2B5EF4-FFF2-40B4-BE49-F238E27FC236}">
              <a16:creationId xmlns="" xmlns:a16="http://schemas.microsoft.com/office/drawing/2014/main" id="{00000000-0008-0000-0A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14</xdr:col>
      <xdr:colOff>495300</xdr:colOff>
      <xdr:row>91</xdr:row>
      <xdr:rowOff>29936</xdr:rowOff>
    </xdr:from>
    <xdr:to>
      <xdr:col>14</xdr:col>
      <xdr:colOff>762000</xdr:colOff>
      <xdr:row>92</xdr:row>
      <xdr:rowOff>172811</xdr:rowOff>
    </xdr:to>
    <xdr:pic>
      <xdr:nvPicPr>
        <xdr:cNvPr id="116"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6478250" y="19994336"/>
          <a:ext cx="266700" cy="333375"/>
        </a:xfrm>
        <a:prstGeom prst="rect">
          <a:avLst/>
        </a:prstGeom>
        <a:noFill/>
        <a:ln w="9525">
          <a:noFill/>
          <a:miter lim="800000"/>
          <a:headEnd/>
          <a:tailEnd/>
        </a:ln>
      </xdr:spPr>
    </xdr:pic>
    <xdr:clientData/>
  </xdr:twoCellAnchor>
  <xdr:twoCellAnchor editAs="oneCell">
    <xdr:from>
      <xdr:col>14</xdr:col>
      <xdr:colOff>542925</xdr:colOff>
      <xdr:row>1126</xdr:row>
      <xdr:rowOff>0</xdr:rowOff>
    </xdr:from>
    <xdr:to>
      <xdr:col>14</xdr:col>
      <xdr:colOff>819150</xdr:colOff>
      <xdr:row>1135</xdr:row>
      <xdr:rowOff>56100</xdr:rowOff>
    </xdr:to>
    <xdr:pic>
      <xdr:nvPicPr>
        <xdr:cNvPr id="117" name="Picture 58" descr="uparrow">
          <a:hlinkClick xmlns:r="http://schemas.openxmlformats.org/officeDocument/2006/relationships" r:id="rId12" tooltip="Click Here to Navigate to Top"/>
          <a:extLst>
            <a:ext uri="{FF2B5EF4-FFF2-40B4-BE49-F238E27FC236}">
              <a16:creationId xmlns=""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6525875" y="652814925"/>
          <a:ext cx="276225" cy="341850"/>
        </a:xfrm>
        <a:prstGeom prst="rect">
          <a:avLst/>
        </a:prstGeom>
        <a:noFill/>
        <a:ln w="9525">
          <a:noFill/>
          <a:miter lim="800000"/>
          <a:headEnd/>
          <a:tailEnd/>
        </a:ln>
      </xdr:spPr>
    </xdr:pic>
    <xdr:clientData/>
  </xdr:twoCellAnchor>
  <xdr:twoCellAnchor editAs="oneCell">
    <xdr:from>
      <xdr:col>11</xdr:col>
      <xdr:colOff>0</xdr:colOff>
      <xdr:row>111</xdr:row>
      <xdr:rowOff>0</xdr:rowOff>
    </xdr:from>
    <xdr:to>
      <xdr:col>11</xdr:col>
      <xdr:colOff>266700</xdr:colOff>
      <xdr:row>111</xdr:row>
      <xdr:rowOff>333374</xdr:rowOff>
    </xdr:to>
    <xdr:pic>
      <xdr:nvPicPr>
        <xdr:cNvPr id="118"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24126825"/>
          <a:ext cx="266700" cy="333374"/>
        </a:xfrm>
        <a:prstGeom prst="rect">
          <a:avLst/>
        </a:prstGeom>
        <a:noFill/>
        <a:ln w="9525">
          <a:noFill/>
          <a:miter lim="800000"/>
          <a:headEnd/>
          <a:tailEnd/>
        </a:ln>
      </xdr:spPr>
    </xdr:pic>
    <xdr:clientData/>
  </xdr:twoCellAnchor>
  <xdr:twoCellAnchor editAs="oneCell">
    <xdr:from>
      <xdr:col>11</xdr:col>
      <xdr:colOff>0</xdr:colOff>
      <xdr:row>161</xdr:row>
      <xdr:rowOff>0</xdr:rowOff>
    </xdr:from>
    <xdr:to>
      <xdr:col>11</xdr:col>
      <xdr:colOff>266700</xdr:colOff>
      <xdr:row>162</xdr:row>
      <xdr:rowOff>95249</xdr:rowOff>
    </xdr:to>
    <xdr:pic>
      <xdr:nvPicPr>
        <xdr:cNvPr id="119"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50549175"/>
          <a:ext cx="266700" cy="323850"/>
        </a:xfrm>
        <a:prstGeom prst="rect">
          <a:avLst/>
        </a:prstGeom>
        <a:noFill/>
        <a:ln w="9525">
          <a:noFill/>
          <a:miter lim="800000"/>
          <a:headEnd/>
          <a:tailEnd/>
        </a:ln>
      </xdr:spPr>
    </xdr:pic>
    <xdr:clientData/>
  </xdr:twoCellAnchor>
  <xdr:twoCellAnchor editAs="oneCell">
    <xdr:from>
      <xdr:col>11</xdr:col>
      <xdr:colOff>0</xdr:colOff>
      <xdr:row>211</xdr:row>
      <xdr:rowOff>0</xdr:rowOff>
    </xdr:from>
    <xdr:to>
      <xdr:col>11</xdr:col>
      <xdr:colOff>333376</xdr:colOff>
      <xdr:row>212</xdr:row>
      <xdr:rowOff>295275</xdr:rowOff>
    </xdr:to>
    <xdr:pic>
      <xdr:nvPicPr>
        <xdr:cNvPr id="120"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72475725"/>
          <a:ext cx="333376" cy="400049"/>
        </a:xfrm>
        <a:prstGeom prst="rect">
          <a:avLst/>
        </a:prstGeom>
        <a:noFill/>
        <a:ln w="9525">
          <a:noFill/>
          <a:miter lim="800000"/>
          <a:headEnd/>
          <a:tailEnd/>
        </a:ln>
      </xdr:spPr>
    </xdr:pic>
    <xdr:clientData/>
  </xdr:twoCellAnchor>
  <xdr:twoCellAnchor editAs="oneCell">
    <xdr:from>
      <xdr:col>11</xdr:col>
      <xdr:colOff>0</xdr:colOff>
      <xdr:row>799</xdr:row>
      <xdr:rowOff>0</xdr:rowOff>
    </xdr:from>
    <xdr:to>
      <xdr:col>11</xdr:col>
      <xdr:colOff>333376</xdr:colOff>
      <xdr:row>801</xdr:row>
      <xdr:rowOff>152400</xdr:rowOff>
    </xdr:to>
    <xdr:pic>
      <xdr:nvPicPr>
        <xdr:cNvPr id="121"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458257275"/>
          <a:ext cx="333376" cy="400050"/>
        </a:xfrm>
        <a:prstGeom prst="rect">
          <a:avLst/>
        </a:prstGeom>
        <a:noFill/>
        <a:ln w="9525">
          <a:noFill/>
          <a:miter lim="800000"/>
          <a:headEnd/>
          <a:tailEnd/>
        </a:ln>
      </xdr:spPr>
    </xdr:pic>
    <xdr:clientData/>
  </xdr:twoCellAnchor>
  <xdr:twoCellAnchor editAs="oneCell">
    <xdr:from>
      <xdr:col>11</xdr:col>
      <xdr:colOff>0</xdr:colOff>
      <xdr:row>799</xdr:row>
      <xdr:rowOff>0</xdr:rowOff>
    </xdr:from>
    <xdr:to>
      <xdr:col>11</xdr:col>
      <xdr:colOff>333376</xdr:colOff>
      <xdr:row>801</xdr:row>
      <xdr:rowOff>152400</xdr:rowOff>
    </xdr:to>
    <xdr:pic>
      <xdr:nvPicPr>
        <xdr:cNvPr id="122"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458257275"/>
          <a:ext cx="333376" cy="400050"/>
        </a:xfrm>
        <a:prstGeom prst="rect">
          <a:avLst/>
        </a:prstGeom>
        <a:noFill/>
        <a:ln w="9525">
          <a:noFill/>
          <a:miter lim="800000"/>
          <a:headEnd/>
          <a:tailEnd/>
        </a:ln>
      </xdr:spPr>
    </xdr:pic>
    <xdr:clientData/>
  </xdr:twoCellAnchor>
  <xdr:twoCellAnchor editAs="oneCell">
    <xdr:from>
      <xdr:col>11</xdr:col>
      <xdr:colOff>0</xdr:colOff>
      <xdr:row>799</xdr:row>
      <xdr:rowOff>0</xdr:rowOff>
    </xdr:from>
    <xdr:to>
      <xdr:col>11</xdr:col>
      <xdr:colOff>333376</xdr:colOff>
      <xdr:row>801</xdr:row>
      <xdr:rowOff>152400</xdr:rowOff>
    </xdr:to>
    <xdr:pic>
      <xdr:nvPicPr>
        <xdr:cNvPr id="123"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458257275"/>
          <a:ext cx="333376" cy="400050"/>
        </a:xfrm>
        <a:prstGeom prst="rect">
          <a:avLst/>
        </a:prstGeom>
        <a:noFill/>
        <a:ln w="9525">
          <a:noFill/>
          <a:miter lim="800000"/>
          <a:headEnd/>
          <a:tailEnd/>
        </a:ln>
      </xdr:spPr>
    </xdr:pic>
    <xdr:clientData/>
  </xdr:twoCellAnchor>
  <xdr:twoCellAnchor editAs="oneCell">
    <xdr:from>
      <xdr:col>11</xdr:col>
      <xdr:colOff>0</xdr:colOff>
      <xdr:row>938</xdr:row>
      <xdr:rowOff>0</xdr:rowOff>
    </xdr:from>
    <xdr:to>
      <xdr:col>11</xdr:col>
      <xdr:colOff>333376</xdr:colOff>
      <xdr:row>941</xdr:row>
      <xdr:rowOff>19049</xdr:rowOff>
    </xdr:to>
    <xdr:pic>
      <xdr:nvPicPr>
        <xdr:cNvPr id="124"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539829375"/>
          <a:ext cx="333376" cy="400049"/>
        </a:xfrm>
        <a:prstGeom prst="rect">
          <a:avLst/>
        </a:prstGeom>
        <a:noFill/>
        <a:ln w="9525">
          <a:noFill/>
          <a:miter lim="800000"/>
          <a:headEnd/>
          <a:tailEnd/>
        </a:ln>
      </xdr:spPr>
    </xdr:pic>
    <xdr:clientData/>
  </xdr:twoCellAnchor>
  <xdr:twoCellAnchor editAs="oneCell">
    <xdr:from>
      <xdr:col>10</xdr:col>
      <xdr:colOff>0</xdr:colOff>
      <xdr:row>1005</xdr:row>
      <xdr:rowOff>0</xdr:rowOff>
    </xdr:from>
    <xdr:to>
      <xdr:col>10</xdr:col>
      <xdr:colOff>333376</xdr:colOff>
      <xdr:row>1005</xdr:row>
      <xdr:rowOff>402165</xdr:rowOff>
    </xdr:to>
    <xdr:pic>
      <xdr:nvPicPr>
        <xdr:cNvPr id="125"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15575" y="591654900"/>
          <a:ext cx="333376" cy="402165"/>
        </a:xfrm>
        <a:prstGeom prst="rect">
          <a:avLst/>
        </a:prstGeom>
        <a:noFill/>
        <a:ln w="9525">
          <a:noFill/>
          <a:miter lim="800000"/>
          <a:headEnd/>
          <a:tailEnd/>
        </a:ln>
      </xdr:spPr>
    </xdr:pic>
    <xdr:clientData/>
  </xdr:twoCellAnchor>
  <xdr:twoCellAnchor editAs="oneCell">
    <xdr:from>
      <xdr:col>9</xdr:col>
      <xdr:colOff>0</xdr:colOff>
      <xdr:row>62</xdr:row>
      <xdr:rowOff>0</xdr:rowOff>
    </xdr:from>
    <xdr:to>
      <xdr:col>9</xdr:col>
      <xdr:colOff>266700</xdr:colOff>
      <xdr:row>63</xdr:row>
      <xdr:rowOff>114300</xdr:rowOff>
    </xdr:to>
    <xdr:pic>
      <xdr:nvPicPr>
        <xdr:cNvPr id="126"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29725" y="13411200"/>
          <a:ext cx="266700" cy="333374"/>
        </a:xfrm>
        <a:prstGeom prst="rect">
          <a:avLst/>
        </a:prstGeom>
        <a:noFill/>
        <a:ln w="9525">
          <a:noFill/>
          <a:miter lim="800000"/>
          <a:headEnd/>
          <a:tailEnd/>
        </a:ln>
      </xdr:spPr>
    </xdr:pic>
    <xdr:clientData/>
  </xdr:twoCellAnchor>
  <xdr:twoCellAnchor editAs="oneCell">
    <xdr:from>
      <xdr:col>10</xdr:col>
      <xdr:colOff>0</xdr:colOff>
      <xdr:row>39</xdr:row>
      <xdr:rowOff>0</xdr:rowOff>
    </xdr:from>
    <xdr:to>
      <xdr:col>10</xdr:col>
      <xdr:colOff>266700</xdr:colOff>
      <xdr:row>40</xdr:row>
      <xdr:rowOff>142874</xdr:rowOff>
    </xdr:to>
    <xdr:pic>
      <xdr:nvPicPr>
        <xdr:cNvPr id="127" name="Picture 44" descr="uparrow">
          <a:hlinkClick xmlns:r="http://schemas.openxmlformats.org/officeDocument/2006/relationships" r:id="rId12" tooltip="Click Here To Move to Top"/>
          <a:extLst>
            <a:ext uri="{FF2B5EF4-FFF2-40B4-BE49-F238E27FC236}">
              <a16:creationId xmlns=""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15575" y="8772525"/>
          <a:ext cx="266700" cy="333374"/>
        </a:xfrm>
        <a:prstGeom prst="rect">
          <a:avLst/>
        </a:prstGeom>
        <a:noFill/>
        <a:ln w="9525">
          <a:noFill/>
          <a:miter lim="800000"/>
          <a:headEnd/>
          <a:tailEnd/>
        </a:ln>
      </xdr:spPr>
    </xdr:pic>
    <xdr:clientData/>
  </xdr:twoCellAnchor>
  <xdr:twoCellAnchor>
    <xdr:from>
      <xdr:col>10</xdr:col>
      <xdr:colOff>802217</xdr:colOff>
      <xdr:row>81</xdr:row>
      <xdr:rowOff>83344</xdr:rowOff>
    </xdr:from>
    <xdr:to>
      <xdr:col>14</xdr:col>
      <xdr:colOff>488156</xdr:colOff>
      <xdr:row>100</xdr:row>
      <xdr:rowOff>1610</xdr:rowOff>
    </xdr:to>
    <xdr:graphicFrame macro="">
      <xdr:nvGraphicFramePr>
        <xdr:cNvPr id="128" name="Chart 127">
          <a:extLst>
            <a:ext uri="{FF2B5EF4-FFF2-40B4-BE49-F238E27FC236}">
              <a16:creationId xmlns="" xmlns:a16="http://schemas.microsoft.com/office/drawing/2014/main" id="{00000000-0008-0000-0A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11</xdr:col>
      <xdr:colOff>0</xdr:colOff>
      <xdr:row>799</xdr:row>
      <xdr:rowOff>0</xdr:rowOff>
    </xdr:from>
    <xdr:to>
      <xdr:col>11</xdr:col>
      <xdr:colOff>333376</xdr:colOff>
      <xdr:row>801</xdr:row>
      <xdr:rowOff>152400</xdr:rowOff>
    </xdr:to>
    <xdr:pic>
      <xdr:nvPicPr>
        <xdr:cNvPr id="129" name="Picture 20" descr="uparrow">
          <a:hlinkClick xmlns:r="http://schemas.openxmlformats.org/officeDocument/2006/relationships" r:id="rId4" tooltip="Click Here to Navigate to Top"/>
          <a:extLst>
            <a:ext uri="{FF2B5EF4-FFF2-40B4-BE49-F238E27FC236}">
              <a16:creationId xmlns=""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63500" y="458257275"/>
          <a:ext cx="333376" cy="400050"/>
        </a:xfrm>
        <a:prstGeom prst="rect">
          <a:avLst/>
        </a:prstGeom>
        <a:noFill/>
        <a:ln w="9525">
          <a:noFill/>
          <a:miter lim="800000"/>
          <a:headEnd/>
          <a:tailEnd/>
        </a:ln>
      </xdr:spPr>
    </xdr:pic>
    <xdr:clientData/>
  </xdr:twoCellAnchor>
  <xdr:twoCellAnchor editAs="oneCell">
    <xdr:from>
      <xdr:col>2</xdr:col>
      <xdr:colOff>352425</xdr:colOff>
      <xdr:row>8</xdr:row>
      <xdr:rowOff>24625</xdr:rowOff>
    </xdr:from>
    <xdr:to>
      <xdr:col>3</xdr:col>
      <xdr:colOff>484659</xdr:colOff>
      <xdr:row>12</xdr:row>
      <xdr:rowOff>66675</xdr:rowOff>
    </xdr:to>
    <xdr:pic>
      <xdr:nvPicPr>
        <xdr:cNvPr id="130" name="Picture 2" descr="http://www.mobilewebdesigncompany.net/images/mobile.png">
          <a:extLst>
            <a:ext uri="{FF2B5EF4-FFF2-40B4-BE49-F238E27FC236}">
              <a16:creationId xmlns=""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1276350" y="1710550"/>
          <a:ext cx="1170459" cy="851675"/>
        </a:xfrm>
        <a:prstGeom prst="roundRect">
          <a:avLst>
            <a:gd name="adj" fmla="val 0"/>
          </a:avLst>
        </a:prstGeom>
        <a:solidFill>
          <a:srgbClr val="FFFFFF">
            <a:shade val="85000"/>
          </a:srgbClr>
        </a:solidFill>
        <a:ln>
          <a:noFill/>
        </a:ln>
        <a:effectLst>
          <a:reflection endPos="0" dist="5000" dir="5400000" sy="-100000" algn="bl" rotWithShape="0"/>
        </a:effectLst>
      </xdr:spPr>
    </xdr:pic>
    <xdr:clientData/>
  </xdr:twoCellAnchor>
  <xdr:twoCellAnchor editAs="oneCell">
    <xdr:from>
      <xdr:col>5</xdr:col>
      <xdr:colOff>255058</xdr:colOff>
      <xdr:row>949</xdr:row>
      <xdr:rowOff>166158</xdr:rowOff>
    </xdr:from>
    <xdr:to>
      <xdr:col>6</xdr:col>
      <xdr:colOff>1095375</xdr:colOff>
      <xdr:row>952</xdr:row>
      <xdr:rowOff>66639</xdr:rowOff>
    </xdr:to>
    <xdr:pic>
      <xdr:nvPicPr>
        <xdr:cNvPr id="131" name="Picture 5">
          <a:extLst>
            <a:ext uri="{FF2B5EF4-FFF2-40B4-BE49-F238E27FC236}">
              <a16:creationId xmlns=""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4655608" y="542091033"/>
          <a:ext cx="2126192" cy="500554"/>
        </a:xfrm>
        <a:prstGeom prst="rect">
          <a:avLst/>
        </a:prstGeom>
        <a:ln w="88900" cap="sq" cmpd="thickThin">
          <a:solidFill>
            <a:srgbClr val="000000"/>
          </a:solidFill>
          <a:prstDash val="solid"/>
          <a:miter lim="800000"/>
        </a:ln>
        <a:effectLst>
          <a:innerShdw blurRad="76200">
            <a:srgbClr val="000000"/>
          </a:innerShdw>
          <a:reflection blurRad="6350" stA="50000" endA="300" endPos="55500" dist="50800" dir="5400000" sy="-100000" algn="bl" rotWithShape="0"/>
        </a:effectLst>
      </xdr:spPr>
    </xdr:pic>
    <xdr:clientData/>
  </xdr:twoCellAnchor>
  <xdr:oneCellAnchor>
    <xdr:from>
      <xdr:col>3</xdr:col>
      <xdr:colOff>21166</xdr:colOff>
      <xdr:row>905</xdr:row>
      <xdr:rowOff>21166</xdr:rowOff>
    </xdr:from>
    <xdr:ext cx="209550" cy="160020"/>
    <xdr:pic>
      <xdr:nvPicPr>
        <xdr:cNvPr id="132" name="Picture 5" descr="http://t0.gstatic.com/images?q=tbn:ANd9GcR2wLGNqdW1KVjSkkXzxtY9J7kSH3YArES1m5PQzzCeqCTDlyA1FA">
          <a:extLst>
            <a:ext uri="{FF2B5EF4-FFF2-40B4-BE49-F238E27FC236}">
              <a16:creationId xmlns=""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3316" y="524172391"/>
          <a:ext cx="209550" cy="160020"/>
        </a:xfrm>
        <a:prstGeom prst="rect">
          <a:avLst/>
        </a:prstGeom>
        <a:noFill/>
      </xdr:spPr>
    </xdr:pic>
    <xdr:clientData/>
  </xdr:oneCellAnchor>
  <xdr:oneCellAnchor>
    <xdr:from>
      <xdr:col>3</xdr:col>
      <xdr:colOff>1240366</xdr:colOff>
      <xdr:row>905</xdr:row>
      <xdr:rowOff>21166</xdr:rowOff>
    </xdr:from>
    <xdr:ext cx="152400" cy="174625"/>
    <xdr:pic>
      <xdr:nvPicPr>
        <xdr:cNvPr id="133" name="Picture 4">
          <a:extLst>
            <a:ext uri="{FF2B5EF4-FFF2-40B4-BE49-F238E27FC236}">
              <a16:creationId xmlns=""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2516" y="524172391"/>
          <a:ext cx="152400" cy="174625"/>
        </a:xfrm>
        <a:prstGeom prst="rect">
          <a:avLst/>
        </a:prstGeom>
        <a:noFill/>
        <a:ln w="1">
          <a:noFill/>
          <a:miter lim="800000"/>
          <a:headEnd/>
          <a:tailEnd type="none" w="med" len="med"/>
        </a:ln>
        <a:effectLst/>
      </xdr:spPr>
    </xdr:pic>
    <xdr:clientData/>
  </xdr:oneCellAnchor>
  <xdr:twoCellAnchor editAs="oneCell">
    <xdr:from>
      <xdr:col>13</xdr:col>
      <xdr:colOff>218017</xdr:colOff>
      <xdr:row>35</xdr:row>
      <xdr:rowOff>613747</xdr:rowOff>
    </xdr:from>
    <xdr:to>
      <xdr:col>13</xdr:col>
      <xdr:colOff>742951</xdr:colOff>
      <xdr:row>38</xdr:row>
      <xdr:rowOff>51475</xdr:rowOff>
    </xdr:to>
    <xdr:pic>
      <xdr:nvPicPr>
        <xdr:cNvPr id="134" name="Picture 133" descr="Tonse-service-logo_RGB.jpg">
          <a:extLst>
            <a:ext uri="{FF2B5EF4-FFF2-40B4-BE49-F238E27FC236}">
              <a16:creationId xmlns="" xmlns:a16="http://schemas.microsoft.com/office/drawing/2014/main" id="{00000000-0008-0000-0A00-000086000000}"/>
            </a:ext>
          </a:extLst>
        </xdr:cNvPr>
        <xdr:cNvPicPr>
          <a:picLocks noChangeAspect="1"/>
        </xdr:cNvPicPr>
      </xdr:nvPicPr>
      <xdr:blipFill>
        <a:blip xmlns:r="http://schemas.openxmlformats.org/officeDocument/2006/relationships" r:embed="rId47" cstate="print">
          <a:clrChange>
            <a:clrFrom>
              <a:srgbClr val="FFFFFF"/>
            </a:clrFrom>
            <a:clrTo>
              <a:srgbClr val="FFFFFF">
                <a:alpha val="0"/>
              </a:srgbClr>
            </a:clrTo>
          </a:clrChange>
        </a:blip>
        <a:stretch>
          <a:fillRect/>
        </a:stretch>
      </xdr:blipFill>
      <xdr:spPr>
        <a:xfrm>
          <a:off x="15200842" y="8071822"/>
          <a:ext cx="524934" cy="561679"/>
        </a:xfrm>
        <a:prstGeom prst="rect">
          <a:avLst/>
        </a:prstGeom>
      </xdr:spPr>
    </xdr:pic>
    <xdr:clientData/>
  </xdr:twoCellAnchor>
  <xdr:twoCellAnchor editAs="oneCell">
    <xdr:from>
      <xdr:col>9</xdr:col>
      <xdr:colOff>1037166</xdr:colOff>
      <xdr:row>72</xdr:row>
      <xdr:rowOff>63499</xdr:rowOff>
    </xdr:from>
    <xdr:to>
      <xdr:col>10</xdr:col>
      <xdr:colOff>695473</xdr:colOff>
      <xdr:row>75</xdr:row>
      <xdr:rowOff>197527</xdr:rowOff>
    </xdr:to>
    <xdr:pic>
      <xdr:nvPicPr>
        <xdr:cNvPr id="135" name="Picture 134" descr="Tonse-service-logo_RGB.jpg">
          <a:extLst>
            <a:ext uri="{FF2B5EF4-FFF2-40B4-BE49-F238E27FC236}">
              <a16:creationId xmlns="" xmlns:a16="http://schemas.microsoft.com/office/drawing/2014/main" id="{00000000-0008-0000-0A00-000087000000}"/>
            </a:ext>
          </a:extLst>
        </xdr:cNvPr>
        <xdr:cNvPicPr>
          <a:picLocks noChangeAspect="1"/>
        </xdr:cNvPicPr>
      </xdr:nvPicPr>
      <xdr:blipFill>
        <a:blip xmlns:r="http://schemas.openxmlformats.org/officeDocument/2006/relationships" r:embed="rId48" cstate="print">
          <a:clrChange>
            <a:clrFrom>
              <a:srgbClr val="FFFFFF"/>
            </a:clrFrom>
            <a:clrTo>
              <a:srgbClr val="FFFFFF">
                <a:alpha val="0"/>
              </a:srgbClr>
            </a:clrTo>
          </a:clrChange>
        </a:blip>
        <a:stretch>
          <a:fillRect/>
        </a:stretch>
      </xdr:blipFill>
      <xdr:spPr>
        <a:xfrm>
          <a:off x="10266891" y="15665449"/>
          <a:ext cx="744157" cy="791253"/>
        </a:xfrm>
        <a:prstGeom prst="rect">
          <a:avLst/>
        </a:prstGeom>
      </xdr:spPr>
    </xdr:pic>
    <xdr:clientData/>
  </xdr:twoCellAnchor>
  <xdr:twoCellAnchor editAs="oneCell">
    <xdr:from>
      <xdr:col>10</xdr:col>
      <xdr:colOff>1185332</xdr:colOff>
      <xdr:row>94</xdr:row>
      <xdr:rowOff>179916</xdr:rowOff>
    </xdr:from>
    <xdr:to>
      <xdr:col>10</xdr:col>
      <xdr:colOff>1933723</xdr:colOff>
      <xdr:row>99</xdr:row>
      <xdr:rowOff>28194</xdr:rowOff>
    </xdr:to>
    <xdr:pic>
      <xdr:nvPicPr>
        <xdr:cNvPr id="136" name="Picture 135" descr="Tonse-service-logo_RGB.jpg">
          <a:extLst>
            <a:ext uri="{FF2B5EF4-FFF2-40B4-BE49-F238E27FC236}">
              <a16:creationId xmlns="" xmlns:a16="http://schemas.microsoft.com/office/drawing/2014/main" id="{00000000-0008-0000-0A00-000088000000}"/>
            </a:ext>
          </a:extLst>
        </xdr:cNvPr>
        <xdr:cNvPicPr>
          <a:picLocks noChangeAspect="1"/>
        </xdr:cNvPicPr>
      </xdr:nvPicPr>
      <xdr:blipFill>
        <a:blip xmlns:r="http://schemas.openxmlformats.org/officeDocument/2006/relationships" r:embed="rId49" cstate="print">
          <a:clrChange>
            <a:clrFrom>
              <a:srgbClr val="FFFFFF"/>
            </a:clrFrom>
            <a:clrTo>
              <a:srgbClr val="FFFFFF">
                <a:alpha val="0"/>
              </a:srgbClr>
            </a:clrTo>
          </a:clrChange>
        </a:blip>
        <a:stretch>
          <a:fillRect/>
        </a:stretch>
      </xdr:blipFill>
      <xdr:spPr>
        <a:xfrm>
          <a:off x="11500907" y="20715816"/>
          <a:ext cx="748391" cy="800778"/>
        </a:xfrm>
        <a:prstGeom prst="rect">
          <a:avLst/>
        </a:prstGeom>
      </xdr:spPr>
    </xdr:pic>
    <xdr:clientData/>
  </xdr:twoCellAnchor>
  <xdr:oneCellAnchor>
    <xdr:from>
      <xdr:col>3</xdr:col>
      <xdr:colOff>19050</xdr:colOff>
      <xdr:row>797</xdr:row>
      <xdr:rowOff>34129</xdr:rowOff>
    </xdr:from>
    <xdr:ext cx="200025" cy="140018"/>
    <xdr:pic>
      <xdr:nvPicPr>
        <xdr:cNvPr id="138" name="Picture 5" descr="http://t0.gstatic.com/images?q=tbn:ANd9GcR2wLGNqdW1KVjSkkXzxtY9J7kSH3YArES1m5PQzzCeqCTDlyA1FA">
          <a:extLst>
            <a:ext uri="{FF2B5EF4-FFF2-40B4-BE49-F238E27FC236}">
              <a16:creationId xmlns=""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55891104"/>
          <a:ext cx="200025" cy="140018"/>
        </a:xfrm>
        <a:prstGeom prst="rect">
          <a:avLst/>
        </a:prstGeom>
        <a:noFill/>
      </xdr:spPr>
    </xdr:pic>
    <xdr:clientData/>
  </xdr:oneCellAnchor>
  <xdr:oneCellAnchor>
    <xdr:from>
      <xdr:col>3</xdr:col>
      <xdr:colOff>1246981</xdr:colOff>
      <xdr:row>797</xdr:row>
      <xdr:rowOff>19050</xdr:rowOff>
    </xdr:from>
    <xdr:ext cx="152400" cy="203200"/>
    <xdr:pic>
      <xdr:nvPicPr>
        <xdr:cNvPr id="139" name="Picture 4">
          <a:extLst>
            <a:ext uri="{FF2B5EF4-FFF2-40B4-BE49-F238E27FC236}">
              <a16:creationId xmlns=""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55876025"/>
          <a:ext cx="152400" cy="203200"/>
        </a:xfrm>
        <a:prstGeom prst="rect">
          <a:avLst/>
        </a:prstGeom>
        <a:noFill/>
        <a:ln w="1">
          <a:noFill/>
          <a:miter lim="800000"/>
          <a:headEnd/>
          <a:tailEnd type="none" w="med" len="med"/>
        </a:ln>
        <a:effectLst/>
      </xdr:spPr>
    </xdr:pic>
    <xdr:clientData/>
  </xdr:oneCellAnchor>
  <xdr:oneCellAnchor>
    <xdr:from>
      <xdr:col>3</xdr:col>
      <xdr:colOff>19050</xdr:colOff>
      <xdr:row>785</xdr:row>
      <xdr:rowOff>34129</xdr:rowOff>
    </xdr:from>
    <xdr:ext cx="200025" cy="140018"/>
    <xdr:pic>
      <xdr:nvPicPr>
        <xdr:cNvPr id="140" name="Picture 5" descr="http://t0.gstatic.com/images?q=tbn:ANd9GcR2wLGNqdW1KVjSkkXzxtY9J7kSH3YArES1m5PQzzCeqCTDlyA1FA">
          <a:extLst>
            <a:ext uri="{FF2B5EF4-FFF2-40B4-BE49-F238E27FC236}">
              <a16:creationId xmlns=""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1174979"/>
          <a:ext cx="200025" cy="140018"/>
        </a:xfrm>
        <a:prstGeom prst="rect">
          <a:avLst/>
        </a:prstGeom>
        <a:noFill/>
      </xdr:spPr>
    </xdr:pic>
    <xdr:clientData/>
  </xdr:oneCellAnchor>
  <xdr:oneCellAnchor>
    <xdr:from>
      <xdr:col>3</xdr:col>
      <xdr:colOff>1246981</xdr:colOff>
      <xdr:row>785</xdr:row>
      <xdr:rowOff>19050</xdr:rowOff>
    </xdr:from>
    <xdr:ext cx="152400" cy="203200"/>
    <xdr:pic>
      <xdr:nvPicPr>
        <xdr:cNvPr id="141" name="Picture 4">
          <a:extLst>
            <a:ext uri="{FF2B5EF4-FFF2-40B4-BE49-F238E27FC236}">
              <a16:creationId xmlns=""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41159900"/>
          <a:ext cx="152400" cy="203200"/>
        </a:xfrm>
        <a:prstGeom prst="rect">
          <a:avLst/>
        </a:prstGeom>
        <a:noFill/>
        <a:ln w="1">
          <a:noFill/>
          <a:miter lim="800000"/>
          <a:headEnd/>
          <a:tailEnd type="none" w="med" len="med"/>
        </a:ln>
        <a:effectLst/>
      </xdr:spPr>
    </xdr:pic>
    <xdr:clientData/>
  </xdr:oneCellAnchor>
  <xdr:oneCellAnchor>
    <xdr:from>
      <xdr:col>3</xdr:col>
      <xdr:colOff>19050</xdr:colOff>
      <xdr:row>794</xdr:row>
      <xdr:rowOff>34129</xdr:rowOff>
    </xdr:from>
    <xdr:ext cx="200025" cy="140018"/>
    <xdr:pic>
      <xdr:nvPicPr>
        <xdr:cNvPr id="142" name="Picture 5" descr="http://t0.gstatic.com/images?q=tbn:ANd9GcR2wLGNqdW1KVjSkkXzxtY9J7kSH3YArES1m5PQzzCeqCTDlyA1FA">
          <a:extLst>
            <a:ext uri="{FF2B5EF4-FFF2-40B4-BE49-F238E27FC236}">
              <a16:creationId xmlns=""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51976329"/>
          <a:ext cx="200025" cy="140018"/>
        </a:xfrm>
        <a:prstGeom prst="rect">
          <a:avLst/>
        </a:prstGeom>
        <a:noFill/>
      </xdr:spPr>
    </xdr:pic>
    <xdr:clientData/>
  </xdr:oneCellAnchor>
  <xdr:oneCellAnchor>
    <xdr:from>
      <xdr:col>3</xdr:col>
      <xdr:colOff>1246981</xdr:colOff>
      <xdr:row>794</xdr:row>
      <xdr:rowOff>19050</xdr:rowOff>
    </xdr:from>
    <xdr:ext cx="152400" cy="203200"/>
    <xdr:pic>
      <xdr:nvPicPr>
        <xdr:cNvPr id="143" name="Picture 4">
          <a:extLst>
            <a:ext uri="{FF2B5EF4-FFF2-40B4-BE49-F238E27FC236}">
              <a16:creationId xmlns=""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51961250"/>
          <a:ext cx="152400" cy="203200"/>
        </a:xfrm>
        <a:prstGeom prst="rect">
          <a:avLst/>
        </a:prstGeom>
        <a:noFill/>
        <a:ln w="1">
          <a:noFill/>
          <a:miter lim="800000"/>
          <a:headEnd/>
          <a:tailEnd type="none" w="med" len="med"/>
        </a:ln>
        <a:effectLst/>
      </xdr:spPr>
    </xdr:pic>
    <xdr:clientData/>
  </xdr:oneCellAnchor>
  <xdr:oneCellAnchor>
    <xdr:from>
      <xdr:col>3</xdr:col>
      <xdr:colOff>19050</xdr:colOff>
      <xdr:row>791</xdr:row>
      <xdr:rowOff>34129</xdr:rowOff>
    </xdr:from>
    <xdr:ext cx="200025" cy="140018"/>
    <xdr:pic>
      <xdr:nvPicPr>
        <xdr:cNvPr id="144" name="Picture 5" descr="http://t0.gstatic.com/images?q=tbn:ANd9GcR2wLGNqdW1KVjSkkXzxtY9J7kSH3YArES1m5PQzzCeqCTDlyA1FA">
          <a:extLst>
            <a:ext uri="{FF2B5EF4-FFF2-40B4-BE49-F238E27FC236}">
              <a16:creationId xmlns=""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8375879"/>
          <a:ext cx="200025" cy="140018"/>
        </a:xfrm>
        <a:prstGeom prst="rect">
          <a:avLst/>
        </a:prstGeom>
        <a:noFill/>
      </xdr:spPr>
    </xdr:pic>
    <xdr:clientData/>
  </xdr:oneCellAnchor>
  <xdr:oneCellAnchor>
    <xdr:from>
      <xdr:col>3</xdr:col>
      <xdr:colOff>1246981</xdr:colOff>
      <xdr:row>791</xdr:row>
      <xdr:rowOff>19050</xdr:rowOff>
    </xdr:from>
    <xdr:ext cx="152400" cy="203200"/>
    <xdr:pic>
      <xdr:nvPicPr>
        <xdr:cNvPr id="145" name="Picture 4">
          <a:extLst>
            <a:ext uri="{FF2B5EF4-FFF2-40B4-BE49-F238E27FC236}">
              <a16:creationId xmlns=""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48360800"/>
          <a:ext cx="152400" cy="203200"/>
        </a:xfrm>
        <a:prstGeom prst="rect">
          <a:avLst/>
        </a:prstGeom>
        <a:noFill/>
        <a:ln w="1">
          <a:noFill/>
          <a:miter lim="800000"/>
          <a:headEnd/>
          <a:tailEnd type="none" w="med" len="med"/>
        </a:ln>
        <a:effectLst/>
      </xdr:spPr>
    </xdr:pic>
    <xdr:clientData/>
  </xdr:oneCellAnchor>
  <xdr:oneCellAnchor>
    <xdr:from>
      <xdr:col>3</xdr:col>
      <xdr:colOff>19050</xdr:colOff>
      <xdr:row>791</xdr:row>
      <xdr:rowOff>34129</xdr:rowOff>
    </xdr:from>
    <xdr:ext cx="200025" cy="140018"/>
    <xdr:pic>
      <xdr:nvPicPr>
        <xdr:cNvPr id="146" name="Picture 5" descr="http://t0.gstatic.com/images?q=tbn:ANd9GcR2wLGNqdW1KVjSkkXzxtY9J7kSH3YArES1m5PQzzCeqCTDlyA1FA">
          <a:extLst>
            <a:ext uri="{FF2B5EF4-FFF2-40B4-BE49-F238E27FC236}">
              <a16:creationId xmlns=""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8375879"/>
          <a:ext cx="200025" cy="140018"/>
        </a:xfrm>
        <a:prstGeom prst="rect">
          <a:avLst/>
        </a:prstGeom>
        <a:noFill/>
      </xdr:spPr>
    </xdr:pic>
    <xdr:clientData/>
  </xdr:oneCellAnchor>
  <xdr:oneCellAnchor>
    <xdr:from>
      <xdr:col>3</xdr:col>
      <xdr:colOff>1246981</xdr:colOff>
      <xdr:row>791</xdr:row>
      <xdr:rowOff>19050</xdr:rowOff>
    </xdr:from>
    <xdr:ext cx="152400" cy="203200"/>
    <xdr:pic>
      <xdr:nvPicPr>
        <xdr:cNvPr id="147" name="Picture 4">
          <a:extLst>
            <a:ext uri="{FF2B5EF4-FFF2-40B4-BE49-F238E27FC236}">
              <a16:creationId xmlns=""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48360800"/>
          <a:ext cx="152400" cy="203200"/>
        </a:xfrm>
        <a:prstGeom prst="rect">
          <a:avLst/>
        </a:prstGeom>
        <a:noFill/>
        <a:ln w="1">
          <a:noFill/>
          <a:miter lim="800000"/>
          <a:headEnd/>
          <a:tailEnd type="none" w="med" len="med"/>
        </a:ln>
        <a:effectLst/>
      </xdr:spPr>
    </xdr:pic>
    <xdr:clientData/>
  </xdr:oneCellAnchor>
  <xdr:oneCellAnchor>
    <xdr:from>
      <xdr:col>3</xdr:col>
      <xdr:colOff>19050</xdr:colOff>
      <xdr:row>788</xdr:row>
      <xdr:rowOff>34129</xdr:rowOff>
    </xdr:from>
    <xdr:ext cx="200025" cy="140018"/>
    <xdr:pic>
      <xdr:nvPicPr>
        <xdr:cNvPr id="148" name="Picture 5" descr="http://t0.gstatic.com/images?q=tbn:ANd9GcR2wLGNqdW1KVjSkkXzxtY9J7kSH3YArES1m5PQzzCeqCTDlyA1FA">
          <a:extLst>
            <a:ext uri="{FF2B5EF4-FFF2-40B4-BE49-F238E27FC236}">
              <a16:creationId xmlns=""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4775429"/>
          <a:ext cx="200025" cy="140018"/>
        </a:xfrm>
        <a:prstGeom prst="rect">
          <a:avLst/>
        </a:prstGeom>
        <a:noFill/>
      </xdr:spPr>
    </xdr:pic>
    <xdr:clientData/>
  </xdr:oneCellAnchor>
  <xdr:oneCellAnchor>
    <xdr:from>
      <xdr:col>3</xdr:col>
      <xdr:colOff>1246981</xdr:colOff>
      <xdr:row>788</xdr:row>
      <xdr:rowOff>19050</xdr:rowOff>
    </xdr:from>
    <xdr:ext cx="152400" cy="203200"/>
    <xdr:pic>
      <xdr:nvPicPr>
        <xdr:cNvPr id="149" name="Picture 4">
          <a:extLst>
            <a:ext uri="{FF2B5EF4-FFF2-40B4-BE49-F238E27FC236}">
              <a16:creationId xmlns=""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44760350"/>
          <a:ext cx="152400" cy="203200"/>
        </a:xfrm>
        <a:prstGeom prst="rect">
          <a:avLst/>
        </a:prstGeom>
        <a:noFill/>
        <a:ln w="1">
          <a:noFill/>
          <a:miter lim="800000"/>
          <a:headEnd/>
          <a:tailEnd type="none" w="med" len="med"/>
        </a:ln>
        <a:effectLst/>
      </xdr:spPr>
    </xdr:pic>
    <xdr:clientData/>
  </xdr:oneCellAnchor>
  <xdr:oneCellAnchor>
    <xdr:from>
      <xdr:col>3</xdr:col>
      <xdr:colOff>19050</xdr:colOff>
      <xdr:row>787</xdr:row>
      <xdr:rowOff>24604</xdr:rowOff>
    </xdr:from>
    <xdr:ext cx="200025" cy="140018"/>
    <xdr:pic>
      <xdr:nvPicPr>
        <xdr:cNvPr id="150" name="Picture 5" descr="http://t0.gstatic.com/images?q=tbn:ANd9GcR2wLGNqdW1KVjSkkXzxtY9J7kSH3YArES1m5PQzzCeqCTDlyA1FA">
          <a:extLst>
            <a:ext uri="{FF2B5EF4-FFF2-40B4-BE49-F238E27FC236}">
              <a16:creationId xmlns=""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3565754"/>
          <a:ext cx="200025" cy="140018"/>
        </a:xfrm>
        <a:prstGeom prst="rect">
          <a:avLst/>
        </a:prstGeom>
        <a:noFill/>
      </xdr:spPr>
    </xdr:pic>
    <xdr:clientData/>
  </xdr:oneCellAnchor>
  <xdr:oneCellAnchor>
    <xdr:from>
      <xdr:col>3</xdr:col>
      <xdr:colOff>1246981</xdr:colOff>
      <xdr:row>787</xdr:row>
      <xdr:rowOff>9525</xdr:rowOff>
    </xdr:from>
    <xdr:ext cx="152400" cy="203200"/>
    <xdr:pic>
      <xdr:nvPicPr>
        <xdr:cNvPr id="151" name="Picture 4">
          <a:extLst>
            <a:ext uri="{FF2B5EF4-FFF2-40B4-BE49-F238E27FC236}">
              <a16:creationId xmlns=""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43550675"/>
          <a:ext cx="152400" cy="203200"/>
        </a:xfrm>
        <a:prstGeom prst="rect">
          <a:avLst/>
        </a:prstGeom>
        <a:noFill/>
        <a:ln w="1">
          <a:noFill/>
          <a:miter lim="800000"/>
          <a:headEnd/>
          <a:tailEnd type="none" w="med" len="med"/>
        </a:ln>
        <a:effectLst/>
      </xdr:spPr>
    </xdr:pic>
    <xdr:clientData/>
  </xdr:oneCellAnchor>
  <xdr:oneCellAnchor>
    <xdr:from>
      <xdr:col>3</xdr:col>
      <xdr:colOff>19050</xdr:colOff>
      <xdr:row>786</xdr:row>
      <xdr:rowOff>24604</xdr:rowOff>
    </xdr:from>
    <xdr:ext cx="200025" cy="140018"/>
    <xdr:pic>
      <xdr:nvPicPr>
        <xdr:cNvPr id="152" name="Picture 5" descr="http://t0.gstatic.com/images?q=tbn:ANd9GcR2wLGNqdW1KVjSkkXzxtY9J7kSH3YArES1m5PQzzCeqCTDlyA1FA">
          <a:extLst>
            <a:ext uri="{FF2B5EF4-FFF2-40B4-BE49-F238E27FC236}">
              <a16:creationId xmlns=""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42365604"/>
          <a:ext cx="200025" cy="140018"/>
        </a:xfrm>
        <a:prstGeom prst="rect">
          <a:avLst/>
        </a:prstGeom>
        <a:noFill/>
      </xdr:spPr>
    </xdr:pic>
    <xdr:clientData/>
  </xdr:oneCellAnchor>
  <xdr:oneCellAnchor>
    <xdr:from>
      <xdr:col>3</xdr:col>
      <xdr:colOff>19050</xdr:colOff>
      <xdr:row>784</xdr:row>
      <xdr:rowOff>34129</xdr:rowOff>
    </xdr:from>
    <xdr:ext cx="200025" cy="140018"/>
    <xdr:pic>
      <xdr:nvPicPr>
        <xdr:cNvPr id="153" name="Picture 5" descr="http://t0.gstatic.com/images?q=tbn:ANd9GcR2wLGNqdW1KVjSkkXzxtY9J7kSH3YArES1m5PQzzCeqCTDlyA1FA">
          <a:extLst>
            <a:ext uri="{FF2B5EF4-FFF2-40B4-BE49-F238E27FC236}">
              <a16:creationId xmlns=""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39974829"/>
          <a:ext cx="200025" cy="140018"/>
        </a:xfrm>
        <a:prstGeom prst="rect">
          <a:avLst/>
        </a:prstGeom>
        <a:noFill/>
      </xdr:spPr>
    </xdr:pic>
    <xdr:clientData/>
  </xdr:oneCellAnchor>
  <xdr:oneCellAnchor>
    <xdr:from>
      <xdr:col>3</xdr:col>
      <xdr:colOff>1246981</xdr:colOff>
      <xdr:row>784</xdr:row>
      <xdr:rowOff>19050</xdr:rowOff>
    </xdr:from>
    <xdr:ext cx="152400" cy="203200"/>
    <xdr:pic>
      <xdr:nvPicPr>
        <xdr:cNvPr id="154" name="Picture 4">
          <a:extLst>
            <a:ext uri="{FF2B5EF4-FFF2-40B4-BE49-F238E27FC236}">
              <a16:creationId xmlns=""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39959750"/>
          <a:ext cx="152400" cy="203200"/>
        </a:xfrm>
        <a:prstGeom prst="rect">
          <a:avLst/>
        </a:prstGeom>
        <a:noFill/>
        <a:ln w="1">
          <a:noFill/>
          <a:miter lim="800000"/>
          <a:headEnd/>
          <a:tailEnd type="none" w="med" len="med"/>
        </a:ln>
        <a:effectLst/>
      </xdr:spPr>
    </xdr:pic>
    <xdr:clientData/>
  </xdr:oneCellAnchor>
  <xdr:oneCellAnchor>
    <xdr:from>
      <xdr:col>3</xdr:col>
      <xdr:colOff>19050</xdr:colOff>
      <xdr:row>796</xdr:row>
      <xdr:rowOff>34129</xdr:rowOff>
    </xdr:from>
    <xdr:ext cx="200025" cy="140018"/>
    <xdr:pic>
      <xdr:nvPicPr>
        <xdr:cNvPr id="155" name="Picture 5" descr="http://t0.gstatic.com/images?q=tbn:ANd9GcR2wLGNqdW1KVjSkkXzxtY9J7kSH3YArES1m5PQzzCeqCTDlyA1FA">
          <a:extLst>
            <a:ext uri="{FF2B5EF4-FFF2-40B4-BE49-F238E27FC236}">
              <a16:creationId xmlns=""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54376629"/>
          <a:ext cx="200025" cy="140018"/>
        </a:xfrm>
        <a:prstGeom prst="rect">
          <a:avLst/>
        </a:prstGeom>
        <a:noFill/>
      </xdr:spPr>
    </xdr:pic>
    <xdr:clientData/>
  </xdr:oneCellAnchor>
  <xdr:oneCellAnchor>
    <xdr:from>
      <xdr:col>3</xdr:col>
      <xdr:colOff>1246981</xdr:colOff>
      <xdr:row>796</xdr:row>
      <xdr:rowOff>19050</xdr:rowOff>
    </xdr:from>
    <xdr:ext cx="152400" cy="203200"/>
    <xdr:pic>
      <xdr:nvPicPr>
        <xdr:cNvPr id="156" name="Picture 4">
          <a:extLst>
            <a:ext uri="{FF2B5EF4-FFF2-40B4-BE49-F238E27FC236}">
              <a16:creationId xmlns=""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54361550"/>
          <a:ext cx="152400" cy="203200"/>
        </a:xfrm>
        <a:prstGeom prst="rect">
          <a:avLst/>
        </a:prstGeom>
        <a:noFill/>
        <a:ln w="1">
          <a:noFill/>
          <a:miter lim="800000"/>
          <a:headEnd/>
          <a:tailEnd type="none" w="med" len="med"/>
        </a:ln>
        <a:effectLst/>
      </xdr:spPr>
    </xdr:pic>
    <xdr:clientData/>
  </xdr:oneCellAnchor>
  <xdr:oneCellAnchor>
    <xdr:from>
      <xdr:col>3</xdr:col>
      <xdr:colOff>9525</xdr:colOff>
      <xdr:row>795</xdr:row>
      <xdr:rowOff>34129</xdr:rowOff>
    </xdr:from>
    <xdr:ext cx="200025" cy="140018"/>
    <xdr:pic>
      <xdr:nvPicPr>
        <xdr:cNvPr id="157" name="Picture 5" descr="http://t0.gstatic.com/images?q=tbn:ANd9GcR2wLGNqdW1KVjSkkXzxtY9J7kSH3YArES1m5PQzzCeqCTDlyA1FA">
          <a:extLst>
            <a:ext uri="{FF2B5EF4-FFF2-40B4-BE49-F238E27FC236}">
              <a16:creationId xmlns=""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71675" y="453176479"/>
          <a:ext cx="200025" cy="140018"/>
        </a:xfrm>
        <a:prstGeom prst="rect">
          <a:avLst/>
        </a:prstGeom>
        <a:noFill/>
      </xdr:spPr>
    </xdr:pic>
    <xdr:clientData/>
  </xdr:oneCellAnchor>
  <xdr:oneCellAnchor>
    <xdr:from>
      <xdr:col>3</xdr:col>
      <xdr:colOff>1237456</xdr:colOff>
      <xdr:row>795</xdr:row>
      <xdr:rowOff>19050</xdr:rowOff>
    </xdr:from>
    <xdr:ext cx="152400" cy="203200"/>
    <xdr:pic>
      <xdr:nvPicPr>
        <xdr:cNvPr id="158" name="Picture 4">
          <a:extLst>
            <a:ext uri="{FF2B5EF4-FFF2-40B4-BE49-F238E27FC236}">
              <a16:creationId xmlns=""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9606" y="453161400"/>
          <a:ext cx="152400" cy="203200"/>
        </a:xfrm>
        <a:prstGeom prst="rect">
          <a:avLst/>
        </a:prstGeom>
        <a:noFill/>
        <a:ln w="1">
          <a:noFill/>
          <a:miter lim="800000"/>
          <a:headEnd/>
          <a:tailEnd type="none" w="med" len="med"/>
        </a:ln>
        <a:effectLst/>
      </xdr:spPr>
    </xdr:pic>
    <xdr:clientData/>
  </xdr:oneCellAnchor>
  <xdr:oneCellAnchor>
    <xdr:from>
      <xdr:col>3</xdr:col>
      <xdr:colOff>19050</xdr:colOff>
      <xdr:row>784</xdr:row>
      <xdr:rowOff>0</xdr:rowOff>
    </xdr:from>
    <xdr:ext cx="200025" cy="140018"/>
    <xdr:pic>
      <xdr:nvPicPr>
        <xdr:cNvPr id="159" name="Picture 5" descr="http://t0.gstatic.com/images?q=tbn:ANd9GcR2wLGNqdW1KVjSkkXzxtY9J7kSH3YArES1m5PQzzCeqCTDlyA1FA">
          <a:extLst>
            <a:ext uri="{FF2B5EF4-FFF2-40B4-BE49-F238E27FC236}">
              <a16:creationId xmlns=""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439940700"/>
          <a:ext cx="200025" cy="140018"/>
        </a:xfrm>
        <a:prstGeom prst="rect">
          <a:avLst/>
        </a:prstGeom>
        <a:noFill/>
      </xdr:spPr>
    </xdr:pic>
    <xdr:clientData/>
  </xdr:oneCellAnchor>
  <xdr:oneCellAnchor>
    <xdr:from>
      <xdr:col>3</xdr:col>
      <xdr:colOff>1246981</xdr:colOff>
      <xdr:row>784</xdr:row>
      <xdr:rowOff>0</xdr:rowOff>
    </xdr:from>
    <xdr:ext cx="152400" cy="203200"/>
    <xdr:pic>
      <xdr:nvPicPr>
        <xdr:cNvPr id="160" name="Picture 4">
          <a:extLst>
            <a:ext uri="{FF2B5EF4-FFF2-40B4-BE49-F238E27FC236}">
              <a16:creationId xmlns=""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439940700"/>
          <a:ext cx="152400" cy="203200"/>
        </a:xfrm>
        <a:prstGeom prst="rect">
          <a:avLst/>
        </a:prstGeom>
        <a:noFill/>
        <a:ln w="1">
          <a:noFill/>
          <a:miter lim="800000"/>
          <a:headEnd/>
          <a:tailEnd type="none" w="med" len="med"/>
        </a:ln>
        <a:effectLst/>
      </xdr:spPr>
    </xdr:pic>
    <xdr:clientData/>
  </xdr:oneCellAnchor>
  <xdr:oneCellAnchor>
    <xdr:from>
      <xdr:col>3</xdr:col>
      <xdr:colOff>0</xdr:colOff>
      <xdr:row>792</xdr:row>
      <xdr:rowOff>28575</xdr:rowOff>
    </xdr:from>
    <xdr:ext cx="200025" cy="150495"/>
    <xdr:pic>
      <xdr:nvPicPr>
        <xdr:cNvPr id="161" name="Picture 5" descr="http://t0.gstatic.com/images?q=tbn:ANd9GcR2wLGNqdW1KVjSkkXzxtY9J7kSH3YArES1m5PQzzCeqCTDlyA1FA">
          <a:extLst>
            <a:ext uri="{FF2B5EF4-FFF2-40B4-BE49-F238E27FC236}">
              <a16:creationId xmlns=""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49570475"/>
          <a:ext cx="200025" cy="150495"/>
        </a:xfrm>
        <a:prstGeom prst="rect">
          <a:avLst/>
        </a:prstGeom>
        <a:noFill/>
      </xdr:spPr>
    </xdr:pic>
    <xdr:clientData/>
  </xdr:oneCellAnchor>
  <xdr:oneCellAnchor>
    <xdr:from>
      <xdr:col>3</xdr:col>
      <xdr:colOff>1190625</xdr:colOff>
      <xdr:row>792</xdr:row>
      <xdr:rowOff>0</xdr:rowOff>
    </xdr:from>
    <xdr:ext cx="152400" cy="209550"/>
    <xdr:pic>
      <xdr:nvPicPr>
        <xdr:cNvPr id="162" name="Picture 4">
          <a:extLst>
            <a:ext uri="{FF2B5EF4-FFF2-40B4-BE49-F238E27FC236}">
              <a16:creationId xmlns=""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49541900"/>
          <a:ext cx="152400" cy="209550"/>
        </a:xfrm>
        <a:prstGeom prst="rect">
          <a:avLst/>
        </a:prstGeom>
        <a:noFill/>
        <a:ln w="1">
          <a:noFill/>
          <a:miter lim="800000"/>
          <a:headEnd/>
          <a:tailEnd/>
        </a:ln>
      </xdr:spPr>
    </xdr:pic>
    <xdr:clientData/>
  </xdr:oneCellAnchor>
  <xdr:oneCellAnchor>
    <xdr:from>
      <xdr:col>3</xdr:col>
      <xdr:colOff>0</xdr:colOff>
      <xdr:row>793</xdr:row>
      <xdr:rowOff>28575</xdr:rowOff>
    </xdr:from>
    <xdr:ext cx="200025" cy="150495"/>
    <xdr:pic>
      <xdr:nvPicPr>
        <xdr:cNvPr id="163" name="Picture 5" descr="http://t0.gstatic.com/images?q=tbn:ANd9GcR2wLGNqdW1KVjSkkXzxtY9J7kSH3YArES1m5PQzzCeqCTDlyA1FA">
          <a:extLst>
            <a:ext uri="{FF2B5EF4-FFF2-40B4-BE49-F238E27FC236}">
              <a16:creationId xmlns=""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50770625"/>
          <a:ext cx="200025" cy="150495"/>
        </a:xfrm>
        <a:prstGeom prst="rect">
          <a:avLst/>
        </a:prstGeom>
        <a:noFill/>
      </xdr:spPr>
    </xdr:pic>
    <xdr:clientData/>
  </xdr:oneCellAnchor>
  <xdr:oneCellAnchor>
    <xdr:from>
      <xdr:col>3</xdr:col>
      <xdr:colOff>1190625</xdr:colOff>
      <xdr:row>793</xdr:row>
      <xdr:rowOff>0</xdr:rowOff>
    </xdr:from>
    <xdr:ext cx="152400" cy="209550"/>
    <xdr:pic>
      <xdr:nvPicPr>
        <xdr:cNvPr id="164" name="Picture 4">
          <a:extLst>
            <a:ext uri="{FF2B5EF4-FFF2-40B4-BE49-F238E27FC236}">
              <a16:creationId xmlns=""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50742050"/>
          <a:ext cx="152400" cy="209550"/>
        </a:xfrm>
        <a:prstGeom prst="rect">
          <a:avLst/>
        </a:prstGeom>
        <a:noFill/>
        <a:ln w="1">
          <a:noFill/>
          <a:miter lim="800000"/>
          <a:headEnd/>
          <a:tailEnd/>
        </a:ln>
      </xdr:spPr>
    </xdr:pic>
    <xdr:clientData/>
  </xdr:oneCellAnchor>
  <xdr:oneCellAnchor>
    <xdr:from>
      <xdr:col>3</xdr:col>
      <xdr:colOff>0</xdr:colOff>
      <xdr:row>798</xdr:row>
      <xdr:rowOff>28575</xdr:rowOff>
    </xdr:from>
    <xdr:ext cx="200025" cy="150495"/>
    <xdr:pic>
      <xdr:nvPicPr>
        <xdr:cNvPr id="165" name="Picture 5" descr="http://t0.gstatic.com/images?q=tbn:ANd9GcR2wLGNqdW1KVjSkkXzxtY9J7kSH3YArES1m5PQzzCeqCTDlyA1FA">
          <a:extLst>
            <a:ext uri="{FF2B5EF4-FFF2-40B4-BE49-F238E27FC236}">
              <a16:creationId xmlns=""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57085700"/>
          <a:ext cx="200025" cy="150495"/>
        </a:xfrm>
        <a:prstGeom prst="rect">
          <a:avLst/>
        </a:prstGeom>
        <a:noFill/>
      </xdr:spPr>
    </xdr:pic>
    <xdr:clientData/>
  </xdr:oneCellAnchor>
  <xdr:oneCellAnchor>
    <xdr:from>
      <xdr:col>3</xdr:col>
      <xdr:colOff>1190625</xdr:colOff>
      <xdr:row>797</xdr:row>
      <xdr:rowOff>1200978</xdr:rowOff>
    </xdr:from>
    <xdr:ext cx="152400" cy="209550"/>
    <xdr:pic>
      <xdr:nvPicPr>
        <xdr:cNvPr id="166" name="Picture 4">
          <a:extLst>
            <a:ext uri="{FF2B5EF4-FFF2-40B4-BE49-F238E27FC236}">
              <a16:creationId xmlns=""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57057953"/>
          <a:ext cx="152400" cy="209550"/>
        </a:xfrm>
        <a:prstGeom prst="rect">
          <a:avLst/>
        </a:prstGeom>
        <a:noFill/>
        <a:ln w="1">
          <a:noFill/>
          <a:miter lim="800000"/>
          <a:headEnd/>
          <a:tailEnd/>
        </a:ln>
      </xdr:spPr>
    </xdr:pic>
    <xdr:clientData/>
  </xdr:oneCellAnchor>
  <xdr:twoCellAnchor>
    <xdr:from>
      <xdr:col>6</xdr:col>
      <xdr:colOff>114300</xdr:colOff>
      <xdr:row>113</xdr:row>
      <xdr:rowOff>10583</xdr:rowOff>
    </xdr:from>
    <xdr:to>
      <xdr:col>7</xdr:col>
      <xdr:colOff>514350</xdr:colOff>
      <xdr:row>113</xdr:row>
      <xdr:rowOff>169332</xdr:rowOff>
    </xdr:to>
    <xdr:grpSp>
      <xdr:nvGrpSpPr>
        <xdr:cNvPr id="167" name="Group 166">
          <a:extLst>
            <a:ext uri="{FF2B5EF4-FFF2-40B4-BE49-F238E27FC236}">
              <a16:creationId xmlns="" xmlns:a16="http://schemas.microsoft.com/office/drawing/2014/main" id="{00000000-0008-0000-0A00-0000A7000000}"/>
            </a:ext>
          </a:extLst>
        </xdr:cNvPr>
        <xdr:cNvGrpSpPr/>
      </xdr:nvGrpSpPr>
      <xdr:grpSpPr>
        <a:xfrm>
          <a:off x="6623050" y="24299333"/>
          <a:ext cx="1966383" cy="0"/>
          <a:chOff x="3762375" y="2121789"/>
          <a:chExt cx="2290765" cy="221361"/>
        </a:xfrm>
      </xdr:grpSpPr>
      <xdr:grpSp>
        <xdr:nvGrpSpPr>
          <xdr:cNvPr id="168" name="Group 675">
            <a:extLst>
              <a:ext uri="{FF2B5EF4-FFF2-40B4-BE49-F238E27FC236}">
                <a16:creationId xmlns="" xmlns:a16="http://schemas.microsoft.com/office/drawing/2014/main" id="{00000000-0008-0000-0A00-0000A8000000}"/>
              </a:ext>
            </a:extLst>
          </xdr:cNvPr>
          <xdr:cNvGrpSpPr/>
        </xdr:nvGrpSpPr>
        <xdr:grpSpPr>
          <a:xfrm>
            <a:off x="3762375" y="2133599"/>
            <a:ext cx="233365" cy="209551"/>
            <a:chOff x="3762375" y="2133599"/>
            <a:chExt cx="233365" cy="209551"/>
          </a:xfrm>
        </xdr:grpSpPr>
        <xdr:sp macro="" textlink="">
          <xdr:nvSpPr>
            <xdr:cNvPr id="172" name="Chevron 171">
              <a:extLst>
                <a:ext uri="{FF2B5EF4-FFF2-40B4-BE49-F238E27FC236}">
                  <a16:creationId xmlns="" xmlns:a16="http://schemas.microsoft.com/office/drawing/2014/main" id="{00000000-0008-0000-0A00-0000AC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73" name="Chevron 172">
              <a:extLst>
                <a:ext uri="{FF2B5EF4-FFF2-40B4-BE49-F238E27FC236}">
                  <a16:creationId xmlns="" xmlns:a16="http://schemas.microsoft.com/office/drawing/2014/main" id="{00000000-0008-0000-0A00-0000AD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69" name="Group 676">
            <a:extLst>
              <a:ext uri="{FF2B5EF4-FFF2-40B4-BE49-F238E27FC236}">
                <a16:creationId xmlns="" xmlns:a16="http://schemas.microsoft.com/office/drawing/2014/main" id="{00000000-0008-0000-0A00-0000A9000000}"/>
              </a:ext>
            </a:extLst>
          </xdr:cNvPr>
          <xdr:cNvGrpSpPr/>
        </xdr:nvGrpSpPr>
        <xdr:grpSpPr>
          <a:xfrm>
            <a:off x="5819775" y="2121789"/>
            <a:ext cx="233365" cy="209551"/>
            <a:chOff x="5819775" y="2121789"/>
            <a:chExt cx="233365" cy="209551"/>
          </a:xfrm>
        </xdr:grpSpPr>
        <xdr:sp macro="" textlink="">
          <xdr:nvSpPr>
            <xdr:cNvPr id="170" name="Chevron 169">
              <a:extLst>
                <a:ext uri="{FF2B5EF4-FFF2-40B4-BE49-F238E27FC236}">
                  <a16:creationId xmlns="" xmlns:a16="http://schemas.microsoft.com/office/drawing/2014/main" id="{00000000-0008-0000-0A00-0000AA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71" name="Chevron 170">
              <a:extLst>
                <a:ext uri="{FF2B5EF4-FFF2-40B4-BE49-F238E27FC236}">
                  <a16:creationId xmlns="" xmlns:a16="http://schemas.microsoft.com/office/drawing/2014/main" id="{00000000-0008-0000-0A00-0000AB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3</xdr:col>
      <xdr:colOff>0</xdr:colOff>
      <xdr:row>762</xdr:row>
      <xdr:rowOff>0</xdr:rowOff>
    </xdr:from>
    <xdr:ext cx="190500" cy="161925"/>
    <xdr:pic>
      <xdr:nvPicPr>
        <xdr:cNvPr id="174" name="Picture 5" descr="http://t0.gstatic.com/images?q=tbn:ANd9GcR2wLGNqdW1KVjSkkXzxtY9J7kSH3YArES1m5PQzzCeqCTDlyA1FA">
          <a:extLst>
            <a:ext uri="{FF2B5EF4-FFF2-40B4-BE49-F238E27FC236}">
              <a16:creationId xmlns=""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13537400"/>
          <a:ext cx="190500" cy="161925"/>
        </a:xfrm>
        <a:prstGeom prst="rect">
          <a:avLst/>
        </a:prstGeom>
        <a:noFill/>
        <a:ln w="9525">
          <a:noFill/>
          <a:miter lim="800000"/>
          <a:headEnd/>
          <a:tailEnd/>
        </a:ln>
      </xdr:spPr>
    </xdr:pic>
    <xdr:clientData/>
  </xdr:oneCellAnchor>
  <xdr:oneCellAnchor>
    <xdr:from>
      <xdr:col>3</xdr:col>
      <xdr:colOff>16565</xdr:colOff>
      <xdr:row>763</xdr:row>
      <xdr:rowOff>16565</xdr:rowOff>
    </xdr:from>
    <xdr:ext cx="190500" cy="161925"/>
    <xdr:pic>
      <xdr:nvPicPr>
        <xdr:cNvPr id="175" name="Picture 5" descr="http://t0.gstatic.com/images?q=tbn:ANd9GcR2wLGNqdW1KVjSkkXzxtY9J7kSH3YArES1m5PQzzCeqCTDlyA1FA">
          <a:extLst>
            <a:ext uri="{FF2B5EF4-FFF2-40B4-BE49-F238E27FC236}">
              <a16:creationId xmlns=""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78715" y="414754115"/>
          <a:ext cx="190500" cy="161925"/>
        </a:xfrm>
        <a:prstGeom prst="rect">
          <a:avLst/>
        </a:prstGeom>
        <a:noFill/>
        <a:ln w="9525">
          <a:noFill/>
          <a:miter lim="800000"/>
          <a:headEnd/>
          <a:tailEnd/>
        </a:ln>
      </xdr:spPr>
    </xdr:pic>
    <xdr:clientData/>
  </xdr:oneCellAnchor>
  <xdr:oneCellAnchor>
    <xdr:from>
      <xdr:col>3</xdr:col>
      <xdr:colOff>1261855</xdr:colOff>
      <xdr:row>763</xdr:row>
      <xdr:rowOff>17807</xdr:rowOff>
    </xdr:from>
    <xdr:ext cx="152400" cy="200025"/>
    <xdr:pic>
      <xdr:nvPicPr>
        <xdr:cNvPr id="176" name="Picture 4">
          <a:extLst>
            <a:ext uri="{FF2B5EF4-FFF2-40B4-BE49-F238E27FC236}">
              <a16:creationId xmlns=""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24005" y="414755357"/>
          <a:ext cx="152400" cy="200025"/>
        </a:xfrm>
        <a:prstGeom prst="rect">
          <a:avLst/>
        </a:prstGeom>
        <a:noFill/>
        <a:ln w="1">
          <a:noFill/>
          <a:miter lim="800000"/>
          <a:headEnd/>
          <a:tailEnd/>
        </a:ln>
      </xdr:spPr>
    </xdr:pic>
    <xdr:clientData/>
  </xdr:oneCellAnchor>
  <xdr:oneCellAnchor>
    <xdr:from>
      <xdr:col>3</xdr:col>
      <xdr:colOff>1</xdr:colOff>
      <xdr:row>764</xdr:row>
      <xdr:rowOff>16564</xdr:rowOff>
    </xdr:from>
    <xdr:ext cx="190500" cy="161925"/>
    <xdr:pic>
      <xdr:nvPicPr>
        <xdr:cNvPr id="177" name="Picture 5" descr="http://t0.gstatic.com/images?q=tbn:ANd9GcR2wLGNqdW1KVjSkkXzxtY9J7kSH3YArES1m5PQzzCeqCTDlyA1FA">
          <a:extLst>
            <a:ext uri="{FF2B5EF4-FFF2-40B4-BE49-F238E27FC236}">
              <a16:creationId xmlns=""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1" y="415954264"/>
          <a:ext cx="190500" cy="161925"/>
        </a:xfrm>
        <a:prstGeom prst="rect">
          <a:avLst/>
        </a:prstGeom>
        <a:noFill/>
        <a:ln w="9525">
          <a:noFill/>
          <a:miter lim="800000"/>
          <a:headEnd/>
          <a:tailEnd/>
        </a:ln>
      </xdr:spPr>
    </xdr:pic>
    <xdr:clientData/>
  </xdr:oneCellAnchor>
  <xdr:oneCellAnchor>
    <xdr:from>
      <xdr:col>3</xdr:col>
      <xdr:colOff>1253573</xdr:colOff>
      <xdr:row>764</xdr:row>
      <xdr:rowOff>9525</xdr:rowOff>
    </xdr:from>
    <xdr:ext cx="152400" cy="200025"/>
    <xdr:pic>
      <xdr:nvPicPr>
        <xdr:cNvPr id="178" name="Picture 4">
          <a:extLst>
            <a:ext uri="{FF2B5EF4-FFF2-40B4-BE49-F238E27FC236}">
              <a16:creationId xmlns=""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723" y="415947225"/>
          <a:ext cx="152400" cy="200025"/>
        </a:xfrm>
        <a:prstGeom prst="rect">
          <a:avLst/>
        </a:prstGeom>
        <a:noFill/>
        <a:ln w="1">
          <a:noFill/>
          <a:miter lim="800000"/>
          <a:headEnd/>
          <a:tailEnd/>
        </a:ln>
      </xdr:spPr>
    </xdr:pic>
    <xdr:clientData/>
  </xdr:oneCellAnchor>
  <xdr:oneCellAnchor>
    <xdr:from>
      <xdr:col>3</xdr:col>
      <xdr:colOff>0</xdr:colOff>
      <xdr:row>765</xdr:row>
      <xdr:rowOff>0</xdr:rowOff>
    </xdr:from>
    <xdr:ext cx="190500" cy="161925"/>
    <xdr:pic>
      <xdr:nvPicPr>
        <xdr:cNvPr id="179" name="Picture 5" descr="http://t0.gstatic.com/images?q=tbn:ANd9GcR2wLGNqdW1KVjSkkXzxtY9J7kSH3YArES1m5PQzzCeqCTDlyA1FA">
          <a:extLst>
            <a:ext uri="{FF2B5EF4-FFF2-40B4-BE49-F238E27FC236}">
              <a16:creationId xmlns=""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17137850"/>
          <a:ext cx="190500" cy="161925"/>
        </a:xfrm>
        <a:prstGeom prst="rect">
          <a:avLst/>
        </a:prstGeom>
        <a:noFill/>
        <a:ln w="9525">
          <a:noFill/>
          <a:miter lim="800000"/>
          <a:headEnd/>
          <a:tailEnd/>
        </a:ln>
      </xdr:spPr>
    </xdr:pic>
    <xdr:clientData/>
  </xdr:oneCellAnchor>
  <xdr:oneCellAnchor>
    <xdr:from>
      <xdr:col>3</xdr:col>
      <xdr:colOff>1190625</xdr:colOff>
      <xdr:row>765</xdr:row>
      <xdr:rowOff>9525</xdr:rowOff>
    </xdr:from>
    <xdr:ext cx="152400" cy="200025"/>
    <xdr:pic>
      <xdr:nvPicPr>
        <xdr:cNvPr id="180" name="Picture 4">
          <a:extLst>
            <a:ext uri="{FF2B5EF4-FFF2-40B4-BE49-F238E27FC236}">
              <a16:creationId xmlns=""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17147375"/>
          <a:ext cx="152400" cy="200025"/>
        </a:xfrm>
        <a:prstGeom prst="rect">
          <a:avLst/>
        </a:prstGeom>
        <a:noFill/>
        <a:ln w="1">
          <a:noFill/>
          <a:miter lim="800000"/>
          <a:headEnd/>
          <a:tailEnd/>
        </a:ln>
      </xdr:spPr>
    </xdr:pic>
    <xdr:clientData/>
  </xdr:oneCellAnchor>
  <xdr:oneCellAnchor>
    <xdr:from>
      <xdr:col>3</xdr:col>
      <xdr:colOff>0</xdr:colOff>
      <xdr:row>767</xdr:row>
      <xdr:rowOff>0</xdr:rowOff>
    </xdr:from>
    <xdr:ext cx="190500" cy="161925"/>
    <xdr:pic>
      <xdr:nvPicPr>
        <xdr:cNvPr id="181" name="Picture 5" descr="http://t0.gstatic.com/images?q=tbn:ANd9GcR2wLGNqdW1KVjSkkXzxtY9J7kSH3YArES1m5PQzzCeqCTDlyA1FA">
          <a:extLst>
            <a:ext uri="{FF2B5EF4-FFF2-40B4-BE49-F238E27FC236}">
              <a16:creationId xmlns=""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19538150"/>
          <a:ext cx="190500" cy="161925"/>
        </a:xfrm>
        <a:prstGeom prst="rect">
          <a:avLst/>
        </a:prstGeom>
        <a:noFill/>
        <a:ln w="9525">
          <a:noFill/>
          <a:miter lim="800000"/>
          <a:headEnd/>
          <a:tailEnd/>
        </a:ln>
      </xdr:spPr>
    </xdr:pic>
    <xdr:clientData/>
  </xdr:oneCellAnchor>
  <xdr:oneCellAnchor>
    <xdr:from>
      <xdr:col>3</xdr:col>
      <xdr:colOff>0</xdr:colOff>
      <xdr:row>768</xdr:row>
      <xdr:rowOff>0</xdr:rowOff>
    </xdr:from>
    <xdr:ext cx="190500" cy="161925"/>
    <xdr:pic>
      <xdr:nvPicPr>
        <xdr:cNvPr id="182" name="Picture 5" descr="http://t0.gstatic.com/images?q=tbn:ANd9GcR2wLGNqdW1KVjSkkXzxtY9J7kSH3YArES1m5PQzzCeqCTDlyA1FA">
          <a:extLst>
            <a:ext uri="{FF2B5EF4-FFF2-40B4-BE49-F238E27FC236}">
              <a16:creationId xmlns=""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0738300"/>
          <a:ext cx="190500" cy="161925"/>
        </a:xfrm>
        <a:prstGeom prst="rect">
          <a:avLst/>
        </a:prstGeom>
        <a:noFill/>
        <a:ln w="9525">
          <a:noFill/>
          <a:miter lim="800000"/>
          <a:headEnd/>
          <a:tailEnd/>
        </a:ln>
      </xdr:spPr>
    </xdr:pic>
    <xdr:clientData/>
  </xdr:oneCellAnchor>
  <xdr:oneCellAnchor>
    <xdr:from>
      <xdr:col>3</xdr:col>
      <xdr:colOff>1190625</xdr:colOff>
      <xdr:row>768</xdr:row>
      <xdr:rowOff>9525</xdr:rowOff>
    </xdr:from>
    <xdr:ext cx="152400" cy="200025"/>
    <xdr:pic>
      <xdr:nvPicPr>
        <xdr:cNvPr id="183" name="Picture 4">
          <a:extLst>
            <a:ext uri="{FF2B5EF4-FFF2-40B4-BE49-F238E27FC236}">
              <a16:creationId xmlns=""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0747825"/>
          <a:ext cx="152400" cy="200025"/>
        </a:xfrm>
        <a:prstGeom prst="rect">
          <a:avLst/>
        </a:prstGeom>
        <a:noFill/>
        <a:ln w="1">
          <a:noFill/>
          <a:miter lim="800000"/>
          <a:headEnd/>
          <a:tailEnd/>
        </a:ln>
      </xdr:spPr>
    </xdr:pic>
    <xdr:clientData/>
  </xdr:oneCellAnchor>
  <xdr:oneCellAnchor>
    <xdr:from>
      <xdr:col>3</xdr:col>
      <xdr:colOff>0</xdr:colOff>
      <xdr:row>770</xdr:row>
      <xdr:rowOff>0</xdr:rowOff>
    </xdr:from>
    <xdr:ext cx="190500" cy="161925"/>
    <xdr:pic>
      <xdr:nvPicPr>
        <xdr:cNvPr id="184" name="Picture 5" descr="http://t0.gstatic.com/images?q=tbn:ANd9GcR2wLGNqdW1KVjSkkXzxtY9J7kSH3YArES1m5PQzzCeqCTDlyA1FA">
          <a:extLst>
            <a:ext uri="{FF2B5EF4-FFF2-40B4-BE49-F238E27FC236}">
              <a16:creationId xmlns=""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3138600"/>
          <a:ext cx="190500" cy="161925"/>
        </a:xfrm>
        <a:prstGeom prst="rect">
          <a:avLst/>
        </a:prstGeom>
        <a:noFill/>
        <a:ln w="9525">
          <a:noFill/>
          <a:miter lim="800000"/>
          <a:headEnd/>
          <a:tailEnd/>
        </a:ln>
      </xdr:spPr>
    </xdr:pic>
    <xdr:clientData/>
  </xdr:oneCellAnchor>
  <xdr:oneCellAnchor>
    <xdr:from>
      <xdr:col>3</xdr:col>
      <xdr:colOff>0</xdr:colOff>
      <xdr:row>770</xdr:row>
      <xdr:rowOff>1200978</xdr:rowOff>
    </xdr:from>
    <xdr:ext cx="190500" cy="161925"/>
    <xdr:pic>
      <xdr:nvPicPr>
        <xdr:cNvPr id="185" name="Picture 5" descr="http://t0.gstatic.com/images?q=tbn:ANd9GcR2wLGNqdW1KVjSkkXzxtY9J7kSH3YArES1m5PQzzCeqCTDlyA1FA">
          <a:extLst>
            <a:ext uri="{FF2B5EF4-FFF2-40B4-BE49-F238E27FC236}">
              <a16:creationId xmlns=""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4339578"/>
          <a:ext cx="190500" cy="161925"/>
        </a:xfrm>
        <a:prstGeom prst="rect">
          <a:avLst/>
        </a:prstGeom>
        <a:noFill/>
        <a:ln w="9525">
          <a:noFill/>
          <a:miter lim="800000"/>
          <a:headEnd/>
          <a:tailEnd/>
        </a:ln>
      </xdr:spPr>
    </xdr:pic>
    <xdr:clientData/>
  </xdr:oneCellAnchor>
  <xdr:oneCellAnchor>
    <xdr:from>
      <xdr:col>3</xdr:col>
      <xdr:colOff>1190625</xdr:colOff>
      <xdr:row>771</xdr:row>
      <xdr:rowOff>9525</xdr:rowOff>
    </xdr:from>
    <xdr:ext cx="152400" cy="200025"/>
    <xdr:pic>
      <xdr:nvPicPr>
        <xdr:cNvPr id="186" name="Picture 4">
          <a:extLst>
            <a:ext uri="{FF2B5EF4-FFF2-40B4-BE49-F238E27FC236}">
              <a16:creationId xmlns=""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4348275"/>
          <a:ext cx="152400" cy="200025"/>
        </a:xfrm>
        <a:prstGeom prst="rect">
          <a:avLst/>
        </a:prstGeom>
        <a:noFill/>
        <a:ln w="1">
          <a:noFill/>
          <a:miter lim="800000"/>
          <a:headEnd/>
          <a:tailEnd/>
        </a:ln>
      </xdr:spPr>
    </xdr:pic>
    <xdr:clientData/>
  </xdr:oneCellAnchor>
  <xdr:oneCellAnchor>
    <xdr:from>
      <xdr:col>3</xdr:col>
      <xdr:colOff>0</xdr:colOff>
      <xdr:row>772</xdr:row>
      <xdr:rowOff>0</xdr:rowOff>
    </xdr:from>
    <xdr:ext cx="190500" cy="161925"/>
    <xdr:pic>
      <xdr:nvPicPr>
        <xdr:cNvPr id="187" name="Picture 5" descr="http://t0.gstatic.com/images?q=tbn:ANd9GcR2wLGNqdW1KVjSkkXzxtY9J7kSH3YArES1m5PQzzCeqCTDlyA1FA">
          <a:extLst>
            <a:ext uri="{FF2B5EF4-FFF2-40B4-BE49-F238E27FC236}">
              <a16:creationId xmlns=""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5538900"/>
          <a:ext cx="190500" cy="161925"/>
        </a:xfrm>
        <a:prstGeom prst="rect">
          <a:avLst/>
        </a:prstGeom>
        <a:noFill/>
        <a:ln w="9525">
          <a:noFill/>
          <a:miter lim="800000"/>
          <a:headEnd/>
          <a:tailEnd/>
        </a:ln>
      </xdr:spPr>
    </xdr:pic>
    <xdr:clientData/>
  </xdr:oneCellAnchor>
  <xdr:oneCellAnchor>
    <xdr:from>
      <xdr:col>3</xdr:col>
      <xdr:colOff>1190625</xdr:colOff>
      <xdr:row>772</xdr:row>
      <xdr:rowOff>0</xdr:rowOff>
    </xdr:from>
    <xdr:ext cx="152400" cy="200025"/>
    <xdr:pic>
      <xdr:nvPicPr>
        <xdr:cNvPr id="188" name="Picture 4">
          <a:extLst>
            <a:ext uri="{FF2B5EF4-FFF2-40B4-BE49-F238E27FC236}">
              <a16:creationId xmlns=""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5538900"/>
          <a:ext cx="152400" cy="200025"/>
        </a:xfrm>
        <a:prstGeom prst="rect">
          <a:avLst/>
        </a:prstGeom>
        <a:noFill/>
        <a:ln w="1">
          <a:noFill/>
          <a:miter lim="800000"/>
          <a:headEnd/>
          <a:tailEnd/>
        </a:ln>
      </xdr:spPr>
    </xdr:pic>
    <xdr:clientData/>
  </xdr:oneCellAnchor>
  <xdr:oneCellAnchor>
    <xdr:from>
      <xdr:col>3</xdr:col>
      <xdr:colOff>0</xdr:colOff>
      <xdr:row>772</xdr:row>
      <xdr:rowOff>0</xdr:rowOff>
    </xdr:from>
    <xdr:ext cx="190500" cy="161925"/>
    <xdr:pic>
      <xdr:nvPicPr>
        <xdr:cNvPr id="189" name="Picture 5" descr="http://t0.gstatic.com/images?q=tbn:ANd9GcR2wLGNqdW1KVjSkkXzxtY9J7kSH3YArES1m5PQzzCeqCTDlyA1FA">
          <a:extLst>
            <a:ext uri="{FF2B5EF4-FFF2-40B4-BE49-F238E27FC236}">
              <a16:creationId xmlns=""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5538900"/>
          <a:ext cx="190500" cy="161925"/>
        </a:xfrm>
        <a:prstGeom prst="rect">
          <a:avLst/>
        </a:prstGeom>
        <a:noFill/>
        <a:ln w="9525">
          <a:noFill/>
          <a:miter lim="800000"/>
          <a:headEnd/>
          <a:tailEnd/>
        </a:ln>
      </xdr:spPr>
    </xdr:pic>
    <xdr:clientData/>
  </xdr:oneCellAnchor>
  <xdr:oneCellAnchor>
    <xdr:from>
      <xdr:col>3</xdr:col>
      <xdr:colOff>1190625</xdr:colOff>
      <xdr:row>772</xdr:row>
      <xdr:rowOff>9525</xdr:rowOff>
    </xdr:from>
    <xdr:ext cx="152400" cy="200025"/>
    <xdr:pic>
      <xdr:nvPicPr>
        <xdr:cNvPr id="190" name="Picture 4">
          <a:extLst>
            <a:ext uri="{FF2B5EF4-FFF2-40B4-BE49-F238E27FC236}">
              <a16:creationId xmlns=""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5548425"/>
          <a:ext cx="152400" cy="200025"/>
        </a:xfrm>
        <a:prstGeom prst="rect">
          <a:avLst/>
        </a:prstGeom>
        <a:noFill/>
        <a:ln w="1">
          <a:noFill/>
          <a:miter lim="800000"/>
          <a:headEnd/>
          <a:tailEnd/>
        </a:ln>
      </xdr:spPr>
    </xdr:pic>
    <xdr:clientData/>
  </xdr:oneCellAnchor>
  <xdr:oneCellAnchor>
    <xdr:from>
      <xdr:col>3</xdr:col>
      <xdr:colOff>0</xdr:colOff>
      <xdr:row>773</xdr:row>
      <xdr:rowOff>0</xdr:rowOff>
    </xdr:from>
    <xdr:ext cx="190500" cy="161925"/>
    <xdr:pic>
      <xdr:nvPicPr>
        <xdr:cNvPr id="191" name="Picture 5" descr="http://t0.gstatic.com/images?q=tbn:ANd9GcR2wLGNqdW1KVjSkkXzxtY9J7kSH3YArES1m5PQzzCeqCTDlyA1FA">
          <a:extLst>
            <a:ext uri="{FF2B5EF4-FFF2-40B4-BE49-F238E27FC236}">
              <a16:creationId xmlns=""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6739050"/>
          <a:ext cx="190500" cy="161925"/>
        </a:xfrm>
        <a:prstGeom prst="rect">
          <a:avLst/>
        </a:prstGeom>
        <a:noFill/>
        <a:ln w="9525">
          <a:noFill/>
          <a:miter lim="800000"/>
          <a:headEnd/>
          <a:tailEnd/>
        </a:ln>
      </xdr:spPr>
    </xdr:pic>
    <xdr:clientData/>
  </xdr:oneCellAnchor>
  <xdr:oneCellAnchor>
    <xdr:from>
      <xdr:col>3</xdr:col>
      <xdr:colOff>0</xdr:colOff>
      <xdr:row>774</xdr:row>
      <xdr:rowOff>0</xdr:rowOff>
    </xdr:from>
    <xdr:ext cx="190500" cy="161925"/>
    <xdr:pic>
      <xdr:nvPicPr>
        <xdr:cNvPr id="192" name="Picture 5" descr="http://t0.gstatic.com/images?q=tbn:ANd9GcR2wLGNqdW1KVjSkkXzxtY9J7kSH3YArES1m5PQzzCeqCTDlyA1FA">
          <a:extLst>
            <a:ext uri="{FF2B5EF4-FFF2-40B4-BE49-F238E27FC236}">
              <a16:creationId xmlns=""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7939200"/>
          <a:ext cx="190500" cy="161925"/>
        </a:xfrm>
        <a:prstGeom prst="rect">
          <a:avLst/>
        </a:prstGeom>
        <a:noFill/>
        <a:ln w="9525">
          <a:noFill/>
          <a:miter lim="800000"/>
          <a:headEnd/>
          <a:tailEnd/>
        </a:ln>
      </xdr:spPr>
    </xdr:pic>
    <xdr:clientData/>
  </xdr:oneCellAnchor>
  <xdr:oneCellAnchor>
    <xdr:from>
      <xdr:col>3</xdr:col>
      <xdr:colOff>1190625</xdr:colOff>
      <xdr:row>774</xdr:row>
      <xdr:rowOff>9525</xdr:rowOff>
    </xdr:from>
    <xdr:ext cx="152400" cy="200025"/>
    <xdr:pic>
      <xdr:nvPicPr>
        <xdr:cNvPr id="193" name="Picture 4">
          <a:extLst>
            <a:ext uri="{FF2B5EF4-FFF2-40B4-BE49-F238E27FC236}">
              <a16:creationId xmlns=""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7948725"/>
          <a:ext cx="152400" cy="200025"/>
        </a:xfrm>
        <a:prstGeom prst="rect">
          <a:avLst/>
        </a:prstGeom>
        <a:noFill/>
        <a:ln w="1">
          <a:noFill/>
          <a:miter lim="800000"/>
          <a:headEnd/>
          <a:tailEnd/>
        </a:ln>
      </xdr:spPr>
    </xdr:pic>
    <xdr:clientData/>
  </xdr:oneCellAnchor>
  <xdr:oneCellAnchor>
    <xdr:from>
      <xdr:col>3</xdr:col>
      <xdr:colOff>0</xdr:colOff>
      <xdr:row>775</xdr:row>
      <xdr:rowOff>0</xdr:rowOff>
    </xdr:from>
    <xdr:ext cx="190500" cy="161925"/>
    <xdr:pic>
      <xdr:nvPicPr>
        <xdr:cNvPr id="194" name="Picture 5" descr="http://t0.gstatic.com/images?q=tbn:ANd9GcR2wLGNqdW1KVjSkkXzxtY9J7kSH3YArES1m5PQzzCeqCTDlyA1FA">
          <a:extLst>
            <a:ext uri="{FF2B5EF4-FFF2-40B4-BE49-F238E27FC236}">
              <a16:creationId xmlns=""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9139350"/>
          <a:ext cx="190500" cy="161925"/>
        </a:xfrm>
        <a:prstGeom prst="rect">
          <a:avLst/>
        </a:prstGeom>
        <a:noFill/>
        <a:ln w="9525">
          <a:noFill/>
          <a:miter lim="800000"/>
          <a:headEnd/>
          <a:tailEnd/>
        </a:ln>
      </xdr:spPr>
    </xdr:pic>
    <xdr:clientData/>
  </xdr:oneCellAnchor>
  <xdr:oneCellAnchor>
    <xdr:from>
      <xdr:col>3</xdr:col>
      <xdr:colOff>1190625</xdr:colOff>
      <xdr:row>775</xdr:row>
      <xdr:rowOff>9525</xdr:rowOff>
    </xdr:from>
    <xdr:ext cx="152400" cy="200025"/>
    <xdr:pic>
      <xdr:nvPicPr>
        <xdr:cNvPr id="195" name="Picture 4">
          <a:extLst>
            <a:ext uri="{FF2B5EF4-FFF2-40B4-BE49-F238E27FC236}">
              <a16:creationId xmlns=""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29148875"/>
          <a:ext cx="152400" cy="200025"/>
        </a:xfrm>
        <a:prstGeom prst="rect">
          <a:avLst/>
        </a:prstGeom>
        <a:noFill/>
        <a:ln w="1">
          <a:noFill/>
          <a:miter lim="800000"/>
          <a:headEnd/>
          <a:tailEnd/>
        </a:ln>
      </xdr:spPr>
    </xdr:pic>
    <xdr:clientData/>
  </xdr:oneCellAnchor>
  <xdr:oneCellAnchor>
    <xdr:from>
      <xdr:col>3</xdr:col>
      <xdr:colOff>0</xdr:colOff>
      <xdr:row>776</xdr:row>
      <xdr:rowOff>0</xdr:rowOff>
    </xdr:from>
    <xdr:ext cx="190500" cy="161925"/>
    <xdr:pic>
      <xdr:nvPicPr>
        <xdr:cNvPr id="196" name="Picture 5" descr="http://t0.gstatic.com/images?q=tbn:ANd9GcR2wLGNqdW1KVjSkkXzxtY9J7kSH3YArES1m5PQzzCeqCTDlyA1FA">
          <a:extLst>
            <a:ext uri="{FF2B5EF4-FFF2-40B4-BE49-F238E27FC236}">
              <a16:creationId xmlns=""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30339500"/>
          <a:ext cx="190500" cy="161925"/>
        </a:xfrm>
        <a:prstGeom prst="rect">
          <a:avLst/>
        </a:prstGeom>
        <a:noFill/>
        <a:ln w="9525">
          <a:noFill/>
          <a:miter lim="800000"/>
          <a:headEnd/>
          <a:tailEnd/>
        </a:ln>
      </xdr:spPr>
    </xdr:pic>
    <xdr:clientData/>
  </xdr:oneCellAnchor>
  <xdr:oneCellAnchor>
    <xdr:from>
      <xdr:col>3</xdr:col>
      <xdr:colOff>1190625</xdr:colOff>
      <xdr:row>776</xdr:row>
      <xdr:rowOff>9525</xdr:rowOff>
    </xdr:from>
    <xdr:ext cx="152400" cy="200025"/>
    <xdr:pic>
      <xdr:nvPicPr>
        <xdr:cNvPr id="197" name="Picture 4">
          <a:extLst>
            <a:ext uri="{FF2B5EF4-FFF2-40B4-BE49-F238E27FC236}">
              <a16:creationId xmlns=""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430349025"/>
          <a:ext cx="152400" cy="200025"/>
        </a:xfrm>
        <a:prstGeom prst="rect">
          <a:avLst/>
        </a:prstGeom>
        <a:noFill/>
        <a:ln w="1">
          <a:noFill/>
          <a:miter lim="800000"/>
          <a:headEnd/>
          <a:tailEnd/>
        </a:ln>
      </xdr:spPr>
    </xdr:pic>
    <xdr:clientData/>
  </xdr:oneCellAnchor>
  <xdr:oneCellAnchor>
    <xdr:from>
      <xdr:col>3</xdr:col>
      <xdr:colOff>24848</xdr:colOff>
      <xdr:row>761</xdr:row>
      <xdr:rowOff>31645</xdr:rowOff>
    </xdr:from>
    <xdr:ext cx="200025" cy="140018"/>
    <xdr:pic>
      <xdr:nvPicPr>
        <xdr:cNvPr id="198" name="Picture 5" descr="http://t0.gstatic.com/images?q=tbn:ANd9GcR2wLGNqdW1KVjSkkXzxtY9J7kSH3YArES1m5PQzzCeqCTDlyA1FA">
          <a:extLst>
            <a:ext uri="{FF2B5EF4-FFF2-40B4-BE49-F238E27FC236}">
              <a16:creationId xmlns=""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6998" y="412368895"/>
          <a:ext cx="200025" cy="140018"/>
        </a:xfrm>
        <a:prstGeom prst="rect">
          <a:avLst/>
        </a:prstGeom>
        <a:noFill/>
      </xdr:spPr>
    </xdr:pic>
    <xdr:clientData/>
  </xdr:oneCellAnchor>
  <xdr:oneCellAnchor>
    <xdr:from>
      <xdr:col>3</xdr:col>
      <xdr:colOff>0</xdr:colOff>
      <xdr:row>766</xdr:row>
      <xdr:rowOff>15079</xdr:rowOff>
    </xdr:from>
    <xdr:ext cx="200025" cy="140018"/>
    <xdr:pic>
      <xdr:nvPicPr>
        <xdr:cNvPr id="199" name="Picture 5" descr="http://t0.gstatic.com/images?q=tbn:ANd9GcR2wLGNqdW1KVjSkkXzxtY9J7kSH3YArES1m5PQzzCeqCTDlyA1FA">
          <a:extLst>
            <a:ext uri="{FF2B5EF4-FFF2-40B4-BE49-F238E27FC236}">
              <a16:creationId xmlns=""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18353079"/>
          <a:ext cx="200025" cy="140018"/>
        </a:xfrm>
        <a:prstGeom prst="rect">
          <a:avLst/>
        </a:prstGeom>
        <a:noFill/>
      </xdr:spPr>
    </xdr:pic>
    <xdr:clientData/>
  </xdr:oneCellAnchor>
  <xdr:oneCellAnchor>
    <xdr:from>
      <xdr:col>3</xdr:col>
      <xdr:colOff>1227931</xdr:colOff>
      <xdr:row>766</xdr:row>
      <xdr:rowOff>0</xdr:rowOff>
    </xdr:from>
    <xdr:ext cx="152400" cy="203200"/>
    <xdr:pic>
      <xdr:nvPicPr>
        <xdr:cNvPr id="200" name="Picture 4">
          <a:extLst>
            <a:ext uri="{FF2B5EF4-FFF2-40B4-BE49-F238E27FC236}">
              <a16:creationId xmlns=""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18338000"/>
          <a:ext cx="152400" cy="203200"/>
        </a:xfrm>
        <a:prstGeom prst="rect">
          <a:avLst/>
        </a:prstGeom>
        <a:noFill/>
        <a:ln w="1">
          <a:noFill/>
          <a:miter lim="800000"/>
          <a:headEnd/>
          <a:tailEnd type="none" w="med" len="med"/>
        </a:ln>
        <a:effectLst/>
      </xdr:spPr>
    </xdr:pic>
    <xdr:clientData/>
  </xdr:oneCellAnchor>
  <xdr:oneCellAnchor>
    <xdr:from>
      <xdr:col>3</xdr:col>
      <xdr:colOff>0</xdr:colOff>
      <xdr:row>875</xdr:row>
      <xdr:rowOff>15079</xdr:rowOff>
    </xdr:from>
    <xdr:ext cx="200025" cy="140018"/>
    <xdr:pic>
      <xdr:nvPicPr>
        <xdr:cNvPr id="201" name="Picture 5" descr="http://t0.gstatic.com/images?q=tbn:ANd9GcR2wLGNqdW1KVjSkkXzxtY9J7kSH3YArES1m5PQzzCeqCTDlyA1FA">
          <a:extLst>
            <a:ext uri="{FF2B5EF4-FFF2-40B4-BE49-F238E27FC236}">
              <a16:creationId xmlns=""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8697704"/>
          <a:ext cx="200025" cy="140018"/>
        </a:xfrm>
        <a:prstGeom prst="rect">
          <a:avLst/>
        </a:prstGeom>
        <a:noFill/>
      </xdr:spPr>
    </xdr:pic>
    <xdr:clientData/>
  </xdr:oneCellAnchor>
  <xdr:oneCellAnchor>
    <xdr:from>
      <xdr:col>3</xdr:col>
      <xdr:colOff>1227931</xdr:colOff>
      <xdr:row>875</xdr:row>
      <xdr:rowOff>0</xdr:rowOff>
    </xdr:from>
    <xdr:ext cx="152400" cy="203200"/>
    <xdr:pic>
      <xdr:nvPicPr>
        <xdr:cNvPr id="202" name="Picture 4">
          <a:extLst>
            <a:ext uri="{FF2B5EF4-FFF2-40B4-BE49-F238E27FC236}">
              <a16:creationId xmlns=""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08682625"/>
          <a:ext cx="152400" cy="203200"/>
        </a:xfrm>
        <a:prstGeom prst="rect">
          <a:avLst/>
        </a:prstGeom>
        <a:noFill/>
        <a:ln w="1">
          <a:noFill/>
          <a:miter lim="800000"/>
          <a:headEnd/>
          <a:tailEnd type="none" w="med" len="med"/>
        </a:ln>
        <a:effectLst/>
      </xdr:spPr>
    </xdr:pic>
    <xdr:clientData/>
  </xdr:oneCellAnchor>
  <xdr:oneCellAnchor>
    <xdr:from>
      <xdr:col>3</xdr:col>
      <xdr:colOff>0</xdr:colOff>
      <xdr:row>383</xdr:row>
      <xdr:rowOff>15079</xdr:rowOff>
    </xdr:from>
    <xdr:ext cx="200025" cy="140018"/>
    <xdr:pic>
      <xdr:nvPicPr>
        <xdr:cNvPr id="203" name="Picture 5" descr="http://t0.gstatic.com/images?q=tbn:ANd9GcR2wLGNqdW1KVjSkkXzxtY9J7kSH3YArES1m5PQzzCeqCTDlyA1FA">
          <a:extLst>
            <a:ext uri="{FF2B5EF4-FFF2-40B4-BE49-F238E27FC236}">
              <a16:creationId xmlns=""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6434629"/>
          <a:ext cx="200025" cy="140018"/>
        </a:xfrm>
        <a:prstGeom prst="rect">
          <a:avLst/>
        </a:prstGeom>
        <a:noFill/>
      </xdr:spPr>
    </xdr:pic>
    <xdr:clientData/>
  </xdr:oneCellAnchor>
  <xdr:oneCellAnchor>
    <xdr:from>
      <xdr:col>3</xdr:col>
      <xdr:colOff>1227931</xdr:colOff>
      <xdr:row>383</xdr:row>
      <xdr:rowOff>0</xdr:rowOff>
    </xdr:from>
    <xdr:ext cx="152400" cy="203200"/>
    <xdr:pic>
      <xdr:nvPicPr>
        <xdr:cNvPr id="204" name="Picture 4">
          <a:extLst>
            <a:ext uri="{FF2B5EF4-FFF2-40B4-BE49-F238E27FC236}">
              <a16:creationId xmlns=""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6419550"/>
          <a:ext cx="152400" cy="203200"/>
        </a:xfrm>
        <a:prstGeom prst="rect">
          <a:avLst/>
        </a:prstGeom>
        <a:noFill/>
        <a:ln w="1">
          <a:noFill/>
          <a:miter lim="800000"/>
          <a:headEnd/>
          <a:tailEnd type="none" w="med" len="med"/>
        </a:ln>
        <a:effectLst/>
      </xdr:spPr>
    </xdr:pic>
    <xdr:clientData/>
  </xdr:oneCellAnchor>
  <xdr:oneCellAnchor>
    <xdr:from>
      <xdr:col>3</xdr:col>
      <xdr:colOff>0</xdr:colOff>
      <xdr:row>777</xdr:row>
      <xdr:rowOff>15079</xdr:rowOff>
    </xdr:from>
    <xdr:ext cx="200025" cy="140018"/>
    <xdr:pic>
      <xdr:nvPicPr>
        <xdr:cNvPr id="205" name="Picture 5" descr="http://t0.gstatic.com/images?q=tbn:ANd9GcR2wLGNqdW1KVjSkkXzxtY9J7kSH3YArES1m5PQzzCeqCTDlyA1FA">
          <a:extLst>
            <a:ext uri="{FF2B5EF4-FFF2-40B4-BE49-F238E27FC236}">
              <a16:creationId xmlns=""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31554729"/>
          <a:ext cx="200025" cy="140018"/>
        </a:xfrm>
        <a:prstGeom prst="rect">
          <a:avLst/>
        </a:prstGeom>
        <a:noFill/>
      </xdr:spPr>
    </xdr:pic>
    <xdr:clientData/>
  </xdr:oneCellAnchor>
  <xdr:oneCellAnchor>
    <xdr:from>
      <xdr:col>3</xdr:col>
      <xdr:colOff>1227931</xdr:colOff>
      <xdr:row>777</xdr:row>
      <xdr:rowOff>0</xdr:rowOff>
    </xdr:from>
    <xdr:ext cx="152400" cy="203200"/>
    <xdr:pic>
      <xdr:nvPicPr>
        <xdr:cNvPr id="206" name="Picture 4">
          <a:extLst>
            <a:ext uri="{FF2B5EF4-FFF2-40B4-BE49-F238E27FC236}">
              <a16:creationId xmlns=""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31539650"/>
          <a:ext cx="152400" cy="203200"/>
        </a:xfrm>
        <a:prstGeom prst="rect">
          <a:avLst/>
        </a:prstGeom>
        <a:noFill/>
        <a:ln w="1">
          <a:noFill/>
          <a:miter lim="800000"/>
          <a:headEnd/>
          <a:tailEnd type="none" w="med" len="med"/>
        </a:ln>
        <a:effectLst/>
      </xdr:spPr>
    </xdr:pic>
    <xdr:clientData/>
  </xdr:oneCellAnchor>
  <xdr:oneCellAnchor>
    <xdr:from>
      <xdr:col>3</xdr:col>
      <xdr:colOff>0</xdr:colOff>
      <xdr:row>117</xdr:row>
      <xdr:rowOff>15079</xdr:rowOff>
    </xdr:from>
    <xdr:ext cx="200025" cy="140018"/>
    <xdr:pic>
      <xdr:nvPicPr>
        <xdr:cNvPr id="207" name="Picture 5" descr="http://t0.gstatic.com/images?q=tbn:ANd9GcR2wLGNqdW1KVjSkkXzxtY9J7kSH3YArES1m5PQzzCeqCTDlyA1FA">
          <a:extLst>
            <a:ext uri="{FF2B5EF4-FFF2-40B4-BE49-F238E27FC236}">
              <a16:creationId xmlns=""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942004"/>
          <a:ext cx="200025" cy="140018"/>
        </a:xfrm>
        <a:prstGeom prst="rect">
          <a:avLst/>
        </a:prstGeom>
        <a:noFill/>
      </xdr:spPr>
    </xdr:pic>
    <xdr:clientData/>
  </xdr:oneCellAnchor>
  <xdr:oneCellAnchor>
    <xdr:from>
      <xdr:col>3</xdr:col>
      <xdr:colOff>1227931</xdr:colOff>
      <xdr:row>117</xdr:row>
      <xdr:rowOff>0</xdr:rowOff>
    </xdr:from>
    <xdr:ext cx="152400" cy="203200"/>
    <xdr:pic>
      <xdr:nvPicPr>
        <xdr:cNvPr id="208" name="Picture 4">
          <a:extLst>
            <a:ext uri="{FF2B5EF4-FFF2-40B4-BE49-F238E27FC236}">
              <a16:creationId xmlns=""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24926925"/>
          <a:ext cx="152400" cy="203200"/>
        </a:xfrm>
        <a:prstGeom prst="rect">
          <a:avLst/>
        </a:prstGeom>
        <a:noFill/>
        <a:ln w="1">
          <a:noFill/>
          <a:miter lim="800000"/>
          <a:headEnd/>
          <a:tailEnd type="none" w="med" len="med"/>
        </a:ln>
        <a:effectLst/>
      </xdr:spPr>
    </xdr:pic>
    <xdr:clientData/>
  </xdr:oneCellAnchor>
  <xdr:oneCellAnchor>
    <xdr:from>
      <xdr:col>3</xdr:col>
      <xdr:colOff>0</xdr:colOff>
      <xdr:row>149</xdr:row>
      <xdr:rowOff>15079</xdr:rowOff>
    </xdr:from>
    <xdr:ext cx="200025" cy="140018"/>
    <xdr:pic>
      <xdr:nvPicPr>
        <xdr:cNvPr id="209" name="Picture 5" descr="http://t0.gstatic.com/images?q=tbn:ANd9GcR2wLGNqdW1KVjSkkXzxtY9J7kSH3YArES1m5PQzzCeqCTDlyA1FA">
          <a:extLst>
            <a:ext uri="{FF2B5EF4-FFF2-40B4-BE49-F238E27FC236}">
              <a16:creationId xmlns=""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040004"/>
          <a:ext cx="200025" cy="140018"/>
        </a:xfrm>
        <a:prstGeom prst="rect">
          <a:avLst/>
        </a:prstGeom>
        <a:noFill/>
      </xdr:spPr>
    </xdr:pic>
    <xdr:clientData/>
  </xdr:oneCellAnchor>
  <xdr:oneCellAnchor>
    <xdr:from>
      <xdr:col>3</xdr:col>
      <xdr:colOff>1227931</xdr:colOff>
      <xdr:row>149</xdr:row>
      <xdr:rowOff>0</xdr:rowOff>
    </xdr:from>
    <xdr:ext cx="152400" cy="203200"/>
    <xdr:pic>
      <xdr:nvPicPr>
        <xdr:cNvPr id="210" name="Picture 4">
          <a:extLst>
            <a:ext uri="{FF2B5EF4-FFF2-40B4-BE49-F238E27FC236}">
              <a16:creationId xmlns=""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7024925"/>
          <a:ext cx="152400" cy="203200"/>
        </a:xfrm>
        <a:prstGeom prst="rect">
          <a:avLst/>
        </a:prstGeom>
        <a:noFill/>
        <a:ln w="1">
          <a:noFill/>
          <a:miter lim="800000"/>
          <a:headEnd/>
          <a:tailEnd type="none" w="med" len="med"/>
        </a:ln>
        <a:effectLst/>
      </xdr:spPr>
    </xdr:pic>
    <xdr:clientData/>
  </xdr:oneCellAnchor>
  <xdr:oneCellAnchor>
    <xdr:from>
      <xdr:col>3</xdr:col>
      <xdr:colOff>0</xdr:colOff>
      <xdr:row>876</xdr:row>
      <xdr:rowOff>15079</xdr:rowOff>
    </xdr:from>
    <xdr:ext cx="200025" cy="140018"/>
    <xdr:pic>
      <xdr:nvPicPr>
        <xdr:cNvPr id="211" name="Picture 5" descr="http://t0.gstatic.com/images?q=tbn:ANd9GcR2wLGNqdW1KVjSkkXzxtY9J7kSH3YArES1m5PQzzCeqCTDlyA1FA">
          <a:extLst>
            <a:ext uri="{FF2B5EF4-FFF2-40B4-BE49-F238E27FC236}">
              <a16:creationId xmlns=""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9907379"/>
          <a:ext cx="200025" cy="140018"/>
        </a:xfrm>
        <a:prstGeom prst="rect">
          <a:avLst/>
        </a:prstGeom>
        <a:noFill/>
      </xdr:spPr>
    </xdr:pic>
    <xdr:clientData/>
  </xdr:oneCellAnchor>
  <xdr:oneCellAnchor>
    <xdr:from>
      <xdr:col>3</xdr:col>
      <xdr:colOff>1227931</xdr:colOff>
      <xdr:row>876</xdr:row>
      <xdr:rowOff>0</xdr:rowOff>
    </xdr:from>
    <xdr:ext cx="152400" cy="203200"/>
    <xdr:pic>
      <xdr:nvPicPr>
        <xdr:cNvPr id="212" name="Picture 4">
          <a:extLst>
            <a:ext uri="{FF2B5EF4-FFF2-40B4-BE49-F238E27FC236}">
              <a16:creationId xmlns=""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09892300"/>
          <a:ext cx="152400" cy="203200"/>
        </a:xfrm>
        <a:prstGeom prst="rect">
          <a:avLst/>
        </a:prstGeom>
        <a:noFill/>
        <a:ln w="1">
          <a:noFill/>
          <a:miter lim="800000"/>
          <a:headEnd/>
          <a:tailEnd type="none" w="med" len="med"/>
        </a:ln>
        <a:effectLst/>
      </xdr:spPr>
    </xdr:pic>
    <xdr:clientData/>
  </xdr:oneCellAnchor>
  <xdr:oneCellAnchor>
    <xdr:from>
      <xdr:col>3</xdr:col>
      <xdr:colOff>0</xdr:colOff>
      <xdr:row>877</xdr:row>
      <xdr:rowOff>15079</xdr:rowOff>
    </xdr:from>
    <xdr:ext cx="200025" cy="140018"/>
    <xdr:pic>
      <xdr:nvPicPr>
        <xdr:cNvPr id="213" name="Picture 5" descr="http://t0.gstatic.com/images?q=tbn:ANd9GcR2wLGNqdW1KVjSkkXzxtY9J7kSH3YArES1m5PQzzCeqCTDlyA1FA">
          <a:extLst>
            <a:ext uri="{FF2B5EF4-FFF2-40B4-BE49-F238E27FC236}">
              <a16:creationId xmlns=""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11117054"/>
          <a:ext cx="200025" cy="140018"/>
        </a:xfrm>
        <a:prstGeom prst="rect">
          <a:avLst/>
        </a:prstGeom>
        <a:noFill/>
      </xdr:spPr>
    </xdr:pic>
    <xdr:clientData/>
  </xdr:oneCellAnchor>
  <xdr:oneCellAnchor>
    <xdr:from>
      <xdr:col>3</xdr:col>
      <xdr:colOff>1227931</xdr:colOff>
      <xdr:row>877</xdr:row>
      <xdr:rowOff>0</xdr:rowOff>
    </xdr:from>
    <xdr:ext cx="152400" cy="203200"/>
    <xdr:pic>
      <xdr:nvPicPr>
        <xdr:cNvPr id="214" name="Picture 4">
          <a:extLst>
            <a:ext uri="{FF2B5EF4-FFF2-40B4-BE49-F238E27FC236}">
              <a16:creationId xmlns=""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11101975"/>
          <a:ext cx="152400" cy="203200"/>
        </a:xfrm>
        <a:prstGeom prst="rect">
          <a:avLst/>
        </a:prstGeom>
        <a:noFill/>
        <a:ln w="1">
          <a:noFill/>
          <a:miter lim="800000"/>
          <a:headEnd/>
          <a:tailEnd type="none" w="med" len="med"/>
        </a:ln>
        <a:effectLst/>
      </xdr:spPr>
    </xdr:pic>
    <xdr:clientData/>
  </xdr:oneCellAnchor>
  <xdr:oneCellAnchor>
    <xdr:from>
      <xdr:col>3</xdr:col>
      <xdr:colOff>0</xdr:colOff>
      <xdr:row>878</xdr:row>
      <xdr:rowOff>15079</xdr:rowOff>
    </xdr:from>
    <xdr:ext cx="200025" cy="140018"/>
    <xdr:pic>
      <xdr:nvPicPr>
        <xdr:cNvPr id="215" name="Picture 5" descr="http://t0.gstatic.com/images?q=tbn:ANd9GcR2wLGNqdW1KVjSkkXzxtY9J7kSH3YArES1m5PQzzCeqCTDlyA1FA">
          <a:extLst>
            <a:ext uri="{FF2B5EF4-FFF2-40B4-BE49-F238E27FC236}">
              <a16:creationId xmlns=""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12326729"/>
          <a:ext cx="200025" cy="140018"/>
        </a:xfrm>
        <a:prstGeom prst="rect">
          <a:avLst/>
        </a:prstGeom>
        <a:noFill/>
      </xdr:spPr>
    </xdr:pic>
    <xdr:clientData/>
  </xdr:oneCellAnchor>
  <xdr:oneCellAnchor>
    <xdr:from>
      <xdr:col>3</xdr:col>
      <xdr:colOff>1227931</xdr:colOff>
      <xdr:row>878</xdr:row>
      <xdr:rowOff>0</xdr:rowOff>
    </xdr:from>
    <xdr:ext cx="152400" cy="203200"/>
    <xdr:pic>
      <xdr:nvPicPr>
        <xdr:cNvPr id="216" name="Picture 4">
          <a:extLst>
            <a:ext uri="{FF2B5EF4-FFF2-40B4-BE49-F238E27FC236}">
              <a16:creationId xmlns=""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12311650"/>
          <a:ext cx="152400" cy="203200"/>
        </a:xfrm>
        <a:prstGeom prst="rect">
          <a:avLst/>
        </a:prstGeom>
        <a:noFill/>
        <a:ln w="1">
          <a:noFill/>
          <a:miter lim="800000"/>
          <a:headEnd/>
          <a:tailEnd type="none" w="med" len="med"/>
        </a:ln>
        <a:effectLst/>
      </xdr:spPr>
    </xdr:pic>
    <xdr:clientData/>
  </xdr:oneCellAnchor>
  <xdr:oneCellAnchor>
    <xdr:from>
      <xdr:col>3</xdr:col>
      <xdr:colOff>0</xdr:colOff>
      <xdr:row>879</xdr:row>
      <xdr:rowOff>15079</xdr:rowOff>
    </xdr:from>
    <xdr:ext cx="200025" cy="140018"/>
    <xdr:pic>
      <xdr:nvPicPr>
        <xdr:cNvPr id="217" name="Picture 5" descr="http://t0.gstatic.com/images?q=tbn:ANd9GcR2wLGNqdW1KVjSkkXzxtY9J7kSH3YArES1m5PQzzCeqCTDlyA1FA">
          <a:extLst>
            <a:ext uri="{FF2B5EF4-FFF2-40B4-BE49-F238E27FC236}">
              <a16:creationId xmlns=""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13536404"/>
          <a:ext cx="200025" cy="140018"/>
        </a:xfrm>
        <a:prstGeom prst="rect">
          <a:avLst/>
        </a:prstGeom>
        <a:noFill/>
      </xdr:spPr>
    </xdr:pic>
    <xdr:clientData/>
  </xdr:oneCellAnchor>
  <xdr:oneCellAnchor>
    <xdr:from>
      <xdr:col>3</xdr:col>
      <xdr:colOff>1227931</xdr:colOff>
      <xdr:row>879</xdr:row>
      <xdr:rowOff>0</xdr:rowOff>
    </xdr:from>
    <xdr:ext cx="152400" cy="203200"/>
    <xdr:pic>
      <xdr:nvPicPr>
        <xdr:cNvPr id="218" name="Picture 4">
          <a:extLst>
            <a:ext uri="{FF2B5EF4-FFF2-40B4-BE49-F238E27FC236}">
              <a16:creationId xmlns=""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13521325"/>
          <a:ext cx="152400" cy="203200"/>
        </a:xfrm>
        <a:prstGeom prst="rect">
          <a:avLst/>
        </a:prstGeom>
        <a:noFill/>
        <a:ln w="1">
          <a:noFill/>
          <a:miter lim="800000"/>
          <a:headEnd/>
          <a:tailEnd type="none" w="med" len="med"/>
        </a:ln>
        <a:effectLst/>
      </xdr:spPr>
    </xdr:pic>
    <xdr:clientData/>
  </xdr:oneCellAnchor>
  <xdr:oneCellAnchor>
    <xdr:from>
      <xdr:col>3</xdr:col>
      <xdr:colOff>0</xdr:colOff>
      <xdr:row>874</xdr:row>
      <xdr:rowOff>15079</xdr:rowOff>
    </xdr:from>
    <xdr:ext cx="200025" cy="140018"/>
    <xdr:pic>
      <xdr:nvPicPr>
        <xdr:cNvPr id="219" name="Picture 5" descr="http://t0.gstatic.com/images?q=tbn:ANd9GcR2wLGNqdW1KVjSkkXzxtY9J7kSH3YArES1m5PQzzCeqCTDlyA1FA">
          <a:extLst>
            <a:ext uri="{FF2B5EF4-FFF2-40B4-BE49-F238E27FC236}">
              <a16:creationId xmlns=""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7402304"/>
          <a:ext cx="200025" cy="140018"/>
        </a:xfrm>
        <a:prstGeom prst="rect">
          <a:avLst/>
        </a:prstGeom>
        <a:noFill/>
      </xdr:spPr>
    </xdr:pic>
    <xdr:clientData/>
  </xdr:oneCellAnchor>
  <xdr:oneCellAnchor>
    <xdr:from>
      <xdr:col>3</xdr:col>
      <xdr:colOff>1227931</xdr:colOff>
      <xdr:row>874</xdr:row>
      <xdr:rowOff>0</xdr:rowOff>
    </xdr:from>
    <xdr:ext cx="152400" cy="203200"/>
    <xdr:pic>
      <xdr:nvPicPr>
        <xdr:cNvPr id="220" name="Picture 4">
          <a:extLst>
            <a:ext uri="{FF2B5EF4-FFF2-40B4-BE49-F238E27FC236}">
              <a16:creationId xmlns=""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07387225"/>
          <a:ext cx="152400" cy="203200"/>
        </a:xfrm>
        <a:prstGeom prst="rect">
          <a:avLst/>
        </a:prstGeom>
        <a:noFill/>
        <a:ln w="1">
          <a:noFill/>
          <a:miter lim="800000"/>
          <a:headEnd/>
          <a:tailEnd type="none" w="med" len="med"/>
        </a:ln>
        <a:effectLst/>
      </xdr:spPr>
    </xdr:pic>
    <xdr:clientData/>
  </xdr:oneCellAnchor>
  <xdr:oneCellAnchor>
    <xdr:from>
      <xdr:col>3</xdr:col>
      <xdr:colOff>0</xdr:colOff>
      <xdr:row>873</xdr:row>
      <xdr:rowOff>15079</xdr:rowOff>
    </xdr:from>
    <xdr:ext cx="200025" cy="140018"/>
    <xdr:pic>
      <xdr:nvPicPr>
        <xdr:cNvPr id="221" name="Picture 5" descr="http://t0.gstatic.com/images?q=tbn:ANd9GcR2wLGNqdW1KVjSkkXzxtY9J7kSH3YArES1m5PQzzCeqCTDlyA1FA">
          <a:extLst>
            <a:ext uri="{FF2B5EF4-FFF2-40B4-BE49-F238E27FC236}">
              <a16:creationId xmlns=""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6106904"/>
          <a:ext cx="200025" cy="140018"/>
        </a:xfrm>
        <a:prstGeom prst="rect">
          <a:avLst/>
        </a:prstGeom>
        <a:noFill/>
      </xdr:spPr>
    </xdr:pic>
    <xdr:clientData/>
  </xdr:oneCellAnchor>
  <xdr:oneCellAnchor>
    <xdr:from>
      <xdr:col>3</xdr:col>
      <xdr:colOff>1227931</xdr:colOff>
      <xdr:row>873</xdr:row>
      <xdr:rowOff>0</xdr:rowOff>
    </xdr:from>
    <xdr:ext cx="152400" cy="203200"/>
    <xdr:pic>
      <xdr:nvPicPr>
        <xdr:cNvPr id="222" name="Picture 4">
          <a:extLst>
            <a:ext uri="{FF2B5EF4-FFF2-40B4-BE49-F238E27FC236}">
              <a16:creationId xmlns=""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06091825"/>
          <a:ext cx="152400" cy="203200"/>
        </a:xfrm>
        <a:prstGeom prst="rect">
          <a:avLst/>
        </a:prstGeom>
        <a:noFill/>
        <a:ln w="1">
          <a:noFill/>
          <a:miter lim="800000"/>
          <a:headEnd/>
          <a:tailEnd type="none" w="med" len="med"/>
        </a:ln>
        <a:effectLst/>
      </xdr:spPr>
    </xdr:pic>
    <xdr:clientData/>
  </xdr:oneCellAnchor>
  <xdr:oneCellAnchor>
    <xdr:from>
      <xdr:col>3</xdr:col>
      <xdr:colOff>0</xdr:colOff>
      <xdr:row>381</xdr:row>
      <xdr:rowOff>15079</xdr:rowOff>
    </xdr:from>
    <xdr:ext cx="200025" cy="140018"/>
    <xdr:pic>
      <xdr:nvPicPr>
        <xdr:cNvPr id="223" name="Picture 5" descr="http://t0.gstatic.com/images?q=tbn:ANd9GcR2wLGNqdW1KVjSkkXzxtY9J7kSH3YArES1m5PQzzCeqCTDlyA1FA">
          <a:extLst>
            <a:ext uri="{FF2B5EF4-FFF2-40B4-BE49-F238E27FC236}">
              <a16:creationId xmlns=""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4072429"/>
          <a:ext cx="200025" cy="140018"/>
        </a:xfrm>
        <a:prstGeom prst="rect">
          <a:avLst/>
        </a:prstGeom>
        <a:noFill/>
      </xdr:spPr>
    </xdr:pic>
    <xdr:clientData/>
  </xdr:oneCellAnchor>
  <xdr:oneCellAnchor>
    <xdr:from>
      <xdr:col>3</xdr:col>
      <xdr:colOff>1227931</xdr:colOff>
      <xdr:row>381</xdr:row>
      <xdr:rowOff>0</xdr:rowOff>
    </xdr:from>
    <xdr:ext cx="152400" cy="203200"/>
    <xdr:pic>
      <xdr:nvPicPr>
        <xdr:cNvPr id="224" name="Picture 4">
          <a:extLst>
            <a:ext uri="{FF2B5EF4-FFF2-40B4-BE49-F238E27FC236}">
              <a16:creationId xmlns=""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4057350"/>
          <a:ext cx="152400" cy="203200"/>
        </a:xfrm>
        <a:prstGeom prst="rect">
          <a:avLst/>
        </a:prstGeom>
        <a:noFill/>
        <a:ln w="1">
          <a:noFill/>
          <a:miter lim="800000"/>
          <a:headEnd/>
          <a:tailEnd type="none" w="med" len="med"/>
        </a:ln>
        <a:effectLst/>
      </xdr:spPr>
    </xdr:pic>
    <xdr:clientData/>
  </xdr:oneCellAnchor>
  <xdr:oneCellAnchor>
    <xdr:from>
      <xdr:col>3</xdr:col>
      <xdr:colOff>0</xdr:colOff>
      <xdr:row>756</xdr:row>
      <xdr:rowOff>15079</xdr:rowOff>
    </xdr:from>
    <xdr:ext cx="200025" cy="140018"/>
    <xdr:pic>
      <xdr:nvPicPr>
        <xdr:cNvPr id="225" name="Picture 5" descr="http://t0.gstatic.com/images?q=tbn:ANd9GcR2wLGNqdW1KVjSkkXzxtY9J7kSH3YArES1m5PQzzCeqCTDlyA1FA">
          <a:extLst>
            <a:ext uri="{FF2B5EF4-FFF2-40B4-BE49-F238E27FC236}">
              <a16:creationId xmlns=""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6351579"/>
          <a:ext cx="200025" cy="140018"/>
        </a:xfrm>
        <a:prstGeom prst="rect">
          <a:avLst/>
        </a:prstGeom>
        <a:noFill/>
      </xdr:spPr>
    </xdr:pic>
    <xdr:clientData/>
  </xdr:oneCellAnchor>
  <xdr:oneCellAnchor>
    <xdr:from>
      <xdr:col>3</xdr:col>
      <xdr:colOff>1227931</xdr:colOff>
      <xdr:row>756</xdr:row>
      <xdr:rowOff>0</xdr:rowOff>
    </xdr:from>
    <xdr:ext cx="152400" cy="203200"/>
    <xdr:pic>
      <xdr:nvPicPr>
        <xdr:cNvPr id="226" name="Picture 4">
          <a:extLst>
            <a:ext uri="{FF2B5EF4-FFF2-40B4-BE49-F238E27FC236}">
              <a16:creationId xmlns=""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6336500"/>
          <a:ext cx="152400" cy="203200"/>
        </a:xfrm>
        <a:prstGeom prst="rect">
          <a:avLst/>
        </a:prstGeom>
        <a:noFill/>
        <a:ln w="1">
          <a:noFill/>
          <a:miter lim="800000"/>
          <a:headEnd/>
          <a:tailEnd type="none" w="med" len="med"/>
        </a:ln>
        <a:effectLst/>
      </xdr:spPr>
    </xdr:pic>
    <xdr:clientData/>
  </xdr:oneCellAnchor>
  <xdr:oneCellAnchor>
    <xdr:from>
      <xdr:col>3</xdr:col>
      <xdr:colOff>0</xdr:colOff>
      <xdr:row>418</xdr:row>
      <xdr:rowOff>28575</xdr:rowOff>
    </xdr:from>
    <xdr:ext cx="200025" cy="150495"/>
    <xdr:pic>
      <xdr:nvPicPr>
        <xdr:cNvPr id="227" name="Picture 5" descr="http://t0.gstatic.com/images?q=tbn:ANd9GcR2wLGNqdW1KVjSkkXzxtY9J7kSH3YArES1m5PQzzCeqCTDlyA1FA">
          <a:extLst>
            <a:ext uri="{FF2B5EF4-FFF2-40B4-BE49-F238E27FC236}">
              <a16:creationId xmlns=""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9260500"/>
          <a:ext cx="200025" cy="150495"/>
        </a:xfrm>
        <a:prstGeom prst="rect">
          <a:avLst/>
        </a:prstGeom>
        <a:noFill/>
      </xdr:spPr>
    </xdr:pic>
    <xdr:clientData/>
  </xdr:oneCellAnchor>
  <xdr:oneCellAnchor>
    <xdr:from>
      <xdr:col>3</xdr:col>
      <xdr:colOff>1190625</xdr:colOff>
      <xdr:row>418</xdr:row>
      <xdr:rowOff>0</xdr:rowOff>
    </xdr:from>
    <xdr:ext cx="152400" cy="209550"/>
    <xdr:pic>
      <xdr:nvPicPr>
        <xdr:cNvPr id="228" name="Picture 4">
          <a:extLst>
            <a:ext uri="{FF2B5EF4-FFF2-40B4-BE49-F238E27FC236}">
              <a16:creationId xmlns=""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9231925"/>
          <a:ext cx="152400" cy="209550"/>
        </a:xfrm>
        <a:prstGeom prst="rect">
          <a:avLst/>
        </a:prstGeom>
        <a:noFill/>
        <a:ln w="1">
          <a:noFill/>
          <a:miter lim="800000"/>
          <a:headEnd/>
          <a:tailEnd/>
        </a:ln>
      </xdr:spPr>
    </xdr:pic>
    <xdr:clientData/>
  </xdr:oneCellAnchor>
  <xdr:oneCellAnchor>
    <xdr:from>
      <xdr:col>3</xdr:col>
      <xdr:colOff>0</xdr:colOff>
      <xdr:row>416</xdr:row>
      <xdr:rowOff>28575</xdr:rowOff>
    </xdr:from>
    <xdr:ext cx="200025" cy="150495"/>
    <xdr:pic>
      <xdr:nvPicPr>
        <xdr:cNvPr id="229" name="Picture 5" descr="http://t0.gstatic.com/images?q=tbn:ANd9GcR2wLGNqdW1KVjSkkXzxtY9J7kSH3YArES1m5PQzzCeqCTDlyA1FA">
          <a:extLst>
            <a:ext uri="{FF2B5EF4-FFF2-40B4-BE49-F238E27FC236}">
              <a16:creationId xmlns=""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6860200"/>
          <a:ext cx="200025" cy="150495"/>
        </a:xfrm>
        <a:prstGeom prst="rect">
          <a:avLst/>
        </a:prstGeom>
        <a:noFill/>
      </xdr:spPr>
    </xdr:pic>
    <xdr:clientData/>
  </xdr:oneCellAnchor>
  <xdr:oneCellAnchor>
    <xdr:from>
      <xdr:col>3</xdr:col>
      <xdr:colOff>1190625</xdr:colOff>
      <xdr:row>416</xdr:row>
      <xdr:rowOff>0</xdr:rowOff>
    </xdr:from>
    <xdr:ext cx="152400" cy="209550"/>
    <xdr:pic>
      <xdr:nvPicPr>
        <xdr:cNvPr id="230" name="Picture 4">
          <a:extLst>
            <a:ext uri="{FF2B5EF4-FFF2-40B4-BE49-F238E27FC236}">
              <a16:creationId xmlns=""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6831625"/>
          <a:ext cx="152400" cy="209550"/>
        </a:xfrm>
        <a:prstGeom prst="rect">
          <a:avLst/>
        </a:prstGeom>
        <a:noFill/>
        <a:ln w="1">
          <a:noFill/>
          <a:miter lim="800000"/>
          <a:headEnd/>
          <a:tailEnd/>
        </a:ln>
      </xdr:spPr>
    </xdr:pic>
    <xdr:clientData/>
  </xdr:oneCellAnchor>
  <xdr:oneCellAnchor>
    <xdr:from>
      <xdr:col>3</xdr:col>
      <xdr:colOff>0</xdr:colOff>
      <xdr:row>380</xdr:row>
      <xdr:rowOff>15079</xdr:rowOff>
    </xdr:from>
    <xdr:ext cx="200025" cy="140018"/>
    <xdr:pic>
      <xdr:nvPicPr>
        <xdr:cNvPr id="231" name="Picture 5" descr="http://t0.gstatic.com/images?q=tbn:ANd9GcR2wLGNqdW1KVjSkkXzxtY9J7kSH3YArES1m5PQzzCeqCTDlyA1FA">
          <a:extLst>
            <a:ext uri="{FF2B5EF4-FFF2-40B4-BE49-F238E27FC236}">
              <a16:creationId xmlns=""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2891329"/>
          <a:ext cx="200025" cy="140018"/>
        </a:xfrm>
        <a:prstGeom prst="rect">
          <a:avLst/>
        </a:prstGeom>
        <a:noFill/>
      </xdr:spPr>
    </xdr:pic>
    <xdr:clientData/>
  </xdr:oneCellAnchor>
  <xdr:oneCellAnchor>
    <xdr:from>
      <xdr:col>3</xdr:col>
      <xdr:colOff>1227931</xdr:colOff>
      <xdr:row>380</xdr:row>
      <xdr:rowOff>0</xdr:rowOff>
    </xdr:from>
    <xdr:ext cx="152400" cy="203200"/>
    <xdr:pic>
      <xdr:nvPicPr>
        <xdr:cNvPr id="232" name="Picture 4">
          <a:extLst>
            <a:ext uri="{FF2B5EF4-FFF2-40B4-BE49-F238E27FC236}">
              <a16:creationId xmlns=""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2876250"/>
          <a:ext cx="152400" cy="203200"/>
        </a:xfrm>
        <a:prstGeom prst="rect">
          <a:avLst/>
        </a:prstGeom>
        <a:noFill/>
        <a:ln w="1">
          <a:noFill/>
          <a:miter lim="800000"/>
          <a:headEnd/>
          <a:tailEnd type="none" w="med" len="med"/>
        </a:ln>
        <a:effectLst/>
      </xdr:spPr>
    </xdr:pic>
    <xdr:clientData/>
  </xdr:oneCellAnchor>
  <xdr:oneCellAnchor>
    <xdr:from>
      <xdr:col>3</xdr:col>
      <xdr:colOff>0</xdr:colOff>
      <xdr:row>755</xdr:row>
      <xdr:rowOff>15079</xdr:rowOff>
    </xdr:from>
    <xdr:ext cx="200025" cy="140018"/>
    <xdr:pic>
      <xdr:nvPicPr>
        <xdr:cNvPr id="233" name="Picture 5" descr="http://t0.gstatic.com/images?q=tbn:ANd9GcR2wLGNqdW1KVjSkkXzxtY9J7kSH3YArES1m5PQzzCeqCTDlyA1FA">
          <a:extLst>
            <a:ext uri="{FF2B5EF4-FFF2-40B4-BE49-F238E27FC236}">
              <a16:creationId xmlns=""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5151429"/>
          <a:ext cx="200025" cy="140018"/>
        </a:xfrm>
        <a:prstGeom prst="rect">
          <a:avLst/>
        </a:prstGeom>
        <a:noFill/>
      </xdr:spPr>
    </xdr:pic>
    <xdr:clientData/>
  </xdr:oneCellAnchor>
  <xdr:oneCellAnchor>
    <xdr:from>
      <xdr:col>3</xdr:col>
      <xdr:colOff>1227931</xdr:colOff>
      <xdr:row>755</xdr:row>
      <xdr:rowOff>0</xdr:rowOff>
    </xdr:from>
    <xdr:ext cx="152400" cy="203200"/>
    <xdr:pic>
      <xdr:nvPicPr>
        <xdr:cNvPr id="234" name="Picture 4">
          <a:extLst>
            <a:ext uri="{FF2B5EF4-FFF2-40B4-BE49-F238E27FC236}">
              <a16:creationId xmlns=""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5136350"/>
          <a:ext cx="152400" cy="203200"/>
        </a:xfrm>
        <a:prstGeom prst="rect">
          <a:avLst/>
        </a:prstGeom>
        <a:noFill/>
        <a:ln w="1">
          <a:noFill/>
          <a:miter lim="800000"/>
          <a:headEnd/>
          <a:tailEnd type="none" w="med" len="med"/>
        </a:ln>
        <a:effectLst/>
      </xdr:spPr>
    </xdr:pic>
    <xdr:clientData/>
  </xdr:oneCellAnchor>
  <xdr:oneCellAnchor>
    <xdr:from>
      <xdr:col>3</xdr:col>
      <xdr:colOff>0</xdr:colOff>
      <xdr:row>752</xdr:row>
      <xdr:rowOff>15079</xdr:rowOff>
    </xdr:from>
    <xdr:ext cx="200025" cy="140018"/>
    <xdr:pic>
      <xdr:nvPicPr>
        <xdr:cNvPr id="235" name="Picture 5" descr="http://t0.gstatic.com/images?q=tbn:ANd9GcR2wLGNqdW1KVjSkkXzxtY9J7kSH3YArES1m5PQzzCeqCTDlyA1FA">
          <a:extLst>
            <a:ext uri="{FF2B5EF4-FFF2-40B4-BE49-F238E27FC236}">
              <a16:creationId xmlns=""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1455729"/>
          <a:ext cx="200025" cy="140018"/>
        </a:xfrm>
        <a:prstGeom prst="rect">
          <a:avLst/>
        </a:prstGeom>
        <a:noFill/>
      </xdr:spPr>
    </xdr:pic>
    <xdr:clientData/>
  </xdr:oneCellAnchor>
  <xdr:oneCellAnchor>
    <xdr:from>
      <xdr:col>3</xdr:col>
      <xdr:colOff>1227931</xdr:colOff>
      <xdr:row>752</xdr:row>
      <xdr:rowOff>0</xdr:rowOff>
    </xdr:from>
    <xdr:ext cx="152400" cy="203200"/>
    <xdr:pic>
      <xdr:nvPicPr>
        <xdr:cNvPr id="236" name="Picture 4">
          <a:extLst>
            <a:ext uri="{FF2B5EF4-FFF2-40B4-BE49-F238E27FC236}">
              <a16:creationId xmlns=""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1440650"/>
          <a:ext cx="152400" cy="203200"/>
        </a:xfrm>
        <a:prstGeom prst="rect">
          <a:avLst/>
        </a:prstGeom>
        <a:noFill/>
        <a:ln w="1">
          <a:noFill/>
          <a:miter lim="800000"/>
          <a:headEnd/>
          <a:tailEnd type="none" w="med" len="med"/>
        </a:ln>
        <a:effectLst/>
      </xdr:spPr>
    </xdr:pic>
    <xdr:clientData/>
  </xdr:oneCellAnchor>
  <xdr:oneCellAnchor>
    <xdr:from>
      <xdr:col>3</xdr:col>
      <xdr:colOff>0</xdr:colOff>
      <xdr:row>751</xdr:row>
      <xdr:rowOff>15079</xdr:rowOff>
    </xdr:from>
    <xdr:ext cx="200025" cy="140018"/>
    <xdr:pic>
      <xdr:nvPicPr>
        <xdr:cNvPr id="237" name="Picture 5" descr="http://t0.gstatic.com/images?q=tbn:ANd9GcR2wLGNqdW1KVjSkkXzxtY9J7kSH3YArES1m5PQzzCeqCTDlyA1FA">
          <a:extLst>
            <a:ext uri="{FF2B5EF4-FFF2-40B4-BE49-F238E27FC236}">
              <a16:creationId xmlns=""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0160329"/>
          <a:ext cx="200025" cy="140018"/>
        </a:xfrm>
        <a:prstGeom prst="rect">
          <a:avLst/>
        </a:prstGeom>
        <a:noFill/>
      </xdr:spPr>
    </xdr:pic>
    <xdr:clientData/>
  </xdr:oneCellAnchor>
  <xdr:oneCellAnchor>
    <xdr:from>
      <xdr:col>3</xdr:col>
      <xdr:colOff>1227931</xdr:colOff>
      <xdr:row>751</xdr:row>
      <xdr:rowOff>0</xdr:rowOff>
    </xdr:from>
    <xdr:ext cx="152400" cy="203200"/>
    <xdr:pic>
      <xdr:nvPicPr>
        <xdr:cNvPr id="238" name="Picture 4">
          <a:extLst>
            <a:ext uri="{FF2B5EF4-FFF2-40B4-BE49-F238E27FC236}">
              <a16:creationId xmlns=""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0145250"/>
          <a:ext cx="152400" cy="203200"/>
        </a:xfrm>
        <a:prstGeom prst="rect">
          <a:avLst/>
        </a:prstGeom>
        <a:noFill/>
        <a:ln w="1">
          <a:noFill/>
          <a:miter lim="800000"/>
          <a:headEnd/>
          <a:tailEnd type="none" w="med" len="med"/>
        </a:ln>
        <a:effectLst/>
      </xdr:spPr>
    </xdr:pic>
    <xdr:clientData/>
  </xdr:oneCellAnchor>
  <xdr:oneCellAnchor>
    <xdr:from>
      <xdr:col>3</xdr:col>
      <xdr:colOff>0</xdr:colOff>
      <xdr:row>750</xdr:row>
      <xdr:rowOff>15079</xdr:rowOff>
    </xdr:from>
    <xdr:ext cx="200025" cy="140018"/>
    <xdr:pic>
      <xdr:nvPicPr>
        <xdr:cNvPr id="239" name="Picture 5" descr="http://t0.gstatic.com/images?q=tbn:ANd9GcR2wLGNqdW1KVjSkkXzxtY9J7kSH3YArES1m5PQzzCeqCTDlyA1FA">
          <a:extLst>
            <a:ext uri="{FF2B5EF4-FFF2-40B4-BE49-F238E27FC236}">
              <a16:creationId xmlns=""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8864929"/>
          <a:ext cx="200025" cy="140018"/>
        </a:xfrm>
        <a:prstGeom prst="rect">
          <a:avLst/>
        </a:prstGeom>
        <a:noFill/>
      </xdr:spPr>
    </xdr:pic>
    <xdr:clientData/>
  </xdr:oneCellAnchor>
  <xdr:oneCellAnchor>
    <xdr:from>
      <xdr:col>3</xdr:col>
      <xdr:colOff>1227931</xdr:colOff>
      <xdr:row>750</xdr:row>
      <xdr:rowOff>0</xdr:rowOff>
    </xdr:from>
    <xdr:ext cx="152400" cy="203200"/>
    <xdr:pic>
      <xdr:nvPicPr>
        <xdr:cNvPr id="240" name="Picture 4">
          <a:extLst>
            <a:ext uri="{FF2B5EF4-FFF2-40B4-BE49-F238E27FC236}">
              <a16:creationId xmlns=""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398849850"/>
          <a:ext cx="152400" cy="203200"/>
        </a:xfrm>
        <a:prstGeom prst="rect">
          <a:avLst/>
        </a:prstGeom>
        <a:noFill/>
        <a:ln w="1">
          <a:noFill/>
          <a:miter lim="800000"/>
          <a:headEnd/>
          <a:tailEnd type="none" w="med" len="med"/>
        </a:ln>
        <a:effectLst/>
      </xdr:spPr>
    </xdr:pic>
    <xdr:clientData/>
  </xdr:oneCellAnchor>
  <xdr:oneCellAnchor>
    <xdr:from>
      <xdr:col>3</xdr:col>
      <xdr:colOff>0</xdr:colOff>
      <xdr:row>754</xdr:row>
      <xdr:rowOff>15079</xdr:rowOff>
    </xdr:from>
    <xdr:ext cx="200025" cy="140018"/>
    <xdr:pic>
      <xdr:nvPicPr>
        <xdr:cNvPr id="241" name="Picture 5" descr="http://t0.gstatic.com/images?q=tbn:ANd9GcR2wLGNqdW1KVjSkkXzxtY9J7kSH3YArES1m5PQzzCeqCTDlyA1FA">
          <a:extLst>
            <a:ext uri="{FF2B5EF4-FFF2-40B4-BE49-F238E27FC236}">
              <a16:creationId xmlns=""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3951279"/>
          <a:ext cx="200025" cy="140018"/>
        </a:xfrm>
        <a:prstGeom prst="rect">
          <a:avLst/>
        </a:prstGeom>
        <a:noFill/>
      </xdr:spPr>
    </xdr:pic>
    <xdr:clientData/>
  </xdr:oneCellAnchor>
  <xdr:oneCellAnchor>
    <xdr:from>
      <xdr:col>3</xdr:col>
      <xdr:colOff>1227931</xdr:colOff>
      <xdr:row>754</xdr:row>
      <xdr:rowOff>0</xdr:rowOff>
    </xdr:from>
    <xdr:ext cx="152400" cy="203200"/>
    <xdr:pic>
      <xdr:nvPicPr>
        <xdr:cNvPr id="242" name="Picture 4">
          <a:extLst>
            <a:ext uri="{FF2B5EF4-FFF2-40B4-BE49-F238E27FC236}">
              <a16:creationId xmlns=""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3936200"/>
          <a:ext cx="152400" cy="203200"/>
        </a:xfrm>
        <a:prstGeom prst="rect">
          <a:avLst/>
        </a:prstGeom>
        <a:noFill/>
        <a:ln w="1">
          <a:noFill/>
          <a:miter lim="800000"/>
          <a:headEnd/>
          <a:tailEnd type="none" w="med" len="med"/>
        </a:ln>
        <a:effectLst/>
      </xdr:spPr>
    </xdr:pic>
    <xdr:clientData/>
  </xdr:oneCellAnchor>
  <xdr:oneCellAnchor>
    <xdr:from>
      <xdr:col>3</xdr:col>
      <xdr:colOff>0</xdr:colOff>
      <xdr:row>379</xdr:row>
      <xdr:rowOff>15079</xdr:rowOff>
    </xdr:from>
    <xdr:ext cx="200025" cy="140018"/>
    <xdr:pic>
      <xdr:nvPicPr>
        <xdr:cNvPr id="243" name="Picture 5" descr="http://t0.gstatic.com/images?q=tbn:ANd9GcR2wLGNqdW1KVjSkkXzxtY9J7kSH3YArES1m5PQzzCeqCTDlyA1FA">
          <a:extLst>
            <a:ext uri="{FF2B5EF4-FFF2-40B4-BE49-F238E27FC236}">
              <a16:creationId xmlns=""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1710229"/>
          <a:ext cx="200025" cy="140018"/>
        </a:xfrm>
        <a:prstGeom prst="rect">
          <a:avLst/>
        </a:prstGeom>
        <a:noFill/>
      </xdr:spPr>
    </xdr:pic>
    <xdr:clientData/>
  </xdr:oneCellAnchor>
  <xdr:oneCellAnchor>
    <xdr:from>
      <xdr:col>3</xdr:col>
      <xdr:colOff>1227931</xdr:colOff>
      <xdr:row>379</xdr:row>
      <xdr:rowOff>0</xdr:rowOff>
    </xdr:from>
    <xdr:ext cx="152400" cy="203200"/>
    <xdr:pic>
      <xdr:nvPicPr>
        <xdr:cNvPr id="244" name="Picture 4">
          <a:extLst>
            <a:ext uri="{FF2B5EF4-FFF2-40B4-BE49-F238E27FC236}">
              <a16:creationId xmlns=""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1695150"/>
          <a:ext cx="152400" cy="203200"/>
        </a:xfrm>
        <a:prstGeom prst="rect">
          <a:avLst/>
        </a:prstGeom>
        <a:noFill/>
        <a:ln w="1">
          <a:noFill/>
          <a:miter lim="800000"/>
          <a:headEnd/>
          <a:tailEnd type="none" w="med" len="med"/>
        </a:ln>
        <a:effectLst/>
      </xdr:spPr>
    </xdr:pic>
    <xdr:clientData/>
  </xdr:oneCellAnchor>
  <xdr:oneCellAnchor>
    <xdr:from>
      <xdr:col>3</xdr:col>
      <xdr:colOff>0</xdr:colOff>
      <xdr:row>753</xdr:row>
      <xdr:rowOff>15079</xdr:rowOff>
    </xdr:from>
    <xdr:ext cx="200025" cy="140018"/>
    <xdr:pic>
      <xdr:nvPicPr>
        <xdr:cNvPr id="245" name="Picture 5" descr="http://t0.gstatic.com/images?q=tbn:ANd9GcR2wLGNqdW1KVjSkkXzxtY9J7kSH3YArES1m5PQzzCeqCTDlyA1FA">
          <a:extLst>
            <a:ext uri="{FF2B5EF4-FFF2-40B4-BE49-F238E27FC236}">
              <a16:creationId xmlns=""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2751129"/>
          <a:ext cx="200025" cy="140018"/>
        </a:xfrm>
        <a:prstGeom prst="rect">
          <a:avLst/>
        </a:prstGeom>
        <a:noFill/>
      </xdr:spPr>
    </xdr:pic>
    <xdr:clientData/>
  </xdr:oneCellAnchor>
  <xdr:oneCellAnchor>
    <xdr:from>
      <xdr:col>3</xdr:col>
      <xdr:colOff>1227931</xdr:colOff>
      <xdr:row>753</xdr:row>
      <xdr:rowOff>0</xdr:rowOff>
    </xdr:from>
    <xdr:ext cx="152400" cy="203200"/>
    <xdr:pic>
      <xdr:nvPicPr>
        <xdr:cNvPr id="246" name="Picture 4">
          <a:extLst>
            <a:ext uri="{FF2B5EF4-FFF2-40B4-BE49-F238E27FC236}">
              <a16:creationId xmlns=""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02736050"/>
          <a:ext cx="152400" cy="203200"/>
        </a:xfrm>
        <a:prstGeom prst="rect">
          <a:avLst/>
        </a:prstGeom>
        <a:noFill/>
        <a:ln w="1">
          <a:noFill/>
          <a:miter lim="800000"/>
          <a:headEnd/>
          <a:tailEnd type="none" w="med" len="med"/>
        </a:ln>
        <a:effectLst/>
      </xdr:spPr>
    </xdr:pic>
    <xdr:clientData/>
  </xdr:oneCellAnchor>
  <xdr:oneCellAnchor>
    <xdr:from>
      <xdr:col>3</xdr:col>
      <xdr:colOff>0</xdr:colOff>
      <xdr:row>296</xdr:row>
      <xdr:rowOff>15079</xdr:rowOff>
    </xdr:from>
    <xdr:ext cx="200025" cy="140018"/>
    <xdr:pic>
      <xdr:nvPicPr>
        <xdr:cNvPr id="247" name="Picture 5" descr="http://t0.gstatic.com/images?q=tbn:ANd9GcR2wLGNqdW1KVjSkkXzxtY9J7kSH3YArES1m5PQzzCeqCTDlyA1FA">
          <a:extLst>
            <a:ext uri="{FF2B5EF4-FFF2-40B4-BE49-F238E27FC236}">
              <a16:creationId xmlns=""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4115054"/>
          <a:ext cx="200025" cy="140018"/>
        </a:xfrm>
        <a:prstGeom prst="rect">
          <a:avLst/>
        </a:prstGeom>
        <a:noFill/>
      </xdr:spPr>
    </xdr:pic>
    <xdr:clientData/>
  </xdr:oneCellAnchor>
  <xdr:oneCellAnchor>
    <xdr:from>
      <xdr:col>3</xdr:col>
      <xdr:colOff>1227931</xdr:colOff>
      <xdr:row>296</xdr:row>
      <xdr:rowOff>0</xdr:rowOff>
    </xdr:from>
    <xdr:ext cx="152400" cy="203200"/>
    <xdr:pic>
      <xdr:nvPicPr>
        <xdr:cNvPr id="248" name="Picture 4">
          <a:extLst>
            <a:ext uri="{FF2B5EF4-FFF2-40B4-BE49-F238E27FC236}">
              <a16:creationId xmlns=""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1409997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294</xdr:row>
      <xdr:rowOff>261408</xdr:rowOff>
    </xdr:from>
    <xdr:to>
      <xdr:col>3</xdr:col>
      <xdr:colOff>209550</xdr:colOff>
      <xdr:row>294</xdr:row>
      <xdr:rowOff>421428</xdr:rowOff>
    </xdr:to>
    <xdr:pic>
      <xdr:nvPicPr>
        <xdr:cNvPr id="249" name="Picture 5" descr="http://t0.gstatic.com/images?q=tbn:ANd9GcR2wLGNqdW1KVjSkkXzxtY9J7kSH3YArES1m5PQzzCeqCTDlyA1FA">
          <a:extLst>
            <a:ext uri="{FF2B5EF4-FFF2-40B4-BE49-F238E27FC236}">
              <a16:creationId xmlns=""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1846783"/>
          <a:ext cx="209550" cy="160020"/>
        </a:xfrm>
        <a:prstGeom prst="rect">
          <a:avLst/>
        </a:prstGeom>
        <a:noFill/>
      </xdr:spPr>
    </xdr:pic>
    <xdr:clientData/>
  </xdr:twoCellAnchor>
  <xdr:twoCellAnchor editAs="oneCell">
    <xdr:from>
      <xdr:col>3</xdr:col>
      <xdr:colOff>1207557</xdr:colOff>
      <xdr:row>294</xdr:row>
      <xdr:rowOff>13757</xdr:rowOff>
    </xdr:from>
    <xdr:to>
      <xdr:col>3</xdr:col>
      <xdr:colOff>1359957</xdr:colOff>
      <xdr:row>294</xdr:row>
      <xdr:rowOff>216957</xdr:rowOff>
    </xdr:to>
    <xdr:pic>
      <xdr:nvPicPr>
        <xdr:cNvPr id="250" name="Picture 4">
          <a:extLst>
            <a:ext uri="{FF2B5EF4-FFF2-40B4-BE49-F238E27FC236}">
              <a16:creationId xmlns=""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115991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294</xdr:row>
      <xdr:rowOff>0</xdr:rowOff>
    </xdr:from>
    <xdr:to>
      <xdr:col>3</xdr:col>
      <xdr:colOff>196849</xdr:colOff>
      <xdr:row>294</xdr:row>
      <xdr:rowOff>190500</xdr:rowOff>
    </xdr:to>
    <xdr:pic>
      <xdr:nvPicPr>
        <xdr:cNvPr id="251" name="Picture 250" descr="http://www.blogcdn.com/media/2012/09/ltenetworks.jpg">
          <a:extLst>
            <a:ext uri="{FF2B5EF4-FFF2-40B4-BE49-F238E27FC236}">
              <a16:creationId xmlns="" xmlns:a16="http://schemas.microsoft.com/office/drawing/2014/main" id="{00000000-0008-0000-0A00-0000FB000000}"/>
            </a:ext>
          </a:extLst>
        </xdr:cNvPr>
        <xdr:cNvPicPr/>
      </xdr:nvPicPr>
      <xdr:blipFill>
        <a:blip xmlns:r="http://schemas.openxmlformats.org/officeDocument/2006/relationships" r:embed="rId50" cstate="print"/>
        <a:srcRect l="23556" r="27111"/>
        <a:stretch>
          <a:fillRect/>
        </a:stretch>
      </xdr:blipFill>
      <xdr:spPr bwMode="auto">
        <a:xfrm>
          <a:off x="2000249" y="111585375"/>
          <a:ext cx="158750" cy="190500"/>
        </a:xfrm>
        <a:prstGeom prst="rect">
          <a:avLst/>
        </a:prstGeom>
        <a:noFill/>
        <a:ln w="9525">
          <a:noFill/>
          <a:miter lim="800000"/>
          <a:headEnd/>
          <a:tailEnd/>
        </a:ln>
      </xdr:spPr>
    </xdr:pic>
    <xdr:clientData/>
  </xdr:twoCellAnchor>
  <xdr:twoCellAnchor editAs="oneCell">
    <xdr:from>
      <xdr:col>3</xdr:col>
      <xdr:colOff>0</xdr:colOff>
      <xdr:row>148</xdr:row>
      <xdr:rowOff>261408</xdr:rowOff>
    </xdr:from>
    <xdr:to>
      <xdr:col>3</xdr:col>
      <xdr:colOff>209550</xdr:colOff>
      <xdr:row>148</xdr:row>
      <xdr:rowOff>421428</xdr:rowOff>
    </xdr:to>
    <xdr:pic>
      <xdr:nvPicPr>
        <xdr:cNvPr id="252" name="Picture 5" descr="http://t0.gstatic.com/images?q=tbn:ANd9GcR2wLGNqdW1KVjSkkXzxtY9J7kSH3YArES1m5PQzzCeqCTDlyA1FA">
          <a:extLst>
            <a:ext uri="{FF2B5EF4-FFF2-40B4-BE49-F238E27FC236}">
              <a16:creationId xmlns=""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067133"/>
          <a:ext cx="209550" cy="160020"/>
        </a:xfrm>
        <a:prstGeom prst="rect">
          <a:avLst/>
        </a:prstGeom>
        <a:noFill/>
      </xdr:spPr>
    </xdr:pic>
    <xdr:clientData/>
  </xdr:twoCellAnchor>
  <xdr:twoCellAnchor editAs="oneCell">
    <xdr:from>
      <xdr:col>3</xdr:col>
      <xdr:colOff>1207557</xdr:colOff>
      <xdr:row>148</xdr:row>
      <xdr:rowOff>13757</xdr:rowOff>
    </xdr:from>
    <xdr:to>
      <xdr:col>3</xdr:col>
      <xdr:colOff>1359957</xdr:colOff>
      <xdr:row>148</xdr:row>
      <xdr:rowOff>216957</xdr:rowOff>
    </xdr:to>
    <xdr:pic>
      <xdr:nvPicPr>
        <xdr:cNvPr id="253" name="Picture 4">
          <a:extLst>
            <a:ext uri="{FF2B5EF4-FFF2-40B4-BE49-F238E27FC236}">
              <a16:creationId xmlns=""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5819482"/>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873</xdr:row>
      <xdr:rowOff>0</xdr:rowOff>
    </xdr:from>
    <xdr:to>
      <xdr:col>3</xdr:col>
      <xdr:colOff>209550</xdr:colOff>
      <xdr:row>873</xdr:row>
      <xdr:rowOff>160020</xdr:rowOff>
    </xdr:to>
    <xdr:pic>
      <xdr:nvPicPr>
        <xdr:cNvPr id="254" name="Picture 5" descr="http://t0.gstatic.com/images?q=tbn:ANd9GcR2wLGNqdW1KVjSkkXzxtY9J7kSH3YArES1m5PQzzCeqCTDlyA1FA">
          <a:extLst>
            <a:ext uri="{FF2B5EF4-FFF2-40B4-BE49-F238E27FC236}">
              <a16:creationId xmlns=""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6091825"/>
          <a:ext cx="209550" cy="160020"/>
        </a:xfrm>
        <a:prstGeom prst="rect">
          <a:avLst/>
        </a:prstGeom>
        <a:noFill/>
      </xdr:spPr>
    </xdr:pic>
    <xdr:clientData/>
  </xdr:twoCellAnchor>
  <xdr:twoCellAnchor editAs="oneCell">
    <xdr:from>
      <xdr:col>3</xdr:col>
      <xdr:colOff>1207557</xdr:colOff>
      <xdr:row>746</xdr:row>
      <xdr:rowOff>13757</xdr:rowOff>
    </xdr:from>
    <xdr:to>
      <xdr:col>3</xdr:col>
      <xdr:colOff>1359957</xdr:colOff>
      <xdr:row>746</xdr:row>
      <xdr:rowOff>216957</xdr:rowOff>
    </xdr:to>
    <xdr:pic>
      <xdr:nvPicPr>
        <xdr:cNvPr id="255" name="Picture 4">
          <a:extLst>
            <a:ext uri="{FF2B5EF4-FFF2-40B4-BE49-F238E27FC236}">
              <a16:creationId xmlns=""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3682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746</xdr:row>
      <xdr:rowOff>0</xdr:rowOff>
    </xdr:from>
    <xdr:to>
      <xdr:col>3</xdr:col>
      <xdr:colOff>196849</xdr:colOff>
      <xdr:row>746</xdr:row>
      <xdr:rowOff>190500</xdr:rowOff>
    </xdr:to>
    <xdr:pic>
      <xdr:nvPicPr>
        <xdr:cNvPr id="256" name="Picture 255" descr="http://www.blogcdn.com/media/2012/09/ltenetworks.jpg">
          <a:extLst>
            <a:ext uri="{FF2B5EF4-FFF2-40B4-BE49-F238E27FC236}">
              <a16:creationId xmlns="" xmlns:a16="http://schemas.microsoft.com/office/drawing/2014/main" id="{00000000-0008-0000-0A00-000000010000}"/>
            </a:ext>
          </a:extLst>
        </xdr:cNvPr>
        <xdr:cNvPicPr/>
      </xdr:nvPicPr>
      <xdr:blipFill>
        <a:blip xmlns:r="http://schemas.openxmlformats.org/officeDocument/2006/relationships" r:embed="rId50" cstate="print"/>
        <a:srcRect l="23556" r="27111"/>
        <a:stretch>
          <a:fillRect/>
        </a:stretch>
      </xdr:blipFill>
      <xdr:spPr bwMode="auto">
        <a:xfrm>
          <a:off x="2000249" y="393668250"/>
          <a:ext cx="158750" cy="190500"/>
        </a:xfrm>
        <a:prstGeom prst="rect">
          <a:avLst/>
        </a:prstGeom>
        <a:noFill/>
        <a:ln w="9525">
          <a:noFill/>
          <a:miter lim="800000"/>
          <a:headEnd/>
          <a:tailEnd/>
        </a:ln>
      </xdr:spPr>
    </xdr:pic>
    <xdr:clientData/>
  </xdr:twoCellAnchor>
  <xdr:twoCellAnchor editAs="oneCell">
    <xdr:from>
      <xdr:col>3</xdr:col>
      <xdr:colOff>0</xdr:colOff>
      <xdr:row>747</xdr:row>
      <xdr:rowOff>261408</xdr:rowOff>
    </xdr:from>
    <xdr:to>
      <xdr:col>3</xdr:col>
      <xdr:colOff>209550</xdr:colOff>
      <xdr:row>747</xdr:row>
      <xdr:rowOff>421428</xdr:rowOff>
    </xdr:to>
    <xdr:pic>
      <xdr:nvPicPr>
        <xdr:cNvPr id="257" name="Picture 5" descr="http://t0.gstatic.com/images?q=tbn:ANd9GcR2wLGNqdW1KVjSkkXzxtY9J7kSH3YArES1m5PQzzCeqCTDlyA1FA">
          <a:extLst>
            <a:ext uri="{FF2B5EF4-FFF2-40B4-BE49-F238E27FC236}">
              <a16:creationId xmlns=""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5225058"/>
          <a:ext cx="209550" cy="160020"/>
        </a:xfrm>
        <a:prstGeom prst="rect">
          <a:avLst/>
        </a:prstGeom>
        <a:noFill/>
      </xdr:spPr>
    </xdr:pic>
    <xdr:clientData/>
  </xdr:twoCellAnchor>
  <xdr:twoCellAnchor editAs="oneCell">
    <xdr:from>
      <xdr:col>3</xdr:col>
      <xdr:colOff>1207557</xdr:colOff>
      <xdr:row>747</xdr:row>
      <xdr:rowOff>13757</xdr:rowOff>
    </xdr:from>
    <xdr:to>
      <xdr:col>3</xdr:col>
      <xdr:colOff>1359957</xdr:colOff>
      <xdr:row>747</xdr:row>
      <xdr:rowOff>216957</xdr:rowOff>
    </xdr:to>
    <xdr:pic>
      <xdr:nvPicPr>
        <xdr:cNvPr id="258" name="Picture 4">
          <a:extLst>
            <a:ext uri="{FF2B5EF4-FFF2-40B4-BE49-F238E27FC236}">
              <a16:creationId xmlns=""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49774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747</xdr:row>
      <xdr:rowOff>0</xdr:rowOff>
    </xdr:from>
    <xdr:to>
      <xdr:col>3</xdr:col>
      <xdr:colOff>196849</xdr:colOff>
      <xdr:row>747</xdr:row>
      <xdr:rowOff>190500</xdr:rowOff>
    </xdr:to>
    <xdr:pic>
      <xdr:nvPicPr>
        <xdr:cNvPr id="259" name="Picture 258" descr="http://www.blogcdn.com/media/2012/09/ltenetworks.jpg">
          <a:extLst>
            <a:ext uri="{FF2B5EF4-FFF2-40B4-BE49-F238E27FC236}">
              <a16:creationId xmlns="" xmlns:a16="http://schemas.microsoft.com/office/drawing/2014/main" id="{00000000-0008-0000-0A00-000003010000}"/>
            </a:ext>
          </a:extLst>
        </xdr:cNvPr>
        <xdr:cNvPicPr/>
      </xdr:nvPicPr>
      <xdr:blipFill>
        <a:blip xmlns:r="http://schemas.openxmlformats.org/officeDocument/2006/relationships" r:embed="rId50" cstate="print"/>
        <a:srcRect l="23556" r="27111"/>
        <a:stretch>
          <a:fillRect/>
        </a:stretch>
      </xdr:blipFill>
      <xdr:spPr bwMode="auto">
        <a:xfrm>
          <a:off x="2000249" y="394963650"/>
          <a:ext cx="158750" cy="190500"/>
        </a:xfrm>
        <a:prstGeom prst="rect">
          <a:avLst/>
        </a:prstGeom>
        <a:noFill/>
        <a:ln w="9525">
          <a:noFill/>
          <a:miter lim="800000"/>
          <a:headEnd/>
          <a:tailEnd/>
        </a:ln>
      </xdr:spPr>
    </xdr:pic>
    <xdr:clientData/>
  </xdr:twoCellAnchor>
  <xdr:twoCellAnchor editAs="oneCell">
    <xdr:from>
      <xdr:col>3</xdr:col>
      <xdr:colOff>0</xdr:colOff>
      <xdr:row>748</xdr:row>
      <xdr:rowOff>261408</xdr:rowOff>
    </xdr:from>
    <xdr:to>
      <xdr:col>3</xdr:col>
      <xdr:colOff>209550</xdr:colOff>
      <xdr:row>748</xdr:row>
      <xdr:rowOff>421428</xdr:rowOff>
    </xdr:to>
    <xdr:pic>
      <xdr:nvPicPr>
        <xdr:cNvPr id="260" name="Picture 5" descr="http://t0.gstatic.com/images?q=tbn:ANd9GcR2wLGNqdW1KVjSkkXzxtY9J7kSH3YArES1m5PQzzCeqCTDlyA1FA">
          <a:extLst>
            <a:ext uri="{FF2B5EF4-FFF2-40B4-BE49-F238E27FC236}">
              <a16:creationId xmlns=""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6520458"/>
          <a:ext cx="209550" cy="160020"/>
        </a:xfrm>
        <a:prstGeom prst="rect">
          <a:avLst/>
        </a:prstGeom>
        <a:noFill/>
      </xdr:spPr>
    </xdr:pic>
    <xdr:clientData/>
  </xdr:twoCellAnchor>
  <xdr:twoCellAnchor editAs="oneCell">
    <xdr:from>
      <xdr:col>3</xdr:col>
      <xdr:colOff>1207557</xdr:colOff>
      <xdr:row>748</xdr:row>
      <xdr:rowOff>13757</xdr:rowOff>
    </xdr:from>
    <xdr:to>
      <xdr:col>3</xdr:col>
      <xdr:colOff>1359957</xdr:colOff>
      <xdr:row>748</xdr:row>
      <xdr:rowOff>216957</xdr:rowOff>
    </xdr:to>
    <xdr:pic>
      <xdr:nvPicPr>
        <xdr:cNvPr id="261" name="Picture 4">
          <a:extLst>
            <a:ext uri="{FF2B5EF4-FFF2-40B4-BE49-F238E27FC236}">
              <a16:creationId xmlns=""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62728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748</xdr:row>
      <xdr:rowOff>0</xdr:rowOff>
    </xdr:from>
    <xdr:to>
      <xdr:col>3</xdr:col>
      <xdr:colOff>196849</xdr:colOff>
      <xdr:row>748</xdr:row>
      <xdr:rowOff>190500</xdr:rowOff>
    </xdr:to>
    <xdr:pic>
      <xdr:nvPicPr>
        <xdr:cNvPr id="262" name="Picture 261" descr="http://www.blogcdn.com/media/2012/09/ltenetworks.jpg">
          <a:extLst>
            <a:ext uri="{FF2B5EF4-FFF2-40B4-BE49-F238E27FC236}">
              <a16:creationId xmlns="" xmlns:a16="http://schemas.microsoft.com/office/drawing/2014/main" id="{00000000-0008-0000-0A00-000006010000}"/>
            </a:ext>
          </a:extLst>
        </xdr:cNvPr>
        <xdr:cNvPicPr/>
      </xdr:nvPicPr>
      <xdr:blipFill>
        <a:blip xmlns:r="http://schemas.openxmlformats.org/officeDocument/2006/relationships" r:embed="rId50" cstate="print"/>
        <a:srcRect l="23556" r="27111"/>
        <a:stretch>
          <a:fillRect/>
        </a:stretch>
      </xdr:blipFill>
      <xdr:spPr bwMode="auto">
        <a:xfrm>
          <a:off x="2000249" y="396259050"/>
          <a:ext cx="158750" cy="190500"/>
        </a:xfrm>
        <a:prstGeom prst="rect">
          <a:avLst/>
        </a:prstGeom>
        <a:noFill/>
        <a:ln w="9525">
          <a:noFill/>
          <a:miter lim="800000"/>
          <a:headEnd/>
          <a:tailEnd/>
        </a:ln>
      </xdr:spPr>
    </xdr:pic>
    <xdr:clientData/>
  </xdr:twoCellAnchor>
  <xdr:twoCellAnchor editAs="oneCell">
    <xdr:from>
      <xdr:col>3</xdr:col>
      <xdr:colOff>0</xdr:colOff>
      <xdr:row>749</xdr:row>
      <xdr:rowOff>261408</xdr:rowOff>
    </xdr:from>
    <xdr:to>
      <xdr:col>3</xdr:col>
      <xdr:colOff>209550</xdr:colOff>
      <xdr:row>749</xdr:row>
      <xdr:rowOff>421428</xdr:rowOff>
    </xdr:to>
    <xdr:pic>
      <xdr:nvPicPr>
        <xdr:cNvPr id="263" name="Picture 5" descr="http://t0.gstatic.com/images?q=tbn:ANd9GcR2wLGNqdW1KVjSkkXzxtY9J7kSH3YArES1m5PQzzCeqCTDlyA1FA">
          <a:extLst>
            <a:ext uri="{FF2B5EF4-FFF2-40B4-BE49-F238E27FC236}">
              <a16:creationId xmlns=""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7815858"/>
          <a:ext cx="209550" cy="160020"/>
        </a:xfrm>
        <a:prstGeom prst="rect">
          <a:avLst/>
        </a:prstGeom>
        <a:noFill/>
      </xdr:spPr>
    </xdr:pic>
    <xdr:clientData/>
  </xdr:twoCellAnchor>
  <xdr:twoCellAnchor editAs="oneCell">
    <xdr:from>
      <xdr:col>3</xdr:col>
      <xdr:colOff>1207557</xdr:colOff>
      <xdr:row>749</xdr:row>
      <xdr:rowOff>13757</xdr:rowOff>
    </xdr:from>
    <xdr:to>
      <xdr:col>3</xdr:col>
      <xdr:colOff>1359957</xdr:colOff>
      <xdr:row>749</xdr:row>
      <xdr:rowOff>216957</xdr:rowOff>
    </xdr:to>
    <xdr:pic>
      <xdr:nvPicPr>
        <xdr:cNvPr id="264" name="Picture 4">
          <a:extLst>
            <a:ext uri="{FF2B5EF4-FFF2-40B4-BE49-F238E27FC236}">
              <a16:creationId xmlns=""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75682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749</xdr:row>
      <xdr:rowOff>0</xdr:rowOff>
    </xdr:from>
    <xdr:to>
      <xdr:col>3</xdr:col>
      <xdr:colOff>196849</xdr:colOff>
      <xdr:row>749</xdr:row>
      <xdr:rowOff>190500</xdr:rowOff>
    </xdr:to>
    <xdr:pic>
      <xdr:nvPicPr>
        <xdr:cNvPr id="265" name="Picture 264" descr="http://www.blogcdn.com/media/2012/09/ltenetworks.jpg">
          <a:extLst>
            <a:ext uri="{FF2B5EF4-FFF2-40B4-BE49-F238E27FC236}">
              <a16:creationId xmlns="" xmlns:a16="http://schemas.microsoft.com/office/drawing/2014/main" id="{00000000-0008-0000-0A00-000009010000}"/>
            </a:ext>
          </a:extLst>
        </xdr:cNvPr>
        <xdr:cNvPicPr/>
      </xdr:nvPicPr>
      <xdr:blipFill>
        <a:blip xmlns:r="http://schemas.openxmlformats.org/officeDocument/2006/relationships" r:embed="rId50" cstate="print"/>
        <a:srcRect l="23556" r="27111"/>
        <a:stretch>
          <a:fillRect/>
        </a:stretch>
      </xdr:blipFill>
      <xdr:spPr bwMode="auto">
        <a:xfrm>
          <a:off x="2000249" y="397554450"/>
          <a:ext cx="158750" cy="190500"/>
        </a:xfrm>
        <a:prstGeom prst="rect">
          <a:avLst/>
        </a:prstGeom>
        <a:noFill/>
        <a:ln w="9525">
          <a:noFill/>
          <a:miter lim="800000"/>
          <a:headEnd/>
          <a:tailEnd/>
        </a:ln>
      </xdr:spPr>
    </xdr:pic>
    <xdr:clientData/>
  </xdr:twoCellAnchor>
  <xdr:twoCellAnchor editAs="oneCell">
    <xdr:from>
      <xdr:col>3</xdr:col>
      <xdr:colOff>0</xdr:colOff>
      <xdr:row>757</xdr:row>
      <xdr:rowOff>261408</xdr:rowOff>
    </xdr:from>
    <xdr:to>
      <xdr:col>3</xdr:col>
      <xdr:colOff>209550</xdr:colOff>
      <xdr:row>757</xdr:row>
      <xdr:rowOff>421428</xdr:rowOff>
    </xdr:to>
    <xdr:pic>
      <xdr:nvPicPr>
        <xdr:cNvPr id="266" name="Picture 5" descr="http://t0.gstatic.com/images?q=tbn:ANd9GcR2wLGNqdW1KVjSkkXzxtY9J7kSH3YArES1m5PQzzCeqCTDlyA1FA">
          <a:extLst>
            <a:ext uri="{FF2B5EF4-FFF2-40B4-BE49-F238E27FC236}">
              <a16:creationId xmlns=""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7798058"/>
          <a:ext cx="209550" cy="160020"/>
        </a:xfrm>
        <a:prstGeom prst="rect">
          <a:avLst/>
        </a:prstGeom>
        <a:noFill/>
      </xdr:spPr>
    </xdr:pic>
    <xdr:clientData/>
  </xdr:twoCellAnchor>
  <xdr:twoCellAnchor editAs="oneCell">
    <xdr:from>
      <xdr:col>3</xdr:col>
      <xdr:colOff>1207557</xdr:colOff>
      <xdr:row>757</xdr:row>
      <xdr:rowOff>13757</xdr:rowOff>
    </xdr:from>
    <xdr:to>
      <xdr:col>3</xdr:col>
      <xdr:colOff>1359957</xdr:colOff>
      <xdr:row>757</xdr:row>
      <xdr:rowOff>216957</xdr:rowOff>
    </xdr:to>
    <xdr:pic>
      <xdr:nvPicPr>
        <xdr:cNvPr id="267" name="Picture 4">
          <a:extLst>
            <a:ext uri="{FF2B5EF4-FFF2-40B4-BE49-F238E27FC236}">
              <a16:creationId xmlns=""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075504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757</xdr:row>
      <xdr:rowOff>0</xdr:rowOff>
    </xdr:from>
    <xdr:to>
      <xdr:col>3</xdr:col>
      <xdr:colOff>196849</xdr:colOff>
      <xdr:row>757</xdr:row>
      <xdr:rowOff>190500</xdr:rowOff>
    </xdr:to>
    <xdr:pic>
      <xdr:nvPicPr>
        <xdr:cNvPr id="268" name="Picture 267" descr="http://www.blogcdn.com/media/2012/09/ltenetworks.jpg">
          <a:extLst>
            <a:ext uri="{FF2B5EF4-FFF2-40B4-BE49-F238E27FC236}">
              <a16:creationId xmlns="" xmlns:a16="http://schemas.microsoft.com/office/drawing/2014/main" id="{00000000-0008-0000-0A00-00000C010000}"/>
            </a:ext>
          </a:extLst>
        </xdr:cNvPr>
        <xdr:cNvPicPr/>
      </xdr:nvPicPr>
      <xdr:blipFill>
        <a:blip xmlns:r="http://schemas.openxmlformats.org/officeDocument/2006/relationships" r:embed="rId50" cstate="print"/>
        <a:srcRect l="23556" r="27111"/>
        <a:stretch>
          <a:fillRect/>
        </a:stretch>
      </xdr:blipFill>
      <xdr:spPr bwMode="auto">
        <a:xfrm>
          <a:off x="2000249" y="407536650"/>
          <a:ext cx="158750" cy="190500"/>
        </a:xfrm>
        <a:prstGeom prst="rect">
          <a:avLst/>
        </a:prstGeom>
        <a:noFill/>
        <a:ln w="9525">
          <a:noFill/>
          <a:miter lim="800000"/>
          <a:headEnd/>
          <a:tailEnd/>
        </a:ln>
      </xdr:spPr>
    </xdr:pic>
    <xdr:clientData/>
  </xdr:twoCellAnchor>
  <xdr:twoCellAnchor editAs="oneCell">
    <xdr:from>
      <xdr:col>3</xdr:col>
      <xdr:colOff>0</xdr:colOff>
      <xdr:row>758</xdr:row>
      <xdr:rowOff>261408</xdr:rowOff>
    </xdr:from>
    <xdr:to>
      <xdr:col>3</xdr:col>
      <xdr:colOff>209550</xdr:colOff>
      <xdr:row>758</xdr:row>
      <xdr:rowOff>421428</xdr:rowOff>
    </xdr:to>
    <xdr:pic>
      <xdr:nvPicPr>
        <xdr:cNvPr id="269" name="Picture 5" descr="http://t0.gstatic.com/images?q=tbn:ANd9GcR2wLGNqdW1KVjSkkXzxtY9J7kSH3YArES1m5PQzzCeqCTDlyA1FA">
          <a:extLst>
            <a:ext uri="{FF2B5EF4-FFF2-40B4-BE49-F238E27FC236}">
              <a16:creationId xmlns=""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8998208"/>
          <a:ext cx="209550" cy="160020"/>
        </a:xfrm>
        <a:prstGeom prst="rect">
          <a:avLst/>
        </a:prstGeom>
        <a:noFill/>
      </xdr:spPr>
    </xdr:pic>
    <xdr:clientData/>
  </xdr:twoCellAnchor>
  <xdr:twoCellAnchor editAs="oneCell">
    <xdr:from>
      <xdr:col>3</xdr:col>
      <xdr:colOff>1207557</xdr:colOff>
      <xdr:row>758</xdr:row>
      <xdr:rowOff>13757</xdr:rowOff>
    </xdr:from>
    <xdr:to>
      <xdr:col>3</xdr:col>
      <xdr:colOff>1359957</xdr:colOff>
      <xdr:row>758</xdr:row>
      <xdr:rowOff>216957</xdr:rowOff>
    </xdr:to>
    <xdr:pic>
      <xdr:nvPicPr>
        <xdr:cNvPr id="270" name="Picture 4">
          <a:extLst>
            <a:ext uri="{FF2B5EF4-FFF2-40B4-BE49-F238E27FC236}">
              <a16:creationId xmlns=""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087505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758</xdr:row>
      <xdr:rowOff>0</xdr:rowOff>
    </xdr:from>
    <xdr:to>
      <xdr:col>3</xdr:col>
      <xdr:colOff>196849</xdr:colOff>
      <xdr:row>758</xdr:row>
      <xdr:rowOff>190500</xdr:rowOff>
    </xdr:to>
    <xdr:pic>
      <xdr:nvPicPr>
        <xdr:cNvPr id="271" name="Picture 270" descr="http://www.blogcdn.com/media/2012/09/ltenetworks.jpg">
          <a:extLst>
            <a:ext uri="{FF2B5EF4-FFF2-40B4-BE49-F238E27FC236}">
              <a16:creationId xmlns="" xmlns:a16="http://schemas.microsoft.com/office/drawing/2014/main" id="{00000000-0008-0000-0A00-00000F010000}"/>
            </a:ext>
          </a:extLst>
        </xdr:cNvPr>
        <xdr:cNvPicPr/>
      </xdr:nvPicPr>
      <xdr:blipFill>
        <a:blip xmlns:r="http://schemas.openxmlformats.org/officeDocument/2006/relationships" r:embed="rId50" cstate="print"/>
        <a:srcRect l="23556" r="27111"/>
        <a:stretch>
          <a:fillRect/>
        </a:stretch>
      </xdr:blipFill>
      <xdr:spPr bwMode="auto">
        <a:xfrm>
          <a:off x="2000249" y="408736800"/>
          <a:ext cx="158750" cy="190500"/>
        </a:xfrm>
        <a:prstGeom prst="rect">
          <a:avLst/>
        </a:prstGeom>
        <a:noFill/>
        <a:ln w="9525">
          <a:noFill/>
          <a:miter lim="800000"/>
          <a:headEnd/>
          <a:tailEnd/>
        </a:ln>
      </xdr:spPr>
    </xdr:pic>
    <xdr:clientData/>
  </xdr:twoCellAnchor>
  <xdr:oneCellAnchor>
    <xdr:from>
      <xdr:col>3</xdr:col>
      <xdr:colOff>0</xdr:colOff>
      <xdr:row>378</xdr:row>
      <xdr:rowOff>15079</xdr:rowOff>
    </xdr:from>
    <xdr:ext cx="200025" cy="140018"/>
    <xdr:pic>
      <xdr:nvPicPr>
        <xdr:cNvPr id="272" name="Picture 5" descr="http://t0.gstatic.com/images?q=tbn:ANd9GcR2wLGNqdW1KVjSkkXzxtY9J7kSH3YArES1m5PQzzCeqCTDlyA1FA">
          <a:extLst>
            <a:ext uri="{FF2B5EF4-FFF2-40B4-BE49-F238E27FC236}">
              <a16:creationId xmlns=""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0529129"/>
          <a:ext cx="200025" cy="140018"/>
        </a:xfrm>
        <a:prstGeom prst="rect">
          <a:avLst/>
        </a:prstGeom>
        <a:noFill/>
      </xdr:spPr>
    </xdr:pic>
    <xdr:clientData/>
  </xdr:oneCellAnchor>
  <xdr:oneCellAnchor>
    <xdr:from>
      <xdr:col>3</xdr:col>
      <xdr:colOff>1227931</xdr:colOff>
      <xdr:row>378</xdr:row>
      <xdr:rowOff>0</xdr:rowOff>
    </xdr:from>
    <xdr:ext cx="152400" cy="203200"/>
    <xdr:pic>
      <xdr:nvPicPr>
        <xdr:cNvPr id="273" name="Picture 4">
          <a:extLst>
            <a:ext uri="{FF2B5EF4-FFF2-40B4-BE49-F238E27FC236}">
              <a16:creationId xmlns=""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0514050"/>
          <a:ext cx="152400" cy="203200"/>
        </a:xfrm>
        <a:prstGeom prst="rect">
          <a:avLst/>
        </a:prstGeom>
        <a:noFill/>
        <a:ln w="1">
          <a:noFill/>
          <a:miter lim="800000"/>
          <a:headEnd/>
          <a:tailEnd type="none" w="med" len="med"/>
        </a:ln>
        <a:effectLst/>
      </xdr:spPr>
    </xdr:pic>
    <xdr:clientData/>
  </xdr:oneCellAnchor>
  <xdr:oneCellAnchor>
    <xdr:from>
      <xdr:col>3</xdr:col>
      <xdr:colOff>0</xdr:colOff>
      <xdr:row>377</xdr:row>
      <xdr:rowOff>15079</xdr:rowOff>
    </xdr:from>
    <xdr:ext cx="200025" cy="140018"/>
    <xdr:pic>
      <xdr:nvPicPr>
        <xdr:cNvPr id="274" name="Picture 5" descr="http://t0.gstatic.com/images?q=tbn:ANd9GcR2wLGNqdW1KVjSkkXzxtY9J7kSH3YArES1m5PQzzCeqCTDlyA1FA">
          <a:extLst>
            <a:ext uri="{FF2B5EF4-FFF2-40B4-BE49-F238E27FC236}">
              <a16:creationId xmlns=""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9348029"/>
          <a:ext cx="200025" cy="140018"/>
        </a:xfrm>
        <a:prstGeom prst="rect">
          <a:avLst/>
        </a:prstGeom>
        <a:noFill/>
      </xdr:spPr>
    </xdr:pic>
    <xdr:clientData/>
  </xdr:oneCellAnchor>
  <xdr:oneCellAnchor>
    <xdr:from>
      <xdr:col>3</xdr:col>
      <xdr:colOff>1227931</xdr:colOff>
      <xdr:row>377</xdr:row>
      <xdr:rowOff>0</xdr:rowOff>
    </xdr:from>
    <xdr:ext cx="152400" cy="203200"/>
    <xdr:pic>
      <xdr:nvPicPr>
        <xdr:cNvPr id="275" name="Picture 4">
          <a:extLst>
            <a:ext uri="{FF2B5EF4-FFF2-40B4-BE49-F238E27FC236}">
              <a16:creationId xmlns=""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9332950"/>
          <a:ext cx="152400" cy="203200"/>
        </a:xfrm>
        <a:prstGeom prst="rect">
          <a:avLst/>
        </a:prstGeom>
        <a:noFill/>
        <a:ln w="1">
          <a:noFill/>
          <a:miter lim="800000"/>
          <a:headEnd/>
          <a:tailEnd type="none" w="med" len="med"/>
        </a:ln>
        <a:effectLst/>
      </xdr:spPr>
    </xdr:pic>
    <xdr:clientData/>
  </xdr:oneCellAnchor>
  <xdr:oneCellAnchor>
    <xdr:from>
      <xdr:col>3</xdr:col>
      <xdr:colOff>0</xdr:colOff>
      <xdr:row>415</xdr:row>
      <xdr:rowOff>28575</xdr:rowOff>
    </xdr:from>
    <xdr:ext cx="200025" cy="150495"/>
    <xdr:pic>
      <xdr:nvPicPr>
        <xdr:cNvPr id="276" name="Picture 5" descr="http://t0.gstatic.com/images?q=tbn:ANd9GcR2wLGNqdW1KVjSkkXzxtY9J7kSH3YArES1m5PQzzCeqCTDlyA1FA">
          <a:extLst>
            <a:ext uri="{FF2B5EF4-FFF2-40B4-BE49-F238E27FC236}">
              <a16:creationId xmlns=""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5660050"/>
          <a:ext cx="200025" cy="150495"/>
        </a:xfrm>
        <a:prstGeom prst="rect">
          <a:avLst/>
        </a:prstGeom>
        <a:noFill/>
      </xdr:spPr>
    </xdr:pic>
    <xdr:clientData/>
  </xdr:oneCellAnchor>
  <xdr:oneCellAnchor>
    <xdr:from>
      <xdr:col>3</xdr:col>
      <xdr:colOff>1190625</xdr:colOff>
      <xdr:row>415</xdr:row>
      <xdr:rowOff>0</xdr:rowOff>
    </xdr:from>
    <xdr:ext cx="152400" cy="209550"/>
    <xdr:pic>
      <xdr:nvPicPr>
        <xdr:cNvPr id="277" name="Picture 4">
          <a:extLst>
            <a:ext uri="{FF2B5EF4-FFF2-40B4-BE49-F238E27FC236}">
              <a16:creationId xmlns=""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5631475"/>
          <a:ext cx="152400" cy="209550"/>
        </a:xfrm>
        <a:prstGeom prst="rect">
          <a:avLst/>
        </a:prstGeom>
        <a:noFill/>
        <a:ln w="1">
          <a:noFill/>
          <a:miter lim="800000"/>
          <a:headEnd/>
          <a:tailEnd/>
        </a:ln>
      </xdr:spPr>
    </xdr:pic>
    <xdr:clientData/>
  </xdr:oneCellAnchor>
  <xdr:oneCellAnchor>
    <xdr:from>
      <xdr:col>3</xdr:col>
      <xdr:colOff>0</xdr:colOff>
      <xdr:row>414</xdr:row>
      <xdr:rowOff>28575</xdr:rowOff>
    </xdr:from>
    <xdr:ext cx="200025" cy="150495"/>
    <xdr:pic>
      <xdr:nvPicPr>
        <xdr:cNvPr id="278" name="Picture 5" descr="http://t0.gstatic.com/images?q=tbn:ANd9GcR2wLGNqdW1KVjSkkXzxtY9J7kSH3YArES1m5PQzzCeqCTDlyA1FA">
          <a:extLst>
            <a:ext uri="{FF2B5EF4-FFF2-40B4-BE49-F238E27FC236}">
              <a16:creationId xmlns=""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4459900"/>
          <a:ext cx="200025" cy="150495"/>
        </a:xfrm>
        <a:prstGeom prst="rect">
          <a:avLst/>
        </a:prstGeom>
        <a:noFill/>
      </xdr:spPr>
    </xdr:pic>
    <xdr:clientData/>
  </xdr:oneCellAnchor>
  <xdr:oneCellAnchor>
    <xdr:from>
      <xdr:col>3</xdr:col>
      <xdr:colOff>1190625</xdr:colOff>
      <xdr:row>414</xdr:row>
      <xdr:rowOff>0</xdr:rowOff>
    </xdr:from>
    <xdr:ext cx="152400" cy="209550"/>
    <xdr:pic>
      <xdr:nvPicPr>
        <xdr:cNvPr id="279" name="Picture 4">
          <a:extLst>
            <a:ext uri="{FF2B5EF4-FFF2-40B4-BE49-F238E27FC236}">
              <a16:creationId xmlns=""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4431325"/>
          <a:ext cx="152400" cy="209550"/>
        </a:xfrm>
        <a:prstGeom prst="rect">
          <a:avLst/>
        </a:prstGeom>
        <a:noFill/>
        <a:ln w="1">
          <a:noFill/>
          <a:miter lim="800000"/>
          <a:headEnd/>
          <a:tailEnd/>
        </a:ln>
      </xdr:spPr>
    </xdr:pic>
    <xdr:clientData/>
  </xdr:oneCellAnchor>
  <xdr:oneCellAnchor>
    <xdr:from>
      <xdr:col>3</xdr:col>
      <xdr:colOff>0</xdr:colOff>
      <xdr:row>413</xdr:row>
      <xdr:rowOff>28575</xdr:rowOff>
    </xdr:from>
    <xdr:ext cx="200025" cy="150495"/>
    <xdr:pic>
      <xdr:nvPicPr>
        <xdr:cNvPr id="280" name="Picture 5" descr="http://t0.gstatic.com/images?q=tbn:ANd9GcR2wLGNqdW1KVjSkkXzxtY9J7kSH3YArES1m5PQzzCeqCTDlyA1FA">
          <a:extLst>
            <a:ext uri="{FF2B5EF4-FFF2-40B4-BE49-F238E27FC236}">
              <a16:creationId xmlns=""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3259750"/>
          <a:ext cx="200025" cy="150495"/>
        </a:xfrm>
        <a:prstGeom prst="rect">
          <a:avLst/>
        </a:prstGeom>
        <a:noFill/>
      </xdr:spPr>
    </xdr:pic>
    <xdr:clientData/>
  </xdr:oneCellAnchor>
  <xdr:oneCellAnchor>
    <xdr:from>
      <xdr:col>3</xdr:col>
      <xdr:colOff>1190625</xdr:colOff>
      <xdr:row>413</xdr:row>
      <xdr:rowOff>0</xdr:rowOff>
    </xdr:from>
    <xdr:ext cx="152400" cy="209550"/>
    <xdr:pic>
      <xdr:nvPicPr>
        <xdr:cNvPr id="281" name="Picture 4">
          <a:extLst>
            <a:ext uri="{FF2B5EF4-FFF2-40B4-BE49-F238E27FC236}">
              <a16:creationId xmlns=""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3231175"/>
          <a:ext cx="152400" cy="209550"/>
        </a:xfrm>
        <a:prstGeom prst="rect">
          <a:avLst/>
        </a:prstGeom>
        <a:noFill/>
        <a:ln w="1">
          <a:noFill/>
          <a:miter lim="800000"/>
          <a:headEnd/>
          <a:tailEnd/>
        </a:ln>
      </xdr:spPr>
    </xdr:pic>
    <xdr:clientData/>
  </xdr:oneCellAnchor>
  <xdr:oneCellAnchor>
    <xdr:from>
      <xdr:col>3</xdr:col>
      <xdr:colOff>0</xdr:colOff>
      <xdr:row>412</xdr:row>
      <xdr:rowOff>19050</xdr:rowOff>
    </xdr:from>
    <xdr:ext cx="200025" cy="150495"/>
    <xdr:pic>
      <xdr:nvPicPr>
        <xdr:cNvPr id="282" name="Picture 5" descr="http://t0.gstatic.com/images?q=tbn:ANd9GcR2wLGNqdW1KVjSkkXzxtY9J7kSH3YArES1m5PQzzCeqCTDlyA1FA">
          <a:extLst>
            <a:ext uri="{FF2B5EF4-FFF2-40B4-BE49-F238E27FC236}">
              <a16:creationId xmlns=""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2050075"/>
          <a:ext cx="200025" cy="150495"/>
        </a:xfrm>
        <a:prstGeom prst="rect">
          <a:avLst/>
        </a:prstGeom>
        <a:noFill/>
      </xdr:spPr>
    </xdr:pic>
    <xdr:clientData/>
  </xdr:oneCellAnchor>
  <xdr:oneCellAnchor>
    <xdr:from>
      <xdr:col>3</xdr:col>
      <xdr:colOff>1190625</xdr:colOff>
      <xdr:row>411</xdr:row>
      <xdr:rowOff>1190625</xdr:rowOff>
    </xdr:from>
    <xdr:ext cx="152400" cy="209550"/>
    <xdr:pic>
      <xdr:nvPicPr>
        <xdr:cNvPr id="283" name="Picture 4">
          <a:extLst>
            <a:ext uri="{FF2B5EF4-FFF2-40B4-BE49-F238E27FC236}">
              <a16:creationId xmlns=""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2021500"/>
          <a:ext cx="152400" cy="209550"/>
        </a:xfrm>
        <a:prstGeom prst="rect">
          <a:avLst/>
        </a:prstGeom>
        <a:noFill/>
        <a:ln w="1">
          <a:noFill/>
          <a:miter lim="800000"/>
          <a:headEnd/>
          <a:tailEnd/>
        </a:ln>
      </xdr:spPr>
    </xdr:pic>
    <xdr:clientData/>
  </xdr:oneCellAnchor>
  <xdr:oneCellAnchor>
    <xdr:from>
      <xdr:col>3</xdr:col>
      <xdr:colOff>0</xdr:colOff>
      <xdr:row>411</xdr:row>
      <xdr:rowOff>28575</xdr:rowOff>
    </xdr:from>
    <xdr:ext cx="200025" cy="150495"/>
    <xdr:pic>
      <xdr:nvPicPr>
        <xdr:cNvPr id="284" name="Picture 5" descr="http://t0.gstatic.com/images?q=tbn:ANd9GcR2wLGNqdW1KVjSkkXzxtY9J7kSH3YArES1m5PQzzCeqCTDlyA1FA">
          <a:extLst>
            <a:ext uri="{FF2B5EF4-FFF2-40B4-BE49-F238E27FC236}">
              <a16:creationId xmlns=""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0859450"/>
          <a:ext cx="200025" cy="150495"/>
        </a:xfrm>
        <a:prstGeom prst="rect">
          <a:avLst/>
        </a:prstGeom>
        <a:noFill/>
      </xdr:spPr>
    </xdr:pic>
    <xdr:clientData/>
  </xdr:oneCellAnchor>
  <xdr:oneCellAnchor>
    <xdr:from>
      <xdr:col>3</xdr:col>
      <xdr:colOff>1190625</xdr:colOff>
      <xdr:row>411</xdr:row>
      <xdr:rowOff>0</xdr:rowOff>
    </xdr:from>
    <xdr:ext cx="152400" cy="209550"/>
    <xdr:pic>
      <xdr:nvPicPr>
        <xdr:cNvPr id="285" name="Picture 4">
          <a:extLst>
            <a:ext uri="{FF2B5EF4-FFF2-40B4-BE49-F238E27FC236}">
              <a16:creationId xmlns=""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0830875"/>
          <a:ext cx="152400" cy="209550"/>
        </a:xfrm>
        <a:prstGeom prst="rect">
          <a:avLst/>
        </a:prstGeom>
        <a:noFill/>
        <a:ln w="1">
          <a:noFill/>
          <a:miter lim="800000"/>
          <a:headEnd/>
          <a:tailEnd/>
        </a:ln>
      </xdr:spPr>
    </xdr:pic>
    <xdr:clientData/>
  </xdr:oneCellAnchor>
  <xdr:oneCellAnchor>
    <xdr:from>
      <xdr:col>3</xdr:col>
      <xdr:colOff>0</xdr:colOff>
      <xdr:row>261</xdr:row>
      <xdr:rowOff>261408</xdr:rowOff>
    </xdr:from>
    <xdr:ext cx="209550" cy="160020"/>
    <xdr:pic>
      <xdr:nvPicPr>
        <xdr:cNvPr id="286" name="Picture 5" descr="http://t0.gstatic.com/images?q=tbn:ANd9GcR2wLGNqdW1KVjSkkXzxtY9J7kSH3YArES1m5PQzzCeqCTDlyA1FA">
          <a:extLst>
            <a:ext uri="{FF2B5EF4-FFF2-40B4-BE49-F238E27FC236}">
              <a16:creationId xmlns=""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2425308"/>
          <a:ext cx="209550" cy="160020"/>
        </a:xfrm>
        <a:prstGeom prst="rect">
          <a:avLst/>
        </a:prstGeom>
        <a:noFill/>
      </xdr:spPr>
    </xdr:pic>
    <xdr:clientData/>
  </xdr:oneCellAnchor>
  <xdr:oneCellAnchor>
    <xdr:from>
      <xdr:col>3</xdr:col>
      <xdr:colOff>1207557</xdr:colOff>
      <xdr:row>261</xdr:row>
      <xdr:rowOff>13757</xdr:rowOff>
    </xdr:from>
    <xdr:ext cx="152400" cy="203200"/>
    <xdr:pic>
      <xdr:nvPicPr>
        <xdr:cNvPr id="287" name="Picture 4">
          <a:extLst>
            <a:ext uri="{FF2B5EF4-FFF2-40B4-BE49-F238E27FC236}">
              <a16:creationId xmlns=""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2177657"/>
          <a:ext cx="152400" cy="203200"/>
        </a:xfrm>
        <a:prstGeom prst="rect">
          <a:avLst/>
        </a:prstGeom>
        <a:noFill/>
        <a:ln w="1">
          <a:noFill/>
          <a:miter lim="800000"/>
          <a:headEnd/>
          <a:tailEnd type="none" w="med" len="med"/>
        </a:ln>
        <a:effectLst/>
      </xdr:spPr>
    </xdr:pic>
    <xdr:clientData/>
  </xdr:oneCellAnchor>
  <xdr:oneCellAnchor>
    <xdr:from>
      <xdr:col>3</xdr:col>
      <xdr:colOff>38099</xdr:colOff>
      <xdr:row>261</xdr:row>
      <xdr:rowOff>0</xdr:rowOff>
    </xdr:from>
    <xdr:ext cx="158750" cy="190500"/>
    <xdr:pic>
      <xdr:nvPicPr>
        <xdr:cNvPr id="288" name="Picture 287" descr="http://www.blogcdn.com/media/2012/09/ltenetworks.jpg">
          <a:extLst>
            <a:ext uri="{FF2B5EF4-FFF2-40B4-BE49-F238E27FC236}">
              <a16:creationId xmlns="" xmlns:a16="http://schemas.microsoft.com/office/drawing/2014/main" id="{00000000-0008-0000-0A00-000020010000}"/>
            </a:ext>
          </a:extLst>
        </xdr:cNvPr>
        <xdr:cNvPicPr/>
      </xdr:nvPicPr>
      <xdr:blipFill>
        <a:blip xmlns:r="http://schemas.openxmlformats.org/officeDocument/2006/relationships" r:embed="rId50" cstate="print"/>
        <a:srcRect l="23556" r="27111"/>
        <a:stretch>
          <a:fillRect/>
        </a:stretch>
      </xdr:blipFill>
      <xdr:spPr bwMode="auto">
        <a:xfrm>
          <a:off x="2000249" y="92163900"/>
          <a:ext cx="158750" cy="190500"/>
        </a:xfrm>
        <a:prstGeom prst="rect">
          <a:avLst/>
        </a:prstGeom>
        <a:noFill/>
        <a:ln w="9525">
          <a:noFill/>
          <a:miter lim="800000"/>
          <a:headEnd/>
          <a:tailEnd/>
        </a:ln>
      </xdr:spPr>
    </xdr:pic>
    <xdr:clientData/>
  </xdr:oneCellAnchor>
  <xdr:oneCellAnchor>
    <xdr:from>
      <xdr:col>3</xdr:col>
      <xdr:colOff>0</xdr:colOff>
      <xdr:row>260</xdr:row>
      <xdr:rowOff>261408</xdr:rowOff>
    </xdr:from>
    <xdr:ext cx="209550" cy="160020"/>
    <xdr:pic>
      <xdr:nvPicPr>
        <xdr:cNvPr id="289" name="Picture 5" descr="http://t0.gstatic.com/images?q=tbn:ANd9GcR2wLGNqdW1KVjSkkXzxtY9J7kSH3YArES1m5PQzzCeqCTDlyA1FA">
          <a:extLst>
            <a:ext uri="{FF2B5EF4-FFF2-40B4-BE49-F238E27FC236}">
              <a16:creationId xmlns=""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0987033"/>
          <a:ext cx="209550" cy="160020"/>
        </a:xfrm>
        <a:prstGeom prst="rect">
          <a:avLst/>
        </a:prstGeom>
        <a:noFill/>
      </xdr:spPr>
    </xdr:pic>
    <xdr:clientData/>
  </xdr:oneCellAnchor>
  <xdr:oneCellAnchor>
    <xdr:from>
      <xdr:col>3</xdr:col>
      <xdr:colOff>1207557</xdr:colOff>
      <xdr:row>260</xdr:row>
      <xdr:rowOff>13757</xdr:rowOff>
    </xdr:from>
    <xdr:ext cx="152400" cy="203200"/>
    <xdr:pic>
      <xdr:nvPicPr>
        <xdr:cNvPr id="290" name="Picture 4">
          <a:extLst>
            <a:ext uri="{FF2B5EF4-FFF2-40B4-BE49-F238E27FC236}">
              <a16:creationId xmlns=""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0739382"/>
          <a:ext cx="152400" cy="203200"/>
        </a:xfrm>
        <a:prstGeom prst="rect">
          <a:avLst/>
        </a:prstGeom>
        <a:noFill/>
        <a:ln w="1">
          <a:noFill/>
          <a:miter lim="800000"/>
          <a:headEnd/>
          <a:tailEnd type="none" w="med" len="med"/>
        </a:ln>
        <a:effectLst/>
      </xdr:spPr>
    </xdr:pic>
    <xdr:clientData/>
  </xdr:oneCellAnchor>
  <xdr:oneCellAnchor>
    <xdr:from>
      <xdr:col>3</xdr:col>
      <xdr:colOff>38099</xdr:colOff>
      <xdr:row>260</xdr:row>
      <xdr:rowOff>0</xdr:rowOff>
    </xdr:from>
    <xdr:ext cx="158750" cy="190500"/>
    <xdr:pic>
      <xdr:nvPicPr>
        <xdr:cNvPr id="291" name="Picture 290" descr="http://www.blogcdn.com/media/2012/09/ltenetworks.jpg">
          <a:extLst>
            <a:ext uri="{FF2B5EF4-FFF2-40B4-BE49-F238E27FC236}">
              <a16:creationId xmlns="" xmlns:a16="http://schemas.microsoft.com/office/drawing/2014/main" id="{00000000-0008-0000-0A00-000023010000}"/>
            </a:ext>
          </a:extLst>
        </xdr:cNvPr>
        <xdr:cNvPicPr/>
      </xdr:nvPicPr>
      <xdr:blipFill>
        <a:blip xmlns:r="http://schemas.openxmlformats.org/officeDocument/2006/relationships" r:embed="rId50" cstate="print"/>
        <a:srcRect l="23556" r="27111"/>
        <a:stretch>
          <a:fillRect/>
        </a:stretch>
      </xdr:blipFill>
      <xdr:spPr bwMode="auto">
        <a:xfrm>
          <a:off x="2000249" y="90725625"/>
          <a:ext cx="158750" cy="190500"/>
        </a:xfrm>
        <a:prstGeom prst="rect">
          <a:avLst/>
        </a:prstGeom>
        <a:noFill/>
        <a:ln w="9525">
          <a:noFill/>
          <a:miter lim="800000"/>
          <a:headEnd/>
          <a:tailEnd/>
        </a:ln>
      </xdr:spPr>
    </xdr:pic>
    <xdr:clientData/>
  </xdr:oneCellAnchor>
  <xdr:twoCellAnchor>
    <xdr:from>
      <xdr:col>6</xdr:col>
      <xdr:colOff>209550</xdr:colOff>
      <xdr:row>162</xdr:row>
      <xdr:rowOff>0</xdr:rowOff>
    </xdr:from>
    <xdr:to>
      <xdr:col>7</xdr:col>
      <xdr:colOff>609600</xdr:colOff>
      <xdr:row>162</xdr:row>
      <xdr:rowOff>180975</xdr:rowOff>
    </xdr:to>
    <xdr:grpSp>
      <xdr:nvGrpSpPr>
        <xdr:cNvPr id="292" name="Group 291">
          <a:extLst>
            <a:ext uri="{FF2B5EF4-FFF2-40B4-BE49-F238E27FC236}">
              <a16:creationId xmlns="" xmlns:a16="http://schemas.microsoft.com/office/drawing/2014/main" id="{00000000-0008-0000-0A00-000024010000}"/>
            </a:ext>
          </a:extLst>
        </xdr:cNvPr>
        <xdr:cNvGrpSpPr/>
      </xdr:nvGrpSpPr>
      <xdr:grpSpPr>
        <a:xfrm>
          <a:off x="6718300" y="62219417"/>
          <a:ext cx="1966383" cy="180975"/>
          <a:chOff x="3762375" y="2121789"/>
          <a:chExt cx="2290765" cy="221361"/>
        </a:xfrm>
      </xdr:grpSpPr>
      <xdr:grpSp>
        <xdr:nvGrpSpPr>
          <xdr:cNvPr id="293" name="Group 675">
            <a:extLst>
              <a:ext uri="{FF2B5EF4-FFF2-40B4-BE49-F238E27FC236}">
                <a16:creationId xmlns="" xmlns:a16="http://schemas.microsoft.com/office/drawing/2014/main" id="{00000000-0008-0000-0A00-000025010000}"/>
              </a:ext>
            </a:extLst>
          </xdr:cNvPr>
          <xdr:cNvGrpSpPr/>
        </xdr:nvGrpSpPr>
        <xdr:grpSpPr>
          <a:xfrm>
            <a:off x="3762375" y="2133599"/>
            <a:ext cx="233365" cy="209551"/>
            <a:chOff x="3762375" y="2133599"/>
            <a:chExt cx="233365" cy="209551"/>
          </a:xfrm>
        </xdr:grpSpPr>
        <xdr:sp macro="" textlink="">
          <xdr:nvSpPr>
            <xdr:cNvPr id="297" name="Chevron 296">
              <a:extLst>
                <a:ext uri="{FF2B5EF4-FFF2-40B4-BE49-F238E27FC236}">
                  <a16:creationId xmlns="" xmlns:a16="http://schemas.microsoft.com/office/drawing/2014/main" id="{00000000-0008-0000-0A00-000029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298" name="Chevron 297">
              <a:extLst>
                <a:ext uri="{FF2B5EF4-FFF2-40B4-BE49-F238E27FC236}">
                  <a16:creationId xmlns="" xmlns:a16="http://schemas.microsoft.com/office/drawing/2014/main" id="{00000000-0008-0000-0A00-00002A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294" name="Group 676">
            <a:extLst>
              <a:ext uri="{FF2B5EF4-FFF2-40B4-BE49-F238E27FC236}">
                <a16:creationId xmlns="" xmlns:a16="http://schemas.microsoft.com/office/drawing/2014/main" id="{00000000-0008-0000-0A00-000026010000}"/>
              </a:ext>
            </a:extLst>
          </xdr:cNvPr>
          <xdr:cNvGrpSpPr/>
        </xdr:nvGrpSpPr>
        <xdr:grpSpPr>
          <a:xfrm>
            <a:off x="5819775" y="2121789"/>
            <a:ext cx="233365" cy="209551"/>
            <a:chOff x="5819775" y="2121789"/>
            <a:chExt cx="233365" cy="209551"/>
          </a:xfrm>
        </xdr:grpSpPr>
        <xdr:sp macro="" textlink="">
          <xdr:nvSpPr>
            <xdr:cNvPr id="295" name="Chevron 294">
              <a:extLst>
                <a:ext uri="{FF2B5EF4-FFF2-40B4-BE49-F238E27FC236}">
                  <a16:creationId xmlns="" xmlns:a16="http://schemas.microsoft.com/office/drawing/2014/main" id="{00000000-0008-0000-0A00-000027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296" name="Chevron 295">
              <a:extLst>
                <a:ext uri="{FF2B5EF4-FFF2-40B4-BE49-F238E27FC236}">
                  <a16:creationId xmlns="" xmlns:a16="http://schemas.microsoft.com/office/drawing/2014/main" id="{00000000-0008-0000-0A00-000028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3</xdr:col>
      <xdr:colOff>19050</xdr:colOff>
      <xdr:row>872</xdr:row>
      <xdr:rowOff>43654</xdr:rowOff>
    </xdr:from>
    <xdr:ext cx="200025" cy="140018"/>
    <xdr:pic>
      <xdr:nvPicPr>
        <xdr:cNvPr id="299" name="Picture 5" descr="http://t0.gstatic.com/images?q=tbn:ANd9GcR2wLGNqdW1KVjSkkXzxtY9J7kSH3YArES1m5PQzzCeqCTDlyA1FA">
          <a:extLst>
            <a:ext uri="{FF2B5EF4-FFF2-40B4-BE49-F238E27FC236}">
              <a16:creationId xmlns=""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504840079"/>
          <a:ext cx="200025" cy="140018"/>
        </a:xfrm>
        <a:prstGeom prst="rect">
          <a:avLst/>
        </a:prstGeom>
        <a:noFill/>
      </xdr:spPr>
    </xdr:pic>
    <xdr:clientData/>
  </xdr:oneCellAnchor>
  <xdr:oneCellAnchor>
    <xdr:from>
      <xdr:col>3</xdr:col>
      <xdr:colOff>1246981</xdr:colOff>
      <xdr:row>872</xdr:row>
      <xdr:rowOff>28575</xdr:rowOff>
    </xdr:from>
    <xdr:ext cx="152400" cy="203200"/>
    <xdr:pic>
      <xdr:nvPicPr>
        <xdr:cNvPr id="300" name="Picture 4">
          <a:extLst>
            <a:ext uri="{FF2B5EF4-FFF2-40B4-BE49-F238E27FC236}">
              <a16:creationId xmlns=""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504825000"/>
          <a:ext cx="152400" cy="203200"/>
        </a:xfrm>
        <a:prstGeom prst="rect">
          <a:avLst/>
        </a:prstGeom>
        <a:noFill/>
        <a:ln w="1">
          <a:noFill/>
          <a:miter lim="800000"/>
          <a:headEnd/>
          <a:tailEnd type="none" w="med" len="med"/>
        </a:ln>
        <a:effectLst/>
      </xdr:spPr>
    </xdr:pic>
    <xdr:clientData/>
  </xdr:oneCellAnchor>
  <xdr:oneCellAnchor>
    <xdr:from>
      <xdr:col>3</xdr:col>
      <xdr:colOff>19050</xdr:colOff>
      <xdr:row>871</xdr:row>
      <xdr:rowOff>62704</xdr:rowOff>
    </xdr:from>
    <xdr:ext cx="200025" cy="140018"/>
    <xdr:pic>
      <xdr:nvPicPr>
        <xdr:cNvPr id="301" name="Picture 5" descr="http://t0.gstatic.com/images?q=tbn:ANd9GcR2wLGNqdW1KVjSkkXzxtY9J7kSH3YArES1m5PQzzCeqCTDlyA1FA">
          <a:extLst>
            <a:ext uri="{FF2B5EF4-FFF2-40B4-BE49-F238E27FC236}">
              <a16:creationId xmlns=""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503563729"/>
          <a:ext cx="200025" cy="140018"/>
        </a:xfrm>
        <a:prstGeom prst="rect">
          <a:avLst/>
        </a:prstGeom>
        <a:noFill/>
      </xdr:spPr>
    </xdr:pic>
    <xdr:clientData/>
  </xdr:oneCellAnchor>
  <xdr:oneCellAnchor>
    <xdr:from>
      <xdr:col>3</xdr:col>
      <xdr:colOff>1246981</xdr:colOff>
      <xdr:row>871</xdr:row>
      <xdr:rowOff>47625</xdr:rowOff>
    </xdr:from>
    <xdr:ext cx="152400" cy="203200"/>
    <xdr:pic>
      <xdr:nvPicPr>
        <xdr:cNvPr id="302" name="Picture 4">
          <a:extLst>
            <a:ext uri="{FF2B5EF4-FFF2-40B4-BE49-F238E27FC236}">
              <a16:creationId xmlns=""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09131" y="503548650"/>
          <a:ext cx="152400" cy="203200"/>
        </a:xfrm>
        <a:prstGeom prst="rect">
          <a:avLst/>
        </a:prstGeom>
        <a:noFill/>
        <a:ln w="1">
          <a:noFill/>
          <a:miter lim="800000"/>
          <a:headEnd/>
          <a:tailEnd type="none" w="med" len="med"/>
        </a:ln>
        <a:effectLst/>
      </xdr:spPr>
    </xdr:pic>
    <xdr:clientData/>
  </xdr:oneCellAnchor>
  <xdr:oneCellAnchor>
    <xdr:from>
      <xdr:col>3</xdr:col>
      <xdr:colOff>28575</xdr:colOff>
      <xdr:row>195</xdr:row>
      <xdr:rowOff>43654</xdr:rowOff>
    </xdr:from>
    <xdr:ext cx="200025" cy="140018"/>
    <xdr:pic>
      <xdr:nvPicPr>
        <xdr:cNvPr id="303" name="Picture 5" descr="http://t0.gstatic.com/images?q=tbn:ANd9GcR2wLGNqdW1KVjSkkXzxtY9J7kSH3YArES1m5PQzzCeqCTDlyA1FA">
          <a:extLst>
            <a:ext uri="{FF2B5EF4-FFF2-40B4-BE49-F238E27FC236}">
              <a16:creationId xmlns=""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90725" y="66375754"/>
          <a:ext cx="200025" cy="140018"/>
        </a:xfrm>
        <a:prstGeom prst="rect">
          <a:avLst/>
        </a:prstGeom>
        <a:noFill/>
      </xdr:spPr>
    </xdr:pic>
    <xdr:clientData/>
  </xdr:oneCellAnchor>
  <xdr:oneCellAnchor>
    <xdr:from>
      <xdr:col>3</xdr:col>
      <xdr:colOff>1256506</xdr:colOff>
      <xdr:row>195</xdr:row>
      <xdr:rowOff>28575</xdr:rowOff>
    </xdr:from>
    <xdr:ext cx="152400" cy="203200"/>
    <xdr:pic>
      <xdr:nvPicPr>
        <xdr:cNvPr id="304" name="Picture 4">
          <a:extLst>
            <a:ext uri="{FF2B5EF4-FFF2-40B4-BE49-F238E27FC236}">
              <a16:creationId xmlns=""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8656" y="66360675"/>
          <a:ext cx="152400" cy="203200"/>
        </a:xfrm>
        <a:prstGeom prst="rect">
          <a:avLst/>
        </a:prstGeom>
        <a:noFill/>
        <a:ln w="1">
          <a:noFill/>
          <a:miter lim="800000"/>
          <a:headEnd/>
          <a:tailEnd type="none" w="med" len="med"/>
        </a:ln>
        <a:effectLst/>
      </xdr:spPr>
    </xdr:pic>
    <xdr:clientData/>
  </xdr:oneCellAnchor>
  <xdr:twoCellAnchor editAs="oneCell">
    <xdr:from>
      <xdr:col>3</xdr:col>
      <xdr:colOff>9525</xdr:colOff>
      <xdr:row>746</xdr:row>
      <xdr:rowOff>228600</xdr:rowOff>
    </xdr:from>
    <xdr:to>
      <xdr:col>3</xdr:col>
      <xdr:colOff>219075</xdr:colOff>
      <xdr:row>746</xdr:row>
      <xdr:rowOff>388620</xdr:rowOff>
    </xdr:to>
    <xdr:pic>
      <xdr:nvPicPr>
        <xdr:cNvPr id="305" name="Picture 5" descr="http://t0.gstatic.com/images?q=tbn:ANd9GcR2wLGNqdW1KVjSkkXzxtY9J7kSH3YArES1m5PQzzCeqCTDlyA1FA">
          <a:extLst>
            <a:ext uri="{FF2B5EF4-FFF2-40B4-BE49-F238E27FC236}">
              <a16:creationId xmlns=""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71675" y="393896850"/>
          <a:ext cx="209550" cy="160020"/>
        </a:xfrm>
        <a:prstGeom prst="rect">
          <a:avLst/>
        </a:prstGeom>
        <a:noFill/>
      </xdr:spPr>
    </xdr:pic>
    <xdr:clientData/>
  </xdr:twoCellAnchor>
  <xdr:twoCellAnchor editAs="oneCell">
    <xdr:from>
      <xdr:col>3</xdr:col>
      <xdr:colOff>0</xdr:colOff>
      <xdr:row>745</xdr:row>
      <xdr:rowOff>261408</xdr:rowOff>
    </xdr:from>
    <xdr:to>
      <xdr:col>3</xdr:col>
      <xdr:colOff>209550</xdr:colOff>
      <xdr:row>745</xdr:row>
      <xdr:rowOff>421428</xdr:rowOff>
    </xdr:to>
    <xdr:pic>
      <xdr:nvPicPr>
        <xdr:cNvPr id="306" name="Picture 5" descr="http://t0.gstatic.com/images?q=tbn:ANd9GcR2wLGNqdW1KVjSkkXzxtY9J7kSH3YArES1m5PQzzCeqCTDlyA1FA">
          <a:extLst>
            <a:ext uri="{FF2B5EF4-FFF2-40B4-BE49-F238E27FC236}">
              <a16:creationId xmlns=""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2634258"/>
          <a:ext cx="209550" cy="160020"/>
        </a:xfrm>
        <a:prstGeom prst="rect">
          <a:avLst/>
        </a:prstGeom>
        <a:noFill/>
      </xdr:spPr>
    </xdr:pic>
    <xdr:clientData/>
  </xdr:twoCellAnchor>
  <xdr:twoCellAnchor editAs="oneCell">
    <xdr:from>
      <xdr:col>3</xdr:col>
      <xdr:colOff>1207557</xdr:colOff>
      <xdr:row>745</xdr:row>
      <xdr:rowOff>13757</xdr:rowOff>
    </xdr:from>
    <xdr:to>
      <xdr:col>3</xdr:col>
      <xdr:colOff>1359957</xdr:colOff>
      <xdr:row>745</xdr:row>
      <xdr:rowOff>216957</xdr:rowOff>
    </xdr:to>
    <xdr:pic>
      <xdr:nvPicPr>
        <xdr:cNvPr id="307" name="Picture 4">
          <a:extLst>
            <a:ext uri="{FF2B5EF4-FFF2-40B4-BE49-F238E27FC236}">
              <a16:creationId xmlns=""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23866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745</xdr:row>
      <xdr:rowOff>0</xdr:rowOff>
    </xdr:from>
    <xdr:to>
      <xdr:col>3</xdr:col>
      <xdr:colOff>196849</xdr:colOff>
      <xdr:row>745</xdr:row>
      <xdr:rowOff>190500</xdr:rowOff>
    </xdr:to>
    <xdr:pic>
      <xdr:nvPicPr>
        <xdr:cNvPr id="308" name="Picture 307" descr="http://www.blogcdn.com/media/2012/09/ltenetworks.jpg">
          <a:extLst>
            <a:ext uri="{FF2B5EF4-FFF2-40B4-BE49-F238E27FC236}">
              <a16:creationId xmlns="" xmlns:a16="http://schemas.microsoft.com/office/drawing/2014/main" id="{00000000-0008-0000-0A00-000034010000}"/>
            </a:ext>
          </a:extLst>
        </xdr:cNvPr>
        <xdr:cNvPicPr/>
      </xdr:nvPicPr>
      <xdr:blipFill>
        <a:blip xmlns:r="http://schemas.openxmlformats.org/officeDocument/2006/relationships" r:embed="rId50" cstate="print"/>
        <a:srcRect l="23556" r="27111"/>
        <a:stretch>
          <a:fillRect/>
        </a:stretch>
      </xdr:blipFill>
      <xdr:spPr bwMode="auto">
        <a:xfrm>
          <a:off x="2000249" y="392372850"/>
          <a:ext cx="158750" cy="190500"/>
        </a:xfrm>
        <a:prstGeom prst="rect">
          <a:avLst/>
        </a:prstGeom>
        <a:noFill/>
        <a:ln w="9525">
          <a:noFill/>
          <a:miter lim="800000"/>
          <a:headEnd/>
          <a:tailEnd/>
        </a:ln>
      </xdr:spPr>
    </xdr:pic>
    <xdr:clientData/>
  </xdr:twoCellAnchor>
  <xdr:twoCellAnchor editAs="oneCell">
    <xdr:from>
      <xdr:col>3</xdr:col>
      <xdr:colOff>0</xdr:colOff>
      <xdr:row>744</xdr:row>
      <xdr:rowOff>261408</xdr:rowOff>
    </xdr:from>
    <xdr:to>
      <xdr:col>3</xdr:col>
      <xdr:colOff>209550</xdr:colOff>
      <xdr:row>744</xdr:row>
      <xdr:rowOff>421428</xdr:rowOff>
    </xdr:to>
    <xdr:pic>
      <xdr:nvPicPr>
        <xdr:cNvPr id="309" name="Picture 5" descr="http://t0.gstatic.com/images?q=tbn:ANd9GcR2wLGNqdW1KVjSkkXzxtY9J7kSH3YArES1m5PQzzCeqCTDlyA1FA">
          <a:extLst>
            <a:ext uri="{FF2B5EF4-FFF2-40B4-BE49-F238E27FC236}">
              <a16:creationId xmlns=""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91338858"/>
          <a:ext cx="209550" cy="160020"/>
        </a:xfrm>
        <a:prstGeom prst="rect">
          <a:avLst/>
        </a:prstGeom>
        <a:noFill/>
      </xdr:spPr>
    </xdr:pic>
    <xdr:clientData/>
  </xdr:twoCellAnchor>
  <xdr:twoCellAnchor editAs="oneCell">
    <xdr:from>
      <xdr:col>3</xdr:col>
      <xdr:colOff>1207557</xdr:colOff>
      <xdr:row>744</xdr:row>
      <xdr:rowOff>13757</xdr:rowOff>
    </xdr:from>
    <xdr:to>
      <xdr:col>3</xdr:col>
      <xdr:colOff>1359957</xdr:colOff>
      <xdr:row>744</xdr:row>
      <xdr:rowOff>216957</xdr:rowOff>
    </xdr:to>
    <xdr:pic>
      <xdr:nvPicPr>
        <xdr:cNvPr id="310" name="Picture 4">
          <a:extLst>
            <a:ext uri="{FF2B5EF4-FFF2-40B4-BE49-F238E27FC236}">
              <a16:creationId xmlns=""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10912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744</xdr:row>
      <xdr:rowOff>0</xdr:rowOff>
    </xdr:from>
    <xdr:to>
      <xdr:col>3</xdr:col>
      <xdr:colOff>196849</xdr:colOff>
      <xdr:row>744</xdr:row>
      <xdr:rowOff>190500</xdr:rowOff>
    </xdr:to>
    <xdr:pic>
      <xdr:nvPicPr>
        <xdr:cNvPr id="311" name="Picture 310" descr="http://www.blogcdn.com/media/2012/09/ltenetworks.jpg">
          <a:extLst>
            <a:ext uri="{FF2B5EF4-FFF2-40B4-BE49-F238E27FC236}">
              <a16:creationId xmlns="" xmlns:a16="http://schemas.microsoft.com/office/drawing/2014/main" id="{00000000-0008-0000-0A00-000037010000}"/>
            </a:ext>
          </a:extLst>
        </xdr:cNvPr>
        <xdr:cNvPicPr/>
      </xdr:nvPicPr>
      <xdr:blipFill>
        <a:blip xmlns:r="http://schemas.openxmlformats.org/officeDocument/2006/relationships" r:embed="rId50" cstate="print"/>
        <a:srcRect l="23556" r="27111"/>
        <a:stretch>
          <a:fillRect/>
        </a:stretch>
      </xdr:blipFill>
      <xdr:spPr bwMode="auto">
        <a:xfrm>
          <a:off x="2000249" y="391077450"/>
          <a:ext cx="158750" cy="190500"/>
        </a:xfrm>
        <a:prstGeom prst="rect">
          <a:avLst/>
        </a:prstGeom>
        <a:noFill/>
        <a:ln w="9525">
          <a:noFill/>
          <a:miter lim="800000"/>
          <a:headEnd/>
          <a:tailEnd/>
        </a:ln>
      </xdr:spPr>
    </xdr:pic>
    <xdr:clientData/>
  </xdr:twoCellAnchor>
  <xdr:twoCellAnchor editAs="oneCell">
    <xdr:from>
      <xdr:col>3</xdr:col>
      <xdr:colOff>0</xdr:colOff>
      <xdr:row>743</xdr:row>
      <xdr:rowOff>19051</xdr:rowOff>
    </xdr:from>
    <xdr:to>
      <xdr:col>3</xdr:col>
      <xdr:colOff>209550</xdr:colOff>
      <xdr:row>743</xdr:row>
      <xdr:rowOff>179071</xdr:rowOff>
    </xdr:to>
    <xdr:pic>
      <xdr:nvPicPr>
        <xdr:cNvPr id="312" name="Picture 5" descr="http://t0.gstatic.com/images?q=tbn:ANd9GcR2wLGNqdW1KVjSkkXzxtY9J7kSH3YArES1m5PQzzCeqCTDlyA1FA">
          <a:extLst>
            <a:ext uri="{FF2B5EF4-FFF2-40B4-BE49-F238E27FC236}">
              <a16:creationId xmlns=""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9801101"/>
          <a:ext cx="209550" cy="160020"/>
        </a:xfrm>
        <a:prstGeom prst="rect">
          <a:avLst/>
        </a:prstGeom>
        <a:noFill/>
      </xdr:spPr>
    </xdr:pic>
    <xdr:clientData/>
  </xdr:twoCellAnchor>
  <xdr:twoCellAnchor editAs="oneCell">
    <xdr:from>
      <xdr:col>3</xdr:col>
      <xdr:colOff>1207557</xdr:colOff>
      <xdr:row>743</xdr:row>
      <xdr:rowOff>0</xdr:rowOff>
    </xdr:from>
    <xdr:to>
      <xdr:col>3</xdr:col>
      <xdr:colOff>1359957</xdr:colOff>
      <xdr:row>743</xdr:row>
      <xdr:rowOff>203200</xdr:rowOff>
    </xdr:to>
    <xdr:pic>
      <xdr:nvPicPr>
        <xdr:cNvPr id="313" name="Picture 4">
          <a:extLst>
            <a:ext uri="{FF2B5EF4-FFF2-40B4-BE49-F238E27FC236}">
              <a16:creationId xmlns=""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97820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742</xdr:row>
      <xdr:rowOff>19051</xdr:rowOff>
    </xdr:from>
    <xdr:to>
      <xdr:col>3</xdr:col>
      <xdr:colOff>209550</xdr:colOff>
      <xdr:row>742</xdr:row>
      <xdr:rowOff>179071</xdr:rowOff>
    </xdr:to>
    <xdr:pic>
      <xdr:nvPicPr>
        <xdr:cNvPr id="314" name="Picture 5" descr="http://t0.gstatic.com/images?q=tbn:ANd9GcR2wLGNqdW1KVjSkkXzxtY9J7kSH3YArES1m5PQzzCeqCTDlyA1FA">
          <a:extLst>
            <a:ext uri="{FF2B5EF4-FFF2-40B4-BE49-F238E27FC236}">
              <a16:creationId xmlns=""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8505701"/>
          <a:ext cx="209550" cy="160020"/>
        </a:xfrm>
        <a:prstGeom prst="rect">
          <a:avLst/>
        </a:prstGeom>
        <a:noFill/>
      </xdr:spPr>
    </xdr:pic>
    <xdr:clientData/>
  </xdr:twoCellAnchor>
  <xdr:twoCellAnchor editAs="oneCell">
    <xdr:from>
      <xdr:col>3</xdr:col>
      <xdr:colOff>1207557</xdr:colOff>
      <xdr:row>742</xdr:row>
      <xdr:rowOff>0</xdr:rowOff>
    </xdr:from>
    <xdr:to>
      <xdr:col>3</xdr:col>
      <xdr:colOff>1359957</xdr:colOff>
      <xdr:row>742</xdr:row>
      <xdr:rowOff>203200</xdr:rowOff>
    </xdr:to>
    <xdr:pic>
      <xdr:nvPicPr>
        <xdr:cNvPr id="315" name="Picture 4">
          <a:extLst>
            <a:ext uri="{FF2B5EF4-FFF2-40B4-BE49-F238E27FC236}">
              <a16:creationId xmlns=""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8486650"/>
          <a:ext cx="152400" cy="203200"/>
        </a:xfrm>
        <a:prstGeom prst="rect">
          <a:avLst/>
        </a:prstGeom>
        <a:noFill/>
        <a:ln w="1">
          <a:noFill/>
          <a:miter lim="800000"/>
          <a:headEnd/>
          <a:tailEnd type="none" w="med" len="med"/>
        </a:ln>
        <a:effectLst/>
      </xdr:spPr>
    </xdr:pic>
    <xdr:clientData/>
  </xdr:twoCellAnchor>
  <xdr:twoCellAnchor>
    <xdr:from>
      <xdr:col>6</xdr:col>
      <xdr:colOff>247650</xdr:colOff>
      <xdr:row>406</xdr:row>
      <xdr:rowOff>0</xdr:rowOff>
    </xdr:from>
    <xdr:to>
      <xdr:col>7</xdr:col>
      <xdr:colOff>647700</xdr:colOff>
      <xdr:row>406</xdr:row>
      <xdr:rowOff>0</xdr:rowOff>
    </xdr:to>
    <xdr:grpSp>
      <xdr:nvGrpSpPr>
        <xdr:cNvPr id="316" name="Group 315">
          <a:extLst>
            <a:ext uri="{FF2B5EF4-FFF2-40B4-BE49-F238E27FC236}">
              <a16:creationId xmlns="" xmlns:a16="http://schemas.microsoft.com/office/drawing/2014/main" id="{00000000-0008-0000-0A00-00003C010000}"/>
            </a:ext>
          </a:extLst>
        </xdr:cNvPr>
        <xdr:cNvGrpSpPr/>
      </xdr:nvGrpSpPr>
      <xdr:grpSpPr>
        <a:xfrm>
          <a:off x="6756400" y="296640250"/>
          <a:ext cx="1966383" cy="0"/>
          <a:chOff x="3762375" y="2121789"/>
          <a:chExt cx="2290765" cy="221361"/>
        </a:xfrm>
      </xdr:grpSpPr>
      <xdr:grpSp>
        <xdr:nvGrpSpPr>
          <xdr:cNvPr id="317" name="Group 675">
            <a:extLst>
              <a:ext uri="{FF2B5EF4-FFF2-40B4-BE49-F238E27FC236}">
                <a16:creationId xmlns="" xmlns:a16="http://schemas.microsoft.com/office/drawing/2014/main" id="{00000000-0008-0000-0A00-00003D010000}"/>
              </a:ext>
            </a:extLst>
          </xdr:cNvPr>
          <xdr:cNvGrpSpPr/>
        </xdr:nvGrpSpPr>
        <xdr:grpSpPr>
          <a:xfrm>
            <a:off x="3762375" y="2133599"/>
            <a:ext cx="233365" cy="209551"/>
            <a:chOff x="3762375" y="2133599"/>
            <a:chExt cx="233365" cy="209551"/>
          </a:xfrm>
        </xdr:grpSpPr>
        <xdr:sp macro="" textlink="">
          <xdr:nvSpPr>
            <xdr:cNvPr id="321" name="Chevron 320">
              <a:extLst>
                <a:ext uri="{FF2B5EF4-FFF2-40B4-BE49-F238E27FC236}">
                  <a16:creationId xmlns="" xmlns:a16="http://schemas.microsoft.com/office/drawing/2014/main" id="{00000000-0008-0000-0A00-000041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22" name="Chevron 321">
              <a:extLst>
                <a:ext uri="{FF2B5EF4-FFF2-40B4-BE49-F238E27FC236}">
                  <a16:creationId xmlns="" xmlns:a16="http://schemas.microsoft.com/office/drawing/2014/main" id="{00000000-0008-0000-0A00-000042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318" name="Group 676">
            <a:extLst>
              <a:ext uri="{FF2B5EF4-FFF2-40B4-BE49-F238E27FC236}">
                <a16:creationId xmlns="" xmlns:a16="http://schemas.microsoft.com/office/drawing/2014/main" id="{00000000-0008-0000-0A00-00003E010000}"/>
              </a:ext>
            </a:extLst>
          </xdr:cNvPr>
          <xdr:cNvGrpSpPr/>
        </xdr:nvGrpSpPr>
        <xdr:grpSpPr>
          <a:xfrm>
            <a:off x="5819775" y="2121789"/>
            <a:ext cx="233365" cy="209551"/>
            <a:chOff x="5819775" y="2121789"/>
            <a:chExt cx="233365" cy="209551"/>
          </a:xfrm>
        </xdr:grpSpPr>
        <xdr:sp macro="" textlink="">
          <xdr:nvSpPr>
            <xdr:cNvPr id="319" name="Chevron 318">
              <a:extLst>
                <a:ext uri="{FF2B5EF4-FFF2-40B4-BE49-F238E27FC236}">
                  <a16:creationId xmlns="" xmlns:a16="http://schemas.microsoft.com/office/drawing/2014/main" id="{00000000-0008-0000-0A00-00003F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20" name="Chevron 319">
              <a:extLst>
                <a:ext uri="{FF2B5EF4-FFF2-40B4-BE49-F238E27FC236}">
                  <a16:creationId xmlns="" xmlns:a16="http://schemas.microsoft.com/office/drawing/2014/main" id="{00000000-0008-0000-0A00-000040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3</xdr:col>
      <xdr:colOff>0</xdr:colOff>
      <xdr:row>417</xdr:row>
      <xdr:rowOff>28575</xdr:rowOff>
    </xdr:from>
    <xdr:ext cx="200025" cy="150495"/>
    <xdr:pic>
      <xdr:nvPicPr>
        <xdr:cNvPr id="323" name="Picture 5" descr="http://t0.gstatic.com/images?q=tbn:ANd9GcR2wLGNqdW1KVjSkkXzxtY9J7kSH3YArES1m5PQzzCeqCTDlyA1FA">
          <a:extLst>
            <a:ext uri="{FF2B5EF4-FFF2-40B4-BE49-F238E27FC236}">
              <a16:creationId xmlns=""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78060350"/>
          <a:ext cx="200025" cy="150495"/>
        </a:xfrm>
        <a:prstGeom prst="rect">
          <a:avLst/>
        </a:prstGeom>
        <a:noFill/>
      </xdr:spPr>
    </xdr:pic>
    <xdr:clientData/>
  </xdr:oneCellAnchor>
  <xdr:oneCellAnchor>
    <xdr:from>
      <xdr:col>3</xdr:col>
      <xdr:colOff>1190625</xdr:colOff>
      <xdr:row>417</xdr:row>
      <xdr:rowOff>0</xdr:rowOff>
    </xdr:from>
    <xdr:ext cx="152400" cy="209550"/>
    <xdr:pic>
      <xdr:nvPicPr>
        <xdr:cNvPr id="324" name="Picture 4">
          <a:extLst>
            <a:ext uri="{FF2B5EF4-FFF2-40B4-BE49-F238E27FC236}">
              <a16:creationId xmlns=""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78031775"/>
          <a:ext cx="152400" cy="209550"/>
        </a:xfrm>
        <a:prstGeom prst="rect">
          <a:avLst/>
        </a:prstGeom>
        <a:noFill/>
        <a:ln w="1">
          <a:noFill/>
          <a:miter lim="800000"/>
          <a:headEnd/>
          <a:tailEnd/>
        </a:ln>
      </xdr:spPr>
    </xdr:pic>
    <xdr:clientData/>
  </xdr:oneCellAnchor>
  <xdr:oneCellAnchor>
    <xdr:from>
      <xdr:col>3</xdr:col>
      <xdr:colOff>0</xdr:colOff>
      <xdr:row>410</xdr:row>
      <xdr:rowOff>28575</xdr:rowOff>
    </xdr:from>
    <xdr:ext cx="200025" cy="150495"/>
    <xdr:pic>
      <xdr:nvPicPr>
        <xdr:cNvPr id="325" name="Picture 5" descr="http://t0.gstatic.com/images?q=tbn:ANd9GcR2wLGNqdW1KVjSkkXzxtY9J7kSH3YArES1m5PQzzCeqCTDlyA1FA">
          <a:extLst>
            <a:ext uri="{FF2B5EF4-FFF2-40B4-BE49-F238E27FC236}">
              <a16:creationId xmlns=""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69659300"/>
          <a:ext cx="200025" cy="150495"/>
        </a:xfrm>
        <a:prstGeom prst="rect">
          <a:avLst/>
        </a:prstGeom>
        <a:noFill/>
      </xdr:spPr>
    </xdr:pic>
    <xdr:clientData/>
  </xdr:oneCellAnchor>
  <xdr:oneCellAnchor>
    <xdr:from>
      <xdr:col>3</xdr:col>
      <xdr:colOff>1190625</xdr:colOff>
      <xdr:row>410</xdr:row>
      <xdr:rowOff>0</xdr:rowOff>
    </xdr:from>
    <xdr:ext cx="152400" cy="209550"/>
    <xdr:pic>
      <xdr:nvPicPr>
        <xdr:cNvPr id="326" name="Picture 4">
          <a:extLst>
            <a:ext uri="{FF2B5EF4-FFF2-40B4-BE49-F238E27FC236}">
              <a16:creationId xmlns=""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69630725"/>
          <a:ext cx="152400" cy="209550"/>
        </a:xfrm>
        <a:prstGeom prst="rect">
          <a:avLst/>
        </a:prstGeom>
        <a:noFill/>
        <a:ln w="1">
          <a:noFill/>
          <a:miter lim="800000"/>
          <a:headEnd/>
          <a:tailEnd/>
        </a:ln>
      </xdr:spPr>
    </xdr:pic>
    <xdr:clientData/>
  </xdr:oneCellAnchor>
  <xdr:oneCellAnchor>
    <xdr:from>
      <xdr:col>3</xdr:col>
      <xdr:colOff>0</xdr:colOff>
      <xdr:row>409</xdr:row>
      <xdr:rowOff>28575</xdr:rowOff>
    </xdr:from>
    <xdr:ext cx="200025" cy="150495"/>
    <xdr:pic>
      <xdr:nvPicPr>
        <xdr:cNvPr id="327" name="Picture 5" descr="http://t0.gstatic.com/images?q=tbn:ANd9GcR2wLGNqdW1KVjSkkXzxtY9J7kSH3YArES1m5PQzzCeqCTDlyA1FA">
          <a:extLst>
            <a:ext uri="{FF2B5EF4-FFF2-40B4-BE49-F238E27FC236}">
              <a16:creationId xmlns=""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68459150"/>
          <a:ext cx="200025" cy="150495"/>
        </a:xfrm>
        <a:prstGeom prst="rect">
          <a:avLst/>
        </a:prstGeom>
        <a:noFill/>
      </xdr:spPr>
    </xdr:pic>
    <xdr:clientData/>
  </xdr:oneCellAnchor>
  <xdr:oneCellAnchor>
    <xdr:from>
      <xdr:col>3</xdr:col>
      <xdr:colOff>1190625</xdr:colOff>
      <xdr:row>409</xdr:row>
      <xdr:rowOff>0</xdr:rowOff>
    </xdr:from>
    <xdr:ext cx="152400" cy="209550"/>
    <xdr:pic>
      <xdr:nvPicPr>
        <xdr:cNvPr id="328" name="Picture 4">
          <a:extLst>
            <a:ext uri="{FF2B5EF4-FFF2-40B4-BE49-F238E27FC236}">
              <a16:creationId xmlns=""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68430575"/>
          <a:ext cx="152400" cy="209550"/>
        </a:xfrm>
        <a:prstGeom prst="rect">
          <a:avLst/>
        </a:prstGeom>
        <a:noFill/>
        <a:ln w="1">
          <a:noFill/>
          <a:miter lim="800000"/>
          <a:headEnd/>
          <a:tailEnd/>
        </a:ln>
      </xdr:spPr>
    </xdr:pic>
    <xdr:clientData/>
  </xdr:oneCellAnchor>
  <xdr:oneCellAnchor>
    <xdr:from>
      <xdr:col>3</xdr:col>
      <xdr:colOff>0</xdr:colOff>
      <xdr:row>408</xdr:row>
      <xdr:rowOff>28575</xdr:rowOff>
    </xdr:from>
    <xdr:ext cx="200025" cy="150495"/>
    <xdr:pic>
      <xdr:nvPicPr>
        <xdr:cNvPr id="329" name="Picture 5" descr="http://t0.gstatic.com/images?q=tbn:ANd9GcR2wLGNqdW1KVjSkkXzxtY9J7kSH3YArES1m5PQzzCeqCTDlyA1FA">
          <a:extLst>
            <a:ext uri="{FF2B5EF4-FFF2-40B4-BE49-F238E27FC236}">
              <a16:creationId xmlns=""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67259000"/>
          <a:ext cx="200025" cy="150495"/>
        </a:xfrm>
        <a:prstGeom prst="rect">
          <a:avLst/>
        </a:prstGeom>
        <a:noFill/>
      </xdr:spPr>
    </xdr:pic>
    <xdr:clientData/>
  </xdr:oneCellAnchor>
  <xdr:oneCellAnchor>
    <xdr:from>
      <xdr:col>3</xdr:col>
      <xdr:colOff>1190625</xdr:colOff>
      <xdr:row>408</xdr:row>
      <xdr:rowOff>0</xdr:rowOff>
    </xdr:from>
    <xdr:ext cx="152400" cy="209550"/>
    <xdr:pic>
      <xdr:nvPicPr>
        <xdr:cNvPr id="330" name="Picture 4">
          <a:extLst>
            <a:ext uri="{FF2B5EF4-FFF2-40B4-BE49-F238E27FC236}">
              <a16:creationId xmlns=""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52775" y="167230425"/>
          <a:ext cx="152400" cy="209550"/>
        </a:xfrm>
        <a:prstGeom prst="rect">
          <a:avLst/>
        </a:prstGeom>
        <a:noFill/>
        <a:ln w="1">
          <a:noFill/>
          <a:miter lim="800000"/>
          <a:headEnd/>
          <a:tailEnd/>
        </a:ln>
      </xdr:spPr>
    </xdr:pic>
    <xdr:clientData/>
  </xdr:oneCellAnchor>
  <xdr:oneCellAnchor>
    <xdr:from>
      <xdr:col>3</xdr:col>
      <xdr:colOff>19050</xdr:colOff>
      <xdr:row>906</xdr:row>
      <xdr:rowOff>62704</xdr:rowOff>
    </xdr:from>
    <xdr:ext cx="200025" cy="140018"/>
    <xdr:pic>
      <xdr:nvPicPr>
        <xdr:cNvPr id="331" name="Picture 5" descr="http://t0.gstatic.com/images?q=tbn:ANd9GcR2wLGNqdW1KVjSkkXzxtY9J7kSH3YArES1m5PQzzCeqCTDlyA1FA">
          <a:extLst>
            <a:ext uri="{FF2B5EF4-FFF2-40B4-BE49-F238E27FC236}">
              <a16:creationId xmlns=""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81200" y="525347404"/>
          <a:ext cx="200025" cy="140018"/>
        </a:xfrm>
        <a:prstGeom prst="rect">
          <a:avLst/>
        </a:prstGeom>
        <a:noFill/>
      </xdr:spPr>
    </xdr:pic>
    <xdr:clientData/>
  </xdr:oneCellAnchor>
  <xdr:oneCellAnchor>
    <xdr:from>
      <xdr:col>3</xdr:col>
      <xdr:colOff>1227931</xdr:colOff>
      <xdr:row>906</xdr:row>
      <xdr:rowOff>28575</xdr:rowOff>
    </xdr:from>
    <xdr:ext cx="152400" cy="203200"/>
    <xdr:pic>
      <xdr:nvPicPr>
        <xdr:cNvPr id="332" name="Picture 4">
          <a:extLst>
            <a:ext uri="{FF2B5EF4-FFF2-40B4-BE49-F238E27FC236}">
              <a16:creationId xmlns=""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25313275"/>
          <a:ext cx="152400" cy="203200"/>
        </a:xfrm>
        <a:prstGeom prst="rect">
          <a:avLst/>
        </a:prstGeom>
        <a:noFill/>
        <a:ln w="1">
          <a:noFill/>
          <a:miter lim="800000"/>
          <a:headEnd/>
          <a:tailEnd type="none" w="med" len="med"/>
        </a:ln>
        <a:effectLst/>
      </xdr:spPr>
    </xdr:pic>
    <xdr:clientData/>
  </xdr:oneCellAnchor>
  <xdr:oneCellAnchor>
    <xdr:from>
      <xdr:col>3</xdr:col>
      <xdr:colOff>0</xdr:colOff>
      <xdr:row>907</xdr:row>
      <xdr:rowOff>34129</xdr:rowOff>
    </xdr:from>
    <xdr:ext cx="200025" cy="140018"/>
    <xdr:pic>
      <xdr:nvPicPr>
        <xdr:cNvPr id="333" name="Picture 5" descr="http://t0.gstatic.com/images?q=tbn:ANd9GcR2wLGNqdW1KVjSkkXzxtY9J7kSH3YArES1m5PQzzCeqCTDlyA1FA">
          <a:extLst>
            <a:ext uri="{FF2B5EF4-FFF2-40B4-BE49-F238E27FC236}">
              <a16:creationId xmlns=""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26452304"/>
          <a:ext cx="200025" cy="140018"/>
        </a:xfrm>
        <a:prstGeom prst="rect">
          <a:avLst/>
        </a:prstGeom>
        <a:noFill/>
      </xdr:spPr>
    </xdr:pic>
    <xdr:clientData/>
  </xdr:oneCellAnchor>
  <xdr:oneCellAnchor>
    <xdr:from>
      <xdr:col>3</xdr:col>
      <xdr:colOff>1208881</xdr:colOff>
      <xdr:row>907</xdr:row>
      <xdr:rowOff>0</xdr:rowOff>
    </xdr:from>
    <xdr:ext cx="152400" cy="203200"/>
    <xdr:pic>
      <xdr:nvPicPr>
        <xdr:cNvPr id="334" name="Picture 4">
          <a:extLst>
            <a:ext uri="{FF2B5EF4-FFF2-40B4-BE49-F238E27FC236}">
              <a16:creationId xmlns=""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1031" y="526418175"/>
          <a:ext cx="152400" cy="203200"/>
        </a:xfrm>
        <a:prstGeom prst="rect">
          <a:avLst/>
        </a:prstGeom>
        <a:noFill/>
        <a:ln w="1">
          <a:noFill/>
          <a:miter lim="800000"/>
          <a:headEnd/>
          <a:tailEnd type="none" w="med" len="med"/>
        </a:ln>
        <a:effectLst/>
      </xdr:spPr>
    </xdr:pic>
    <xdr:clientData/>
  </xdr:oneCellAnchor>
  <xdr:oneCellAnchor>
    <xdr:from>
      <xdr:col>3</xdr:col>
      <xdr:colOff>0</xdr:colOff>
      <xdr:row>937</xdr:row>
      <xdr:rowOff>15079</xdr:rowOff>
    </xdr:from>
    <xdr:ext cx="200025" cy="140018"/>
    <xdr:pic>
      <xdr:nvPicPr>
        <xdr:cNvPr id="335" name="Picture 5" descr="http://t0.gstatic.com/images?q=tbn:ANd9GcR2wLGNqdW1KVjSkkXzxtY9J7kSH3YArES1m5PQzzCeqCTDlyA1FA">
          <a:extLst>
            <a:ext uri="{FF2B5EF4-FFF2-40B4-BE49-F238E27FC236}">
              <a16:creationId xmlns=""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8606204"/>
          <a:ext cx="200025" cy="140018"/>
        </a:xfrm>
        <a:prstGeom prst="rect">
          <a:avLst/>
        </a:prstGeom>
        <a:noFill/>
      </xdr:spPr>
    </xdr:pic>
    <xdr:clientData/>
  </xdr:oneCellAnchor>
  <xdr:oneCellAnchor>
    <xdr:from>
      <xdr:col>3</xdr:col>
      <xdr:colOff>1227931</xdr:colOff>
      <xdr:row>937</xdr:row>
      <xdr:rowOff>0</xdr:rowOff>
    </xdr:from>
    <xdr:ext cx="152400" cy="203200"/>
    <xdr:pic>
      <xdr:nvPicPr>
        <xdr:cNvPr id="336" name="Picture 4">
          <a:extLst>
            <a:ext uri="{FF2B5EF4-FFF2-40B4-BE49-F238E27FC236}">
              <a16:creationId xmlns=""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38591125"/>
          <a:ext cx="152400" cy="203200"/>
        </a:xfrm>
        <a:prstGeom prst="rect">
          <a:avLst/>
        </a:prstGeom>
        <a:noFill/>
        <a:ln w="1">
          <a:noFill/>
          <a:miter lim="800000"/>
          <a:headEnd/>
          <a:tailEnd type="none" w="med" len="med"/>
        </a:ln>
        <a:effectLst/>
      </xdr:spPr>
    </xdr:pic>
    <xdr:clientData/>
  </xdr:oneCellAnchor>
  <xdr:oneCellAnchor>
    <xdr:from>
      <xdr:col>3</xdr:col>
      <xdr:colOff>0</xdr:colOff>
      <xdr:row>936</xdr:row>
      <xdr:rowOff>15079</xdr:rowOff>
    </xdr:from>
    <xdr:ext cx="200025" cy="140018"/>
    <xdr:pic>
      <xdr:nvPicPr>
        <xdr:cNvPr id="337" name="Picture 5" descr="http://t0.gstatic.com/images?q=tbn:ANd9GcR2wLGNqdW1KVjSkkXzxtY9J7kSH3YArES1m5PQzzCeqCTDlyA1FA">
          <a:extLst>
            <a:ext uri="{FF2B5EF4-FFF2-40B4-BE49-F238E27FC236}">
              <a16:creationId xmlns=""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7367954"/>
          <a:ext cx="200025" cy="140018"/>
        </a:xfrm>
        <a:prstGeom prst="rect">
          <a:avLst/>
        </a:prstGeom>
        <a:noFill/>
      </xdr:spPr>
    </xdr:pic>
    <xdr:clientData/>
  </xdr:oneCellAnchor>
  <xdr:oneCellAnchor>
    <xdr:from>
      <xdr:col>3</xdr:col>
      <xdr:colOff>1227931</xdr:colOff>
      <xdr:row>936</xdr:row>
      <xdr:rowOff>0</xdr:rowOff>
    </xdr:from>
    <xdr:ext cx="152400" cy="203200"/>
    <xdr:pic>
      <xdr:nvPicPr>
        <xdr:cNvPr id="338" name="Picture 4">
          <a:extLst>
            <a:ext uri="{FF2B5EF4-FFF2-40B4-BE49-F238E27FC236}">
              <a16:creationId xmlns=""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3735287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935</xdr:row>
      <xdr:rowOff>261408</xdr:rowOff>
    </xdr:from>
    <xdr:to>
      <xdr:col>3</xdr:col>
      <xdr:colOff>209550</xdr:colOff>
      <xdr:row>935</xdr:row>
      <xdr:rowOff>421428</xdr:rowOff>
    </xdr:to>
    <xdr:pic>
      <xdr:nvPicPr>
        <xdr:cNvPr id="339" name="Picture 5" descr="http://t0.gstatic.com/images?q=tbn:ANd9GcR2wLGNqdW1KVjSkkXzxtY9J7kSH3YArES1m5PQzzCeqCTDlyA1FA">
          <a:extLst>
            <a:ext uri="{FF2B5EF4-FFF2-40B4-BE49-F238E27FC236}">
              <a16:creationId xmlns=""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6376033"/>
          <a:ext cx="209550" cy="160020"/>
        </a:xfrm>
        <a:prstGeom prst="rect">
          <a:avLst/>
        </a:prstGeom>
        <a:noFill/>
      </xdr:spPr>
    </xdr:pic>
    <xdr:clientData/>
  </xdr:twoCellAnchor>
  <xdr:twoCellAnchor editAs="oneCell">
    <xdr:from>
      <xdr:col>3</xdr:col>
      <xdr:colOff>1207557</xdr:colOff>
      <xdr:row>935</xdr:row>
      <xdr:rowOff>13757</xdr:rowOff>
    </xdr:from>
    <xdr:to>
      <xdr:col>3</xdr:col>
      <xdr:colOff>1359957</xdr:colOff>
      <xdr:row>935</xdr:row>
      <xdr:rowOff>216957</xdr:rowOff>
    </xdr:to>
    <xdr:pic>
      <xdr:nvPicPr>
        <xdr:cNvPr id="340" name="Picture 4">
          <a:extLst>
            <a:ext uri="{FF2B5EF4-FFF2-40B4-BE49-F238E27FC236}">
              <a16:creationId xmlns=""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361283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935</xdr:row>
      <xdr:rowOff>0</xdr:rowOff>
    </xdr:from>
    <xdr:to>
      <xdr:col>3</xdr:col>
      <xdr:colOff>196849</xdr:colOff>
      <xdr:row>935</xdr:row>
      <xdr:rowOff>190500</xdr:rowOff>
    </xdr:to>
    <xdr:pic>
      <xdr:nvPicPr>
        <xdr:cNvPr id="341" name="Picture 340" descr="http://www.blogcdn.com/media/2012/09/ltenetworks.jpg">
          <a:extLst>
            <a:ext uri="{FF2B5EF4-FFF2-40B4-BE49-F238E27FC236}">
              <a16:creationId xmlns="" xmlns:a16="http://schemas.microsoft.com/office/drawing/2014/main" id="{00000000-0008-0000-0A00-000055010000}"/>
            </a:ext>
          </a:extLst>
        </xdr:cNvPr>
        <xdr:cNvPicPr/>
      </xdr:nvPicPr>
      <xdr:blipFill>
        <a:blip xmlns:r="http://schemas.openxmlformats.org/officeDocument/2006/relationships" r:embed="rId50" cstate="print"/>
        <a:srcRect l="23556" r="27111"/>
        <a:stretch>
          <a:fillRect/>
        </a:stretch>
      </xdr:blipFill>
      <xdr:spPr bwMode="auto">
        <a:xfrm>
          <a:off x="2000249" y="536114625"/>
          <a:ext cx="158750" cy="190500"/>
        </a:xfrm>
        <a:prstGeom prst="rect">
          <a:avLst/>
        </a:prstGeom>
        <a:noFill/>
        <a:ln w="9525">
          <a:noFill/>
          <a:miter lim="800000"/>
          <a:headEnd/>
          <a:tailEnd/>
        </a:ln>
      </xdr:spPr>
    </xdr:pic>
    <xdr:clientData/>
  </xdr:twoCellAnchor>
  <xdr:oneCellAnchor>
    <xdr:from>
      <xdr:col>3</xdr:col>
      <xdr:colOff>0</xdr:colOff>
      <xdr:row>262</xdr:row>
      <xdr:rowOff>261408</xdr:rowOff>
    </xdr:from>
    <xdr:ext cx="209550" cy="160020"/>
    <xdr:pic>
      <xdr:nvPicPr>
        <xdr:cNvPr id="342" name="Picture 5" descr="http://t0.gstatic.com/images?q=tbn:ANd9GcR2wLGNqdW1KVjSkkXzxtY9J7kSH3YArES1m5PQzzCeqCTDlyA1FA">
          <a:extLst>
            <a:ext uri="{FF2B5EF4-FFF2-40B4-BE49-F238E27FC236}">
              <a16:creationId xmlns=""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3863583"/>
          <a:ext cx="209550" cy="160020"/>
        </a:xfrm>
        <a:prstGeom prst="rect">
          <a:avLst/>
        </a:prstGeom>
        <a:noFill/>
      </xdr:spPr>
    </xdr:pic>
    <xdr:clientData/>
  </xdr:oneCellAnchor>
  <xdr:oneCellAnchor>
    <xdr:from>
      <xdr:col>3</xdr:col>
      <xdr:colOff>1207557</xdr:colOff>
      <xdr:row>262</xdr:row>
      <xdr:rowOff>13757</xdr:rowOff>
    </xdr:from>
    <xdr:ext cx="152400" cy="203200"/>
    <xdr:pic>
      <xdr:nvPicPr>
        <xdr:cNvPr id="343" name="Picture 4">
          <a:extLst>
            <a:ext uri="{FF2B5EF4-FFF2-40B4-BE49-F238E27FC236}">
              <a16:creationId xmlns=""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3615932"/>
          <a:ext cx="152400" cy="203200"/>
        </a:xfrm>
        <a:prstGeom prst="rect">
          <a:avLst/>
        </a:prstGeom>
        <a:noFill/>
        <a:ln w="1">
          <a:noFill/>
          <a:miter lim="800000"/>
          <a:headEnd/>
          <a:tailEnd type="none" w="med" len="med"/>
        </a:ln>
        <a:effectLst/>
      </xdr:spPr>
    </xdr:pic>
    <xdr:clientData/>
  </xdr:oneCellAnchor>
  <xdr:oneCellAnchor>
    <xdr:from>
      <xdr:col>3</xdr:col>
      <xdr:colOff>38099</xdr:colOff>
      <xdr:row>262</xdr:row>
      <xdr:rowOff>0</xdr:rowOff>
    </xdr:from>
    <xdr:ext cx="158750" cy="190500"/>
    <xdr:pic>
      <xdr:nvPicPr>
        <xdr:cNvPr id="344" name="Picture 343" descr="http://www.blogcdn.com/media/2012/09/ltenetworks.jpg">
          <a:extLst>
            <a:ext uri="{FF2B5EF4-FFF2-40B4-BE49-F238E27FC236}">
              <a16:creationId xmlns="" xmlns:a16="http://schemas.microsoft.com/office/drawing/2014/main" id="{00000000-0008-0000-0A00-000058010000}"/>
            </a:ext>
          </a:extLst>
        </xdr:cNvPr>
        <xdr:cNvPicPr/>
      </xdr:nvPicPr>
      <xdr:blipFill>
        <a:blip xmlns:r="http://schemas.openxmlformats.org/officeDocument/2006/relationships" r:embed="rId50" cstate="print"/>
        <a:srcRect l="23556" r="27111"/>
        <a:stretch>
          <a:fillRect/>
        </a:stretch>
      </xdr:blipFill>
      <xdr:spPr bwMode="auto">
        <a:xfrm>
          <a:off x="2000249" y="93602175"/>
          <a:ext cx="158750" cy="190500"/>
        </a:xfrm>
        <a:prstGeom prst="rect">
          <a:avLst/>
        </a:prstGeom>
        <a:noFill/>
        <a:ln w="9525">
          <a:noFill/>
          <a:miter lim="800000"/>
          <a:headEnd/>
          <a:tailEnd/>
        </a:ln>
      </xdr:spPr>
    </xdr:pic>
    <xdr:clientData/>
  </xdr:oneCellAnchor>
  <xdr:twoCellAnchor>
    <xdr:from>
      <xdr:col>6</xdr:col>
      <xdr:colOff>352425</xdr:colOff>
      <xdr:row>275</xdr:row>
      <xdr:rowOff>0</xdr:rowOff>
    </xdr:from>
    <xdr:to>
      <xdr:col>7</xdr:col>
      <xdr:colOff>514350</xdr:colOff>
      <xdr:row>275</xdr:row>
      <xdr:rowOff>171450</xdr:rowOff>
    </xdr:to>
    <xdr:grpSp>
      <xdr:nvGrpSpPr>
        <xdr:cNvPr id="352" name="Group 351">
          <a:extLst>
            <a:ext uri="{FF2B5EF4-FFF2-40B4-BE49-F238E27FC236}">
              <a16:creationId xmlns="" xmlns:a16="http://schemas.microsoft.com/office/drawing/2014/main" id="{00000000-0008-0000-0A00-000060010000}"/>
            </a:ext>
          </a:extLst>
        </xdr:cNvPr>
        <xdr:cNvGrpSpPr/>
      </xdr:nvGrpSpPr>
      <xdr:grpSpPr>
        <a:xfrm>
          <a:off x="6861175" y="170942000"/>
          <a:ext cx="1728258" cy="171450"/>
          <a:chOff x="3762375" y="2121789"/>
          <a:chExt cx="2290765" cy="221361"/>
        </a:xfrm>
      </xdr:grpSpPr>
      <xdr:grpSp>
        <xdr:nvGrpSpPr>
          <xdr:cNvPr id="353" name="Group 675">
            <a:extLst>
              <a:ext uri="{FF2B5EF4-FFF2-40B4-BE49-F238E27FC236}">
                <a16:creationId xmlns="" xmlns:a16="http://schemas.microsoft.com/office/drawing/2014/main" id="{00000000-0008-0000-0A00-000061010000}"/>
              </a:ext>
            </a:extLst>
          </xdr:cNvPr>
          <xdr:cNvGrpSpPr/>
        </xdr:nvGrpSpPr>
        <xdr:grpSpPr>
          <a:xfrm>
            <a:off x="3762375" y="2133599"/>
            <a:ext cx="233365" cy="209551"/>
            <a:chOff x="3762375" y="2133599"/>
            <a:chExt cx="233365" cy="209551"/>
          </a:xfrm>
        </xdr:grpSpPr>
        <xdr:sp macro="" textlink="">
          <xdr:nvSpPr>
            <xdr:cNvPr id="357" name="Chevron 356">
              <a:extLst>
                <a:ext uri="{FF2B5EF4-FFF2-40B4-BE49-F238E27FC236}">
                  <a16:creationId xmlns="" xmlns:a16="http://schemas.microsoft.com/office/drawing/2014/main" id="{00000000-0008-0000-0A00-000065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58" name="Chevron 357">
              <a:extLst>
                <a:ext uri="{FF2B5EF4-FFF2-40B4-BE49-F238E27FC236}">
                  <a16:creationId xmlns="" xmlns:a16="http://schemas.microsoft.com/office/drawing/2014/main" id="{00000000-0008-0000-0A00-000066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354" name="Group 676">
            <a:extLst>
              <a:ext uri="{FF2B5EF4-FFF2-40B4-BE49-F238E27FC236}">
                <a16:creationId xmlns="" xmlns:a16="http://schemas.microsoft.com/office/drawing/2014/main" id="{00000000-0008-0000-0A00-000062010000}"/>
              </a:ext>
            </a:extLst>
          </xdr:cNvPr>
          <xdr:cNvGrpSpPr/>
        </xdr:nvGrpSpPr>
        <xdr:grpSpPr>
          <a:xfrm>
            <a:off x="5819775" y="2121789"/>
            <a:ext cx="233365" cy="209551"/>
            <a:chOff x="5819775" y="2121789"/>
            <a:chExt cx="233365" cy="209551"/>
          </a:xfrm>
        </xdr:grpSpPr>
        <xdr:sp macro="" textlink="">
          <xdr:nvSpPr>
            <xdr:cNvPr id="355" name="Chevron 354">
              <a:extLst>
                <a:ext uri="{FF2B5EF4-FFF2-40B4-BE49-F238E27FC236}">
                  <a16:creationId xmlns="" xmlns:a16="http://schemas.microsoft.com/office/drawing/2014/main" id="{00000000-0008-0000-0A00-000063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56" name="Chevron 355">
              <a:extLst>
                <a:ext uri="{FF2B5EF4-FFF2-40B4-BE49-F238E27FC236}">
                  <a16:creationId xmlns="" xmlns:a16="http://schemas.microsoft.com/office/drawing/2014/main" id="{00000000-0008-0000-0A00-000064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editAs="oneCell">
    <xdr:from>
      <xdr:col>3</xdr:col>
      <xdr:colOff>0</xdr:colOff>
      <xdr:row>293</xdr:row>
      <xdr:rowOff>261408</xdr:rowOff>
    </xdr:from>
    <xdr:to>
      <xdr:col>3</xdr:col>
      <xdr:colOff>209550</xdr:colOff>
      <xdr:row>293</xdr:row>
      <xdr:rowOff>421428</xdr:rowOff>
    </xdr:to>
    <xdr:pic>
      <xdr:nvPicPr>
        <xdr:cNvPr id="359" name="Picture 5" descr="http://t0.gstatic.com/images?q=tbn:ANd9GcR2wLGNqdW1KVjSkkXzxtY9J7kSH3YArES1m5PQzzCeqCTDlyA1FA">
          <a:extLst>
            <a:ext uri="{FF2B5EF4-FFF2-40B4-BE49-F238E27FC236}">
              <a16:creationId xmlns=""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0589483"/>
          <a:ext cx="209550" cy="160020"/>
        </a:xfrm>
        <a:prstGeom prst="rect">
          <a:avLst/>
        </a:prstGeom>
        <a:noFill/>
      </xdr:spPr>
    </xdr:pic>
    <xdr:clientData/>
  </xdr:twoCellAnchor>
  <xdr:twoCellAnchor editAs="oneCell">
    <xdr:from>
      <xdr:col>3</xdr:col>
      <xdr:colOff>1207557</xdr:colOff>
      <xdr:row>293</xdr:row>
      <xdr:rowOff>13757</xdr:rowOff>
    </xdr:from>
    <xdr:to>
      <xdr:col>3</xdr:col>
      <xdr:colOff>1359957</xdr:colOff>
      <xdr:row>293</xdr:row>
      <xdr:rowOff>216957</xdr:rowOff>
    </xdr:to>
    <xdr:pic>
      <xdr:nvPicPr>
        <xdr:cNvPr id="360" name="Picture 4">
          <a:extLst>
            <a:ext uri="{FF2B5EF4-FFF2-40B4-BE49-F238E27FC236}">
              <a16:creationId xmlns=""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103418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293</xdr:row>
      <xdr:rowOff>0</xdr:rowOff>
    </xdr:from>
    <xdr:to>
      <xdr:col>3</xdr:col>
      <xdr:colOff>196849</xdr:colOff>
      <xdr:row>293</xdr:row>
      <xdr:rowOff>190500</xdr:rowOff>
    </xdr:to>
    <xdr:pic>
      <xdr:nvPicPr>
        <xdr:cNvPr id="361" name="Picture 360" descr="http://www.blogcdn.com/media/2012/09/ltenetworks.jpg">
          <a:extLst>
            <a:ext uri="{FF2B5EF4-FFF2-40B4-BE49-F238E27FC236}">
              <a16:creationId xmlns="" xmlns:a16="http://schemas.microsoft.com/office/drawing/2014/main" id="{00000000-0008-0000-0A00-000069010000}"/>
            </a:ext>
          </a:extLst>
        </xdr:cNvPr>
        <xdr:cNvPicPr/>
      </xdr:nvPicPr>
      <xdr:blipFill>
        <a:blip xmlns:r="http://schemas.openxmlformats.org/officeDocument/2006/relationships" r:embed="rId50" cstate="print"/>
        <a:srcRect l="23556" r="27111"/>
        <a:stretch>
          <a:fillRect/>
        </a:stretch>
      </xdr:blipFill>
      <xdr:spPr bwMode="auto">
        <a:xfrm>
          <a:off x="2000249" y="110328075"/>
          <a:ext cx="158750" cy="190500"/>
        </a:xfrm>
        <a:prstGeom prst="rect">
          <a:avLst/>
        </a:prstGeom>
        <a:noFill/>
        <a:ln w="9525">
          <a:noFill/>
          <a:miter lim="800000"/>
          <a:headEnd/>
          <a:tailEnd/>
        </a:ln>
      </xdr:spPr>
    </xdr:pic>
    <xdr:clientData/>
  </xdr:twoCellAnchor>
  <xdr:twoCellAnchor editAs="oneCell">
    <xdr:from>
      <xdr:col>3</xdr:col>
      <xdr:colOff>0</xdr:colOff>
      <xdr:row>295</xdr:row>
      <xdr:rowOff>261408</xdr:rowOff>
    </xdr:from>
    <xdr:to>
      <xdr:col>3</xdr:col>
      <xdr:colOff>209550</xdr:colOff>
      <xdr:row>295</xdr:row>
      <xdr:rowOff>421428</xdr:rowOff>
    </xdr:to>
    <xdr:pic>
      <xdr:nvPicPr>
        <xdr:cNvPr id="362" name="Picture 5" descr="http://t0.gstatic.com/images?q=tbn:ANd9GcR2wLGNqdW1KVjSkkXzxtY9J7kSH3YArES1m5PQzzCeqCTDlyA1FA">
          <a:extLst>
            <a:ext uri="{FF2B5EF4-FFF2-40B4-BE49-F238E27FC236}">
              <a16:creationId xmlns=""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3104083"/>
          <a:ext cx="209550" cy="160020"/>
        </a:xfrm>
        <a:prstGeom prst="rect">
          <a:avLst/>
        </a:prstGeom>
        <a:noFill/>
      </xdr:spPr>
    </xdr:pic>
    <xdr:clientData/>
  </xdr:twoCellAnchor>
  <xdr:twoCellAnchor editAs="oneCell">
    <xdr:from>
      <xdr:col>3</xdr:col>
      <xdr:colOff>1207557</xdr:colOff>
      <xdr:row>295</xdr:row>
      <xdr:rowOff>13757</xdr:rowOff>
    </xdr:from>
    <xdr:to>
      <xdr:col>3</xdr:col>
      <xdr:colOff>1359957</xdr:colOff>
      <xdr:row>295</xdr:row>
      <xdr:rowOff>216957</xdr:rowOff>
    </xdr:to>
    <xdr:pic>
      <xdr:nvPicPr>
        <xdr:cNvPr id="363" name="Picture 4">
          <a:extLst>
            <a:ext uri="{FF2B5EF4-FFF2-40B4-BE49-F238E27FC236}">
              <a16:creationId xmlns=""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128564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295</xdr:row>
      <xdr:rowOff>0</xdr:rowOff>
    </xdr:from>
    <xdr:to>
      <xdr:col>3</xdr:col>
      <xdr:colOff>196849</xdr:colOff>
      <xdr:row>295</xdr:row>
      <xdr:rowOff>190500</xdr:rowOff>
    </xdr:to>
    <xdr:pic>
      <xdr:nvPicPr>
        <xdr:cNvPr id="364" name="Picture 363" descr="http://www.blogcdn.com/media/2012/09/ltenetworks.jpg">
          <a:extLst>
            <a:ext uri="{FF2B5EF4-FFF2-40B4-BE49-F238E27FC236}">
              <a16:creationId xmlns="" xmlns:a16="http://schemas.microsoft.com/office/drawing/2014/main" id="{00000000-0008-0000-0A00-00006C010000}"/>
            </a:ext>
          </a:extLst>
        </xdr:cNvPr>
        <xdr:cNvPicPr/>
      </xdr:nvPicPr>
      <xdr:blipFill>
        <a:blip xmlns:r="http://schemas.openxmlformats.org/officeDocument/2006/relationships" r:embed="rId50" cstate="print"/>
        <a:srcRect l="23556" r="27111"/>
        <a:stretch>
          <a:fillRect/>
        </a:stretch>
      </xdr:blipFill>
      <xdr:spPr bwMode="auto">
        <a:xfrm>
          <a:off x="2000249" y="112842675"/>
          <a:ext cx="158750" cy="190500"/>
        </a:xfrm>
        <a:prstGeom prst="rect">
          <a:avLst/>
        </a:prstGeom>
        <a:noFill/>
        <a:ln w="9525">
          <a:noFill/>
          <a:miter lim="800000"/>
          <a:headEnd/>
          <a:tailEnd/>
        </a:ln>
      </xdr:spPr>
    </xdr:pic>
    <xdr:clientData/>
  </xdr:twoCellAnchor>
  <xdr:oneCellAnchor>
    <xdr:from>
      <xdr:col>3</xdr:col>
      <xdr:colOff>0</xdr:colOff>
      <xdr:row>382</xdr:row>
      <xdr:rowOff>15079</xdr:rowOff>
    </xdr:from>
    <xdr:ext cx="200025" cy="140018"/>
    <xdr:pic>
      <xdr:nvPicPr>
        <xdr:cNvPr id="365" name="Picture 5" descr="http://t0.gstatic.com/images?q=tbn:ANd9GcR2wLGNqdW1KVjSkkXzxtY9J7kSH3YArES1m5PQzzCeqCTDlyA1FA">
          <a:extLst>
            <a:ext uri="{FF2B5EF4-FFF2-40B4-BE49-F238E27FC236}">
              <a16:creationId xmlns=""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5253529"/>
          <a:ext cx="200025" cy="140018"/>
        </a:xfrm>
        <a:prstGeom prst="rect">
          <a:avLst/>
        </a:prstGeom>
        <a:noFill/>
      </xdr:spPr>
    </xdr:pic>
    <xdr:clientData/>
  </xdr:oneCellAnchor>
  <xdr:oneCellAnchor>
    <xdr:from>
      <xdr:col>3</xdr:col>
      <xdr:colOff>1227931</xdr:colOff>
      <xdr:row>382</xdr:row>
      <xdr:rowOff>0</xdr:rowOff>
    </xdr:from>
    <xdr:ext cx="152400" cy="203200"/>
    <xdr:pic>
      <xdr:nvPicPr>
        <xdr:cNvPr id="366" name="Picture 4">
          <a:extLst>
            <a:ext uri="{FF2B5EF4-FFF2-40B4-BE49-F238E27FC236}">
              <a16:creationId xmlns=""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5238450"/>
          <a:ext cx="152400" cy="203200"/>
        </a:xfrm>
        <a:prstGeom prst="rect">
          <a:avLst/>
        </a:prstGeom>
        <a:noFill/>
        <a:ln w="1">
          <a:noFill/>
          <a:miter lim="800000"/>
          <a:headEnd/>
          <a:tailEnd type="none" w="med" len="med"/>
        </a:ln>
        <a:effectLst/>
      </xdr:spPr>
    </xdr:pic>
    <xdr:clientData/>
  </xdr:oneCellAnchor>
  <xdr:twoCellAnchor>
    <xdr:from>
      <xdr:col>5</xdr:col>
      <xdr:colOff>1066800</xdr:colOff>
      <xdr:row>311</xdr:row>
      <xdr:rowOff>0</xdr:rowOff>
    </xdr:from>
    <xdr:to>
      <xdr:col>7</xdr:col>
      <xdr:colOff>242890</xdr:colOff>
      <xdr:row>311</xdr:row>
      <xdr:rowOff>200025</xdr:rowOff>
    </xdr:to>
    <xdr:grpSp>
      <xdr:nvGrpSpPr>
        <xdr:cNvPr id="367" name="Group 366">
          <a:extLst>
            <a:ext uri="{FF2B5EF4-FFF2-40B4-BE49-F238E27FC236}">
              <a16:creationId xmlns="" xmlns:a16="http://schemas.microsoft.com/office/drawing/2014/main" id="{00000000-0008-0000-0A00-00006F010000}"/>
            </a:ext>
          </a:extLst>
        </xdr:cNvPr>
        <xdr:cNvGrpSpPr/>
      </xdr:nvGrpSpPr>
      <xdr:grpSpPr>
        <a:xfrm>
          <a:off x="6104467" y="204311250"/>
          <a:ext cx="2213506" cy="200025"/>
          <a:chOff x="3762375" y="2121789"/>
          <a:chExt cx="2290765" cy="221361"/>
        </a:xfrm>
      </xdr:grpSpPr>
      <xdr:grpSp>
        <xdr:nvGrpSpPr>
          <xdr:cNvPr id="368" name="Group 675">
            <a:extLst>
              <a:ext uri="{FF2B5EF4-FFF2-40B4-BE49-F238E27FC236}">
                <a16:creationId xmlns="" xmlns:a16="http://schemas.microsoft.com/office/drawing/2014/main" id="{00000000-0008-0000-0A00-000070010000}"/>
              </a:ext>
            </a:extLst>
          </xdr:cNvPr>
          <xdr:cNvGrpSpPr/>
        </xdr:nvGrpSpPr>
        <xdr:grpSpPr>
          <a:xfrm>
            <a:off x="3762375" y="2133599"/>
            <a:ext cx="233365" cy="209551"/>
            <a:chOff x="3762375" y="2133599"/>
            <a:chExt cx="233365" cy="209551"/>
          </a:xfrm>
        </xdr:grpSpPr>
        <xdr:sp macro="" textlink="">
          <xdr:nvSpPr>
            <xdr:cNvPr id="372" name="Chevron 371">
              <a:extLst>
                <a:ext uri="{FF2B5EF4-FFF2-40B4-BE49-F238E27FC236}">
                  <a16:creationId xmlns="" xmlns:a16="http://schemas.microsoft.com/office/drawing/2014/main" id="{00000000-0008-0000-0A00-000074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73" name="Chevron 372">
              <a:extLst>
                <a:ext uri="{FF2B5EF4-FFF2-40B4-BE49-F238E27FC236}">
                  <a16:creationId xmlns="" xmlns:a16="http://schemas.microsoft.com/office/drawing/2014/main" id="{00000000-0008-0000-0A00-000075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369" name="Group 676">
            <a:extLst>
              <a:ext uri="{FF2B5EF4-FFF2-40B4-BE49-F238E27FC236}">
                <a16:creationId xmlns="" xmlns:a16="http://schemas.microsoft.com/office/drawing/2014/main" id="{00000000-0008-0000-0A00-000071010000}"/>
              </a:ext>
            </a:extLst>
          </xdr:cNvPr>
          <xdr:cNvGrpSpPr/>
        </xdr:nvGrpSpPr>
        <xdr:grpSpPr>
          <a:xfrm>
            <a:off x="5819775" y="2121789"/>
            <a:ext cx="233365" cy="209551"/>
            <a:chOff x="5819775" y="2121789"/>
            <a:chExt cx="233365" cy="209551"/>
          </a:xfrm>
        </xdr:grpSpPr>
        <xdr:sp macro="" textlink="">
          <xdr:nvSpPr>
            <xdr:cNvPr id="370" name="Chevron 369">
              <a:extLst>
                <a:ext uri="{FF2B5EF4-FFF2-40B4-BE49-F238E27FC236}">
                  <a16:creationId xmlns="" xmlns:a16="http://schemas.microsoft.com/office/drawing/2014/main" id="{00000000-0008-0000-0A00-000072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71" name="Chevron 370">
              <a:extLst>
                <a:ext uri="{FF2B5EF4-FFF2-40B4-BE49-F238E27FC236}">
                  <a16:creationId xmlns="" xmlns:a16="http://schemas.microsoft.com/office/drawing/2014/main" id="{00000000-0008-0000-0A00-000073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3</xdr:col>
      <xdr:colOff>0</xdr:colOff>
      <xdr:row>384</xdr:row>
      <xdr:rowOff>34129</xdr:rowOff>
    </xdr:from>
    <xdr:ext cx="200025" cy="140018"/>
    <xdr:pic>
      <xdr:nvPicPr>
        <xdr:cNvPr id="374" name="Picture 5" descr="http://t0.gstatic.com/images?q=tbn:ANd9GcR2wLGNqdW1KVjSkkXzxtY9J7kSH3YArES1m5PQzzCeqCTDlyA1FA">
          <a:extLst>
            <a:ext uri="{FF2B5EF4-FFF2-40B4-BE49-F238E27FC236}">
              <a16:creationId xmlns=""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57634779"/>
          <a:ext cx="200025" cy="140018"/>
        </a:xfrm>
        <a:prstGeom prst="rect">
          <a:avLst/>
        </a:prstGeom>
        <a:noFill/>
      </xdr:spPr>
    </xdr:pic>
    <xdr:clientData/>
  </xdr:oneCellAnchor>
  <xdr:oneCellAnchor>
    <xdr:from>
      <xdr:col>3</xdr:col>
      <xdr:colOff>1227931</xdr:colOff>
      <xdr:row>384</xdr:row>
      <xdr:rowOff>19050</xdr:rowOff>
    </xdr:from>
    <xdr:ext cx="152400" cy="203200"/>
    <xdr:pic>
      <xdr:nvPicPr>
        <xdr:cNvPr id="375" name="Picture 4">
          <a:extLst>
            <a:ext uri="{FF2B5EF4-FFF2-40B4-BE49-F238E27FC236}">
              <a16:creationId xmlns=""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57619700"/>
          <a:ext cx="152400" cy="203200"/>
        </a:xfrm>
        <a:prstGeom prst="rect">
          <a:avLst/>
        </a:prstGeom>
        <a:noFill/>
        <a:ln w="1">
          <a:noFill/>
          <a:miter lim="800000"/>
          <a:headEnd/>
          <a:tailEnd type="none" w="med" len="med"/>
        </a:ln>
        <a:effectLst/>
      </xdr:spPr>
    </xdr:pic>
    <xdr:clientData/>
  </xdr:oneCellAnchor>
  <xdr:twoCellAnchor>
    <xdr:from>
      <xdr:col>5</xdr:col>
      <xdr:colOff>295275</xdr:colOff>
      <xdr:row>962</xdr:row>
      <xdr:rowOff>0</xdr:rowOff>
    </xdr:from>
    <xdr:to>
      <xdr:col>6</xdr:col>
      <xdr:colOff>800100</xdr:colOff>
      <xdr:row>962</xdr:row>
      <xdr:rowOff>0</xdr:rowOff>
    </xdr:to>
    <xdr:grpSp>
      <xdr:nvGrpSpPr>
        <xdr:cNvPr id="376" name="Group 375">
          <a:extLst>
            <a:ext uri="{FF2B5EF4-FFF2-40B4-BE49-F238E27FC236}">
              <a16:creationId xmlns="" xmlns:a16="http://schemas.microsoft.com/office/drawing/2014/main" id="{00000000-0008-0000-0A00-000078010000}"/>
            </a:ext>
          </a:extLst>
        </xdr:cNvPr>
        <xdr:cNvGrpSpPr/>
      </xdr:nvGrpSpPr>
      <xdr:grpSpPr>
        <a:xfrm>
          <a:off x="5332942" y="920390167"/>
          <a:ext cx="1975908" cy="0"/>
          <a:chOff x="3762375" y="2121789"/>
          <a:chExt cx="2290765" cy="221361"/>
        </a:xfrm>
      </xdr:grpSpPr>
      <xdr:grpSp>
        <xdr:nvGrpSpPr>
          <xdr:cNvPr id="377" name="Group 525">
            <a:extLst>
              <a:ext uri="{FF2B5EF4-FFF2-40B4-BE49-F238E27FC236}">
                <a16:creationId xmlns="" xmlns:a16="http://schemas.microsoft.com/office/drawing/2014/main" id="{00000000-0008-0000-0A00-000079010000}"/>
              </a:ext>
            </a:extLst>
          </xdr:cNvPr>
          <xdr:cNvGrpSpPr/>
        </xdr:nvGrpSpPr>
        <xdr:grpSpPr>
          <a:xfrm>
            <a:off x="3762375" y="2133599"/>
            <a:ext cx="233365" cy="209551"/>
            <a:chOff x="3762375" y="2133599"/>
            <a:chExt cx="233365" cy="209551"/>
          </a:xfrm>
        </xdr:grpSpPr>
        <xdr:sp macro="" textlink="">
          <xdr:nvSpPr>
            <xdr:cNvPr id="381" name="Chevron 380">
              <a:extLst>
                <a:ext uri="{FF2B5EF4-FFF2-40B4-BE49-F238E27FC236}">
                  <a16:creationId xmlns="" xmlns:a16="http://schemas.microsoft.com/office/drawing/2014/main" id="{00000000-0008-0000-0A00-00007D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82" name="Chevron 381">
              <a:extLst>
                <a:ext uri="{FF2B5EF4-FFF2-40B4-BE49-F238E27FC236}">
                  <a16:creationId xmlns="" xmlns:a16="http://schemas.microsoft.com/office/drawing/2014/main" id="{00000000-0008-0000-0A00-00007E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378" name="Group 526">
            <a:extLst>
              <a:ext uri="{FF2B5EF4-FFF2-40B4-BE49-F238E27FC236}">
                <a16:creationId xmlns="" xmlns:a16="http://schemas.microsoft.com/office/drawing/2014/main" id="{00000000-0008-0000-0A00-00007A010000}"/>
              </a:ext>
            </a:extLst>
          </xdr:cNvPr>
          <xdr:cNvGrpSpPr/>
        </xdr:nvGrpSpPr>
        <xdr:grpSpPr>
          <a:xfrm>
            <a:off x="5819775" y="2121789"/>
            <a:ext cx="233365" cy="209551"/>
            <a:chOff x="5819775" y="2121789"/>
            <a:chExt cx="233365" cy="209551"/>
          </a:xfrm>
        </xdr:grpSpPr>
        <xdr:sp macro="" textlink="">
          <xdr:nvSpPr>
            <xdr:cNvPr id="379" name="Chevron 378">
              <a:extLst>
                <a:ext uri="{FF2B5EF4-FFF2-40B4-BE49-F238E27FC236}">
                  <a16:creationId xmlns="" xmlns:a16="http://schemas.microsoft.com/office/drawing/2014/main" id="{00000000-0008-0000-0A00-00007B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80" name="Chevron 379">
              <a:extLst>
                <a:ext uri="{FF2B5EF4-FFF2-40B4-BE49-F238E27FC236}">
                  <a16:creationId xmlns="" xmlns:a16="http://schemas.microsoft.com/office/drawing/2014/main" id="{00000000-0008-0000-0A00-00007C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6</xdr:col>
      <xdr:colOff>361950</xdr:colOff>
      <xdr:row>810</xdr:row>
      <xdr:rowOff>0</xdr:rowOff>
    </xdr:from>
    <xdr:to>
      <xdr:col>7</xdr:col>
      <xdr:colOff>523875</xdr:colOff>
      <xdr:row>810</xdr:row>
      <xdr:rowOff>209550</xdr:rowOff>
    </xdr:to>
    <xdr:grpSp>
      <xdr:nvGrpSpPr>
        <xdr:cNvPr id="390" name="Group 389">
          <a:extLst>
            <a:ext uri="{FF2B5EF4-FFF2-40B4-BE49-F238E27FC236}">
              <a16:creationId xmlns="" xmlns:a16="http://schemas.microsoft.com/office/drawing/2014/main" id="{00000000-0008-0000-0A00-000086010000}"/>
            </a:ext>
          </a:extLst>
        </xdr:cNvPr>
        <xdr:cNvGrpSpPr/>
      </xdr:nvGrpSpPr>
      <xdr:grpSpPr>
        <a:xfrm>
          <a:off x="6870700" y="783780500"/>
          <a:ext cx="1728258" cy="209550"/>
          <a:chOff x="3762375" y="2121789"/>
          <a:chExt cx="2290765" cy="221361"/>
        </a:xfrm>
      </xdr:grpSpPr>
      <xdr:grpSp>
        <xdr:nvGrpSpPr>
          <xdr:cNvPr id="391" name="Group 675">
            <a:extLst>
              <a:ext uri="{FF2B5EF4-FFF2-40B4-BE49-F238E27FC236}">
                <a16:creationId xmlns="" xmlns:a16="http://schemas.microsoft.com/office/drawing/2014/main" id="{00000000-0008-0000-0A00-000087010000}"/>
              </a:ext>
            </a:extLst>
          </xdr:cNvPr>
          <xdr:cNvGrpSpPr/>
        </xdr:nvGrpSpPr>
        <xdr:grpSpPr>
          <a:xfrm>
            <a:off x="3762375" y="2133599"/>
            <a:ext cx="233365" cy="209551"/>
            <a:chOff x="3762375" y="2133599"/>
            <a:chExt cx="233365" cy="209551"/>
          </a:xfrm>
        </xdr:grpSpPr>
        <xdr:sp macro="" textlink="">
          <xdr:nvSpPr>
            <xdr:cNvPr id="395" name="Chevron 394">
              <a:extLst>
                <a:ext uri="{FF2B5EF4-FFF2-40B4-BE49-F238E27FC236}">
                  <a16:creationId xmlns="" xmlns:a16="http://schemas.microsoft.com/office/drawing/2014/main" id="{00000000-0008-0000-0A00-00008B01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96" name="Chevron 395">
              <a:extLst>
                <a:ext uri="{FF2B5EF4-FFF2-40B4-BE49-F238E27FC236}">
                  <a16:creationId xmlns="" xmlns:a16="http://schemas.microsoft.com/office/drawing/2014/main" id="{00000000-0008-0000-0A00-00008C01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392" name="Group 676">
            <a:extLst>
              <a:ext uri="{FF2B5EF4-FFF2-40B4-BE49-F238E27FC236}">
                <a16:creationId xmlns="" xmlns:a16="http://schemas.microsoft.com/office/drawing/2014/main" id="{00000000-0008-0000-0A00-000088010000}"/>
              </a:ext>
            </a:extLst>
          </xdr:cNvPr>
          <xdr:cNvGrpSpPr/>
        </xdr:nvGrpSpPr>
        <xdr:grpSpPr>
          <a:xfrm>
            <a:off x="5819775" y="2121789"/>
            <a:ext cx="233365" cy="209551"/>
            <a:chOff x="5819775" y="2121789"/>
            <a:chExt cx="233365" cy="209551"/>
          </a:xfrm>
        </xdr:grpSpPr>
        <xdr:sp macro="" textlink="">
          <xdr:nvSpPr>
            <xdr:cNvPr id="393" name="Chevron 392">
              <a:extLst>
                <a:ext uri="{FF2B5EF4-FFF2-40B4-BE49-F238E27FC236}">
                  <a16:creationId xmlns="" xmlns:a16="http://schemas.microsoft.com/office/drawing/2014/main" id="{00000000-0008-0000-0A00-00008901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394" name="Chevron 393">
              <a:extLst>
                <a:ext uri="{FF2B5EF4-FFF2-40B4-BE49-F238E27FC236}">
                  <a16:creationId xmlns="" xmlns:a16="http://schemas.microsoft.com/office/drawing/2014/main" id="{00000000-0008-0000-0A00-00008A01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editAs="oneCell">
    <xdr:from>
      <xdr:col>3</xdr:col>
      <xdr:colOff>0</xdr:colOff>
      <xdr:row>741</xdr:row>
      <xdr:rowOff>261408</xdr:rowOff>
    </xdr:from>
    <xdr:to>
      <xdr:col>3</xdr:col>
      <xdr:colOff>209550</xdr:colOff>
      <xdr:row>741</xdr:row>
      <xdr:rowOff>421428</xdr:rowOff>
    </xdr:to>
    <xdr:pic>
      <xdr:nvPicPr>
        <xdr:cNvPr id="397" name="Picture 5" descr="http://t0.gstatic.com/images?q=tbn:ANd9GcR2wLGNqdW1KVjSkkXzxtY9J7kSH3YArES1m5PQzzCeqCTDlyA1FA">
          <a:extLst>
            <a:ext uri="{FF2B5EF4-FFF2-40B4-BE49-F238E27FC236}">
              <a16:creationId xmlns=""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7452658"/>
          <a:ext cx="209550" cy="160020"/>
        </a:xfrm>
        <a:prstGeom prst="rect">
          <a:avLst/>
        </a:prstGeom>
        <a:noFill/>
      </xdr:spPr>
    </xdr:pic>
    <xdr:clientData/>
  </xdr:twoCellAnchor>
  <xdr:twoCellAnchor editAs="oneCell">
    <xdr:from>
      <xdr:col>3</xdr:col>
      <xdr:colOff>1207557</xdr:colOff>
      <xdr:row>741</xdr:row>
      <xdr:rowOff>13757</xdr:rowOff>
    </xdr:from>
    <xdr:to>
      <xdr:col>3</xdr:col>
      <xdr:colOff>1359957</xdr:colOff>
      <xdr:row>741</xdr:row>
      <xdr:rowOff>216957</xdr:rowOff>
    </xdr:to>
    <xdr:pic>
      <xdr:nvPicPr>
        <xdr:cNvPr id="398" name="Picture 4">
          <a:extLst>
            <a:ext uri="{FF2B5EF4-FFF2-40B4-BE49-F238E27FC236}">
              <a16:creationId xmlns=""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7205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741</xdr:row>
      <xdr:rowOff>0</xdr:rowOff>
    </xdr:from>
    <xdr:to>
      <xdr:col>3</xdr:col>
      <xdr:colOff>196849</xdr:colOff>
      <xdr:row>741</xdr:row>
      <xdr:rowOff>190500</xdr:rowOff>
    </xdr:to>
    <xdr:pic>
      <xdr:nvPicPr>
        <xdr:cNvPr id="399" name="Picture 398" descr="http://www.blogcdn.com/media/2012/09/ltenetworks.jpg">
          <a:extLst>
            <a:ext uri="{FF2B5EF4-FFF2-40B4-BE49-F238E27FC236}">
              <a16:creationId xmlns="" xmlns:a16="http://schemas.microsoft.com/office/drawing/2014/main" id="{00000000-0008-0000-0A00-00008F010000}"/>
            </a:ext>
          </a:extLst>
        </xdr:cNvPr>
        <xdr:cNvPicPr/>
      </xdr:nvPicPr>
      <xdr:blipFill>
        <a:blip xmlns:r="http://schemas.openxmlformats.org/officeDocument/2006/relationships" r:embed="rId50" cstate="print"/>
        <a:srcRect l="23556" r="27111"/>
        <a:stretch>
          <a:fillRect/>
        </a:stretch>
      </xdr:blipFill>
      <xdr:spPr bwMode="auto">
        <a:xfrm>
          <a:off x="2000249" y="387191250"/>
          <a:ext cx="158750" cy="190500"/>
        </a:xfrm>
        <a:prstGeom prst="rect">
          <a:avLst/>
        </a:prstGeom>
        <a:noFill/>
        <a:ln w="9525">
          <a:noFill/>
          <a:miter lim="800000"/>
          <a:headEnd/>
          <a:tailEnd/>
        </a:ln>
      </xdr:spPr>
    </xdr:pic>
    <xdr:clientData/>
  </xdr:twoCellAnchor>
  <xdr:twoCellAnchor editAs="oneCell">
    <xdr:from>
      <xdr:col>3</xdr:col>
      <xdr:colOff>1207557</xdr:colOff>
      <xdr:row>740</xdr:row>
      <xdr:rowOff>0</xdr:rowOff>
    </xdr:from>
    <xdr:to>
      <xdr:col>3</xdr:col>
      <xdr:colOff>1359957</xdr:colOff>
      <xdr:row>740</xdr:row>
      <xdr:rowOff>203200</xdr:rowOff>
    </xdr:to>
    <xdr:pic>
      <xdr:nvPicPr>
        <xdr:cNvPr id="400" name="Picture 4">
          <a:extLst>
            <a:ext uri="{FF2B5EF4-FFF2-40B4-BE49-F238E27FC236}">
              <a16:creationId xmlns=""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58958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740</xdr:row>
      <xdr:rowOff>0</xdr:rowOff>
    </xdr:from>
    <xdr:to>
      <xdr:col>3</xdr:col>
      <xdr:colOff>209550</xdr:colOff>
      <xdr:row>740</xdr:row>
      <xdr:rowOff>160020</xdr:rowOff>
    </xdr:to>
    <xdr:pic>
      <xdr:nvPicPr>
        <xdr:cNvPr id="401" name="Picture 5" descr="http://t0.gstatic.com/images?q=tbn:ANd9GcR2wLGNqdW1KVjSkkXzxtY9J7kSH3YArES1m5PQzzCeqCTDlyA1FA">
          <a:extLst>
            <a:ext uri="{FF2B5EF4-FFF2-40B4-BE49-F238E27FC236}">
              <a16:creationId xmlns=""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5895850"/>
          <a:ext cx="209550" cy="160020"/>
        </a:xfrm>
        <a:prstGeom prst="rect">
          <a:avLst/>
        </a:prstGeom>
        <a:noFill/>
      </xdr:spPr>
    </xdr:pic>
    <xdr:clientData/>
  </xdr:twoCellAnchor>
  <xdr:twoCellAnchor editAs="oneCell">
    <xdr:from>
      <xdr:col>3</xdr:col>
      <xdr:colOff>1207557</xdr:colOff>
      <xdr:row>739</xdr:row>
      <xdr:rowOff>0</xdr:rowOff>
    </xdr:from>
    <xdr:to>
      <xdr:col>3</xdr:col>
      <xdr:colOff>1359957</xdr:colOff>
      <xdr:row>739</xdr:row>
      <xdr:rowOff>203200</xdr:rowOff>
    </xdr:to>
    <xdr:pic>
      <xdr:nvPicPr>
        <xdr:cNvPr id="402" name="Picture 4">
          <a:extLst>
            <a:ext uri="{FF2B5EF4-FFF2-40B4-BE49-F238E27FC236}">
              <a16:creationId xmlns=""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46004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739</xdr:row>
      <xdr:rowOff>0</xdr:rowOff>
    </xdr:from>
    <xdr:to>
      <xdr:col>3</xdr:col>
      <xdr:colOff>209550</xdr:colOff>
      <xdr:row>739</xdr:row>
      <xdr:rowOff>160020</xdr:rowOff>
    </xdr:to>
    <xdr:pic>
      <xdr:nvPicPr>
        <xdr:cNvPr id="403" name="Picture 5" descr="http://t0.gstatic.com/images?q=tbn:ANd9GcR2wLGNqdW1KVjSkkXzxtY9J7kSH3YArES1m5PQzzCeqCTDlyA1FA">
          <a:extLst>
            <a:ext uri="{FF2B5EF4-FFF2-40B4-BE49-F238E27FC236}">
              <a16:creationId xmlns=""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4600450"/>
          <a:ext cx="209550" cy="160020"/>
        </a:xfrm>
        <a:prstGeom prst="rect">
          <a:avLst/>
        </a:prstGeom>
        <a:noFill/>
      </xdr:spPr>
    </xdr:pic>
    <xdr:clientData/>
  </xdr:twoCellAnchor>
  <xdr:twoCellAnchor editAs="oneCell">
    <xdr:from>
      <xdr:col>3</xdr:col>
      <xdr:colOff>0</xdr:colOff>
      <xdr:row>738</xdr:row>
      <xdr:rowOff>261408</xdr:rowOff>
    </xdr:from>
    <xdr:to>
      <xdr:col>3</xdr:col>
      <xdr:colOff>209550</xdr:colOff>
      <xdr:row>738</xdr:row>
      <xdr:rowOff>421428</xdr:rowOff>
    </xdr:to>
    <xdr:pic>
      <xdr:nvPicPr>
        <xdr:cNvPr id="404" name="Picture 5" descr="http://t0.gstatic.com/images?q=tbn:ANd9GcR2wLGNqdW1KVjSkkXzxtY9J7kSH3YArES1m5PQzzCeqCTDlyA1FA">
          <a:extLst>
            <a:ext uri="{FF2B5EF4-FFF2-40B4-BE49-F238E27FC236}">
              <a16:creationId xmlns=""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3566458"/>
          <a:ext cx="209550" cy="160020"/>
        </a:xfrm>
        <a:prstGeom prst="rect">
          <a:avLst/>
        </a:prstGeom>
        <a:noFill/>
      </xdr:spPr>
    </xdr:pic>
    <xdr:clientData/>
  </xdr:twoCellAnchor>
  <xdr:twoCellAnchor editAs="oneCell">
    <xdr:from>
      <xdr:col>3</xdr:col>
      <xdr:colOff>1207557</xdr:colOff>
      <xdr:row>738</xdr:row>
      <xdr:rowOff>13757</xdr:rowOff>
    </xdr:from>
    <xdr:to>
      <xdr:col>3</xdr:col>
      <xdr:colOff>1359957</xdr:colOff>
      <xdr:row>738</xdr:row>
      <xdr:rowOff>216957</xdr:rowOff>
    </xdr:to>
    <xdr:pic>
      <xdr:nvPicPr>
        <xdr:cNvPr id="405" name="Picture 4">
          <a:extLst>
            <a:ext uri="{FF2B5EF4-FFF2-40B4-BE49-F238E27FC236}">
              <a16:creationId xmlns=""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33188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738</xdr:row>
      <xdr:rowOff>0</xdr:rowOff>
    </xdr:from>
    <xdr:to>
      <xdr:col>3</xdr:col>
      <xdr:colOff>196849</xdr:colOff>
      <xdr:row>738</xdr:row>
      <xdr:rowOff>190500</xdr:rowOff>
    </xdr:to>
    <xdr:pic>
      <xdr:nvPicPr>
        <xdr:cNvPr id="406" name="Picture 405" descr="http://www.blogcdn.com/media/2012/09/ltenetworks.jpg">
          <a:extLst>
            <a:ext uri="{FF2B5EF4-FFF2-40B4-BE49-F238E27FC236}">
              <a16:creationId xmlns="" xmlns:a16="http://schemas.microsoft.com/office/drawing/2014/main" id="{00000000-0008-0000-0A00-000096010000}"/>
            </a:ext>
          </a:extLst>
        </xdr:cNvPr>
        <xdr:cNvPicPr/>
      </xdr:nvPicPr>
      <xdr:blipFill>
        <a:blip xmlns:r="http://schemas.openxmlformats.org/officeDocument/2006/relationships" r:embed="rId50" cstate="print"/>
        <a:srcRect l="23556" r="27111"/>
        <a:stretch>
          <a:fillRect/>
        </a:stretch>
      </xdr:blipFill>
      <xdr:spPr bwMode="auto">
        <a:xfrm>
          <a:off x="2000249" y="383305050"/>
          <a:ext cx="158750" cy="190500"/>
        </a:xfrm>
        <a:prstGeom prst="rect">
          <a:avLst/>
        </a:prstGeom>
        <a:noFill/>
        <a:ln w="9525">
          <a:noFill/>
          <a:miter lim="800000"/>
          <a:headEnd/>
          <a:tailEnd/>
        </a:ln>
      </xdr:spPr>
    </xdr:pic>
    <xdr:clientData/>
  </xdr:twoCellAnchor>
  <xdr:twoCellAnchor editAs="oneCell">
    <xdr:from>
      <xdr:col>3</xdr:col>
      <xdr:colOff>1207557</xdr:colOff>
      <xdr:row>737</xdr:row>
      <xdr:rowOff>0</xdr:rowOff>
    </xdr:from>
    <xdr:to>
      <xdr:col>3</xdr:col>
      <xdr:colOff>1359957</xdr:colOff>
      <xdr:row>737</xdr:row>
      <xdr:rowOff>203200</xdr:rowOff>
    </xdr:to>
    <xdr:pic>
      <xdr:nvPicPr>
        <xdr:cNvPr id="407" name="Picture 4">
          <a:extLst>
            <a:ext uri="{FF2B5EF4-FFF2-40B4-BE49-F238E27FC236}">
              <a16:creationId xmlns=""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22763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737</xdr:row>
      <xdr:rowOff>0</xdr:rowOff>
    </xdr:from>
    <xdr:to>
      <xdr:col>3</xdr:col>
      <xdr:colOff>209550</xdr:colOff>
      <xdr:row>737</xdr:row>
      <xdr:rowOff>160020</xdr:rowOff>
    </xdr:to>
    <xdr:pic>
      <xdr:nvPicPr>
        <xdr:cNvPr id="408" name="Picture 5" descr="http://t0.gstatic.com/images?q=tbn:ANd9GcR2wLGNqdW1KVjSkkXzxtY9J7kSH3YArES1m5PQzzCeqCTDlyA1FA">
          <a:extLst>
            <a:ext uri="{FF2B5EF4-FFF2-40B4-BE49-F238E27FC236}">
              <a16:creationId xmlns=""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2276350"/>
          <a:ext cx="209550" cy="160020"/>
        </a:xfrm>
        <a:prstGeom prst="rect">
          <a:avLst/>
        </a:prstGeom>
        <a:noFill/>
      </xdr:spPr>
    </xdr:pic>
    <xdr:clientData/>
  </xdr:twoCellAnchor>
  <xdr:twoCellAnchor editAs="oneCell">
    <xdr:from>
      <xdr:col>3</xdr:col>
      <xdr:colOff>1207557</xdr:colOff>
      <xdr:row>736</xdr:row>
      <xdr:rowOff>0</xdr:rowOff>
    </xdr:from>
    <xdr:to>
      <xdr:col>3</xdr:col>
      <xdr:colOff>1359957</xdr:colOff>
      <xdr:row>736</xdr:row>
      <xdr:rowOff>203200</xdr:rowOff>
    </xdr:to>
    <xdr:pic>
      <xdr:nvPicPr>
        <xdr:cNvPr id="409" name="Picture 4">
          <a:extLst>
            <a:ext uri="{FF2B5EF4-FFF2-40B4-BE49-F238E27FC236}">
              <a16:creationId xmlns=""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12476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736</xdr:row>
      <xdr:rowOff>0</xdr:rowOff>
    </xdr:from>
    <xdr:to>
      <xdr:col>3</xdr:col>
      <xdr:colOff>209550</xdr:colOff>
      <xdr:row>736</xdr:row>
      <xdr:rowOff>160020</xdr:rowOff>
    </xdr:to>
    <xdr:pic>
      <xdr:nvPicPr>
        <xdr:cNvPr id="410" name="Picture 5" descr="http://t0.gstatic.com/images?q=tbn:ANd9GcR2wLGNqdW1KVjSkkXzxtY9J7kSH3YArES1m5PQzzCeqCTDlyA1FA">
          <a:extLst>
            <a:ext uri="{FF2B5EF4-FFF2-40B4-BE49-F238E27FC236}">
              <a16:creationId xmlns=""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1247650"/>
          <a:ext cx="209550" cy="160020"/>
        </a:xfrm>
        <a:prstGeom prst="rect">
          <a:avLst/>
        </a:prstGeom>
        <a:noFill/>
      </xdr:spPr>
    </xdr:pic>
    <xdr:clientData/>
  </xdr:twoCellAnchor>
  <xdr:twoCellAnchor editAs="oneCell">
    <xdr:from>
      <xdr:col>3</xdr:col>
      <xdr:colOff>0</xdr:colOff>
      <xdr:row>292</xdr:row>
      <xdr:rowOff>261408</xdr:rowOff>
    </xdr:from>
    <xdr:to>
      <xdr:col>3</xdr:col>
      <xdr:colOff>209550</xdr:colOff>
      <xdr:row>292</xdr:row>
      <xdr:rowOff>421428</xdr:rowOff>
    </xdr:to>
    <xdr:pic>
      <xdr:nvPicPr>
        <xdr:cNvPr id="411" name="Picture 5" descr="http://t0.gstatic.com/images?q=tbn:ANd9GcR2wLGNqdW1KVjSkkXzxtY9J7kSH3YArES1m5PQzzCeqCTDlyA1FA">
          <a:extLst>
            <a:ext uri="{FF2B5EF4-FFF2-40B4-BE49-F238E27FC236}">
              <a16:creationId xmlns=""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9132158"/>
          <a:ext cx="209550" cy="160020"/>
        </a:xfrm>
        <a:prstGeom prst="rect">
          <a:avLst/>
        </a:prstGeom>
        <a:noFill/>
      </xdr:spPr>
    </xdr:pic>
    <xdr:clientData/>
  </xdr:twoCellAnchor>
  <xdr:twoCellAnchor editAs="oneCell">
    <xdr:from>
      <xdr:col>3</xdr:col>
      <xdr:colOff>1207557</xdr:colOff>
      <xdr:row>292</xdr:row>
      <xdr:rowOff>13757</xdr:rowOff>
    </xdr:from>
    <xdr:to>
      <xdr:col>3</xdr:col>
      <xdr:colOff>1359957</xdr:colOff>
      <xdr:row>292</xdr:row>
      <xdr:rowOff>216957</xdr:rowOff>
    </xdr:to>
    <xdr:pic>
      <xdr:nvPicPr>
        <xdr:cNvPr id="412" name="Picture 4">
          <a:extLst>
            <a:ext uri="{FF2B5EF4-FFF2-40B4-BE49-F238E27FC236}">
              <a16:creationId xmlns=""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088845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292</xdr:row>
      <xdr:rowOff>0</xdr:rowOff>
    </xdr:from>
    <xdr:to>
      <xdr:col>3</xdr:col>
      <xdr:colOff>196849</xdr:colOff>
      <xdr:row>292</xdr:row>
      <xdr:rowOff>190500</xdr:rowOff>
    </xdr:to>
    <xdr:pic>
      <xdr:nvPicPr>
        <xdr:cNvPr id="413" name="Picture 412" descr="http://www.blogcdn.com/media/2012/09/ltenetworks.jpg">
          <a:extLst>
            <a:ext uri="{FF2B5EF4-FFF2-40B4-BE49-F238E27FC236}">
              <a16:creationId xmlns="" xmlns:a16="http://schemas.microsoft.com/office/drawing/2014/main" id="{00000000-0008-0000-0A00-00009D010000}"/>
            </a:ext>
          </a:extLst>
        </xdr:cNvPr>
        <xdr:cNvPicPr/>
      </xdr:nvPicPr>
      <xdr:blipFill>
        <a:blip xmlns:r="http://schemas.openxmlformats.org/officeDocument/2006/relationships" r:embed="rId50" cstate="print"/>
        <a:srcRect l="23556" r="27111"/>
        <a:stretch>
          <a:fillRect/>
        </a:stretch>
      </xdr:blipFill>
      <xdr:spPr bwMode="auto">
        <a:xfrm>
          <a:off x="2000249" y="108870750"/>
          <a:ext cx="158750" cy="190500"/>
        </a:xfrm>
        <a:prstGeom prst="rect">
          <a:avLst/>
        </a:prstGeom>
        <a:noFill/>
        <a:ln w="9525">
          <a:noFill/>
          <a:miter lim="800000"/>
          <a:headEnd/>
          <a:tailEnd/>
        </a:ln>
      </xdr:spPr>
    </xdr:pic>
    <xdr:clientData/>
  </xdr:twoCellAnchor>
  <xdr:oneCellAnchor>
    <xdr:from>
      <xdr:col>3</xdr:col>
      <xdr:colOff>0</xdr:colOff>
      <xdr:row>870</xdr:row>
      <xdr:rowOff>15079</xdr:rowOff>
    </xdr:from>
    <xdr:ext cx="200025" cy="140018"/>
    <xdr:pic>
      <xdr:nvPicPr>
        <xdr:cNvPr id="414" name="Picture 5" descr="http://t0.gstatic.com/images?q=tbn:ANd9GcR2wLGNqdW1KVjSkkXzxtY9J7kSH3YArES1m5PQzzCeqCTDlyA1FA">
          <a:extLst>
            <a:ext uri="{FF2B5EF4-FFF2-40B4-BE49-F238E27FC236}">
              <a16:creationId xmlns=""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2220704"/>
          <a:ext cx="200025" cy="140018"/>
        </a:xfrm>
        <a:prstGeom prst="rect">
          <a:avLst/>
        </a:prstGeom>
        <a:noFill/>
      </xdr:spPr>
    </xdr:pic>
    <xdr:clientData/>
  </xdr:oneCellAnchor>
  <xdr:oneCellAnchor>
    <xdr:from>
      <xdr:col>3</xdr:col>
      <xdr:colOff>1227931</xdr:colOff>
      <xdr:row>870</xdr:row>
      <xdr:rowOff>0</xdr:rowOff>
    </xdr:from>
    <xdr:ext cx="152400" cy="203200"/>
    <xdr:pic>
      <xdr:nvPicPr>
        <xdr:cNvPr id="415" name="Picture 4">
          <a:extLst>
            <a:ext uri="{FF2B5EF4-FFF2-40B4-BE49-F238E27FC236}">
              <a16:creationId xmlns=""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50220562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869</xdr:row>
      <xdr:rowOff>261408</xdr:rowOff>
    </xdr:from>
    <xdr:to>
      <xdr:col>3</xdr:col>
      <xdr:colOff>209550</xdr:colOff>
      <xdr:row>869</xdr:row>
      <xdr:rowOff>421428</xdr:rowOff>
    </xdr:to>
    <xdr:pic>
      <xdr:nvPicPr>
        <xdr:cNvPr id="416" name="Picture 5" descr="http://t0.gstatic.com/images?q=tbn:ANd9GcR2wLGNqdW1KVjSkkXzxtY9J7kSH3YArES1m5PQzzCeqCTDlyA1FA">
          <a:extLst>
            <a:ext uri="{FF2B5EF4-FFF2-40B4-BE49-F238E27FC236}">
              <a16:creationId xmlns=""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01171633"/>
          <a:ext cx="209550" cy="160020"/>
        </a:xfrm>
        <a:prstGeom prst="rect">
          <a:avLst/>
        </a:prstGeom>
        <a:noFill/>
      </xdr:spPr>
    </xdr:pic>
    <xdr:clientData/>
  </xdr:twoCellAnchor>
  <xdr:twoCellAnchor editAs="oneCell">
    <xdr:from>
      <xdr:col>3</xdr:col>
      <xdr:colOff>1207557</xdr:colOff>
      <xdr:row>869</xdr:row>
      <xdr:rowOff>13757</xdr:rowOff>
    </xdr:from>
    <xdr:to>
      <xdr:col>3</xdr:col>
      <xdr:colOff>1359957</xdr:colOff>
      <xdr:row>869</xdr:row>
      <xdr:rowOff>216957</xdr:rowOff>
    </xdr:to>
    <xdr:pic>
      <xdr:nvPicPr>
        <xdr:cNvPr id="417" name="Picture 4">
          <a:extLst>
            <a:ext uri="{FF2B5EF4-FFF2-40B4-BE49-F238E27FC236}">
              <a16:creationId xmlns=""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009239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869</xdr:row>
      <xdr:rowOff>0</xdr:rowOff>
    </xdr:from>
    <xdr:to>
      <xdr:col>3</xdr:col>
      <xdr:colOff>196849</xdr:colOff>
      <xdr:row>869</xdr:row>
      <xdr:rowOff>190500</xdr:rowOff>
    </xdr:to>
    <xdr:pic>
      <xdr:nvPicPr>
        <xdr:cNvPr id="418" name="Picture 417" descr="http://www.blogcdn.com/media/2012/09/ltenetworks.jpg">
          <a:extLst>
            <a:ext uri="{FF2B5EF4-FFF2-40B4-BE49-F238E27FC236}">
              <a16:creationId xmlns="" xmlns:a16="http://schemas.microsoft.com/office/drawing/2014/main" id="{00000000-0008-0000-0A00-0000A2010000}"/>
            </a:ext>
          </a:extLst>
        </xdr:cNvPr>
        <xdr:cNvPicPr/>
      </xdr:nvPicPr>
      <xdr:blipFill>
        <a:blip xmlns:r="http://schemas.openxmlformats.org/officeDocument/2006/relationships" r:embed="rId50" cstate="print"/>
        <a:srcRect l="23556" r="27111"/>
        <a:stretch>
          <a:fillRect/>
        </a:stretch>
      </xdr:blipFill>
      <xdr:spPr bwMode="auto">
        <a:xfrm>
          <a:off x="2000249" y="500910225"/>
          <a:ext cx="158750" cy="190500"/>
        </a:xfrm>
        <a:prstGeom prst="rect">
          <a:avLst/>
        </a:prstGeom>
        <a:noFill/>
        <a:ln w="9525">
          <a:noFill/>
          <a:miter lim="800000"/>
          <a:headEnd/>
          <a:tailEnd/>
        </a:ln>
      </xdr:spPr>
    </xdr:pic>
    <xdr:clientData/>
  </xdr:twoCellAnchor>
  <xdr:oneCellAnchor>
    <xdr:from>
      <xdr:col>3</xdr:col>
      <xdr:colOff>0</xdr:colOff>
      <xdr:row>868</xdr:row>
      <xdr:rowOff>15079</xdr:rowOff>
    </xdr:from>
    <xdr:ext cx="200025" cy="140018"/>
    <xdr:pic>
      <xdr:nvPicPr>
        <xdr:cNvPr id="419" name="Picture 5" descr="http://t0.gstatic.com/images?q=tbn:ANd9GcR2wLGNqdW1KVjSkkXzxtY9J7kSH3YArES1m5PQzzCeqCTDlyA1FA">
          <a:extLst>
            <a:ext uri="{FF2B5EF4-FFF2-40B4-BE49-F238E27FC236}">
              <a16:creationId xmlns=""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9629904"/>
          <a:ext cx="200025" cy="140018"/>
        </a:xfrm>
        <a:prstGeom prst="rect">
          <a:avLst/>
        </a:prstGeom>
        <a:noFill/>
      </xdr:spPr>
    </xdr:pic>
    <xdr:clientData/>
  </xdr:oneCellAnchor>
  <xdr:oneCellAnchor>
    <xdr:from>
      <xdr:col>3</xdr:col>
      <xdr:colOff>1227931</xdr:colOff>
      <xdr:row>868</xdr:row>
      <xdr:rowOff>0</xdr:rowOff>
    </xdr:from>
    <xdr:ext cx="152400" cy="203200"/>
    <xdr:pic>
      <xdr:nvPicPr>
        <xdr:cNvPr id="420" name="Picture 4">
          <a:extLst>
            <a:ext uri="{FF2B5EF4-FFF2-40B4-BE49-F238E27FC236}">
              <a16:creationId xmlns=""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961482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867</xdr:row>
      <xdr:rowOff>261408</xdr:rowOff>
    </xdr:from>
    <xdr:to>
      <xdr:col>3</xdr:col>
      <xdr:colOff>209550</xdr:colOff>
      <xdr:row>867</xdr:row>
      <xdr:rowOff>421428</xdr:rowOff>
    </xdr:to>
    <xdr:pic>
      <xdr:nvPicPr>
        <xdr:cNvPr id="421" name="Picture 5" descr="http://t0.gstatic.com/images?q=tbn:ANd9GcR2wLGNqdW1KVjSkkXzxtY9J7kSH3YArES1m5PQzzCeqCTDlyA1FA">
          <a:extLst>
            <a:ext uri="{FF2B5EF4-FFF2-40B4-BE49-F238E27FC236}">
              <a16:creationId xmlns=""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8580833"/>
          <a:ext cx="209550" cy="160020"/>
        </a:xfrm>
        <a:prstGeom prst="rect">
          <a:avLst/>
        </a:prstGeom>
        <a:noFill/>
      </xdr:spPr>
    </xdr:pic>
    <xdr:clientData/>
  </xdr:twoCellAnchor>
  <xdr:twoCellAnchor editAs="oneCell">
    <xdr:from>
      <xdr:col>3</xdr:col>
      <xdr:colOff>1207557</xdr:colOff>
      <xdr:row>867</xdr:row>
      <xdr:rowOff>13757</xdr:rowOff>
    </xdr:from>
    <xdr:to>
      <xdr:col>3</xdr:col>
      <xdr:colOff>1359957</xdr:colOff>
      <xdr:row>867</xdr:row>
      <xdr:rowOff>216957</xdr:rowOff>
    </xdr:to>
    <xdr:pic>
      <xdr:nvPicPr>
        <xdr:cNvPr id="422" name="Picture 4">
          <a:extLst>
            <a:ext uri="{FF2B5EF4-FFF2-40B4-BE49-F238E27FC236}">
              <a16:creationId xmlns=""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983331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867</xdr:row>
      <xdr:rowOff>0</xdr:rowOff>
    </xdr:from>
    <xdr:to>
      <xdr:col>3</xdr:col>
      <xdr:colOff>196849</xdr:colOff>
      <xdr:row>867</xdr:row>
      <xdr:rowOff>190500</xdr:rowOff>
    </xdr:to>
    <xdr:pic>
      <xdr:nvPicPr>
        <xdr:cNvPr id="423" name="Picture 422" descr="http://www.blogcdn.com/media/2012/09/ltenetworks.jpg">
          <a:extLst>
            <a:ext uri="{FF2B5EF4-FFF2-40B4-BE49-F238E27FC236}">
              <a16:creationId xmlns="" xmlns:a16="http://schemas.microsoft.com/office/drawing/2014/main" id="{00000000-0008-0000-0A00-0000A7010000}"/>
            </a:ext>
          </a:extLst>
        </xdr:cNvPr>
        <xdr:cNvPicPr/>
      </xdr:nvPicPr>
      <xdr:blipFill>
        <a:blip xmlns:r="http://schemas.openxmlformats.org/officeDocument/2006/relationships" r:embed="rId50" cstate="print"/>
        <a:srcRect l="23556" r="27111"/>
        <a:stretch>
          <a:fillRect/>
        </a:stretch>
      </xdr:blipFill>
      <xdr:spPr bwMode="auto">
        <a:xfrm>
          <a:off x="2000249" y="498319425"/>
          <a:ext cx="158750" cy="190500"/>
        </a:xfrm>
        <a:prstGeom prst="rect">
          <a:avLst/>
        </a:prstGeom>
        <a:noFill/>
        <a:ln w="9525">
          <a:noFill/>
          <a:miter lim="800000"/>
          <a:headEnd/>
          <a:tailEnd/>
        </a:ln>
      </xdr:spPr>
    </xdr:pic>
    <xdr:clientData/>
  </xdr:twoCellAnchor>
  <xdr:oneCellAnchor>
    <xdr:from>
      <xdr:col>3</xdr:col>
      <xdr:colOff>0</xdr:colOff>
      <xdr:row>866</xdr:row>
      <xdr:rowOff>15079</xdr:rowOff>
    </xdr:from>
    <xdr:ext cx="200025" cy="140018"/>
    <xdr:pic>
      <xdr:nvPicPr>
        <xdr:cNvPr id="424" name="Picture 5" descr="http://t0.gstatic.com/images?q=tbn:ANd9GcR2wLGNqdW1KVjSkkXzxtY9J7kSH3YArES1m5PQzzCeqCTDlyA1FA">
          <a:extLst>
            <a:ext uri="{FF2B5EF4-FFF2-40B4-BE49-F238E27FC236}">
              <a16:creationId xmlns=""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7039104"/>
          <a:ext cx="200025" cy="140018"/>
        </a:xfrm>
        <a:prstGeom prst="rect">
          <a:avLst/>
        </a:prstGeom>
        <a:noFill/>
      </xdr:spPr>
    </xdr:pic>
    <xdr:clientData/>
  </xdr:oneCellAnchor>
  <xdr:oneCellAnchor>
    <xdr:from>
      <xdr:col>3</xdr:col>
      <xdr:colOff>1227931</xdr:colOff>
      <xdr:row>866</xdr:row>
      <xdr:rowOff>0</xdr:rowOff>
    </xdr:from>
    <xdr:ext cx="152400" cy="203200"/>
    <xdr:pic>
      <xdr:nvPicPr>
        <xdr:cNvPr id="425" name="Picture 4">
          <a:extLst>
            <a:ext uri="{FF2B5EF4-FFF2-40B4-BE49-F238E27FC236}">
              <a16:creationId xmlns=""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7024025"/>
          <a:ext cx="152400" cy="203200"/>
        </a:xfrm>
        <a:prstGeom prst="rect">
          <a:avLst/>
        </a:prstGeom>
        <a:noFill/>
        <a:ln w="1">
          <a:noFill/>
          <a:miter lim="800000"/>
          <a:headEnd/>
          <a:tailEnd type="none" w="med" len="med"/>
        </a:ln>
        <a:effectLst/>
      </xdr:spPr>
    </xdr:pic>
    <xdr:clientData/>
  </xdr:oneCellAnchor>
  <xdr:twoCellAnchor editAs="oneCell">
    <xdr:from>
      <xdr:col>3</xdr:col>
      <xdr:colOff>1207557</xdr:colOff>
      <xdr:row>735</xdr:row>
      <xdr:rowOff>0</xdr:rowOff>
    </xdr:from>
    <xdr:to>
      <xdr:col>3</xdr:col>
      <xdr:colOff>1359957</xdr:colOff>
      <xdr:row>735</xdr:row>
      <xdr:rowOff>203200</xdr:rowOff>
    </xdr:to>
    <xdr:pic>
      <xdr:nvPicPr>
        <xdr:cNvPr id="426" name="Picture 4">
          <a:extLst>
            <a:ext uri="{FF2B5EF4-FFF2-40B4-BE49-F238E27FC236}">
              <a16:creationId xmlns=""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02189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743</xdr:row>
      <xdr:rowOff>0</xdr:rowOff>
    </xdr:from>
    <xdr:to>
      <xdr:col>3</xdr:col>
      <xdr:colOff>209550</xdr:colOff>
      <xdr:row>743</xdr:row>
      <xdr:rowOff>160020</xdr:rowOff>
    </xdr:to>
    <xdr:pic>
      <xdr:nvPicPr>
        <xdr:cNvPr id="427" name="Picture 5" descr="http://t0.gstatic.com/images?q=tbn:ANd9GcR2wLGNqdW1KVjSkkXzxtY9J7kSH3YArES1m5PQzzCeqCTDlyA1FA">
          <a:extLst>
            <a:ext uri="{FF2B5EF4-FFF2-40B4-BE49-F238E27FC236}">
              <a16:creationId xmlns=""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9782050"/>
          <a:ext cx="209550" cy="160020"/>
        </a:xfrm>
        <a:prstGeom prst="rect">
          <a:avLst/>
        </a:prstGeom>
        <a:noFill/>
      </xdr:spPr>
    </xdr:pic>
    <xdr:clientData/>
  </xdr:twoCellAnchor>
  <xdr:twoCellAnchor editAs="oneCell">
    <xdr:from>
      <xdr:col>3</xdr:col>
      <xdr:colOff>1207557</xdr:colOff>
      <xdr:row>734</xdr:row>
      <xdr:rowOff>0</xdr:rowOff>
    </xdr:from>
    <xdr:to>
      <xdr:col>3</xdr:col>
      <xdr:colOff>1359957</xdr:colOff>
      <xdr:row>734</xdr:row>
      <xdr:rowOff>203200</xdr:rowOff>
    </xdr:to>
    <xdr:pic>
      <xdr:nvPicPr>
        <xdr:cNvPr id="428" name="Picture 4">
          <a:extLst>
            <a:ext uri="{FF2B5EF4-FFF2-40B4-BE49-F238E27FC236}">
              <a16:creationId xmlns=""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91902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734</xdr:row>
      <xdr:rowOff>0</xdr:rowOff>
    </xdr:from>
    <xdr:to>
      <xdr:col>3</xdr:col>
      <xdr:colOff>209550</xdr:colOff>
      <xdr:row>734</xdr:row>
      <xdr:rowOff>160020</xdr:rowOff>
    </xdr:to>
    <xdr:pic>
      <xdr:nvPicPr>
        <xdr:cNvPr id="429" name="Picture 5" descr="http://t0.gstatic.com/images?q=tbn:ANd9GcR2wLGNqdW1KVjSkkXzxtY9J7kSH3YArES1m5PQzzCeqCTDlyA1FA">
          <a:extLst>
            <a:ext uri="{FF2B5EF4-FFF2-40B4-BE49-F238E27FC236}">
              <a16:creationId xmlns=""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9190250"/>
          <a:ext cx="209550" cy="160020"/>
        </a:xfrm>
        <a:prstGeom prst="rect">
          <a:avLst/>
        </a:prstGeom>
        <a:noFill/>
      </xdr:spPr>
    </xdr:pic>
    <xdr:clientData/>
  </xdr:twoCellAnchor>
  <xdr:twoCellAnchor editAs="oneCell">
    <xdr:from>
      <xdr:col>3</xdr:col>
      <xdr:colOff>1207557</xdr:colOff>
      <xdr:row>741</xdr:row>
      <xdr:rowOff>0</xdr:rowOff>
    </xdr:from>
    <xdr:to>
      <xdr:col>3</xdr:col>
      <xdr:colOff>1359957</xdr:colOff>
      <xdr:row>741</xdr:row>
      <xdr:rowOff>203200</xdr:rowOff>
    </xdr:to>
    <xdr:pic>
      <xdr:nvPicPr>
        <xdr:cNvPr id="430" name="Picture 4">
          <a:extLst>
            <a:ext uri="{FF2B5EF4-FFF2-40B4-BE49-F238E27FC236}">
              <a16:creationId xmlns=""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71912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736</xdr:row>
      <xdr:rowOff>0</xdr:rowOff>
    </xdr:from>
    <xdr:to>
      <xdr:col>3</xdr:col>
      <xdr:colOff>209550</xdr:colOff>
      <xdr:row>736</xdr:row>
      <xdr:rowOff>160020</xdr:rowOff>
    </xdr:to>
    <xdr:pic>
      <xdr:nvPicPr>
        <xdr:cNvPr id="431" name="Picture 5" descr="http://t0.gstatic.com/images?q=tbn:ANd9GcR2wLGNqdW1KVjSkkXzxtY9J7kSH3YArES1m5PQzzCeqCTDlyA1FA">
          <a:extLst>
            <a:ext uri="{FF2B5EF4-FFF2-40B4-BE49-F238E27FC236}">
              <a16:creationId xmlns=""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1247650"/>
          <a:ext cx="209550" cy="160020"/>
        </a:xfrm>
        <a:prstGeom prst="rect">
          <a:avLst/>
        </a:prstGeom>
        <a:noFill/>
      </xdr:spPr>
    </xdr:pic>
    <xdr:clientData/>
  </xdr:twoCellAnchor>
  <xdr:twoCellAnchor editAs="oneCell">
    <xdr:from>
      <xdr:col>3</xdr:col>
      <xdr:colOff>1207557</xdr:colOff>
      <xdr:row>732</xdr:row>
      <xdr:rowOff>0</xdr:rowOff>
    </xdr:from>
    <xdr:to>
      <xdr:col>3</xdr:col>
      <xdr:colOff>1359957</xdr:colOff>
      <xdr:row>732</xdr:row>
      <xdr:rowOff>203200</xdr:rowOff>
    </xdr:to>
    <xdr:pic>
      <xdr:nvPicPr>
        <xdr:cNvPr id="432" name="Picture 4">
          <a:extLst>
            <a:ext uri="{FF2B5EF4-FFF2-40B4-BE49-F238E27FC236}">
              <a16:creationId xmlns=""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69709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732</xdr:row>
      <xdr:rowOff>0</xdr:rowOff>
    </xdr:from>
    <xdr:to>
      <xdr:col>3</xdr:col>
      <xdr:colOff>209550</xdr:colOff>
      <xdr:row>732</xdr:row>
      <xdr:rowOff>160020</xdr:rowOff>
    </xdr:to>
    <xdr:pic>
      <xdr:nvPicPr>
        <xdr:cNvPr id="433" name="Picture 5" descr="http://t0.gstatic.com/images?q=tbn:ANd9GcR2wLGNqdW1KVjSkkXzxtY9J7kSH3YArES1m5PQzzCeqCTDlyA1FA">
          <a:extLst>
            <a:ext uri="{FF2B5EF4-FFF2-40B4-BE49-F238E27FC236}">
              <a16:creationId xmlns=""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6970925"/>
          <a:ext cx="209550" cy="160020"/>
        </a:xfrm>
        <a:prstGeom prst="rect">
          <a:avLst/>
        </a:prstGeom>
        <a:noFill/>
      </xdr:spPr>
    </xdr:pic>
    <xdr:clientData/>
  </xdr:twoCellAnchor>
  <xdr:twoCellAnchor editAs="oneCell">
    <xdr:from>
      <xdr:col>3</xdr:col>
      <xdr:colOff>1207557</xdr:colOff>
      <xdr:row>731</xdr:row>
      <xdr:rowOff>0</xdr:rowOff>
    </xdr:from>
    <xdr:to>
      <xdr:col>3</xdr:col>
      <xdr:colOff>1359957</xdr:colOff>
      <xdr:row>731</xdr:row>
      <xdr:rowOff>203200</xdr:rowOff>
    </xdr:to>
    <xdr:pic>
      <xdr:nvPicPr>
        <xdr:cNvPr id="434" name="Picture 4">
          <a:extLst>
            <a:ext uri="{FF2B5EF4-FFF2-40B4-BE49-F238E27FC236}">
              <a16:creationId xmlns=""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59422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731</xdr:row>
      <xdr:rowOff>0</xdr:rowOff>
    </xdr:from>
    <xdr:to>
      <xdr:col>3</xdr:col>
      <xdr:colOff>209550</xdr:colOff>
      <xdr:row>731</xdr:row>
      <xdr:rowOff>160020</xdr:rowOff>
    </xdr:to>
    <xdr:pic>
      <xdr:nvPicPr>
        <xdr:cNvPr id="435" name="Picture 5" descr="http://t0.gstatic.com/images?q=tbn:ANd9GcR2wLGNqdW1KVjSkkXzxtY9J7kSH3YArES1m5PQzzCeqCTDlyA1FA">
          <a:extLst>
            <a:ext uri="{FF2B5EF4-FFF2-40B4-BE49-F238E27FC236}">
              <a16:creationId xmlns=""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5942225"/>
          <a:ext cx="209550" cy="160020"/>
        </a:xfrm>
        <a:prstGeom prst="rect">
          <a:avLst/>
        </a:prstGeom>
        <a:noFill/>
      </xdr:spPr>
    </xdr:pic>
    <xdr:clientData/>
  </xdr:twoCellAnchor>
  <xdr:twoCellAnchor editAs="oneCell">
    <xdr:from>
      <xdr:col>3</xdr:col>
      <xdr:colOff>1207557</xdr:colOff>
      <xdr:row>730</xdr:row>
      <xdr:rowOff>0</xdr:rowOff>
    </xdr:from>
    <xdr:to>
      <xdr:col>3</xdr:col>
      <xdr:colOff>1359957</xdr:colOff>
      <xdr:row>730</xdr:row>
      <xdr:rowOff>203200</xdr:rowOff>
    </xdr:to>
    <xdr:pic>
      <xdr:nvPicPr>
        <xdr:cNvPr id="436" name="Picture 4">
          <a:extLst>
            <a:ext uri="{FF2B5EF4-FFF2-40B4-BE49-F238E27FC236}">
              <a16:creationId xmlns=""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49135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730</xdr:row>
      <xdr:rowOff>0</xdr:rowOff>
    </xdr:from>
    <xdr:to>
      <xdr:col>3</xdr:col>
      <xdr:colOff>209550</xdr:colOff>
      <xdr:row>730</xdr:row>
      <xdr:rowOff>160020</xdr:rowOff>
    </xdr:to>
    <xdr:pic>
      <xdr:nvPicPr>
        <xdr:cNvPr id="437" name="Picture 5" descr="http://t0.gstatic.com/images?q=tbn:ANd9GcR2wLGNqdW1KVjSkkXzxtY9J7kSH3YArES1m5PQzzCeqCTDlyA1FA">
          <a:extLst>
            <a:ext uri="{FF2B5EF4-FFF2-40B4-BE49-F238E27FC236}">
              <a16:creationId xmlns=""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4913525"/>
          <a:ext cx="209550" cy="160020"/>
        </a:xfrm>
        <a:prstGeom prst="rect">
          <a:avLst/>
        </a:prstGeom>
        <a:noFill/>
      </xdr:spPr>
    </xdr:pic>
    <xdr:clientData/>
  </xdr:twoCellAnchor>
  <xdr:twoCellAnchor editAs="oneCell">
    <xdr:from>
      <xdr:col>3</xdr:col>
      <xdr:colOff>1207557</xdr:colOff>
      <xdr:row>737</xdr:row>
      <xdr:rowOff>0</xdr:rowOff>
    </xdr:from>
    <xdr:to>
      <xdr:col>3</xdr:col>
      <xdr:colOff>1359957</xdr:colOff>
      <xdr:row>737</xdr:row>
      <xdr:rowOff>203200</xdr:rowOff>
    </xdr:to>
    <xdr:pic>
      <xdr:nvPicPr>
        <xdr:cNvPr id="438" name="Picture 4">
          <a:extLst>
            <a:ext uri="{FF2B5EF4-FFF2-40B4-BE49-F238E27FC236}">
              <a16:creationId xmlns=""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22763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737</xdr:row>
      <xdr:rowOff>0</xdr:rowOff>
    </xdr:from>
    <xdr:to>
      <xdr:col>3</xdr:col>
      <xdr:colOff>209550</xdr:colOff>
      <xdr:row>737</xdr:row>
      <xdr:rowOff>160020</xdr:rowOff>
    </xdr:to>
    <xdr:pic>
      <xdr:nvPicPr>
        <xdr:cNvPr id="439" name="Picture 5" descr="http://t0.gstatic.com/images?q=tbn:ANd9GcR2wLGNqdW1KVjSkkXzxtY9J7kSH3YArES1m5PQzzCeqCTDlyA1FA">
          <a:extLst>
            <a:ext uri="{FF2B5EF4-FFF2-40B4-BE49-F238E27FC236}">
              <a16:creationId xmlns=""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2276350"/>
          <a:ext cx="209550" cy="160020"/>
        </a:xfrm>
        <a:prstGeom prst="rect">
          <a:avLst/>
        </a:prstGeom>
        <a:noFill/>
      </xdr:spPr>
    </xdr:pic>
    <xdr:clientData/>
  </xdr:twoCellAnchor>
  <xdr:twoCellAnchor editAs="oneCell">
    <xdr:from>
      <xdr:col>3</xdr:col>
      <xdr:colOff>1207557</xdr:colOff>
      <xdr:row>731</xdr:row>
      <xdr:rowOff>0</xdr:rowOff>
    </xdr:from>
    <xdr:to>
      <xdr:col>3</xdr:col>
      <xdr:colOff>1359957</xdr:colOff>
      <xdr:row>731</xdr:row>
      <xdr:rowOff>203200</xdr:rowOff>
    </xdr:to>
    <xdr:pic>
      <xdr:nvPicPr>
        <xdr:cNvPr id="440" name="Picture 4">
          <a:extLst>
            <a:ext uri="{FF2B5EF4-FFF2-40B4-BE49-F238E27FC236}">
              <a16:creationId xmlns=""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59422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731</xdr:row>
      <xdr:rowOff>0</xdr:rowOff>
    </xdr:from>
    <xdr:to>
      <xdr:col>3</xdr:col>
      <xdr:colOff>209550</xdr:colOff>
      <xdr:row>731</xdr:row>
      <xdr:rowOff>160020</xdr:rowOff>
    </xdr:to>
    <xdr:pic>
      <xdr:nvPicPr>
        <xdr:cNvPr id="441" name="Picture 5" descr="http://t0.gstatic.com/images?q=tbn:ANd9GcR2wLGNqdW1KVjSkkXzxtY9J7kSH3YArES1m5PQzzCeqCTDlyA1FA">
          <a:extLst>
            <a:ext uri="{FF2B5EF4-FFF2-40B4-BE49-F238E27FC236}">
              <a16:creationId xmlns=""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5942225"/>
          <a:ext cx="209550" cy="160020"/>
        </a:xfrm>
        <a:prstGeom prst="rect">
          <a:avLst/>
        </a:prstGeom>
        <a:noFill/>
      </xdr:spPr>
    </xdr:pic>
    <xdr:clientData/>
  </xdr:twoCellAnchor>
  <xdr:twoCellAnchor editAs="oneCell">
    <xdr:from>
      <xdr:col>3</xdr:col>
      <xdr:colOff>1207557</xdr:colOff>
      <xdr:row>730</xdr:row>
      <xdr:rowOff>0</xdr:rowOff>
    </xdr:from>
    <xdr:to>
      <xdr:col>3</xdr:col>
      <xdr:colOff>1359957</xdr:colOff>
      <xdr:row>730</xdr:row>
      <xdr:rowOff>203200</xdr:rowOff>
    </xdr:to>
    <xdr:pic>
      <xdr:nvPicPr>
        <xdr:cNvPr id="442" name="Picture 4">
          <a:extLst>
            <a:ext uri="{FF2B5EF4-FFF2-40B4-BE49-F238E27FC236}">
              <a16:creationId xmlns=""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49135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735</xdr:row>
      <xdr:rowOff>0</xdr:rowOff>
    </xdr:from>
    <xdr:to>
      <xdr:col>3</xdr:col>
      <xdr:colOff>209550</xdr:colOff>
      <xdr:row>735</xdr:row>
      <xdr:rowOff>160020</xdr:rowOff>
    </xdr:to>
    <xdr:pic>
      <xdr:nvPicPr>
        <xdr:cNvPr id="443" name="Picture 5" descr="http://t0.gstatic.com/images?q=tbn:ANd9GcR2wLGNqdW1KVjSkkXzxtY9J7kSH3YArES1m5PQzzCeqCTDlyA1FA">
          <a:extLst>
            <a:ext uri="{FF2B5EF4-FFF2-40B4-BE49-F238E27FC236}">
              <a16:creationId xmlns=""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0218950"/>
          <a:ext cx="209550" cy="160020"/>
        </a:xfrm>
        <a:prstGeom prst="rect">
          <a:avLst/>
        </a:prstGeom>
        <a:noFill/>
      </xdr:spPr>
    </xdr:pic>
    <xdr:clientData/>
  </xdr:twoCellAnchor>
  <xdr:twoCellAnchor editAs="oneCell">
    <xdr:from>
      <xdr:col>3</xdr:col>
      <xdr:colOff>1207557</xdr:colOff>
      <xdr:row>729</xdr:row>
      <xdr:rowOff>0</xdr:rowOff>
    </xdr:from>
    <xdr:to>
      <xdr:col>3</xdr:col>
      <xdr:colOff>1359957</xdr:colOff>
      <xdr:row>729</xdr:row>
      <xdr:rowOff>203200</xdr:rowOff>
    </xdr:to>
    <xdr:pic>
      <xdr:nvPicPr>
        <xdr:cNvPr id="444" name="Picture 4">
          <a:extLst>
            <a:ext uri="{FF2B5EF4-FFF2-40B4-BE49-F238E27FC236}">
              <a16:creationId xmlns=""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7375147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729</xdr:row>
      <xdr:rowOff>0</xdr:rowOff>
    </xdr:from>
    <xdr:to>
      <xdr:col>3</xdr:col>
      <xdr:colOff>209550</xdr:colOff>
      <xdr:row>729</xdr:row>
      <xdr:rowOff>160020</xdr:rowOff>
    </xdr:to>
    <xdr:pic>
      <xdr:nvPicPr>
        <xdr:cNvPr id="445" name="Picture 5" descr="http://t0.gstatic.com/images?q=tbn:ANd9GcR2wLGNqdW1KVjSkkXzxtY9J7kSH3YArES1m5PQzzCeqCTDlyA1FA">
          <a:extLst>
            <a:ext uri="{FF2B5EF4-FFF2-40B4-BE49-F238E27FC236}">
              <a16:creationId xmlns=""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3751475"/>
          <a:ext cx="209550" cy="160020"/>
        </a:xfrm>
        <a:prstGeom prst="rect">
          <a:avLst/>
        </a:prstGeom>
        <a:noFill/>
      </xdr:spPr>
    </xdr:pic>
    <xdr:clientData/>
  </xdr:twoCellAnchor>
  <xdr:twoCellAnchor editAs="oneCell">
    <xdr:from>
      <xdr:col>3</xdr:col>
      <xdr:colOff>19050</xdr:colOff>
      <xdr:row>730</xdr:row>
      <xdr:rowOff>161925</xdr:rowOff>
    </xdr:from>
    <xdr:to>
      <xdr:col>3</xdr:col>
      <xdr:colOff>177800</xdr:colOff>
      <xdr:row>730</xdr:row>
      <xdr:rowOff>352425</xdr:rowOff>
    </xdr:to>
    <xdr:pic>
      <xdr:nvPicPr>
        <xdr:cNvPr id="446" name="Picture 445" descr="http://www.blogcdn.com/media/2012/09/ltenetworks.jpg">
          <a:extLst>
            <a:ext uri="{FF2B5EF4-FFF2-40B4-BE49-F238E27FC236}">
              <a16:creationId xmlns="" xmlns:a16="http://schemas.microsoft.com/office/drawing/2014/main" id="{00000000-0008-0000-0A00-0000BE010000}"/>
            </a:ext>
          </a:extLst>
        </xdr:cNvPr>
        <xdr:cNvPicPr/>
      </xdr:nvPicPr>
      <xdr:blipFill>
        <a:blip xmlns:r="http://schemas.openxmlformats.org/officeDocument/2006/relationships" r:embed="rId50" cstate="print"/>
        <a:srcRect l="23556" r="27111"/>
        <a:stretch>
          <a:fillRect/>
        </a:stretch>
      </xdr:blipFill>
      <xdr:spPr bwMode="auto">
        <a:xfrm>
          <a:off x="1981200" y="375075450"/>
          <a:ext cx="158750" cy="190500"/>
        </a:xfrm>
        <a:prstGeom prst="rect">
          <a:avLst/>
        </a:prstGeom>
        <a:noFill/>
        <a:ln w="9525">
          <a:noFill/>
          <a:miter lim="800000"/>
          <a:headEnd/>
          <a:tailEnd/>
        </a:ln>
      </xdr:spPr>
    </xdr:pic>
    <xdr:clientData/>
  </xdr:twoCellAnchor>
  <xdr:twoCellAnchor editAs="oneCell">
    <xdr:from>
      <xdr:col>3</xdr:col>
      <xdr:colOff>1207557</xdr:colOff>
      <xdr:row>725</xdr:row>
      <xdr:rowOff>0</xdr:rowOff>
    </xdr:from>
    <xdr:to>
      <xdr:col>3</xdr:col>
      <xdr:colOff>1359957</xdr:colOff>
      <xdr:row>725</xdr:row>
      <xdr:rowOff>203200</xdr:rowOff>
    </xdr:to>
    <xdr:pic>
      <xdr:nvPicPr>
        <xdr:cNvPr id="447" name="Picture 4">
          <a:extLst>
            <a:ext uri="{FF2B5EF4-FFF2-40B4-BE49-F238E27FC236}">
              <a16:creationId xmlns=""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90461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725</xdr:row>
      <xdr:rowOff>0</xdr:rowOff>
    </xdr:from>
    <xdr:to>
      <xdr:col>3</xdr:col>
      <xdr:colOff>209550</xdr:colOff>
      <xdr:row>725</xdr:row>
      <xdr:rowOff>160020</xdr:rowOff>
    </xdr:to>
    <xdr:pic>
      <xdr:nvPicPr>
        <xdr:cNvPr id="448" name="Picture 5" descr="http://t0.gstatic.com/images?q=tbn:ANd9GcR2wLGNqdW1KVjSkkXzxtY9J7kSH3YArES1m5PQzzCeqCTDlyA1FA">
          <a:extLst>
            <a:ext uri="{FF2B5EF4-FFF2-40B4-BE49-F238E27FC236}">
              <a16:creationId xmlns=""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9046125"/>
          <a:ext cx="209550" cy="160020"/>
        </a:xfrm>
        <a:prstGeom prst="rect">
          <a:avLst/>
        </a:prstGeom>
        <a:noFill/>
      </xdr:spPr>
    </xdr:pic>
    <xdr:clientData/>
  </xdr:twoCellAnchor>
  <xdr:twoCellAnchor editAs="oneCell">
    <xdr:from>
      <xdr:col>3</xdr:col>
      <xdr:colOff>1207557</xdr:colOff>
      <xdr:row>724</xdr:row>
      <xdr:rowOff>0</xdr:rowOff>
    </xdr:from>
    <xdr:to>
      <xdr:col>3</xdr:col>
      <xdr:colOff>1359957</xdr:colOff>
      <xdr:row>724</xdr:row>
      <xdr:rowOff>203200</xdr:rowOff>
    </xdr:to>
    <xdr:pic>
      <xdr:nvPicPr>
        <xdr:cNvPr id="449" name="Picture 4">
          <a:extLst>
            <a:ext uri="{FF2B5EF4-FFF2-40B4-BE49-F238E27FC236}">
              <a16:creationId xmlns=""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79412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724</xdr:row>
      <xdr:rowOff>0</xdr:rowOff>
    </xdr:from>
    <xdr:to>
      <xdr:col>3</xdr:col>
      <xdr:colOff>209550</xdr:colOff>
      <xdr:row>724</xdr:row>
      <xdr:rowOff>160020</xdr:rowOff>
    </xdr:to>
    <xdr:pic>
      <xdr:nvPicPr>
        <xdr:cNvPr id="450" name="Picture 5" descr="http://t0.gstatic.com/images?q=tbn:ANd9GcR2wLGNqdW1KVjSkkXzxtY9J7kSH3YArES1m5PQzzCeqCTDlyA1FA">
          <a:extLst>
            <a:ext uri="{FF2B5EF4-FFF2-40B4-BE49-F238E27FC236}">
              <a16:creationId xmlns=""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7941225"/>
          <a:ext cx="209550" cy="160020"/>
        </a:xfrm>
        <a:prstGeom prst="rect">
          <a:avLst/>
        </a:prstGeom>
        <a:noFill/>
      </xdr:spPr>
    </xdr:pic>
    <xdr:clientData/>
  </xdr:twoCellAnchor>
  <xdr:twoCellAnchor editAs="oneCell">
    <xdr:from>
      <xdr:col>3</xdr:col>
      <xdr:colOff>1207557</xdr:colOff>
      <xdr:row>723</xdr:row>
      <xdr:rowOff>0</xdr:rowOff>
    </xdr:from>
    <xdr:to>
      <xdr:col>3</xdr:col>
      <xdr:colOff>1359957</xdr:colOff>
      <xdr:row>723</xdr:row>
      <xdr:rowOff>203200</xdr:rowOff>
    </xdr:to>
    <xdr:pic>
      <xdr:nvPicPr>
        <xdr:cNvPr id="451" name="Picture 4">
          <a:extLst>
            <a:ext uri="{FF2B5EF4-FFF2-40B4-BE49-F238E27FC236}">
              <a16:creationId xmlns=""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68363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723</xdr:row>
      <xdr:rowOff>0</xdr:rowOff>
    </xdr:from>
    <xdr:to>
      <xdr:col>3</xdr:col>
      <xdr:colOff>209550</xdr:colOff>
      <xdr:row>723</xdr:row>
      <xdr:rowOff>160020</xdr:rowOff>
    </xdr:to>
    <xdr:pic>
      <xdr:nvPicPr>
        <xdr:cNvPr id="452" name="Picture 5" descr="http://t0.gstatic.com/images?q=tbn:ANd9GcR2wLGNqdW1KVjSkkXzxtY9J7kSH3YArES1m5PQzzCeqCTDlyA1FA">
          <a:extLst>
            <a:ext uri="{FF2B5EF4-FFF2-40B4-BE49-F238E27FC236}">
              <a16:creationId xmlns=""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6836325"/>
          <a:ext cx="209550" cy="160020"/>
        </a:xfrm>
        <a:prstGeom prst="rect">
          <a:avLst/>
        </a:prstGeom>
        <a:noFill/>
      </xdr:spPr>
    </xdr:pic>
    <xdr:clientData/>
  </xdr:twoCellAnchor>
  <xdr:twoCellAnchor editAs="oneCell">
    <xdr:from>
      <xdr:col>3</xdr:col>
      <xdr:colOff>1207557</xdr:colOff>
      <xdr:row>722</xdr:row>
      <xdr:rowOff>0</xdr:rowOff>
    </xdr:from>
    <xdr:to>
      <xdr:col>3</xdr:col>
      <xdr:colOff>1359957</xdr:colOff>
      <xdr:row>722</xdr:row>
      <xdr:rowOff>203200</xdr:rowOff>
    </xdr:to>
    <xdr:pic>
      <xdr:nvPicPr>
        <xdr:cNvPr id="453" name="Picture 4">
          <a:extLst>
            <a:ext uri="{FF2B5EF4-FFF2-40B4-BE49-F238E27FC236}">
              <a16:creationId xmlns=""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57314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722</xdr:row>
      <xdr:rowOff>0</xdr:rowOff>
    </xdr:from>
    <xdr:to>
      <xdr:col>3</xdr:col>
      <xdr:colOff>209550</xdr:colOff>
      <xdr:row>722</xdr:row>
      <xdr:rowOff>160020</xdr:rowOff>
    </xdr:to>
    <xdr:pic>
      <xdr:nvPicPr>
        <xdr:cNvPr id="454" name="Picture 5" descr="http://t0.gstatic.com/images?q=tbn:ANd9GcR2wLGNqdW1KVjSkkXzxtY9J7kSH3YArES1m5PQzzCeqCTDlyA1FA">
          <a:extLst>
            <a:ext uri="{FF2B5EF4-FFF2-40B4-BE49-F238E27FC236}">
              <a16:creationId xmlns=""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5731425"/>
          <a:ext cx="209550" cy="160020"/>
        </a:xfrm>
        <a:prstGeom prst="rect">
          <a:avLst/>
        </a:prstGeom>
        <a:noFill/>
      </xdr:spPr>
    </xdr:pic>
    <xdr:clientData/>
  </xdr:twoCellAnchor>
  <xdr:twoCellAnchor editAs="oneCell">
    <xdr:from>
      <xdr:col>3</xdr:col>
      <xdr:colOff>1207557</xdr:colOff>
      <xdr:row>721</xdr:row>
      <xdr:rowOff>0</xdr:rowOff>
    </xdr:from>
    <xdr:to>
      <xdr:col>3</xdr:col>
      <xdr:colOff>1359957</xdr:colOff>
      <xdr:row>721</xdr:row>
      <xdr:rowOff>203200</xdr:rowOff>
    </xdr:to>
    <xdr:pic>
      <xdr:nvPicPr>
        <xdr:cNvPr id="455" name="Picture 4">
          <a:extLst>
            <a:ext uri="{FF2B5EF4-FFF2-40B4-BE49-F238E27FC236}">
              <a16:creationId xmlns=""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46265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721</xdr:row>
      <xdr:rowOff>0</xdr:rowOff>
    </xdr:from>
    <xdr:to>
      <xdr:col>3</xdr:col>
      <xdr:colOff>209550</xdr:colOff>
      <xdr:row>721</xdr:row>
      <xdr:rowOff>160020</xdr:rowOff>
    </xdr:to>
    <xdr:pic>
      <xdr:nvPicPr>
        <xdr:cNvPr id="456" name="Picture 5" descr="http://t0.gstatic.com/images?q=tbn:ANd9GcR2wLGNqdW1KVjSkkXzxtY9J7kSH3YArES1m5PQzzCeqCTDlyA1FA">
          <a:extLst>
            <a:ext uri="{FF2B5EF4-FFF2-40B4-BE49-F238E27FC236}">
              <a16:creationId xmlns=""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4626525"/>
          <a:ext cx="209550" cy="160020"/>
        </a:xfrm>
        <a:prstGeom prst="rect">
          <a:avLst/>
        </a:prstGeom>
        <a:noFill/>
      </xdr:spPr>
    </xdr:pic>
    <xdr:clientData/>
  </xdr:twoCellAnchor>
  <xdr:twoCellAnchor editAs="oneCell">
    <xdr:from>
      <xdr:col>3</xdr:col>
      <xdr:colOff>1207557</xdr:colOff>
      <xdr:row>720</xdr:row>
      <xdr:rowOff>0</xdr:rowOff>
    </xdr:from>
    <xdr:to>
      <xdr:col>3</xdr:col>
      <xdr:colOff>1359957</xdr:colOff>
      <xdr:row>720</xdr:row>
      <xdr:rowOff>203200</xdr:rowOff>
    </xdr:to>
    <xdr:pic>
      <xdr:nvPicPr>
        <xdr:cNvPr id="457" name="Picture 4">
          <a:extLst>
            <a:ext uri="{FF2B5EF4-FFF2-40B4-BE49-F238E27FC236}">
              <a16:creationId xmlns=""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35216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720</xdr:row>
      <xdr:rowOff>0</xdr:rowOff>
    </xdr:from>
    <xdr:to>
      <xdr:col>3</xdr:col>
      <xdr:colOff>209550</xdr:colOff>
      <xdr:row>720</xdr:row>
      <xdr:rowOff>160020</xdr:rowOff>
    </xdr:to>
    <xdr:pic>
      <xdr:nvPicPr>
        <xdr:cNvPr id="458" name="Picture 5" descr="http://t0.gstatic.com/images?q=tbn:ANd9GcR2wLGNqdW1KVjSkkXzxtY9J7kSH3YArES1m5PQzzCeqCTDlyA1FA">
          <a:extLst>
            <a:ext uri="{FF2B5EF4-FFF2-40B4-BE49-F238E27FC236}">
              <a16:creationId xmlns=""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3521625"/>
          <a:ext cx="209550" cy="160020"/>
        </a:xfrm>
        <a:prstGeom prst="rect">
          <a:avLst/>
        </a:prstGeom>
        <a:noFill/>
      </xdr:spPr>
    </xdr:pic>
    <xdr:clientData/>
  </xdr:twoCellAnchor>
  <xdr:twoCellAnchor editAs="oneCell">
    <xdr:from>
      <xdr:col>3</xdr:col>
      <xdr:colOff>0</xdr:colOff>
      <xdr:row>720</xdr:row>
      <xdr:rowOff>0</xdr:rowOff>
    </xdr:from>
    <xdr:to>
      <xdr:col>3</xdr:col>
      <xdr:colOff>209550</xdr:colOff>
      <xdr:row>720</xdr:row>
      <xdr:rowOff>160020</xdr:rowOff>
    </xdr:to>
    <xdr:pic>
      <xdr:nvPicPr>
        <xdr:cNvPr id="459" name="Picture 5" descr="http://t0.gstatic.com/images?q=tbn:ANd9GcR2wLGNqdW1KVjSkkXzxtY9J7kSH3YArES1m5PQzzCeqCTDlyA1FA">
          <a:extLst>
            <a:ext uri="{FF2B5EF4-FFF2-40B4-BE49-F238E27FC236}">
              <a16:creationId xmlns=""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3521625"/>
          <a:ext cx="209550" cy="160020"/>
        </a:xfrm>
        <a:prstGeom prst="rect">
          <a:avLst/>
        </a:prstGeom>
        <a:noFill/>
      </xdr:spPr>
    </xdr:pic>
    <xdr:clientData/>
  </xdr:twoCellAnchor>
  <xdr:twoCellAnchor editAs="oneCell">
    <xdr:from>
      <xdr:col>3</xdr:col>
      <xdr:colOff>0</xdr:colOff>
      <xdr:row>233</xdr:row>
      <xdr:rowOff>261408</xdr:rowOff>
    </xdr:from>
    <xdr:to>
      <xdr:col>3</xdr:col>
      <xdr:colOff>209550</xdr:colOff>
      <xdr:row>233</xdr:row>
      <xdr:rowOff>421428</xdr:rowOff>
    </xdr:to>
    <xdr:pic>
      <xdr:nvPicPr>
        <xdr:cNvPr id="460" name="Picture 5" descr="http://t0.gstatic.com/images?q=tbn:ANd9GcR2wLGNqdW1KVjSkkXzxtY9J7kSH3YArES1m5PQzzCeqCTDlyA1FA">
          <a:extLst>
            <a:ext uri="{FF2B5EF4-FFF2-40B4-BE49-F238E27FC236}">
              <a16:creationId xmlns=""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79652283"/>
          <a:ext cx="209550" cy="160020"/>
        </a:xfrm>
        <a:prstGeom prst="rect">
          <a:avLst/>
        </a:prstGeom>
        <a:noFill/>
      </xdr:spPr>
    </xdr:pic>
    <xdr:clientData/>
  </xdr:twoCellAnchor>
  <xdr:twoCellAnchor editAs="oneCell">
    <xdr:from>
      <xdr:col>3</xdr:col>
      <xdr:colOff>1207557</xdr:colOff>
      <xdr:row>233</xdr:row>
      <xdr:rowOff>13757</xdr:rowOff>
    </xdr:from>
    <xdr:to>
      <xdr:col>3</xdr:col>
      <xdr:colOff>1359957</xdr:colOff>
      <xdr:row>233</xdr:row>
      <xdr:rowOff>216957</xdr:rowOff>
    </xdr:to>
    <xdr:pic>
      <xdr:nvPicPr>
        <xdr:cNvPr id="461" name="Picture 4">
          <a:extLst>
            <a:ext uri="{FF2B5EF4-FFF2-40B4-BE49-F238E27FC236}">
              <a16:creationId xmlns=""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794046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233</xdr:row>
      <xdr:rowOff>0</xdr:rowOff>
    </xdr:from>
    <xdr:to>
      <xdr:col>3</xdr:col>
      <xdr:colOff>196849</xdr:colOff>
      <xdr:row>233</xdr:row>
      <xdr:rowOff>190500</xdr:rowOff>
    </xdr:to>
    <xdr:pic>
      <xdr:nvPicPr>
        <xdr:cNvPr id="462" name="Picture 461" descr="http://www.blogcdn.com/media/2012/09/ltenetworks.jpg">
          <a:extLst>
            <a:ext uri="{FF2B5EF4-FFF2-40B4-BE49-F238E27FC236}">
              <a16:creationId xmlns="" xmlns:a16="http://schemas.microsoft.com/office/drawing/2014/main" id="{00000000-0008-0000-0A00-0000CE010000}"/>
            </a:ext>
          </a:extLst>
        </xdr:cNvPr>
        <xdr:cNvPicPr/>
      </xdr:nvPicPr>
      <xdr:blipFill>
        <a:blip xmlns:r="http://schemas.openxmlformats.org/officeDocument/2006/relationships" r:embed="rId50" cstate="print"/>
        <a:srcRect l="23556" r="27111"/>
        <a:stretch>
          <a:fillRect/>
        </a:stretch>
      </xdr:blipFill>
      <xdr:spPr bwMode="auto">
        <a:xfrm>
          <a:off x="2000249" y="79390875"/>
          <a:ext cx="158750" cy="190500"/>
        </a:xfrm>
        <a:prstGeom prst="rect">
          <a:avLst/>
        </a:prstGeom>
        <a:noFill/>
        <a:ln w="9525">
          <a:noFill/>
          <a:miter lim="800000"/>
          <a:headEnd/>
          <a:tailEnd/>
        </a:ln>
      </xdr:spPr>
    </xdr:pic>
    <xdr:clientData/>
  </xdr:twoCellAnchor>
  <xdr:twoCellAnchor editAs="oneCell">
    <xdr:from>
      <xdr:col>3</xdr:col>
      <xdr:colOff>0</xdr:colOff>
      <xdr:row>719</xdr:row>
      <xdr:rowOff>261408</xdr:rowOff>
    </xdr:from>
    <xdr:to>
      <xdr:col>3</xdr:col>
      <xdr:colOff>209550</xdr:colOff>
      <xdr:row>719</xdr:row>
      <xdr:rowOff>421428</xdr:rowOff>
    </xdr:to>
    <xdr:pic>
      <xdr:nvPicPr>
        <xdr:cNvPr id="463" name="Picture 5" descr="http://t0.gstatic.com/images?q=tbn:ANd9GcR2wLGNqdW1KVjSkkXzxtY9J7kSH3YArES1m5PQzzCeqCTDlyA1FA">
          <a:extLst>
            <a:ext uri="{FF2B5EF4-FFF2-40B4-BE49-F238E27FC236}">
              <a16:creationId xmlns=""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2601933"/>
          <a:ext cx="209550" cy="160020"/>
        </a:xfrm>
        <a:prstGeom prst="rect">
          <a:avLst/>
        </a:prstGeom>
        <a:noFill/>
      </xdr:spPr>
    </xdr:pic>
    <xdr:clientData/>
  </xdr:twoCellAnchor>
  <xdr:twoCellAnchor editAs="oneCell">
    <xdr:from>
      <xdr:col>3</xdr:col>
      <xdr:colOff>1207557</xdr:colOff>
      <xdr:row>719</xdr:row>
      <xdr:rowOff>13757</xdr:rowOff>
    </xdr:from>
    <xdr:to>
      <xdr:col>3</xdr:col>
      <xdr:colOff>1359957</xdr:colOff>
      <xdr:row>719</xdr:row>
      <xdr:rowOff>216957</xdr:rowOff>
    </xdr:to>
    <xdr:pic>
      <xdr:nvPicPr>
        <xdr:cNvPr id="464" name="Picture 4">
          <a:extLst>
            <a:ext uri="{FF2B5EF4-FFF2-40B4-BE49-F238E27FC236}">
              <a16:creationId xmlns=""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23542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719</xdr:row>
      <xdr:rowOff>0</xdr:rowOff>
    </xdr:from>
    <xdr:to>
      <xdr:col>3</xdr:col>
      <xdr:colOff>196849</xdr:colOff>
      <xdr:row>719</xdr:row>
      <xdr:rowOff>190500</xdr:rowOff>
    </xdr:to>
    <xdr:pic>
      <xdr:nvPicPr>
        <xdr:cNvPr id="465" name="Picture 464" descr="http://www.blogcdn.com/media/2012/09/ltenetworks.jpg">
          <a:extLst>
            <a:ext uri="{FF2B5EF4-FFF2-40B4-BE49-F238E27FC236}">
              <a16:creationId xmlns="" xmlns:a16="http://schemas.microsoft.com/office/drawing/2014/main" id="{00000000-0008-0000-0A00-0000D1010000}"/>
            </a:ext>
          </a:extLst>
        </xdr:cNvPr>
        <xdr:cNvPicPr/>
      </xdr:nvPicPr>
      <xdr:blipFill>
        <a:blip xmlns:r="http://schemas.openxmlformats.org/officeDocument/2006/relationships" r:embed="rId50" cstate="print"/>
        <a:srcRect l="23556" r="27111"/>
        <a:stretch>
          <a:fillRect/>
        </a:stretch>
      </xdr:blipFill>
      <xdr:spPr bwMode="auto">
        <a:xfrm>
          <a:off x="2000249" y="362340525"/>
          <a:ext cx="158750" cy="190500"/>
        </a:xfrm>
        <a:prstGeom prst="rect">
          <a:avLst/>
        </a:prstGeom>
        <a:noFill/>
        <a:ln w="9525">
          <a:noFill/>
          <a:miter lim="800000"/>
          <a:headEnd/>
          <a:tailEnd/>
        </a:ln>
      </xdr:spPr>
    </xdr:pic>
    <xdr:clientData/>
  </xdr:twoCellAnchor>
  <xdr:twoCellAnchor editAs="oneCell">
    <xdr:from>
      <xdr:col>3</xdr:col>
      <xdr:colOff>0</xdr:colOff>
      <xdr:row>718</xdr:row>
      <xdr:rowOff>261408</xdr:rowOff>
    </xdr:from>
    <xdr:to>
      <xdr:col>3</xdr:col>
      <xdr:colOff>209550</xdr:colOff>
      <xdr:row>718</xdr:row>
      <xdr:rowOff>421428</xdr:rowOff>
    </xdr:to>
    <xdr:pic>
      <xdr:nvPicPr>
        <xdr:cNvPr id="466" name="Picture 5" descr="http://t0.gstatic.com/images?q=tbn:ANd9GcR2wLGNqdW1KVjSkkXzxtY9J7kSH3YArES1m5PQzzCeqCTDlyA1FA">
          <a:extLst>
            <a:ext uri="{FF2B5EF4-FFF2-40B4-BE49-F238E27FC236}">
              <a16:creationId xmlns=""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1497033"/>
          <a:ext cx="209550" cy="160020"/>
        </a:xfrm>
        <a:prstGeom prst="rect">
          <a:avLst/>
        </a:prstGeom>
        <a:noFill/>
      </xdr:spPr>
    </xdr:pic>
    <xdr:clientData/>
  </xdr:twoCellAnchor>
  <xdr:twoCellAnchor editAs="oneCell">
    <xdr:from>
      <xdr:col>3</xdr:col>
      <xdr:colOff>1207557</xdr:colOff>
      <xdr:row>718</xdr:row>
      <xdr:rowOff>13757</xdr:rowOff>
    </xdr:from>
    <xdr:to>
      <xdr:col>3</xdr:col>
      <xdr:colOff>1359957</xdr:colOff>
      <xdr:row>718</xdr:row>
      <xdr:rowOff>216957</xdr:rowOff>
    </xdr:to>
    <xdr:pic>
      <xdr:nvPicPr>
        <xdr:cNvPr id="467" name="Picture 4">
          <a:extLst>
            <a:ext uri="{FF2B5EF4-FFF2-40B4-BE49-F238E27FC236}">
              <a16:creationId xmlns=""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12493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718</xdr:row>
      <xdr:rowOff>0</xdr:rowOff>
    </xdr:from>
    <xdr:to>
      <xdr:col>3</xdr:col>
      <xdr:colOff>196849</xdr:colOff>
      <xdr:row>718</xdr:row>
      <xdr:rowOff>190500</xdr:rowOff>
    </xdr:to>
    <xdr:pic>
      <xdr:nvPicPr>
        <xdr:cNvPr id="468" name="Picture 467" descr="http://www.blogcdn.com/media/2012/09/ltenetworks.jpg">
          <a:extLst>
            <a:ext uri="{FF2B5EF4-FFF2-40B4-BE49-F238E27FC236}">
              <a16:creationId xmlns="" xmlns:a16="http://schemas.microsoft.com/office/drawing/2014/main" id="{00000000-0008-0000-0A00-0000D4010000}"/>
            </a:ext>
          </a:extLst>
        </xdr:cNvPr>
        <xdr:cNvPicPr/>
      </xdr:nvPicPr>
      <xdr:blipFill>
        <a:blip xmlns:r="http://schemas.openxmlformats.org/officeDocument/2006/relationships" r:embed="rId50" cstate="print"/>
        <a:srcRect l="23556" r="27111"/>
        <a:stretch>
          <a:fillRect/>
        </a:stretch>
      </xdr:blipFill>
      <xdr:spPr bwMode="auto">
        <a:xfrm>
          <a:off x="2000249" y="361235625"/>
          <a:ext cx="158750" cy="190500"/>
        </a:xfrm>
        <a:prstGeom prst="rect">
          <a:avLst/>
        </a:prstGeom>
        <a:noFill/>
        <a:ln w="9525">
          <a:noFill/>
          <a:miter lim="800000"/>
          <a:headEnd/>
          <a:tailEnd/>
        </a:ln>
      </xdr:spPr>
    </xdr:pic>
    <xdr:clientData/>
  </xdr:twoCellAnchor>
  <xdr:twoCellAnchor editAs="oneCell">
    <xdr:from>
      <xdr:col>3</xdr:col>
      <xdr:colOff>0</xdr:colOff>
      <xdr:row>717</xdr:row>
      <xdr:rowOff>261408</xdr:rowOff>
    </xdr:from>
    <xdr:to>
      <xdr:col>3</xdr:col>
      <xdr:colOff>209550</xdr:colOff>
      <xdr:row>717</xdr:row>
      <xdr:rowOff>421428</xdr:rowOff>
    </xdr:to>
    <xdr:pic>
      <xdr:nvPicPr>
        <xdr:cNvPr id="469" name="Picture 5" descr="http://t0.gstatic.com/images?q=tbn:ANd9GcR2wLGNqdW1KVjSkkXzxtY9J7kSH3YArES1m5PQzzCeqCTDlyA1FA">
          <a:extLst>
            <a:ext uri="{FF2B5EF4-FFF2-40B4-BE49-F238E27FC236}">
              <a16:creationId xmlns=""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60392133"/>
          <a:ext cx="209550" cy="160020"/>
        </a:xfrm>
        <a:prstGeom prst="rect">
          <a:avLst/>
        </a:prstGeom>
        <a:noFill/>
      </xdr:spPr>
    </xdr:pic>
    <xdr:clientData/>
  </xdr:twoCellAnchor>
  <xdr:twoCellAnchor editAs="oneCell">
    <xdr:from>
      <xdr:col>3</xdr:col>
      <xdr:colOff>1207557</xdr:colOff>
      <xdr:row>717</xdr:row>
      <xdr:rowOff>13757</xdr:rowOff>
    </xdr:from>
    <xdr:to>
      <xdr:col>3</xdr:col>
      <xdr:colOff>1359957</xdr:colOff>
      <xdr:row>717</xdr:row>
      <xdr:rowOff>216957</xdr:rowOff>
    </xdr:to>
    <xdr:pic>
      <xdr:nvPicPr>
        <xdr:cNvPr id="470" name="Picture 4">
          <a:extLst>
            <a:ext uri="{FF2B5EF4-FFF2-40B4-BE49-F238E27FC236}">
              <a16:creationId xmlns=""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01444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717</xdr:row>
      <xdr:rowOff>0</xdr:rowOff>
    </xdr:from>
    <xdr:to>
      <xdr:col>3</xdr:col>
      <xdr:colOff>196849</xdr:colOff>
      <xdr:row>717</xdr:row>
      <xdr:rowOff>190500</xdr:rowOff>
    </xdr:to>
    <xdr:pic>
      <xdr:nvPicPr>
        <xdr:cNvPr id="471" name="Picture 470" descr="http://www.blogcdn.com/media/2012/09/ltenetworks.jpg">
          <a:extLst>
            <a:ext uri="{FF2B5EF4-FFF2-40B4-BE49-F238E27FC236}">
              <a16:creationId xmlns="" xmlns:a16="http://schemas.microsoft.com/office/drawing/2014/main" id="{00000000-0008-0000-0A00-0000D7010000}"/>
            </a:ext>
          </a:extLst>
        </xdr:cNvPr>
        <xdr:cNvPicPr/>
      </xdr:nvPicPr>
      <xdr:blipFill>
        <a:blip xmlns:r="http://schemas.openxmlformats.org/officeDocument/2006/relationships" r:embed="rId50" cstate="print"/>
        <a:srcRect l="23556" r="27111"/>
        <a:stretch>
          <a:fillRect/>
        </a:stretch>
      </xdr:blipFill>
      <xdr:spPr bwMode="auto">
        <a:xfrm>
          <a:off x="2000249" y="360130725"/>
          <a:ext cx="158750" cy="190500"/>
        </a:xfrm>
        <a:prstGeom prst="rect">
          <a:avLst/>
        </a:prstGeom>
        <a:noFill/>
        <a:ln w="9525">
          <a:noFill/>
          <a:miter lim="800000"/>
          <a:headEnd/>
          <a:tailEnd/>
        </a:ln>
      </xdr:spPr>
    </xdr:pic>
    <xdr:clientData/>
  </xdr:twoCellAnchor>
  <xdr:twoCellAnchor editAs="oneCell">
    <xdr:from>
      <xdr:col>3</xdr:col>
      <xdr:colOff>0</xdr:colOff>
      <xdr:row>716</xdr:row>
      <xdr:rowOff>261408</xdr:rowOff>
    </xdr:from>
    <xdr:to>
      <xdr:col>3</xdr:col>
      <xdr:colOff>209550</xdr:colOff>
      <xdr:row>716</xdr:row>
      <xdr:rowOff>421428</xdr:rowOff>
    </xdr:to>
    <xdr:pic>
      <xdr:nvPicPr>
        <xdr:cNvPr id="472" name="Picture 5" descr="http://t0.gstatic.com/images?q=tbn:ANd9GcR2wLGNqdW1KVjSkkXzxtY9J7kSH3YArES1m5PQzzCeqCTDlyA1FA">
          <a:extLst>
            <a:ext uri="{FF2B5EF4-FFF2-40B4-BE49-F238E27FC236}">
              <a16:creationId xmlns=""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9115783"/>
          <a:ext cx="209550" cy="160020"/>
        </a:xfrm>
        <a:prstGeom prst="rect">
          <a:avLst/>
        </a:prstGeom>
        <a:noFill/>
      </xdr:spPr>
    </xdr:pic>
    <xdr:clientData/>
  </xdr:twoCellAnchor>
  <xdr:twoCellAnchor editAs="oneCell">
    <xdr:from>
      <xdr:col>3</xdr:col>
      <xdr:colOff>1207557</xdr:colOff>
      <xdr:row>716</xdr:row>
      <xdr:rowOff>13757</xdr:rowOff>
    </xdr:from>
    <xdr:to>
      <xdr:col>3</xdr:col>
      <xdr:colOff>1359957</xdr:colOff>
      <xdr:row>716</xdr:row>
      <xdr:rowOff>216957</xdr:rowOff>
    </xdr:to>
    <xdr:pic>
      <xdr:nvPicPr>
        <xdr:cNvPr id="473" name="Picture 4">
          <a:extLst>
            <a:ext uri="{FF2B5EF4-FFF2-40B4-BE49-F238E27FC236}">
              <a16:creationId xmlns=""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88681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716</xdr:row>
      <xdr:rowOff>0</xdr:rowOff>
    </xdr:from>
    <xdr:to>
      <xdr:col>3</xdr:col>
      <xdr:colOff>196849</xdr:colOff>
      <xdr:row>716</xdr:row>
      <xdr:rowOff>190500</xdr:rowOff>
    </xdr:to>
    <xdr:pic>
      <xdr:nvPicPr>
        <xdr:cNvPr id="474" name="Picture 473" descr="http://www.blogcdn.com/media/2012/09/ltenetworks.jpg">
          <a:extLst>
            <a:ext uri="{FF2B5EF4-FFF2-40B4-BE49-F238E27FC236}">
              <a16:creationId xmlns="" xmlns:a16="http://schemas.microsoft.com/office/drawing/2014/main" id="{00000000-0008-0000-0A00-0000DA010000}"/>
            </a:ext>
          </a:extLst>
        </xdr:cNvPr>
        <xdr:cNvPicPr/>
      </xdr:nvPicPr>
      <xdr:blipFill>
        <a:blip xmlns:r="http://schemas.openxmlformats.org/officeDocument/2006/relationships" r:embed="rId50" cstate="print"/>
        <a:srcRect l="23556" r="27111"/>
        <a:stretch>
          <a:fillRect/>
        </a:stretch>
      </xdr:blipFill>
      <xdr:spPr bwMode="auto">
        <a:xfrm>
          <a:off x="2000249" y="358854375"/>
          <a:ext cx="158750" cy="190500"/>
        </a:xfrm>
        <a:prstGeom prst="rect">
          <a:avLst/>
        </a:prstGeom>
        <a:noFill/>
        <a:ln w="9525">
          <a:noFill/>
          <a:miter lim="800000"/>
          <a:headEnd/>
          <a:tailEnd/>
        </a:ln>
      </xdr:spPr>
    </xdr:pic>
    <xdr:clientData/>
  </xdr:twoCellAnchor>
  <xdr:twoCellAnchor editAs="oneCell">
    <xdr:from>
      <xdr:col>3</xdr:col>
      <xdr:colOff>1207557</xdr:colOff>
      <xdr:row>715</xdr:row>
      <xdr:rowOff>0</xdr:rowOff>
    </xdr:from>
    <xdr:to>
      <xdr:col>3</xdr:col>
      <xdr:colOff>1359957</xdr:colOff>
      <xdr:row>715</xdr:row>
      <xdr:rowOff>203200</xdr:rowOff>
    </xdr:to>
    <xdr:pic>
      <xdr:nvPicPr>
        <xdr:cNvPr id="475" name="Picture 4">
          <a:extLst>
            <a:ext uri="{FF2B5EF4-FFF2-40B4-BE49-F238E27FC236}">
              <a16:creationId xmlns=""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768280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715</xdr:row>
      <xdr:rowOff>0</xdr:rowOff>
    </xdr:from>
    <xdr:to>
      <xdr:col>3</xdr:col>
      <xdr:colOff>209550</xdr:colOff>
      <xdr:row>715</xdr:row>
      <xdr:rowOff>160020</xdr:rowOff>
    </xdr:to>
    <xdr:pic>
      <xdr:nvPicPr>
        <xdr:cNvPr id="476" name="Picture 5" descr="http://t0.gstatic.com/images?q=tbn:ANd9GcR2wLGNqdW1KVjSkkXzxtY9J7kSH3YArES1m5PQzzCeqCTDlyA1FA">
          <a:extLst>
            <a:ext uri="{FF2B5EF4-FFF2-40B4-BE49-F238E27FC236}">
              <a16:creationId xmlns=""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7682800"/>
          <a:ext cx="209550" cy="160020"/>
        </a:xfrm>
        <a:prstGeom prst="rect">
          <a:avLst/>
        </a:prstGeom>
        <a:noFill/>
      </xdr:spPr>
    </xdr:pic>
    <xdr:clientData/>
  </xdr:twoCellAnchor>
  <xdr:twoCellAnchor editAs="oneCell">
    <xdr:from>
      <xdr:col>3</xdr:col>
      <xdr:colOff>1207557</xdr:colOff>
      <xdr:row>714</xdr:row>
      <xdr:rowOff>0</xdr:rowOff>
    </xdr:from>
    <xdr:to>
      <xdr:col>3</xdr:col>
      <xdr:colOff>1359957</xdr:colOff>
      <xdr:row>714</xdr:row>
      <xdr:rowOff>203200</xdr:rowOff>
    </xdr:to>
    <xdr:pic>
      <xdr:nvPicPr>
        <xdr:cNvPr id="477" name="Picture 4">
          <a:extLst>
            <a:ext uri="{FF2B5EF4-FFF2-40B4-BE49-F238E27FC236}">
              <a16:creationId xmlns=""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657790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714</xdr:row>
      <xdr:rowOff>0</xdr:rowOff>
    </xdr:from>
    <xdr:to>
      <xdr:col>3</xdr:col>
      <xdr:colOff>209550</xdr:colOff>
      <xdr:row>714</xdr:row>
      <xdr:rowOff>160020</xdr:rowOff>
    </xdr:to>
    <xdr:pic>
      <xdr:nvPicPr>
        <xdr:cNvPr id="478" name="Picture 5" descr="http://t0.gstatic.com/images?q=tbn:ANd9GcR2wLGNqdW1KVjSkkXzxtY9J7kSH3YArES1m5PQzzCeqCTDlyA1FA">
          <a:extLst>
            <a:ext uri="{FF2B5EF4-FFF2-40B4-BE49-F238E27FC236}">
              <a16:creationId xmlns=""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6577900"/>
          <a:ext cx="209550" cy="160020"/>
        </a:xfrm>
        <a:prstGeom prst="rect">
          <a:avLst/>
        </a:prstGeom>
        <a:noFill/>
      </xdr:spPr>
    </xdr:pic>
    <xdr:clientData/>
  </xdr:twoCellAnchor>
  <xdr:twoCellAnchor editAs="oneCell">
    <xdr:from>
      <xdr:col>3</xdr:col>
      <xdr:colOff>1207557</xdr:colOff>
      <xdr:row>713</xdr:row>
      <xdr:rowOff>0</xdr:rowOff>
    </xdr:from>
    <xdr:to>
      <xdr:col>3</xdr:col>
      <xdr:colOff>1359957</xdr:colOff>
      <xdr:row>713</xdr:row>
      <xdr:rowOff>203200</xdr:rowOff>
    </xdr:to>
    <xdr:pic>
      <xdr:nvPicPr>
        <xdr:cNvPr id="479" name="Picture 4">
          <a:extLst>
            <a:ext uri="{FF2B5EF4-FFF2-40B4-BE49-F238E27FC236}">
              <a16:creationId xmlns=""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547300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713</xdr:row>
      <xdr:rowOff>0</xdr:rowOff>
    </xdr:from>
    <xdr:to>
      <xdr:col>3</xdr:col>
      <xdr:colOff>209550</xdr:colOff>
      <xdr:row>713</xdr:row>
      <xdr:rowOff>160020</xdr:rowOff>
    </xdr:to>
    <xdr:pic>
      <xdr:nvPicPr>
        <xdr:cNvPr id="480" name="Picture 5" descr="http://t0.gstatic.com/images?q=tbn:ANd9GcR2wLGNqdW1KVjSkkXzxtY9J7kSH3YArES1m5PQzzCeqCTDlyA1FA">
          <a:extLst>
            <a:ext uri="{FF2B5EF4-FFF2-40B4-BE49-F238E27FC236}">
              <a16:creationId xmlns=""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5473000"/>
          <a:ext cx="209550" cy="160020"/>
        </a:xfrm>
        <a:prstGeom prst="rect">
          <a:avLst/>
        </a:prstGeom>
        <a:noFill/>
      </xdr:spPr>
    </xdr:pic>
    <xdr:clientData/>
  </xdr:twoCellAnchor>
  <xdr:twoCellAnchor editAs="oneCell">
    <xdr:from>
      <xdr:col>3</xdr:col>
      <xdr:colOff>1207557</xdr:colOff>
      <xdr:row>712</xdr:row>
      <xdr:rowOff>0</xdr:rowOff>
    </xdr:from>
    <xdr:to>
      <xdr:col>3</xdr:col>
      <xdr:colOff>1359957</xdr:colOff>
      <xdr:row>712</xdr:row>
      <xdr:rowOff>203200</xdr:rowOff>
    </xdr:to>
    <xdr:pic>
      <xdr:nvPicPr>
        <xdr:cNvPr id="481" name="Picture 4">
          <a:extLst>
            <a:ext uri="{FF2B5EF4-FFF2-40B4-BE49-F238E27FC236}">
              <a16:creationId xmlns=""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436810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712</xdr:row>
      <xdr:rowOff>0</xdr:rowOff>
    </xdr:from>
    <xdr:to>
      <xdr:col>3</xdr:col>
      <xdr:colOff>209550</xdr:colOff>
      <xdr:row>712</xdr:row>
      <xdr:rowOff>160020</xdr:rowOff>
    </xdr:to>
    <xdr:pic>
      <xdr:nvPicPr>
        <xdr:cNvPr id="482" name="Picture 5" descr="http://t0.gstatic.com/images?q=tbn:ANd9GcR2wLGNqdW1KVjSkkXzxtY9J7kSH3YArES1m5PQzzCeqCTDlyA1FA">
          <a:extLst>
            <a:ext uri="{FF2B5EF4-FFF2-40B4-BE49-F238E27FC236}">
              <a16:creationId xmlns=""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4368100"/>
          <a:ext cx="209550" cy="160020"/>
        </a:xfrm>
        <a:prstGeom prst="rect">
          <a:avLst/>
        </a:prstGeom>
        <a:noFill/>
      </xdr:spPr>
    </xdr:pic>
    <xdr:clientData/>
  </xdr:twoCellAnchor>
  <xdr:oneCellAnchor>
    <xdr:from>
      <xdr:col>3</xdr:col>
      <xdr:colOff>0</xdr:colOff>
      <xdr:row>865</xdr:row>
      <xdr:rowOff>15079</xdr:rowOff>
    </xdr:from>
    <xdr:ext cx="200025" cy="140018"/>
    <xdr:pic>
      <xdr:nvPicPr>
        <xdr:cNvPr id="483" name="Picture 5" descr="http://t0.gstatic.com/images?q=tbn:ANd9GcR2wLGNqdW1KVjSkkXzxtY9J7kSH3YArES1m5PQzzCeqCTDlyA1FA">
          <a:extLst>
            <a:ext uri="{FF2B5EF4-FFF2-40B4-BE49-F238E27FC236}">
              <a16:creationId xmlns=""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5743704"/>
          <a:ext cx="200025" cy="140018"/>
        </a:xfrm>
        <a:prstGeom prst="rect">
          <a:avLst/>
        </a:prstGeom>
        <a:noFill/>
      </xdr:spPr>
    </xdr:pic>
    <xdr:clientData/>
  </xdr:oneCellAnchor>
  <xdr:oneCellAnchor>
    <xdr:from>
      <xdr:col>3</xdr:col>
      <xdr:colOff>1227931</xdr:colOff>
      <xdr:row>865</xdr:row>
      <xdr:rowOff>0</xdr:rowOff>
    </xdr:from>
    <xdr:ext cx="152400" cy="203200"/>
    <xdr:pic>
      <xdr:nvPicPr>
        <xdr:cNvPr id="484" name="Picture 4">
          <a:extLst>
            <a:ext uri="{FF2B5EF4-FFF2-40B4-BE49-F238E27FC236}">
              <a16:creationId xmlns=""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5728625"/>
          <a:ext cx="152400" cy="203200"/>
        </a:xfrm>
        <a:prstGeom prst="rect">
          <a:avLst/>
        </a:prstGeom>
        <a:noFill/>
        <a:ln w="1">
          <a:noFill/>
          <a:miter lim="800000"/>
          <a:headEnd/>
          <a:tailEnd type="none" w="med" len="med"/>
        </a:ln>
        <a:effectLst/>
      </xdr:spPr>
    </xdr:pic>
    <xdr:clientData/>
  </xdr:oneCellAnchor>
  <xdr:oneCellAnchor>
    <xdr:from>
      <xdr:col>3</xdr:col>
      <xdr:colOff>0</xdr:colOff>
      <xdr:row>864</xdr:row>
      <xdr:rowOff>15079</xdr:rowOff>
    </xdr:from>
    <xdr:ext cx="200025" cy="140018"/>
    <xdr:pic>
      <xdr:nvPicPr>
        <xdr:cNvPr id="485" name="Picture 5" descr="http://t0.gstatic.com/images?q=tbn:ANd9GcR2wLGNqdW1KVjSkkXzxtY9J7kSH3YArES1m5PQzzCeqCTDlyA1FA">
          <a:extLst>
            <a:ext uri="{FF2B5EF4-FFF2-40B4-BE49-F238E27FC236}">
              <a16:creationId xmlns=""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4448304"/>
          <a:ext cx="200025" cy="140018"/>
        </a:xfrm>
        <a:prstGeom prst="rect">
          <a:avLst/>
        </a:prstGeom>
        <a:noFill/>
      </xdr:spPr>
    </xdr:pic>
    <xdr:clientData/>
  </xdr:oneCellAnchor>
  <xdr:oneCellAnchor>
    <xdr:from>
      <xdr:col>3</xdr:col>
      <xdr:colOff>1227931</xdr:colOff>
      <xdr:row>864</xdr:row>
      <xdr:rowOff>0</xdr:rowOff>
    </xdr:from>
    <xdr:ext cx="152400" cy="203200"/>
    <xdr:pic>
      <xdr:nvPicPr>
        <xdr:cNvPr id="486" name="Picture 4">
          <a:extLst>
            <a:ext uri="{FF2B5EF4-FFF2-40B4-BE49-F238E27FC236}">
              <a16:creationId xmlns=""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4433225"/>
          <a:ext cx="152400" cy="203200"/>
        </a:xfrm>
        <a:prstGeom prst="rect">
          <a:avLst/>
        </a:prstGeom>
        <a:noFill/>
        <a:ln w="1">
          <a:noFill/>
          <a:miter lim="800000"/>
          <a:headEnd/>
          <a:tailEnd type="none" w="med" len="med"/>
        </a:ln>
        <a:effectLst/>
      </xdr:spPr>
    </xdr:pic>
    <xdr:clientData/>
  </xdr:oneCellAnchor>
  <xdr:twoCellAnchor editAs="oneCell">
    <xdr:from>
      <xdr:col>3</xdr:col>
      <xdr:colOff>1207557</xdr:colOff>
      <xdr:row>711</xdr:row>
      <xdr:rowOff>0</xdr:rowOff>
    </xdr:from>
    <xdr:to>
      <xdr:col>3</xdr:col>
      <xdr:colOff>1359957</xdr:colOff>
      <xdr:row>711</xdr:row>
      <xdr:rowOff>203200</xdr:rowOff>
    </xdr:to>
    <xdr:pic>
      <xdr:nvPicPr>
        <xdr:cNvPr id="487" name="Picture 4">
          <a:extLst>
            <a:ext uri="{FF2B5EF4-FFF2-40B4-BE49-F238E27FC236}">
              <a16:creationId xmlns=""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31965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711</xdr:row>
      <xdr:rowOff>0</xdr:rowOff>
    </xdr:from>
    <xdr:to>
      <xdr:col>3</xdr:col>
      <xdr:colOff>209550</xdr:colOff>
      <xdr:row>711</xdr:row>
      <xdr:rowOff>160020</xdr:rowOff>
    </xdr:to>
    <xdr:pic>
      <xdr:nvPicPr>
        <xdr:cNvPr id="488" name="Picture 5" descr="http://t0.gstatic.com/images?q=tbn:ANd9GcR2wLGNqdW1KVjSkkXzxtY9J7kSH3YArES1m5PQzzCeqCTDlyA1FA">
          <a:extLst>
            <a:ext uri="{FF2B5EF4-FFF2-40B4-BE49-F238E27FC236}">
              <a16:creationId xmlns=""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3196525"/>
          <a:ext cx="209550" cy="160020"/>
        </a:xfrm>
        <a:prstGeom prst="rect">
          <a:avLst/>
        </a:prstGeom>
        <a:noFill/>
      </xdr:spPr>
    </xdr:pic>
    <xdr:clientData/>
  </xdr:twoCellAnchor>
  <xdr:twoCellAnchor editAs="oneCell">
    <xdr:from>
      <xdr:col>3</xdr:col>
      <xdr:colOff>1207557</xdr:colOff>
      <xdr:row>710</xdr:row>
      <xdr:rowOff>0</xdr:rowOff>
    </xdr:from>
    <xdr:to>
      <xdr:col>3</xdr:col>
      <xdr:colOff>1359957</xdr:colOff>
      <xdr:row>710</xdr:row>
      <xdr:rowOff>203200</xdr:rowOff>
    </xdr:to>
    <xdr:pic>
      <xdr:nvPicPr>
        <xdr:cNvPr id="489" name="Picture 4">
          <a:extLst>
            <a:ext uri="{FF2B5EF4-FFF2-40B4-BE49-F238E27FC236}">
              <a16:creationId xmlns=""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20916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710</xdr:row>
      <xdr:rowOff>0</xdr:rowOff>
    </xdr:from>
    <xdr:to>
      <xdr:col>3</xdr:col>
      <xdr:colOff>209550</xdr:colOff>
      <xdr:row>710</xdr:row>
      <xdr:rowOff>160020</xdr:rowOff>
    </xdr:to>
    <xdr:pic>
      <xdr:nvPicPr>
        <xdr:cNvPr id="490" name="Picture 5" descr="http://t0.gstatic.com/images?q=tbn:ANd9GcR2wLGNqdW1KVjSkkXzxtY9J7kSH3YArES1m5PQzzCeqCTDlyA1FA">
          <a:extLst>
            <a:ext uri="{FF2B5EF4-FFF2-40B4-BE49-F238E27FC236}">
              <a16:creationId xmlns=""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2091625"/>
          <a:ext cx="209550" cy="160020"/>
        </a:xfrm>
        <a:prstGeom prst="rect">
          <a:avLst/>
        </a:prstGeom>
        <a:noFill/>
      </xdr:spPr>
    </xdr:pic>
    <xdr:clientData/>
  </xdr:twoCellAnchor>
  <xdr:twoCellAnchor>
    <xdr:from>
      <xdr:col>6</xdr:col>
      <xdr:colOff>257175</xdr:colOff>
      <xdr:row>133</xdr:row>
      <xdr:rowOff>19050</xdr:rowOff>
    </xdr:from>
    <xdr:to>
      <xdr:col>7</xdr:col>
      <xdr:colOff>657226</xdr:colOff>
      <xdr:row>133</xdr:row>
      <xdr:rowOff>161925</xdr:rowOff>
    </xdr:to>
    <xdr:grpSp>
      <xdr:nvGrpSpPr>
        <xdr:cNvPr id="491" name="Group 490">
          <a:extLst>
            <a:ext uri="{FF2B5EF4-FFF2-40B4-BE49-F238E27FC236}">
              <a16:creationId xmlns="" xmlns:a16="http://schemas.microsoft.com/office/drawing/2014/main" id="{00000000-0008-0000-0A00-0000EB010000}"/>
            </a:ext>
          </a:extLst>
        </xdr:cNvPr>
        <xdr:cNvGrpSpPr/>
      </xdr:nvGrpSpPr>
      <xdr:grpSpPr>
        <a:xfrm>
          <a:off x="6765925" y="37843883"/>
          <a:ext cx="1966384" cy="142875"/>
          <a:chOff x="3762374" y="2133599"/>
          <a:chExt cx="2290766" cy="143676"/>
        </a:xfrm>
      </xdr:grpSpPr>
      <xdr:sp macro="" textlink="">
        <xdr:nvSpPr>
          <xdr:cNvPr id="492" name="Chevron 491">
            <a:extLst>
              <a:ext uri="{FF2B5EF4-FFF2-40B4-BE49-F238E27FC236}">
                <a16:creationId xmlns="" xmlns:a16="http://schemas.microsoft.com/office/drawing/2014/main" id="{00000000-0008-0000-0A00-0000EC010000}"/>
              </a:ext>
            </a:extLst>
          </xdr:cNvPr>
          <xdr:cNvSpPr/>
        </xdr:nvSpPr>
        <xdr:spPr>
          <a:xfrm rot="16200000">
            <a:off x="3812382"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493" name="Chevron 492">
            <a:extLst>
              <a:ext uri="{FF2B5EF4-FFF2-40B4-BE49-F238E27FC236}">
                <a16:creationId xmlns="" xmlns:a16="http://schemas.microsoft.com/office/drawing/2014/main" id="{00000000-0008-0000-0A00-0000ED010000}"/>
              </a:ext>
            </a:extLst>
          </xdr:cNvPr>
          <xdr:cNvSpPr/>
        </xdr:nvSpPr>
        <xdr:spPr>
          <a:xfrm rot="16200000">
            <a:off x="5869783" y="2093917"/>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clientData/>
  </xdr:twoCellAnchor>
  <xdr:twoCellAnchor editAs="oneCell">
    <xdr:from>
      <xdr:col>3</xdr:col>
      <xdr:colOff>0</xdr:colOff>
      <xdr:row>148</xdr:row>
      <xdr:rowOff>0</xdr:rowOff>
    </xdr:from>
    <xdr:to>
      <xdr:col>3</xdr:col>
      <xdr:colOff>158750</xdr:colOff>
      <xdr:row>148</xdr:row>
      <xdr:rowOff>190500</xdr:rowOff>
    </xdr:to>
    <xdr:pic>
      <xdr:nvPicPr>
        <xdr:cNvPr id="494" name="Picture 493" descr="http://www.blogcdn.com/media/2012/09/ltenetworks.jpg">
          <a:extLst>
            <a:ext uri="{FF2B5EF4-FFF2-40B4-BE49-F238E27FC236}">
              <a16:creationId xmlns="" xmlns:a16="http://schemas.microsoft.com/office/drawing/2014/main" id="{00000000-0008-0000-0A00-0000EE010000}"/>
            </a:ext>
          </a:extLst>
        </xdr:cNvPr>
        <xdr:cNvPicPr/>
      </xdr:nvPicPr>
      <xdr:blipFill>
        <a:blip xmlns:r="http://schemas.openxmlformats.org/officeDocument/2006/relationships" r:embed="rId50" cstate="print"/>
        <a:srcRect l="23556" r="27111"/>
        <a:stretch>
          <a:fillRect/>
        </a:stretch>
      </xdr:blipFill>
      <xdr:spPr bwMode="auto">
        <a:xfrm>
          <a:off x="1962150" y="45805725"/>
          <a:ext cx="158750" cy="190500"/>
        </a:xfrm>
        <a:prstGeom prst="rect">
          <a:avLst/>
        </a:prstGeom>
        <a:noFill/>
        <a:ln w="9525">
          <a:noFill/>
          <a:miter lim="800000"/>
          <a:headEnd/>
          <a:tailEnd/>
        </a:ln>
      </xdr:spPr>
    </xdr:pic>
    <xdr:clientData/>
  </xdr:twoCellAnchor>
  <xdr:oneCellAnchor>
    <xdr:from>
      <xdr:col>3</xdr:col>
      <xdr:colOff>0</xdr:colOff>
      <xdr:row>147</xdr:row>
      <xdr:rowOff>15079</xdr:rowOff>
    </xdr:from>
    <xdr:ext cx="200025" cy="140018"/>
    <xdr:pic>
      <xdr:nvPicPr>
        <xdr:cNvPr id="495" name="Picture 5" descr="http://t0.gstatic.com/images?q=tbn:ANd9GcR2wLGNqdW1KVjSkkXzxtY9J7kSH3YArES1m5PQzzCeqCTDlyA1FA">
          <a:extLst>
            <a:ext uri="{FF2B5EF4-FFF2-40B4-BE49-F238E27FC236}">
              <a16:creationId xmlns=""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4601604"/>
          <a:ext cx="200025" cy="140018"/>
        </a:xfrm>
        <a:prstGeom prst="rect">
          <a:avLst/>
        </a:prstGeom>
        <a:noFill/>
      </xdr:spPr>
    </xdr:pic>
    <xdr:clientData/>
  </xdr:oneCellAnchor>
  <xdr:oneCellAnchor>
    <xdr:from>
      <xdr:col>3</xdr:col>
      <xdr:colOff>1227931</xdr:colOff>
      <xdr:row>147</xdr:row>
      <xdr:rowOff>0</xdr:rowOff>
    </xdr:from>
    <xdr:ext cx="152400" cy="203200"/>
    <xdr:pic>
      <xdr:nvPicPr>
        <xdr:cNvPr id="496" name="Picture 4">
          <a:extLst>
            <a:ext uri="{FF2B5EF4-FFF2-40B4-BE49-F238E27FC236}">
              <a16:creationId xmlns=""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458652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709</xdr:row>
      <xdr:rowOff>261408</xdr:rowOff>
    </xdr:from>
    <xdr:to>
      <xdr:col>3</xdr:col>
      <xdr:colOff>209550</xdr:colOff>
      <xdr:row>709</xdr:row>
      <xdr:rowOff>421428</xdr:rowOff>
    </xdr:to>
    <xdr:pic>
      <xdr:nvPicPr>
        <xdr:cNvPr id="497" name="Picture 5" descr="http://t0.gstatic.com/images?q=tbn:ANd9GcR2wLGNqdW1KVjSkkXzxtY9J7kSH3YArES1m5PQzzCeqCTDlyA1FA">
          <a:extLst>
            <a:ext uri="{FF2B5EF4-FFF2-40B4-BE49-F238E27FC236}">
              <a16:creationId xmlns=""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1248133"/>
          <a:ext cx="209550" cy="160020"/>
        </a:xfrm>
        <a:prstGeom prst="rect">
          <a:avLst/>
        </a:prstGeom>
        <a:noFill/>
      </xdr:spPr>
    </xdr:pic>
    <xdr:clientData/>
  </xdr:twoCellAnchor>
  <xdr:twoCellAnchor editAs="oneCell">
    <xdr:from>
      <xdr:col>3</xdr:col>
      <xdr:colOff>1207557</xdr:colOff>
      <xdr:row>709</xdr:row>
      <xdr:rowOff>13757</xdr:rowOff>
    </xdr:from>
    <xdr:to>
      <xdr:col>3</xdr:col>
      <xdr:colOff>1359957</xdr:colOff>
      <xdr:row>709</xdr:row>
      <xdr:rowOff>216957</xdr:rowOff>
    </xdr:to>
    <xdr:pic>
      <xdr:nvPicPr>
        <xdr:cNvPr id="498" name="Picture 4">
          <a:extLst>
            <a:ext uri="{FF2B5EF4-FFF2-40B4-BE49-F238E27FC236}">
              <a16:creationId xmlns=""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10004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709</xdr:row>
      <xdr:rowOff>0</xdr:rowOff>
    </xdr:from>
    <xdr:to>
      <xdr:col>3</xdr:col>
      <xdr:colOff>196849</xdr:colOff>
      <xdr:row>709</xdr:row>
      <xdr:rowOff>190500</xdr:rowOff>
    </xdr:to>
    <xdr:pic>
      <xdr:nvPicPr>
        <xdr:cNvPr id="499" name="Picture 498" descr="http://www.blogcdn.com/media/2012/09/ltenetworks.jpg">
          <a:extLst>
            <a:ext uri="{FF2B5EF4-FFF2-40B4-BE49-F238E27FC236}">
              <a16:creationId xmlns="" xmlns:a16="http://schemas.microsoft.com/office/drawing/2014/main" id="{00000000-0008-0000-0A00-0000F3010000}"/>
            </a:ext>
          </a:extLst>
        </xdr:cNvPr>
        <xdr:cNvPicPr/>
      </xdr:nvPicPr>
      <xdr:blipFill>
        <a:blip xmlns:r="http://schemas.openxmlformats.org/officeDocument/2006/relationships" r:embed="rId50" cstate="print"/>
        <a:srcRect l="23556" r="27111"/>
        <a:stretch>
          <a:fillRect/>
        </a:stretch>
      </xdr:blipFill>
      <xdr:spPr bwMode="auto">
        <a:xfrm>
          <a:off x="2000249" y="350986725"/>
          <a:ext cx="158750" cy="190500"/>
        </a:xfrm>
        <a:prstGeom prst="rect">
          <a:avLst/>
        </a:prstGeom>
        <a:noFill/>
        <a:ln w="9525">
          <a:noFill/>
          <a:miter lim="800000"/>
          <a:headEnd/>
          <a:tailEnd/>
        </a:ln>
      </xdr:spPr>
    </xdr:pic>
    <xdr:clientData/>
  </xdr:twoCellAnchor>
  <xdr:twoCellAnchor editAs="oneCell">
    <xdr:from>
      <xdr:col>3</xdr:col>
      <xdr:colOff>0</xdr:colOff>
      <xdr:row>708</xdr:row>
      <xdr:rowOff>261408</xdr:rowOff>
    </xdr:from>
    <xdr:to>
      <xdr:col>3</xdr:col>
      <xdr:colOff>209550</xdr:colOff>
      <xdr:row>708</xdr:row>
      <xdr:rowOff>421428</xdr:rowOff>
    </xdr:to>
    <xdr:pic>
      <xdr:nvPicPr>
        <xdr:cNvPr id="500" name="Picture 5" descr="http://t0.gstatic.com/images?q=tbn:ANd9GcR2wLGNqdW1KVjSkkXzxtY9J7kSH3YArES1m5PQzzCeqCTDlyA1FA">
          <a:extLst>
            <a:ext uri="{FF2B5EF4-FFF2-40B4-BE49-F238E27FC236}">
              <a16:creationId xmlns=""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0143233"/>
          <a:ext cx="209550" cy="160020"/>
        </a:xfrm>
        <a:prstGeom prst="rect">
          <a:avLst/>
        </a:prstGeom>
        <a:noFill/>
      </xdr:spPr>
    </xdr:pic>
    <xdr:clientData/>
  </xdr:twoCellAnchor>
  <xdr:twoCellAnchor editAs="oneCell">
    <xdr:from>
      <xdr:col>3</xdr:col>
      <xdr:colOff>1207557</xdr:colOff>
      <xdr:row>708</xdr:row>
      <xdr:rowOff>13757</xdr:rowOff>
    </xdr:from>
    <xdr:to>
      <xdr:col>3</xdr:col>
      <xdr:colOff>1359957</xdr:colOff>
      <xdr:row>708</xdr:row>
      <xdr:rowOff>216957</xdr:rowOff>
    </xdr:to>
    <xdr:pic>
      <xdr:nvPicPr>
        <xdr:cNvPr id="501" name="Picture 4">
          <a:extLst>
            <a:ext uri="{FF2B5EF4-FFF2-40B4-BE49-F238E27FC236}">
              <a16:creationId xmlns=""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98955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708</xdr:row>
      <xdr:rowOff>0</xdr:rowOff>
    </xdr:from>
    <xdr:to>
      <xdr:col>3</xdr:col>
      <xdr:colOff>196849</xdr:colOff>
      <xdr:row>708</xdr:row>
      <xdr:rowOff>190500</xdr:rowOff>
    </xdr:to>
    <xdr:pic>
      <xdr:nvPicPr>
        <xdr:cNvPr id="502" name="Picture 501" descr="http://www.blogcdn.com/media/2012/09/ltenetworks.jpg">
          <a:extLst>
            <a:ext uri="{FF2B5EF4-FFF2-40B4-BE49-F238E27FC236}">
              <a16:creationId xmlns="" xmlns:a16="http://schemas.microsoft.com/office/drawing/2014/main" id="{00000000-0008-0000-0A00-0000F6010000}"/>
            </a:ext>
          </a:extLst>
        </xdr:cNvPr>
        <xdr:cNvPicPr/>
      </xdr:nvPicPr>
      <xdr:blipFill>
        <a:blip xmlns:r="http://schemas.openxmlformats.org/officeDocument/2006/relationships" r:embed="rId50" cstate="print"/>
        <a:srcRect l="23556" r="27111"/>
        <a:stretch>
          <a:fillRect/>
        </a:stretch>
      </xdr:blipFill>
      <xdr:spPr bwMode="auto">
        <a:xfrm>
          <a:off x="2000249" y="349881825"/>
          <a:ext cx="158750" cy="190500"/>
        </a:xfrm>
        <a:prstGeom prst="rect">
          <a:avLst/>
        </a:prstGeom>
        <a:noFill/>
        <a:ln w="9525">
          <a:noFill/>
          <a:miter lim="800000"/>
          <a:headEnd/>
          <a:tailEnd/>
        </a:ln>
      </xdr:spPr>
    </xdr:pic>
    <xdr:clientData/>
  </xdr:twoCellAnchor>
  <xdr:oneCellAnchor>
    <xdr:from>
      <xdr:col>3</xdr:col>
      <xdr:colOff>0</xdr:colOff>
      <xdr:row>291</xdr:row>
      <xdr:rowOff>15079</xdr:rowOff>
    </xdr:from>
    <xdr:ext cx="200025" cy="140018"/>
    <xdr:pic>
      <xdr:nvPicPr>
        <xdr:cNvPr id="503" name="Picture 5" descr="http://t0.gstatic.com/images?q=tbn:ANd9GcR2wLGNqdW1KVjSkkXzxtY9J7kSH3YArES1m5PQzzCeqCTDlyA1FA">
          <a:extLst>
            <a:ext uri="{FF2B5EF4-FFF2-40B4-BE49-F238E27FC236}">
              <a16:creationId xmlns=""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7599954"/>
          <a:ext cx="200025" cy="140018"/>
        </a:xfrm>
        <a:prstGeom prst="rect">
          <a:avLst/>
        </a:prstGeom>
        <a:noFill/>
      </xdr:spPr>
    </xdr:pic>
    <xdr:clientData/>
  </xdr:oneCellAnchor>
  <xdr:oneCellAnchor>
    <xdr:from>
      <xdr:col>3</xdr:col>
      <xdr:colOff>1227931</xdr:colOff>
      <xdr:row>291</xdr:row>
      <xdr:rowOff>0</xdr:rowOff>
    </xdr:from>
    <xdr:ext cx="152400" cy="203200"/>
    <xdr:pic>
      <xdr:nvPicPr>
        <xdr:cNvPr id="504" name="Picture 4">
          <a:extLst>
            <a:ext uri="{FF2B5EF4-FFF2-40B4-BE49-F238E27FC236}">
              <a16:creationId xmlns=""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0758487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707</xdr:row>
      <xdr:rowOff>261408</xdr:rowOff>
    </xdr:from>
    <xdr:to>
      <xdr:col>3</xdr:col>
      <xdr:colOff>209550</xdr:colOff>
      <xdr:row>707</xdr:row>
      <xdr:rowOff>421428</xdr:rowOff>
    </xdr:to>
    <xdr:pic>
      <xdr:nvPicPr>
        <xdr:cNvPr id="505" name="Picture 5" descr="http://t0.gstatic.com/images?q=tbn:ANd9GcR2wLGNqdW1KVjSkkXzxtY9J7kSH3YArES1m5PQzzCeqCTDlyA1FA">
          <a:extLst>
            <a:ext uri="{FF2B5EF4-FFF2-40B4-BE49-F238E27FC236}">
              <a16:creationId xmlns=""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8838308"/>
          <a:ext cx="209550" cy="160020"/>
        </a:xfrm>
        <a:prstGeom prst="rect">
          <a:avLst/>
        </a:prstGeom>
        <a:noFill/>
      </xdr:spPr>
    </xdr:pic>
    <xdr:clientData/>
  </xdr:twoCellAnchor>
  <xdr:twoCellAnchor editAs="oneCell">
    <xdr:from>
      <xdr:col>3</xdr:col>
      <xdr:colOff>1207557</xdr:colOff>
      <xdr:row>707</xdr:row>
      <xdr:rowOff>13757</xdr:rowOff>
    </xdr:from>
    <xdr:to>
      <xdr:col>3</xdr:col>
      <xdr:colOff>1359957</xdr:colOff>
      <xdr:row>707</xdr:row>
      <xdr:rowOff>216957</xdr:rowOff>
    </xdr:to>
    <xdr:pic>
      <xdr:nvPicPr>
        <xdr:cNvPr id="506" name="Picture 4">
          <a:extLst>
            <a:ext uri="{FF2B5EF4-FFF2-40B4-BE49-F238E27FC236}">
              <a16:creationId xmlns=""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85906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707</xdr:row>
      <xdr:rowOff>0</xdr:rowOff>
    </xdr:from>
    <xdr:to>
      <xdr:col>3</xdr:col>
      <xdr:colOff>196849</xdr:colOff>
      <xdr:row>707</xdr:row>
      <xdr:rowOff>190500</xdr:rowOff>
    </xdr:to>
    <xdr:pic>
      <xdr:nvPicPr>
        <xdr:cNvPr id="507" name="Picture 506" descr="http://www.blogcdn.com/media/2012/09/ltenetworks.jpg">
          <a:extLst>
            <a:ext uri="{FF2B5EF4-FFF2-40B4-BE49-F238E27FC236}">
              <a16:creationId xmlns="" xmlns:a16="http://schemas.microsoft.com/office/drawing/2014/main" id="{00000000-0008-0000-0A00-0000FB010000}"/>
            </a:ext>
          </a:extLst>
        </xdr:cNvPr>
        <xdr:cNvPicPr/>
      </xdr:nvPicPr>
      <xdr:blipFill>
        <a:blip xmlns:r="http://schemas.openxmlformats.org/officeDocument/2006/relationships" r:embed="rId50" cstate="print"/>
        <a:srcRect l="23556" r="27111"/>
        <a:stretch>
          <a:fillRect/>
        </a:stretch>
      </xdr:blipFill>
      <xdr:spPr bwMode="auto">
        <a:xfrm>
          <a:off x="2000249" y="348576900"/>
          <a:ext cx="158750" cy="190500"/>
        </a:xfrm>
        <a:prstGeom prst="rect">
          <a:avLst/>
        </a:prstGeom>
        <a:noFill/>
        <a:ln w="9525">
          <a:noFill/>
          <a:miter lim="800000"/>
          <a:headEnd/>
          <a:tailEnd/>
        </a:ln>
      </xdr:spPr>
    </xdr:pic>
    <xdr:clientData/>
  </xdr:twoCellAnchor>
  <xdr:twoCellAnchor editAs="oneCell">
    <xdr:from>
      <xdr:col>3</xdr:col>
      <xdr:colOff>1207557</xdr:colOff>
      <xdr:row>706</xdr:row>
      <xdr:rowOff>0</xdr:rowOff>
    </xdr:from>
    <xdr:to>
      <xdr:col>3</xdr:col>
      <xdr:colOff>1359957</xdr:colOff>
      <xdr:row>706</xdr:row>
      <xdr:rowOff>203200</xdr:rowOff>
    </xdr:to>
    <xdr:pic>
      <xdr:nvPicPr>
        <xdr:cNvPr id="508" name="Picture 4">
          <a:extLst>
            <a:ext uri="{FF2B5EF4-FFF2-40B4-BE49-F238E27FC236}">
              <a16:creationId xmlns=""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743390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706</xdr:row>
      <xdr:rowOff>0</xdr:rowOff>
    </xdr:from>
    <xdr:to>
      <xdr:col>3</xdr:col>
      <xdr:colOff>209550</xdr:colOff>
      <xdr:row>706</xdr:row>
      <xdr:rowOff>160020</xdr:rowOff>
    </xdr:to>
    <xdr:pic>
      <xdr:nvPicPr>
        <xdr:cNvPr id="509" name="Picture 5" descr="http://t0.gstatic.com/images?q=tbn:ANd9GcR2wLGNqdW1KVjSkkXzxtY9J7kSH3YArES1m5PQzzCeqCTDlyA1FA">
          <a:extLst>
            <a:ext uri="{FF2B5EF4-FFF2-40B4-BE49-F238E27FC236}">
              <a16:creationId xmlns=""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7433900"/>
          <a:ext cx="209550" cy="160020"/>
        </a:xfrm>
        <a:prstGeom prst="rect">
          <a:avLst/>
        </a:prstGeom>
        <a:noFill/>
      </xdr:spPr>
    </xdr:pic>
    <xdr:clientData/>
  </xdr:twoCellAnchor>
  <xdr:twoCellAnchor editAs="oneCell">
    <xdr:from>
      <xdr:col>3</xdr:col>
      <xdr:colOff>1207557</xdr:colOff>
      <xdr:row>705</xdr:row>
      <xdr:rowOff>0</xdr:rowOff>
    </xdr:from>
    <xdr:to>
      <xdr:col>3</xdr:col>
      <xdr:colOff>1359957</xdr:colOff>
      <xdr:row>705</xdr:row>
      <xdr:rowOff>203200</xdr:rowOff>
    </xdr:to>
    <xdr:pic>
      <xdr:nvPicPr>
        <xdr:cNvPr id="510" name="Picture 4">
          <a:extLst>
            <a:ext uri="{FF2B5EF4-FFF2-40B4-BE49-F238E27FC236}">
              <a16:creationId xmlns=""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62718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705</xdr:row>
      <xdr:rowOff>0</xdr:rowOff>
    </xdr:from>
    <xdr:to>
      <xdr:col>3</xdr:col>
      <xdr:colOff>209550</xdr:colOff>
      <xdr:row>705</xdr:row>
      <xdr:rowOff>160020</xdr:rowOff>
    </xdr:to>
    <xdr:pic>
      <xdr:nvPicPr>
        <xdr:cNvPr id="511" name="Picture 5" descr="http://t0.gstatic.com/images?q=tbn:ANd9GcR2wLGNqdW1KVjSkkXzxtY9J7kSH3YArES1m5PQzzCeqCTDlyA1FA">
          <a:extLst>
            <a:ext uri="{FF2B5EF4-FFF2-40B4-BE49-F238E27FC236}">
              <a16:creationId xmlns=""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6271850"/>
          <a:ext cx="209550" cy="160020"/>
        </a:xfrm>
        <a:prstGeom prst="rect">
          <a:avLst/>
        </a:prstGeom>
        <a:noFill/>
      </xdr:spPr>
    </xdr:pic>
    <xdr:clientData/>
  </xdr:twoCellAnchor>
  <xdr:twoCellAnchor editAs="oneCell">
    <xdr:from>
      <xdr:col>3</xdr:col>
      <xdr:colOff>0</xdr:colOff>
      <xdr:row>704</xdr:row>
      <xdr:rowOff>261408</xdr:rowOff>
    </xdr:from>
    <xdr:to>
      <xdr:col>3</xdr:col>
      <xdr:colOff>209550</xdr:colOff>
      <xdr:row>704</xdr:row>
      <xdr:rowOff>421428</xdr:rowOff>
    </xdr:to>
    <xdr:pic>
      <xdr:nvPicPr>
        <xdr:cNvPr id="512" name="Picture 5" descr="http://t0.gstatic.com/images?q=tbn:ANd9GcR2wLGNqdW1KVjSkkXzxtY9J7kSH3YArES1m5PQzzCeqCTDlyA1FA">
          <a:extLst>
            <a:ext uri="{FF2B5EF4-FFF2-40B4-BE49-F238E27FC236}">
              <a16:creationId xmlns=""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5228333"/>
          <a:ext cx="209550" cy="160020"/>
        </a:xfrm>
        <a:prstGeom prst="rect">
          <a:avLst/>
        </a:prstGeom>
        <a:noFill/>
      </xdr:spPr>
    </xdr:pic>
    <xdr:clientData/>
  </xdr:twoCellAnchor>
  <xdr:twoCellAnchor editAs="oneCell">
    <xdr:from>
      <xdr:col>3</xdr:col>
      <xdr:colOff>1207557</xdr:colOff>
      <xdr:row>704</xdr:row>
      <xdr:rowOff>13757</xdr:rowOff>
    </xdr:from>
    <xdr:to>
      <xdr:col>3</xdr:col>
      <xdr:colOff>1359957</xdr:colOff>
      <xdr:row>704</xdr:row>
      <xdr:rowOff>216957</xdr:rowOff>
    </xdr:to>
    <xdr:pic>
      <xdr:nvPicPr>
        <xdr:cNvPr id="513" name="Picture 4">
          <a:extLst>
            <a:ext uri="{FF2B5EF4-FFF2-40B4-BE49-F238E27FC236}">
              <a16:creationId xmlns=""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49806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704</xdr:row>
      <xdr:rowOff>0</xdr:rowOff>
    </xdr:from>
    <xdr:to>
      <xdr:col>3</xdr:col>
      <xdr:colOff>196849</xdr:colOff>
      <xdr:row>704</xdr:row>
      <xdr:rowOff>190500</xdr:rowOff>
    </xdr:to>
    <xdr:pic>
      <xdr:nvPicPr>
        <xdr:cNvPr id="514" name="Picture 513" descr="http://www.blogcdn.com/media/2012/09/ltenetworks.jpg">
          <a:extLst>
            <a:ext uri="{FF2B5EF4-FFF2-40B4-BE49-F238E27FC236}">
              <a16:creationId xmlns="" xmlns:a16="http://schemas.microsoft.com/office/drawing/2014/main" id="{00000000-0008-0000-0A00-000002020000}"/>
            </a:ext>
          </a:extLst>
        </xdr:cNvPr>
        <xdr:cNvPicPr/>
      </xdr:nvPicPr>
      <xdr:blipFill>
        <a:blip xmlns:r="http://schemas.openxmlformats.org/officeDocument/2006/relationships" r:embed="rId50" cstate="print"/>
        <a:srcRect l="23556" r="27111"/>
        <a:stretch>
          <a:fillRect/>
        </a:stretch>
      </xdr:blipFill>
      <xdr:spPr bwMode="auto">
        <a:xfrm>
          <a:off x="2000249" y="344966925"/>
          <a:ext cx="158750" cy="190500"/>
        </a:xfrm>
        <a:prstGeom prst="rect">
          <a:avLst/>
        </a:prstGeom>
        <a:noFill/>
        <a:ln w="9525">
          <a:noFill/>
          <a:miter lim="800000"/>
          <a:headEnd/>
          <a:tailEnd/>
        </a:ln>
      </xdr:spPr>
    </xdr:pic>
    <xdr:clientData/>
  </xdr:twoCellAnchor>
  <xdr:twoCellAnchor editAs="oneCell">
    <xdr:from>
      <xdr:col>3</xdr:col>
      <xdr:colOff>1207557</xdr:colOff>
      <xdr:row>703</xdr:row>
      <xdr:rowOff>0</xdr:rowOff>
    </xdr:from>
    <xdr:to>
      <xdr:col>3</xdr:col>
      <xdr:colOff>1359957</xdr:colOff>
      <xdr:row>703</xdr:row>
      <xdr:rowOff>203200</xdr:rowOff>
    </xdr:to>
    <xdr:pic>
      <xdr:nvPicPr>
        <xdr:cNvPr id="515" name="Picture 4">
          <a:extLst>
            <a:ext uri="{FF2B5EF4-FFF2-40B4-BE49-F238E27FC236}">
              <a16:creationId xmlns=""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38620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703</xdr:row>
      <xdr:rowOff>0</xdr:rowOff>
    </xdr:from>
    <xdr:to>
      <xdr:col>3</xdr:col>
      <xdr:colOff>209550</xdr:colOff>
      <xdr:row>703</xdr:row>
      <xdr:rowOff>160020</xdr:rowOff>
    </xdr:to>
    <xdr:pic>
      <xdr:nvPicPr>
        <xdr:cNvPr id="516" name="Picture 5" descr="http://t0.gstatic.com/images?q=tbn:ANd9GcR2wLGNqdW1KVjSkkXzxtY9J7kSH3YArES1m5PQzzCeqCTDlyA1FA">
          <a:extLst>
            <a:ext uri="{FF2B5EF4-FFF2-40B4-BE49-F238E27FC236}">
              <a16:creationId xmlns=""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3862025"/>
          <a:ext cx="209550" cy="160020"/>
        </a:xfrm>
        <a:prstGeom prst="rect">
          <a:avLst/>
        </a:prstGeom>
        <a:noFill/>
      </xdr:spPr>
    </xdr:pic>
    <xdr:clientData/>
  </xdr:twoCellAnchor>
  <xdr:twoCellAnchor editAs="oneCell">
    <xdr:from>
      <xdr:col>3</xdr:col>
      <xdr:colOff>1207557</xdr:colOff>
      <xdr:row>702</xdr:row>
      <xdr:rowOff>0</xdr:rowOff>
    </xdr:from>
    <xdr:to>
      <xdr:col>3</xdr:col>
      <xdr:colOff>1359957</xdr:colOff>
      <xdr:row>702</xdr:row>
      <xdr:rowOff>203200</xdr:rowOff>
    </xdr:to>
    <xdr:pic>
      <xdr:nvPicPr>
        <xdr:cNvPr id="517" name="Picture 4">
          <a:extLst>
            <a:ext uri="{FF2B5EF4-FFF2-40B4-BE49-F238E27FC236}">
              <a16:creationId xmlns=""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2757125"/>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702</xdr:row>
      <xdr:rowOff>0</xdr:rowOff>
    </xdr:from>
    <xdr:to>
      <xdr:col>3</xdr:col>
      <xdr:colOff>209550</xdr:colOff>
      <xdr:row>702</xdr:row>
      <xdr:rowOff>160020</xdr:rowOff>
    </xdr:to>
    <xdr:pic>
      <xdr:nvPicPr>
        <xdr:cNvPr id="518" name="Picture 5" descr="http://t0.gstatic.com/images?q=tbn:ANd9GcR2wLGNqdW1KVjSkkXzxtY9J7kSH3YArES1m5PQzzCeqCTDlyA1FA">
          <a:extLst>
            <a:ext uri="{FF2B5EF4-FFF2-40B4-BE49-F238E27FC236}">
              <a16:creationId xmlns=""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2757125"/>
          <a:ext cx="209550" cy="160020"/>
        </a:xfrm>
        <a:prstGeom prst="rect">
          <a:avLst/>
        </a:prstGeom>
        <a:noFill/>
      </xdr:spPr>
    </xdr:pic>
    <xdr:clientData/>
  </xdr:twoCellAnchor>
  <xdr:oneCellAnchor>
    <xdr:from>
      <xdr:col>3</xdr:col>
      <xdr:colOff>1207557</xdr:colOff>
      <xdr:row>701</xdr:row>
      <xdr:rowOff>0</xdr:rowOff>
    </xdr:from>
    <xdr:ext cx="152400" cy="203200"/>
    <xdr:pic>
      <xdr:nvPicPr>
        <xdr:cNvPr id="519" name="Picture 4">
          <a:extLst>
            <a:ext uri="{FF2B5EF4-FFF2-40B4-BE49-F238E27FC236}">
              <a16:creationId xmlns=""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1652225"/>
          <a:ext cx="152400" cy="203200"/>
        </a:xfrm>
        <a:prstGeom prst="rect">
          <a:avLst/>
        </a:prstGeom>
        <a:noFill/>
        <a:ln w="1">
          <a:noFill/>
          <a:miter lim="800000"/>
          <a:headEnd/>
          <a:tailEnd type="none" w="med" len="med"/>
        </a:ln>
        <a:effectLst/>
      </xdr:spPr>
    </xdr:pic>
    <xdr:clientData/>
  </xdr:oneCellAnchor>
  <xdr:oneCellAnchor>
    <xdr:from>
      <xdr:col>3</xdr:col>
      <xdr:colOff>0</xdr:colOff>
      <xdr:row>701</xdr:row>
      <xdr:rowOff>0</xdr:rowOff>
    </xdr:from>
    <xdr:ext cx="209550" cy="160020"/>
    <xdr:pic>
      <xdr:nvPicPr>
        <xdr:cNvPr id="520" name="Picture 5" descr="http://t0.gstatic.com/images?q=tbn:ANd9GcR2wLGNqdW1KVjSkkXzxtY9J7kSH3YArES1m5PQzzCeqCTDlyA1FA">
          <a:extLst>
            <a:ext uri="{FF2B5EF4-FFF2-40B4-BE49-F238E27FC236}">
              <a16:creationId xmlns=""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1652225"/>
          <a:ext cx="209550" cy="160020"/>
        </a:xfrm>
        <a:prstGeom prst="rect">
          <a:avLst/>
        </a:prstGeom>
        <a:noFill/>
      </xdr:spPr>
    </xdr:pic>
    <xdr:clientData/>
  </xdr:oneCellAnchor>
  <xdr:oneCellAnchor>
    <xdr:from>
      <xdr:col>3</xdr:col>
      <xdr:colOff>0</xdr:colOff>
      <xdr:row>376</xdr:row>
      <xdr:rowOff>15079</xdr:rowOff>
    </xdr:from>
    <xdr:ext cx="200025" cy="140018"/>
    <xdr:pic>
      <xdr:nvPicPr>
        <xdr:cNvPr id="521" name="Picture 5" descr="http://t0.gstatic.com/images?q=tbn:ANd9GcR2wLGNqdW1KVjSkkXzxtY9J7kSH3YArES1m5PQzzCeqCTDlyA1FA">
          <a:extLst>
            <a:ext uri="{FF2B5EF4-FFF2-40B4-BE49-F238E27FC236}">
              <a16:creationId xmlns=""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8166929"/>
          <a:ext cx="200025" cy="140018"/>
        </a:xfrm>
        <a:prstGeom prst="rect">
          <a:avLst/>
        </a:prstGeom>
        <a:noFill/>
      </xdr:spPr>
    </xdr:pic>
    <xdr:clientData/>
  </xdr:oneCellAnchor>
  <xdr:oneCellAnchor>
    <xdr:from>
      <xdr:col>3</xdr:col>
      <xdr:colOff>1227931</xdr:colOff>
      <xdr:row>376</xdr:row>
      <xdr:rowOff>0</xdr:rowOff>
    </xdr:from>
    <xdr:ext cx="152400" cy="203200"/>
    <xdr:pic>
      <xdr:nvPicPr>
        <xdr:cNvPr id="522" name="Picture 4">
          <a:extLst>
            <a:ext uri="{FF2B5EF4-FFF2-40B4-BE49-F238E27FC236}">
              <a16:creationId xmlns=""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8151850"/>
          <a:ext cx="152400" cy="203200"/>
        </a:xfrm>
        <a:prstGeom prst="rect">
          <a:avLst/>
        </a:prstGeom>
        <a:noFill/>
        <a:ln w="1">
          <a:noFill/>
          <a:miter lim="800000"/>
          <a:headEnd/>
          <a:tailEnd type="none" w="med" len="med"/>
        </a:ln>
        <a:effectLst/>
      </xdr:spPr>
    </xdr:pic>
    <xdr:clientData/>
  </xdr:oneCellAnchor>
  <xdr:oneCellAnchor>
    <xdr:from>
      <xdr:col>3</xdr:col>
      <xdr:colOff>0</xdr:colOff>
      <xdr:row>375</xdr:row>
      <xdr:rowOff>15079</xdr:rowOff>
    </xdr:from>
    <xdr:ext cx="200025" cy="140018"/>
    <xdr:pic>
      <xdr:nvPicPr>
        <xdr:cNvPr id="523" name="Picture 5" descr="http://t0.gstatic.com/images?q=tbn:ANd9GcR2wLGNqdW1KVjSkkXzxtY9J7kSH3YArES1m5PQzzCeqCTDlyA1FA">
          <a:extLst>
            <a:ext uri="{FF2B5EF4-FFF2-40B4-BE49-F238E27FC236}">
              <a16:creationId xmlns=""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6985829"/>
          <a:ext cx="200025" cy="140018"/>
        </a:xfrm>
        <a:prstGeom prst="rect">
          <a:avLst/>
        </a:prstGeom>
        <a:noFill/>
      </xdr:spPr>
    </xdr:pic>
    <xdr:clientData/>
  </xdr:oneCellAnchor>
  <xdr:oneCellAnchor>
    <xdr:from>
      <xdr:col>3</xdr:col>
      <xdr:colOff>1227931</xdr:colOff>
      <xdr:row>375</xdr:row>
      <xdr:rowOff>0</xdr:rowOff>
    </xdr:from>
    <xdr:ext cx="152400" cy="203200"/>
    <xdr:pic>
      <xdr:nvPicPr>
        <xdr:cNvPr id="524" name="Picture 4">
          <a:extLst>
            <a:ext uri="{FF2B5EF4-FFF2-40B4-BE49-F238E27FC236}">
              <a16:creationId xmlns=""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6970750"/>
          <a:ext cx="152400" cy="203200"/>
        </a:xfrm>
        <a:prstGeom prst="rect">
          <a:avLst/>
        </a:prstGeom>
        <a:noFill/>
        <a:ln w="1">
          <a:noFill/>
          <a:miter lim="800000"/>
          <a:headEnd/>
          <a:tailEnd type="none" w="med" len="med"/>
        </a:ln>
        <a:effectLst/>
      </xdr:spPr>
    </xdr:pic>
    <xdr:clientData/>
  </xdr:oneCellAnchor>
  <xdr:oneCellAnchor>
    <xdr:from>
      <xdr:col>3</xdr:col>
      <xdr:colOff>0</xdr:colOff>
      <xdr:row>374</xdr:row>
      <xdr:rowOff>15079</xdr:rowOff>
    </xdr:from>
    <xdr:ext cx="200025" cy="140018"/>
    <xdr:pic>
      <xdr:nvPicPr>
        <xdr:cNvPr id="525" name="Picture 5" descr="http://t0.gstatic.com/images?q=tbn:ANd9GcR2wLGNqdW1KVjSkkXzxtY9J7kSH3YArES1m5PQzzCeqCTDlyA1FA">
          <a:extLst>
            <a:ext uri="{FF2B5EF4-FFF2-40B4-BE49-F238E27FC236}">
              <a16:creationId xmlns=""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5804729"/>
          <a:ext cx="200025" cy="140018"/>
        </a:xfrm>
        <a:prstGeom prst="rect">
          <a:avLst/>
        </a:prstGeom>
        <a:noFill/>
      </xdr:spPr>
    </xdr:pic>
    <xdr:clientData/>
  </xdr:oneCellAnchor>
  <xdr:oneCellAnchor>
    <xdr:from>
      <xdr:col>3</xdr:col>
      <xdr:colOff>1227931</xdr:colOff>
      <xdr:row>374</xdr:row>
      <xdr:rowOff>0</xdr:rowOff>
    </xdr:from>
    <xdr:ext cx="152400" cy="203200"/>
    <xdr:pic>
      <xdr:nvPicPr>
        <xdr:cNvPr id="526" name="Picture 4">
          <a:extLst>
            <a:ext uri="{FF2B5EF4-FFF2-40B4-BE49-F238E27FC236}">
              <a16:creationId xmlns=""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5789650"/>
          <a:ext cx="152400" cy="203200"/>
        </a:xfrm>
        <a:prstGeom prst="rect">
          <a:avLst/>
        </a:prstGeom>
        <a:noFill/>
        <a:ln w="1">
          <a:noFill/>
          <a:miter lim="800000"/>
          <a:headEnd/>
          <a:tailEnd type="none" w="med" len="med"/>
        </a:ln>
        <a:effectLst/>
      </xdr:spPr>
    </xdr:pic>
    <xdr:clientData/>
  </xdr:oneCellAnchor>
  <xdr:oneCellAnchor>
    <xdr:from>
      <xdr:col>3</xdr:col>
      <xdr:colOff>0</xdr:colOff>
      <xdr:row>373</xdr:row>
      <xdr:rowOff>15079</xdr:rowOff>
    </xdr:from>
    <xdr:ext cx="200025" cy="140018"/>
    <xdr:pic>
      <xdr:nvPicPr>
        <xdr:cNvPr id="527" name="Picture 5" descr="http://t0.gstatic.com/images?q=tbn:ANd9GcR2wLGNqdW1KVjSkkXzxtY9J7kSH3YArES1m5PQzzCeqCTDlyA1FA">
          <a:extLst>
            <a:ext uri="{FF2B5EF4-FFF2-40B4-BE49-F238E27FC236}">
              <a16:creationId xmlns=""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4623629"/>
          <a:ext cx="200025" cy="140018"/>
        </a:xfrm>
        <a:prstGeom prst="rect">
          <a:avLst/>
        </a:prstGeom>
        <a:noFill/>
      </xdr:spPr>
    </xdr:pic>
    <xdr:clientData/>
  </xdr:oneCellAnchor>
  <xdr:oneCellAnchor>
    <xdr:from>
      <xdr:col>3</xdr:col>
      <xdr:colOff>1227931</xdr:colOff>
      <xdr:row>373</xdr:row>
      <xdr:rowOff>0</xdr:rowOff>
    </xdr:from>
    <xdr:ext cx="152400" cy="203200"/>
    <xdr:pic>
      <xdr:nvPicPr>
        <xdr:cNvPr id="528" name="Picture 4">
          <a:extLst>
            <a:ext uri="{FF2B5EF4-FFF2-40B4-BE49-F238E27FC236}">
              <a16:creationId xmlns=""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4608550"/>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234</xdr:row>
      <xdr:rowOff>261408</xdr:rowOff>
    </xdr:from>
    <xdr:to>
      <xdr:col>3</xdr:col>
      <xdr:colOff>209550</xdr:colOff>
      <xdr:row>234</xdr:row>
      <xdr:rowOff>421428</xdr:rowOff>
    </xdr:to>
    <xdr:pic>
      <xdr:nvPicPr>
        <xdr:cNvPr id="529" name="Picture 5" descr="http://t0.gstatic.com/images?q=tbn:ANd9GcR2wLGNqdW1KVjSkkXzxtY9J7kSH3YArES1m5PQzzCeqCTDlyA1FA">
          <a:extLst>
            <a:ext uri="{FF2B5EF4-FFF2-40B4-BE49-F238E27FC236}">
              <a16:creationId xmlns=""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0957208"/>
          <a:ext cx="209550" cy="160020"/>
        </a:xfrm>
        <a:prstGeom prst="rect">
          <a:avLst/>
        </a:prstGeom>
        <a:noFill/>
      </xdr:spPr>
    </xdr:pic>
    <xdr:clientData/>
  </xdr:twoCellAnchor>
  <xdr:twoCellAnchor editAs="oneCell">
    <xdr:from>
      <xdr:col>3</xdr:col>
      <xdr:colOff>1207557</xdr:colOff>
      <xdr:row>234</xdr:row>
      <xdr:rowOff>13757</xdr:rowOff>
    </xdr:from>
    <xdr:to>
      <xdr:col>3</xdr:col>
      <xdr:colOff>1359957</xdr:colOff>
      <xdr:row>234</xdr:row>
      <xdr:rowOff>216957</xdr:rowOff>
    </xdr:to>
    <xdr:pic>
      <xdr:nvPicPr>
        <xdr:cNvPr id="530" name="Picture 4">
          <a:extLst>
            <a:ext uri="{FF2B5EF4-FFF2-40B4-BE49-F238E27FC236}">
              <a16:creationId xmlns=""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07095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234</xdr:row>
      <xdr:rowOff>0</xdr:rowOff>
    </xdr:from>
    <xdr:to>
      <xdr:col>3</xdr:col>
      <xdr:colOff>196849</xdr:colOff>
      <xdr:row>234</xdr:row>
      <xdr:rowOff>190500</xdr:rowOff>
    </xdr:to>
    <xdr:pic>
      <xdr:nvPicPr>
        <xdr:cNvPr id="531" name="Picture 530" descr="http://www.blogcdn.com/media/2012/09/ltenetworks.jpg">
          <a:extLst>
            <a:ext uri="{FF2B5EF4-FFF2-40B4-BE49-F238E27FC236}">
              <a16:creationId xmlns="" xmlns:a16="http://schemas.microsoft.com/office/drawing/2014/main" id="{00000000-0008-0000-0A00-000013020000}"/>
            </a:ext>
          </a:extLst>
        </xdr:cNvPr>
        <xdr:cNvPicPr/>
      </xdr:nvPicPr>
      <xdr:blipFill>
        <a:blip xmlns:r="http://schemas.openxmlformats.org/officeDocument/2006/relationships" r:embed="rId50" cstate="print"/>
        <a:srcRect l="23556" r="27111"/>
        <a:stretch>
          <a:fillRect/>
        </a:stretch>
      </xdr:blipFill>
      <xdr:spPr bwMode="auto">
        <a:xfrm>
          <a:off x="2000249" y="80695800"/>
          <a:ext cx="158750" cy="190500"/>
        </a:xfrm>
        <a:prstGeom prst="rect">
          <a:avLst/>
        </a:prstGeom>
        <a:noFill/>
        <a:ln w="9525">
          <a:noFill/>
          <a:miter lim="800000"/>
          <a:headEnd/>
          <a:tailEnd/>
        </a:ln>
      </xdr:spPr>
    </xdr:pic>
    <xdr:clientData/>
  </xdr:twoCellAnchor>
  <xdr:twoCellAnchor editAs="oneCell">
    <xdr:from>
      <xdr:col>3</xdr:col>
      <xdr:colOff>0</xdr:colOff>
      <xdr:row>863</xdr:row>
      <xdr:rowOff>261408</xdr:rowOff>
    </xdr:from>
    <xdr:to>
      <xdr:col>3</xdr:col>
      <xdr:colOff>209550</xdr:colOff>
      <xdr:row>863</xdr:row>
      <xdr:rowOff>421428</xdr:rowOff>
    </xdr:to>
    <xdr:pic>
      <xdr:nvPicPr>
        <xdr:cNvPr id="532" name="Picture 5" descr="http://t0.gstatic.com/images?q=tbn:ANd9GcR2wLGNqdW1KVjSkkXzxtY9J7kSH3YArES1m5PQzzCeqCTDlyA1FA">
          <a:extLst>
            <a:ext uri="{FF2B5EF4-FFF2-40B4-BE49-F238E27FC236}">
              <a16:creationId xmlns=""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3399233"/>
          <a:ext cx="209550" cy="160020"/>
        </a:xfrm>
        <a:prstGeom prst="rect">
          <a:avLst/>
        </a:prstGeom>
        <a:noFill/>
      </xdr:spPr>
    </xdr:pic>
    <xdr:clientData/>
  </xdr:twoCellAnchor>
  <xdr:twoCellAnchor editAs="oneCell">
    <xdr:from>
      <xdr:col>3</xdr:col>
      <xdr:colOff>1207557</xdr:colOff>
      <xdr:row>863</xdr:row>
      <xdr:rowOff>13757</xdr:rowOff>
    </xdr:from>
    <xdr:to>
      <xdr:col>3</xdr:col>
      <xdr:colOff>1359957</xdr:colOff>
      <xdr:row>863</xdr:row>
      <xdr:rowOff>216957</xdr:rowOff>
    </xdr:to>
    <xdr:pic>
      <xdr:nvPicPr>
        <xdr:cNvPr id="533" name="Picture 4">
          <a:extLst>
            <a:ext uri="{FF2B5EF4-FFF2-40B4-BE49-F238E27FC236}">
              <a16:creationId xmlns=""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931515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863</xdr:row>
      <xdr:rowOff>0</xdr:rowOff>
    </xdr:from>
    <xdr:to>
      <xdr:col>3</xdr:col>
      <xdr:colOff>196849</xdr:colOff>
      <xdr:row>863</xdr:row>
      <xdr:rowOff>190500</xdr:rowOff>
    </xdr:to>
    <xdr:pic>
      <xdr:nvPicPr>
        <xdr:cNvPr id="534" name="Picture 533" descr="http://www.blogcdn.com/media/2012/09/ltenetworks.jpg">
          <a:extLst>
            <a:ext uri="{FF2B5EF4-FFF2-40B4-BE49-F238E27FC236}">
              <a16:creationId xmlns="" xmlns:a16="http://schemas.microsoft.com/office/drawing/2014/main" id="{00000000-0008-0000-0A00-000016020000}"/>
            </a:ext>
          </a:extLst>
        </xdr:cNvPr>
        <xdr:cNvPicPr/>
      </xdr:nvPicPr>
      <xdr:blipFill>
        <a:blip xmlns:r="http://schemas.openxmlformats.org/officeDocument/2006/relationships" r:embed="rId50" cstate="print"/>
        <a:srcRect l="23556" r="27111"/>
        <a:stretch>
          <a:fillRect/>
        </a:stretch>
      </xdr:blipFill>
      <xdr:spPr bwMode="auto">
        <a:xfrm>
          <a:off x="2000249" y="493137825"/>
          <a:ext cx="158750" cy="190500"/>
        </a:xfrm>
        <a:prstGeom prst="rect">
          <a:avLst/>
        </a:prstGeom>
        <a:noFill/>
        <a:ln w="9525">
          <a:noFill/>
          <a:miter lim="800000"/>
          <a:headEnd/>
          <a:tailEnd/>
        </a:ln>
      </xdr:spPr>
    </xdr:pic>
    <xdr:clientData/>
  </xdr:twoCellAnchor>
  <xdr:twoCellAnchor editAs="oneCell">
    <xdr:from>
      <xdr:col>3</xdr:col>
      <xdr:colOff>0</xdr:colOff>
      <xdr:row>700</xdr:row>
      <xdr:rowOff>261408</xdr:rowOff>
    </xdr:from>
    <xdr:to>
      <xdr:col>3</xdr:col>
      <xdr:colOff>209550</xdr:colOff>
      <xdr:row>700</xdr:row>
      <xdr:rowOff>421428</xdr:rowOff>
    </xdr:to>
    <xdr:pic>
      <xdr:nvPicPr>
        <xdr:cNvPr id="535" name="Picture 5" descr="http://t0.gstatic.com/images?q=tbn:ANd9GcR2wLGNqdW1KVjSkkXzxtY9J7kSH3YArES1m5PQzzCeqCTDlyA1FA">
          <a:extLst>
            <a:ext uri="{FF2B5EF4-FFF2-40B4-BE49-F238E27FC236}">
              <a16:creationId xmlns=""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0542033"/>
          <a:ext cx="209550" cy="160020"/>
        </a:xfrm>
        <a:prstGeom prst="rect">
          <a:avLst/>
        </a:prstGeom>
        <a:noFill/>
      </xdr:spPr>
    </xdr:pic>
    <xdr:clientData/>
  </xdr:twoCellAnchor>
  <xdr:twoCellAnchor editAs="oneCell">
    <xdr:from>
      <xdr:col>3</xdr:col>
      <xdr:colOff>1207557</xdr:colOff>
      <xdr:row>700</xdr:row>
      <xdr:rowOff>13757</xdr:rowOff>
    </xdr:from>
    <xdr:to>
      <xdr:col>3</xdr:col>
      <xdr:colOff>1359957</xdr:colOff>
      <xdr:row>700</xdr:row>
      <xdr:rowOff>216957</xdr:rowOff>
    </xdr:to>
    <xdr:pic>
      <xdr:nvPicPr>
        <xdr:cNvPr id="536" name="Picture 4">
          <a:extLst>
            <a:ext uri="{FF2B5EF4-FFF2-40B4-BE49-F238E27FC236}">
              <a16:creationId xmlns=""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02943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700</xdr:row>
      <xdr:rowOff>0</xdr:rowOff>
    </xdr:from>
    <xdr:to>
      <xdr:col>3</xdr:col>
      <xdr:colOff>196849</xdr:colOff>
      <xdr:row>700</xdr:row>
      <xdr:rowOff>190500</xdr:rowOff>
    </xdr:to>
    <xdr:pic>
      <xdr:nvPicPr>
        <xdr:cNvPr id="537" name="Picture 536" descr="http://www.blogcdn.com/media/2012/09/ltenetworks.jpg">
          <a:extLst>
            <a:ext uri="{FF2B5EF4-FFF2-40B4-BE49-F238E27FC236}">
              <a16:creationId xmlns="" xmlns:a16="http://schemas.microsoft.com/office/drawing/2014/main" id="{00000000-0008-0000-0A00-000019020000}"/>
            </a:ext>
          </a:extLst>
        </xdr:cNvPr>
        <xdr:cNvPicPr/>
      </xdr:nvPicPr>
      <xdr:blipFill>
        <a:blip xmlns:r="http://schemas.openxmlformats.org/officeDocument/2006/relationships" r:embed="rId50" cstate="print"/>
        <a:srcRect l="23556" r="27111"/>
        <a:stretch>
          <a:fillRect/>
        </a:stretch>
      </xdr:blipFill>
      <xdr:spPr bwMode="auto">
        <a:xfrm>
          <a:off x="2000249" y="340280625"/>
          <a:ext cx="158750" cy="190500"/>
        </a:xfrm>
        <a:prstGeom prst="rect">
          <a:avLst/>
        </a:prstGeom>
        <a:noFill/>
        <a:ln w="9525">
          <a:noFill/>
          <a:miter lim="800000"/>
          <a:headEnd/>
          <a:tailEnd/>
        </a:ln>
      </xdr:spPr>
    </xdr:pic>
    <xdr:clientData/>
  </xdr:twoCellAnchor>
  <xdr:oneCellAnchor>
    <xdr:from>
      <xdr:col>3</xdr:col>
      <xdr:colOff>0</xdr:colOff>
      <xdr:row>259</xdr:row>
      <xdr:rowOff>261408</xdr:rowOff>
    </xdr:from>
    <xdr:ext cx="209550" cy="160020"/>
    <xdr:pic>
      <xdr:nvPicPr>
        <xdr:cNvPr id="538" name="Picture 5" descr="http://t0.gstatic.com/images?q=tbn:ANd9GcR2wLGNqdW1KVjSkkXzxtY9J7kSH3YArES1m5PQzzCeqCTDlyA1FA">
          <a:extLst>
            <a:ext uri="{FF2B5EF4-FFF2-40B4-BE49-F238E27FC236}">
              <a16:creationId xmlns=""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9548758"/>
          <a:ext cx="209550" cy="160020"/>
        </a:xfrm>
        <a:prstGeom prst="rect">
          <a:avLst/>
        </a:prstGeom>
        <a:noFill/>
      </xdr:spPr>
    </xdr:pic>
    <xdr:clientData/>
  </xdr:oneCellAnchor>
  <xdr:oneCellAnchor>
    <xdr:from>
      <xdr:col>3</xdr:col>
      <xdr:colOff>1207557</xdr:colOff>
      <xdr:row>259</xdr:row>
      <xdr:rowOff>13757</xdr:rowOff>
    </xdr:from>
    <xdr:ext cx="152400" cy="203200"/>
    <xdr:pic>
      <xdr:nvPicPr>
        <xdr:cNvPr id="539" name="Picture 4">
          <a:extLst>
            <a:ext uri="{FF2B5EF4-FFF2-40B4-BE49-F238E27FC236}">
              <a16:creationId xmlns=""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9301107"/>
          <a:ext cx="152400" cy="203200"/>
        </a:xfrm>
        <a:prstGeom prst="rect">
          <a:avLst/>
        </a:prstGeom>
        <a:noFill/>
        <a:ln w="1">
          <a:noFill/>
          <a:miter lim="800000"/>
          <a:headEnd/>
          <a:tailEnd type="none" w="med" len="med"/>
        </a:ln>
        <a:effectLst/>
      </xdr:spPr>
    </xdr:pic>
    <xdr:clientData/>
  </xdr:oneCellAnchor>
  <xdr:oneCellAnchor>
    <xdr:from>
      <xdr:col>3</xdr:col>
      <xdr:colOff>38099</xdr:colOff>
      <xdr:row>259</xdr:row>
      <xdr:rowOff>0</xdr:rowOff>
    </xdr:from>
    <xdr:ext cx="158750" cy="190500"/>
    <xdr:pic>
      <xdr:nvPicPr>
        <xdr:cNvPr id="540" name="Picture 539" descr="http://www.blogcdn.com/media/2012/09/ltenetworks.jpg">
          <a:extLst>
            <a:ext uri="{FF2B5EF4-FFF2-40B4-BE49-F238E27FC236}">
              <a16:creationId xmlns="" xmlns:a16="http://schemas.microsoft.com/office/drawing/2014/main" id="{00000000-0008-0000-0A00-00001C020000}"/>
            </a:ext>
          </a:extLst>
        </xdr:cNvPr>
        <xdr:cNvPicPr/>
      </xdr:nvPicPr>
      <xdr:blipFill>
        <a:blip xmlns:r="http://schemas.openxmlformats.org/officeDocument/2006/relationships" r:embed="rId50" cstate="print"/>
        <a:srcRect l="23556" r="27111"/>
        <a:stretch>
          <a:fillRect/>
        </a:stretch>
      </xdr:blipFill>
      <xdr:spPr bwMode="auto">
        <a:xfrm>
          <a:off x="2000249" y="89287350"/>
          <a:ext cx="158750" cy="190500"/>
        </a:xfrm>
        <a:prstGeom prst="rect">
          <a:avLst/>
        </a:prstGeom>
        <a:noFill/>
        <a:ln w="9525">
          <a:noFill/>
          <a:miter lim="800000"/>
          <a:headEnd/>
          <a:tailEnd/>
        </a:ln>
      </xdr:spPr>
    </xdr:pic>
    <xdr:clientData/>
  </xdr:oneCellAnchor>
  <xdr:twoCellAnchor editAs="oneCell">
    <xdr:from>
      <xdr:col>3</xdr:col>
      <xdr:colOff>0</xdr:colOff>
      <xdr:row>699</xdr:row>
      <xdr:rowOff>261408</xdr:rowOff>
    </xdr:from>
    <xdr:to>
      <xdr:col>3</xdr:col>
      <xdr:colOff>209550</xdr:colOff>
      <xdr:row>699</xdr:row>
      <xdr:rowOff>421428</xdr:rowOff>
    </xdr:to>
    <xdr:pic>
      <xdr:nvPicPr>
        <xdr:cNvPr id="541" name="Picture 5" descr="http://t0.gstatic.com/images?q=tbn:ANd9GcR2wLGNqdW1KVjSkkXzxtY9J7kSH3YArES1m5PQzzCeqCTDlyA1FA">
          <a:extLst>
            <a:ext uri="{FF2B5EF4-FFF2-40B4-BE49-F238E27FC236}">
              <a16:creationId xmlns=""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9170433"/>
          <a:ext cx="209550" cy="160020"/>
        </a:xfrm>
        <a:prstGeom prst="rect">
          <a:avLst/>
        </a:prstGeom>
        <a:noFill/>
      </xdr:spPr>
    </xdr:pic>
    <xdr:clientData/>
  </xdr:twoCellAnchor>
  <xdr:twoCellAnchor editAs="oneCell">
    <xdr:from>
      <xdr:col>3</xdr:col>
      <xdr:colOff>1207557</xdr:colOff>
      <xdr:row>699</xdr:row>
      <xdr:rowOff>13757</xdr:rowOff>
    </xdr:from>
    <xdr:to>
      <xdr:col>3</xdr:col>
      <xdr:colOff>1359957</xdr:colOff>
      <xdr:row>699</xdr:row>
      <xdr:rowOff>216957</xdr:rowOff>
    </xdr:to>
    <xdr:pic>
      <xdr:nvPicPr>
        <xdr:cNvPr id="542" name="Picture 4">
          <a:extLst>
            <a:ext uri="{FF2B5EF4-FFF2-40B4-BE49-F238E27FC236}">
              <a16:creationId xmlns=""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89227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699</xdr:row>
      <xdr:rowOff>0</xdr:rowOff>
    </xdr:from>
    <xdr:to>
      <xdr:col>3</xdr:col>
      <xdr:colOff>196849</xdr:colOff>
      <xdr:row>699</xdr:row>
      <xdr:rowOff>190500</xdr:rowOff>
    </xdr:to>
    <xdr:pic>
      <xdr:nvPicPr>
        <xdr:cNvPr id="543" name="Picture 542" descr="http://www.blogcdn.com/media/2012/09/ltenetworks.jpg">
          <a:extLst>
            <a:ext uri="{FF2B5EF4-FFF2-40B4-BE49-F238E27FC236}">
              <a16:creationId xmlns="" xmlns:a16="http://schemas.microsoft.com/office/drawing/2014/main" id="{00000000-0008-0000-0A00-00001F020000}"/>
            </a:ext>
          </a:extLst>
        </xdr:cNvPr>
        <xdr:cNvPicPr/>
      </xdr:nvPicPr>
      <xdr:blipFill>
        <a:blip xmlns:r="http://schemas.openxmlformats.org/officeDocument/2006/relationships" r:embed="rId50" cstate="print"/>
        <a:srcRect l="23556" r="27111"/>
        <a:stretch>
          <a:fillRect/>
        </a:stretch>
      </xdr:blipFill>
      <xdr:spPr bwMode="auto">
        <a:xfrm>
          <a:off x="2000249" y="338909025"/>
          <a:ext cx="158750" cy="190500"/>
        </a:xfrm>
        <a:prstGeom prst="rect">
          <a:avLst/>
        </a:prstGeom>
        <a:noFill/>
        <a:ln w="9525">
          <a:noFill/>
          <a:miter lim="800000"/>
          <a:headEnd/>
          <a:tailEnd/>
        </a:ln>
      </xdr:spPr>
    </xdr:pic>
    <xdr:clientData/>
  </xdr:twoCellAnchor>
  <xdr:twoCellAnchor editAs="oneCell">
    <xdr:from>
      <xdr:col>3</xdr:col>
      <xdr:colOff>0</xdr:colOff>
      <xdr:row>698</xdr:row>
      <xdr:rowOff>261408</xdr:rowOff>
    </xdr:from>
    <xdr:to>
      <xdr:col>3</xdr:col>
      <xdr:colOff>209550</xdr:colOff>
      <xdr:row>698</xdr:row>
      <xdr:rowOff>421428</xdr:rowOff>
    </xdr:to>
    <xdr:pic>
      <xdr:nvPicPr>
        <xdr:cNvPr id="544" name="Picture 5" descr="http://t0.gstatic.com/images?q=tbn:ANd9GcR2wLGNqdW1KVjSkkXzxtY9J7kSH3YArES1m5PQzzCeqCTDlyA1FA">
          <a:extLst>
            <a:ext uri="{FF2B5EF4-FFF2-40B4-BE49-F238E27FC236}">
              <a16:creationId xmlns=""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7798833"/>
          <a:ext cx="209550" cy="160020"/>
        </a:xfrm>
        <a:prstGeom prst="rect">
          <a:avLst/>
        </a:prstGeom>
        <a:noFill/>
      </xdr:spPr>
    </xdr:pic>
    <xdr:clientData/>
  </xdr:twoCellAnchor>
  <xdr:twoCellAnchor editAs="oneCell">
    <xdr:from>
      <xdr:col>3</xdr:col>
      <xdr:colOff>1207557</xdr:colOff>
      <xdr:row>698</xdr:row>
      <xdr:rowOff>13757</xdr:rowOff>
    </xdr:from>
    <xdr:to>
      <xdr:col>3</xdr:col>
      <xdr:colOff>1359957</xdr:colOff>
      <xdr:row>698</xdr:row>
      <xdr:rowOff>216957</xdr:rowOff>
    </xdr:to>
    <xdr:pic>
      <xdr:nvPicPr>
        <xdr:cNvPr id="545" name="Picture 4">
          <a:extLst>
            <a:ext uri="{FF2B5EF4-FFF2-40B4-BE49-F238E27FC236}">
              <a16:creationId xmlns=""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75511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698</xdr:row>
      <xdr:rowOff>0</xdr:rowOff>
    </xdr:from>
    <xdr:to>
      <xdr:col>3</xdr:col>
      <xdr:colOff>196849</xdr:colOff>
      <xdr:row>698</xdr:row>
      <xdr:rowOff>190500</xdr:rowOff>
    </xdr:to>
    <xdr:pic>
      <xdr:nvPicPr>
        <xdr:cNvPr id="546" name="Picture 545" descr="http://www.blogcdn.com/media/2012/09/ltenetworks.jpg">
          <a:extLst>
            <a:ext uri="{FF2B5EF4-FFF2-40B4-BE49-F238E27FC236}">
              <a16:creationId xmlns="" xmlns:a16="http://schemas.microsoft.com/office/drawing/2014/main" id="{00000000-0008-0000-0A00-000022020000}"/>
            </a:ext>
          </a:extLst>
        </xdr:cNvPr>
        <xdr:cNvPicPr/>
      </xdr:nvPicPr>
      <xdr:blipFill>
        <a:blip xmlns:r="http://schemas.openxmlformats.org/officeDocument/2006/relationships" r:embed="rId50" cstate="print"/>
        <a:srcRect l="23556" r="27111"/>
        <a:stretch>
          <a:fillRect/>
        </a:stretch>
      </xdr:blipFill>
      <xdr:spPr bwMode="auto">
        <a:xfrm>
          <a:off x="2000249" y="337537425"/>
          <a:ext cx="158750" cy="190500"/>
        </a:xfrm>
        <a:prstGeom prst="rect">
          <a:avLst/>
        </a:prstGeom>
        <a:noFill/>
        <a:ln w="9525">
          <a:noFill/>
          <a:miter lim="800000"/>
          <a:headEnd/>
          <a:tailEnd/>
        </a:ln>
      </xdr:spPr>
    </xdr:pic>
    <xdr:clientData/>
  </xdr:twoCellAnchor>
  <xdr:twoCellAnchor editAs="oneCell">
    <xdr:from>
      <xdr:col>3</xdr:col>
      <xdr:colOff>0</xdr:colOff>
      <xdr:row>697</xdr:row>
      <xdr:rowOff>261408</xdr:rowOff>
    </xdr:from>
    <xdr:to>
      <xdr:col>3</xdr:col>
      <xdr:colOff>209550</xdr:colOff>
      <xdr:row>697</xdr:row>
      <xdr:rowOff>421428</xdr:rowOff>
    </xdr:to>
    <xdr:pic>
      <xdr:nvPicPr>
        <xdr:cNvPr id="547" name="Picture 5" descr="http://t0.gstatic.com/images?q=tbn:ANd9GcR2wLGNqdW1KVjSkkXzxtY9J7kSH3YArES1m5PQzzCeqCTDlyA1FA">
          <a:extLst>
            <a:ext uri="{FF2B5EF4-FFF2-40B4-BE49-F238E27FC236}">
              <a16:creationId xmlns=""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6427233"/>
          <a:ext cx="209550" cy="160020"/>
        </a:xfrm>
        <a:prstGeom prst="rect">
          <a:avLst/>
        </a:prstGeom>
        <a:noFill/>
      </xdr:spPr>
    </xdr:pic>
    <xdr:clientData/>
  </xdr:twoCellAnchor>
  <xdr:twoCellAnchor editAs="oneCell">
    <xdr:from>
      <xdr:col>3</xdr:col>
      <xdr:colOff>1207557</xdr:colOff>
      <xdr:row>697</xdr:row>
      <xdr:rowOff>13757</xdr:rowOff>
    </xdr:from>
    <xdr:to>
      <xdr:col>3</xdr:col>
      <xdr:colOff>1359957</xdr:colOff>
      <xdr:row>697</xdr:row>
      <xdr:rowOff>216957</xdr:rowOff>
    </xdr:to>
    <xdr:pic>
      <xdr:nvPicPr>
        <xdr:cNvPr id="548" name="Picture 4">
          <a:extLst>
            <a:ext uri="{FF2B5EF4-FFF2-40B4-BE49-F238E27FC236}">
              <a16:creationId xmlns=""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61795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697</xdr:row>
      <xdr:rowOff>0</xdr:rowOff>
    </xdr:from>
    <xdr:to>
      <xdr:col>3</xdr:col>
      <xdr:colOff>196849</xdr:colOff>
      <xdr:row>697</xdr:row>
      <xdr:rowOff>190500</xdr:rowOff>
    </xdr:to>
    <xdr:pic>
      <xdr:nvPicPr>
        <xdr:cNvPr id="549" name="Picture 548" descr="http://www.blogcdn.com/media/2012/09/ltenetworks.jpg">
          <a:extLst>
            <a:ext uri="{FF2B5EF4-FFF2-40B4-BE49-F238E27FC236}">
              <a16:creationId xmlns="" xmlns:a16="http://schemas.microsoft.com/office/drawing/2014/main" id="{00000000-0008-0000-0A00-000025020000}"/>
            </a:ext>
          </a:extLst>
        </xdr:cNvPr>
        <xdr:cNvPicPr/>
      </xdr:nvPicPr>
      <xdr:blipFill>
        <a:blip xmlns:r="http://schemas.openxmlformats.org/officeDocument/2006/relationships" r:embed="rId50" cstate="print"/>
        <a:srcRect l="23556" r="27111"/>
        <a:stretch>
          <a:fillRect/>
        </a:stretch>
      </xdr:blipFill>
      <xdr:spPr bwMode="auto">
        <a:xfrm>
          <a:off x="2000249" y="336165825"/>
          <a:ext cx="158750" cy="190500"/>
        </a:xfrm>
        <a:prstGeom prst="rect">
          <a:avLst/>
        </a:prstGeom>
        <a:noFill/>
        <a:ln w="9525">
          <a:noFill/>
          <a:miter lim="800000"/>
          <a:headEnd/>
          <a:tailEnd/>
        </a:ln>
      </xdr:spPr>
    </xdr:pic>
    <xdr:clientData/>
  </xdr:twoCellAnchor>
  <xdr:oneCellAnchor>
    <xdr:from>
      <xdr:col>3</xdr:col>
      <xdr:colOff>0</xdr:colOff>
      <xdr:row>862</xdr:row>
      <xdr:rowOff>15079</xdr:rowOff>
    </xdr:from>
    <xdr:ext cx="200025" cy="140018"/>
    <xdr:pic>
      <xdr:nvPicPr>
        <xdr:cNvPr id="550" name="Picture 5" descr="http://t0.gstatic.com/images?q=tbn:ANd9GcR2wLGNqdW1KVjSkkXzxtY9J7kSH3YArES1m5PQzzCeqCTDlyA1FA">
          <a:extLst>
            <a:ext uri="{FF2B5EF4-FFF2-40B4-BE49-F238E27FC236}">
              <a16:creationId xmlns=""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2067054"/>
          <a:ext cx="200025" cy="140018"/>
        </a:xfrm>
        <a:prstGeom prst="rect">
          <a:avLst/>
        </a:prstGeom>
        <a:noFill/>
      </xdr:spPr>
    </xdr:pic>
    <xdr:clientData/>
  </xdr:oneCellAnchor>
  <xdr:oneCellAnchor>
    <xdr:from>
      <xdr:col>3</xdr:col>
      <xdr:colOff>1227931</xdr:colOff>
      <xdr:row>862</xdr:row>
      <xdr:rowOff>0</xdr:rowOff>
    </xdr:from>
    <xdr:ext cx="152400" cy="203200"/>
    <xdr:pic>
      <xdr:nvPicPr>
        <xdr:cNvPr id="551" name="Picture 4">
          <a:extLst>
            <a:ext uri="{FF2B5EF4-FFF2-40B4-BE49-F238E27FC236}">
              <a16:creationId xmlns=""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2051975"/>
          <a:ext cx="152400" cy="203200"/>
        </a:xfrm>
        <a:prstGeom prst="rect">
          <a:avLst/>
        </a:prstGeom>
        <a:noFill/>
        <a:ln w="1">
          <a:noFill/>
          <a:miter lim="800000"/>
          <a:headEnd/>
          <a:tailEnd type="none" w="med" len="med"/>
        </a:ln>
        <a:effectLst/>
      </xdr:spPr>
    </xdr:pic>
    <xdr:clientData/>
  </xdr:oneCellAnchor>
  <xdr:oneCellAnchor>
    <xdr:from>
      <xdr:col>3</xdr:col>
      <xdr:colOff>0</xdr:colOff>
      <xdr:row>861</xdr:row>
      <xdr:rowOff>15079</xdr:rowOff>
    </xdr:from>
    <xdr:ext cx="200025" cy="140018"/>
    <xdr:pic>
      <xdr:nvPicPr>
        <xdr:cNvPr id="552" name="Picture 5" descr="http://t0.gstatic.com/images?q=tbn:ANd9GcR2wLGNqdW1KVjSkkXzxtY9J7kSH3YArES1m5PQzzCeqCTDlyA1FA">
          <a:extLst>
            <a:ext uri="{FF2B5EF4-FFF2-40B4-BE49-F238E27FC236}">
              <a16:creationId xmlns=""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0981204"/>
          <a:ext cx="200025" cy="140018"/>
        </a:xfrm>
        <a:prstGeom prst="rect">
          <a:avLst/>
        </a:prstGeom>
        <a:noFill/>
      </xdr:spPr>
    </xdr:pic>
    <xdr:clientData/>
  </xdr:oneCellAnchor>
  <xdr:oneCellAnchor>
    <xdr:from>
      <xdr:col>3</xdr:col>
      <xdr:colOff>1227931</xdr:colOff>
      <xdr:row>861</xdr:row>
      <xdr:rowOff>0</xdr:rowOff>
    </xdr:from>
    <xdr:ext cx="152400" cy="203200"/>
    <xdr:pic>
      <xdr:nvPicPr>
        <xdr:cNvPr id="553" name="Picture 4">
          <a:extLst>
            <a:ext uri="{FF2B5EF4-FFF2-40B4-BE49-F238E27FC236}">
              <a16:creationId xmlns=""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90966125"/>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696</xdr:row>
      <xdr:rowOff>261408</xdr:rowOff>
    </xdr:from>
    <xdr:to>
      <xdr:col>3</xdr:col>
      <xdr:colOff>209550</xdr:colOff>
      <xdr:row>696</xdr:row>
      <xdr:rowOff>421428</xdr:rowOff>
    </xdr:to>
    <xdr:pic>
      <xdr:nvPicPr>
        <xdr:cNvPr id="554" name="Picture 5" descr="http://t0.gstatic.com/images?q=tbn:ANd9GcR2wLGNqdW1KVjSkkXzxtY9J7kSH3YArES1m5PQzzCeqCTDlyA1FA">
          <a:extLst>
            <a:ext uri="{FF2B5EF4-FFF2-40B4-BE49-F238E27FC236}">
              <a16:creationId xmlns=""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5055633"/>
          <a:ext cx="209550" cy="160020"/>
        </a:xfrm>
        <a:prstGeom prst="rect">
          <a:avLst/>
        </a:prstGeom>
        <a:noFill/>
      </xdr:spPr>
    </xdr:pic>
    <xdr:clientData/>
  </xdr:twoCellAnchor>
  <xdr:twoCellAnchor editAs="oneCell">
    <xdr:from>
      <xdr:col>3</xdr:col>
      <xdr:colOff>1207557</xdr:colOff>
      <xdr:row>696</xdr:row>
      <xdr:rowOff>13757</xdr:rowOff>
    </xdr:from>
    <xdr:to>
      <xdr:col>3</xdr:col>
      <xdr:colOff>1359957</xdr:colOff>
      <xdr:row>696</xdr:row>
      <xdr:rowOff>216957</xdr:rowOff>
    </xdr:to>
    <xdr:pic>
      <xdr:nvPicPr>
        <xdr:cNvPr id="555" name="Picture 4">
          <a:extLst>
            <a:ext uri="{FF2B5EF4-FFF2-40B4-BE49-F238E27FC236}">
              <a16:creationId xmlns=""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48079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696</xdr:row>
      <xdr:rowOff>0</xdr:rowOff>
    </xdr:from>
    <xdr:to>
      <xdr:col>3</xdr:col>
      <xdr:colOff>196849</xdr:colOff>
      <xdr:row>696</xdr:row>
      <xdr:rowOff>190500</xdr:rowOff>
    </xdr:to>
    <xdr:pic>
      <xdr:nvPicPr>
        <xdr:cNvPr id="556" name="Picture 555" descr="http://www.blogcdn.com/media/2012/09/ltenetworks.jpg">
          <a:extLst>
            <a:ext uri="{FF2B5EF4-FFF2-40B4-BE49-F238E27FC236}">
              <a16:creationId xmlns="" xmlns:a16="http://schemas.microsoft.com/office/drawing/2014/main" id="{00000000-0008-0000-0A00-00002C020000}"/>
            </a:ext>
          </a:extLst>
        </xdr:cNvPr>
        <xdr:cNvPicPr/>
      </xdr:nvPicPr>
      <xdr:blipFill>
        <a:blip xmlns:r="http://schemas.openxmlformats.org/officeDocument/2006/relationships" r:embed="rId50" cstate="print"/>
        <a:srcRect l="23556" r="27111"/>
        <a:stretch>
          <a:fillRect/>
        </a:stretch>
      </xdr:blipFill>
      <xdr:spPr bwMode="auto">
        <a:xfrm>
          <a:off x="2000249" y="334794225"/>
          <a:ext cx="158750" cy="190500"/>
        </a:xfrm>
        <a:prstGeom prst="rect">
          <a:avLst/>
        </a:prstGeom>
        <a:noFill/>
        <a:ln w="9525">
          <a:noFill/>
          <a:miter lim="800000"/>
          <a:headEnd/>
          <a:tailEnd/>
        </a:ln>
      </xdr:spPr>
    </xdr:pic>
    <xdr:clientData/>
  </xdr:twoCellAnchor>
  <xdr:twoCellAnchor editAs="oneCell">
    <xdr:from>
      <xdr:col>3</xdr:col>
      <xdr:colOff>0</xdr:colOff>
      <xdr:row>695</xdr:row>
      <xdr:rowOff>261408</xdr:rowOff>
    </xdr:from>
    <xdr:to>
      <xdr:col>3</xdr:col>
      <xdr:colOff>209550</xdr:colOff>
      <xdr:row>695</xdr:row>
      <xdr:rowOff>421428</xdr:rowOff>
    </xdr:to>
    <xdr:pic>
      <xdr:nvPicPr>
        <xdr:cNvPr id="557" name="Picture 5" descr="http://t0.gstatic.com/images?q=tbn:ANd9GcR2wLGNqdW1KVjSkkXzxtY9J7kSH3YArES1m5PQzzCeqCTDlyA1FA">
          <a:extLst>
            <a:ext uri="{FF2B5EF4-FFF2-40B4-BE49-F238E27FC236}">
              <a16:creationId xmlns=""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3684033"/>
          <a:ext cx="209550" cy="160020"/>
        </a:xfrm>
        <a:prstGeom prst="rect">
          <a:avLst/>
        </a:prstGeom>
        <a:noFill/>
      </xdr:spPr>
    </xdr:pic>
    <xdr:clientData/>
  </xdr:twoCellAnchor>
  <xdr:twoCellAnchor editAs="oneCell">
    <xdr:from>
      <xdr:col>3</xdr:col>
      <xdr:colOff>1207557</xdr:colOff>
      <xdr:row>695</xdr:row>
      <xdr:rowOff>13757</xdr:rowOff>
    </xdr:from>
    <xdr:to>
      <xdr:col>3</xdr:col>
      <xdr:colOff>1359957</xdr:colOff>
      <xdr:row>695</xdr:row>
      <xdr:rowOff>216957</xdr:rowOff>
    </xdr:to>
    <xdr:pic>
      <xdr:nvPicPr>
        <xdr:cNvPr id="558" name="Picture 4">
          <a:extLst>
            <a:ext uri="{FF2B5EF4-FFF2-40B4-BE49-F238E27FC236}">
              <a16:creationId xmlns=""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34363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695</xdr:row>
      <xdr:rowOff>0</xdr:rowOff>
    </xdr:from>
    <xdr:to>
      <xdr:col>3</xdr:col>
      <xdr:colOff>196849</xdr:colOff>
      <xdr:row>695</xdr:row>
      <xdr:rowOff>190500</xdr:rowOff>
    </xdr:to>
    <xdr:pic>
      <xdr:nvPicPr>
        <xdr:cNvPr id="559" name="Picture 558" descr="http://www.blogcdn.com/media/2012/09/ltenetworks.jpg">
          <a:extLst>
            <a:ext uri="{FF2B5EF4-FFF2-40B4-BE49-F238E27FC236}">
              <a16:creationId xmlns="" xmlns:a16="http://schemas.microsoft.com/office/drawing/2014/main" id="{00000000-0008-0000-0A00-00002F020000}"/>
            </a:ext>
          </a:extLst>
        </xdr:cNvPr>
        <xdr:cNvPicPr/>
      </xdr:nvPicPr>
      <xdr:blipFill>
        <a:blip xmlns:r="http://schemas.openxmlformats.org/officeDocument/2006/relationships" r:embed="rId50" cstate="print"/>
        <a:srcRect l="23556" r="27111"/>
        <a:stretch>
          <a:fillRect/>
        </a:stretch>
      </xdr:blipFill>
      <xdr:spPr bwMode="auto">
        <a:xfrm>
          <a:off x="2000249" y="333422625"/>
          <a:ext cx="158750" cy="190500"/>
        </a:xfrm>
        <a:prstGeom prst="rect">
          <a:avLst/>
        </a:prstGeom>
        <a:noFill/>
        <a:ln w="9525">
          <a:noFill/>
          <a:miter lim="800000"/>
          <a:headEnd/>
          <a:tailEnd/>
        </a:ln>
      </xdr:spPr>
    </xdr:pic>
    <xdr:clientData/>
  </xdr:twoCellAnchor>
  <xdr:twoCellAnchor editAs="oneCell">
    <xdr:from>
      <xdr:col>3</xdr:col>
      <xdr:colOff>0</xdr:colOff>
      <xdr:row>194</xdr:row>
      <xdr:rowOff>261408</xdr:rowOff>
    </xdr:from>
    <xdr:to>
      <xdr:col>3</xdr:col>
      <xdr:colOff>209550</xdr:colOff>
      <xdr:row>194</xdr:row>
      <xdr:rowOff>421428</xdr:rowOff>
    </xdr:to>
    <xdr:pic>
      <xdr:nvPicPr>
        <xdr:cNvPr id="560" name="Picture 5" descr="http://t0.gstatic.com/images?q=tbn:ANd9GcR2wLGNqdW1KVjSkkXzxtY9J7kSH3YArES1m5PQzzCeqCTDlyA1FA">
          <a:extLst>
            <a:ext uri="{FF2B5EF4-FFF2-40B4-BE49-F238E27FC236}">
              <a16:creationId xmlns=""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65421933"/>
          <a:ext cx="209550" cy="160020"/>
        </a:xfrm>
        <a:prstGeom prst="rect">
          <a:avLst/>
        </a:prstGeom>
        <a:noFill/>
      </xdr:spPr>
    </xdr:pic>
    <xdr:clientData/>
  </xdr:twoCellAnchor>
  <xdr:twoCellAnchor editAs="oneCell">
    <xdr:from>
      <xdr:col>3</xdr:col>
      <xdr:colOff>1207557</xdr:colOff>
      <xdr:row>194</xdr:row>
      <xdr:rowOff>13757</xdr:rowOff>
    </xdr:from>
    <xdr:to>
      <xdr:col>3</xdr:col>
      <xdr:colOff>1359957</xdr:colOff>
      <xdr:row>194</xdr:row>
      <xdr:rowOff>216957</xdr:rowOff>
    </xdr:to>
    <xdr:pic>
      <xdr:nvPicPr>
        <xdr:cNvPr id="561" name="Picture 4">
          <a:extLst>
            <a:ext uri="{FF2B5EF4-FFF2-40B4-BE49-F238E27FC236}">
              <a16:creationId xmlns=""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651742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194</xdr:row>
      <xdr:rowOff>0</xdr:rowOff>
    </xdr:from>
    <xdr:to>
      <xdr:col>3</xdr:col>
      <xdr:colOff>196849</xdr:colOff>
      <xdr:row>194</xdr:row>
      <xdr:rowOff>190500</xdr:rowOff>
    </xdr:to>
    <xdr:pic>
      <xdr:nvPicPr>
        <xdr:cNvPr id="562" name="Picture 561" descr="http://www.blogcdn.com/media/2012/09/ltenetworks.jpg">
          <a:extLst>
            <a:ext uri="{FF2B5EF4-FFF2-40B4-BE49-F238E27FC236}">
              <a16:creationId xmlns="" xmlns:a16="http://schemas.microsoft.com/office/drawing/2014/main" id="{00000000-0008-0000-0A00-000032020000}"/>
            </a:ext>
          </a:extLst>
        </xdr:cNvPr>
        <xdr:cNvPicPr/>
      </xdr:nvPicPr>
      <xdr:blipFill>
        <a:blip xmlns:r="http://schemas.openxmlformats.org/officeDocument/2006/relationships" r:embed="rId50" cstate="print"/>
        <a:srcRect l="23556" r="27111"/>
        <a:stretch>
          <a:fillRect/>
        </a:stretch>
      </xdr:blipFill>
      <xdr:spPr bwMode="auto">
        <a:xfrm>
          <a:off x="2000249" y="65160525"/>
          <a:ext cx="158750" cy="190500"/>
        </a:xfrm>
        <a:prstGeom prst="rect">
          <a:avLst/>
        </a:prstGeom>
        <a:noFill/>
        <a:ln w="9525">
          <a:noFill/>
          <a:miter lim="800000"/>
          <a:headEnd/>
          <a:tailEnd/>
        </a:ln>
      </xdr:spPr>
    </xdr:pic>
    <xdr:clientData/>
  </xdr:twoCellAnchor>
  <xdr:twoCellAnchor editAs="oneCell">
    <xdr:from>
      <xdr:col>3</xdr:col>
      <xdr:colOff>0</xdr:colOff>
      <xdr:row>193</xdr:row>
      <xdr:rowOff>261408</xdr:rowOff>
    </xdr:from>
    <xdr:to>
      <xdr:col>3</xdr:col>
      <xdr:colOff>209550</xdr:colOff>
      <xdr:row>193</xdr:row>
      <xdr:rowOff>421428</xdr:rowOff>
    </xdr:to>
    <xdr:pic>
      <xdr:nvPicPr>
        <xdr:cNvPr id="563" name="Picture 5" descr="http://t0.gstatic.com/images?q=tbn:ANd9GcR2wLGNqdW1KVjSkkXzxtY9J7kSH3YArES1m5PQzzCeqCTDlyA1FA">
          <a:extLst>
            <a:ext uri="{FF2B5EF4-FFF2-40B4-BE49-F238E27FC236}">
              <a16:creationId xmlns=""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64126533"/>
          <a:ext cx="209550" cy="160020"/>
        </a:xfrm>
        <a:prstGeom prst="rect">
          <a:avLst/>
        </a:prstGeom>
        <a:noFill/>
      </xdr:spPr>
    </xdr:pic>
    <xdr:clientData/>
  </xdr:twoCellAnchor>
  <xdr:twoCellAnchor editAs="oneCell">
    <xdr:from>
      <xdr:col>3</xdr:col>
      <xdr:colOff>1207557</xdr:colOff>
      <xdr:row>193</xdr:row>
      <xdr:rowOff>13757</xdr:rowOff>
    </xdr:from>
    <xdr:to>
      <xdr:col>3</xdr:col>
      <xdr:colOff>1359957</xdr:colOff>
      <xdr:row>193</xdr:row>
      <xdr:rowOff>216957</xdr:rowOff>
    </xdr:to>
    <xdr:pic>
      <xdr:nvPicPr>
        <xdr:cNvPr id="564" name="Picture 4">
          <a:extLst>
            <a:ext uri="{FF2B5EF4-FFF2-40B4-BE49-F238E27FC236}">
              <a16:creationId xmlns=""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638788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193</xdr:row>
      <xdr:rowOff>0</xdr:rowOff>
    </xdr:from>
    <xdr:to>
      <xdr:col>3</xdr:col>
      <xdr:colOff>196849</xdr:colOff>
      <xdr:row>193</xdr:row>
      <xdr:rowOff>190500</xdr:rowOff>
    </xdr:to>
    <xdr:pic>
      <xdr:nvPicPr>
        <xdr:cNvPr id="565" name="Picture 564" descr="http://www.blogcdn.com/media/2012/09/ltenetworks.jpg">
          <a:extLst>
            <a:ext uri="{FF2B5EF4-FFF2-40B4-BE49-F238E27FC236}">
              <a16:creationId xmlns="" xmlns:a16="http://schemas.microsoft.com/office/drawing/2014/main" id="{00000000-0008-0000-0A00-000035020000}"/>
            </a:ext>
          </a:extLst>
        </xdr:cNvPr>
        <xdr:cNvPicPr/>
      </xdr:nvPicPr>
      <xdr:blipFill>
        <a:blip xmlns:r="http://schemas.openxmlformats.org/officeDocument/2006/relationships" r:embed="rId50" cstate="print"/>
        <a:srcRect l="23556" r="27111"/>
        <a:stretch>
          <a:fillRect/>
        </a:stretch>
      </xdr:blipFill>
      <xdr:spPr bwMode="auto">
        <a:xfrm>
          <a:off x="2000249" y="63865125"/>
          <a:ext cx="158750" cy="190500"/>
        </a:xfrm>
        <a:prstGeom prst="rect">
          <a:avLst/>
        </a:prstGeom>
        <a:noFill/>
        <a:ln w="9525">
          <a:noFill/>
          <a:miter lim="800000"/>
          <a:headEnd/>
          <a:tailEnd/>
        </a:ln>
      </xdr:spPr>
    </xdr:pic>
    <xdr:clientData/>
  </xdr:twoCellAnchor>
  <xdr:oneCellAnchor>
    <xdr:from>
      <xdr:col>3</xdr:col>
      <xdr:colOff>1207557</xdr:colOff>
      <xdr:row>694</xdr:row>
      <xdr:rowOff>0</xdr:rowOff>
    </xdr:from>
    <xdr:ext cx="152400" cy="203200"/>
    <xdr:pic>
      <xdr:nvPicPr>
        <xdr:cNvPr id="566" name="Picture 4">
          <a:extLst>
            <a:ext uri="{FF2B5EF4-FFF2-40B4-BE49-F238E27FC236}">
              <a16:creationId xmlns=""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2051025"/>
          <a:ext cx="152400" cy="203200"/>
        </a:xfrm>
        <a:prstGeom prst="rect">
          <a:avLst/>
        </a:prstGeom>
        <a:noFill/>
        <a:ln w="1">
          <a:noFill/>
          <a:miter lim="800000"/>
          <a:headEnd/>
          <a:tailEnd type="none" w="med" len="med"/>
        </a:ln>
        <a:effectLst/>
      </xdr:spPr>
    </xdr:pic>
    <xdr:clientData/>
  </xdr:oneCellAnchor>
  <xdr:oneCellAnchor>
    <xdr:from>
      <xdr:col>3</xdr:col>
      <xdr:colOff>0</xdr:colOff>
      <xdr:row>694</xdr:row>
      <xdr:rowOff>0</xdr:rowOff>
    </xdr:from>
    <xdr:ext cx="209550" cy="160020"/>
    <xdr:pic>
      <xdr:nvPicPr>
        <xdr:cNvPr id="567" name="Picture 5" descr="http://t0.gstatic.com/images?q=tbn:ANd9GcR2wLGNqdW1KVjSkkXzxtY9J7kSH3YArES1m5PQzzCeqCTDlyA1FA">
          <a:extLst>
            <a:ext uri="{FF2B5EF4-FFF2-40B4-BE49-F238E27FC236}">
              <a16:creationId xmlns=""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2051025"/>
          <a:ext cx="209550" cy="160020"/>
        </a:xfrm>
        <a:prstGeom prst="rect">
          <a:avLst/>
        </a:prstGeom>
        <a:noFill/>
      </xdr:spPr>
    </xdr:pic>
    <xdr:clientData/>
  </xdr:oneCellAnchor>
  <xdr:twoCellAnchor editAs="oneCell">
    <xdr:from>
      <xdr:col>3</xdr:col>
      <xdr:colOff>0</xdr:colOff>
      <xdr:row>693</xdr:row>
      <xdr:rowOff>261408</xdr:rowOff>
    </xdr:from>
    <xdr:to>
      <xdr:col>3</xdr:col>
      <xdr:colOff>209550</xdr:colOff>
      <xdr:row>693</xdr:row>
      <xdr:rowOff>421428</xdr:rowOff>
    </xdr:to>
    <xdr:pic>
      <xdr:nvPicPr>
        <xdr:cNvPr id="568" name="Picture 5" descr="http://t0.gstatic.com/images?q=tbn:ANd9GcR2wLGNqdW1KVjSkkXzxtY9J7kSH3YArES1m5PQzzCeqCTDlyA1FA">
          <a:extLst>
            <a:ext uri="{FF2B5EF4-FFF2-40B4-BE49-F238E27FC236}">
              <a16:creationId xmlns=""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30940833"/>
          <a:ext cx="209550" cy="160020"/>
        </a:xfrm>
        <a:prstGeom prst="rect">
          <a:avLst/>
        </a:prstGeom>
        <a:noFill/>
      </xdr:spPr>
    </xdr:pic>
    <xdr:clientData/>
  </xdr:twoCellAnchor>
  <xdr:twoCellAnchor editAs="oneCell">
    <xdr:from>
      <xdr:col>3</xdr:col>
      <xdr:colOff>1207557</xdr:colOff>
      <xdr:row>693</xdr:row>
      <xdr:rowOff>13757</xdr:rowOff>
    </xdr:from>
    <xdr:to>
      <xdr:col>3</xdr:col>
      <xdr:colOff>1359957</xdr:colOff>
      <xdr:row>693</xdr:row>
      <xdr:rowOff>216957</xdr:rowOff>
    </xdr:to>
    <xdr:pic>
      <xdr:nvPicPr>
        <xdr:cNvPr id="569" name="Picture 4">
          <a:extLst>
            <a:ext uri="{FF2B5EF4-FFF2-40B4-BE49-F238E27FC236}">
              <a16:creationId xmlns=""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306931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693</xdr:row>
      <xdr:rowOff>0</xdr:rowOff>
    </xdr:from>
    <xdr:to>
      <xdr:col>3</xdr:col>
      <xdr:colOff>196849</xdr:colOff>
      <xdr:row>693</xdr:row>
      <xdr:rowOff>190500</xdr:rowOff>
    </xdr:to>
    <xdr:pic>
      <xdr:nvPicPr>
        <xdr:cNvPr id="570" name="Picture 569" descr="http://www.blogcdn.com/media/2012/09/ltenetworks.jpg">
          <a:extLst>
            <a:ext uri="{FF2B5EF4-FFF2-40B4-BE49-F238E27FC236}">
              <a16:creationId xmlns="" xmlns:a16="http://schemas.microsoft.com/office/drawing/2014/main" id="{00000000-0008-0000-0A00-00003A020000}"/>
            </a:ext>
          </a:extLst>
        </xdr:cNvPr>
        <xdr:cNvPicPr/>
      </xdr:nvPicPr>
      <xdr:blipFill>
        <a:blip xmlns:r="http://schemas.openxmlformats.org/officeDocument/2006/relationships" r:embed="rId50" cstate="print"/>
        <a:srcRect l="23556" r="27111"/>
        <a:stretch>
          <a:fillRect/>
        </a:stretch>
      </xdr:blipFill>
      <xdr:spPr bwMode="auto">
        <a:xfrm>
          <a:off x="2000249" y="330679425"/>
          <a:ext cx="158750" cy="190500"/>
        </a:xfrm>
        <a:prstGeom prst="rect">
          <a:avLst/>
        </a:prstGeom>
        <a:noFill/>
        <a:ln w="9525">
          <a:noFill/>
          <a:miter lim="800000"/>
          <a:headEnd/>
          <a:tailEnd/>
        </a:ln>
      </xdr:spPr>
    </xdr:pic>
    <xdr:clientData/>
  </xdr:twoCellAnchor>
  <xdr:oneCellAnchor>
    <xdr:from>
      <xdr:col>3</xdr:col>
      <xdr:colOff>0</xdr:colOff>
      <xdr:row>692</xdr:row>
      <xdr:rowOff>261408</xdr:rowOff>
    </xdr:from>
    <xdr:ext cx="209550" cy="160020"/>
    <xdr:pic>
      <xdr:nvPicPr>
        <xdr:cNvPr id="571" name="Picture 5" descr="http://t0.gstatic.com/images?q=tbn:ANd9GcR2wLGNqdW1KVjSkkXzxtY9J7kSH3YArES1m5PQzzCeqCTDlyA1FA">
          <a:extLst>
            <a:ext uri="{FF2B5EF4-FFF2-40B4-BE49-F238E27FC236}">
              <a16:creationId xmlns=""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9569233"/>
          <a:ext cx="209550" cy="160020"/>
        </a:xfrm>
        <a:prstGeom prst="rect">
          <a:avLst/>
        </a:prstGeom>
        <a:noFill/>
      </xdr:spPr>
    </xdr:pic>
    <xdr:clientData/>
  </xdr:oneCellAnchor>
  <xdr:oneCellAnchor>
    <xdr:from>
      <xdr:col>3</xdr:col>
      <xdr:colOff>1207557</xdr:colOff>
      <xdr:row>692</xdr:row>
      <xdr:rowOff>13757</xdr:rowOff>
    </xdr:from>
    <xdr:ext cx="152400" cy="203200"/>
    <xdr:pic>
      <xdr:nvPicPr>
        <xdr:cNvPr id="572" name="Picture 4">
          <a:extLst>
            <a:ext uri="{FF2B5EF4-FFF2-40B4-BE49-F238E27FC236}">
              <a16:creationId xmlns=""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9321582"/>
          <a:ext cx="152400" cy="203200"/>
        </a:xfrm>
        <a:prstGeom prst="rect">
          <a:avLst/>
        </a:prstGeom>
        <a:noFill/>
        <a:ln w="1">
          <a:noFill/>
          <a:miter lim="800000"/>
          <a:headEnd/>
          <a:tailEnd type="none" w="med" len="med"/>
        </a:ln>
        <a:effectLst/>
      </xdr:spPr>
    </xdr:pic>
    <xdr:clientData/>
  </xdr:oneCellAnchor>
  <xdr:oneCellAnchor>
    <xdr:from>
      <xdr:col>3</xdr:col>
      <xdr:colOff>38099</xdr:colOff>
      <xdr:row>692</xdr:row>
      <xdr:rowOff>0</xdr:rowOff>
    </xdr:from>
    <xdr:ext cx="158750" cy="190500"/>
    <xdr:pic>
      <xdr:nvPicPr>
        <xdr:cNvPr id="573" name="Picture 572" descr="http://www.blogcdn.com/media/2012/09/ltenetworks.jpg">
          <a:extLst>
            <a:ext uri="{FF2B5EF4-FFF2-40B4-BE49-F238E27FC236}">
              <a16:creationId xmlns="" xmlns:a16="http://schemas.microsoft.com/office/drawing/2014/main" id="{00000000-0008-0000-0A00-00003D020000}"/>
            </a:ext>
          </a:extLst>
        </xdr:cNvPr>
        <xdr:cNvPicPr/>
      </xdr:nvPicPr>
      <xdr:blipFill>
        <a:blip xmlns:r="http://schemas.openxmlformats.org/officeDocument/2006/relationships" r:embed="rId50" cstate="print"/>
        <a:srcRect l="23556" r="27111"/>
        <a:stretch>
          <a:fillRect/>
        </a:stretch>
      </xdr:blipFill>
      <xdr:spPr bwMode="auto">
        <a:xfrm>
          <a:off x="2000249" y="329307825"/>
          <a:ext cx="158750" cy="190500"/>
        </a:xfrm>
        <a:prstGeom prst="rect">
          <a:avLst/>
        </a:prstGeom>
        <a:noFill/>
        <a:ln w="9525">
          <a:noFill/>
          <a:miter lim="800000"/>
          <a:headEnd/>
          <a:tailEnd/>
        </a:ln>
      </xdr:spPr>
    </xdr:pic>
    <xdr:clientData/>
  </xdr:oneCellAnchor>
  <xdr:oneCellAnchor>
    <xdr:from>
      <xdr:col>3</xdr:col>
      <xdr:colOff>0</xdr:colOff>
      <xdr:row>691</xdr:row>
      <xdr:rowOff>261408</xdr:rowOff>
    </xdr:from>
    <xdr:ext cx="209550" cy="160020"/>
    <xdr:pic>
      <xdr:nvPicPr>
        <xdr:cNvPr id="574" name="Picture 5" descr="http://t0.gstatic.com/images?q=tbn:ANd9GcR2wLGNqdW1KVjSkkXzxtY9J7kSH3YArES1m5PQzzCeqCTDlyA1FA">
          <a:extLst>
            <a:ext uri="{FF2B5EF4-FFF2-40B4-BE49-F238E27FC236}">
              <a16:creationId xmlns=""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8197633"/>
          <a:ext cx="209550" cy="160020"/>
        </a:xfrm>
        <a:prstGeom prst="rect">
          <a:avLst/>
        </a:prstGeom>
        <a:noFill/>
      </xdr:spPr>
    </xdr:pic>
    <xdr:clientData/>
  </xdr:oneCellAnchor>
  <xdr:oneCellAnchor>
    <xdr:from>
      <xdr:col>3</xdr:col>
      <xdr:colOff>1207557</xdr:colOff>
      <xdr:row>691</xdr:row>
      <xdr:rowOff>13757</xdr:rowOff>
    </xdr:from>
    <xdr:ext cx="152400" cy="203200"/>
    <xdr:pic>
      <xdr:nvPicPr>
        <xdr:cNvPr id="575" name="Picture 4">
          <a:extLst>
            <a:ext uri="{FF2B5EF4-FFF2-40B4-BE49-F238E27FC236}">
              <a16:creationId xmlns=""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7949982"/>
          <a:ext cx="152400" cy="203200"/>
        </a:xfrm>
        <a:prstGeom prst="rect">
          <a:avLst/>
        </a:prstGeom>
        <a:noFill/>
        <a:ln w="1">
          <a:noFill/>
          <a:miter lim="800000"/>
          <a:headEnd/>
          <a:tailEnd type="none" w="med" len="med"/>
        </a:ln>
        <a:effectLst/>
      </xdr:spPr>
    </xdr:pic>
    <xdr:clientData/>
  </xdr:oneCellAnchor>
  <xdr:oneCellAnchor>
    <xdr:from>
      <xdr:col>3</xdr:col>
      <xdr:colOff>38099</xdr:colOff>
      <xdr:row>691</xdr:row>
      <xdr:rowOff>0</xdr:rowOff>
    </xdr:from>
    <xdr:ext cx="158750" cy="190500"/>
    <xdr:pic>
      <xdr:nvPicPr>
        <xdr:cNvPr id="576" name="Picture 575" descr="http://www.blogcdn.com/media/2012/09/ltenetworks.jpg">
          <a:extLst>
            <a:ext uri="{FF2B5EF4-FFF2-40B4-BE49-F238E27FC236}">
              <a16:creationId xmlns="" xmlns:a16="http://schemas.microsoft.com/office/drawing/2014/main" id="{00000000-0008-0000-0A00-000040020000}"/>
            </a:ext>
          </a:extLst>
        </xdr:cNvPr>
        <xdr:cNvPicPr/>
      </xdr:nvPicPr>
      <xdr:blipFill>
        <a:blip xmlns:r="http://schemas.openxmlformats.org/officeDocument/2006/relationships" r:embed="rId50" cstate="print"/>
        <a:srcRect l="23556" r="27111"/>
        <a:stretch>
          <a:fillRect/>
        </a:stretch>
      </xdr:blipFill>
      <xdr:spPr bwMode="auto">
        <a:xfrm>
          <a:off x="2000249" y="327936225"/>
          <a:ext cx="158750" cy="190500"/>
        </a:xfrm>
        <a:prstGeom prst="rect">
          <a:avLst/>
        </a:prstGeom>
        <a:noFill/>
        <a:ln w="9525">
          <a:noFill/>
          <a:miter lim="800000"/>
          <a:headEnd/>
          <a:tailEnd/>
        </a:ln>
      </xdr:spPr>
    </xdr:pic>
    <xdr:clientData/>
  </xdr:oneCellAnchor>
  <xdr:oneCellAnchor>
    <xdr:from>
      <xdr:col>3</xdr:col>
      <xdr:colOff>0</xdr:colOff>
      <xdr:row>690</xdr:row>
      <xdr:rowOff>261408</xdr:rowOff>
    </xdr:from>
    <xdr:ext cx="209550" cy="160020"/>
    <xdr:pic>
      <xdr:nvPicPr>
        <xdr:cNvPr id="577" name="Picture 5" descr="http://t0.gstatic.com/images?q=tbn:ANd9GcR2wLGNqdW1KVjSkkXzxtY9J7kSH3YArES1m5PQzzCeqCTDlyA1FA">
          <a:extLst>
            <a:ext uri="{FF2B5EF4-FFF2-40B4-BE49-F238E27FC236}">
              <a16:creationId xmlns=""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6826033"/>
          <a:ext cx="209550" cy="160020"/>
        </a:xfrm>
        <a:prstGeom prst="rect">
          <a:avLst/>
        </a:prstGeom>
        <a:noFill/>
      </xdr:spPr>
    </xdr:pic>
    <xdr:clientData/>
  </xdr:oneCellAnchor>
  <xdr:oneCellAnchor>
    <xdr:from>
      <xdr:col>3</xdr:col>
      <xdr:colOff>1207557</xdr:colOff>
      <xdr:row>690</xdr:row>
      <xdr:rowOff>13757</xdr:rowOff>
    </xdr:from>
    <xdr:ext cx="152400" cy="203200"/>
    <xdr:pic>
      <xdr:nvPicPr>
        <xdr:cNvPr id="578" name="Picture 4">
          <a:extLst>
            <a:ext uri="{FF2B5EF4-FFF2-40B4-BE49-F238E27FC236}">
              <a16:creationId xmlns=""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6578382"/>
          <a:ext cx="152400" cy="203200"/>
        </a:xfrm>
        <a:prstGeom prst="rect">
          <a:avLst/>
        </a:prstGeom>
        <a:noFill/>
        <a:ln w="1">
          <a:noFill/>
          <a:miter lim="800000"/>
          <a:headEnd/>
          <a:tailEnd type="none" w="med" len="med"/>
        </a:ln>
        <a:effectLst/>
      </xdr:spPr>
    </xdr:pic>
    <xdr:clientData/>
  </xdr:oneCellAnchor>
  <xdr:oneCellAnchor>
    <xdr:from>
      <xdr:col>3</xdr:col>
      <xdr:colOff>38099</xdr:colOff>
      <xdr:row>690</xdr:row>
      <xdr:rowOff>0</xdr:rowOff>
    </xdr:from>
    <xdr:ext cx="158750" cy="190500"/>
    <xdr:pic>
      <xdr:nvPicPr>
        <xdr:cNvPr id="579" name="Picture 578" descr="http://www.blogcdn.com/media/2012/09/ltenetworks.jpg">
          <a:extLst>
            <a:ext uri="{FF2B5EF4-FFF2-40B4-BE49-F238E27FC236}">
              <a16:creationId xmlns="" xmlns:a16="http://schemas.microsoft.com/office/drawing/2014/main" id="{00000000-0008-0000-0A00-000043020000}"/>
            </a:ext>
          </a:extLst>
        </xdr:cNvPr>
        <xdr:cNvPicPr/>
      </xdr:nvPicPr>
      <xdr:blipFill>
        <a:blip xmlns:r="http://schemas.openxmlformats.org/officeDocument/2006/relationships" r:embed="rId50" cstate="print"/>
        <a:srcRect l="23556" r="27111"/>
        <a:stretch>
          <a:fillRect/>
        </a:stretch>
      </xdr:blipFill>
      <xdr:spPr bwMode="auto">
        <a:xfrm>
          <a:off x="2000249" y="326564625"/>
          <a:ext cx="158750" cy="190500"/>
        </a:xfrm>
        <a:prstGeom prst="rect">
          <a:avLst/>
        </a:prstGeom>
        <a:noFill/>
        <a:ln w="9525">
          <a:noFill/>
          <a:miter lim="800000"/>
          <a:headEnd/>
          <a:tailEnd/>
        </a:ln>
      </xdr:spPr>
    </xdr:pic>
    <xdr:clientData/>
  </xdr:oneCellAnchor>
  <xdr:oneCellAnchor>
    <xdr:from>
      <xdr:col>3</xdr:col>
      <xdr:colOff>0</xdr:colOff>
      <xdr:row>371</xdr:row>
      <xdr:rowOff>15079</xdr:rowOff>
    </xdr:from>
    <xdr:ext cx="200025" cy="140018"/>
    <xdr:pic>
      <xdr:nvPicPr>
        <xdr:cNvPr id="580" name="Picture 5" descr="http://t0.gstatic.com/images?q=tbn:ANd9GcR2wLGNqdW1KVjSkkXzxtY9J7kSH3YArES1m5PQzzCeqCTDlyA1FA">
          <a:extLst>
            <a:ext uri="{FF2B5EF4-FFF2-40B4-BE49-F238E27FC236}">
              <a16:creationId xmlns=""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2261429"/>
          <a:ext cx="200025" cy="140018"/>
        </a:xfrm>
        <a:prstGeom prst="rect">
          <a:avLst/>
        </a:prstGeom>
        <a:noFill/>
      </xdr:spPr>
    </xdr:pic>
    <xdr:clientData/>
  </xdr:oneCellAnchor>
  <xdr:oneCellAnchor>
    <xdr:from>
      <xdr:col>3</xdr:col>
      <xdr:colOff>1227931</xdr:colOff>
      <xdr:row>371</xdr:row>
      <xdr:rowOff>0</xdr:rowOff>
    </xdr:from>
    <xdr:ext cx="152400" cy="203200"/>
    <xdr:pic>
      <xdr:nvPicPr>
        <xdr:cNvPr id="581" name="Picture 4">
          <a:extLst>
            <a:ext uri="{FF2B5EF4-FFF2-40B4-BE49-F238E27FC236}">
              <a16:creationId xmlns=""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2246350"/>
          <a:ext cx="152400" cy="203200"/>
        </a:xfrm>
        <a:prstGeom prst="rect">
          <a:avLst/>
        </a:prstGeom>
        <a:noFill/>
        <a:ln w="1">
          <a:noFill/>
          <a:miter lim="800000"/>
          <a:headEnd/>
          <a:tailEnd type="none" w="med" len="med"/>
        </a:ln>
        <a:effectLst/>
      </xdr:spPr>
    </xdr:pic>
    <xdr:clientData/>
  </xdr:oneCellAnchor>
  <xdr:oneCellAnchor>
    <xdr:from>
      <xdr:col>3</xdr:col>
      <xdr:colOff>0</xdr:colOff>
      <xdr:row>689</xdr:row>
      <xdr:rowOff>261408</xdr:rowOff>
    </xdr:from>
    <xdr:ext cx="209550" cy="160020"/>
    <xdr:pic>
      <xdr:nvPicPr>
        <xdr:cNvPr id="582" name="Picture 5" descr="http://t0.gstatic.com/images?q=tbn:ANd9GcR2wLGNqdW1KVjSkkXzxtY9J7kSH3YArES1m5PQzzCeqCTDlyA1FA">
          <a:extLst>
            <a:ext uri="{FF2B5EF4-FFF2-40B4-BE49-F238E27FC236}">
              <a16:creationId xmlns=""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5454433"/>
          <a:ext cx="209550" cy="160020"/>
        </a:xfrm>
        <a:prstGeom prst="rect">
          <a:avLst/>
        </a:prstGeom>
        <a:noFill/>
      </xdr:spPr>
    </xdr:pic>
    <xdr:clientData/>
  </xdr:oneCellAnchor>
  <xdr:oneCellAnchor>
    <xdr:from>
      <xdr:col>3</xdr:col>
      <xdr:colOff>1207557</xdr:colOff>
      <xdr:row>689</xdr:row>
      <xdr:rowOff>13757</xdr:rowOff>
    </xdr:from>
    <xdr:ext cx="152400" cy="203200"/>
    <xdr:pic>
      <xdr:nvPicPr>
        <xdr:cNvPr id="583" name="Picture 4">
          <a:extLst>
            <a:ext uri="{FF2B5EF4-FFF2-40B4-BE49-F238E27FC236}">
              <a16:creationId xmlns=""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5206782"/>
          <a:ext cx="152400" cy="203200"/>
        </a:xfrm>
        <a:prstGeom prst="rect">
          <a:avLst/>
        </a:prstGeom>
        <a:noFill/>
        <a:ln w="1">
          <a:noFill/>
          <a:miter lim="800000"/>
          <a:headEnd/>
          <a:tailEnd type="none" w="med" len="med"/>
        </a:ln>
        <a:effectLst/>
      </xdr:spPr>
    </xdr:pic>
    <xdr:clientData/>
  </xdr:oneCellAnchor>
  <xdr:oneCellAnchor>
    <xdr:from>
      <xdr:col>3</xdr:col>
      <xdr:colOff>38099</xdr:colOff>
      <xdr:row>689</xdr:row>
      <xdr:rowOff>0</xdr:rowOff>
    </xdr:from>
    <xdr:ext cx="158750" cy="190500"/>
    <xdr:pic>
      <xdr:nvPicPr>
        <xdr:cNvPr id="584" name="Picture 583" descr="http://www.blogcdn.com/media/2012/09/ltenetworks.jpg">
          <a:extLst>
            <a:ext uri="{FF2B5EF4-FFF2-40B4-BE49-F238E27FC236}">
              <a16:creationId xmlns="" xmlns:a16="http://schemas.microsoft.com/office/drawing/2014/main" id="{00000000-0008-0000-0A00-000048020000}"/>
            </a:ext>
          </a:extLst>
        </xdr:cNvPr>
        <xdr:cNvPicPr/>
      </xdr:nvPicPr>
      <xdr:blipFill>
        <a:blip xmlns:r="http://schemas.openxmlformats.org/officeDocument/2006/relationships" r:embed="rId50" cstate="print"/>
        <a:srcRect l="23556" r="27111"/>
        <a:stretch>
          <a:fillRect/>
        </a:stretch>
      </xdr:blipFill>
      <xdr:spPr bwMode="auto">
        <a:xfrm>
          <a:off x="2000249" y="325193025"/>
          <a:ext cx="158750" cy="190500"/>
        </a:xfrm>
        <a:prstGeom prst="rect">
          <a:avLst/>
        </a:prstGeom>
        <a:noFill/>
        <a:ln w="9525">
          <a:noFill/>
          <a:miter lim="800000"/>
          <a:headEnd/>
          <a:tailEnd/>
        </a:ln>
      </xdr:spPr>
    </xdr:pic>
    <xdr:clientData/>
  </xdr:oneCellAnchor>
  <xdr:oneCellAnchor>
    <xdr:from>
      <xdr:col>3</xdr:col>
      <xdr:colOff>0</xdr:colOff>
      <xdr:row>372</xdr:row>
      <xdr:rowOff>15079</xdr:rowOff>
    </xdr:from>
    <xdr:ext cx="200025" cy="140018"/>
    <xdr:pic>
      <xdr:nvPicPr>
        <xdr:cNvPr id="585" name="Picture 5" descr="http://t0.gstatic.com/images?q=tbn:ANd9GcR2wLGNqdW1KVjSkkXzxtY9J7kSH3YArES1m5PQzzCeqCTDlyA1FA">
          <a:extLst>
            <a:ext uri="{FF2B5EF4-FFF2-40B4-BE49-F238E27FC236}">
              <a16:creationId xmlns=""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3442529"/>
          <a:ext cx="200025" cy="140018"/>
        </a:xfrm>
        <a:prstGeom prst="rect">
          <a:avLst/>
        </a:prstGeom>
        <a:noFill/>
      </xdr:spPr>
    </xdr:pic>
    <xdr:clientData/>
  </xdr:oneCellAnchor>
  <xdr:oneCellAnchor>
    <xdr:from>
      <xdr:col>3</xdr:col>
      <xdr:colOff>1227931</xdr:colOff>
      <xdr:row>372</xdr:row>
      <xdr:rowOff>0</xdr:rowOff>
    </xdr:from>
    <xdr:ext cx="152400" cy="203200"/>
    <xdr:pic>
      <xdr:nvPicPr>
        <xdr:cNvPr id="586" name="Picture 4">
          <a:extLst>
            <a:ext uri="{FF2B5EF4-FFF2-40B4-BE49-F238E27FC236}">
              <a16:creationId xmlns=""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3427450"/>
          <a:ext cx="152400" cy="203200"/>
        </a:xfrm>
        <a:prstGeom prst="rect">
          <a:avLst/>
        </a:prstGeom>
        <a:noFill/>
        <a:ln w="1">
          <a:noFill/>
          <a:miter lim="800000"/>
          <a:headEnd/>
          <a:tailEnd type="none" w="med" len="med"/>
        </a:ln>
        <a:effectLst/>
      </xdr:spPr>
    </xdr:pic>
    <xdr:clientData/>
  </xdr:oneCellAnchor>
  <xdr:oneCellAnchor>
    <xdr:from>
      <xdr:col>3</xdr:col>
      <xdr:colOff>0</xdr:colOff>
      <xdr:row>688</xdr:row>
      <xdr:rowOff>261408</xdr:rowOff>
    </xdr:from>
    <xdr:ext cx="209550" cy="160020"/>
    <xdr:pic>
      <xdr:nvPicPr>
        <xdr:cNvPr id="587" name="Picture 5" descr="http://t0.gstatic.com/images?q=tbn:ANd9GcR2wLGNqdW1KVjSkkXzxtY9J7kSH3YArES1m5PQzzCeqCTDlyA1FA">
          <a:extLst>
            <a:ext uri="{FF2B5EF4-FFF2-40B4-BE49-F238E27FC236}">
              <a16:creationId xmlns=""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4082833"/>
          <a:ext cx="209550" cy="160020"/>
        </a:xfrm>
        <a:prstGeom prst="rect">
          <a:avLst/>
        </a:prstGeom>
        <a:noFill/>
      </xdr:spPr>
    </xdr:pic>
    <xdr:clientData/>
  </xdr:oneCellAnchor>
  <xdr:oneCellAnchor>
    <xdr:from>
      <xdr:col>3</xdr:col>
      <xdr:colOff>1207557</xdr:colOff>
      <xdr:row>688</xdr:row>
      <xdr:rowOff>13757</xdr:rowOff>
    </xdr:from>
    <xdr:ext cx="152400" cy="203200"/>
    <xdr:pic>
      <xdr:nvPicPr>
        <xdr:cNvPr id="588" name="Picture 4">
          <a:extLst>
            <a:ext uri="{FF2B5EF4-FFF2-40B4-BE49-F238E27FC236}">
              <a16:creationId xmlns=""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3835182"/>
          <a:ext cx="152400" cy="203200"/>
        </a:xfrm>
        <a:prstGeom prst="rect">
          <a:avLst/>
        </a:prstGeom>
        <a:noFill/>
        <a:ln w="1">
          <a:noFill/>
          <a:miter lim="800000"/>
          <a:headEnd/>
          <a:tailEnd type="none" w="med" len="med"/>
        </a:ln>
        <a:effectLst/>
      </xdr:spPr>
    </xdr:pic>
    <xdr:clientData/>
  </xdr:oneCellAnchor>
  <xdr:oneCellAnchor>
    <xdr:from>
      <xdr:col>3</xdr:col>
      <xdr:colOff>38099</xdr:colOff>
      <xdr:row>688</xdr:row>
      <xdr:rowOff>0</xdr:rowOff>
    </xdr:from>
    <xdr:ext cx="158750" cy="190500"/>
    <xdr:pic>
      <xdr:nvPicPr>
        <xdr:cNvPr id="589" name="Picture 588" descr="http://www.blogcdn.com/media/2012/09/ltenetworks.jpg">
          <a:extLst>
            <a:ext uri="{FF2B5EF4-FFF2-40B4-BE49-F238E27FC236}">
              <a16:creationId xmlns="" xmlns:a16="http://schemas.microsoft.com/office/drawing/2014/main" id="{00000000-0008-0000-0A00-00004D020000}"/>
            </a:ext>
          </a:extLst>
        </xdr:cNvPr>
        <xdr:cNvPicPr/>
      </xdr:nvPicPr>
      <xdr:blipFill>
        <a:blip xmlns:r="http://schemas.openxmlformats.org/officeDocument/2006/relationships" r:embed="rId50" cstate="print"/>
        <a:srcRect l="23556" r="27111"/>
        <a:stretch>
          <a:fillRect/>
        </a:stretch>
      </xdr:blipFill>
      <xdr:spPr bwMode="auto">
        <a:xfrm>
          <a:off x="2000249" y="323821425"/>
          <a:ext cx="158750" cy="190500"/>
        </a:xfrm>
        <a:prstGeom prst="rect">
          <a:avLst/>
        </a:prstGeom>
        <a:noFill/>
        <a:ln w="9525">
          <a:noFill/>
          <a:miter lim="800000"/>
          <a:headEnd/>
          <a:tailEnd/>
        </a:ln>
      </xdr:spPr>
    </xdr:pic>
    <xdr:clientData/>
  </xdr:oneCellAnchor>
  <xdr:twoCellAnchor editAs="oneCell">
    <xdr:from>
      <xdr:col>3</xdr:col>
      <xdr:colOff>1207557</xdr:colOff>
      <xdr:row>686</xdr:row>
      <xdr:rowOff>0</xdr:rowOff>
    </xdr:from>
    <xdr:to>
      <xdr:col>3</xdr:col>
      <xdr:colOff>1359957</xdr:colOff>
      <xdr:row>686</xdr:row>
      <xdr:rowOff>203200</xdr:rowOff>
    </xdr:to>
    <xdr:pic>
      <xdr:nvPicPr>
        <xdr:cNvPr id="590" name="Picture 4">
          <a:extLst>
            <a:ext uri="{FF2B5EF4-FFF2-40B4-BE49-F238E27FC236}">
              <a16:creationId xmlns=""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13544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686</xdr:row>
      <xdr:rowOff>0</xdr:rowOff>
    </xdr:from>
    <xdr:to>
      <xdr:col>3</xdr:col>
      <xdr:colOff>209550</xdr:colOff>
      <xdr:row>686</xdr:row>
      <xdr:rowOff>160020</xdr:rowOff>
    </xdr:to>
    <xdr:pic>
      <xdr:nvPicPr>
        <xdr:cNvPr id="591" name="Picture 5" descr="http://t0.gstatic.com/images?q=tbn:ANd9GcR2wLGNqdW1KVjSkkXzxtY9J7kSH3YArES1m5PQzzCeqCTDlyA1FA">
          <a:extLst>
            <a:ext uri="{FF2B5EF4-FFF2-40B4-BE49-F238E27FC236}">
              <a16:creationId xmlns=""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1354450"/>
          <a:ext cx="209550" cy="160020"/>
        </a:xfrm>
        <a:prstGeom prst="rect">
          <a:avLst/>
        </a:prstGeom>
        <a:noFill/>
      </xdr:spPr>
    </xdr:pic>
    <xdr:clientData/>
  </xdr:twoCellAnchor>
  <xdr:oneCellAnchor>
    <xdr:from>
      <xdr:col>3</xdr:col>
      <xdr:colOff>0</xdr:colOff>
      <xdr:row>685</xdr:row>
      <xdr:rowOff>261408</xdr:rowOff>
    </xdr:from>
    <xdr:ext cx="209550" cy="160020"/>
    <xdr:pic>
      <xdr:nvPicPr>
        <xdr:cNvPr id="592" name="Picture 5" descr="http://t0.gstatic.com/images?q=tbn:ANd9GcR2wLGNqdW1KVjSkkXzxtY9J7kSH3YArES1m5PQzzCeqCTDlyA1FA">
          <a:extLst>
            <a:ext uri="{FF2B5EF4-FFF2-40B4-BE49-F238E27FC236}">
              <a16:creationId xmlns=""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0425233"/>
          <a:ext cx="209550" cy="160020"/>
        </a:xfrm>
        <a:prstGeom prst="rect">
          <a:avLst/>
        </a:prstGeom>
        <a:noFill/>
      </xdr:spPr>
    </xdr:pic>
    <xdr:clientData/>
  </xdr:oneCellAnchor>
  <xdr:oneCellAnchor>
    <xdr:from>
      <xdr:col>3</xdr:col>
      <xdr:colOff>1207557</xdr:colOff>
      <xdr:row>685</xdr:row>
      <xdr:rowOff>13757</xdr:rowOff>
    </xdr:from>
    <xdr:ext cx="152400" cy="203200"/>
    <xdr:pic>
      <xdr:nvPicPr>
        <xdr:cNvPr id="593" name="Picture 4">
          <a:extLst>
            <a:ext uri="{FF2B5EF4-FFF2-40B4-BE49-F238E27FC236}">
              <a16:creationId xmlns=""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0177582"/>
          <a:ext cx="152400" cy="203200"/>
        </a:xfrm>
        <a:prstGeom prst="rect">
          <a:avLst/>
        </a:prstGeom>
        <a:noFill/>
        <a:ln w="1">
          <a:noFill/>
          <a:miter lim="800000"/>
          <a:headEnd/>
          <a:tailEnd type="none" w="med" len="med"/>
        </a:ln>
        <a:effectLst/>
      </xdr:spPr>
    </xdr:pic>
    <xdr:clientData/>
  </xdr:oneCellAnchor>
  <xdr:oneCellAnchor>
    <xdr:from>
      <xdr:col>3</xdr:col>
      <xdr:colOff>38099</xdr:colOff>
      <xdr:row>685</xdr:row>
      <xdr:rowOff>0</xdr:rowOff>
    </xdr:from>
    <xdr:ext cx="158750" cy="190500"/>
    <xdr:pic>
      <xdr:nvPicPr>
        <xdr:cNvPr id="594" name="Picture 593" descr="http://www.blogcdn.com/media/2012/09/ltenetworks.jpg">
          <a:extLst>
            <a:ext uri="{FF2B5EF4-FFF2-40B4-BE49-F238E27FC236}">
              <a16:creationId xmlns="" xmlns:a16="http://schemas.microsoft.com/office/drawing/2014/main" id="{00000000-0008-0000-0A00-000052020000}"/>
            </a:ext>
          </a:extLst>
        </xdr:cNvPr>
        <xdr:cNvPicPr/>
      </xdr:nvPicPr>
      <xdr:blipFill>
        <a:blip xmlns:r="http://schemas.openxmlformats.org/officeDocument/2006/relationships" r:embed="rId50" cstate="print"/>
        <a:srcRect l="23556" r="27111"/>
        <a:stretch>
          <a:fillRect/>
        </a:stretch>
      </xdr:blipFill>
      <xdr:spPr bwMode="auto">
        <a:xfrm>
          <a:off x="2000249" y="320163825"/>
          <a:ext cx="158750" cy="190500"/>
        </a:xfrm>
        <a:prstGeom prst="rect">
          <a:avLst/>
        </a:prstGeom>
        <a:noFill/>
        <a:ln w="9525">
          <a:noFill/>
          <a:miter lim="800000"/>
          <a:headEnd/>
          <a:tailEnd/>
        </a:ln>
      </xdr:spPr>
    </xdr:pic>
    <xdr:clientData/>
  </xdr:oneCellAnchor>
  <xdr:oneCellAnchor>
    <xdr:from>
      <xdr:col>3</xdr:col>
      <xdr:colOff>0</xdr:colOff>
      <xdr:row>687</xdr:row>
      <xdr:rowOff>42333</xdr:rowOff>
    </xdr:from>
    <xdr:ext cx="209550" cy="160020"/>
    <xdr:pic>
      <xdr:nvPicPr>
        <xdr:cNvPr id="595" name="Picture 5" descr="http://t0.gstatic.com/images?q=tbn:ANd9GcR2wLGNqdW1KVjSkkXzxtY9J7kSH3YArES1m5PQzzCeqCTDlyA1FA">
          <a:extLst>
            <a:ext uri="{FF2B5EF4-FFF2-40B4-BE49-F238E27FC236}">
              <a16:creationId xmlns=""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22768383"/>
          <a:ext cx="209550" cy="160020"/>
        </a:xfrm>
        <a:prstGeom prst="rect">
          <a:avLst/>
        </a:prstGeom>
        <a:noFill/>
      </xdr:spPr>
    </xdr:pic>
    <xdr:clientData/>
  </xdr:oneCellAnchor>
  <xdr:oneCellAnchor>
    <xdr:from>
      <xdr:col>3</xdr:col>
      <xdr:colOff>1207557</xdr:colOff>
      <xdr:row>687</xdr:row>
      <xdr:rowOff>13757</xdr:rowOff>
    </xdr:from>
    <xdr:ext cx="152400" cy="203200"/>
    <xdr:pic>
      <xdr:nvPicPr>
        <xdr:cNvPr id="596" name="Picture 4">
          <a:extLst>
            <a:ext uri="{FF2B5EF4-FFF2-40B4-BE49-F238E27FC236}">
              <a16:creationId xmlns=""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22739807"/>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934</xdr:row>
      <xdr:rowOff>261408</xdr:rowOff>
    </xdr:from>
    <xdr:to>
      <xdr:col>3</xdr:col>
      <xdr:colOff>209550</xdr:colOff>
      <xdr:row>934</xdr:row>
      <xdr:rowOff>421428</xdr:rowOff>
    </xdr:to>
    <xdr:pic>
      <xdr:nvPicPr>
        <xdr:cNvPr id="597" name="Picture 5" descr="http://t0.gstatic.com/images?q=tbn:ANd9GcR2wLGNqdW1KVjSkkXzxtY9J7kSH3YArES1m5PQzzCeqCTDlyA1FA">
          <a:extLst>
            <a:ext uri="{FF2B5EF4-FFF2-40B4-BE49-F238E27FC236}">
              <a16:creationId xmlns=""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5137783"/>
          <a:ext cx="209550" cy="160020"/>
        </a:xfrm>
        <a:prstGeom prst="rect">
          <a:avLst/>
        </a:prstGeom>
        <a:noFill/>
      </xdr:spPr>
    </xdr:pic>
    <xdr:clientData/>
  </xdr:twoCellAnchor>
  <xdr:twoCellAnchor editAs="oneCell">
    <xdr:from>
      <xdr:col>3</xdr:col>
      <xdr:colOff>1207557</xdr:colOff>
      <xdr:row>934</xdr:row>
      <xdr:rowOff>13757</xdr:rowOff>
    </xdr:from>
    <xdr:to>
      <xdr:col>3</xdr:col>
      <xdr:colOff>1359957</xdr:colOff>
      <xdr:row>934</xdr:row>
      <xdr:rowOff>216957</xdr:rowOff>
    </xdr:to>
    <xdr:pic>
      <xdr:nvPicPr>
        <xdr:cNvPr id="598" name="Picture 4">
          <a:extLst>
            <a:ext uri="{FF2B5EF4-FFF2-40B4-BE49-F238E27FC236}">
              <a16:creationId xmlns=""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348901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934</xdr:row>
      <xdr:rowOff>0</xdr:rowOff>
    </xdr:from>
    <xdr:to>
      <xdr:col>3</xdr:col>
      <xdr:colOff>196849</xdr:colOff>
      <xdr:row>934</xdr:row>
      <xdr:rowOff>190500</xdr:rowOff>
    </xdr:to>
    <xdr:pic>
      <xdr:nvPicPr>
        <xdr:cNvPr id="599" name="Picture 598" descr="http://www.blogcdn.com/media/2012/09/ltenetworks.jpg">
          <a:extLst>
            <a:ext uri="{FF2B5EF4-FFF2-40B4-BE49-F238E27FC236}">
              <a16:creationId xmlns="" xmlns:a16="http://schemas.microsoft.com/office/drawing/2014/main" id="{00000000-0008-0000-0A00-000057020000}"/>
            </a:ext>
          </a:extLst>
        </xdr:cNvPr>
        <xdr:cNvPicPr/>
      </xdr:nvPicPr>
      <xdr:blipFill>
        <a:blip xmlns:r="http://schemas.openxmlformats.org/officeDocument/2006/relationships" r:embed="rId50" cstate="print"/>
        <a:srcRect l="23556" r="27111"/>
        <a:stretch>
          <a:fillRect/>
        </a:stretch>
      </xdr:blipFill>
      <xdr:spPr bwMode="auto">
        <a:xfrm>
          <a:off x="2000249" y="534876375"/>
          <a:ext cx="158750" cy="190500"/>
        </a:xfrm>
        <a:prstGeom prst="rect">
          <a:avLst/>
        </a:prstGeom>
        <a:noFill/>
        <a:ln w="9525">
          <a:noFill/>
          <a:miter lim="800000"/>
          <a:headEnd/>
          <a:tailEnd/>
        </a:ln>
      </xdr:spPr>
    </xdr:pic>
    <xdr:clientData/>
  </xdr:twoCellAnchor>
  <xdr:oneCellAnchor>
    <xdr:from>
      <xdr:col>3</xdr:col>
      <xdr:colOff>0</xdr:colOff>
      <xdr:row>684</xdr:row>
      <xdr:rowOff>261408</xdr:rowOff>
    </xdr:from>
    <xdr:ext cx="209550" cy="160020"/>
    <xdr:pic>
      <xdr:nvPicPr>
        <xdr:cNvPr id="600" name="Picture 5" descr="http://t0.gstatic.com/images?q=tbn:ANd9GcR2wLGNqdW1KVjSkkXzxtY9J7kSH3YArES1m5PQzzCeqCTDlyA1FA">
          <a:extLst>
            <a:ext uri="{FF2B5EF4-FFF2-40B4-BE49-F238E27FC236}">
              <a16:creationId xmlns=""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9091733"/>
          <a:ext cx="209550" cy="160020"/>
        </a:xfrm>
        <a:prstGeom prst="rect">
          <a:avLst/>
        </a:prstGeom>
        <a:noFill/>
      </xdr:spPr>
    </xdr:pic>
    <xdr:clientData/>
  </xdr:oneCellAnchor>
  <xdr:oneCellAnchor>
    <xdr:from>
      <xdr:col>3</xdr:col>
      <xdr:colOff>1207557</xdr:colOff>
      <xdr:row>684</xdr:row>
      <xdr:rowOff>13757</xdr:rowOff>
    </xdr:from>
    <xdr:ext cx="152400" cy="203200"/>
    <xdr:pic>
      <xdr:nvPicPr>
        <xdr:cNvPr id="601" name="Picture 4">
          <a:extLst>
            <a:ext uri="{FF2B5EF4-FFF2-40B4-BE49-F238E27FC236}">
              <a16:creationId xmlns=""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8844082"/>
          <a:ext cx="152400" cy="203200"/>
        </a:xfrm>
        <a:prstGeom prst="rect">
          <a:avLst/>
        </a:prstGeom>
        <a:noFill/>
        <a:ln w="1">
          <a:noFill/>
          <a:miter lim="800000"/>
          <a:headEnd/>
          <a:tailEnd type="none" w="med" len="med"/>
        </a:ln>
        <a:effectLst/>
      </xdr:spPr>
    </xdr:pic>
    <xdr:clientData/>
  </xdr:oneCellAnchor>
  <xdr:oneCellAnchor>
    <xdr:from>
      <xdr:col>3</xdr:col>
      <xdr:colOff>38099</xdr:colOff>
      <xdr:row>684</xdr:row>
      <xdr:rowOff>0</xdr:rowOff>
    </xdr:from>
    <xdr:ext cx="158750" cy="190500"/>
    <xdr:pic>
      <xdr:nvPicPr>
        <xdr:cNvPr id="602" name="Picture 601" descr="http://www.blogcdn.com/media/2012/09/ltenetworks.jpg">
          <a:extLst>
            <a:ext uri="{FF2B5EF4-FFF2-40B4-BE49-F238E27FC236}">
              <a16:creationId xmlns="" xmlns:a16="http://schemas.microsoft.com/office/drawing/2014/main" id="{00000000-0008-0000-0A00-00005A020000}"/>
            </a:ext>
          </a:extLst>
        </xdr:cNvPr>
        <xdr:cNvPicPr/>
      </xdr:nvPicPr>
      <xdr:blipFill>
        <a:blip xmlns:r="http://schemas.openxmlformats.org/officeDocument/2006/relationships" r:embed="rId50" cstate="print"/>
        <a:srcRect l="23556" r="27111"/>
        <a:stretch>
          <a:fillRect/>
        </a:stretch>
      </xdr:blipFill>
      <xdr:spPr bwMode="auto">
        <a:xfrm>
          <a:off x="2000249" y="318830325"/>
          <a:ext cx="158750" cy="190500"/>
        </a:xfrm>
        <a:prstGeom prst="rect">
          <a:avLst/>
        </a:prstGeom>
        <a:noFill/>
        <a:ln w="9525">
          <a:noFill/>
          <a:miter lim="800000"/>
          <a:headEnd/>
          <a:tailEnd/>
        </a:ln>
      </xdr:spPr>
    </xdr:pic>
    <xdr:clientData/>
  </xdr:oneCellAnchor>
  <xdr:oneCellAnchor>
    <xdr:from>
      <xdr:col>3</xdr:col>
      <xdr:colOff>0</xdr:colOff>
      <xdr:row>683</xdr:row>
      <xdr:rowOff>261408</xdr:rowOff>
    </xdr:from>
    <xdr:ext cx="209550" cy="160020"/>
    <xdr:pic>
      <xdr:nvPicPr>
        <xdr:cNvPr id="603" name="Picture 5" descr="http://t0.gstatic.com/images?q=tbn:ANd9GcR2wLGNqdW1KVjSkkXzxtY9J7kSH3YArES1m5PQzzCeqCTDlyA1FA">
          <a:extLst>
            <a:ext uri="{FF2B5EF4-FFF2-40B4-BE49-F238E27FC236}">
              <a16:creationId xmlns=""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7815383"/>
          <a:ext cx="209550" cy="160020"/>
        </a:xfrm>
        <a:prstGeom prst="rect">
          <a:avLst/>
        </a:prstGeom>
        <a:noFill/>
      </xdr:spPr>
    </xdr:pic>
    <xdr:clientData/>
  </xdr:oneCellAnchor>
  <xdr:oneCellAnchor>
    <xdr:from>
      <xdr:col>3</xdr:col>
      <xdr:colOff>1207557</xdr:colOff>
      <xdr:row>683</xdr:row>
      <xdr:rowOff>13757</xdr:rowOff>
    </xdr:from>
    <xdr:ext cx="152400" cy="203200"/>
    <xdr:pic>
      <xdr:nvPicPr>
        <xdr:cNvPr id="604" name="Picture 4">
          <a:extLst>
            <a:ext uri="{FF2B5EF4-FFF2-40B4-BE49-F238E27FC236}">
              <a16:creationId xmlns=""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7567732"/>
          <a:ext cx="152400" cy="203200"/>
        </a:xfrm>
        <a:prstGeom prst="rect">
          <a:avLst/>
        </a:prstGeom>
        <a:noFill/>
        <a:ln w="1">
          <a:noFill/>
          <a:miter lim="800000"/>
          <a:headEnd/>
          <a:tailEnd type="none" w="med" len="med"/>
        </a:ln>
        <a:effectLst/>
      </xdr:spPr>
    </xdr:pic>
    <xdr:clientData/>
  </xdr:oneCellAnchor>
  <xdr:oneCellAnchor>
    <xdr:from>
      <xdr:col>3</xdr:col>
      <xdr:colOff>38099</xdr:colOff>
      <xdr:row>683</xdr:row>
      <xdr:rowOff>0</xdr:rowOff>
    </xdr:from>
    <xdr:ext cx="158750" cy="190500"/>
    <xdr:pic>
      <xdr:nvPicPr>
        <xdr:cNvPr id="605" name="Picture 604" descr="http://www.blogcdn.com/media/2012/09/ltenetworks.jpg">
          <a:extLst>
            <a:ext uri="{FF2B5EF4-FFF2-40B4-BE49-F238E27FC236}">
              <a16:creationId xmlns="" xmlns:a16="http://schemas.microsoft.com/office/drawing/2014/main" id="{00000000-0008-0000-0A00-00005D020000}"/>
            </a:ext>
          </a:extLst>
        </xdr:cNvPr>
        <xdr:cNvPicPr/>
      </xdr:nvPicPr>
      <xdr:blipFill>
        <a:blip xmlns:r="http://schemas.openxmlformats.org/officeDocument/2006/relationships" r:embed="rId50" cstate="print"/>
        <a:srcRect l="23556" r="27111"/>
        <a:stretch>
          <a:fillRect/>
        </a:stretch>
      </xdr:blipFill>
      <xdr:spPr bwMode="auto">
        <a:xfrm>
          <a:off x="2000249" y="317553975"/>
          <a:ext cx="158750" cy="190500"/>
        </a:xfrm>
        <a:prstGeom prst="rect">
          <a:avLst/>
        </a:prstGeom>
        <a:noFill/>
        <a:ln w="9525">
          <a:noFill/>
          <a:miter lim="800000"/>
          <a:headEnd/>
          <a:tailEnd/>
        </a:ln>
      </xdr:spPr>
    </xdr:pic>
    <xdr:clientData/>
  </xdr:oneCellAnchor>
  <xdr:twoCellAnchor editAs="oneCell">
    <xdr:from>
      <xdr:col>3</xdr:col>
      <xdr:colOff>0</xdr:colOff>
      <xdr:row>860</xdr:row>
      <xdr:rowOff>261408</xdr:rowOff>
    </xdr:from>
    <xdr:to>
      <xdr:col>3</xdr:col>
      <xdr:colOff>209550</xdr:colOff>
      <xdr:row>860</xdr:row>
      <xdr:rowOff>421428</xdr:rowOff>
    </xdr:to>
    <xdr:pic>
      <xdr:nvPicPr>
        <xdr:cNvPr id="606" name="Picture 5" descr="http://t0.gstatic.com/images?q=tbn:ANd9GcR2wLGNqdW1KVjSkkXzxtY9J7kSH3YArES1m5PQzzCeqCTDlyA1FA">
          <a:extLst>
            <a:ext uri="{FF2B5EF4-FFF2-40B4-BE49-F238E27FC236}">
              <a16:creationId xmlns=""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90141683"/>
          <a:ext cx="209550" cy="160020"/>
        </a:xfrm>
        <a:prstGeom prst="rect">
          <a:avLst/>
        </a:prstGeom>
        <a:noFill/>
      </xdr:spPr>
    </xdr:pic>
    <xdr:clientData/>
  </xdr:twoCellAnchor>
  <xdr:twoCellAnchor editAs="oneCell">
    <xdr:from>
      <xdr:col>3</xdr:col>
      <xdr:colOff>1207557</xdr:colOff>
      <xdr:row>860</xdr:row>
      <xdr:rowOff>13757</xdr:rowOff>
    </xdr:from>
    <xdr:to>
      <xdr:col>3</xdr:col>
      <xdr:colOff>1359957</xdr:colOff>
      <xdr:row>860</xdr:row>
      <xdr:rowOff>216957</xdr:rowOff>
    </xdr:to>
    <xdr:pic>
      <xdr:nvPicPr>
        <xdr:cNvPr id="607" name="Picture 4">
          <a:extLst>
            <a:ext uri="{FF2B5EF4-FFF2-40B4-BE49-F238E27FC236}">
              <a16:creationId xmlns=""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898940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860</xdr:row>
      <xdr:rowOff>0</xdr:rowOff>
    </xdr:from>
    <xdr:to>
      <xdr:col>3</xdr:col>
      <xdr:colOff>196849</xdr:colOff>
      <xdr:row>860</xdr:row>
      <xdr:rowOff>190500</xdr:rowOff>
    </xdr:to>
    <xdr:pic>
      <xdr:nvPicPr>
        <xdr:cNvPr id="608" name="Picture 607" descr="http://www.blogcdn.com/media/2012/09/ltenetworks.jpg">
          <a:extLst>
            <a:ext uri="{FF2B5EF4-FFF2-40B4-BE49-F238E27FC236}">
              <a16:creationId xmlns="" xmlns:a16="http://schemas.microsoft.com/office/drawing/2014/main" id="{00000000-0008-0000-0A00-000060020000}"/>
            </a:ext>
          </a:extLst>
        </xdr:cNvPr>
        <xdr:cNvPicPr/>
      </xdr:nvPicPr>
      <xdr:blipFill>
        <a:blip xmlns:r="http://schemas.openxmlformats.org/officeDocument/2006/relationships" r:embed="rId50" cstate="print"/>
        <a:srcRect l="23556" r="27111"/>
        <a:stretch>
          <a:fillRect/>
        </a:stretch>
      </xdr:blipFill>
      <xdr:spPr bwMode="auto">
        <a:xfrm>
          <a:off x="2000249" y="489880275"/>
          <a:ext cx="158750" cy="190500"/>
        </a:xfrm>
        <a:prstGeom prst="rect">
          <a:avLst/>
        </a:prstGeom>
        <a:noFill/>
        <a:ln w="9525">
          <a:noFill/>
          <a:miter lim="800000"/>
          <a:headEnd/>
          <a:tailEnd/>
        </a:ln>
      </xdr:spPr>
    </xdr:pic>
    <xdr:clientData/>
  </xdr:twoCellAnchor>
  <xdr:oneCellAnchor>
    <xdr:from>
      <xdr:col>3</xdr:col>
      <xdr:colOff>0</xdr:colOff>
      <xdr:row>859</xdr:row>
      <xdr:rowOff>261408</xdr:rowOff>
    </xdr:from>
    <xdr:ext cx="209550" cy="160020"/>
    <xdr:pic>
      <xdr:nvPicPr>
        <xdr:cNvPr id="609" name="Picture 5" descr="http://t0.gstatic.com/images?q=tbn:ANd9GcR2wLGNqdW1KVjSkkXzxtY9J7kSH3YArES1m5PQzzCeqCTDlyA1FA">
          <a:extLst>
            <a:ext uri="{FF2B5EF4-FFF2-40B4-BE49-F238E27FC236}">
              <a16:creationId xmlns=""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9055833"/>
          <a:ext cx="209550" cy="160020"/>
        </a:xfrm>
        <a:prstGeom prst="rect">
          <a:avLst/>
        </a:prstGeom>
        <a:noFill/>
      </xdr:spPr>
    </xdr:pic>
    <xdr:clientData/>
  </xdr:oneCellAnchor>
  <xdr:oneCellAnchor>
    <xdr:from>
      <xdr:col>3</xdr:col>
      <xdr:colOff>1207557</xdr:colOff>
      <xdr:row>859</xdr:row>
      <xdr:rowOff>13757</xdr:rowOff>
    </xdr:from>
    <xdr:ext cx="152400" cy="203200"/>
    <xdr:pic>
      <xdr:nvPicPr>
        <xdr:cNvPr id="610" name="Picture 4">
          <a:extLst>
            <a:ext uri="{FF2B5EF4-FFF2-40B4-BE49-F238E27FC236}">
              <a16:creationId xmlns=""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88808182"/>
          <a:ext cx="152400" cy="203200"/>
        </a:xfrm>
        <a:prstGeom prst="rect">
          <a:avLst/>
        </a:prstGeom>
        <a:noFill/>
        <a:ln w="1">
          <a:noFill/>
          <a:miter lim="800000"/>
          <a:headEnd/>
          <a:tailEnd type="none" w="med" len="med"/>
        </a:ln>
        <a:effectLst/>
      </xdr:spPr>
    </xdr:pic>
    <xdr:clientData/>
  </xdr:oneCellAnchor>
  <xdr:oneCellAnchor>
    <xdr:from>
      <xdr:col>3</xdr:col>
      <xdr:colOff>38099</xdr:colOff>
      <xdr:row>859</xdr:row>
      <xdr:rowOff>0</xdr:rowOff>
    </xdr:from>
    <xdr:ext cx="158750" cy="190500"/>
    <xdr:pic>
      <xdr:nvPicPr>
        <xdr:cNvPr id="611" name="Picture 610" descr="http://www.blogcdn.com/media/2012/09/ltenetworks.jpg">
          <a:extLst>
            <a:ext uri="{FF2B5EF4-FFF2-40B4-BE49-F238E27FC236}">
              <a16:creationId xmlns="" xmlns:a16="http://schemas.microsoft.com/office/drawing/2014/main" id="{00000000-0008-0000-0A00-000063020000}"/>
            </a:ext>
          </a:extLst>
        </xdr:cNvPr>
        <xdr:cNvPicPr/>
      </xdr:nvPicPr>
      <xdr:blipFill>
        <a:blip xmlns:r="http://schemas.openxmlformats.org/officeDocument/2006/relationships" r:embed="rId50" cstate="print"/>
        <a:srcRect l="23556" r="27111"/>
        <a:stretch>
          <a:fillRect/>
        </a:stretch>
      </xdr:blipFill>
      <xdr:spPr bwMode="auto">
        <a:xfrm>
          <a:off x="2000249" y="488794425"/>
          <a:ext cx="158750" cy="190500"/>
        </a:xfrm>
        <a:prstGeom prst="rect">
          <a:avLst/>
        </a:prstGeom>
        <a:noFill/>
        <a:ln w="9525">
          <a:noFill/>
          <a:miter lim="800000"/>
          <a:headEnd/>
          <a:tailEnd/>
        </a:ln>
      </xdr:spPr>
    </xdr:pic>
    <xdr:clientData/>
  </xdr:oneCellAnchor>
  <xdr:oneCellAnchor>
    <xdr:from>
      <xdr:col>3</xdr:col>
      <xdr:colOff>0</xdr:colOff>
      <xdr:row>858</xdr:row>
      <xdr:rowOff>15079</xdr:rowOff>
    </xdr:from>
    <xdr:ext cx="200025" cy="140018"/>
    <xdr:pic>
      <xdr:nvPicPr>
        <xdr:cNvPr id="612" name="Picture 5" descr="http://t0.gstatic.com/images?q=tbn:ANd9GcR2wLGNqdW1KVjSkkXzxtY9J7kSH3YArES1m5PQzzCeqCTDlyA1FA">
          <a:extLst>
            <a:ext uri="{FF2B5EF4-FFF2-40B4-BE49-F238E27FC236}">
              <a16:creationId xmlns=""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7723654"/>
          <a:ext cx="200025" cy="140018"/>
        </a:xfrm>
        <a:prstGeom prst="rect">
          <a:avLst/>
        </a:prstGeom>
        <a:noFill/>
      </xdr:spPr>
    </xdr:pic>
    <xdr:clientData/>
  </xdr:oneCellAnchor>
  <xdr:oneCellAnchor>
    <xdr:from>
      <xdr:col>3</xdr:col>
      <xdr:colOff>1227931</xdr:colOff>
      <xdr:row>858</xdr:row>
      <xdr:rowOff>0</xdr:rowOff>
    </xdr:from>
    <xdr:ext cx="152400" cy="203200"/>
    <xdr:pic>
      <xdr:nvPicPr>
        <xdr:cNvPr id="613" name="Picture 4">
          <a:extLst>
            <a:ext uri="{FF2B5EF4-FFF2-40B4-BE49-F238E27FC236}">
              <a16:creationId xmlns=""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87708575"/>
          <a:ext cx="152400" cy="203200"/>
        </a:xfrm>
        <a:prstGeom prst="rect">
          <a:avLst/>
        </a:prstGeom>
        <a:noFill/>
        <a:ln w="1">
          <a:noFill/>
          <a:miter lim="800000"/>
          <a:headEnd/>
          <a:tailEnd type="none" w="med" len="med"/>
        </a:ln>
        <a:effectLst/>
      </xdr:spPr>
    </xdr:pic>
    <xdr:clientData/>
  </xdr:oneCellAnchor>
  <xdr:oneCellAnchor>
    <xdr:from>
      <xdr:col>3</xdr:col>
      <xdr:colOff>0</xdr:colOff>
      <xdr:row>856</xdr:row>
      <xdr:rowOff>15079</xdr:rowOff>
    </xdr:from>
    <xdr:ext cx="200025" cy="140018"/>
    <xdr:pic>
      <xdr:nvPicPr>
        <xdr:cNvPr id="614" name="Picture 5" descr="http://t0.gstatic.com/images?q=tbn:ANd9GcR2wLGNqdW1KVjSkkXzxtY9J7kSH3YArES1m5PQzzCeqCTDlyA1FA">
          <a:extLst>
            <a:ext uri="{FF2B5EF4-FFF2-40B4-BE49-F238E27FC236}">
              <a16:creationId xmlns=""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5551954"/>
          <a:ext cx="200025" cy="140018"/>
        </a:xfrm>
        <a:prstGeom prst="rect">
          <a:avLst/>
        </a:prstGeom>
        <a:noFill/>
      </xdr:spPr>
    </xdr:pic>
    <xdr:clientData/>
  </xdr:oneCellAnchor>
  <xdr:oneCellAnchor>
    <xdr:from>
      <xdr:col>3</xdr:col>
      <xdr:colOff>1227931</xdr:colOff>
      <xdr:row>856</xdr:row>
      <xdr:rowOff>0</xdr:rowOff>
    </xdr:from>
    <xdr:ext cx="152400" cy="203200"/>
    <xdr:pic>
      <xdr:nvPicPr>
        <xdr:cNvPr id="615" name="Picture 4">
          <a:extLst>
            <a:ext uri="{FF2B5EF4-FFF2-40B4-BE49-F238E27FC236}">
              <a16:creationId xmlns=""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85536875"/>
          <a:ext cx="152400" cy="203200"/>
        </a:xfrm>
        <a:prstGeom prst="rect">
          <a:avLst/>
        </a:prstGeom>
        <a:noFill/>
        <a:ln w="1">
          <a:noFill/>
          <a:miter lim="800000"/>
          <a:headEnd/>
          <a:tailEnd type="none" w="med" len="med"/>
        </a:ln>
        <a:effectLst/>
      </xdr:spPr>
    </xdr:pic>
    <xdr:clientData/>
  </xdr:oneCellAnchor>
  <xdr:oneCellAnchor>
    <xdr:from>
      <xdr:col>3</xdr:col>
      <xdr:colOff>0</xdr:colOff>
      <xdr:row>857</xdr:row>
      <xdr:rowOff>15079</xdr:rowOff>
    </xdr:from>
    <xdr:ext cx="200025" cy="140018"/>
    <xdr:pic>
      <xdr:nvPicPr>
        <xdr:cNvPr id="616" name="Picture 5" descr="http://t0.gstatic.com/images?q=tbn:ANd9GcR2wLGNqdW1KVjSkkXzxtY9J7kSH3YArES1m5PQzzCeqCTDlyA1FA">
          <a:extLst>
            <a:ext uri="{FF2B5EF4-FFF2-40B4-BE49-F238E27FC236}">
              <a16:creationId xmlns=""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6637804"/>
          <a:ext cx="200025" cy="140018"/>
        </a:xfrm>
        <a:prstGeom prst="rect">
          <a:avLst/>
        </a:prstGeom>
        <a:noFill/>
      </xdr:spPr>
    </xdr:pic>
    <xdr:clientData/>
  </xdr:oneCellAnchor>
  <xdr:oneCellAnchor>
    <xdr:from>
      <xdr:col>3</xdr:col>
      <xdr:colOff>1227931</xdr:colOff>
      <xdr:row>857</xdr:row>
      <xdr:rowOff>0</xdr:rowOff>
    </xdr:from>
    <xdr:ext cx="152400" cy="203200"/>
    <xdr:pic>
      <xdr:nvPicPr>
        <xdr:cNvPr id="617" name="Picture 4">
          <a:extLst>
            <a:ext uri="{FF2B5EF4-FFF2-40B4-BE49-F238E27FC236}">
              <a16:creationId xmlns=""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86622725"/>
          <a:ext cx="152400" cy="203200"/>
        </a:xfrm>
        <a:prstGeom prst="rect">
          <a:avLst/>
        </a:prstGeom>
        <a:noFill/>
        <a:ln w="1">
          <a:noFill/>
          <a:miter lim="800000"/>
          <a:headEnd/>
          <a:tailEnd type="none" w="med" len="med"/>
        </a:ln>
        <a:effectLst/>
      </xdr:spPr>
    </xdr:pic>
    <xdr:clientData/>
  </xdr:oneCellAnchor>
  <xdr:oneCellAnchor>
    <xdr:from>
      <xdr:col>3</xdr:col>
      <xdr:colOff>0</xdr:colOff>
      <xdr:row>682</xdr:row>
      <xdr:rowOff>28576</xdr:rowOff>
    </xdr:from>
    <xdr:ext cx="209550" cy="160020"/>
    <xdr:pic>
      <xdr:nvPicPr>
        <xdr:cNvPr id="618" name="Picture 5" descr="http://t0.gstatic.com/images?q=tbn:ANd9GcR2wLGNqdW1KVjSkkXzxtY9J7kSH3YArES1m5PQzzCeqCTDlyA1FA">
          <a:extLst>
            <a:ext uri="{FF2B5EF4-FFF2-40B4-BE49-F238E27FC236}">
              <a16:creationId xmlns=""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6391926"/>
          <a:ext cx="209550" cy="160020"/>
        </a:xfrm>
        <a:prstGeom prst="rect">
          <a:avLst/>
        </a:prstGeom>
        <a:noFill/>
      </xdr:spPr>
    </xdr:pic>
    <xdr:clientData/>
  </xdr:oneCellAnchor>
  <xdr:oneCellAnchor>
    <xdr:from>
      <xdr:col>3</xdr:col>
      <xdr:colOff>1207557</xdr:colOff>
      <xdr:row>682</xdr:row>
      <xdr:rowOff>0</xdr:rowOff>
    </xdr:from>
    <xdr:ext cx="152400" cy="203200"/>
    <xdr:pic>
      <xdr:nvPicPr>
        <xdr:cNvPr id="619" name="Picture 4">
          <a:extLst>
            <a:ext uri="{FF2B5EF4-FFF2-40B4-BE49-F238E27FC236}">
              <a16:creationId xmlns=""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6363350"/>
          <a:ext cx="152400" cy="203200"/>
        </a:xfrm>
        <a:prstGeom prst="rect">
          <a:avLst/>
        </a:prstGeom>
        <a:noFill/>
        <a:ln w="1">
          <a:noFill/>
          <a:miter lim="800000"/>
          <a:headEnd/>
          <a:tailEnd type="none" w="med" len="med"/>
        </a:ln>
        <a:effectLst/>
      </xdr:spPr>
    </xdr:pic>
    <xdr:clientData/>
  </xdr:oneCellAnchor>
  <xdr:oneCellAnchor>
    <xdr:from>
      <xdr:col>3</xdr:col>
      <xdr:colOff>0</xdr:colOff>
      <xdr:row>681</xdr:row>
      <xdr:rowOff>28576</xdr:rowOff>
    </xdr:from>
    <xdr:ext cx="209550" cy="160020"/>
    <xdr:pic>
      <xdr:nvPicPr>
        <xdr:cNvPr id="620" name="Picture 5" descr="http://t0.gstatic.com/images?q=tbn:ANd9GcR2wLGNqdW1KVjSkkXzxtY9J7kSH3YArES1m5PQzzCeqCTDlyA1FA">
          <a:extLst>
            <a:ext uri="{FF2B5EF4-FFF2-40B4-BE49-F238E27FC236}">
              <a16:creationId xmlns=""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5201301"/>
          <a:ext cx="209550" cy="160020"/>
        </a:xfrm>
        <a:prstGeom prst="rect">
          <a:avLst/>
        </a:prstGeom>
        <a:noFill/>
      </xdr:spPr>
    </xdr:pic>
    <xdr:clientData/>
  </xdr:oneCellAnchor>
  <xdr:oneCellAnchor>
    <xdr:from>
      <xdr:col>3</xdr:col>
      <xdr:colOff>1207557</xdr:colOff>
      <xdr:row>681</xdr:row>
      <xdr:rowOff>0</xdr:rowOff>
    </xdr:from>
    <xdr:ext cx="152400" cy="203200"/>
    <xdr:pic>
      <xdr:nvPicPr>
        <xdr:cNvPr id="621" name="Picture 4">
          <a:extLst>
            <a:ext uri="{FF2B5EF4-FFF2-40B4-BE49-F238E27FC236}">
              <a16:creationId xmlns=""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5172725"/>
          <a:ext cx="152400" cy="203200"/>
        </a:xfrm>
        <a:prstGeom prst="rect">
          <a:avLst/>
        </a:prstGeom>
        <a:noFill/>
        <a:ln w="1">
          <a:noFill/>
          <a:miter lim="800000"/>
          <a:headEnd/>
          <a:tailEnd type="none" w="med" len="med"/>
        </a:ln>
        <a:effectLst/>
      </xdr:spPr>
    </xdr:pic>
    <xdr:clientData/>
  </xdr:oneCellAnchor>
  <xdr:oneCellAnchor>
    <xdr:from>
      <xdr:col>3</xdr:col>
      <xdr:colOff>0</xdr:colOff>
      <xdr:row>680</xdr:row>
      <xdr:rowOff>261408</xdr:rowOff>
    </xdr:from>
    <xdr:ext cx="209550" cy="160020"/>
    <xdr:pic>
      <xdr:nvPicPr>
        <xdr:cNvPr id="622" name="Picture 5" descr="http://t0.gstatic.com/images?q=tbn:ANd9GcR2wLGNqdW1KVjSkkXzxtY9J7kSH3YArES1m5PQzzCeqCTDlyA1FA">
          <a:extLst>
            <a:ext uri="{FF2B5EF4-FFF2-40B4-BE49-F238E27FC236}">
              <a16:creationId xmlns=""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4243508"/>
          <a:ext cx="209550" cy="160020"/>
        </a:xfrm>
        <a:prstGeom prst="rect">
          <a:avLst/>
        </a:prstGeom>
        <a:noFill/>
      </xdr:spPr>
    </xdr:pic>
    <xdr:clientData/>
  </xdr:oneCellAnchor>
  <xdr:oneCellAnchor>
    <xdr:from>
      <xdr:col>3</xdr:col>
      <xdr:colOff>1207557</xdr:colOff>
      <xdr:row>680</xdr:row>
      <xdr:rowOff>13757</xdr:rowOff>
    </xdr:from>
    <xdr:ext cx="152400" cy="203200"/>
    <xdr:pic>
      <xdr:nvPicPr>
        <xdr:cNvPr id="623" name="Picture 4">
          <a:extLst>
            <a:ext uri="{FF2B5EF4-FFF2-40B4-BE49-F238E27FC236}">
              <a16:creationId xmlns=""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3995857"/>
          <a:ext cx="152400" cy="203200"/>
        </a:xfrm>
        <a:prstGeom prst="rect">
          <a:avLst/>
        </a:prstGeom>
        <a:noFill/>
        <a:ln w="1">
          <a:noFill/>
          <a:miter lim="800000"/>
          <a:headEnd/>
          <a:tailEnd type="none" w="med" len="med"/>
        </a:ln>
        <a:effectLst/>
      </xdr:spPr>
    </xdr:pic>
    <xdr:clientData/>
  </xdr:oneCellAnchor>
  <xdr:oneCellAnchor>
    <xdr:from>
      <xdr:col>3</xdr:col>
      <xdr:colOff>38099</xdr:colOff>
      <xdr:row>680</xdr:row>
      <xdr:rowOff>0</xdr:rowOff>
    </xdr:from>
    <xdr:ext cx="158750" cy="190500"/>
    <xdr:pic>
      <xdr:nvPicPr>
        <xdr:cNvPr id="624" name="Picture 623" descr="http://www.blogcdn.com/media/2012/09/ltenetworks.jpg">
          <a:extLst>
            <a:ext uri="{FF2B5EF4-FFF2-40B4-BE49-F238E27FC236}">
              <a16:creationId xmlns="" xmlns:a16="http://schemas.microsoft.com/office/drawing/2014/main" id="{00000000-0008-0000-0A00-000070020000}"/>
            </a:ext>
          </a:extLst>
        </xdr:cNvPr>
        <xdr:cNvPicPr/>
      </xdr:nvPicPr>
      <xdr:blipFill>
        <a:blip xmlns:r="http://schemas.openxmlformats.org/officeDocument/2006/relationships" r:embed="rId50" cstate="print"/>
        <a:srcRect l="23556" r="27111"/>
        <a:stretch>
          <a:fillRect/>
        </a:stretch>
      </xdr:blipFill>
      <xdr:spPr bwMode="auto">
        <a:xfrm>
          <a:off x="2000249" y="313982100"/>
          <a:ext cx="158750" cy="190500"/>
        </a:xfrm>
        <a:prstGeom prst="rect">
          <a:avLst/>
        </a:prstGeom>
        <a:noFill/>
        <a:ln w="9525">
          <a:noFill/>
          <a:miter lim="800000"/>
          <a:headEnd/>
          <a:tailEnd/>
        </a:ln>
      </xdr:spPr>
    </xdr:pic>
    <xdr:clientData/>
  </xdr:oneCellAnchor>
  <xdr:oneCellAnchor>
    <xdr:from>
      <xdr:col>3</xdr:col>
      <xdr:colOff>0</xdr:colOff>
      <xdr:row>679</xdr:row>
      <xdr:rowOff>28576</xdr:rowOff>
    </xdr:from>
    <xdr:ext cx="209550" cy="160020"/>
    <xdr:pic>
      <xdr:nvPicPr>
        <xdr:cNvPr id="625" name="Picture 5" descr="http://t0.gstatic.com/images?q=tbn:ANd9GcR2wLGNqdW1KVjSkkXzxtY9J7kSH3YArES1m5PQzzCeqCTDlyA1FA">
          <a:extLst>
            <a:ext uri="{FF2B5EF4-FFF2-40B4-BE49-F238E27FC236}">
              <a16:creationId xmlns=""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2820051"/>
          <a:ext cx="209550" cy="160020"/>
        </a:xfrm>
        <a:prstGeom prst="rect">
          <a:avLst/>
        </a:prstGeom>
        <a:noFill/>
      </xdr:spPr>
    </xdr:pic>
    <xdr:clientData/>
  </xdr:oneCellAnchor>
  <xdr:oneCellAnchor>
    <xdr:from>
      <xdr:col>3</xdr:col>
      <xdr:colOff>1207557</xdr:colOff>
      <xdr:row>679</xdr:row>
      <xdr:rowOff>0</xdr:rowOff>
    </xdr:from>
    <xdr:ext cx="152400" cy="203200"/>
    <xdr:pic>
      <xdr:nvPicPr>
        <xdr:cNvPr id="626" name="Picture 4">
          <a:extLst>
            <a:ext uri="{FF2B5EF4-FFF2-40B4-BE49-F238E27FC236}">
              <a16:creationId xmlns=""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2791475"/>
          <a:ext cx="152400" cy="203200"/>
        </a:xfrm>
        <a:prstGeom prst="rect">
          <a:avLst/>
        </a:prstGeom>
        <a:noFill/>
        <a:ln w="1">
          <a:noFill/>
          <a:miter lim="800000"/>
          <a:headEnd/>
          <a:tailEnd type="none" w="med" len="med"/>
        </a:ln>
        <a:effectLst/>
      </xdr:spPr>
    </xdr:pic>
    <xdr:clientData/>
  </xdr:oneCellAnchor>
  <xdr:oneCellAnchor>
    <xdr:from>
      <xdr:col>3</xdr:col>
      <xdr:colOff>0</xdr:colOff>
      <xdr:row>678</xdr:row>
      <xdr:rowOff>261408</xdr:rowOff>
    </xdr:from>
    <xdr:ext cx="209550" cy="160020"/>
    <xdr:pic>
      <xdr:nvPicPr>
        <xdr:cNvPr id="627" name="Picture 5" descr="http://t0.gstatic.com/images?q=tbn:ANd9GcR2wLGNqdW1KVjSkkXzxtY9J7kSH3YArES1m5PQzzCeqCTDlyA1FA">
          <a:extLst>
            <a:ext uri="{FF2B5EF4-FFF2-40B4-BE49-F238E27FC236}">
              <a16:creationId xmlns=""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1738433"/>
          <a:ext cx="209550" cy="160020"/>
        </a:xfrm>
        <a:prstGeom prst="rect">
          <a:avLst/>
        </a:prstGeom>
        <a:noFill/>
      </xdr:spPr>
    </xdr:pic>
    <xdr:clientData/>
  </xdr:oneCellAnchor>
  <xdr:oneCellAnchor>
    <xdr:from>
      <xdr:col>3</xdr:col>
      <xdr:colOff>1207557</xdr:colOff>
      <xdr:row>678</xdr:row>
      <xdr:rowOff>13757</xdr:rowOff>
    </xdr:from>
    <xdr:ext cx="152400" cy="203200"/>
    <xdr:pic>
      <xdr:nvPicPr>
        <xdr:cNvPr id="628" name="Picture 4">
          <a:extLst>
            <a:ext uri="{FF2B5EF4-FFF2-40B4-BE49-F238E27FC236}">
              <a16:creationId xmlns=""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1490782"/>
          <a:ext cx="152400" cy="203200"/>
        </a:xfrm>
        <a:prstGeom prst="rect">
          <a:avLst/>
        </a:prstGeom>
        <a:noFill/>
        <a:ln w="1">
          <a:noFill/>
          <a:miter lim="800000"/>
          <a:headEnd/>
          <a:tailEnd type="none" w="med" len="med"/>
        </a:ln>
        <a:effectLst/>
      </xdr:spPr>
    </xdr:pic>
    <xdr:clientData/>
  </xdr:oneCellAnchor>
  <xdr:oneCellAnchor>
    <xdr:from>
      <xdr:col>3</xdr:col>
      <xdr:colOff>38099</xdr:colOff>
      <xdr:row>678</xdr:row>
      <xdr:rowOff>0</xdr:rowOff>
    </xdr:from>
    <xdr:ext cx="158750" cy="190500"/>
    <xdr:pic>
      <xdr:nvPicPr>
        <xdr:cNvPr id="629" name="Picture 628" descr="http://www.blogcdn.com/media/2012/09/ltenetworks.jpg">
          <a:extLst>
            <a:ext uri="{FF2B5EF4-FFF2-40B4-BE49-F238E27FC236}">
              <a16:creationId xmlns="" xmlns:a16="http://schemas.microsoft.com/office/drawing/2014/main" id="{00000000-0008-0000-0A00-000075020000}"/>
            </a:ext>
          </a:extLst>
        </xdr:cNvPr>
        <xdr:cNvPicPr/>
      </xdr:nvPicPr>
      <xdr:blipFill>
        <a:blip xmlns:r="http://schemas.openxmlformats.org/officeDocument/2006/relationships" r:embed="rId50" cstate="print"/>
        <a:srcRect l="23556" r="27111"/>
        <a:stretch>
          <a:fillRect/>
        </a:stretch>
      </xdr:blipFill>
      <xdr:spPr bwMode="auto">
        <a:xfrm>
          <a:off x="2000249" y="311477025"/>
          <a:ext cx="158750" cy="190500"/>
        </a:xfrm>
        <a:prstGeom prst="rect">
          <a:avLst/>
        </a:prstGeom>
        <a:noFill/>
        <a:ln w="9525">
          <a:noFill/>
          <a:miter lim="800000"/>
          <a:headEnd/>
          <a:tailEnd/>
        </a:ln>
      </xdr:spPr>
    </xdr:pic>
    <xdr:clientData/>
  </xdr:oneCellAnchor>
  <xdr:oneCellAnchor>
    <xdr:from>
      <xdr:col>3</xdr:col>
      <xdr:colOff>0</xdr:colOff>
      <xdr:row>677</xdr:row>
      <xdr:rowOff>261408</xdr:rowOff>
    </xdr:from>
    <xdr:ext cx="209550" cy="160020"/>
    <xdr:pic>
      <xdr:nvPicPr>
        <xdr:cNvPr id="630" name="Picture 5" descr="http://t0.gstatic.com/images?q=tbn:ANd9GcR2wLGNqdW1KVjSkkXzxtY9J7kSH3YArES1m5PQzzCeqCTDlyA1FA">
          <a:extLst>
            <a:ext uri="{FF2B5EF4-FFF2-40B4-BE49-F238E27FC236}">
              <a16:creationId xmlns=""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10404933"/>
          <a:ext cx="209550" cy="160020"/>
        </a:xfrm>
        <a:prstGeom prst="rect">
          <a:avLst/>
        </a:prstGeom>
        <a:noFill/>
      </xdr:spPr>
    </xdr:pic>
    <xdr:clientData/>
  </xdr:oneCellAnchor>
  <xdr:oneCellAnchor>
    <xdr:from>
      <xdr:col>3</xdr:col>
      <xdr:colOff>1207557</xdr:colOff>
      <xdr:row>677</xdr:row>
      <xdr:rowOff>13757</xdr:rowOff>
    </xdr:from>
    <xdr:ext cx="152400" cy="203200"/>
    <xdr:pic>
      <xdr:nvPicPr>
        <xdr:cNvPr id="631" name="Picture 4">
          <a:extLst>
            <a:ext uri="{FF2B5EF4-FFF2-40B4-BE49-F238E27FC236}">
              <a16:creationId xmlns=""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10157282"/>
          <a:ext cx="152400" cy="203200"/>
        </a:xfrm>
        <a:prstGeom prst="rect">
          <a:avLst/>
        </a:prstGeom>
        <a:noFill/>
        <a:ln w="1">
          <a:noFill/>
          <a:miter lim="800000"/>
          <a:headEnd/>
          <a:tailEnd type="none" w="med" len="med"/>
        </a:ln>
        <a:effectLst/>
      </xdr:spPr>
    </xdr:pic>
    <xdr:clientData/>
  </xdr:oneCellAnchor>
  <xdr:oneCellAnchor>
    <xdr:from>
      <xdr:col>3</xdr:col>
      <xdr:colOff>38099</xdr:colOff>
      <xdr:row>677</xdr:row>
      <xdr:rowOff>0</xdr:rowOff>
    </xdr:from>
    <xdr:ext cx="158750" cy="190500"/>
    <xdr:pic>
      <xdr:nvPicPr>
        <xdr:cNvPr id="632" name="Picture 631" descr="http://www.blogcdn.com/media/2012/09/ltenetworks.jpg">
          <a:extLst>
            <a:ext uri="{FF2B5EF4-FFF2-40B4-BE49-F238E27FC236}">
              <a16:creationId xmlns="" xmlns:a16="http://schemas.microsoft.com/office/drawing/2014/main" id="{00000000-0008-0000-0A00-000078020000}"/>
            </a:ext>
          </a:extLst>
        </xdr:cNvPr>
        <xdr:cNvPicPr/>
      </xdr:nvPicPr>
      <xdr:blipFill>
        <a:blip xmlns:r="http://schemas.openxmlformats.org/officeDocument/2006/relationships" r:embed="rId50" cstate="print"/>
        <a:srcRect l="23556" r="27111"/>
        <a:stretch>
          <a:fillRect/>
        </a:stretch>
      </xdr:blipFill>
      <xdr:spPr bwMode="auto">
        <a:xfrm>
          <a:off x="2000249" y="310143525"/>
          <a:ext cx="158750" cy="190500"/>
        </a:xfrm>
        <a:prstGeom prst="rect">
          <a:avLst/>
        </a:prstGeom>
        <a:noFill/>
        <a:ln w="9525">
          <a:noFill/>
          <a:miter lim="800000"/>
          <a:headEnd/>
          <a:tailEnd/>
        </a:ln>
      </xdr:spPr>
    </xdr:pic>
    <xdr:clientData/>
  </xdr:oneCellAnchor>
  <xdr:oneCellAnchor>
    <xdr:from>
      <xdr:col>3</xdr:col>
      <xdr:colOff>0</xdr:colOff>
      <xdr:row>676</xdr:row>
      <xdr:rowOff>261408</xdr:rowOff>
    </xdr:from>
    <xdr:ext cx="209550" cy="160020"/>
    <xdr:pic>
      <xdr:nvPicPr>
        <xdr:cNvPr id="633" name="Picture 5" descr="http://t0.gstatic.com/images?q=tbn:ANd9GcR2wLGNqdW1KVjSkkXzxtY9J7kSH3YArES1m5PQzzCeqCTDlyA1FA">
          <a:extLst>
            <a:ext uri="{FF2B5EF4-FFF2-40B4-BE49-F238E27FC236}">
              <a16:creationId xmlns=""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9109533"/>
          <a:ext cx="209550" cy="160020"/>
        </a:xfrm>
        <a:prstGeom prst="rect">
          <a:avLst/>
        </a:prstGeom>
        <a:noFill/>
      </xdr:spPr>
    </xdr:pic>
    <xdr:clientData/>
  </xdr:oneCellAnchor>
  <xdr:oneCellAnchor>
    <xdr:from>
      <xdr:col>3</xdr:col>
      <xdr:colOff>1207557</xdr:colOff>
      <xdr:row>676</xdr:row>
      <xdr:rowOff>13757</xdr:rowOff>
    </xdr:from>
    <xdr:ext cx="152400" cy="203200"/>
    <xdr:pic>
      <xdr:nvPicPr>
        <xdr:cNvPr id="634" name="Picture 4">
          <a:extLst>
            <a:ext uri="{FF2B5EF4-FFF2-40B4-BE49-F238E27FC236}">
              <a16:creationId xmlns=""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8861882"/>
          <a:ext cx="152400" cy="203200"/>
        </a:xfrm>
        <a:prstGeom prst="rect">
          <a:avLst/>
        </a:prstGeom>
        <a:noFill/>
        <a:ln w="1">
          <a:noFill/>
          <a:miter lim="800000"/>
          <a:headEnd/>
          <a:tailEnd type="none" w="med" len="med"/>
        </a:ln>
        <a:effectLst/>
      </xdr:spPr>
    </xdr:pic>
    <xdr:clientData/>
  </xdr:oneCellAnchor>
  <xdr:oneCellAnchor>
    <xdr:from>
      <xdr:col>3</xdr:col>
      <xdr:colOff>38099</xdr:colOff>
      <xdr:row>676</xdr:row>
      <xdr:rowOff>0</xdr:rowOff>
    </xdr:from>
    <xdr:ext cx="158750" cy="190500"/>
    <xdr:pic>
      <xdr:nvPicPr>
        <xdr:cNvPr id="635" name="Picture 634" descr="http://www.blogcdn.com/media/2012/09/ltenetworks.jpg">
          <a:extLst>
            <a:ext uri="{FF2B5EF4-FFF2-40B4-BE49-F238E27FC236}">
              <a16:creationId xmlns="" xmlns:a16="http://schemas.microsoft.com/office/drawing/2014/main" id="{00000000-0008-0000-0A00-00007B020000}"/>
            </a:ext>
          </a:extLst>
        </xdr:cNvPr>
        <xdr:cNvPicPr/>
      </xdr:nvPicPr>
      <xdr:blipFill>
        <a:blip xmlns:r="http://schemas.openxmlformats.org/officeDocument/2006/relationships" r:embed="rId50" cstate="print"/>
        <a:srcRect l="23556" r="27111"/>
        <a:stretch>
          <a:fillRect/>
        </a:stretch>
      </xdr:blipFill>
      <xdr:spPr bwMode="auto">
        <a:xfrm>
          <a:off x="2000249" y="308848125"/>
          <a:ext cx="158750" cy="190500"/>
        </a:xfrm>
        <a:prstGeom prst="rect">
          <a:avLst/>
        </a:prstGeom>
        <a:noFill/>
        <a:ln w="9525">
          <a:noFill/>
          <a:miter lim="800000"/>
          <a:headEnd/>
          <a:tailEnd/>
        </a:ln>
      </xdr:spPr>
    </xdr:pic>
    <xdr:clientData/>
  </xdr:oneCellAnchor>
  <xdr:oneCellAnchor>
    <xdr:from>
      <xdr:col>3</xdr:col>
      <xdr:colOff>0</xdr:colOff>
      <xdr:row>370</xdr:row>
      <xdr:rowOff>15079</xdr:rowOff>
    </xdr:from>
    <xdr:ext cx="200025" cy="140018"/>
    <xdr:pic>
      <xdr:nvPicPr>
        <xdr:cNvPr id="636" name="Picture 5" descr="http://t0.gstatic.com/images?q=tbn:ANd9GcR2wLGNqdW1KVjSkkXzxtY9J7kSH3YArES1m5PQzzCeqCTDlyA1FA">
          <a:extLst>
            <a:ext uri="{FF2B5EF4-FFF2-40B4-BE49-F238E27FC236}">
              <a16:creationId xmlns=""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41080329"/>
          <a:ext cx="200025" cy="140018"/>
        </a:xfrm>
        <a:prstGeom prst="rect">
          <a:avLst/>
        </a:prstGeom>
        <a:noFill/>
      </xdr:spPr>
    </xdr:pic>
    <xdr:clientData/>
  </xdr:oneCellAnchor>
  <xdr:oneCellAnchor>
    <xdr:from>
      <xdr:col>3</xdr:col>
      <xdr:colOff>1227931</xdr:colOff>
      <xdr:row>370</xdr:row>
      <xdr:rowOff>0</xdr:rowOff>
    </xdr:from>
    <xdr:ext cx="152400" cy="203200"/>
    <xdr:pic>
      <xdr:nvPicPr>
        <xdr:cNvPr id="637" name="Picture 4">
          <a:extLst>
            <a:ext uri="{FF2B5EF4-FFF2-40B4-BE49-F238E27FC236}">
              <a16:creationId xmlns=""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41065250"/>
          <a:ext cx="152400" cy="203200"/>
        </a:xfrm>
        <a:prstGeom prst="rect">
          <a:avLst/>
        </a:prstGeom>
        <a:noFill/>
        <a:ln w="1">
          <a:noFill/>
          <a:miter lim="800000"/>
          <a:headEnd/>
          <a:tailEnd type="none" w="med" len="med"/>
        </a:ln>
        <a:effectLst/>
      </xdr:spPr>
    </xdr:pic>
    <xdr:clientData/>
  </xdr:oneCellAnchor>
  <xdr:oneCellAnchor>
    <xdr:from>
      <xdr:col>3</xdr:col>
      <xdr:colOff>0</xdr:colOff>
      <xdr:row>369</xdr:row>
      <xdr:rowOff>15079</xdr:rowOff>
    </xdr:from>
    <xdr:ext cx="200025" cy="140018"/>
    <xdr:pic>
      <xdr:nvPicPr>
        <xdr:cNvPr id="638" name="Picture 5" descr="http://t0.gstatic.com/images?q=tbn:ANd9GcR2wLGNqdW1KVjSkkXzxtY9J7kSH3YArES1m5PQzzCeqCTDlyA1FA">
          <a:extLst>
            <a:ext uri="{FF2B5EF4-FFF2-40B4-BE49-F238E27FC236}">
              <a16:creationId xmlns=""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9899229"/>
          <a:ext cx="200025" cy="140018"/>
        </a:xfrm>
        <a:prstGeom prst="rect">
          <a:avLst/>
        </a:prstGeom>
        <a:noFill/>
      </xdr:spPr>
    </xdr:pic>
    <xdr:clientData/>
  </xdr:oneCellAnchor>
  <xdr:oneCellAnchor>
    <xdr:from>
      <xdr:col>3</xdr:col>
      <xdr:colOff>1227931</xdr:colOff>
      <xdr:row>369</xdr:row>
      <xdr:rowOff>0</xdr:rowOff>
    </xdr:from>
    <xdr:ext cx="152400" cy="203200"/>
    <xdr:pic>
      <xdr:nvPicPr>
        <xdr:cNvPr id="639" name="Picture 4">
          <a:extLst>
            <a:ext uri="{FF2B5EF4-FFF2-40B4-BE49-F238E27FC236}">
              <a16:creationId xmlns=""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39884150"/>
          <a:ext cx="152400" cy="203200"/>
        </a:xfrm>
        <a:prstGeom prst="rect">
          <a:avLst/>
        </a:prstGeom>
        <a:noFill/>
        <a:ln w="1">
          <a:noFill/>
          <a:miter lim="800000"/>
          <a:headEnd/>
          <a:tailEnd type="none" w="med" len="med"/>
        </a:ln>
        <a:effectLst/>
      </xdr:spPr>
    </xdr:pic>
    <xdr:clientData/>
  </xdr:oneCellAnchor>
  <xdr:oneCellAnchor>
    <xdr:from>
      <xdr:col>3</xdr:col>
      <xdr:colOff>0</xdr:colOff>
      <xdr:row>368</xdr:row>
      <xdr:rowOff>261408</xdr:rowOff>
    </xdr:from>
    <xdr:ext cx="209550" cy="160020"/>
    <xdr:pic>
      <xdr:nvPicPr>
        <xdr:cNvPr id="640" name="Picture 5" descr="http://t0.gstatic.com/images?q=tbn:ANd9GcR2wLGNqdW1KVjSkkXzxtY9J7kSH3YArES1m5PQzzCeqCTDlyA1FA">
          <a:extLst>
            <a:ext uri="{FF2B5EF4-FFF2-40B4-BE49-F238E27FC236}">
              <a16:creationId xmlns=""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8964458"/>
          <a:ext cx="209550" cy="160020"/>
        </a:xfrm>
        <a:prstGeom prst="rect">
          <a:avLst/>
        </a:prstGeom>
        <a:noFill/>
      </xdr:spPr>
    </xdr:pic>
    <xdr:clientData/>
  </xdr:oneCellAnchor>
  <xdr:oneCellAnchor>
    <xdr:from>
      <xdr:col>3</xdr:col>
      <xdr:colOff>1207557</xdr:colOff>
      <xdr:row>368</xdr:row>
      <xdr:rowOff>13757</xdr:rowOff>
    </xdr:from>
    <xdr:ext cx="152400" cy="203200"/>
    <xdr:pic>
      <xdr:nvPicPr>
        <xdr:cNvPr id="641" name="Picture 4">
          <a:extLst>
            <a:ext uri="{FF2B5EF4-FFF2-40B4-BE49-F238E27FC236}">
              <a16:creationId xmlns=""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38716807"/>
          <a:ext cx="152400" cy="203200"/>
        </a:xfrm>
        <a:prstGeom prst="rect">
          <a:avLst/>
        </a:prstGeom>
        <a:noFill/>
        <a:ln w="1">
          <a:noFill/>
          <a:miter lim="800000"/>
          <a:headEnd/>
          <a:tailEnd type="none" w="med" len="med"/>
        </a:ln>
        <a:effectLst/>
      </xdr:spPr>
    </xdr:pic>
    <xdr:clientData/>
  </xdr:oneCellAnchor>
  <xdr:oneCellAnchor>
    <xdr:from>
      <xdr:col>3</xdr:col>
      <xdr:colOff>38099</xdr:colOff>
      <xdr:row>368</xdr:row>
      <xdr:rowOff>0</xdr:rowOff>
    </xdr:from>
    <xdr:ext cx="158750" cy="190500"/>
    <xdr:pic>
      <xdr:nvPicPr>
        <xdr:cNvPr id="642" name="Picture 641" descr="http://www.blogcdn.com/media/2012/09/ltenetworks.jpg">
          <a:extLst>
            <a:ext uri="{FF2B5EF4-FFF2-40B4-BE49-F238E27FC236}">
              <a16:creationId xmlns="" xmlns:a16="http://schemas.microsoft.com/office/drawing/2014/main" id="{00000000-0008-0000-0A00-000082020000}"/>
            </a:ext>
          </a:extLst>
        </xdr:cNvPr>
        <xdr:cNvPicPr/>
      </xdr:nvPicPr>
      <xdr:blipFill>
        <a:blip xmlns:r="http://schemas.openxmlformats.org/officeDocument/2006/relationships" r:embed="rId50" cstate="print"/>
        <a:srcRect l="23556" r="27111"/>
        <a:stretch>
          <a:fillRect/>
        </a:stretch>
      </xdr:blipFill>
      <xdr:spPr bwMode="auto">
        <a:xfrm>
          <a:off x="2000249" y="138703050"/>
          <a:ext cx="158750" cy="190500"/>
        </a:xfrm>
        <a:prstGeom prst="rect">
          <a:avLst/>
        </a:prstGeom>
        <a:noFill/>
        <a:ln w="9525">
          <a:noFill/>
          <a:miter lim="800000"/>
          <a:headEnd/>
          <a:tailEnd/>
        </a:ln>
      </xdr:spPr>
    </xdr:pic>
    <xdr:clientData/>
  </xdr:oneCellAnchor>
  <xdr:oneCellAnchor>
    <xdr:from>
      <xdr:col>3</xdr:col>
      <xdr:colOff>0</xdr:colOff>
      <xdr:row>367</xdr:row>
      <xdr:rowOff>261408</xdr:rowOff>
    </xdr:from>
    <xdr:ext cx="209550" cy="160020"/>
    <xdr:pic>
      <xdr:nvPicPr>
        <xdr:cNvPr id="643" name="Picture 5" descr="http://t0.gstatic.com/images?q=tbn:ANd9GcR2wLGNqdW1KVjSkkXzxtY9J7kSH3YArES1m5PQzzCeqCTDlyA1FA">
          <a:extLst>
            <a:ext uri="{FF2B5EF4-FFF2-40B4-BE49-F238E27FC236}">
              <a16:creationId xmlns=""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7707158"/>
          <a:ext cx="209550" cy="160020"/>
        </a:xfrm>
        <a:prstGeom prst="rect">
          <a:avLst/>
        </a:prstGeom>
        <a:noFill/>
      </xdr:spPr>
    </xdr:pic>
    <xdr:clientData/>
  </xdr:oneCellAnchor>
  <xdr:oneCellAnchor>
    <xdr:from>
      <xdr:col>3</xdr:col>
      <xdr:colOff>1207557</xdr:colOff>
      <xdr:row>367</xdr:row>
      <xdr:rowOff>13757</xdr:rowOff>
    </xdr:from>
    <xdr:ext cx="152400" cy="203200"/>
    <xdr:pic>
      <xdr:nvPicPr>
        <xdr:cNvPr id="644" name="Picture 4">
          <a:extLst>
            <a:ext uri="{FF2B5EF4-FFF2-40B4-BE49-F238E27FC236}">
              <a16:creationId xmlns=""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37459507"/>
          <a:ext cx="152400" cy="203200"/>
        </a:xfrm>
        <a:prstGeom prst="rect">
          <a:avLst/>
        </a:prstGeom>
        <a:noFill/>
        <a:ln w="1">
          <a:noFill/>
          <a:miter lim="800000"/>
          <a:headEnd/>
          <a:tailEnd type="none" w="med" len="med"/>
        </a:ln>
        <a:effectLst/>
      </xdr:spPr>
    </xdr:pic>
    <xdr:clientData/>
  </xdr:oneCellAnchor>
  <xdr:oneCellAnchor>
    <xdr:from>
      <xdr:col>3</xdr:col>
      <xdr:colOff>38099</xdr:colOff>
      <xdr:row>367</xdr:row>
      <xdr:rowOff>0</xdr:rowOff>
    </xdr:from>
    <xdr:ext cx="158750" cy="190500"/>
    <xdr:pic>
      <xdr:nvPicPr>
        <xdr:cNvPr id="645" name="Picture 644" descr="http://www.blogcdn.com/media/2012/09/ltenetworks.jpg">
          <a:extLst>
            <a:ext uri="{FF2B5EF4-FFF2-40B4-BE49-F238E27FC236}">
              <a16:creationId xmlns="" xmlns:a16="http://schemas.microsoft.com/office/drawing/2014/main" id="{00000000-0008-0000-0A00-000085020000}"/>
            </a:ext>
          </a:extLst>
        </xdr:cNvPr>
        <xdr:cNvPicPr/>
      </xdr:nvPicPr>
      <xdr:blipFill>
        <a:blip xmlns:r="http://schemas.openxmlformats.org/officeDocument/2006/relationships" r:embed="rId50" cstate="print"/>
        <a:srcRect l="23556" r="27111"/>
        <a:stretch>
          <a:fillRect/>
        </a:stretch>
      </xdr:blipFill>
      <xdr:spPr bwMode="auto">
        <a:xfrm>
          <a:off x="2000249" y="137445750"/>
          <a:ext cx="158750" cy="190500"/>
        </a:xfrm>
        <a:prstGeom prst="rect">
          <a:avLst/>
        </a:prstGeom>
        <a:noFill/>
        <a:ln w="9525">
          <a:noFill/>
          <a:miter lim="800000"/>
          <a:headEnd/>
          <a:tailEnd/>
        </a:ln>
      </xdr:spPr>
    </xdr:pic>
    <xdr:clientData/>
  </xdr:oneCellAnchor>
  <xdr:oneCellAnchor>
    <xdr:from>
      <xdr:col>3</xdr:col>
      <xdr:colOff>0</xdr:colOff>
      <xdr:row>366</xdr:row>
      <xdr:rowOff>15079</xdr:rowOff>
    </xdr:from>
    <xdr:ext cx="200025" cy="140018"/>
    <xdr:pic>
      <xdr:nvPicPr>
        <xdr:cNvPr id="646" name="Picture 5" descr="http://t0.gstatic.com/images?q=tbn:ANd9GcR2wLGNqdW1KVjSkkXzxtY9J7kSH3YArES1m5PQzzCeqCTDlyA1FA">
          <a:extLst>
            <a:ext uri="{FF2B5EF4-FFF2-40B4-BE49-F238E27FC236}">
              <a16:creationId xmlns=""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6279729"/>
          <a:ext cx="200025" cy="140018"/>
        </a:xfrm>
        <a:prstGeom prst="rect">
          <a:avLst/>
        </a:prstGeom>
        <a:noFill/>
      </xdr:spPr>
    </xdr:pic>
    <xdr:clientData/>
  </xdr:oneCellAnchor>
  <xdr:oneCellAnchor>
    <xdr:from>
      <xdr:col>3</xdr:col>
      <xdr:colOff>1227931</xdr:colOff>
      <xdr:row>366</xdr:row>
      <xdr:rowOff>0</xdr:rowOff>
    </xdr:from>
    <xdr:ext cx="152400" cy="203200"/>
    <xdr:pic>
      <xdr:nvPicPr>
        <xdr:cNvPr id="647" name="Picture 4">
          <a:extLst>
            <a:ext uri="{FF2B5EF4-FFF2-40B4-BE49-F238E27FC236}">
              <a16:creationId xmlns=""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36264650"/>
          <a:ext cx="152400" cy="203200"/>
        </a:xfrm>
        <a:prstGeom prst="rect">
          <a:avLst/>
        </a:prstGeom>
        <a:noFill/>
        <a:ln w="1">
          <a:noFill/>
          <a:miter lim="800000"/>
          <a:headEnd/>
          <a:tailEnd type="none" w="med" len="med"/>
        </a:ln>
        <a:effectLst/>
      </xdr:spPr>
    </xdr:pic>
    <xdr:clientData/>
  </xdr:oneCellAnchor>
  <xdr:oneCellAnchor>
    <xdr:from>
      <xdr:col>3</xdr:col>
      <xdr:colOff>0</xdr:colOff>
      <xdr:row>365</xdr:row>
      <xdr:rowOff>15079</xdr:rowOff>
    </xdr:from>
    <xdr:ext cx="200025" cy="140018"/>
    <xdr:pic>
      <xdr:nvPicPr>
        <xdr:cNvPr id="648" name="Picture 5" descr="http://t0.gstatic.com/images?q=tbn:ANd9GcR2wLGNqdW1KVjSkkXzxtY9J7kSH3YArES1m5PQzzCeqCTDlyA1FA">
          <a:extLst>
            <a:ext uri="{FF2B5EF4-FFF2-40B4-BE49-F238E27FC236}">
              <a16:creationId xmlns=""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5098629"/>
          <a:ext cx="200025" cy="140018"/>
        </a:xfrm>
        <a:prstGeom prst="rect">
          <a:avLst/>
        </a:prstGeom>
        <a:noFill/>
      </xdr:spPr>
    </xdr:pic>
    <xdr:clientData/>
  </xdr:oneCellAnchor>
  <xdr:oneCellAnchor>
    <xdr:from>
      <xdr:col>3</xdr:col>
      <xdr:colOff>1227931</xdr:colOff>
      <xdr:row>365</xdr:row>
      <xdr:rowOff>0</xdr:rowOff>
    </xdr:from>
    <xdr:ext cx="152400" cy="203200"/>
    <xdr:pic>
      <xdr:nvPicPr>
        <xdr:cNvPr id="649" name="Picture 4">
          <a:extLst>
            <a:ext uri="{FF2B5EF4-FFF2-40B4-BE49-F238E27FC236}">
              <a16:creationId xmlns=""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35083550"/>
          <a:ext cx="152400" cy="203200"/>
        </a:xfrm>
        <a:prstGeom prst="rect">
          <a:avLst/>
        </a:prstGeom>
        <a:noFill/>
        <a:ln w="1">
          <a:noFill/>
          <a:miter lim="800000"/>
          <a:headEnd/>
          <a:tailEnd type="none" w="med" len="med"/>
        </a:ln>
        <a:effectLst/>
      </xdr:spPr>
    </xdr:pic>
    <xdr:clientData/>
  </xdr:oneCellAnchor>
  <xdr:oneCellAnchor>
    <xdr:from>
      <xdr:col>3</xdr:col>
      <xdr:colOff>0</xdr:colOff>
      <xdr:row>675</xdr:row>
      <xdr:rowOff>261408</xdr:rowOff>
    </xdr:from>
    <xdr:ext cx="209550" cy="160020"/>
    <xdr:pic>
      <xdr:nvPicPr>
        <xdr:cNvPr id="650" name="Picture 5" descr="http://t0.gstatic.com/images?q=tbn:ANd9GcR2wLGNqdW1KVjSkkXzxtY9J7kSH3YArES1m5PQzzCeqCTDlyA1FA">
          <a:extLst>
            <a:ext uri="{FF2B5EF4-FFF2-40B4-BE49-F238E27FC236}">
              <a16:creationId xmlns=""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7918908"/>
          <a:ext cx="209550" cy="160020"/>
        </a:xfrm>
        <a:prstGeom prst="rect">
          <a:avLst/>
        </a:prstGeom>
        <a:noFill/>
      </xdr:spPr>
    </xdr:pic>
    <xdr:clientData/>
  </xdr:oneCellAnchor>
  <xdr:oneCellAnchor>
    <xdr:from>
      <xdr:col>3</xdr:col>
      <xdr:colOff>1207557</xdr:colOff>
      <xdr:row>675</xdr:row>
      <xdr:rowOff>13757</xdr:rowOff>
    </xdr:from>
    <xdr:ext cx="152400" cy="203200"/>
    <xdr:pic>
      <xdr:nvPicPr>
        <xdr:cNvPr id="651" name="Picture 4">
          <a:extLst>
            <a:ext uri="{FF2B5EF4-FFF2-40B4-BE49-F238E27FC236}">
              <a16:creationId xmlns=""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7671257"/>
          <a:ext cx="152400" cy="203200"/>
        </a:xfrm>
        <a:prstGeom prst="rect">
          <a:avLst/>
        </a:prstGeom>
        <a:noFill/>
        <a:ln w="1">
          <a:noFill/>
          <a:miter lim="800000"/>
          <a:headEnd/>
          <a:tailEnd type="none" w="med" len="med"/>
        </a:ln>
        <a:effectLst/>
      </xdr:spPr>
    </xdr:pic>
    <xdr:clientData/>
  </xdr:oneCellAnchor>
  <xdr:oneCellAnchor>
    <xdr:from>
      <xdr:col>3</xdr:col>
      <xdr:colOff>38099</xdr:colOff>
      <xdr:row>675</xdr:row>
      <xdr:rowOff>0</xdr:rowOff>
    </xdr:from>
    <xdr:ext cx="158750" cy="190500"/>
    <xdr:pic>
      <xdr:nvPicPr>
        <xdr:cNvPr id="652" name="Picture 651" descr="http://www.blogcdn.com/media/2012/09/ltenetworks.jpg">
          <a:extLst>
            <a:ext uri="{FF2B5EF4-FFF2-40B4-BE49-F238E27FC236}">
              <a16:creationId xmlns="" xmlns:a16="http://schemas.microsoft.com/office/drawing/2014/main" id="{00000000-0008-0000-0A00-00008C020000}"/>
            </a:ext>
          </a:extLst>
        </xdr:cNvPr>
        <xdr:cNvPicPr/>
      </xdr:nvPicPr>
      <xdr:blipFill>
        <a:blip xmlns:r="http://schemas.openxmlformats.org/officeDocument/2006/relationships" r:embed="rId50" cstate="print"/>
        <a:srcRect l="23556" r="27111"/>
        <a:stretch>
          <a:fillRect/>
        </a:stretch>
      </xdr:blipFill>
      <xdr:spPr bwMode="auto">
        <a:xfrm>
          <a:off x="2000249" y="307657500"/>
          <a:ext cx="158750" cy="190500"/>
        </a:xfrm>
        <a:prstGeom prst="rect">
          <a:avLst/>
        </a:prstGeom>
        <a:noFill/>
        <a:ln w="9525">
          <a:noFill/>
          <a:miter lim="800000"/>
          <a:headEnd/>
          <a:tailEnd/>
        </a:ln>
      </xdr:spPr>
    </xdr:pic>
    <xdr:clientData/>
  </xdr:oneCellAnchor>
  <xdr:twoCellAnchor editAs="oneCell">
    <xdr:from>
      <xdr:col>3</xdr:col>
      <xdr:colOff>0</xdr:colOff>
      <xdr:row>192</xdr:row>
      <xdr:rowOff>261408</xdr:rowOff>
    </xdr:from>
    <xdr:to>
      <xdr:col>3</xdr:col>
      <xdr:colOff>209550</xdr:colOff>
      <xdr:row>192</xdr:row>
      <xdr:rowOff>421428</xdr:rowOff>
    </xdr:to>
    <xdr:pic>
      <xdr:nvPicPr>
        <xdr:cNvPr id="653" name="Picture 5" descr="http://t0.gstatic.com/images?q=tbn:ANd9GcR2wLGNqdW1KVjSkkXzxtY9J7kSH3YArES1m5PQzzCeqCTDlyA1FA">
          <a:extLst>
            <a:ext uri="{FF2B5EF4-FFF2-40B4-BE49-F238E27FC236}">
              <a16:creationId xmlns=""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62831133"/>
          <a:ext cx="209550" cy="160020"/>
        </a:xfrm>
        <a:prstGeom prst="rect">
          <a:avLst/>
        </a:prstGeom>
        <a:noFill/>
      </xdr:spPr>
    </xdr:pic>
    <xdr:clientData/>
  </xdr:twoCellAnchor>
  <xdr:twoCellAnchor editAs="oneCell">
    <xdr:from>
      <xdr:col>3</xdr:col>
      <xdr:colOff>1207557</xdr:colOff>
      <xdr:row>192</xdr:row>
      <xdr:rowOff>13757</xdr:rowOff>
    </xdr:from>
    <xdr:to>
      <xdr:col>3</xdr:col>
      <xdr:colOff>1359957</xdr:colOff>
      <xdr:row>192</xdr:row>
      <xdr:rowOff>216957</xdr:rowOff>
    </xdr:to>
    <xdr:pic>
      <xdr:nvPicPr>
        <xdr:cNvPr id="654" name="Picture 4">
          <a:extLst>
            <a:ext uri="{FF2B5EF4-FFF2-40B4-BE49-F238E27FC236}">
              <a16:creationId xmlns=""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625834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192</xdr:row>
      <xdr:rowOff>0</xdr:rowOff>
    </xdr:from>
    <xdr:to>
      <xdr:col>3</xdr:col>
      <xdr:colOff>196849</xdr:colOff>
      <xdr:row>192</xdr:row>
      <xdr:rowOff>190500</xdr:rowOff>
    </xdr:to>
    <xdr:pic>
      <xdr:nvPicPr>
        <xdr:cNvPr id="655" name="Picture 654" descr="http://www.blogcdn.com/media/2012/09/ltenetworks.jpg">
          <a:extLst>
            <a:ext uri="{FF2B5EF4-FFF2-40B4-BE49-F238E27FC236}">
              <a16:creationId xmlns="" xmlns:a16="http://schemas.microsoft.com/office/drawing/2014/main" id="{00000000-0008-0000-0A00-00008F020000}"/>
            </a:ext>
          </a:extLst>
        </xdr:cNvPr>
        <xdr:cNvPicPr/>
      </xdr:nvPicPr>
      <xdr:blipFill>
        <a:blip xmlns:r="http://schemas.openxmlformats.org/officeDocument/2006/relationships" r:embed="rId50" cstate="print"/>
        <a:srcRect l="23556" r="27111"/>
        <a:stretch>
          <a:fillRect/>
        </a:stretch>
      </xdr:blipFill>
      <xdr:spPr bwMode="auto">
        <a:xfrm>
          <a:off x="2000249" y="62569725"/>
          <a:ext cx="158750" cy="190500"/>
        </a:xfrm>
        <a:prstGeom prst="rect">
          <a:avLst/>
        </a:prstGeom>
        <a:noFill/>
        <a:ln w="9525">
          <a:noFill/>
          <a:miter lim="800000"/>
          <a:headEnd/>
          <a:tailEnd/>
        </a:ln>
      </xdr:spPr>
    </xdr:pic>
    <xdr:clientData/>
  </xdr:twoCellAnchor>
  <xdr:oneCellAnchor>
    <xdr:from>
      <xdr:col>3</xdr:col>
      <xdr:colOff>0</xdr:colOff>
      <xdr:row>855</xdr:row>
      <xdr:rowOff>261408</xdr:rowOff>
    </xdr:from>
    <xdr:ext cx="209550" cy="160020"/>
    <xdr:pic>
      <xdr:nvPicPr>
        <xdr:cNvPr id="656" name="Picture 5" descr="http://t0.gstatic.com/images?q=tbn:ANd9GcR2wLGNqdW1KVjSkkXzxtY9J7kSH3YArES1m5PQzzCeqCTDlyA1FA">
          <a:extLst>
            <a:ext uri="{FF2B5EF4-FFF2-40B4-BE49-F238E27FC236}">
              <a16:creationId xmlns=""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4560033"/>
          <a:ext cx="209550" cy="160020"/>
        </a:xfrm>
        <a:prstGeom prst="rect">
          <a:avLst/>
        </a:prstGeom>
        <a:noFill/>
      </xdr:spPr>
    </xdr:pic>
    <xdr:clientData/>
  </xdr:oneCellAnchor>
  <xdr:oneCellAnchor>
    <xdr:from>
      <xdr:col>3</xdr:col>
      <xdr:colOff>1207557</xdr:colOff>
      <xdr:row>855</xdr:row>
      <xdr:rowOff>13757</xdr:rowOff>
    </xdr:from>
    <xdr:ext cx="152400" cy="203200"/>
    <xdr:pic>
      <xdr:nvPicPr>
        <xdr:cNvPr id="657" name="Picture 4">
          <a:extLst>
            <a:ext uri="{FF2B5EF4-FFF2-40B4-BE49-F238E27FC236}">
              <a16:creationId xmlns=""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84312382"/>
          <a:ext cx="152400" cy="203200"/>
        </a:xfrm>
        <a:prstGeom prst="rect">
          <a:avLst/>
        </a:prstGeom>
        <a:noFill/>
        <a:ln w="1">
          <a:noFill/>
          <a:miter lim="800000"/>
          <a:headEnd/>
          <a:tailEnd type="none" w="med" len="med"/>
        </a:ln>
        <a:effectLst/>
      </xdr:spPr>
    </xdr:pic>
    <xdr:clientData/>
  </xdr:oneCellAnchor>
  <xdr:oneCellAnchor>
    <xdr:from>
      <xdr:col>3</xdr:col>
      <xdr:colOff>38099</xdr:colOff>
      <xdr:row>855</xdr:row>
      <xdr:rowOff>0</xdr:rowOff>
    </xdr:from>
    <xdr:ext cx="158750" cy="190500"/>
    <xdr:pic>
      <xdr:nvPicPr>
        <xdr:cNvPr id="658" name="Picture 657" descr="http://www.blogcdn.com/media/2012/09/ltenetworks.jpg">
          <a:extLst>
            <a:ext uri="{FF2B5EF4-FFF2-40B4-BE49-F238E27FC236}">
              <a16:creationId xmlns="" xmlns:a16="http://schemas.microsoft.com/office/drawing/2014/main" id="{00000000-0008-0000-0A00-000092020000}"/>
            </a:ext>
          </a:extLst>
        </xdr:cNvPr>
        <xdr:cNvPicPr/>
      </xdr:nvPicPr>
      <xdr:blipFill>
        <a:blip xmlns:r="http://schemas.openxmlformats.org/officeDocument/2006/relationships" r:embed="rId50" cstate="print"/>
        <a:srcRect l="23556" r="27111"/>
        <a:stretch>
          <a:fillRect/>
        </a:stretch>
      </xdr:blipFill>
      <xdr:spPr bwMode="auto">
        <a:xfrm>
          <a:off x="2000249" y="484298625"/>
          <a:ext cx="158750" cy="190500"/>
        </a:xfrm>
        <a:prstGeom prst="rect">
          <a:avLst/>
        </a:prstGeom>
        <a:noFill/>
        <a:ln w="9525">
          <a:noFill/>
          <a:miter lim="800000"/>
          <a:headEnd/>
          <a:tailEnd/>
        </a:ln>
      </xdr:spPr>
    </xdr:pic>
    <xdr:clientData/>
  </xdr:oneCellAnchor>
  <xdr:oneCellAnchor>
    <xdr:from>
      <xdr:col>3</xdr:col>
      <xdr:colOff>0</xdr:colOff>
      <xdr:row>258</xdr:row>
      <xdr:rowOff>261408</xdr:rowOff>
    </xdr:from>
    <xdr:ext cx="209550" cy="160020"/>
    <xdr:pic>
      <xdr:nvPicPr>
        <xdr:cNvPr id="659" name="Picture 5" descr="http://t0.gstatic.com/images?q=tbn:ANd9GcR2wLGNqdW1KVjSkkXzxtY9J7kSH3YArES1m5PQzzCeqCTDlyA1FA">
          <a:extLst>
            <a:ext uri="{FF2B5EF4-FFF2-40B4-BE49-F238E27FC236}">
              <a16:creationId xmlns=""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8110483"/>
          <a:ext cx="209550" cy="160020"/>
        </a:xfrm>
        <a:prstGeom prst="rect">
          <a:avLst/>
        </a:prstGeom>
        <a:noFill/>
      </xdr:spPr>
    </xdr:pic>
    <xdr:clientData/>
  </xdr:oneCellAnchor>
  <xdr:oneCellAnchor>
    <xdr:from>
      <xdr:col>3</xdr:col>
      <xdr:colOff>1207557</xdr:colOff>
      <xdr:row>258</xdr:row>
      <xdr:rowOff>13757</xdr:rowOff>
    </xdr:from>
    <xdr:ext cx="152400" cy="203200"/>
    <xdr:pic>
      <xdr:nvPicPr>
        <xdr:cNvPr id="660" name="Picture 4">
          <a:extLst>
            <a:ext uri="{FF2B5EF4-FFF2-40B4-BE49-F238E27FC236}">
              <a16:creationId xmlns=""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7862832"/>
          <a:ext cx="152400" cy="203200"/>
        </a:xfrm>
        <a:prstGeom prst="rect">
          <a:avLst/>
        </a:prstGeom>
        <a:noFill/>
        <a:ln w="1">
          <a:noFill/>
          <a:miter lim="800000"/>
          <a:headEnd/>
          <a:tailEnd type="none" w="med" len="med"/>
        </a:ln>
        <a:effectLst/>
      </xdr:spPr>
    </xdr:pic>
    <xdr:clientData/>
  </xdr:oneCellAnchor>
  <xdr:oneCellAnchor>
    <xdr:from>
      <xdr:col>3</xdr:col>
      <xdr:colOff>38099</xdr:colOff>
      <xdr:row>258</xdr:row>
      <xdr:rowOff>0</xdr:rowOff>
    </xdr:from>
    <xdr:ext cx="158750" cy="190500"/>
    <xdr:pic>
      <xdr:nvPicPr>
        <xdr:cNvPr id="661" name="Picture 660" descr="http://www.blogcdn.com/media/2012/09/ltenetworks.jpg">
          <a:extLst>
            <a:ext uri="{FF2B5EF4-FFF2-40B4-BE49-F238E27FC236}">
              <a16:creationId xmlns="" xmlns:a16="http://schemas.microsoft.com/office/drawing/2014/main" id="{00000000-0008-0000-0A00-000095020000}"/>
            </a:ext>
          </a:extLst>
        </xdr:cNvPr>
        <xdr:cNvPicPr/>
      </xdr:nvPicPr>
      <xdr:blipFill>
        <a:blip xmlns:r="http://schemas.openxmlformats.org/officeDocument/2006/relationships" r:embed="rId50" cstate="print"/>
        <a:srcRect l="23556" r="27111"/>
        <a:stretch>
          <a:fillRect/>
        </a:stretch>
      </xdr:blipFill>
      <xdr:spPr bwMode="auto">
        <a:xfrm>
          <a:off x="2000249" y="87849075"/>
          <a:ext cx="158750" cy="190500"/>
        </a:xfrm>
        <a:prstGeom prst="rect">
          <a:avLst/>
        </a:prstGeom>
        <a:noFill/>
        <a:ln w="9525">
          <a:noFill/>
          <a:miter lim="800000"/>
          <a:headEnd/>
          <a:tailEnd/>
        </a:ln>
      </xdr:spPr>
    </xdr:pic>
    <xdr:clientData/>
  </xdr:oneCellAnchor>
  <xdr:oneCellAnchor>
    <xdr:from>
      <xdr:col>3</xdr:col>
      <xdr:colOff>0</xdr:colOff>
      <xdr:row>674</xdr:row>
      <xdr:rowOff>261408</xdr:rowOff>
    </xdr:from>
    <xdr:ext cx="209550" cy="160020"/>
    <xdr:pic>
      <xdr:nvPicPr>
        <xdr:cNvPr id="662" name="Picture 5" descr="http://t0.gstatic.com/images?q=tbn:ANd9GcR2wLGNqdW1KVjSkkXzxtY9J7kSH3YArES1m5PQzzCeqCTDlyA1FA">
          <a:extLst>
            <a:ext uri="{FF2B5EF4-FFF2-40B4-BE49-F238E27FC236}">
              <a16:creationId xmlns=""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6728283"/>
          <a:ext cx="209550" cy="160020"/>
        </a:xfrm>
        <a:prstGeom prst="rect">
          <a:avLst/>
        </a:prstGeom>
        <a:noFill/>
      </xdr:spPr>
    </xdr:pic>
    <xdr:clientData/>
  </xdr:oneCellAnchor>
  <xdr:oneCellAnchor>
    <xdr:from>
      <xdr:col>3</xdr:col>
      <xdr:colOff>1207557</xdr:colOff>
      <xdr:row>674</xdr:row>
      <xdr:rowOff>13757</xdr:rowOff>
    </xdr:from>
    <xdr:ext cx="152400" cy="203200"/>
    <xdr:pic>
      <xdr:nvPicPr>
        <xdr:cNvPr id="663" name="Picture 4">
          <a:extLst>
            <a:ext uri="{FF2B5EF4-FFF2-40B4-BE49-F238E27FC236}">
              <a16:creationId xmlns=""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6480632"/>
          <a:ext cx="152400" cy="203200"/>
        </a:xfrm>
        <a:prstGeom prst="rect">
          <a:avLst/>
        </a:prstGeom>
        <a:noFill/>
        <a:ln w="1">
          <a:noFill/>
          <a:miter lim="800000"/>
          <a:headEnd/>
          <a:tailEnd type="none" w="med" len="med"/>
        </a:ln>
        <a:effectLst/>
      </xdr:spPr>
    </xdr:pic>
    <xdr:clientData/>
  </xdr:oneCellAnchor>
  <xdr:oneCellAnchor>
    <xdr:from>
      <xdr:col>3</xdr:col>
      <xdr:colOff>38099</xdr:colOff>
      <xdr:row>674</xdr:row>
      <xdr:rowOff>0</xdr:rowOff>
    </xdr:from>
    <xdr:ext cx="158750" cy="190500"/>
    <xdr:pic>
      <xdr:nvPicPr>
        <xdr:cNvPr id="664" name="Picture 663" descr="http://www.blogcdn.com/media/2012/09/ltenetworks.jpg">
          <a:extLst>
            <a:ext uri="{FF2B5EF4-FFF2-40B4-BE49-F238E27FC236}">
              <a16:creationId xmlns="" xmlns:a16="http://schemas.microsoft.com/office/drawing/2014/main" id="{00000000-0008-0000-0A00-000098020000}"/>
            </a:ext>
          </a:extLst>
        </xdr:cNvPr>
        <xdr:cNvPicPr/>
      </xdr:nvPicPr>
      <xdr:blipFill>
        <a:blip xmlns:r="http://schemas.openxmlformats.org/officeDocument/2006/relationships" r:embed="rId50" cstate="print"/>
        <a:srcRect l="23556" r="27111"/>
        <a:stretch>
          <a:fillRect/>
        </a:stretch>
      </xdr:blipFill>
      <xdr:spPr bwMode="auto">
        <a:xfrm>
          <a:off x="2000249" y="306466875"/>
          <a:ext cx="158750" cy="190500"/>
        </a:xfrm>
        <a:prstGeom prst="rect">
          <a:avLst/>
        </a:prstGeom>
        <a:noFill/>
        <a:ln w="9525">
          <a:noFill/>
          <a:miter lim="800000"/>
          <a:headEnd/>
          <a:tailEnd/>
        </a:ln>
      </xdr:spPr>
    </xdr:pic>
    <xdr:clientData/>
  </xdr:oneCellAnchor>
  <xdr:oneCellAnchor>
    <xdr:from>
      <xdr:col>3</xdr:col>
      <xdr:colOff>0</xdr:colOff>
      <xdr:row>364</xdr:row>
      <xdr:rowOff>261408</xdr:rowOff>
    </xdr:from>
    <xdr:ext cx="209550" cy="160020"/>
    <xdr:pic>
      <xdr:nvPicPr>
        <xdr:cNvPr id="665" name="Picture 5" descr="http://t0.gstatic.com/images?q=tbn:ANd9GcR2wLGNqdW1KVjSkkXzxtY9J7kSH3YArES1m5PQzzCeqCTDlyA1FA">
          <a:extLst>
            <a:ext uri="{FF2B5EF4-FFF2-40B4-BE49-F238E27FC236}">
              <a16:creationId xmlns=""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4163858"/>
          <a:ext cx="209550" cy="160020"/>
        </a:xfrm>
        <a:prstGeom prst="rect">
          <a:avLst/>
        </a:prstGeom>
        <a:noFill/>
      </xdr:spPr>
    </xdr:pic>
    <xdr:clientData/>
  </xdr:oneCellAnchor>
  <xdr:oneCellAnchor>
    <xdr:from>
      <xdr:col>3</xdr:col>
      <xdr:colOff>1207557</xdr:colOff>
      <xdr:row>364</xdr:row>
      <xdr:rowOff>13757</xdr:rowOff>
    </xdr:from>
    <xdr:ext cx="152400" cy="203200"/>
    <xdr:pic>
      <xdr:nvPicPr>
        <xdr:cNvPr id="666" name="Picture 4">
          <a:extLst>
            <a:ext uri="{FF2B5EF4-FFF2-40B4-BE49-F238E27FC236}">
              <a16:creationId xmlns=""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33916207"/>
          <a:ext cx="152400" cy="203200"/>
        </a:xfrm>
        <a:prstGeom prst="rect">
          <a:avLst/>
        </a:prstGeom>
        <a:noFill/>
        <a:ln w="1">
          <a:noFill/>
          <a:miter lim="800000"/>
          <a:headEnd/>
          <a:tailEnd type="none" w="med" len="med"/>
        </a:ln>
        <a:effectLst/>
      </xdr:spPr>
    </xdr:pic>
    <xdr:clientData/>
  </xdr:oneCellAnchor>
  <xdr:oneCellAnchor>
    <xdr:from>
      <xdr:col>3</xdr:col>
      <xdr:colOff>38099</xdr:colOff>
      <xdr:row>364</xdr:row>
      <xdr:rowOff>0</xdr:rowOff>
    </xdr:from>
    <xdr:ext cx="158750" cy="190500"/>
    <xdr:pic>
      <xdr:nvPicPr>
        <xdr:cNvPr id="667" name="Picture 666" descr="http://www.blogcdn.com/media/2012/09/ltenetworks.jpg">
          <a:extLst>
            <a:ext uri="{FF2B5EF4-FFF2-40B4-BE49-F238E27FC236}">
              <a16:creationId xmlns="" xmlns:a16="http://schemas.microsoft.com/office/drawing/2014/main" id="{00000000-0008-0000-0A00-00009B020000}"/>
            </a:ext>
          </a:extLst>
        </xdr:cNvPr>
        <xdr:cNvPicPr/>
      </xdr:nvPicPr>
      <xdr:blipFill>
        <a:blip xmlns:r="http://schemas.openxmlformats.org/officeDocument/2006/relationships" r:embed="rId50" cstate="print"/>
        <a:srcRect l="23556" r="27111"/>
        <a:stretch>
          <a:fillRect/>
        </a:stretch>
      </xdr:blipFill>
      <xdr:spPr bwMode="auto">
        <a:xfrm>
          <a:off x="2000249" y="133902450"/>
          <a:ext cx="158750" cy="190500"/>
        </a:xfrm>
        <a:prstGeom prst="rect">
          <a:avLst/>
        </a:prstGeom>
        <a:noFill/>
        <a:ln w="9525">
          <a:noFill/>
          <a:miter lim="800000"/>
          <a:headEnd/>
          <a:tailEnd/>
        </a:ln>
      </xdr:spPr>
    </xdr:pic>
    <xdr:clientData/>
  </xdr:oneCellAnchor>
  <xdr:twoCellAnchor editAs="oneCell">
    <xdr:from>
      <xdr:col>3</xdr:col>
      <xdr:colOff>0</xdr:colOff>
      <xdr:row>146</xdr:row>
      <xdr:rowOff>261408</xdr:rowOff>
    </xdr:from>
    <xdr:to>
      <xdr:col>3</xdr:col>
      <xdr:colOff>209550</xdr:colOff>
      <xdr:row>146</xdr:row>
      <xdr:rowOff>421428</xdr:rowOff>
    </xdr:to>
    <xdr:pic>
      <xdr:nvPicPr>
        <xdr:cNvPr id="668" name="Picture 5" descr="http://t0.gstatic.com/images?q=tbn:ANd9GcR2wLGNqdW1KVjSkkXzxtY9J7kSH3YArES1m5PQzzCeqCTDlyA1FA">
          <a:extLst>
            <a:ext uri="{FF2B5EF4-FFF2-40B4-BE49-F238E27FC236}">
              <a16:creationId xmlns=""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2552408"/>
          <a:ext cx="209550" cy="160020"/>
        </a:xfrm>
        <a:prstGeom prst="rect">
          <a:avLst/>
        </a:prstGeom>
        <a:noFill/>
      </xdr:spPr>
    </xdr:pic>
    <xdr:clientData/>
  </xdr:twoCellAnchor>
  <xdr:twoCellAnchor editAs="oneCell">
    <xdr:from>
      <xdr:col>3</xdr:col>
      <xdr:colOff>1207557</xdr:colOff>
      <xdr:row>146</xdr:row>
      <xdr:rowOff>13757</xdr:rowOff>
    </xdr:from>
    <xdr:to>
      <xdr:col>3</xdr:col>
      <xdr:colOff>1359957</xdr:colOff>
      <xdr:row>146</xdr:row>
      <xdr:rowOff>216957</xdr:rowOff>
    </xdr:to>
    <xdr:pic>
      <xdr:nvPicPr>
        <xdr:cNvPr id="669" name="Picture 4">
          <a:extLst>
            <a:ext uri="{FF2B5EF4-FFF2-40B4-BE49-F238E27FC236}">
              <a16:creationId xmlns=""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23047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146</xdr:row>
      <xdr:rowOff>0</xdr:rowOff>
    </xdr:from>
    <xdr:to>
      <xdr:col>3</xdr:col>
      <xdr:colOff>158750</xdr:colOff>
      <xdr:row>146</xdr:row>
      <xdr:rowOff>190500</xdr:rowOff>
    </xdr:to>
    <xdr:pic>
      <xdr:nvPicPr>
        <xdr:cNvPr id="670" name="Picture 669" descr="http://www.blogcdn.com/media/2012/09/ltenetworks.jpg">
          <a:extLst>
            <a:ext uri="{FF2B5EF4-FFF2-40B4-BE49-F238E27FC236}">
              <a16:creationId xmlns="" xmlns:a16="http://schemas.microsoft.com/office/drawing/2014/main" id="{00000000-0008-0000-0A00-00009E020000}"/>
            </a:ext>
          </a:extLst>
        </xdr:cNvPr>
        <xdr:cNvPicPr/>
      </xdr:nvPicPr>
      <xdr:blipFill>
        <a:blip xmlns:r="http://schemas.openxmlformats.org/officeDocument/2006/relationships" r:embed="rId50" cstate="print"/>
        <a:srcRect l="23556" r="27111"/>
        <a:stretch>
          <a:fillRect/>
        </a:stretch>
      </xdr:blipFill>
      <xdr:spPr bwMode="auto">
        <a:xfrm>
          <a:off x="1962150" y="42291000"/>
          <a:ext cx="158750" cy="190500"/>
        </a:xfrm>
        <a:prstGeom prst="rect">
          <a:avLst/>
        </a:prstGeom>
        <a:noFill/>
        <a:ln w="9525">
          <a:noFill/>
          <a:miter lim="800000"/>
          <a:headEnd/>
          <a:tailEnd/>
        </a:ln>
      </xdr:spPr>
    </xdr:pic>
    <xdr:clientData/>
  </xdr:twoCellAnchor>
  <xdr:oneCellAnchor>
    <xdr:from>
      <xdr:col>3</xdr:col>
      <xdr:colOff>0</xdr:colOff>
      <xdr:row>257</xdr:row>
      <xdr:rowOff>261408</xdr:rowOff>
    </xdr:from>
    <xdr:ext cx="209550" cy="160020"/>
    <xdr:pic>
      <xdr:nvPicPr>
        <xdr:cNvPr id="671" name="Picture 5" descr="http://t0.gstatic.com/images?q=tbn:ANd9GcR2wLGNqdW1KVjSkkXzxtY9J7kSH3YArES1m5PQzzCeqCTDlyA1FA">
          <a:extLst>
            <a:ext uri="{FF2B5EF4-FFF2-40B4-BE49-F238E27FC236}">
              <a16:creationId xmlns=""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6672208"/>
          <a:ext cx="209550" cy="160020"/>
        </a:xfrm>
        <a:prstGeom prst="rect">
          <a:avLst/>
        </a:prstGeom>
        <a:noFill/>
      </xdr:spPr>
    </xdr:pic>
    <xdr:clientData/>
  </xdr:oneCellAnchor>
  <xdr:oneCellAnchor>
    <xdr:from>
      <xdr:col>3</xdr:col>
      <xdr:colOff>1207557</xdr:colOff>
      <xdr:row>257</xdr:row>
      <xdr:rowOff>13757</xdr:rowOff>
    </xdr:from>
    <xdr:ext cx="152400" cy="203200"/>
    <xdr:pic>
      <xdr:nvPicPr>
        <xdr:cNvPr id="672" name="Picture 4">
          <a:extLst>
            <a:ext uri="{FF2B5EF4-FFF2-40B4-BE49-F238E27FC236}">
              <a16:creationId xmlns=""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6424557"/>
          <a:ext cx="152400" cy="203200"/>
        </a:xfrm>
        <a:prstGeom prst="rect">
          <a:avLst/>
        </a:prstGeom>
        <a:noFill/>
        <a:ln w="1">
          <a:noFill/>
          <a:miter lim="800000"/>
          <a:headEnd/>
          <a:tailEnd type="none" w="med" len="med"/>
        </a:ln>
        <a:effectLst/>
      </xdr:spPr>
    </xdr:pic>
    <xdr:clientData/>
  </xdr:oneCellAnchor>
  <xdr:oneCellAnchor>
    <xdr:from>
      <xdr:col>3</xdr:col>
      <xdr:colOff>38099</xdr:colOff>
      <xdr:row>257</xdr:row>
      <xdr:rowOff>0</xdr:rowOff>
    </xdr:from>
    <xdr:ext cx="158750" cy="190500"/>
    <xdr:pic>
      <xdr:nvPicPr>
        <xdr:cNvPr id="673" name="Picture 672" descr="http://www.blogcdn.com/media/2012/09/ltenetworks.jpg">
          <a:extLst>
            <a:ext uri="{FF2B5EF4-FFF2-40B4-BE49-F238E27FC236}">
              <a16:creationId xmlns="" xmlns:a16="http://schemas.microsoft.com/office/drawing/2014/main" id="{00000000-0008-0000-0A00-0000A1020000}"/>
            </a:ext>
          </a:extLst>
        </xdr:cNvPr>
        <xdr:cNvPicPr/>
      </xdr:nvPicPr>
      <xdr:blipFill>
        <a:blip xmlns:r="http://schemas.openxmlformats.org/officeDocument/2006/relationships" r:embed="rId50" cstate="print"/>
        <a:srcRect l="23556" r="27111"/>
        <a:stretch>
          <a:fillRect/>
        </a:stretch>
      </xdr:blipFill>
      <xdr:spPr bwMode="auto">
        <a:xfrm>
          <a:off x="2000249" y="86410800"/>
          <a:ext cx="158750" cy="190500"/>
        </a:xfrm>
        <a:prstGeom prst="rect">
          <a:avLst/>
        </a:prstGeom>
        <a:noFill/>
        <a:ln w="9525">
          <a:noFill/>
          <a:miter lim="800000"/>
          <a:headEnd/>
          <a:tailEnd/>
        </a:ln>
      </xdr:spPr>
    </xdr:pic>
    <xdr:clientData/>
  </xdr:oneCellAnchor>
  <xdr:oneCellAnchor>
    <xdr:from>
      <xdr:col>3</xdr:col>
      <xdr:colOff>0</xdr:colOff>
      <xdr:row>672</xdr:row>
      <xdr:rowOff>261408</xdr:rowOff>
    </xdr:from>
    <xdr:ext cx="209550" cy="160020"/>
    <xdr:pic>
      <xdr:nvPicPr>
        <xdr:cNvPr id="674" name="Picture 5" descr="http://t0.gstatic.com/images?q=tbn:ANd9GcR2wLGNqdW1KVjSkkXzxtY9J7kSH3YArES1m5PQzzCeqCTDlyA1FA">
          <a:extLst>
            <a:ext uri="{FF2B5EF4-FFF2-40B4-BE49-F238E27FC236}">
              <a16:creationId xmlns=""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4013658"/>
          <a:ext cx="209550" cy="160020"/>
        </a:xfrm>
        <a:prstGeom prst="rect">
          <a:avLst/>
        </a:prstGeom>
        <a:noFill/>
      </xdr:spPr>
    </xdr:pic>
    <xdr:clientData/>
  </xdr:oneCellAnchor>
  <xdr:oneCellAnchor>
    <xdr:from>
      <xdr:col>3</xdr:col>
      <xdr:colOff>1207557</xdr:colOff>
      <xdr:row>672</xdr:row>
      <xdr:rowOff>13757</xdr:rowOff>
    </xdr:from>
    <xdr:ext cx="152400" cy="203200"/>
    <xdr:pic>
      <xdr:nvPicPr>
        <xdr:cNvPr id="675" name="Picture 4">
          <a:extLst>
            <a:ext uri="{FF2B5EF4-FFF2-40B4-BE49-F238E27FC236}">
              <a16:creationId xmlns=""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3766007"/>
          <a:ext cx="152400" cy="203200"/>
        </a:xfrm>
        <a:prstGeom prst="rect">
          <a:avLst/>
        </a:prstGeom>
        <a:noFill/>
        <a:ln w="1">
          <a:noFill/>
          <a:miter lim="800000"/>
          <a:headEnd/>
          <a:tailEnd type="none" w="med" len="med"/>
        </a:ln>
        <a:effectLst/>
      </xdr:spPr>
    </xdr:pic>
    <xdr:clientData/>
  </xdr:oneCellAnchor>
  <xdr:oneCellAnchor>
    <xdr:from>
      <xdr:col>3</xdr:col>
      <xdr:colOff>38099</xdr:colOff>
      <xdr:row>672</xdr:row>
      <xdr:rowOff>0</xdr:rowOff>
    </xdr:from>
    <xdr:ext cx="158750" cy="190500"/>
    <xdr:pic>
      <xdr:nvPicPr>
        <xdr:cNvPr id="676" name="Picture 675" descr="http://www.blogcdn.com/media/2012/09/ltenetworks.jpg">
          <a:extLst>
            <a:ext uri="{FF2B5EF4-FFF2-40B4-BE49-F238E27FC236}">
              <a16:creationId xmlns="" xmlns:a16="http://schemas.microsoft.com/office/drawing/2014/main" id="{00000000-0008-0000-0A00-0000A4020000}"/>
            </a:ext>
          </a:extLst>
        </xdr:cNvPr>
        <xdr:cNvPicPr/>
      </xdr:nvPicPr>
      <xdr:blipFill>
        <a:blip xmlns:r="http://schemas.openxmlformats.org/officeDocument/2006/relationships" r:embed="rId50" cstate="print"/>
        <a:srcRect l="23556" r="27111"/>
        <a:stretch>
          <a:fillRect/>
        </a:stretch>
      </xdr:blipFill>
      <xdr:spPr bwMode="auto">
        <a:xfrm>
          <a:off x="2000249" y="303752250"/>
          <a:ext cx="158750" cy="190500"/>
        </a:xfrm>
        <a:prstGeom prst="rect">
          <a:avLst/>
        </a:prstGeom>
        <a:noFill/>
        <a:ln w="9525">
          <a:noFill/>
          <a:miter lim="800000"/>
          <a:headEnd/>
          <a:tailEnd/>
        </a:ln>
      </xdr:spPr>
    </xdr:pic>
    <xdr:clientData/>
  </xdr:oneCellAnchor>
  <xdr:oneCellAnchor>
    <xdr:from>
      <xdr:col>3</xdr:col>
      <xdr:colOff>0</xdr:colOff>
      <xdr:row>671</xdr:row>
      <xdr:rowOff>261408</xdr:rowOff>
    </xdr:from>
    <xdr:ext cx="209550" cy="160020"/>
    <xdr:pic>
      <xdr:nvPicPr>
        <xdr:cNvPr id="677" name="Picture 5" descr="http://t0.gstatic.com/images?q=tbn:ANd9GcR2wLGNqdW1KVjSkkXzxtY9J7kSH3YArES1m5PQzzCeqCTDlyA1FA">
          <a:extLst>
            <a:ext uri="{FF2B5EF4-FFF2-40B4-BE49-F238E27FC236}">
              <a16:creationId xmlns=""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2661108"/>
          <a:ext cx="209550" cy="160020"/>
        </a:xfrm>
        <a:prstGeom prst="rect">
          <a:avLst/>
        </a:prstGeom>
        <a:noFill/>
      </xdr:spPr>
    </xdr:pic>
    <xdr:clientData/>
  </xdr:oneCellAnchor>
  <xdr:oneCellAnchor>
    <xdr:from>
      <xdr:col>3</xdr:col>
      <xdr:colOff>1207557</xdr:colOff>
      <xdr:row>671</xdr:row>
      <xdr:rowOff>13757</xdr:rowOff>
    </xdr:from>
    <xdr:ext cx="152400" cy="203200"/>
    <xdr:pic>
      <xdr:nvPicPr>
        <xdr:cNvPr id="678" name="Picture 4">
          <a:extLst>
            <a:ext uri="{FF2B5EF4-FFF2-40B4-BE49-F238E27FC236}">
              <a16:creationId xmlns=""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2413457"/>
          <a:ext cx="152400" cy="203200"/>
        </a:xfrm>
        <a:prstGeom prst="rect">
          <a:avLst/>
        </a:prstGeom>
        <a:noFill/>
        <a:ln w="1">
          <a:noFill/>
          <a:miter lim="800000"/>
          <a:headEnd/>
          <a:tailEnd type="none" w="med" len="med"/>
        </a:ln>
        <a:effectLst/>
      </xdr:spPr>
    </xdr:pic>
    <xdr:clientData/>
  </xdr:oneCellAnchor>
  <xdr:oneCellAnchor>
    <xdr:from>
      <xdr:col>3</xdr:col>
      <xdr:colOff>38099</xdr:colOff>
      <xdr:row>671</xdr:row>
      <xdr:rowOff>0</xdr:rowOff>
    </xdr:from>
    <xdr:ext cx="158750" cy="190500"/>
    <xdr:pic>
      <xdr:nvPicPr>
        <xdr:cNvPr id="679" name="Picture 678" descr="http://www.blogcdn.com/media/2012/09/ltenetworks.jpg">
          <a:extLst>
            <a:ext uri="{FF2B5EF4-FFF2-40B4-BE49-F238E27FC236}">
              <a16:creationId xmlns="" xmlns:a16="http://schemas.microsoft.com/office/drawing/2014/main" id="{00000000-0008-0000-0A00-0000A7020000}"/>
            </a:ext>
          </a:extLst>
        </xdr:cNvPr>
        <xdr:cNvPicPr/>
      </xdr:nvPicPr>
      <xdr:blipFill>
        <a:blip xmlns:r="http://schemas.openxmlformats.org/officeDocument/2006/relationships" r:embed="rId50" cstate="print"/>
        <a:srcRect l="23556" r="27111"/>
        <a:stretch>
          <a:fillRect/>
        </a:stretch>
      </xdr:blipFill>
      <xdr:spPr bwMode="auto">
        <a:xfrm>
          <a:off x="2000249" y="302399700"/>
          <a:ext cx="158750" cy="190500"/>
        </a:xfrm>
        <a:prstGeom prst="rect">
          <a:avLst/>
        </a:prstGeom>
        <a:noFill/>
        <a:ln w="9525">
          <a:noFill/>
          <a:miter lim="800000"/>
          <a:headEnd/>
          <a:tailEnd/>
        </a:ln>
      </xdr:spPr>
    </xdr:pic>
    <xdr:clientData/>
  </xdr:oneCellAnchor>
  <xdr:oneCellAnchor>
    <xdr:from>
      <xdr:col>3</xdr:col>
      <xdr:colOff>0</xdr:colOff>
      <xdr:row>670</xdr:row>
      <xdr:rowOff>261408</xdr:rowOff>
    </xdr:from>
    <xdr:ext cx="209550" cy="160020"/>
    <xdr:pic>
      <xdr:nvPicPr>
        <xdr:cNvPr id="680" name="Picture 5" descr="http://t0.gstatic.com/images?q=tbn:ANd9GcR2wLGNqdW1KVjSkkXzxtY9J7kSH3YArES1m5PQzzCeqCTDlyA1FA">
          <a:extLst>
            <a:ext uri="{FF2B5EF4-FFF2-40B4-BE49-F238E27FC236}">
              <a16:creationId xmlns=""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1165683"/>
          <a:ext cx="209550" cy="160020"/>
        </a:xfrm>
        <a:prstGeom prst="rect">
          <a:avLst/>
        </a:prstGeom>
        <a:noFill/>
      </xdr:spPr>
    </xdr:pic>
    <xdr:clientData/>
  </xdr:oneCellAnchor>
  <xdr:oneCellAnchor>
    <xdr:from>
      <xdr:col>3</xdr:col>
      <xdr:colOff>1207557</xdr:colOff>
      <xdr:row>670</xdr:row>
      <xdr:rowOff>13757</xdr:rowOff>
    </xdr:from>
    <xdr:ext cx="152400" cy="203200"/>
    <xdr:pic>
      <xdr:nvPicPr>
        <xdr:cNvPr id="681" name="Picture 4">
          <a:extLst>
            <a:ext uri="{FF2B5EF4-FFF2-40B4-BE49-F238E27FC236}">
              <a16:creationId xmlns=""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0918032"/>
          <a:ext cx="152400" cy="203200"/>
        </a:xfrm>
        <a:prstGeom prst="rect">
          <a:avLst/>
        </a:prstGeom>
        <a:noFill/>
        <a:ln w="1">
          <a:noFill/>
          <a:miter lim="800000"/>
          <a:headEnd/>
          <a:tailEnd type="none" w="med" len="med"/>
        </a:ln>
        <a:effectLst/>
      </xdr:spPr>
    </xdr:pic>
    <xdr:clientData/>
  </xdr:oneCellAnchor>
  <xdr:oneCellAnchor>
    <xdr:from>
      <xdr:col>3</xdr:col>
      <xdr:colOff>38099</xdr:colOff>
      <xdr:row>670</xdr:row>
      <xdr:rowOff>0</xdr:rowOff>
    </xdr:from>
    <xdr:ext cx="158750" cy="190500"/>
    <xdr:pic>
      <xdr:nvPicPr>
        <xdr:cNvPr id="682" name="Picture 681" descr="http://www.blogcdn.com/media/2012/09/ltenetworks.jpg">
          <a:extLst>
            <a:ext uri="{FF2B5EF4-FFF2-40B4-BE49-F238E27FC236}">
              <a16:creationId xmlns="" xmlns:a16="http://schemas.microsoft.com/office/drawing/2014/main" id="{00000000-0008-0000-0A00-0000AA020000}"/>
            </a:ext>
          </a:extLst>
        </xdr:cNvPr>
        <xdr:cNvPicPr/>
      </xdr:nvPicPr>
      <xdr:blipFill>
        <a:blip xmlns:r="http://schemas.openxmlformats.org/officeDocument/2006/relationships" r:embed="rId50" cstate="print"/>
        <a:srcRect l="23556" r="27111"/>
        <a:stretch>
          <a:fillRect/>
        </a:stretch>
      </xdr:blipFill>
      <xdr:spPr bwMode="auto">
        <a:xfrm>
          <a:off x="2000249" y="300904275"/>
          <a:ext cx="158750" cy="190500"/>
        </a:xfrm>
        <a:prstGeom prst="rect">
          <a:avLst/>
        </a:prstGeom>
        <a:noFill/>
        <a:ln w="9525">
          <a:noFill/>
          <a:miter lim="800000"/>
          <a:headEnd/>
          <a:tailEnd/>
        </a:ln>
      </xdr:spPr>
    </xdr:pic>
    <xdr:clientData/>
  </xdr:oneCellAnchor>
  <xdr:oneCellAnchor>
    <xdr:from>
      <xdr:col>3</xdr:col>
      <xdr:colOff>0</xdr:colOff>
      <xdr:row>669</xdr:row>
      <xdr:rowOff>261408</xdr:rowOff>
    </xdr:from>
    <xdr:ext cx="209550" cy="160020"/>
    <xdr:pic>
      <xdr:nvPicPr>
        <xdr:cNvPr id="683" name="Picture 5" descr="http://t0.gstatic.com/images?q=tbn:ANd9GcR2wLGNqdW1KVjSkkXzxtY9J7kSH3YArES1m5PQzzCeqCTDlyA1FA">
          <a:extLst>
            <a:ext uri="{FF2B5EF4-FFF2-40B4-BE49-F238E27FC236}">
              <a16:creationId xmlns=""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9708358"/>
          <a:ext cx="209550" cy="160020"/>
        </a:xfrm>
        <a:prstGeom prst="rect">
          <a:avLst/>
        </a:prstGeom>
        <a:noFill/>
      </xdr:spPr>
    </xdr:pic>
    <xdr:clientData/>
  </xdr:oneCellAnchor>
  <xdr:oneCellAnchor>
    <xdr:from>
      <xdr:col>3</xdr:col>
      <xdr:colOff>1207557</xdr:colOff>
      <xdr:row>669</xdr:row>
      <xdr:rowOff>13757</xdr:rowOff>
    </xdr:from>
    <xdr:ext cx="152400" cy="203200"/>
    <xdr:pic>
      <xdr:nvPicPr>
        <xdr:cNvPr id="684" name="Picture 4">
          <a:extLst>
            <a:ext uri="{FF2B5EF4-FFF2-40B4-BE49-F238E27FC236}">
              <a16:creationId xmlns=""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9460707"/>
          <a:ext cx="152400" cy="203200"/>
        </a:xfrm>
        <a:prstGeom prst="rect">
          <a:avLst/>
        </a:prstGeom>
        <a:noFill/>
        <a:ln w="1">
          <a:noFill/>
          <a:miter lim="800000"/>
          <a:headEnd/>
          <a:tailEnd type="none" w="med" len="med"/>
        </a:ln>
        <a:effectLst/>
      </xdr:spPr>
    </xdr:pic>
    <xdr:clientData/>
  </xdr:oneCellAnchor>
  <xdr:oneCellAnchor>
    <xdr:from>
      <xdr:col>3</xdr:col>
      <xdr:colOff>38099</xdr:colOff>
      <xdr:row>669</xdr:row>
      <xdr:rowOff>0</xdr:rowOff>
    </xdr:from>
    <xdr:ext cx="158750" cy="190500"/>
    <xdr:pic>
      <xdr:nvPicPr>
        <xdr:cNvPr id="685" name="Picture 684" descr="http://www.blogcdn.com/media/2012/09/ltenetworks.jpg">
          <a:extLst>
            <a:ext uri="{FF2B5EF4-FFF2-40B4-BE49-F238E27FC236}">
              <a16:creationId xmlns="" xmlns:a16="http://schemas.microsoft.com/office/drawing/2014/main" id="{00000000-0008-0000-0A00-0000AD020000}"/>
            </a:ext>
          </a:extLst>
        </xdr:cNvPr>
        <xdr:cNvPicPr/>
      </xdr:nvPicPr>
      <xdr:blipFill>
        <a:blip xmlns:r="http://schemas.openxmlformats.org/officeDocument/2006/relationships" r:embed="rId50" cstate="print"/>
        <a:srcRect l="23556" r="27111"/>
        <a:stretch>
          <a:fillRect/>
        </a:stretch>
      </xdr:blipFill>
      <xdr:spPr bwMode="auto">
        <a:xfrm>
          <a:off x="2000249" y="299446950"/>
          <a:ext cx="158750" cy="190500"/>
        </a:xfrm>
        <a:prstGeom prst="rect">
          <a:avLst/>
        </a:prstGeom>
        <a:noFill/>
        <a:ln w="9525">
          <a:noFill/>
          <a:miter lim="800000"/>
          <a:headEnd/>
          <a:tailEnd/>
        </a:ln>
      </xdr:spPr>
    </xdr:pic>
    <xdr:clientData/>
  </xdr:oneCellAnchor>
  <xdr:twoCellAnchor editAs="oneCell">
    <xdr:from>
      <xdr:col>3</xdr:col>
      <xdr:colOff>0</xdr:colOff>
      <xdr:row>290</xdr:row>
      <xdr:rowOff>261408</xdr:rowOff>
    </xdr:from>
    <xdr:to>
      <xdr:col>3</xdr:col>
      <xdr:colOff>209550</xdr:colOff>
      <xdr:row>290</xdr:row>
      <xdr:rowOff>421428</xdr:rowOff>
    </xdr:to>
    <xdr:pic>
      <xdr:nvPicPr>
        <xdr:cNvPr id="686" name="Picture 5" descr="http://t0.gstatic.com/images?q=tbn:ANd9GcR2wLGNqdW1KVjSkkXzxtY9J7kSH3YArES1m5PQzzCeqCTDlyA1FA">
          <a:extLst>
            <a:ext uri="{FF2B5EF4-FFF2-40B4-BE49-F238E27FC236}">
              <a16:creationId xmlns=""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6560408"/>
          <a:ext cx="209550" cy="160020"/>
        </a:xfrm>
        <a:prstGeom prst="rect">
          <a:avLst/>
        </a:prstGeom>
        <a:noFill/>
      </xdr:spPr>
    </xdr:pic>
    <xdr:clientData/>
  </xdr:twoCellAnchor>
  <xdr:twoCellAnchor editAs="oneCell">
    <xdr:from>
      <xdr:col>3</xdr:col>
      <xdr:colOff>1207557</xdr:colOff>
      <xdr:row>290</xdr:row>
      <xdr:rowOff>13757</xdr:rowOff>
    </xdr:from>
    <xdr:to>
      <xdr:col>3</xdr:col>
      <xdr:colOff>1359957</xdr:colOff>
      <xdr:row>290</xdr:row>
      <xdr:rowOff>216957</xdr:rowOff>
    </xdr:to>
    <xdr:pic>
      <xdr:nvPicPr>
        <xdr:cNvPr id="687" name="Picture 4">
          <a:extLst>
            <a:ext uri="{FF2B5EF4-FFF2-40B4-BE49-F238E27FC236}">
              <a16:creationId xmlns=""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063127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290</xdr:row>
      <xdr:rowOff>0</xdr:rowOff>
    </xdr:from>
    <xdr:to>
      <xdr:col>3</xdr:col>
      <xdr:colOff>196849</xdr:colOff>
      <xdr:row>290</xdr:row>
      <xdr:rowOff>190500</xdr:rowOff>
    </xdr:to>
    <xdr:pic>
      <xdr:nvPicPr>
        <xdr:cNvPr id="688" name="Picture 687" descr="http://www.blogcdn.com/media/2012/09/ltenetworks.jpg">
          <a:extLst>
            <a:ext uri="{FF2B5EF4-FFF2-40B4-BE49-F238E27FC236}">
              <a16:creationId xmlns="" xmlns:a16="http://schemas.microsoft.com/office/drawing/2014/main" id="{00000000-0008-0000-0A00-0000B0020000}"/>
            </a:ext>
          </a:extLst>
        </xdr:cNvPr>
        <xdr:cNvPicPr/>
      </xdr:nvPicPr>
      <xdr:blipFill>
        <a:blip xmlns:r="http://schemas.openxmlformats.org/officeDocument/2006/relationships" r:embed="rId50" cstate="print"/>
        <a:srcRect l="23556" r="27111"/>
        <a:stretch>
          <a:fillRect/>
        </a:stretch>
      </xdr:blipFill>
      <xdr:spPr bwMode="auto">
        <a:xfrm>
          <a:off x="2000249" y="106299000"/>
          <a:ext cx="158750" cy="190500"/>
        </a:xfrm>
        <a:prstGeom prst="rect">
          <a:avLst/>
        </a:prstGeom>
        <a:noFill/>
        <a:ln w="9525">
          <a:noFill/>
          <a:miter lim="800000"/>
          <a:headEnd/>
          <a:tailEnd/>
        </a:ln>
      </xdr:spPr>
    </xdr:pic>
    <xdr:clientData/>
  </xdr:twoCellAnchor>
  <xdr:oneCellAnchor>
    <xdr:from>
      <xdr:col>3</xdr:col>
      <xdr:colOff>0</xdr:colOff>
      <xdr:row>289</xdr:row>
      <xdr:rowOff>261408</xdr:rowOff>
    </xdr:from>
    <xdr:ext cx="209550" cy="160020"/>
    <xdr:pic>
      <xdr:nvPicPr>
        <xdr:cNvPr id="689" name="Picture 5" descr="http://t0.gstatic.com/images?q=tbn:ANd9GcR2wLGNqdW1KVjSkkXzxtY9J7kSH3YArES1m5PQzzCeqCTDlyA1FA">
          <a:extLst>
            <a:ext uri="{FF2B5EF4-FFF2-40B4-BE49-F238E27FC236}">
              <a16:creationId xmlns=""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5274533"/>
          <a:ext cx="209550" cy="160020"/>
        </a:xfrm>
        <a:prstGeom prst="rect">
          <a:avLst/>
        </a:prstGeom>
        <a:noFill/>
      </xdr:spPr>
    </xdr:pic>
    <xdr:clientData/>
  </xdr:oneCellAnchor>
  <xdr:oneCellAnchor>
    <xdr:from>
      <xdr:col>3</xdr:col>
      <xdr:colOff>1207557</xdr:colOff>
      <xdr:row>289</xdr:row>
      <xdr:rowOff>13757</xdr:rowOff>
    </xdr:from>
    <xdr:ext cx="152400" cy="203200"/>
    <xdr:pic>
      <xdr:nvPicPr>
        <xdr:cNvPr id="690" name="Picture 4">
          <a:extLst>
            <a:ext uri="{FF2B5EF4-FFF2-40B4-BE49-F238E27FC236}">
              <a16:creationId xmlns=""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05026882"/>
          <a:ext cx="152400" cy="203200"/>
        </a:xfrm>
        <a:prstGeom prst="rect">
          <a:avLst/>
        </a:prstGeom>
        <a:noFill/>
        <a:ln w="1">
          <a:noFill/>
          <a:miter lim="800000"/>
          <a:headEnd/>
          <a:tailEnd type="none" w="med" len="med"/>
        </a:ln>
        <a:effectLst/>
      </xdr:spPr>
    </xdr:pic>
    <xdr:clientData/>
  </xdr:oneCellAnchor>
  <xdr:oneCellAnchor>
    <xdr:from>
      <xdr:col>3</xdr:col>
      <xdr:colOff>38099</xdr:colOff>
      <xdr:row>289</xdr:row>
      <xdr:rowOff>0</xdr:rowOff>
    </xdr:from>
    <xdr:ext cx="158750" cy="190500"/>
    <xdr:pic>
      <xdr:nvPicPr>
        <xdr:cNvPr id="691" name="Picture 690" descr="http://www.blogcdn.com/media/2012/09/ltenetworks.jpg">
          <a:extLst>
            <a:ext uri="{FF2B5EF4-FFF2-40B4-BE49-F238E27FC236}">
              <a16:creationId xmlns="" xmlns:a16="http://schemas.microsoft.com/office/drawing/2014/main" id="{00000000-0008-0000-0A00-0000B3020000}"/>
            </a:ext>
          </a:extLst>
        </xdr:cNvPr>
        <xdr:cNvPicPr/>
      </xdr:nvPicPr>
      <xdr:blipFill>
        <a:blip xmlns:r="http://schemas.openxmlformats.org/officeDocument/2006/relationships" r:embed="rId50" cstate="print"/>
        <a:srcRect l="23556" r="27111"/>
        <a:stretch>
          <a:fillRect/>
        </a:stretch>
      </xdr:blipFill>
      <xdr:spPr bwMode="auto">
        <a:xfrm>
          <a:off x="2000249" y="105013125"/>
          <a:ext cx="158750" cy="190500"/>
        </a:xfrm>
        <a:prstGeom prst="rect">
          <a:avLst/>
        </a:prstGeom>
        <a:noFill/>
        <a:ln w="9525">
          <a:noFill/>
          <a:miter lim="800000"/>
          <a:headEnd/>
          <a:tailEnd/>
        </a:ln>
      </xdr:spPr>
    </xdr:pic>
    <xdr:clientData/>
  </xdr:oneCellAnchor>
  <xdr:oneCellAnchor>
    <xdr:from>
      <xdr:col>3</xdr:col>
      <xdr:colOff>0</xdr:colOff>
      <xdr:row>673</xdr:row>
      <xdr:rowOff>261408</xdr:rowOff>
    </xdr:from>
    <xdr:ext cx="209550" cy="160020"/>
    <xdr:pic>
      <xdr:nvPicPr>
        <xdr:cNvPr id="692" name="Picture 5" descr="http://t0.gstatic.com/images?q=tbn:ANd9GcR2wLGNqdW1KVjSkkXzxtY9J7kSH3YArES1m5PQzzCeqCTDlyA1FA">
          <a:extLst>
            <a:ext uri="{FF2B5EF4-FFF2-40B4-BE49-F238E27FC236}">
              <a16:creationId xmlns=""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05451933"/>
          <a:ext cx="209550" cy="160020"/>
        </a:xfrm>
        <a:prstGeom prst="rect">
          <a:avLst/>
        </a:prstGeom>
        <a:noFill/>
      </xdr:spPr>
    </xdr:pic>
    <xdr:clientData/>
  </xdr:oneCellAnchor>
  <xdr:oneCellAnchor>
    <xdr:from>
      <xdr:col>3</xdr:col>
      <xdr:colOff>1207557</xdr:colOff>
      <xdr:row>673</xdr:row>
      <xdr:rowOff>13757</xdr:rowOff>
    </xdr:from>
    <xdr:ext cx="152400" cy="203200"/>
    <xdr:pic>
      <xdr:nvPicPr>
        <xdr:cNvPr id="693" name="Picture 4">
          <a:extLst>
            <a:ext uri="{FF2B5EF4-FFF2-40B4-BE49-F238E27FC236}">
              <a16:creationId xmlns=""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05204282"/>
          <a:ext cx="152400" cy="203200"/>
        </a:xfrm>
        <a:prstGeom prst="rect">
          <a:avLst/>
        </a:prstGeom>
        <a:noFill/>
        <a:ln w="1">
          <a:noFill/>
          <a:miter lim="800000"/>
          <a:headEnd/>
          <a:tailEnd type="none" w="med" len="med"/>
        </a:ln>
        <a:effectLst/>
      </xdr:spPr>
    </xdr:pic>
    <xdr:clientData/>
  </xdr:oneCellAnchor>
  <xdr:oneCellAnchor>
    <xdr:from>
      <xdr:col>3</xdr:col>
      <xdr:colOff>38099</xdr:colOff>
      <xdr:row>673</xdr:row>
      <xdr:rowOff>0</xdr:rowOff>
    </xdr:from>
    <xdr:ext cx="158750" cy="190500"/>
    <xdr:pic>
      <xdr:nvPicPr>
        <xdr:cNvPr id="694" name="Picture 693" descr="http://www.blogcdn.com/media/2012/09/ltenetworks.jpg">
          <a:extLst>
            <a:ext uri="{FF2B5EF4-FFF2-40B4-BE49-F238E27FC236}">
              <a16:creationId xmlns="" xmlns:a16="http://schemas.microsoft.com/office/drawing/2014/main" id="{00000000-0008-0000-0A00-0000B6020000}"/>
            </a:ext>
          </a:extLst>
        </xdr:cNvPr>
        <xdr:cNvPicPr/>
      </xdr:nvPicPr>
      <xdr:blipFill>
        <a:blip xmlns:r="http://schemas.openxmlformats.org/officeDocument/2006/relationships" r:embed="rId50" cstate="print"/>
        <a:srcRect l="23556" r="27111"/>
        <a:stretch>
          <a:fillRect/>
        </a:stretch>
      </xdr:blipFill>
      <xdr:spPr bwMode="auto">
        <a:xfrm>
          <a:off x="2000249" y="305190525"/>
          <a:ext cx="158750" cy="190500"/>
        </a:xfrm>
        <a:prstGeom prst="rect">
          <a:avLst/>
        </a:prstGeom>
        <a:noFill/>
        <a:ln w="9525">
          <a:noFill/>
          <a:miter lim="800000"/>
          <a:headEnd/>
          <a:tailEnd/>
        </a:ln>
      </xdr:spPr>
    </xdr:pic>
    <xdr:clientData/>
  </xdr:oneCellAnchor>
  <xdr:oneCellAnchor>
    <xdr:from>
      <xdr:col>3</xdr:col>
      <xdr:colOff>0</xdr:colOff>
      <xdr:row>668</xdr:row>
      <xdr:rowOff>261408</xdr:rowOff>
    </xdr:from>
    <xdr:ext cx="209550" cy="160020"/>
    <xdr:pic>
      <xdr:nvPicPr>
        <xdr:cNvPr id="695" name="Picture 5" descr="http://t0.gstatic.com/images?q=tbn:ANd9GcR2wLGNqdW1KVjSkkXzxtY9J7kSH3YArES1m5PQzzCeqCTDlyA1FA">
          <a:extLst>
            <a:ext uri="{FF2B5EF4-FFF2-40B4-BE49-F238E27FC236}">
              <a16:creationId xmlns=""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8432008"/>
          <a:ext cx="209550" cy="160020"/>
        </a:xfrm>
        <a:prstGeom prst="rect">
          <a:avLst/>
        </a:prstGeom>
        <a:noFill/>
      </xdr:spPr>
    </xdr:pic>
    <xdr:clientData/>
  </xdr:oneCellAnchor>
  <xdr:oneCellAnchor>
    <xdr:from>
      <xdr:col>3</xdr:col>
      <xdr:colOff>1207557</xdr:colOff>
      <xdr:row>668</xdr:row>
      <xdr:rowOff>13757</xdr:rowOff>
    </xdr:from>
    <xdr:ext cx="152400" cy="203200"/>
    <xdr:pic>
      <xdr:nvPicPr>
        <xdr:cNvPr id="696" name="Picture 4">
          <a:extLst>
            <a:ext uri="{FF2B5EF4-FFF2-40B4-BE49-F238E27FC236}">
              <a16:creationId xmlns=""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8184357"/>
          <a:ext cx="152400" cy="203200"/>
        </a:xfrm>
        <a:prstGeom prst="rect">
          <a:avLst/>
        </a:prstGeom>
        <a:noFill/>
        <a:ln w="1">
          <a:noFill/>
          <a:miter lim="800000"/>
          <a:headEnd/>
          <a:tailEnd type="none" w="med" len="med"/>
        </a:ln>
        <a:effectLst/>
      </xdr:spPr>
    </xdr:pic>
    <xdr:clientData/>
  </xdr:oneCellAnchor>
  <xdr:oneCellAnchor>
    <xdr:from>
      <xdr:col>3</xdr:col>
      <xdr:colOff>38099</xdr:colOff>
      <xdr:row>668</xdr:row>
      <xdr:rowOff>0</xdr:rowOff>
    </xdr:from>
    <xdr:ext cx="158750" cy="190500"/>
    <xdr:pic>
      <xdr:nvPicPr>
        <xdr:cNvPr id="697" name="Picture 696" descr="http://www.blogcdn.com/media/2012/09/ltenetworks.jpg">
          <a:extLst>
            <a:ext uri="{FF2B5EF4-FFF2-40B4-BE49-F238E27FC236}">
              <a16:creationId xmlns="" xmlns:a16="http://schemas.microsoft.com/office/drawing/2014/main" id="{00000000-0008-0000-0A00-0000B9020000}"/>
            </a:ext>
          </a:extLst>
        </xdr:cNvPr>
        <xdr:cNvPicPr/>
      </xdr:nvPicPr>
      <xdr:blipFill>
        <a:blip xmlns:r="http://schemas.openxmlformats.org/officeDocument/2006/relationships" r:embed="rId50" cstate="print"/>
        <a:srcRect l="23556" r="27111"/>
        <a:stretch>
          <a:fillRect/>
        </a:stretch>
      </xdr:blipFill>
      <xdr:spPr bwMode="auto">
        <a:xfrm>
          <a:off x="2000249" y="298170600"/>
          <a:ext cx="158750" cy="190500"/>
        </a:xfrm>
        <a:prstGeom prst="rect">
          <a:avLst/>
        </a:prstGeom>
        <a:noFill/>
        <a:ln w="9525">
          <a:noFill/>
          <a:miter lim="800000"/>
          <a:headEnd/>
          <a:tailEnd/>
        </a:ln>
      </xdr:spPr>
    </xdr:pic>
    <xdr:clientData/>
  </xdr:oneCellAnchor>
  <xdr:oneCellAnchor>
    <xdr:from>
      <xdr:col>3</xdr:col>
      <xdr:colOff>0</xdr:colOff>
      <xdr:row>667</xdr:row>
      <xdr:rowOff>261408</xdr:rowOff>
    </xdr:from>
    <xdr:ext cx="209550" cy="160020"/>
    <xdr:pic>
      <xdr:nvPicPr>
        <xdr:cNvPr id="698" name="Picture 5" descr="http://t0.gstatic.com/images?q=tbn:ANd9GcR2wLGNqdW1KVjSkkXzxtY9J7kSH3YArES1m5PQzzCeqCTDlyA1FA">
          <a:extLst>
            <a:ext uri="{FF2B5EF4-FFF2-40B4-BE49-F238E27FC236}">
              <a16:creationId xmlns=""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7155658"/>
          <a:ext cx="209550" cy="160020"/>
        </a:xfrm>
        <a:prstGeom prst="rect">
          <a:avLst/>
        </a:prstGeom>
        <a:noFill/>
      </xdr:spPr>
    </xdr:pic>
    <xdr:clientData/>
  </xdr:oneCellAnchor>
  <xdr:oneCellAnchor>
    <xdr:from>
      <xdr:col>3</xdr:col>
      <xdr:colOff>1207557</xdr:colOff>
      <xdr:row>667</xdr:row>
      <xdr:rowOff>13757</xdr:rowOff>
    </xdr:from>
    <xdr:ext cx="152400" cy="203200"/>
    <xdr:pic>
      <xdr:nvPicPr>
        <xdr:cNvPr id="699" name="Picture 4">
          <a:extLst>
            <a:ext uri="{FF2B5EF4-FFF2-40B4-BE49-F238E27FC236}">
              <a16:creationId xmlns=""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6908007"/>
          <a:ext cx="152400" cy="203200"/>
        </a:xfrm>
        <a:prstGeom prst="rect">
          <a:avLst/>
        </a:prstGeom>
        <a:noFill/>
        <a:ln w="1">
          <a:noFill/>
          <a:miter lim="800000"/>
          <a:headEnd/>
          <a:tailEnd type="none" w="med" len="med"/>
        </a:ln>
        <a:effectLst/>
      </xdr:spPr>
    </xdr:pic>
    <xdr:clientData/>
  </xdr:oneCellAnchor>
  <xdr:oneCellAnchor>
    <xdr:from>
      <xdr:col>3</xdr:col>
      <xdr:colOff>38099</xdr:colOff>
      <xdr:row>667</xdr:row>
      <xdr:rowOff>0</xdr:rowOff>
    </xdr:from>
    <xdr:ext cx="158750" cy="190500"/>
    <xdr:pic>
      <xdr:nvPicPr>
        <xdr:cNvPr id="700" name="Picture 699" descr="http://www.blogcdn.com/media/2012/09/ltenetworks.jpg">
          <a:extLst>
            <a:ext uri="{FF2B5EF4-FFF2-40B4-BE49-F238E27FC236}">
              <a16:creationId xmlns="" xmlns:a16="http://schemas.microsoft.com/office/drawing/2014/main" id="{00000000-0008-0000-0A00-0000BC020000}"/>
            </a:ext>
          </a:extLst>
        </xdr:cNvPr>
        <xdr:cNvPicPr/>
      </xdr:nvPicPr>
      <xdr:blipFill>
        <a:blip xmlns:r="http://schemas.openxmlformats.org/officeDocument/2006/relationships" r:embed="rId50" cstate="print"/>
        <a:srcRect l="23556" r="27111"/>
        <a:stretch>
          <a:fillRect/>
        </a:stretch>
      </xdr:blipFill>
      <xdr:spPr bwMode="auto">
        <a:xfrm>
          <a:off x="2000249" y="296894250"/>
          <a:ext cx="158750" cy="190500"/>
        </a:xfrm>
        <a:prstGeom prst="rect">
          <a:avLst/>
        </a:prstGeom>
        <a:noFill/>
        <a:ln w="9525">
          <a:noFill/>
          <a:miter lim="800000"/>
          <a:headEnd/>
          <a:tailEnd/>
        </a:ln>
      </xdr:spPr>
    </xdr:pic>
    <xdr:clientData/>
  </xdr:oneCellAnchor>
  <xdr:oneCellAnchor>
    <xdr:from>
      <xdr:col>3</xdr:col>
      <xdr:colOff>1207557</xdr:colOff>
      <xdr:row>666</xdr:row>
      <xdr:rowOff>13757</xdr:rowOff>
    </xdr:from>
    <xdr:ext cx="152400" cy="203200"/>
    <xdr:pic>
      <xdr:nvPicPr>
        <xdr:cNvPr id="701" name="Picture 4">
          <a:extLst>
            <a:ext uri="{FF2B5EF4-FFF2-40B4-BE49-F238E27FC236}">
              <a16:creationId xmlns=""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5631657"/>
          <a:ext cx="152400" cy="203200"/>
        </a:xfrm>
        <a:prstGeom prst="rect">
          <a:avLst/>
        </a:prstGeom>
        <a:noFill/>
        <a:ln w="1">
          <a:noFill/>
          <a:miter lim="800000"/>
          <a:headEnd/>
          <a:tailEnd type="none" w="med" len="med"/>
        </a:ln>
        <a:effectLst/>
      </xdr:spPr>
    </xdr:pic>
    <xdr:clientData/>
  </xdr:oneCellAnchor>
  <xdr:oneCellAnchor>
    <xdr:from>
      <xdr:col>3</xdr:col>
      <xdr:colOff>38099</xdr:colOff>
      <xdr:row>666</xdr:row>
      <xdr:rowOff>0</xdr:rowOff>
    </xdr:from>
    <xdr:ext cx="158750" cy="190500"/>
    <xdr:pic>
      <xdr:nvPicPr>
        <xdr:cNvPr id="702" name="Picture 701" descr="http://www.blogcdn.com/media/2012/09/ltenetworks.jpg">
          <a:extLst>
            <a:ext uri="{FF2B5EF4-FFF2-40B4-BE49-F238E27FC236}">
              <a16:creationId xmlns="" xmlns:a16="http://schemas.microsoft.com/office/drawing/2014/main" id="{00000000-0008-0000-0A00-0000BE020000}"/>
            </a:ext>
          </a:extLst>
        </xdr:cNvPr>
        <xdr:cNvPicPr/>
      </xdr:nvPicPr>
      <xdr:blipFill>
        <a:blip xmlns:r="http://schemas.openxmlformats.org/officeDocument/2006/relationships" r:embed="rId50" cstate="print"/>
        <a:srcRect l="23556" r="27111"/>
        <a:stretch>
          <a:fillRect/>
        </a:stretch>
      </xdr:blipFill>
      <xdr:spPr bwMode="auto">
        <a:xfrm>
          <a:off x="2000249" y="295617900"/>
          <a:ext cx="158750" cy="190500"/>
        </a:xfrm>
        <a:prstGeom prst="rect">
          <a:avLst/>
        </a:prstGeom>
        <a:noFill/>
        <a:ln w="9525">
          <a:noFill/>
          <a:miter lim="800000"/>
          <a:headEnd/>
          <a:tailEnd/>
        </a:ln>
      </xdr:spPr>
    </xdr:pic>
    <xdr:clientData/>
  </xdr:oneCellAnchor>
  <xdr:oneCellAnchor>
    <xdr:from>
      <xdr:col>3</xdr:col>
      <xdr:colOff>1207557</xdr:colOff>
      <xdr:row>232</xdr:row>
      <xdr:rowOff>13757</xdr:rowOff>
    </xdr:from>
    <xdr:ext cx="152400" cy="203200"/>
    <xdr:pic>
      <xdr:nvPicPr>
        <xdr:cNvPr id="703" name="Picture 4">
          <a:extLst>
            <a:ext uri="{FF2B5EF4-FFF2-40B4-BE49-F238E27FC236}">
              <a16:creationId xmlns=""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78080657"/>
          <a:ext cx="152400" cy="203200"/>
        </a:xfrm>
        <a:prstGeom prst="rect">
          <a:avLst/>
        </a:prstGeom>
        <a:noFill/>
        <a:ln w="1">
          <a:noFill/>
          <a:miter lim="800000"/>
          <a:headEnd/>
          <a:tailEnd type="none" w="med" len="med"/>
        </a:ln>
        <a:effectLst/>
      </xdr:spPr>
    </xdr:pic>
    <xdr:clientData/>
  </xdr:oneCellAnchor>
  <xdr:oneCellAnchor>
    <xdr:from>
      <xdr:col>3</xdr:col>
      <xdr:colOff>38099</xdr:colOff>
      <xdr:row>232</xdr:row>
      <xdr:rowOff>0</xdr:rowOff>
    </xdr:from>
    <xdr:ext cx="158750" cy="190500"/>
    <xdr:pic>
      <xdr:nvPicPr>
        <xdr:cNvPr id="704" name="Picture 703" descr="http://www.blogcdn.com/media/2012/09/ltenetworks.jpg">
          <a:extLst>
            <a:ext uri="{FF2B5EF4-FFF2-40B4-BE49-F238E27FC236}">
              <a16:creationId xmlns="" xmlns:a16="http://schemas.microsoft.com/office/drawing/2014/main" id="{00000000-0008-0000-0A00-0000C0020000}"/>
            </a:ext>
          </a:extLst>
        </xdr:cNvPr>
        <xdr:cNvPicPr/>
      </xdr:nvPicPr>
      <xdr:blipFill>
        <a:blip xmlns:r="http://schemas.openxmlformats.org/officeDocument/2006/relationships" r:embed="rId50" cstate="print"/>
        <a:srcRect l="23556" r="27111"/>
        <a:stretch>
          <a:fillRect/>
        </a:stretch>
      </xdr:blipFill>
      <xdr:spPr bwMode="auto">
        <a:xfrm>
          <a:off x="2000249" y="78066900"/>
          <a:ext cx="158750" cy="190500"/>
        </a:xfrm>
        <a:prstGeom prst="rect">
          <a:avLst/>
        </a:prstGeom>
        <a:noFill/>
        <a:ln w="9525">
          <a:noFill/>
          <a:miter lim="800000"/>
          <a:headEnd/>
          <a:tailEnd/>
        </a:ln>
      </xdr:spPr>
    </xdr:pic>
    <xdr:clientData/>
  </xdr:oneCellAnchor>
  <xdr:oneCellAnchor>
    <xdr:from>
      <xdr:col>3</xdr:col>
      <xdr:colOff>0</xdr:colOff>
      <xdr:row>663</xdr:row>
      <xdr:rowOff>261408</xdr:rowOff>
    </xdr:from>
    <xdr:ext cx="209550" cy="160020"/>
    <xdr:pic>
      <xdr:nvPicPr>
        <xdr:cNvPr id="705" name="Picture 5" descr="http://t0.gstatic.com/images?q=tbn:ANd9GcR2wLGNqdW1KVjSkkXzxtY9J7kSH3YArES1m5PQzzCeqCTDlyA1FA">
          <a:extLst>
            <a:ext uri="{FF2B5EF4-FFF2-40B4-BE49-F238E27FC236}">
              <a16:creationId xmlns=""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2050258"/>
          <a:ext cx="209550" cy="160020"/>
        </a:xfrm>
        <a:prstGeom prst="rect">
          <a:avLst/>
        </a:prstGeom>
        <a:noFill/>
      </xdr:spPr>
    </xdr:pic>
    <xdr:clientData/>
  </xdr:oneCellAnchor>
  <xdr:oneCellAnchor>
    <xdr:from>
      <xdr:col>3</xdr:col>
      <xdr:colOff>1207557</xdr:colOff>
      <xdr:row>663</xdr:row>
      <xdr:rowOff>13757</xdr:rowOff>
    </xdr:from>
    <xdr:ext cx="152400" cy="203200"/>
    <xdr:pic>
      <xdr:nvPicPr>
        <xdr:cNvPr id="706" name="Picture 4">
          <a:extLst>
            <a:ext uri="{FF2B5EF4-FFF2-40B4-BE49-F238E27FC236}">
              <a16:creationId xmlns=""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1802607"/>
          <a:ext cx="152400" cy="203200"/>
        </a:xfrm>
        <a:prstGeom prst="rect">
          <a:avLst/>
        </a:prstGeom>
        <a:noFill/>
        <a:ln w="1">
          <a:noFill/>
          <a:miter lim="800000"/>
          <a:headEnd/>
          <a:tailEnd type="none" w="med" len="med"/>
        </a:ln>
        <a:effectLst/>
      </xdr:spPr>
    </xdr:pic>
    <xdr:clientData/>
  </xdr:oneCellAnchor>
  <xdr:oneCellAnchor>
    <xdr:from>
      <xdr:col>3</xdr:col>
      <xdr:colOff>38099</xdr:colOff>
      <xdr:row>663</xdr:row>
      <xdr:rowOff>0</xdr:rowOff>
    </xdr:from>
    <xdr:ext cx="158750" cy="190500"/>
    <xdr:pic>
      <xdr:nvPicPr>
        <xdr:cNvPr id="707" name="Picture 706" descr="http://www.blogcdn.com/media/2012/09/ltenetworks.jpg">
          <a:extLst>
            <a:ext uri="{FF2B5EF4-FFF2-40B4-BE49-F238E27FC236}">
              <a16:creationId xmlns="" xmlns:a16="http://schemas.microsoft.com/office/drawing/2014/main" id="{00000000-0008-0000-0A00-0000C3020000}"/>
            </a:ext>
          </a:extLst>
        </xdr:cNvPr>
        <xdr:cNvPicPr/>
      </xdr:nvPicPr>
      <xdr:blipFill>
        <a:blip xmlns:r="http://schemas.openxmlformats.org/officeDocument/2006/relationships" r:embed="rId50" cstate="print"/>
        <a:srcRect l="23556" r="27111"/>
        <a:stretch>
          <a:fillRect/>
        </a:stretch>
      </xdr:blipFill>
      <xdr:spPr bwMode="auto">
        <a:xfrm>
          <a:off x="2000249" y="291788850"/>
          <a:ext cx="158750" cy="190500"/>
        </a:xfrm>
        <a:prstGeom prst="rect">
          <a:avLst/>
        </a:prstGeom>
        <a:noFill/>
        <a:ln w="9525">
          <a:noFill/>
          <a:miter lim="800000"/>
          <a:headEnd/>
          <a:tailEnd/>
        </a:ln>
      </xdr:spPr>
    </xdr:pic>
    <xdr:clientData/>
  </xdr:oneCellAnchor>
  <xdr:oneCellAnchor>
    <xdr:from>
      <xdr:col>3</xdr:col>
      <xdr:colOff>0</xdr:colOff>
      <xdr:row>665</xdr:row>
      <xdr:rowOff>261408</xdr:rowOff>
    </xdr:from>
    <xdr:ext cx="209550" cy="160020"/>
    <xdr:pic>
      <xdr:nvPicPr>
        <xdr:cNvPr id="708" name="Picture 5" descr="http://t0.gstatic.com/images?q=tbn:ANd9GcR2wLGNqdW1KVjSkkXzxtY9J7kSH3YArES1m5PQzzCeqCTDlyA1FA">
          <a:extLst>
            <a:ext uri="{FF2B5EF4-FFF2-40B4-BE49-F238E27FC236}">
              <a16:creationId xmlns=""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4602958"/>
          <a:ext cx="209550" cy="160020"/>
        </a:xfrm>
        <a:prstGeom prst="rect">
          <a:avLst/>
        </a:prstGeom>
        <a:noFill/>
      </xdr:spPr>
    </xdr:pic>
    <xdr:clientData/>
  </xdr:oneCellAnchor>
  <xdr:oneCellAnchor>
    <xdr:from>
      <xdr:col>3</xdr:col>
      <xdr:colOff>1207557</xdr:colOff>
      <xdr:row>665</xdr:row>
      <xdr:rowOff>13757</xdr:rowOff>
    </xdr:from>
    <xdr:ext cx="152400" cy="203200"/>
    <xdr:pic>
      <xdr:nvPicPr>
        <xdr:cNvPr id="709" name="Picture 4">
          <a:extLst>
            <a:ext uri="{FF2B5EF4-FFF2-40B4-BE49-F238E27FC236}">
              <a16:creationId xmlns=""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4355307"/>
          <a:ext cx="152400" cy="203200"/>
        </a:xfrm>
        <a:prstGeom prst="rect">
          <a:avLst/>
        </a:prstGeom>
        <a:noFill/>
        <a:ln w="1">
          <a:noFill/>
          <a:miter lim="800000"/>
          <a:headEnd/>
          <a:tailEnd type="none" w="med" len="med"/>
        </a:ln>
        <a:effectLst/>
      </xdr:spPr>
    </xdr:pic>
    <xdr:clientData/>
  </xdr:oneCellAnchor>
  <xdr:oneCellAnchor>
    <xdr:from>
      <xdr:col>3</xdr:col>
      <xdr:colOff>38099</xdr:colOff>
      <xdr:row>665</xdr:row>
      <xdr:rowOff>0</xdr:rowOff>
    </xdr:from>
    <xdr:ext cx="158750" cy="190500"/>
    <xdr:pic>
      <xdr:nvPicPr>
        <xdr:cNvPr id="710" name="Picture 709" descr="http://www.blogcdn.com/media/2012/09/ltenetworks.jpg">
          <a:extLst>
            <a:ext uri="{FF2B5EF4-FFF2-40B4-BE49-F238E27FC236}">
              <a16:creationId xmlns="" xmlns:a16="http://schemas.microsoft.com/office/drawing/2014/main" id="{00000000-0008-0000-0A00-0000C6020000}"/>
            </a:ext>
          </a:extLst>
        </xdr:cNvPr>
        <xdr:cNvPicPr/>
      </xdr:nvPicPr>
      <xdr:blipFill>
        <a:blip xmlns:r="http://schemas.openxmlformats.org/officeDocument/2006/relationships" r:embed="rId50" cstate="print"/>
        <a:srcRect l="23556" r="27111"/>
        <a:stretch>
          <a:fillRect/>
        </a:stretch>
      </xdr:blipFill>
      <xdr:spPr bwMode="auto">
        <a:xfrm>
          <a:off x="2000249" y="294341550"/>
          <a:ext cx="158750" cy="190500"/>
        </a:xfrm>
        <a:prstGeom prst="rect">
          <a:avLst/>
        </a:prstGeom>
        <a:noFill/>
        <a:ln w="9525">
          <a:noFill/>
          <a:miter lim="800000"/>
          <a:headEnd/>
          <a:tailEnd/>
        </a:ln>
      </xdr:spPr>
    </xdr:pic>
    <xdr:clientData/>
  </xdr:oneCellAnchor>
  <xdr:oneCellAnchor>
    <xdr:from>
      <xdr:col>3</xdr:col>
      <xdr:colOff>0</xdr:colOff>
      <xdr:row>665</xdr:row>
      <xdr:rowOff>0</xdr:rowOff>
    </xdr:from>
    <xdr:ext cx="209550" cy="160020"/>
    <xdr:pic>
      <xdr:nvPicPr>
        <xdr:cNvPr id="711" name="Picture 5" descr="http://t0.gstatic.com/images?q=tbn:ANd9GcR2wLGNqdW1KVjSkkXzxtY9J7kSH3YArES1m5PQzzCeqCTDlyA1FA">
          <a:extLst>
            <a:ext uri="{FF2B5EF4-FFF2-40B4-BE49-F238E27FC236}">
              <a16:creationId xmlns=""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4341550"/>
          <a:ext cx="209550" cy="160020"/>
        </a:xfrm>
        <a:prstGeom prst="rect">
          <a:avLst/>
        </a:prstGeom>
        <a:noFill/>
      </xdr:spPr>
    </xdr:pic>
    <xdr:clientData/>
  </xdr:oneCellAnchor>
  <xdr:oneCellAnchor>
    <xdr:from>
      <xdr:col>3</xdr:col>
      <xdr:colOff>0</xdr:colOff>
      <xdr:row>661</xdr:row>
      <xdr:rowOff>261408</xdr:rowOff>
    </xdr:from>
    <xdr:ext cx="209550" cy="160020"/>
    <xdr:pic>
      <xdr:nvPicPr>
        <xdr:cNvPr id="712" name="Picture 5" descr="http://t0.gstatic.com/images?q=tbn:ANd9GcR2wLGNqdW1KVjSkkXzxtY9J7kSH3YArES1m5PQzzCeqCTDlyA1FA">
          <a:extLst>
            <a:ext uri="{FF2B5EF4-FFF2-40B4-BE49-F238E27FC236}">
              <a16:creationId xmlns=""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9497558"/>
          <a:ext cx="209550" cy="160020"/>
        </a:xfrm>
        <a:prstGeom prst="rect">
          <a:avLst/>
        </a:prstGeom>
        <a:noFill/>
      </xdr:spPr>
    </xdr:pic>
    <xdr:clientData/>
  </xdr:oneCellAnchor>
  <xdr:oneCellAnchor>
    <xdr:from>
      <xdr:col>3</xdr:col>
      <xdr:colOff>1207557</xdr:colOff>
      <xdr:row>661</xdr:row>
      <xdr:rowOff>13757</xdr:rowOff>
    </xdr:from>
    <xdr:ext cx="152400" cy="203200"/>
    <xdr:pic>
      <xdr:nvPicPr>
        <xdr:cNvPr id="713" name="Picture 4">
          <a:extLst>
            <a:ext uri="{FF2B5EF4-FFF2-40B4-BE49-F238E27FC236}">
              <a16:creationId xmlns=""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9249907"/>
          <a:ext cx="152400" cy="203200"/>
        </a:xfrm>
        <a:prstGeom prst="rect">
          <a:avLst/>
        </a:prstGeom>
        <a:noFill/>
        <a:ln w="1">
          <a:noFill/>
          <a:miter lim="800000"/>
          <a:headEnd/>
          <a:tailEnd type="none" w="med" len="med"/>
        </a:ln>
        <a:effectLst/>
      </xdr:spPr>
    </xdr:pic>
    <xdr:clientData/>
  </xdr:oneCellAnchor>
  <xdr:oneCellAnchor>
    <xdr:from>
      <xdr:col>3</xdr:col>
      <xdr:colOff>38099</xdr:colOff>
      <xdr:row>661</xdr:row>
      <xdr:rowOff>0</xdr:rowOff>
    </xdr:from>
    <xdr:ext cx="158750" cy="190500"/>
    <xdr:pic>
      <xdr:nvPicPr>
        <xdr:cNvPr id="714" name="Picture 713" descr="http://www.blogcdn.com/media/2012/09/ltenetworks.jpg">
          <a:extLst>
            <a:ext uri="{FF2B5EF4-FFF2-40B4-BE49-F238E27FC236}">
              <a16:creationId xmlns="" xmlns:a16="http://schemas.microsoft.com/office/drawing/2014/main" id="{00000000-0008-0000-0A00-0000CA020000}"/>
            </a:ext>
          </a:extLst>
        </xdr:cNvPr>
        <xdr:cNvPicPr/>
      </xdr:nvPicPr>
      <xdr:blipFill>
        <a:blip xmlns:r="http://schemas.openxmlformats.org/officeDocument/2006/relationships" r:embed="rId50" cstate="print"/>
        <a:srcRect l="23556" r="27111"/>
        <a:stretch>
          <a:fillRect/>
        </a:stretch>
      </xdr:blipFill>
      <xdr:spPr bwMode="auto">
        <a:xfrm>
          <a:off x="2000249" y="289236150"/>
          <a:ext cx="158750" cy="190500"/>
        </a:xfrm>
        <a:prstGeom prst="rect">
          <a:avLst/>
        </a:prstGeom>
        <a:noFill/>
        <a:ln w="9525">
          <a:noFill/>
          <a:miter lim="800000"/>
          <a:headEnd/>
          <a:tailEnd/>
        </a:ln>
      </xdr:spPr>
    </xdr:pic>
    <xdr:clientData/>
  </xdr:oneCellAnchor>
  <xdr:twoCellAnchor editAs="oneCell">
    <xdr:from>
      <xdr:col>3</xdr:col>
      <xdr:colOff>0</xdr:colOff>
      <xdr:row>191</xdr:row>
      <xdr:rowOff>261408</xdr:rowOff>
    </xdr:from>
    <xdr:to>
      <xdr:col>3</xdr:col>
      <xdr:colOff>209550</xdr:colOff>
      <xdr:row>191</xdr:row>
      <xdr:rowOff>421428</xdr:rowOff>
    </xdr:to>
    <xdr:pic>
      <xdr:nvPicPr>
        <xdr:cNvPr id="715" name="Picture 5" descr="http://t0.gstatic.com/images?q=tbn:ANd9GcR2wLGNqdW1KVjSkkXzxtY9J7kSH3YArES1m5PQzzCeqCTDlyA1FA">
          <a:extLst>
            <a:ext uri="{FF2B5EF4-FFF2-40B4-BE49-F238E27FC236}">
              <a16:creationId xmlns=""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61535733"/>
          <a:ext cx="209550" cy="160020"/>
        </a:xfrm>
        <a:prstGeom prst="rect">
          <a:avLst/>
        </a:prstGeom>
        <a:noFill/>
      </xdr:spPr>
    </xdr:pic>
    <xdr:clientData/>
  </xdr:twoCellAnchor>
  <xdr:twoCellAnchor editAs="oneCell">
    <xdr:from>
      <xdr:col>3</xdr:col>
      <xdr:colOff>1207557</xdr:colOff>
      <xdr:row>191</xdr:row>
      <xdr:rowOff>13757</xdr:rowOff>
    </xdr:from>
    <xdr:to>
      <xdr:col>3</xdr:col>
      <xdr:colOff>1359957</xdr:colOff>
      <xdr:row>191</xdr:row>
      <xdr:rowOff>216957</xdr:rowOff>
    </xdr:to>
    <xdr:pic>
      <xdr:nvPicPr>
        <xdr:cNvPr id="716" name="Picture 4">
          <a:extLst>
            <a:ext uri="{FF2B5EF4-FFF2-40B4-BE49-F238E27FC236}">
              <a16:creationId xmlns=""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612880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191</xdr:row>
      <xdr:rowOff>0</xdr:rowOff>
    </xdr:from>
    <xdr:to>
      <xdr:col>3</xdr:col>
      <xdr:colOff>196849</xdr:colOff>
      <xdr:row>191</xdr:row>
      <xdr:rowOff>190500</xdr:rowOff>
    </xdr:to>
    <xdr:pic>
      <xdr:nvPicPr>
        <xdr:cNvPr id="717" name="Picture 716" descr="http://www.blogcdn.com/media/2012/09/ltenetworks.jpg">
          <a:extLst>
            <a:ext uri="{FF2B5EF4-FFF2-40B4-BE49-F238E27FC236}">
              <a16:creationId xmlns="" xmlns:a16="http://schemas.microsoft.com/office/drawing/2014/main" id="{00000000-0008-0000-0A00-0000CD020000}"/>
            </a:ext>
          </a:extLst>
        </xdr:cNvPr>
        <xdr:cNvPicPr/>
      </xdr:nvPicPr>
      <xdr:blipFill>
        <a:blip xmlns:r="http://schemas.openxmlformats.org/officeDocument/2006/relationships" r:embed="rId50" cstate="print"/>
        <a:srcRect l="23556" r="27111"/>
        <a:stretch>
          <a:fillRect/>
        </a:stretch>
      </xdr:blipFill>
      <xdr:spPr bwMode="auto">
        <a:xfrm>
          <a:off x="2000249" y="61274325"/>
          <a:ext cx="158750" cy="190500"/>
        </a:xfrm>
        <a:prstGeom prst="rect">
          <a:avLst/>
        </a:prstGeom>
        <a:noFill/>
        <a:ln w="9525">
          <a:noFill/>
          <a:miter lim="800000"/>
          <a:headEnd/>
          <a:tailEnd/>
        </a:ln>
      </xdr:spPr>
    </xdr:pic>
    <xdr:clientData/>
  </xdr:twoCellAnchor>
  <xdr:twoCellAnchor editAs="oneCell">
    <xdr:from>
      <xdr:col>3</xdr:col>
      <xdr:colOff>0</xdr:colOff>
      <xdr:row>190</xdr:row>
      <xdr:rowOff>261408</xdr:rowOff>
    </xdr:from>
    <xdr:to>
      <xdr:col>3</xdr:col>
      <xdr:colOff>209550</xdr:colOff>
      <xdr:row>190</xdr:row>
      <xdr:rowOff>421428</xdr:rowOff>
    </xdr:to>
    <xdr:pic>
      <xdr:nvPicPr>
        <xdr:cNvPr id="718" name="Picture 5" descr="http://t0.gstatic.com/images?q=tbn:ANd9GcR2wLGNqdW1KVjSkkXzxtY9J7kSH3YArES1m5PQzzCeqCTDlyA1FA">
          <a:extLst>
            <a:ext uri="{FF2B5EF4-FFF2-40B4-BE49-F238E27FC236}">
              <a16:creationId xmlns=""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60240333"/>
          <a:ext cx="209550" cy="160020"/>
        </a:xfrm>
        <a:prstGeom prst="rect">
          <a:avLst/>
        </a:prstGeom>
        <a:noFill/>
      </xdr:spPr>
    </xdr:pic>
    <xdr:clientData/>
  </xdr:twoCellAnchor>
  <xdr:twoCellAnchor editAs="oneCell">
    <xdr:from>
      <xdr:col>3</xdr:col>
      <xdr:colOff>1207557</xdr:colOff>
      <xdr:row>190</xdr:row>
      <xdr:rowOff>13757</xdr:rowOff>
    </xdr:from>
    <xdr:to>
      <xdr:col>3</xdr:col>
      <xdr:colOff>1359957</xdr:colOff>
      <xdr:row>190</xdr:row>
      <xdr:rowOff>216957</xdr:rowOff>
    </xdr:to>
    <xdr:pic>
      <xdr:nvPicPr>
        <xdr:cNvPr id="719" name="Picture 4">
          <a:extLst>
            <a:ext uri="{FF2B5EF4-FFF2-40B4-BE49-F238E27FC236}">
              <a16:creationId xmlns=""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99926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190</xdr:row>
      <xdr:rowOff>0</xdr:rowOff>
    </xdr:from>
    <xdr:to>
      <xdr:col>3</xdr:col>
      <xdr:colOff>196849</xdr:colOff>
      <xdr:row>190</xdr:row>
      <xdr:rowOff>190500</xdr:rowOff>
    </xdr:to>
    <xdr:pic>
      <xdr:nvPicPr>
        <xdr:cNvPr id="720" name="Picture 719" descr="http://www.blogcdn.com/media/2012/09/ltenetworks.jpg">
          <a:extLst>
            <a:ext uri="{FF2B5EF4-FFF2-40B4-BE49-F238E27FC236}">
              <a16:creationId xmlns="" xmlns:a16="http://schemas.microsoft.com/office/drawing/2014/main" id="{00000000-0008-0000-0A00-0000D0020000}"/>
            </a:ext>
          </a:extLst>
        </xdr:cNvPr>
        <xdr:cNvPicPr/>
      </xdr:nvPicPr>
      <xdr:blipFill>
        <a:blip xmlns:r="http://schemas.openxmlformats.org/officeDocument/2006/relationships" r:embed="rId50" cstate="print"/>
        <a:srcRect l="23556" r="27111"/>
        <a:stretch>
          <a:fillRect/>
        </a:stretch>
      </xdr:blipFill>
      <xdr:spPr bwMode="auto">
        <a:xfrm>
          <a:off x="2000249" y="59978925"/>
          <a:ext cx="158750" cy="190500"/>
        </a:xfrm>
        <a:prstGeom prst="rect">
          <a:avLst/>
        </a:prstGeom>
        <a:noFill/>
        <a:ln w="9525">
          <a:noFill/>
          <a:miter lim="800000"/>
          <a:headEnd/>
          <a:tailEnd/>
        </a:ln>
      </xdr:spPr>
    </xdr:pic>
    <xdr:clientData/>
  </xdr:twoCellAnchor>
  <xdr:oneCellAnchor>
    <xdr:from>
      <xdr:col>3</xdr:col>
      <xdr:colOff>0</xdr:colOff>
      <xdr:row>853</xdr:row>
      <xdr:rowOff>261408</xdr:rowOff>
    </xdr:from>
    <xdr:ext cx="209550" cy="160020"/>
    <xdr:pic>
      <xdr:nvPicPr>
        <xdr:cNvPr id="721" name="Picture 5" descr="http://t0.gstatic.com/images?q=tbn:ANd9GcR2wLGNqdW1KVjSkkXzxtY9J7kSH3YArES1m5PQzzCeqCTDlyA1FA">
          <a:extLst>
            <a:ext uri="{FF2B5EF4-FFF2-40B4-BE49-F238E27FC236}">
              <a16:creationId xmlns=""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2197833"/>
          <a:ext cx="209550" cy="160020"/>
        </a:xfrm>
        <a:prstGeom prst="rect">
          <a:avLst/>
        </a:prstGeom>
        <a:noFill/>
      </xdr:spPr>
    </xdr:pic>
    <xdr:clientData/>
  </xdr:oneCellAnchor>
  <xdr:oneCellAnchor>
    <xdr:from>
      <xdr:col>3</xdr:col>
      <xdr:colOff>1207557</xdr:colOff>
      <xdr:row>853</xdr:row>
      <xdr:rowOff>13757</xdr:rowOff>
    </xdr:from>
    <xdr:ext cx="152400" cy="203200"/>
    <xdr:pic>
      <xdr:nvPicPr>
        <xdr:cNvPr id="722" name="Picture 4">
          <a:extLst>
            <a:ext uri="{FF2B5EF4-FFF2-40B4-BE49-F238E27FC236}">
              <a16:creationId xmlns=""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81950182"/>
          <a:ext cx="152400" cy="203200"/>
        </a:xfrm>
        <a:prstGeom prst="rect">
          <a:avLst/>
        </a:prstGeom>
        <a:noFill/>
        <a:ln w="1">
          <a:noFill/>
          <a:miter lim="800000"/>
          <a:headEnd/>
          <a:tailEnd type="none" w="med" len="med"/>
        </a:ln>
        <a:effectLst/>
      </xdr:spPr>
    </xdr:pic>
    <xdr:clientData/>
  </xdr:oneCellAnchor>
  <xdr:oneCellAnchor>
    <xdr:from>
      <xdr:col>3</xdr:col>
      <xdr:colOff>38099</xdr:colOff>
      <xdr:row>853</xdr:row>
      <xdr:rowOff>0</xdr:rowOff>
    </xdr:from>
    <xdr:ext cx="158750" cy="190500"/>
    <xdr:pic>
      <xdr:nvPicPr>
        <xdr:cNvPr id="723" name="Picture 722" descr="http://www.blogcdn.com/media/2012/09/ltenetworks.jpg">
          <a:extLst>
            <a:ext uri="{FF2B5EF4-FFF2-40B4-BE49-F238E27FC236}">
              <a16:creationId xmlns="" xmlns:a16="http://schemas.microsoft.com/office/drawing/2014/main" id="{00000000-0008-0000-0A00-0000D3020000}"/>
            </a:ext>
          </a:extLst>
        </xdr:cNvPr>
        <xdr:cNvPicPr/>
      </xdr:nvPicPr>
      <xdr:blipFill>
        <a:blip xmlns:r="http://schemas.openxmlformats.org/officeDocument/2006/relationships" r:embed="rId50" cstate="print"/>
        <a:srcRect l="23556" r="27111"/>
        <a:stretch>
          <a:fillRect/>
        </a:stretch>
      </xdr:blipFill>
      <xdr:spPr bwMode="auto">
        <a:xfrm>
          <a:off x="2000249" y="481936425"/>
          <a:ext cx="158750" cy="190500"/>
        </a:xfrm>
        <a:prstGeom prst="rect">
          <a:avLst/>
        </a:prstGeom>
        <a:noFill/>
        <a:ln w="9525">
          <a:noFill/>
          <a:miter lim="800000"/>
          <a:headEnd/>
          <a:tailEnd/>
        </a:ln>
      </xdr:spPr>
    </xdr:pic>
    <xdr:clientData/>
  </xdr:oneCellAnchor>
  <xdr:oneCellAnchor>
    <xdr:from>
      <xdr:col>3</xdr:col>
      <xdr:colOff>0</xdr:colOff>
      <xdr:row>854</xdr:row>
      <xdr:rowOff>15079</xdr:rowOff>
    </xdr:from>
    <xdr:ext cx="200025" cy="140018"/>
    <xdr:pic>
      <xdr:nvPicPr>
        <xdr:cNvPr id="724" name="Picture 5" descr="http://t0.gstatic.com/images?q=tbn:ANd9GcR2wLGNqdW1KVjSkkXzxtY9J7kSH3YArES1m5PQzzCeqCTDlyA1FA">
          <a:extLst>
            <a:ext uri="{FF2B5EF4-FFF2-40B4-BE49-F238E27FC236}">
              <a16:creationId xmlns=""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3189754"/>
          <a:ext cx="200025" cy="140018"/>
        </a:xfrm>
        <a:prstGeom prst="rect">
          <a:avLst/>
        </a:prstGeom>
        <a:noFill/>
      </xdr:spPr>
    </xdr:pic>
    <xdr:clientData/>
  </xdr:oneCellAnchor>
  <xdr:oneCellAnchor>
    <xdr:from>
      <xdr:col>3</xdr:col>
      <xdr:colOff>1227931</xdr:colOff>
      <xdr:row>854</xdr:row>
      <xdr:rowOff>0</xdr:rowOff>
    </xdr:from>
    <xdr:ext cx="152400" cy="203200"/>
    <xdr:pic>
      <xdr:nvPicPr>
        <xdr:cNvPr id="725" name="Picture 4">
          <a:extLst>
            <a:ext uri="{FF2B5EF4-FFF2-40B4-BE49-F238E27FC236}">
              <a16:creationId xmlns=""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83174675"/>
          <a:ext cx="152400" cy="203200"/>
        </a:xfrm>
        <a:prstGeom prst="rect">
          <a:avLst/>
        </a:prstGeom>
        <a:noFill/>
        <a:ln w="1">
          <a:noFill/>
          <a:miter lim="800000"/>
          <a:headEnd/>
          <a:tailEnd type="none" w="med" len="med"/>
        </a:ln>
        <a:effectLst/>
      </xdr:spPr>
    </xdr:pic>
    <xdr:clientData/>
  </xdr:oneCellAnchor>
  <xdr:oneCellAnchor>
    <xdr:from>
      <xdr:col>3</xdr:col>
      <xdr:colOff>0</xdr:colOff>
      <xdr:row>852</xdr:row>
      <xdr:rowOff>15079</xdr:rowOff>
    </xdr:from>
    <xdr:ext cx="200025" cy="140018"/>
    <xdr:pic>
      <xdr:nvPicPr>
        <xdr:cNvPr id="726" name="Picture 5" descr="http://t0.gstatic.com/images?q=tbn:ANd9GcR2wLGNqdW1KVjSkkXzxtY9J7kSH3YArES1m5PQzzCeqCTDlyA1FA">
          <a:extLst>
            <a:ext uri="{FF2B5EF4-FFF2-40B4-BE49-F238E27FC236}">
              <a16:creationId xmlns=""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80713254"/>
          <a:ext cx="200025" cy="140018"/>
        </a:xfrm>
        <a:prstGeom prst="rect">
          <a:avLst/>
        </a:prstGeom>
        <a:noFill/>
      </xdr:spPr>
    </xdr:pic>
    <xdr:clientData/>
  </xdr:oneCellAnchor>
  <xdr:oneCellAnchor>
    <xdr:from>
      <xdr:col>3</xdr:col>
      <xdr:colOff>1227931</xdr:colOff>
      <xdr:row>852</xdr:row>
      <xdr:rowOff>0</xdr:rowOff>
    </xdr:from>
    <xdr:ext cx="152400" cy="203200"/>
    <xdr:pic>
      <xdr:nvPicPr>
        <xdr:cNvPr id="727" name="Picture 4">
          <a:extLst>
            <a:ext uri="{FF2B5EF4-FFF2-40B4-BE49-F238E27FC236}">
              <a16:creationId xmlns=""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80698175"/>
          <a:ext cx="152400" cy="203200"/>
        </a:xfrm>
        <a:prstGeom prst="rect">
          <a:avLst/>
        </a:prstGeom>
        <a:noFill/>
        <a:ln w="1">
          <a:noFill/>
          <a:miter lim="800000"/>
          <a:headEnd/>
          <a:tailEnd type="none" w="med" len="med"/>
        </a:ln>
        <a:effectLst/>
      </xdr:spPr>
    </xdr:pic>
    <xdr:clientData/>
  </xdr:oneCellAnchor>
  <xdr:oneCellAnchor>
    <xdr:from>
      <xdr:col>3</xdr:col>
      <xdr:colOff>0</xdr:colOff>
      <xdr:row>664</xdr:row>
      <xdr:rowOff>28576</xdr:rowOff>
    </xdr:from>
    <xdr:ext cx="209550" cy="160020"/>
    <xdr:pic>
      <xdr:nvPicPr>
        <xdr:cNvPr id="728" name="Picture 5" descr="http://t0.gstatic.com/images?q=tbn:ANd9GcR2wLGNqdW1KVjSkkXzxtY9J7kSH3YArES1m5PQzzCeqCTDlyA1FA">
          <a:extLst>
            <a:ext uri="{FF2B5EF4-FFF2-40B4-BE49-F238E27FC236}">
              <a16:creationId xmlns=""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3093776"/>
          <a:ext cx="209550" cy="160020"/>
        </a:xfrm>
        <a:prstGeom prst="rect">
          <a:avLst/>
        </a:prstGeom>
        <a:noFill/>
      </xdr:spPr>
    </xdr:pic>
    <xdr:clientData/>
  </xdr:oneCellAnchor>
  <xdr:oneCellAnchor>
    <xdr:from>
      <xdr:col>3</xdr:col>
      <xdr:colOff>1207557</xdr:colOff>
      <xdr:row>664</xdr:row>
      <xdr:rowOff>0</xdr:rowOff>
    </xdr:from>
    <xdr:ext cx="152400" cy="203200"/>
    <xdr:pic>
      <xdr:nvPicPr>
        <xdr:cNvPr id="729" name="Picture 4">
          <a:extLst>
            <a:ext uri="{FF2B5EF4-FFF2-40B4-BE49-F238E27FC236}">
              <a16:creationId xmlns=""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3065200"/>
          <a:ext cx="152400" cy="203200"/>
        </a:xfrm>
        <a:prstGeom prst="rect">
          <a:avLst/>
        </a:prstGeom>
        <a:noFill/>
        <a:ln w="1">
          <a:noFill/>
          <a:miter lim="800000"/>
          <a:headEnd/>
          <a:tailEnd type="none" w="med" len="med"/>
        </a:ln>
        <a:effectLst/>
      </xdr:spPr>
    </xdr:pic>
    <xdr:clientData/>
  </xdr:oneCellAnchor>
  <xdr:oneCellAnchor>
    <xdr:from>
      <xdr:col>3</xdr:col>
      <xdr:colOff>0</xdr:colOff>
      <xdr:row>660</xdr:row>
      <xdr:rowOff>261408</xdr:rowOff>
    </xdr:from>
    <xdr:ext cx="209550" cy="160020"/>
    <xdr:pic>
      <xdr:nvPicPr>
        <xdr:cNvPr id="730" name="Picture 5" descr="http://t0.gstatic.com/images?q=tbn:ANd9GcR2wLGNqdW1KVjSkkXzxtY9J7kSH3YArES1m5PQzzCeqCTDlyA1FA">
          <a:extLst>
            <a:ext uri="{FF2B5EF4-FFF2-40B4-BE49-F238E27FC236}">
              <a16:creationId xmlns=""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8221208"/>
          <a:ext cx="209550" cy="160020"/>
        </a:xfrm>
        <a:prstGeom prst="rect">
          <a:avLst/>
        </a:prstGeom>
        <a:noFill/>
      </xdr:spPr>
    </xdr:pic>
    <xdr:clientData/>
  </xdr:oneCellAnchor>
  <xdr:oneCellAnchor>
    <xdr:from>
      <xdr:col>3</xdr:col>
      <xdr:colOff>1207557</xdr:colOff>
      <xdr:row>660</xdr:row>
      <xdr:rowOff>13757</xdr:rowOff>
    </xdr:from>
    <xdr:ext cx="152400" cy="203200"/>
    <xdr:pic>
      <xdr:nvPicPr>
        <xdr:cNvPr id="731" name="Picture 4">
          <a:extLst>
            <a:ext uri="{FF2B5EF4-FFF2-40B4-BE49-F238E27FC236}">
              <a16:creationId xmlns=""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7973557"/>
          <a:ext cx="152400" cy="203200"/>
        </a:xfrm>
        <a:prstGeom prst="rect">
          <a:avLst/>
        </a:prstGeom>
        <a:noFill/>
        <a:ln w="1">
          <a:noFill/>
          <a:miter lim="800000"/>
          <a:headEnd/>
          <a:tailEnd type="none" w="med" len="med"/>
        </a:ln>
        <a:effectLst/>
      </xdr:spPr>
    </xdr:pic>
    <xdr:clientData/>
  </xdr:oneCellAnchor>
  <xdr:oneCellAnchor>
    <xdr:from>
      <xdr:col>3</xdr:col>
      <xdr:colOff>38099</xdr:colOff>
      <xdr:row>660</xdr:row>
      <xdr:rowOff>0</xdr:rowOff>
    </xdr:from>
    <xdr:ext cx="158750" cy="190500"/>
    <xdr:pic>
      <xdr:nvPicPr>
        <xdr:cNvPr id="732" name="Picture 731" descr="http://www.blogcdn.com/media/2012/09/ltenetworks.jpg">
          <a:extLst>
            <a:ext uri="{FF2B5EF4-FFF2-40B4-BE49-F238E27FC236}">
              <a16:creationId xmlns="" xmlns:a16="http://schemas.microsoft.com/office/drawing/2014/main" id="{00000000-0008-0000-0A00-0000DC020000}"/>
            </a:ext>
          </a:extLst>
        </xdr:cNvPr>
        <xdr:cNvPicPr/>
      </xdr:nvPicPr>
      <xdr:blipFill>
        <a:blip xmlns:r="http://schemas.openxmlformats.org/officeDocument/2006/relationships" r:embed="rId50" cstate="print"/>
        <a:srcRect l="23556" r="27111"/>
        <a:stretch>
          <a:fillRect/>
        </a:stretch>
      </xdr:blipFill>
      <xdr:spPr bwMode="auto">
        <a:xfrm>
          <a:off x="2000249" y="287959800"/>
          <a:ext cx="158750" cy="190500"/>
        </a:xfrm>
        <a:prstGeom prst="rect">
          <a:avLst/>
        </a:prstGeom>
        <a:noFill/>
        <a:ln w="9525">
          <a:noFill/>
          <a:miter lim="800000"/>
          <a:headEnd/>
          <a:tailEnd/>
        </a:ln>
      </xdr:spPr>
    </xdr:pic>
    <xdr:clientData/>
  </xdr:oneCellAnchor>
  <xdr:oneCellAnchor>
    <xdr:from>
      <xdr:col>3</xdr:col>
      <xdr:colOff>0</xdr:colOff>
      <xdr:row>662</xdr:row>
      <xdr:rowOff>261408</xdr:rowOff>
    </xdr:from>
    <xdr:ext cx="209550" cy="160020"/>
    <xdr:pic>
      <xdr:nvPicPr>
        <xdr:cNvPr id="733" name="Picture 5" descr="http://t0.gstatic.com/images?q=tbn:ANd9GcR2wLGNqdW1KVjSkkXzxtY9J7kSH3YArES1m5PQzzCeqCTDlyA1FA">
          <a:extLst>
            <a:ext uri="{FF2B5EF4-FFF2-40B4-BE49-F238E27FC236}">
              <a16:creationId xmlns=""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90773908"/>
          <a:ext cx="209550" cy="160020"/>
        </a:xfrm>
        <a:prstGeom prst="rect">
          <a:avLst/>
        </a:prstGeom>
        <a:noFill/>
      </xdr:spPr>
    </xdr:pic>
    <xdr:clientData/>
  </xdr:oneCellAnchor>
  <xdr:oneCellAnchor>
    <xdr:from>
      <xdr:col>3</xdr:col>
      <xdr:colOff>1207557</xdr:colOff>
      <xdr:row>662</xdr:row>
      <xdr:rowOff>13757</xdr:rowOff>
    </xdr:from>
    <xdr:ext cx="152400" cy="203200"/>
    <xdr:pic>
      <xdr:nvPicPr>
        <xdr:cNvPr id="734" name="Picture 4">
          <a:extLst>
            <a:ext uri="{FF2B5EF4-FFF2-40B4-BE49-F238E27FC236}">
              <a16:creationId xmlns=""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90526257"/>
          <a:ext cx="152400" cy="203200"/>
        </a:xfrm>
        <a:prstGeom prst="rect">
          <a:avLst/>
        </a:prstGeom>
        <a:noFill/>
        <a:ln w="1">
          <a:noFill/>
          <a:miter lim="800000"/>
          <a:headEnd/>
          <a:tailEnd type="none" w="med" len="med"/>
        </a:ln>
        <a:effectLst/>
      </xdr:spPr>
    </xdr:pic>
    <xdr:clientData/>
  </xdr:oneCellAnchor>
  <xdr:oneCellAnchor>
    <xdr:from>
      <xdr:col>3</xdr:col>
      <xdr:colOff>38099</xdr:colOff>
      <xdr:row>662</xdr:row>
      <xdr:rowOff>0</xdr:rowOff>
    </xdr:from>
    <xdr:ext cx="158750" cy="190500"/>
    <xdr:pic>
      <xdr:nvPicPr>
        <xdr:cNvPr id="735" name="Picture 734" descr="http://www.blogcdn.com/media/2012/09/ltenetworks.jpg">
          <a:extLst>
            <a:ext uri="{FF2B5EF4-FFF2-40B4-BE49-F238E27FC236}">
              <a16:creationId xmlns="" xmlns:a16="http://schemas.microsoft.com/office/drawing/2014/main" id="{00000000-0008-0000-0A00-0000DF020000}"/>
            </a:ext>
          </a:extLst>
        </xdr:cNvPr>
        <xdr:cNvPicPr/>
      </xdr:nvPicPr>
      <xdr:blipFill>
        <a:blip xmlns:r="http://schemas.openxmlformats.org/officeDocument/2006/relationships" r:embed="rId50" cstate="print"/>
        <a:srcRect l="23556" r="27111"/>
        <a:stretch>
          <a:fillRect/>
        </a:stretch>
      </xdr:blipFill>
      <xdr:spPr bwMode="auto">
        <a:xfrm>
          <a:off x="2000249" y="290512500"/>
          <a:ext cx="158750" cy="190500"/>
        </a:xfrm>
        <a:prstGeom prst="rect">
          <a:avLst/>
        </a:prstGeom>
        <a:noFill/>
        <a:ln w="9525">
          <a:noFill/>
          <a:miter lim="800000"/>
          <a:headEnd/>
          <a:tailEnd/>
        </a:ln>
      </xdr:spPr>
    </xdr:pic>
    <xdr:clientData/>
  </xdr:oneCellAnchor>
  <xdr:oneCellAnchor>
    <xdr:from>
      <xdr:col>3</xdr:col>
      <xdr:colOff>0</xdr:colOff>
      <xdr:row>659</xdr:row>
      <xdr:rowOff>261408</xdr:rowOff>
    </xdr:from>
    <xdr:ext cx="209550" cy="160020"/>
    <xdr:pic>
      <xdr:nvPicPr>
        <xdr:cNvPr id="736" name="Picture 5" descr="http://t0.gstatic.com/images?q=tbn:ANd9GcR2wLGNqdW1KVjSkkXzxtY9J7kSH3YArES1m5PQzzCeqCTDlyA1FA">
          <a:extLst>
            <a:ext uri="{FF2B5EF4-FFF2-40B4-BE49-F238E27FC236}">
              <a16:creationId xmlns=""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6944858"/>
          <a:ext cx="209550" cy="160020"/>
        </a:xfrm>
        <a:prstGeom prst="rect">
          <a:avLst/>
        </a:prstGeom>
        <a:noFill/>
      </xdr:spPr>
    </xdr:pic>
    <xdr:clientData/>
  </xdr:oneCellAnchor>
  <xdr:oneCellAnchor>
    <xdr:from>
      <xdr:col>3</xdr:col>
      <xdr:colOff>1207557</xdr:colOff>
      <xdr:row>659</xdr:row>
      <xdr:rowOff>13757</xdr:rowOff>
    </xdr:from>
    <xdr:ext cx="152400" cy="203200"/>
    <xdr:pic>
      <xdr:nvPicPr>
        <xdr:cNvPr id="737" name="Picture 4">
          <a:extLst>
            <a:ext uri="{FF2B5EF4-FFF2-40B4-BE49-F238E27FC236}">
              <a16:creationId xmlns=""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6697207"/>
          <a:ext cx="152400" cy="203200"/>
        </a:xfrm>
        <a:prstGeom prst="rect">
          <a:avLst/>
        </a:prstGeom>
        <a:noFill/>
        <a:ln w="1">
          <a:noFill/>
          <a:miter lim="800000"/>
          <a:headEnd/>
          <a:tailEnd type="none" w="med" len="med"/>
        </a:ln>
        <a:effectLst/>
      </xdr:spPr>
    </xdr:pic>
    <xdr:clientData/>
  </xdr:oneCellAnchor>
  <xdr:oneCellAnchor>
    <xdr:from>
      <xdr:col>3</xdr:col>
      <xdr:colOff>38099</xdr:colOff>
      <xdr:row>659</xdr:row>
      <xdr:rowOff>0</xdr:rowOff>
    </xdr:from>
    <xdr:ext cx="158750" cy="190500"/>
    <xdr:pic>
      <xdr:nvPicPr>
        <xdr:cNvPr id="738" name="Picture 737" descr="http://www.blogcdn.com/media/2012/09/ltenetworks.jpg">
          <a:extLst>
            <a:ext uri="{FF2B5EF4-FFF2-40B4-BE49-F238E27FC236}">
              <a16:creationId xmlns="" xmlns:a16="http://schemas.microsoft.com/office/drawing/2014/main" id="{00000000-0008-0000-0A00-0000E2020000}"/>
            </a:ext>
          </a:extLst>
        </xdr:cNvPr>
        <xdr:cNvPicPr/>
      </xdr:nvPicPr>
      <xdr:blipFill>
        <a:blip xmlns:r="http://schemas.openxmlformats.org/officeDocument/2006/relationships" r:embed="rId50" cstate="print"/>
        <a:srcRect l="23556" r="27111"/>
        <a:stretch>
          <a:fillRect/>
        </a:stretch>
      </xdr:blipFill>
      <xdr:spPr bwMode="auto">
        <a:xfrm>
          <a:off x="2000249" y="286683450"/>
          <a:ext cx="158750" cy="190500"/>
        </a:xfrm>
        <a:prstGeom prst="rect">
          <a:avLst/>
        </a:prstGeom>
        <a:noFill/>
        <a:ln w="9525">
          <a:noFill/>
          <a:miter lim="800000"/>
          <a:headEnd/>
          <a:tailEnd/>
        </a:ln>
      </xdr:spPr>
    </xdr:pic>
    <xdr:clientData/>
  </xdr:oneCellAnchor>
  <xdr:oneCellAnchor>
    <xdr:from>
      <xdr:col>3</xdr:col>
      <xdr:colOff>0</xdr:colOff>
      <xdr:row>658</xdr:row>
      <xdr:rowOff>261408</xdr:rowOff>
    </xdr:from>
    <xdr:ext cx="209550" cy="160020"/>
    <xdr:pic>
      <xdr:nvPicPr>
        <xdr:cNvPr id="739" name="Picture 5" descr="http://t0.gstatic.com/images?q=tbn:ANd9GcR2wLGNqdW1KVjSkkXzxtY9J7kSH3YArES1m5PQzzCeqCTDlyA1FA">
          <a:extLst>
            <a:ext uri="{FF2B5EF4-FFF2-40B4-BE49-F238E27FC236}">
              <a16:creationId xmlns=""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5668508"/>
          <a:ext cx="209550" cy="160020"/>
        </a:xfrm>
        <a:prstGeom prst="rect">
          <a:avLst/>
        </a:prstGeom>
        <a:noFill/>
      </xdr:spPr>
    </xdr:pic>
    <xdr:clientData/>
  </xdr:oneCellAnchor>
  <xdr:oneCellAnchor>
    <xdr:from>
      <xdr:col>3</xdr:col>
      <xdr:colOff>1207557</xdr:colOff>
      <xdr:row>658</xdr:row>
      <xdr:rowOff>13757</xdr:rowOff>
    </xdr:from>
    <xdr:ext cx="152400" cy="203200"/>
    <xdr:pic>
      <xdr:nvPicPr>
        <xdr:cNvPr id="740" name="Picture 4">
          <a:extLst>
            <a:ext uri="{FF2B5EF4-FFF2-40B4-BE49-F238E27FC236}">
              <a16:creationId xmlns=""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5420857"/>
          <a:ext cx="152400" cy="203200"/>
        </a:xfrm>
        <a:prstGeom prst="rect">
          <a:avLst/>
        </a:prstGeom>
        <a:noFill/>
        <a:ln w="1">
          <a:noFill/>
          <a:miter lim="800000"/>
          <a:headEnd/>
          <a:tailEnd type="none" w="med" len="med"/>
        </a:ln>
        <a:effectLst/>
      </xdr:spPr>
    </xdr:pic>
    <xdr:clientData/>
  </xdr:oneCellAnchor>
  <xdr:oneCellAnchor>
    <xdr:from>
      <xdr:col>3</xdr:col>
      <xdr:colOff>38099</xdr:colOff>
      <xdr:row>658</xdr:row>
      <xdr:rowOff>0</xdr:rowOff>
    </xdr:from>
    <xdr:ext cx="158750" cy="190500"/>
    <xdr:pic>
      <xdr:nvPicPr>
        <xdr:cNvPr id="741" name="Picture 740" descr="http://www.blogcdn.com/media/2012/09/ltenetworks.jpg">
          <a:extLst>
            <a:ext uri="{FF2B5EF4-FFF2-40B4-BE49-F238E27FC236}">
              <a16:creationId xmlns="" xmlns:a16="http://schemas.microsoft.com/office/drawing/2014/main" id="{00000000-0008-0000-0A00-0000E5020000}"/>
            </a:ext>
          </a:extLst>
        </xdr:cNvPr>
        <xdr:cNvPicPr/>
      </xdr:nvPicPr>
      <xdr:blipFill>
        <a:blip xmlns:r="http://schemas.openxmlformats.org/officeDocument/2006/relationships" r:embed="rId50" cstate="print"/>
        <a:srcRect l="23556" r="27111"/>
        <a:stretch>
          <a:fillRect/>
        </a:stretch>
      </xdr:blipFill>
      <xdr:spPr bwMode="auto">
        <a:xfrm>
          <a:off x="2000249" y="285407100"/>
          <a:ext cx="158750" cy="190500"/>
        </a:xfrm>
        <a:prstGeom prst="rect">
          <a:avLst/>
        </a:prstGeom>
        <a:noFill/>
        <a:ln w="9525">
          <a:noFill/>
          <a:miter lim="800000"/>
          <a:headEnd/>
          <a:tailEnd/>
        </a:ln>
      </xdr:spPr>
    </xdr:pic>
    <xdr:clientData/>
  </xdr:oneCellAnchor>
  <xdr:oneCellAnchor>
    <xdr:from>
      <xdr:col>3</xdr:col>
      <xdr:colOff>0</xdr:colOff>
      <xdr:row>657</xdr:row>
      <xdr:rowOff>261408</xdr:rowOff>
    </xdr:from>
    <xdr:ext cx="209550" cy="160020"/>
    <xdr:pic>
      <xdr:nvPicPr>
        <xdr:cNvPr id="742" name="Picture 5" descr="http://t0.gstatic.com/images?q=tbn:ANd9GcR2wLGNqdW1KVjSkkXzxtY9J7kSH3YArES1m5PQzzCeqCTDlyA1FA">
          <a:extLst>
            <a:ext uri="{FF2B5EF4-FFF2-40B4-BE49-F238E27FC236}">
              <a16:creationId xmlns=""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4392158"/>
          <a:ext cx="209550" cy="160020"/>
        </a:xfrm>
        <a:prstGeom prst="rect">
          <a:avLst/>
        </a:prstGeom>
        <a:noFill/>
      </xdr:spPr>
    </xdr:pic>
    <xdr:clientData/>
  </xdr:oneCellAnchor>
  <xdr:oneCellAnchor>
    <xdr:from>
      <xdr:col>3</xdr:col>
      <xdr:colOff>1207557</xdr:colOff>
      <xdr:row>657</xdr:row>
      <xdr:rowOff>13757</xdr:rowOff>
    </xdr:from>
    <xdr:ext cx="152400" cy="203200"/>
    <xdr:pic>
      <xdr:nvPicPr>
        <xdr:cNvPr id="743" name="Picture 4">
          <a:extLst>
            <a:ext uri="{FF2B5EF4-FFF2-40B4-BE49-F238E27FC236}">
              <a16:creationId xmlns=""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4144507"/>
          <a:ext cx="152400" cy="203200"/>
        </a:xfrm>
        <a:prstGeom prst="rect">
          <a:avLst/>
        </a:prstGeom>
        <a:noFill/>
        <a:ln w="1">
          <a:noFill/>
          <a:miter lim="800000"/>
          <a:headEnd/>
          <a:tailEnd type="none" w="med" len="med"/>
        </a:ln>
        <a:effectLst/>
      </xdr:spPr>
    </xdr:pic>
    <xdr:clientData/>
  </xdr:oneCellAnchor>
  <xdr:oneCellAnchor>
    <xdr:from>
      <xdr:col>3</xdr:col>
      <xdr:colOff>38099</xdr:colOff>
      <xdr:row>657</xdr:row>
      <xdr:rowOff>0</xdr:rowOff>
    </xdr:from>
    <xdr:ext cx="158750" cy="190500"/>
    <xdr:pic>
      <xdr:nvPicPr>
        <xdr:cNvPr id="744" name="Picture 743" descr="http://www.blogcdn.com/media/2012/09/ltenetworks.jpg">
          <a:extLst>
            <a:ext uri="{FF2B5EF4-FFF2-40B4-BE49-F238E27FC236}">
              <a16:creationId xmlns="" xmlns:a16="http://schemas.microsoft.com/office/drawing/2014/main" id="{00000000-0008-0000-0A00-0000E8020000}"/>
            </a:ext>
          </a:extLst>
        </xdr:cNvPr>
        <xdr:cNvPicPr/>
      </xdr:nvPicPr>
      <xdr:blipFill>
        <a:blip xmlns:r="http://schemas.openxmlformats.org/officeDocument/2006/relationships" r:embed="rId50" cstate="print"/>
        <a:srcRect l="23556" r="27111"/>
        <a:stretch>
          <a:fillRect/>
        </a:stretch>
      </xdr:blipFill>
      <xdr:spPr bwMode="auto">
        <a:xfrm>
          <a:off x="2000249" y="284130750"/>
          <a:ext cx="158750" cy="190500"/>
        </a:xfrm>
        <a:prstGeom prst="rect">
          <a:avLst/>
        </a:prstGeom>
        <a:noFill/>
        <a:ln w="9525">
          <a:noFill/>
          <a:miter lim="800000"/>
          <a:headEnd/>
          <a:tailEnd/>
        </a:ln>
      </xdr:spPr>
    </xdr:pic>
    <xdr:clientData/>
  </xdr:oneCellAnchor>
  <xdr:oneCellAnchor>
    <xdr:from>
      <xdr:col>3</xdr:col>
      <xdr:colOff>0</xdr:colOff>
      <xdr:row>654</xdr:row>
      <xdr:rowOff>261408</xdr:rowOff>
    </xdr:from>
    <xdr:ext cx="209550" cy="160020"/>
    <xdr:pic>
      <xdr:nvPicPr>
        <xdr:cNvPr id="745" name="Picture 5" descr="http://t0.gstatic.com/images?q=tbn:ANd9GcR2wLGNqdW1KVjSkkXzxtY9J7kSH3YArES1m5PQzzCeqCTDlyA1FA">
          <a:extLst>
            <a:ext uri="{FF2B5EF4-FFF2-40B4-BE49-F238E27FC236}">
              <a16:creationId xmlns=""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0048758"/>
          <a:ext cx="209550" cy="160020"/>
        </a:xfrm>
        <a:prstGeom prst="rect">
          <a:avLst/>
        </a:prstGeom>
        <a:noFill/>
      </xdr:spPr>
    </xdr:pic>
    <xdr:clientData/>
  </xdr:oneCellAnchor>
  <xdr:oneCellAnchor>
    <xdr:from>
      <xdr:col>3</xdr:col>
      <xdr:colOff>1207557</xdr:colOff>
      <xdr:row>654</xdr:row>
      <xdr:rowOff>13757</xdr:rowOff>
    </xdr:from>
    <xdr:ext cx="152400" cy="203200"/>
    <xdr:pic>
      <xdr:nvPicPr>
        <xdr:cNvPr id="746" name="Picture 4">
          <a:extLst>
            <a:ext uri="{FF2B5EF4-FFF2-40B4-BE49-F238E27FC236}">
              <a16:creationId xmlns=""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9801107"/>
          <a:ext cx="152400" cy="203200"/>
        </a:xfrm>
        <a:prstGeom prst="rect">
          <a:avLst/>
        </a:prstGeom>
        <a:noFill/>
        <a:ln w="1">
          <a:noFill/>
          <a:miter lim="800000"/>
          <a:headEnd/>
          <a:tailEnd type="none" w="med" len="med"/>
        </a:ln>
        <a:effectLst/>
      </xdr:spPr>
    </xdr:pic>
    <xdr:clientData/>
  </xdr:oneCellAnchor>
  <xdr:oneCellAnchor>
    <xdr:from>
      <xdr:col>3</xdr:col>
      <xdr:colOff>38099</xdr:colOff>
      <xdr:row>654</xdr:row>
      <xdr:rowOff>0</xdr:rowOff>
    </xdr:from>
    <xdr:ext cx="158750" cy="190500"/>
    <xdr:pic>
      <xdr:nvPicPr>
        <xdr:cNvPr id="747" name="Picture 746" descr="http://www.blogcdn.com/media/2012/09/ltenetworks.jpg">
          <a:extLst>
            <a:ext uri="{FF2B5EF4-FFF2-40B4-BE49-F238E27FC236}">
              <a16:creationId xmlns="" xmlns:a16="http://schemas.microsoft.com/office/drawing/2014/main" id="{00000000-0008-0000-0A00-0000EB020000}"/>
            </a:ext>
          </a:extLst>
        </xdr:cNvPr>
        <xdr:cNvPicPr/>
      </xdr:nvPicPr>
      <xdr:blipFill>
        <a:blip xmlns:r="http://schemas.openxmlformats.org/officeDocument/2006/relationships" r:embed="rId50" cstate="print"/>
        <a:srcRect l="23556" r="27111"/>
        <a:stretch>
          <a:fillRect/>
        </a:stretch>
      </xdr:blipFill>
      <xdr:spPr bwMode="auto">
        <a:xfrm>
          <a:off x="2000249" y="279787350"/>
          <a:ext cx="158750" cy="190500"/>
        </a:xfrm>
        <a:prstGeom prst="rect">
          <a:avLst/>
        </a:prstGeom>
        <a:noFill/>
        <a:ln w="9525">
          <a:noFill/>
          <a:miter lim="800000"/>
          <a:headEnd/>
          <a:tailEnd/>
        </a:ln>
      </xdr:spPr>
    </xdr:pic>
    <xdr:clientData/>
  </xdr:oneCellAnchor>
  <xdr:oneCellAnchor>
    <xdr:from>
      <xdr:col>3</xdr:col>
      <xdr:colOff>0</xdr:colOff>
      <xdr:row>851</xdr:row>
      <xdr:rowOff>15079</xdr:rowOff>
    </xdr:from>
    <xdr:ext cx="200025" cy="140018"/>
    <xdr:pic>
      <xdr:nvPicPr>
        <xdr:cNvPr id="748" name="Picture 5" descr="http://t0.gstatic.com/images?q=tbn:ANd9GcR2wLGNqdW1KVjSkkXzxtY9J7kSH3YArES1m5PQzzCeqCTDlyA1FA">
          <a:extLst>
            <a:ext uri="{FF2B5EF4-FFF2-40B4-BE49-F238E27FC236}">
              <a16:creationId xmlns=""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9475004"/>
          <a:ext cx="200025" cy="140018"/>
        </a:xfrm>
        <a:prstGeom prst="rect">
          <a:avLst/>
        </a:prstGeom>
        <a:noFill/>
      </xdr:spPr>
    </xdr:pic>
    <xdr:clientData/>
  </xdr:oneCellAnchor>
  <xdr:oneCellAnchor>
    <xdr:from>
      <xdr:col>3</xdr:col>
      <xdr:colOff>1227931</xdr:colOff>
      <xdr:row>851</xdr:row>
      <xdr:rowOff>0</xdr:rowOff>
    </xdr:from>
    <xdr:ext cx="152400" cy="203200"/>
    <xdr:pic>
      <xdr:nvPicPr>
        <xdr:cNvPr id="749" name="Picture 4">
          <a:extLst>
            <a:ext uri="{FF2B5EF4-FFF2-40B4-BE49-F238E27FC236}">
              <a16:creationId xmlns=""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79459925"/>
          <a:ext cx="152400" cy="203200"/>
        </a:xfrm>
        <a:prstGeom prst="rect">
          <a:avLst/>
        </a:prstGeom>
        <a:noFill/>
        <a:ln w="1">
          <a:noFill/>
          <a:miter lim="800000"/>
          <a:headEnd/>
          <a:tailEnd type="none" w="med" len="med"/>
        </a:ln>
        <a:effectLst/>
      </xdr:spPr>
    </xdr:pic>
    <xdr:clientData/>
  </xdr:oneCellAnchor>
  <xdr:oneCellAnchor>
    <xdr:from>
      <xdr:col>3</xdr:col>
      <xdr:colOff>0</xdr:colOff>
      <xdr:row>849</xdr:row>
      <xdr:rowOff>15079</xdr:rowOff>
    </xdr:from>
    <xdr:ext cx="200025" cy="140018"/>
    <xdr:pic>
      <xdr:nvPicPr>
        <xdr:cNvPr id="750" name="Picture 5" descr="http://t0.gstatic.com/images?q=tbn:ANd9GcR2wLGNqdW1KVjSkkXzxtY9J7kSH3YArES1m5PQzzCeqCTDlyA1FA">
          <a:extLst>
            <a:ext uri="{FF2B5EF4-FFF2-40B4-BE49-F238E27FC236}">
              <a16:creationId xmlns=""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6998504"/>
          <a:ext cx="200025" cy="140018"/>
        </a:xfrm>
        <a:prstGeom prst="rect">
          <a:avLst/>
        </a:prstGeom>
        <a:noFill/>
      </xdr:spPr>
    </xdr:pic>
    <xdr:clientData/>
  </xdr:oneCellAnchor>
  <xdr:oneCellAnchor>
    <xdr:from>
      <xdr:col>3</xdr:col>
      <xdr:colOff>1227931</xdr:colOff>
      <xdr:row>849</xdr:row>
      <xdr:rowOff>0</xdr:rowOff>
    </xdr:from>
    <xdr:ext cx="152400" cy="203200"/>
    <xdr:pic>
      <xdr:nvPicPr>
        <xdr:cNvPr id="751" name="Picture 4">
          <a:extLst>
            <a:ext uri="{FF2B5EF4-FFF2-40B4-BE49-F238E27FC236}">
              <a16:creationId xmlns=""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76983425"/>
          <a:ext cx="152400" cy="203200"/>
        </a:xfrm>
        <a:prstGeom prst="rect">
          <a:avLst/>
        </a:prstGeom>
        <a:noFill/>
        <a:ln w="1">
          <a:noFill/>
          <a:miter lim="800000"/>
          <a:headEnd/>
          <a:tailEnd type="none" w="med" len="med"/>
        </a:ln>
        <a:effectLst/>
      </xdr:spPr>
    </xdr:pic>
    <xdr:clientData/>
  </xdr:oneCellAnchor>
  <xdr:oneCellAnchor>
    <xdr:from>
      <xdr:col>3</xdr:col>
      <xdr:colOff>0</xdr:colOff>
      <xdr:row>850</xdr:row>
      <xdr:rowOff>261408</xdr:rowOff>
    </xdr:from>
    <xdr:ext cx="209550" cy="160020"/>
    <xdr:pic>
      <xdr:nvPicPr>
        <xdr:cNvPr id="752" name="Picture 5" descr="http://t0.gstatic.com/images?q=tbn:ANd9GcR2wLGNqdW1KVjSkkXzxtY9J7kSH3YArES1m5PQzzCeqCTDlyA1FA">
          <a:extLst>
            <a:ext uri="{FF2B5EF4-FFF2-40B4-BE49-F238E27FC236}">
              <a16:creationId xmlns=""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8483083"/>
          <a:ext cx="209550" cy="160020"/>
        </a:xfrm>
        <a:prstGeom prst="rect">
          <a:avLst/>
        </a:prstGeom>
        <a:noFill/>
      </xdr:spPr>
    </xdr:pic>
    <xdr:clientData/>
  </xdr:oneCellAnchor>
  <xdr:oneCellAnchor>
    <xdr:from>
      <xdr:col>3</xdr:col>
      <xdr:colOff>1207557</xdr:colOff>
      <xdr:row>850</xdr:row>
      <xdr:rowOff>13757</xdr:rowOff>
    </xdr:from>
    <xdr:ext cx="152400" cy="203200"/>
    <xdr:pic>
      <xdr:nvPicPr>
        <xdr:cNvPr id="753" name="Picture 4">
          <a:extLst>
            <a:ext uri="{FF2B5EF4-FFF2-40B4-BE49-F238E27FC236}">
              <a16:creationId xmlns=""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8235432"/>
          <a:ext cx="152400" cy="203200"/>
        </a:xfrm>
        <a:prstGeom prst="rect">
          <a:avLst/>
        </a:prstGeom>
        <a:noFill/>
        <a:ln w="1">
          <a:noFill/>
          <a:miter lim="800000"/>
          <a:headEnd/>
          <a:tailEnd type="none" w="med" len="med"/>
        </a:ln>
        <a:effectLst/>
      </xdr:spPr>
    </xdr:pic>
    <xdr:clientData/>
  </xdr:oneCellAnchor>
  <xdr:oneCellAnchor>
    <xdr:from>
      <xdr:col>3</xdr:col>
      <xdr:colOff>38099</xdr:colOff>
      <xdr:row>850</xdr:row>
      <xdr:rowOff>0</xdr:rowOff>
    </xdr:from>
    <xdr:ext cx="158750" cy="190500"/>
    <xdr:pic>
      <xdr:nvPicPr>
        <xdr:cNvPr id="754" name="Picture 753" descr="http://www.blogcdn.com/media/2012/09/ltenetworks.jpg">
          <a:extLst>
            <a:ext uri="{FF2B5EF4-FFF2-40B4-BE49-F238E27FC236}">
              <a16:creationId xmlns="" xmlns:a16="http://schemas.microsoft.com/office/drawing/2014/main" id="{00000000-0008-0000-0A00-0000F2020000}"/>
            </a:ext>
          </a:extLst>
        </xdr:cNvPr>
        <xdr:cNvPicPr/>
      </xdr:nvPicPr>
      <xdr:blipFill>
        <a:blip xmlns:r="http://schemas.openxmlformats.org/officeDocument/2006/relationships" r:embed="rId50" cstate="print"/>
        <a:srcRect l="23556" r="27111"/>
        <a:stretch>
          <a:fillRect/>
        </a:stretch>
      </xdr:blipFill>
      <xdr:spPr bwMode="auto">
        <a:xfrm>
          <a:off x="2000249" y="478221675"/>
          <a:ext cx="158750" cy="190500"/>
        </a:xfrm>
        <a:prstGeom prst="rect">
          <a:avLst/>
        </a:prstGeom>
        <a:noFill/>
        <a:ln w="9525">
          <a:noFill/>
          <a:miter lim="800000"/>
          <a:headEnd/>
          <a:tailEnd/>
        </a:ln>
      </xdr:spPr>
    </xdr:pic>
    <xdr:clientData/>
  </xdr:oneCellAnchor>
  <xdr:oneCellAnchor>
    <xdr:from>
      <xdr:col>3</xdr:col>
      <xdr:colOff>0</xdr:colOff>
      <xdr:row>288</xdr:row>
      <xdr:rowOff>15079</xdr:rowOff>
    </xdr:from>
    <xdr:ext cx="200025" cy="140018"/>
    <xdr:pic>
      <xdr:nvPicPr>
        <xdr:cNvPr id="755" name="Picture 5" descr="http://t0.gstatic.com/images?q=tbn:ANd9GcR2wLGNqdW1KVjSkkXzxtY9J7kSH3YArES1m5PQzzCeqCTDlyA1FA">
          <a:extLst>
            <a:ext uri="{FF2B5EF4-FFF2-40B4-BE49-F238E27FC236}">
              <a16:creationId xmlns=""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3742329"/>
          <a:ext cx="200025" cy="140018"/>
        </a:xfrm>
        <a:prstGeom prst="rect">
          <a:avLst/>
        </a:prstGeom>
        <a:noFill/>
      </xdr:spPr>
    </xdr:pic>
    <xdr:clientData/>
  </xdr:oneCellAnchor>
  <xdr:oneCellAnchor>
    <xdr:from>
      <xdr:col>3</xdr:col>
      <xdr:colOff>1227931</xdr:colOff>
      <xdr:row>288</xdr:row>
      <xdr:rowOff>0</xdr:rowOff>
    </xdr:from>
    <xdr:ext cx="152400" cy="203200"/>
    <xdr:pic>
      <xdr:nvPicPr>
        <xdr:cNvPr id="756" name="Picture 4">
          <a:extLst>
            <a:ext uri="{FF2B5EF4-FFF2-40B4-BE49-F238E27FC236}">
              <a16:creationId xmlns=""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03727250"/>
          <a:ext cx="152400" cy="203200"/>
        </a:xfrm>
        <a:prstGeom prst="rect">
          <a:avLst/>
        </a:prstGeom>
        <a:noFill/>
        <a:ln w="1">
          <a:noFill/>
          <a:miter lim="800000"/>
          <a:headEnd/>
          <a:tailEnd type="none" w="med" len="med"/>
        </a:ln>
        <a:effectLst/>
      </xdr:spPr>
    </xdr:pic>
    <xdr:clientData/>
  </xdr:oneCellAnchor>
  <xdr:oneCellAnchor>
    <xdr:from>
      <xdr:col>3</xdr:col>
      <xdr:colOff>0</xdr:colOff>
      <xdr:row>656</xdr:row>
      <xdr:rowOff>261408</xdr:rowOff>
    </xdr:from>
    <xdr:ext cx="209550" cy="160020"/>
    <xdr:pic>
      <xdr:nvPicPr>
        <xdr:cNvPr id="757" name="Picture 5" descr="http://t0.gstatic.com/images?q=tbn:ANd9GcR2wLGNqdW1KVjSkkXzxtY9J7kSH3YArES1m5PQzzCeqCTDlyA1FA">
          <a:extLst>
            <a:ext uri="{FF2B5EF4-FFF2-40B4-BE49-F238E27FC236}">
              <a16:creationId xmlns=""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2944358"/>
          <a:ext cx="209550" cy="160020"/>
        </a:xfrm>
        <a:prstGeom prst="rect">
          <a:avLst/>
        </a:prstGeom>
        <a:noFill/>
      </xdr:spPr>
    </xdr:pic>
    <xdr:clientData/>
  </xdr:oneCellAnchor>
  <xdr:oneCellAnchor>
    <xdr:from>
      <xdr:col>3</xdr:col>
      <xdr:colOff>1207557</xdr:colOff>
      <xdr:row>656</xdr:row>
      <xdr:rowOff>13757</xdr:rowOff>
    </xdr:from>
    <xdr:ext cx="152400" cy="203200"/>
    <xdr:pic>
      <xdr:nvPicPr>
        <xdr:cNvPr id="758" name="Picture 4">
          <a:extLst>
            <a:ext uri="{FF2B5EF4-FFF2-40B4-BE49-F238E27FC236}">
              <a16:creationId xmlns=""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2696707"/>
          <a:ext cx="152400" cy="203200"/>
        </a:xfrm>
        <a:prstGeom prst="rect">
          <a:avLst/>
        </a:prstGeom>
        <a:noFill/>
        <a:ln w="1">
          <a:noFill/>
          <a:miter lim="800000"/>
          <a:headEnd/>
          <a:tailEnd type="none" w="med" len="med"/>
        </a:ln>
        <a:effectLst/>
      </xdr:spPr>
    </xdr:pic>
    <xdr:clientData/>
  </xdr:oneCellAnchor>
  <xdr:oneCellAnchor>
    <xdr:from>
      <xdr:col>3</xdr:col>
      <xdr:colOff>38099</xdr:colOff>
      <xdr:row>656</xdr:row>
      <xdr:rowOff>0</xdr:rowOff>
    </xdr:from>
    <xdr:ext cx="158750" cy="190500"/>
    <xdr:pic>
      <xdr:nvPicPr>
        <xdr:cNvPr id="759" name="Picture 758" descr="http://www.blogcdn.com/media/2012/09/ltenetworks.jpg">
          <a:extLst>
            <a:ext uri="{FF2B5EF4-FFF2-40B4-BE49-F238E27FC236}">
              <a16:creationId xmlns="" xmlns:a16="http://schemas.microsoft.com/office/drawing/2014/main" id="{00000000-0008-0000-0A00-0000F7020000}"/>
            </a:ext>
          </a:extLst>
        </xdr:cNvPr>
        <xdr:cNvPicPr/>
      </xdr:nvPicPr>
      <xdr:blipFill>
        <a:blip xmlns:r="http://schemas.openxmlformats.org/officeDocument/2006/relationships" r:embed="rId50" cstate="print"/>
        <a:srcRect l="23556" r="27111"/>
        <a:stretch>
          <a:fillRect/>
        </a:stretch>
      </xdr:blipFill>
      <xdr:spPr bwMode="auto">
        <a:xfrm>
          <a:off x="2000249" y="282682950"/>
          <a:ext cx="158750" cy="190500"/>
        </a:xfrm>
        <a:prstGeom prst="rect">
          <a:avLst/>
        </a:prstGeom>
        <a:noFill/>
        <a:ln w="9525">
          <a:noFill/>
          <a:miter lim="800000"/>
          <a:headEnd/>
          <a:tailEnd/>
        </a:ln>
      </xdr:spPr>
    </xdr:pic>
    <xdr:clientData/>
  </xdr:oneCellAnchor>
  <xdr:oneCellAnchor>
    <xdr:from>
      <xdr:col>3</xdr:col>
      <xdr:colOff>0</xdr:colOff>
      <xdr:row>655</xdr:row>
      <xdr:rowOff>261408</xdr:rowOff>
    </xdr:from>
    <xdr:ext cx="209550" cy="160020"/>
    <xdr:pic>
      <xdr:nvPicPr>
        <xdr:cNvPr id="760" name="Picture 5" descr="http://t0.gstatic.com/images?q=tbn:ANd9GcR2wLGNqdW1KVjSkkXzxtY9J7kSH3YArES1m5PQzzCeqCTDlyA1FA">
          <a:extLst>
            <a:ext uri="{FF2B5EF4-FFF2-40B4-BE49-F238E27FC236}">
              <a16:creationId xmlns=""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81496558"/>
          <a:ext cx="209550" cy="160020"/>
        </a:xfrm>
        <a:prstGeom prst="rect">
          <a:avLst/>
        </a:prstGeom>
        <a:noFill/>
      </xdr:spPr>
    </xdr:pic>
    <xdr:clientData/>
  </xdr:oneCellAnchor>
  <xdr:oneCellAnchor>
    <xdr:from>
      <xdr:col>3</xdr:col>
      <xdr:colOff>1207557</xdr:colOff>
      <xdr:row>655</xdr:row>
      <xdr:rowOff>13757</xdr:rowOff>
    </xdr:from>
    <xdr:ext cx="152400" cy="203200"/>
    <xdr:pic>
      <xdr:nvPicPr>
        <xdr:cNvPr id="761" name="Picture 4">
          <a:extLst>
            <a:ext uri="{FF2B5EF4-FFF2-40B4-BE49-F238E27FC236}">
              <a16:creationId xmlns=""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81248907"/>
          <a:ext cx="152400" cy="203200"/>
        </a:xfrm>
        <a:prstGeom prst="rect">
          <a:avLst/>
        </a:prstGeom>
        <a:noFill/>
        <a:ln w="1">
          <a:noFill/>
          <a:miter lim="800000"/>
          <a:headEnd/>
          <a:tailEnd type="none" w="med" len="med"/>
        </a:ln>
        <a:effectLst/>
      </xdr:spPr>
    </xdr:pic>
    <xdr:clientData/>
  </xdr:oneCellAnchor>
  <xdr:oneCellAnchor>
    <xdr:from>
      <xdr:col>3</xdr:col>
      <xdr:colOff>38099</xdr:colOff>
      <xdr:row>655</xdr:row>
      <xdr:rowOff>0</xdr:rowOff>
    </xdr:from>
    <xdr:ext cx="158750" cy="190500"/>
    <xdr:pic>
      <xdr:nvPicPr>
        <xdr:cNvPr id="762" name="Picture 761" descr="http://www.blogcdn.com/media/2012/09/ltenetworks.jpg">
          <a:extLst>
            <a:ext uri="{FF2B5EF4-FFF2-40B4-BE49-F238E27FC236}">
              <a16:creationId xmlns="" xmlns:a16="http://schemas.microsoft.com/office/drawing/2014/main" id="{00000000-0008-0000-0A00-0000FA020000}"/>
            </a:ext>
          </a:extLst>
        </xdr:cNvPr>
        <xdr:cNvPicPr/>
      </xdr:nvPicPr>
      <xdr:blipFill>
        <a:blip xmlns:r="http://schemas.openxmlformats.org/officeDocument/2006/relationships" r:embed="rId50" cstate="print"/>
        <a:srcRect l="23556" r="27111"/>
        <a:stretch>
          <a:fillRect/>
        </a:stretch>
      </xdr:blipFill>
      <xdr:spPr bwMode="auto">
        <a:xfrm>
          <a:off x="2000249" y="281235150"/>
          <a:ext cx="158750" cy="190500"/>
        </a:xfrm>
        <a:prstGeom prst="rect">
          <a:avLst/>
        </a:prstGeom>
        <a:noFill/>
        <a:ln w="9525">
          <a:noFill/>
          <a:miter lim="800000"/>
          <a:headEnd/>
          <a:tailEnd/>
        </a:ln>
      </xdr:spPr>
    </xdr:pic>
    <xdr:clientData/>
  </xdr:oneCellAnchor>
  <xdr:twoCellAnchor>
    <xdr:from>
      <xdr:col>6</xdr:col>
      <xdr:colOff>314325</xdr:colOff>
      <xdr:row>931</xdr:row>
      <xdr:rowOff>0</xdr:rowOff>
    </xdr:from>
    <xdr:to>
      <xdr:col>7</xdr:col>
      <xdr:colOff>714375</xdr:colOff>
      <xdr:row>931</xdr:row>
      <xdr:rowOff>0</xdr:rowOff>
    </xdr:to>
    <xdr:grpSp>
      <xdr:nvGrpSpPr>
        <xdr:cNvPr id="763" name="Group 762">
          <a:extLst>
            <a:ext uri="{FF2B5EF4-FFF2-40B4-BE49-F238E27FC236}">
              <a16:creationId xmlns="" xmlns:a16="http://schemas.microsoft.com/office/drawing/2014/main" id="{00000000-0008-0000-0A00-0000FB020000}"/>
            </a:ext>
          </a:extLst>
        </xdr:cNvPr>
        <xdr:cNvGrpSpPr/>
      </xdr:nvGrpSpPr>
      <xdr:grpSpPr>
        <a:xfrm>
          <a:off x="6823075" y="901774083"/>
          <a:ext cx="1966383" cy="0"/>
          <a:chOff x="3762375" y="2121789"/>
          <a:chExt cx="2290765" cy="221361"/>
        </a:xfrm>
      </xdr:grpSpPr>
      <xdr:grpSp>
        <xdr:nvGrpSpPr>
          <xdr:cNvPr id="764" name="Group 675">
            <a:extLst>
              <a:ext uri="{FF2B5EF4-FFF2-40B4-BE49-F238E27FC236}">
                <a16:creationId xmlns="" xmlns:a16="http://schemas.microsoft.com/office/drawing/2014/main" id="{00000000-0008-0000-0A00-0000FC020000}"/>
              </a:ext>
            </a:extLst>
          </xdr:cNvPr>
          <xdr:cNvGrpSpPr/>
        </xdr:nvGrpSpPr>
        <xdr:grpSpPr>
          <a:xfrm>
            <a:off x="3762375" y="2133599"/>
            <a:ext cx="233365" cy="209551"/>
            <a:chOff x="3762375" y="2133599"/>
            <a:chExt cx="233365" cy="209551"/>
          </a:xfrm>
        </xdr:grpSpPr>
        <xdr:sp macro="" textlink="">
          <xdr:nvSpPr>
            <xdr:cNvPr id="768" name="Chevron 767">
              <a:extLst>
                <a:ext uri="{FF2B5EF4-FFF2-40B4-BE49-F238E27FC236}">
                  <a16:creationId xmlns="" xmlns:a16="http://schemas.microsoft.com/office/drawing/2014/main" id="{00000000-0008-0000-0A00-00000003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769" name="Chevron 768">
              <a:extLst>
                <a:ext uri="{FF2B5EF4-FFF2-40B4-BE49-F238E27FC236}">
                  <a16:creationId xmlns="" xmlns:a16="http://schemas.microsoft.com/office/drawing/2014/main" id="{00000000-0008-0000-0A00-00000103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765" name="Group 676">
            <a:extLst>
              <a:ext uri="{FF2B5EF4-FFF2-40B4-BE49-F238E27FC236}">
                <a16:creationId xmlns="" xmlns:a16="http://schemas.microsoft.com/office/drawing/2014/main" id="{00000000-0008-0000-0A00-0000FD020000}"/>
              </a:ext>
            </a:extLst>
          </xdr:cNvPr>
          <xdr:cNvGrpSpPr/>
        </xdr:nvGrpSpPr>
        <xdr:grpSpPr>
          <a:xfrm>
            <a:off x="5819775" y="2121789"/>
            <a:ext cx="233365" cy="209551"/>
            <a:chOff x="5819775" y="2121789"/>
            <a:chExt cx="233365" cy="209551"/>
          </a:xfrm>
        </xdr:grpSpPr>
        <xdr:sp macro="" textlink="">
          <xdr:nvSpPr>
            <xdr:cNvPr id="766" name="Chevron 765">
              <a:extLst>
                <a:ext uri="{FF2B5EF4-FFF2-40B4-BE49-F238E27FC236}">
                  <a16:creationId xmlns="" xmlns:a16="http://schemas.microsoft.com/office/drawing/2014/main" id="{00000000-0008-0000-0A00-0000FE02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767" name="Chevron 766">
              <a:extLst>
                <a:ext uri="{FF2B5EF4-FFF2-40B4-BE49-F238E27FC236}">
                  <a16:creationId xmlns="" xmlns:a16="http://schemas.microsoft.com/office/drawing/2014/main" id="{00000000-0008-0000-0A00-0000FF02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3</xdr:col>
      <xdr:colOff>0</xdr:colOff>
      <xdr:row>653</xdr:row>
      <xdr:rowOff>261408</xdr:rowOff>
    </xdr:from>
    <xdr:ext cx="209550" cy="160020"/>
    <xdr:pic>
      <xdr:nvPicPr>
        <xdr:cNvPr id="770" name="Picture 5" descr="http://t0.gstatic.com/images?q=tbn:ANd9GcR2wLGNqdW1KVjSkkXzxtY9J7kSH3YArES1m5PQzzCeqCTDlyA1FA">
          <a:extLst>
            <a:ext uri="{FF2B5EF4-FFF2-40B4-BE49-F238E27FC236}">
              <a16:creationId xmlns=""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8600958"/>
          <a:ext cx="209550" cy="160020"/>
        </a:xfrm>
        <a:prstGeom prst="rect">
          <a:avLst/>
        </a:prstGeom>
        <a:noFill/>
      </xdr:spPr>
    </xdr:pic>
    <xdr:clientData/>
  </xdr:oneCellAnchor>
  <xdr:oneCellAnchor>
    <xdr:from>
      <xdr:col>3</xdr:col>
      <xdr:colOff>1207557</xdr:colOff>
      <xdr:row>653</xdr:row>
      <xdr:rowOff>13757</xdr:rowOff>
    </xdr:from>
    <xdr:ext cx="152400" cy="203200"/>
    <xdr:pic>
      <xdr:nvPicPr>
        <xdr:cNvPr id="771" name="Picture 4">
          <a:extLst>
            <a:ext uri="{FF2B5EF4-FFF2-40B4-BE49-F238E27FC236}">
              <a16:creationId xmlns=""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8353307"/>
          <a:ext cx="152400" cy="203200"/>
        </a:xfrm>
        <a:prstGeom prst="rect">
          <a:avLst/>
        </a:prstGeom>
        <a:noFill/>
        <a:ln w="1">
          <a:noFill/>
          <a:miter lim="800000"/>
          <a:headEnd/>
          <a:tailEnd type="none" w="med" len="med"/>
        </a:ln>
        <a:effectLst/>
      </xdr:spPr>
    </xdr:pic>
    <xdr:clientData/>
  </xdr:oneCellAnchor>
  <xdr:oneCellAnchor>
    <xdr:from>
      <xdr:col>3</xdr:col>
      <xdr:colOff>38099</xdr:colOff>
      <xdr:row>653</xdr:row>
      <xdr:rowOff>0</xdr:rowOff>
    </xdr:from>
    <xdr:ext cx="158750" cy="190500"/>
    <xdr:pic>
      <xdr:nvPicPr>
        <xdr:cNvPr id="772" name="Picture 771" descr="http://www.blogcdn.com/media/2012/09/ltenetworks.jpg">
          <a:extLst>
            <a:ext uri="{FF2B5EF4-FFF2-40B4-BE49-F238E27FC236}">
              <a16:creationId xmlns="" xmlns:a16="http://schemas.microsoft.com/office/drawing/2014/main" id="{00000000-0008-0000-0A00-000004030000}"/>
            </a:ext>
          </a:extLst>
        </xdr:cNvPr>
        <xdr:cNvPicPr/>
      </xdr:nvPicPr>
      <xdr:blipFill>
        <a:blip xmlns:r="http://schemas.openxmlformats.org/officeDocument/2006/relationships" r:embed="rId50" cstate="print"/>
        <a:srcRect l="23556" r="27111"/>
        <a:stretch>
          <a:fillRect/>
        </a:stretch>
      </xdr:blipFill>
      <xdr:spPr bwMode="auto">
        <a:xfrm>
          <a:off x="2000249" y="278339550"/>
          <a:ext cx="158750" cy="190500"/>
        </a:xfrm>
        <a:prstGeom prst="rect">
          <a:avLst/>
        </a:prstGeom>
        <a:noFill/>
        <a:ln w="9525">
          <a:noFill/>
          <a:miter lim="800000"/>
          <a:headEnd/>
          <a:tailEnd/>
        </a:ln>
      </xdr:spPr>
    </xdr:pic>
    <xdr:clientData/>
  </xdr:oneCellAnchor>
  <xdr:oneCellAnchor>
    <xdr:from>
      <xdr:col>3</xdr:col>
      <xdr:colOff>0</xdr:colOff>
      <xdr:row>848</xdr:row>
      <xdr:rowOff>261408</xdr:rowOff>
    </xdr:from>
    <xdr:ext cx="209550" cy="160020"/>
    <xdr:pic>
      <xdr:nvPicPr>
        <xdr:cNvPr id="773" name="Picture 5" descr="http://t0.gstatic.com/images?q=tbn:ANd9GcR2wLGNqdW1KVjSkkXzxtY9J7kSH3YArES1m5PQzzCeqCTDlyA1FA">
          <a:extLst>
            <a:ext uri="{FF2B5EF4-FFF2-40B4-BE49-F238E27FC236}">
              <a16:creationId xmlns=""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6006583"/>
          <a:ext cx="209550" cy="160020"/>
        </a:xfrm>
        <a:prstGeom prst="rect">
          <a:avLst/>
        </a:prstGeom>
        <a:noFill/>
      </xdr:spPr>
    </xdr:pic>
    <xdr:clientData/>
  </xdr:oneCellAnchor>
  <xdr:oneCellAnchor>
    <xdr:from>
      <xdr:col>3</xdr:col>
      <xdr:colOff>1207557</xdr:colOff>
      <xdr:row>848</xdr:row>
      <xdr:rowOff>13757</xdr:rowOff>
    </xdr:from>
    <xdr:ext cx="152400" cy="203200"/>
    <xdr:pic>
      <xdr:nvPicPr>
        <xdr:cNvPr id="774" name="Picture 4">
          <a:extLst>
            <a:ext uri="{FF2B5EF4-FFF2-40B4-BE49-F238E27FC236}">
              <a16:creationId xmlns=""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5758932"/>
          <a:ext cx="152400" cy="203200"/>
        </a:xfrm>
        <a:prstGeom prst="rect">
          <a:avLst/>
        </a:prstGeom>
        <a:noFill/>
        <a:ln w="1">
          <a:noFill/>
          <a:miter lim="800000"/>
          <a:headEnd/>
          <a:tailEnd type="none" w="med" len="med"/>
        </a:ln>
        <a:effectLst/>
      </xdr:spPr>
    </xdr:pic>
    <xdr:clientData/>
  </xdr:oneCellAnchor>
  <xdr:oneCellAnchor>
    <xdr:from>
      <xdr:col>3</xdr:col>
      <xdr:colOff>38099</xdr:colOff>
      <xdr:row>848</xdr:row>
      <xdr:rowOff>0</xdr:rowOff>
    </xdr:from>
    <xdr:ext cx="158750" cy="190500"/>
    <xdr:pic>
      <xdr:nvPicPr>
        <xdr:cNvPr id="775" name="Picture 774" descr="http://www.blogcdn.com/media/2012/09/ltenetworks.jpg">
          <a:extLst>
            <a:ext uri="{FF2B5EF4-FFF2-40B4-BE49-F238E27FC236}">
              <a16:creationId xmlns="" xmlns:a16="http://schemas.microsoft.com/office/drawing/2014/main" id="{00000000-0008-0000-0A00-000007030000}"/>
            </a:ext>
          </a:extLst>
        </xdr:cNvPr>
        <xdr:cNvPicPr/>
      </xdr:nvPicPr>
      <xdr:blipFill>
        <a:blip xmlns:r="http://schemas.openxmlformats.org/officeDocument/2006/relationships" r:embed="rId50" cstate="print"/>
        <a:srcRect l="23556" r="27111"/>
        <a:stretch>
          <a:fillRect/>
        </a:stretch>
      </xdr:blipFill>
      <xdr:spPr bwMode="auto">
        <a:xfrm>
          <a:off x="2000249" y="475745175"/>
          <a:ext cx="158750" cy="190500"/>
        </a:xfrm>
        <a:prstGeom prst="rect">
          <a:avLst/>
        </a:prstGeom>
        <a:noFill/>
        <a:ln w="9525">
          <a:noFill/>
          <a:miter lim="800000"/>
          <a:headEnd/>
          <a:tailEnd/>
        </a:ln>
      </xdr:spPr>
    </xdr:pic>
    <xdr:clientData/>
  </xdr:oneCellAnchor>
  <xdr:oneCellAnchor>
    <xdr:from>
      <xdr:col>3</xdr:col>
      <xdr:colOff>0</xdr:colOff>
      <xdr:row>847</xdr:row>
      <xdr:rowOff>261408</xdr:rowOff>
    </xdr:from>
    <xdr:ext cx="209550" cy="160020"/>
    <xdr:pic>
      <xdr:nvPicPr>
        <xdr:cNvPr id="776" name="Picture 5" descr="http://t0.gstatic.com/images?q=tbn:ANd9GcR2wLGNqdW1KVjSkkXzxtY9J7kSH3YArES1m5PQzzCeqCTDlyA1FA">
          <a:extLst>
            <a:ext uri="{FF2B5EF4-FFF2-40B4-BE49-F238E27FC236}">
              <a16:creationId xmlns=""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4768333"/>
          <a:ext cx="209550" cy="160020"/>
        </a:xfrm>
        <a:prstGeom prst="rect">
          <a:avLst/>
        </a:prstGeom>
        <a:noFill/>
      </xdr:spPr>
    </xdr:pic>
    <xdr:clientData/>
  </xdr:oneCellAnchor>
  <xdr:oneCellAnchor>
    <xdr:from>
      <xdr:col>3</xdr:col>
      <xdr:colOff>1207557</xdr:colOff>
      <xdr:row>847</xdr:row>
      <xdr:rowOff>13757</xdr:rowOff>
    </xdr:from>
    <xdr:ext cx="152400" cy="203200"/>
    <xdr:pic>
      <xdr:nvPicPr>
        <xdr:cNvPr id="777" name="Picture 4">
          <a:extLst>
            <a:ext uri="{FF2B5EF4-FFF2-40B4-BE49-F238E27FC236}">
              <a16:creationId xmlns=""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4520682"/>
          <a:ext cx="152400" cy="203200"/>
        </a:xfrm>
        <a:prstGeom prst="rect">
          <a:avLst/>
        </a:prstGeom>
        <a:noFill/>
        <a:ln w="1">
          <a:noFill/>
          <a:miter lim="800000"/>
          <a:headEnd/>
          <a:tailEnd type="none" w="med" len="med"/>
        </a:ln>
        <a:effectLst/>
      </xdr:spPr>
    </xdr:pic>
    <xdr:clientData/>
  </xdr:oneCellAnchor>
  <xdr:oneCellAnchor>
    <xdr:from>
      <xdr:col>3</xdr:col>
      <xdr:colOff>38099</xdr:colOff>
      <xdr:row>847</xdr:row>
      <xdr:rowOff>0</xdr:rowOff>
    </xdr:from>
    <xdr:ext cx="158750" cy="190500"/>
    <xdr:pic>
      <xdr:nvPicPr>
        <xdr:cNvPr id="778" name="Picture 777" descr="http://www.blogcdn.com/media/2012/09/ltenetworks.jpg">
          <a:extLst>
            <a:ext uri="{FF2B5EF4-FFF2-40B4-BE49-F238E27FC236}">
              <a16:creationId xmlns="" xmlns:a16="http://schemas.microsoft.com/office/drawing/2014/main" id="{00000000-0008-0000-0A00-00000A030000}"/>
            </a:ext>
          </a:extLst>
        </xdr:cNvPr>
        <xdr:cNvPicPr/>
      </xdr:nvPicPr>
      <xdr:blipFill>
        <a:blip xmlns:r="http://schemas.openxmlformats.org/officeDocument/2006/relationships" r:embed="rId50" cstate="print"/>
        <a:srcRect l="23556" r="27111"/>
        <a:stretch>
          <a:fillRect/>
        </a:stretch>
      </xdr:blipFill>
      <xdr:spPr bwMode="auto">
        <a:xfrm>
          <a:off x="2000249" y="474506925"/>
          <a:ext cx="158750" cy="190500"/>
        </a:xfrm>
        <a:prstGeom prst="rect">
          <a:avLst/>
        </a:prstGeom>
        <a:noFill/>
        <a:ln w="9525">
          <a:noFill/>
          <a:miter lim="800000"/>
          <a:headEnd/>
          <a:tailEnd/>
        </a:ln>
      </xdr:spPr>
    </xdr:pic>
    <xdr:clientData/>
  </xdr:oneCellAnchor>
  <xdr:oneCellAnchor>
    <xdr:from>
      <xdr:col>3</xdr:col>
      <xdr:colOff>0</xdr:colOff>
      <xdr:row>846</xdr:row>
      <xdr:rowOff>261408</xdr:rowOff>
    </xdr:from>
    <xdr:ext cx="209550" cy="160020"/>
    <xdr:pic>
      <xdr:nvPicPr>
        <xdr:cNvPr id="779" name="Picture 5" descr="http://t0.gstatic.com/images?q=tbn:ANd9GcR2wLGNqdW1KVjSkkXzxtY9J7kSH3YArES1m5PQzzCeqCTDlyA1FA">
          <a:extLst>
            <a:ext uri="{FF2B5EF4-FFF2-40B4-BE49-F238E27FC236}">
              <a16:creationId xmlns=""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3530083"/>
          <a:ext cx="209550" cy="160020"/>
        </a:xfrm>
        <a:prstGeom prst="rect">
          <a:avLst/>
        </a:prstGeom>
        <a:noFill/>
      </xdr:spPr>
    </xdr:pic>
    <xdr:clientData/>
  </xdr:oneCellAnchor>
  <xdr:oneCellAnchor>
    <xdr:from>
      <xdr:col>3</xdr:col>
      <xdr:colOff>1207557</xdr:colOff>
      <xdr:row>846</xdr:row>
      <xdr:rowOff>13757</xdr:rowOff>
    </xdr:from>
    <xdr:ext cx="152400" cy="203200"/>
    <xdr:pic>
      <xdr:nvPicPr>
        <xdr:cNvPr id="780" name="Picture 4">
          <a:extLst>
            <a:ext uri="{FF2B5EF4-FFF2-40B4-BE49-F238E27FC236}">
              <a16:creationId xmlns=""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3282432"/>
          <a:ext cx="152400" cy="203200"/>
        </a:xfrm>
        <a:prstGeom prst="rect">
          <a:avLst/>
        </a:prstGeom>
        <a:noFill/>
        <a:ln w="1">
          <a:noFill/>
          <a:miter lim="800000"/>
          <a:headEnd/>
          <a:tailEnd type="none" w="med" len="med"/>
        </a:ln>
        <a:effectLst/>
      </xdr:spPr>
    </xdr:pic>
    <xdr:clientData/>
  </xdr:oneCellAnchor>
  <xdr:oneCellAnchor>
    <xdr:from>
      <xdr:col>3</xdr:col>
      <xdr:colOff>38099</xdr:colOff>
      <xdr:row>846</xdr:row>
      <xdr:rowOff>0</xdr:rowOff>
    </xdr:from>
    <xdr:ext cx="158750" cy="190500"/>
    <xdr:pic>
      <xdr:nvPicPr>
        <xdr:cNvPr id="781" name="Picture 780" descr="http://www.blogcdn.com/media/2012/09/ltenetworks.jpg">
          <a:extLst>
            <a:ext uri="{FF2B5EF4-FFF2-40B4-BE49-F238E27FC236}">
              <a16:creationId xmlns="" xmlns:a16="http://schemas.microsoft.com/office/drawing/2014/main" id="{00000000-0008-0000-0A00-00000D030000}"/>
            </a:ext>
          </a:extLst>
        </xdr:cNvPr>
        <xdr:cNvPicPr/>
      </xdr:nvPicPr>
      <xdr:blipFill>
        <a:blip xmlns:r="http://schemas.openxmlformats.org/officeDocument/2006/relationships" r:embed="rId50" cstate="print"/>
        <a:srcRect l="23556" r="27111"/>
        <a:stretch>
          <a:fillRect/>
        </a:stretch>
      </xdr:blipFill>
      <xdr:spPr bwMode="auto">
        <a:xfrm>
          <a:off x="2000249" y="473268675"/>
          <a:ext cx="158750" cy="190500"/>
        </a:xfrm>
        <a:prstGeom prst="rect">
          <a:avLst/>
        </a:prstGeom>
        <a:noFill/>
        <a:ln w="9525">
          <a:noFill/>
          <a:miter lim="800000"/>
          <a:headEnd/>
          <a:tailEnd/>
        </a:ln>
      </xdr:spPr>
    </xdr:pic>
    <xdr:clientData/>
  </xdr:oneCellAnchor>
  <xdr:oneCellAnchor>
    <xdr:from>
      <xdr:col>3</xdr:col>
      <xdr:colOff>0</xdr:colOff>
      <xdr:row>652</xdr:row>
      <xdr:rowOff>261408</xdr:rowOff>
    </xdr:from>
    <xdr:ext cx="209550" cy="160020"/>
    <xdr:pic>
      <xdr:nvPicPr>
        <xdr:cNvPr id="782" name="Picture 5" descr="http://t0.gstatic.com/images?q=tbn:ANd9GcR2wLGNqdW1KVjSkkXzxtY9J7kSH3YArES1m5PQzzCeqCTDlyA1FA">
          <a:extLst>
            <a:ext uri="{FF2B5EF4-FFF2-40B4-BE49-F238E27FC236}">
              <a16:creationId xmlns=""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7153158"/>
          <a:ext cx="209550" cy="160020"/>
        </a:xfrm>
        <a:prstGeom prst="rect">
          <a:avLst/>
        </a:prstGeom>
        <a:noFill/>
      </xdr:spPr>
    </xdr:pic>
    <xdr:clientData/>
  </xdr:oneCellAnchor>
  <xdr:oneCellAnchor>
    <xdr:from>
      <xdr:col>3</xdr:col>
      <xdr:colOff>1207557</xdr:colOff>
      <xdr:row>652</xdr:row>
      <xdr:rowOff>13757</xdr:rowOff>
    </xdr:from>
    <xdr:ext cx="152400" cy="203200"/>
    <xdr:pic>
      <xdr:nvPicPr>
        <xdr:cNvPr id="783" name="Picture 4">
          <a:extLst>
            <a:ext uri="{FF2B5EF4-FFF2-40B4-BE49-F238E27FC236}">
              <a16:creationId xmlns=""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6905507"/>
          <a:ext cx="152400" cy="203200"/>
        </a:xfrm>
        <a:prstGeom prst="rect">
          <a:avLst/>
        </a:prstGeom>
        <a:noFill/>
        <a:ln w="1">
          <a:noFill/>
          <a:miter lim="800000"/>
          <a:headEnd/>
          <a:tailEnd type="none" w="med" len="med"/>
        </a:ln>
        <a:effectLst/>
      </xdr:spPr>
    </xdr:pic>
    <xdr:clientData/>
  </xdr:oneCellAnchor>
  <xdr:oneCellAnchor>
    <xdr:from>
      <xdr:col>3</xdr:col>
      <xdr:colOff>38099</xdr:colOff>
      <xdr:row>652</xdr:row>
      <xdr:rowOff>0</xdr:rowOff>
    </xdr:from>
    <xdr:ext cx="158750" cy="190500"/>
    <xdr:pic>
      <xdr:nvPicPr>
        <xdr:cNvPr id="784" name="Picture 783" descr="http://www.blogcdn.com/media/2012/09/ltenetworks.jpg">
          <a:extLst>
            <a:ext uri="{FF2B5EF4-FFF2-40B4-BE49-F238E27FC236}">
              <a16:creationId xmlns="" xmlns:a16="http://schemas.microsoft.com/office/drawing/2014/main" id="{00000000-0008-0000-0A00-000010030000}"/>
            </a:ext>
          </a:extLst>
        </xdr:cNvPr>
        <xdr:cNvPicPr/>
      </xdr:nvPicPr>
      <xdr:blipFill>
        <a:blip xmlns:r="http://schemas.openxmlformats.org/officeDocument/2006/relationships" r:embed="rId50" cstate="print"/>
        <a:srcRect l="23556" r="27111"/>
        <a:stretch>
          <a:fillRect/>
        </a:stretch>
      </xdr:blipFill>
      <xdr:spPr bwMode="auto">
        <a:xfrm>
          <a:off x="2000249" y="276891750"/>
          <a:ext cx="158750" cy="190500"/>
        </a:xfrm>
        <a:prstGeom prst="rect">
          <a:avLst/>
        </a:prstGeom>
        <a:noFill/>
        <a:ln w="9525">
          <a:noFill/>
          <a:miter lim="800000"/>
          <a:headEnd/>
          <a:tailEnd/>
        </a:ln>
      </xdr:spPr>
    </xdr:pic>
    <xdr:clientData/>
  </xdr:oneCellAnchor>
  <xdr:oneCellAnchor>
    <xdr:from>
      <xdr:col>3</xdr:col>
      <xdr:colOff>0</xdr:colOff>
      <xdr:row>651</xdr:row>
      <xdr:rowOff>28576</xdr:rowOff>
    </xdr:from>
    <xdr:ext cx="209550" cy="160020"/>
    <xdr:pic>
      <xdr:nvPicPr>
        <xdr:cNvPr id="785" name="Picture 5" descr="http://t0.gstatic.com/images?q=tbn:ANd9GcR2wLGNqdW1KVjSkkXzxtY9J7kSH3YArES1m5PQzzCeqCTDlyA1FA">
          <a:extLst>
            <a:ext uri="{FF2B5EF4-FFF2-40B4-BE49-F238E27FC236}">
              <a16:creationId xmlns=""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5786851"/>
          <a:ext cx="209550" cy="160020"/>
        </a:xfrm>
        <a:prstGeom prst="rect">
          <a:avLst/>
        </a:prstGeom>
        <a:noFill/>
      </xdr:spPr>
    </xdr:pic>
    <xdr:clientData/>
  </xdr:oneCellAnchor>
  <xdr:oneCellAnchor>
    <xdr:from>
      <xdr:col>3</xdr:col>
      <xdr:colOff>1207557</xdr:colOff>
      <xdr:row>651</xdr:row>
      <xdr:rowOff>0</xdr:rowOff>
    </xdr:from>
    <xdr:ext cx="152400" cy="203200"/>
    <xdr:pic>
      <xdr:nvPicPr>
        <xdr:cNvPr id="786" name="Picture 4">
          <a:extLst>
            <a:ext uri="{FF2B5EF4-FFF2-40B4-BE49-F238E27FC236}">
              <a16:creationId xmlns=""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5758275"/>
          <a:ext cx="152400" cy="203200"/>
        </a:xfrm>
        <a:prstGeom prst="rect">
          <a:avLst/>
        </a:prstGeom>
        <a:noFill/>
        <a:ln w="1">
          <a:noFill/>
          <a:miter lim="800000"/>
          <a:headEnd/>
          <a:tailEnd type="none" w="med" len="med"/>
        </a:ln>
        <a:effectLst/>
      </xdr:spPr>
    </xdr:pic>
    <xdr:clientData/>
  </xdr:oneCellAnchor>
  <xdr:oneCellAnchor>
    <xdr:from>
      <xdr:col>3</xdr:col>
      <xdr:colOff>0</xdr:colOff>
      <xdr:row>650</xdr:row>
      <xdr:rowOff>28576</xdr:rowOff>
    </xdr:from>
    <xdr:ext cx="209550" cy="160020"/>
    <xdr:pic>
      <xdr:nvPicPr>
        <xdr:cNvPr id="787" name="Picture 5" descr="http://t0.gstatic.com/images?q=tbn:ANd9GcR2wLGNqdW1KVjSkkXzxtY9J7kSH3YArES1m5PQzzCeqCTDlyA1FA">
          <a:extLst>
            <a:ext uri="{FF2B5EF4-FFF2-40B4-BE49-F238E27FC236}">
              <a16:creationId xmlns=""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4653376"/>
          <a:ext cx="209550" cy="160020"/>
        </a:xfrm>
        <a:prstGeom prst="rect">
          <a:avLst/>
        </a:prstGeom>
        <a:noFill/>
      </xdr:spPr>
    </xdr:pic>
    <xdr:clientData/>
  </xdr:oneCellAnchor>
  <xdr:oneCellAnchor>
    <xdr:from>
      <xdr:col>3</xdr:col>
      <xdr:colOff>1207557</xdr:colOff>
      <xdr:row>650</xdr:row>
      <xdr:rowOff>0</xdr:rowOff>
    </xdr:from>
    <xdr:ext cx="152400" cy="203200"/>
    <xdr:pic>
      <xdr:nvPicPr>
        <xdr:cNvPr id="788" name="Picture 4">
          <a:extLst>
            <a:ext uri="{FF2B5EF4-FFF2-40B4-BE49-F238E27FC236}">
              <a16:creationId xmlns=""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4624800"/>
          <a:ext cx="152400" cy="203200"/>
        </a:xfrm>
        <a:prstGeom prst="rect">
          <a:avLst/>
        </a:prstGeom>
        <a:noFill/>
        <a:ln w="1">
          <a:noFill/>
          <a:miter lim="800000"/>
          <a:headEnd/>
          <a:tailEnd type="none" w="med" len="med"/>
        </a:ln>
        <a:effectLst/>
      </xdr:spPr>
    </xdr:pic>
    <xdr:clientData/>
  </xdr:oneCellAnchor>
  <xdr:oneCellAnchor>
    <xdr:from>
      <xdr:col>3</xdr:col>
      <xdr:colOff>0</xdr:colOff>
      <xdr:row>649</xdr:row>
      <xdr:rowOff>28576</xdr:rowOff>
    </xdr:from>
    <xdr:ext cx="209550" cy="160020"/>
    <xdr:pic>
      <xdr:nvPicPr>
        <xdr:cNvPr id="789" name="Picture 5" descr="http://t0.gstatic.com/images?q=tbn:ANd9GcR2wLGNqdW1KVjSkkXzxtY9J7kSH3YArES1m5PQzzCeqCTDlyA1FA">
          <a:extLst>
            <a:ext uri="{FF2B5EF4-FFF2-40B4-BE49-F238E27FC236}">
              <a16:creationId xmlns=""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3519901"/>
          <a:ext cx="209550" cy="160020"/>
        </a:xfrm>
        <a:prstGeom prst="rect">
          <a:avLst/>
        </a:prstGeom>
        <a:noFill/>
      </xdr:spPr>
    </xdr:pic>
    <xdr:clientData/>
  </xdr:oneCellAnchor>
  <xdr:oneCellAnchor>
    <xdr:from>
      <xdr:col>3</xdr:col>
      <xdr:colOff>1207557</xdr:colOff>
      <xdr:row>649</xdr:row>
      <xdr:rowOff>0</xdr:rowOff>
    </xdr:from>
    <xdr:ext cx="152400" cy="203200"/>
    <xdr:pic>
      <xdr:nvPicPr>
        <xdr:cNvPr id="790" name="Picture 4">
          <a:extLst>
            <a:ext uri="{FF2B5EF4-FFF2-40B4-BE49-F238E27FC236}">
              <a16:creationId xmlns=""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3491325"/>
          <a:ext cx="152400" cy="203200"/>
        </a:xfrm>
        <a:prstGeom prst="rect">
          <a:avLst/>
        </a:prstGeom>
        <a:noFill/>
        <a:ln w="1">
          <a:noFill/>
          <a:miter lim="800000"/>
          <a:headEnd/>
          <a:tailEnd type="none" w="med" len="med"/>
        </a:ln>
        <a:effectLst/>
      </xdr:spPr>
    </xdr:pic>
    <xdr:clientData/>
  </xdr:oneCellAnchor>
  <xdr:oneCellAnchor>
    <xdr:from>
      <xdr:col>3</xdr:col>
      <xdr:colOff>0</xdr:colOff>
      <xdr:row>648</xdr:row>
      <xdr:rowOff>28576</xdr:rowOff>
    </xdr:from>
    <xdr:ext cx="209550" cy="160020"/>
    <xdr:pic>
      <xdr:nvPicPr>
        <xdr:cNvPr id="791" name="Picture 5" descr="http://t0.gstatic.com/images?q=tbn:ANd9GcR2wLGNqdW1KVjSkkXzxtY9J7kSH3YArES1m5PQzzCeqCTDlyA1FA">
          <a:extLst>
            <a:ext uri="{FF2B5EF4-FFF2-40B4-BE49-F238E27FC236}">
              <a16:creationId xmlns=""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2386426"/>
          <a:ext cx="209550" cy="160020"/>
        </a:xfrm>
        <a:prstGeom prst="rect">
          <a:avLst/>
        </a:prstGeom>
        <a:noFill/>
      </xdr:spPr>
    </xdr:pic>
    <xdr:clientData/>
  </xdr:oneCellAnchor>
  <xdr:oneCellAnchor>
    <xdr:from>
      <xdr:col>3</xdr:col>
      <xdr:colOff>1207557</xdr:colOff>
      <xdr:row>648</xdr:row>
      <xdr:rowOff>0</xdr:rowOff>
    </xdr:from>
    <xdr:ext cx="152400" cy="203200"/>
    <xdr:pic>
      <xdr:nvPicPr>
        <xdr:cNvPr id="792" name="Picture 4">
          <a:extLst>
            <a:ext uri="{FF2B5EF4-FFF2-40B4-BE49-F238E27FC236}">
              <a16:creationId xmlns=""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2357850"/>
          <a:ext cx="152400" cy="203200"/>
        </a:xfrm>
        <a:prstGeom prst="rect">
          <a:avLst/>
        </a:prstGeom>
        <a:noFill/>
        <a:ln w="1">
          <a:noFill/>
          <a:miter lim="800000"/>
          <a:headEnd/>
          <a:tailEnd type="none" w="med" len="med"/>
        </a:ln>
        <a:effectLst/>
      </xdr:spPr>
    </xdr:pic>
    <xdr:clientData/>
  </xdr:oneCellAnchor>
  <xdr:oneCellAnchor>
    <xdr:from>
      <xdr:col>3</xdr:col>
      <xdr:colOff>0</xdr:colOff>
      <xdr:row>287</xdr:row>
      <xdr:rowOff>261408</xdr:rowOff>
    </xdr:from>
    <xdr:ext cx="209550" cy="160020"/>
    <xdr:pic>
      <xdr:nvPicPr>
        <xdr:cNvPr id="793" name="Picture 5" descr="http://t0.gstatic.com/images?q=tbn:ANd9GcR2wLGNqdW1KVjSkkXzxtY9J7kSH3YArES1m5PQzzCeqCTDlyA1FA">
          <a:extLst>
            <a:ext uri="{FF2B5EF4-FFF2-40B4-BE49-F238E27FC236}">
              <a16:creationId xmlns=""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2702783"/>
          <a:ext cx="209550" cy="160020"/>
        </a:xfrm>
        <a:prstGeom prst="rect">
          <a:avLst/>
        </a:prstGeom>
        <a:noFill/>
      </xdr:spPr>
    </xdr:pic>
    <xdr:clientData/>
  </xdr:oneCellAnchor>
  <xdr:oneCellAnchor>
    <xdr:from>
      <xdr:col>3</xdr:col>
      <xdr:colOff>1207557</xdr:colOff>
      <xdr:row>287</xdr:row>
      <xdr:rowOff>13757</xdr:rowOff>
    </xdr:from>
    <xdr:ext cx="152400" cy="203200"/>
    <xdr:pic>
      <xdr:nvPicPr>
        <xdr:cNvPr id="794" name="Picture 4">
          <a:extLst>
            <a:ext uri="{FF2B5EF4-FFF2-40B4-BE49-F238E27FC236}">
              <a16:creationId xmlns=""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02455132"/>
          <a:ext cx="152400" cy="203200"/>
        </a:xfrm>
        <a:prstGeom prst="rect">
          <a:avLst/>
        </a:prstGeom>
        <a:noFill/>
        <a:ln w="1">
          <a:noFill/>
          <a:miter lim="800000"/>
          <a:headEnd/>
          <a:tailEnd type="none" w="med" len="med"/>
        </a:ln>
        <a:effectLst/>
      </xdr:spPr>
    </xdr:pic>
    <xdr:clientData/>
  </xdr:oneCellAnchor>
  <xdr:oneCellAnchor>
    <xdr:from>
      <xdr:col>3</xdr:col>
      <xdr:colOff>38099</xdr:colOff>
      <xdr:row>287</xdr:row>
      <xdr:rowOff>0</xdr:rowOff>
    </xdr:from>
    <xdr:ext cx="158750" cy="190500"/>
    <xdr:pic>
      <xdr:nvPicPr>
        <xdr:cNvPr id="795" name="Picture 794" descr="http://www.blogcdn.com/media/2012/09/ltenetworks.jpg">
          <a:extLst>
            <a:ext uri="{FF2B5EF4-FFF2-40B4-BE49-F238E27FC236}">
              <a16:creationId xmlns="" xmlns:a16="http://schemas.microsoft.com/office/drawing/2014/main" id="{00000000-0008-0000-0A00-00001B030000}"/>
            </a:ext>
          </a:extLst>
        </xdr:cNvPr>
        <xdr:cNvPicPr/>
      </xdr:nvPicPr>
      <xdr:blipFill>
        <a:blip xmlns:r="http://schemas.openxmlformats.org/officeDocument/2006/relationships" r:embed="rId50" cstate="print"/>
        <a:srcRect l="23556" r="27111"/>
        <a:stretch>
          <a:fillRect/>
        </a:stretch>
      </xdr:blipFill>
      <xdr:spPr bwMode="auto">
        <a:xfrm>
          <a:off x="2000249" y="102441375"/>
          <a:ext cx="158750" cy="190500"/>
        </a:xfrm>
        <a:prstGeom prst="rect">
          <a:avLst/>
        </a:prstGeom>
        <a:noFill/>
        <a:ln w="9525">
          <a:noFill/>
          <a:miter lim="800000"/>
          <a:headEnd/>
          <a:tailEnd/>
        </a:ln>
      </xdr:spPr>
    </xdr:pic>
    <xdr:clientData/>
  </xdr:oneCellAnchor>
  <xdr:twoCellAnchor editAs="oneCell">
    <xdr:from>
      <xdr:col>3</xdr:col>
      <xdr:colOff>0</xdr:colOff>
      <xdr:row>231</xdr:row>
      <xdr:rowOff>261408</xdr:rowOff>
    </xdr:from>
    <xdr:to>
      <xdr:col>3</xdr:col>
      <xdr:colOff>209550</xdr:colOff>
      <xdr:row>231</xdr:row>
      <xdr:rowOff>421428</xdr:rowOff>
    </xdr:to>
    <xdr:pic>
      <xdr:nvPicPr>
        <xdr:cNvPr id="796" name="Picture 5" descr="http://t0.gstatic.com/images?q=tbn:ANd9GcR2wLGNqdW1KVjSkkXzxtY9J7kSH3YArES1m5PQzzCeqCTDlyA1FA">
          <a:extLst>
            <a:ext uri="{FF2B5EF4-FFF2-40B4-BE49-F238E27FC236}">
              <a16:creationId xmlns=""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77004333"/>
          <a:ext cx="209550" cy="160020"/>
        </a:xfrm>
        <a:prstGeom prst="rect">
          <a:avLst/>
        </a:prstGeom>
        <a:noFill/>
      </xdr:spPr>
    </xdr:pic>
    <xdr:clientData/>
  </xdr:twoCellAnchor>
  <xdr:twoCellAnchor editAs="oneCell">
    <xdr:from>
      <xdr:col>3</xdr:col>
      <xdr:colOff>1207557</xdr:colOff>
      <xdr:row>231</xdr:row>
      <xdr:rowOff>13757</xdr:rowOff>
    </xdr:from>
    <xdr:to>
      <xdr:col>3</xdr:col>
      <xdr:colOff>1359957</xdr:colOff>
      <xdr:row>231</xdr:row>
      <xdr:rowOff>216957</xdr:rowOff>
    </xdr:to>
    <xdr:pic>
      <xdr:nvPicPr>
        <xdr:cNvPr id="797" name="Picture 4">
          <a:extLst>
            <a:ext uri="{FF2B5EF4-FFF2-40B4-BE49-F238E27FC236}">
              <a16:creationId xmlns=""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767566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231</xdr:row>
      <xdr:rowOff>0</xdr:rowOff>
    </xdr:from>
    <xdr:to>
      <xdr:col>3</xdr:col>
      <xdr:colOff>196849</xdr:colOff>
      <xdr:row>231</xdr:row>
      <xdr:rowOff>190500</xdr:rowOff>
    </xdr:to>
    <xdr:pic>
      <xdr:nvPicPr>
        <xdr:cNvPr id="798" name="Picture 797" descr="http://www.blogcdn.com/media/2012/09/ltenetworks.jpg">
          <a:extLst>
            <a:ext uri="{FF2B5EF4-FFF2-40B4-BE49-F238E27FC236}">
              <a16:creationId xmlns="" xmlns:a16="http://schemas.microsoft.com/office/drawing/2014/main" id="{00000000-0008-0000-0A00-00001E030000}"/>
            </a:ext>
          </a:extLst>
        </xdr:cNvPr>
        <xdr:cNvPicPr/>
      </xdr:nvPicPr>
      <xdr:blipFill>
        <a:blip xmlns:r="http://schemas.openxmlformats.org/officeDocument/2006/relationships" r:embed="rId50" cstate="print"/>
        <a:srcRect l="23556" r="27111"/>
        <a:stretch>
          <a:fillRect/>
        </a:stretch>
      </xdr:blipFill>
      <xdr:spPr bwMode="auto">
        <a:xfrm>
          <a:off x="2000249" y="76742925"/>
          <a:ext cx="158750" cy="190500"/>
        </a:xfrm>
        <a:prstGeom prst="rect">
          <a:avLst/>
        </a:prstGeom>
        <a:noFill/>
        <a:ln w="9525">
          <a:noFill/>
          <a:miter lim="800000"/>
          <a:headEnd/>
          <a:tailEnd/>
        </a:ln>
      </xdr:spPr>
    </xdr:pic>
    <xdr:clientData/>
  </xdr:twoCellAnchor>
  <xdr:oneCellAnchor>
    <xdr:from>
      <xdr:col>3</xdr:col>
      <xdr:colOff>0</xdr:colOff>
      <xdr:row>647</xdr:row>
      <xdr:rowOff>261408</xdr:rowOff>
    </xdr:from>
    <xdr:ext cx="209550" cy="160020"/>
    <xdr:pic>
      <xdr:nvPicPr>
        <xdr:cNvPr id="799" name="Picture 5" descr="http://t0.gstatic.com/images?q=tbn:ANd9GcR2wLGNqdW1KVjSkkXzxtY9J7kSH3YArES1m5PQzzCeqCTDlyA1FA">
          <a:extLst>
            <a:ext uri="{FF2B5EF4-FFF2-40B4-BE49-F238E27FC236}">
              <a16:creationId xmlns=""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71485783"/>
          <a:ext cx="209550" cy="160020"/>
        </a:xfrm>
        <a:prstGeom prst="rect">
          <a:avLst/>
        </a:prstGeom>
        <a:noFill/>
      </xdr:spPr>
    </xdr:pic>
    <xdr:clientData/>
  </xdr:oneCellAnchor>
  <xdr:oneCellAnchor>
    <xdr:from>
      <xdr:col>3</xdr:col>
      <xdr:colOff>1207557</xdr:colOff>
      <xdr:row>647</xdr:row>
      <xdr:rowOff>13757</xdr:rowOff>
    </xdr:from>
    <xdr:ext cx="152400" cy="203200"/>
    <xdr:pic>
      <xdr:nvPicPr>
        <xdr:cNvPr id="800" name="Picture 4">
          <a:extLst>
            <a:ext uri="{FF2B5EF4-FFF2-40B4-BE49-F238E27FC236}">
              <a16:creationId xmlns=""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71238132"/>
          <a:ext cx="152400" cy="203200"/>
        </a:xfrm>
        <a:prstGeom prst="rect">
          <a:avLst/>
        </a:prstGeom>
        <a:noFill/>
        <a:ln w="1">
          <a:noFill/>
          <a:miter lim="800000"/>
          <a:headEnd/>
          <a:tailEnd type="none" w="med" len="med"/>
        </a:ln>
        <a:effectLst/>
      </xdr:spPr>
    </xdr:pic>
    <xdr:clientData/>
  </xdr:oneCellAnchor>
  <xdr:oneCellAnchor>
    <xdr:from>
      <xdr:col>3</xdr:col>
      <xdr:colOff>38099</xdr:colOff>
      <xdr:row>647</xdr:row>
      <xdr:rowOff>0</xdr:rowOff>
    </xdr:from>
    <xdr:ext cx="158750" cy="190500"/>
    <xdr:pic>
      <xdr:nvPicPr>
        <xdr:cNvPr id="801" name="Picture 800" descr="http://www.blogcdn.com/media/2012/09/ltenetworks.jpg">
          <a:extLst>
            <a:ext uri="{FF2B5EF4-FFF2-40B4-BE49-F238E27FC236}">
              <a16:creationId xmlns="" xmlns:a16="http://schemas.microsoft.com/office/drawing/2014/main" id="{00000000-0008-0000-0A00-000021030000}"/>
            </a:ext>
          </a:extLst>
        </xdr:cNvPr>
        <xdr:cNvPicPr/>
      </xdr:nvPicPr>
      <xdr:blipFill>
        <a:blip xmlns:r="http://schemas.openxmlformats.org/officeDocument/2006/relationships" r:embed="rId50" cstate="print"/>
        <a:srcRect l="23556" r="27111"/>
        <a:stretch>
          <a:fillRect/>
        </a:stretch>
      </xdr:blipFill>
      <xdr:spPr bwMode="auto">
        <a:xfrm>
          <a:off x="2000249" y="271224375"/>
          <a:ext cx="158750" cy="190500"/>
        </a:xfrm>
        <a:prstGeom prst="rect">
          <a:avLst/>
        </a:prstGeom>
        <a:noFill/>
        <a:ln w="9525">
          <a:noFill/>
          <a:miter lim="800000"/>
          <a:headEnd/>
          <a:tailEnd/>
        </a:ln>
      </xdr:spPr>
    </xdr:pic>
    <xdr:clientData/>
  </xdr:oneCellAnchor>
  <xdr:oneCellAnchor>
    <xdr:from>
      <xdr:col>3</xdr:col>
      <xdr:colOff>0</xdr:colOff>
      <xdr:row>646</xdr:row>
      <xdr:rowOff>261408</xdr:rowOff>
    </xdr:from>
    <xdr:ext cx="209550" cy="160020"/>
    <xdr:pic>
      <xdr:nvPicPr>
        <xdr:cNvPr id="802" name="Picture 5" descr="http://t0.gstatic.com/images?q=tbn:ANd9GcR2wLGNqdW1KVjSkkXzxtY9J7kSH3YArES1m5PQzzCeqCTDlyA1FA">
          <a:extLst>
            <a:ext uri="{FF2B5EF4-FFF2-40B4-BE49-F238E27FC236}">
              <a16:creationId xmlns=""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9990358"/>
          <a:ext cx="209550" cy="160020"/>
        </a:xfrm>
        <a:prstGeom prst="rect">
          <a:avLst/>
        </a:prstGeom>
        <a:noFill/>
      </xdr:spPr>
    </xdr:pic>
    <xdr:clientData/>
  </xdr:oneCellAnchor>
  <xdr:oneCellAnchor>
    <xdr:from>
      <xdr:col>3</xdr:col>
      <xdr:colOff>1207557</xdr:colOff>
      <xdr:row>646</xdr:row>
      <xdr:rowOff>13757</xdr:rowOff>
    </xdr:from>
    <xdr:ext cx="152400" cy="203200"/>
    <xdr:pic>
      <xdr:nvPicPr>
        <xdr:cNvPr id="803" name="Picture 4">
          <a:extLst>
            <a:ext uri="{FF2B5EF4-FFF2-40B4-BE49-F238E27FC236}">
              <a16:creationId xmlns=""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9742707"/>
          <a:ext cx="152400" cy="203200"/>
        </a:xfrm>
        <a:prstGeom prst="rect">
          <a:avLst/>
        </a:prstGeom>
        <a:noFill/>
        <a:ln w="1">
          <a:noFill/>
          <a:miter lim="800000"/>
          <a:headEnd/>
          <a:tailEnd type="none" w="med" len="med"/>
        </a:ln>
        <a:effectLst/>
      </xdr:spPr>
    </xdr:pic>
    <xdr:clientData/>
  </xdr:oneCellAnchor>
  <xdr:oneCellAnchor>
    <xdr:from>
      <xdr:col>3</xdr:col>
      <xdr:colOff>38099</xdr:colOff>
      <xdr:row>646</xdr:row>
      <xdr:rowOff>0</xdr:rowOff>
    </xdr:from>
    <xdr:ext cx="158750" cy="190500"/>
    <xdr:pic>
      <xdr:nvPicPr>
        <xdr:cNvPr id="804" name="Picture 803" descr="http://www.blogcdn.com/media/2012/09/ltenetworks.jpg">
          <a:extLst>
            <a:ext uri="{FF2B5EF4-FFF2-40B4-BE49-F238E27FC236}">
              <a16:creationId xmlns="" xmlns:a16="http://schemas.microsoft.com/office/drawing/2014/main" id="{00000000-0008-0000-0A00-000024030000}"/>
            </a:ext>
          </a:extLst>
        </xdr:cNvPr>
        <xdr:cNvPicPr/>
      </xdr:nvPicPr>
      <xdr:blipFill>
        <a:blip xmlns:r="http://schemas.openxmlformats.org/officeDocument/2006/relationships" r:embed="rId50" cstate="print"/>
        <a:srcRect l="23556" r="27111"/>
        <a:stretch>
          <a:fillRect/>
        </a:stretch>
      </xdr:blipFill>
      <xdr:spPr bwMode="auto">
        <a:xfrm>
          <a:off x="2000249" y="269728950"/>
          <a:ext cx="158750" cy="190500"/>
        </a:xfrm>
        <a:prstGeom prst="rect">
          <a:avLst/>
        </a:prstGeom>
        <a:noFill/>
        <a:ln w="9525">
          <a:noFill/>
          <a:miter lim="800000"/>
          <a:headEnd/>
          <a:tailEnd/>
        </a:ln>
      </xdr:spPr>
    </xdr:pic>
    <xdr:clientData/>
  </xdr:oneCellAnchor>
  <xdr:oneCellAnchor>
    <xdr:from>
      <xdr:col>3</xdr:col>
      <xdr:colOff>0</xdr:colOff>
      <xdr:row>645</xdr:row>
      <xdr:rowOff>261408</xdr:rowOff>
    </xdr:from>
    <xdr:ext cx="209550" cy="160020"/>
    <xdr:pic>
      <xdr:nvPicPr>
        <xdr:cNvPr id="805" name="Picture 5" descr="http://t0.gstatic.com/images?q=tbn:ANd9GcR2wLGNqdW1KVjSkkXzxtY9J7kSH3YArES1m5PQzzCeqCTDlyA1FA">
          <a:extLst>
            <a:ext uri="{FF2B5EF4-FFF2-40B4-BE49-F238E27FC236}">
              <a16:creationId xmlns=""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8856883"/>
          <a:ext cx="209550" cy="160020"/>
        </a:xfrm>
        <a:prstGeom prst="rect">
          <a:avLst/>
        </a:prstGeom>
        <a:noFill/>
      </xdr:spPr>
    </xdr:pic>
    <xdr:clientData/>
  </xdr:oneCellAnchor>
  <xdr:oneCellAnchor>
    <xdr:from>
      <xdr:col>3</xdr:col>
      <xdr:colOff>1207557</xdr:colOff>
      <xdr:row>645</xdr:row>
      <xdr:rowOff>13757</xdr:rowOff>
    </xdr:from>
    <xdr:ext cx="152400" cy="203200"/>
    <xdr:pic>
      <xdr:nvPicPr>
        <xdr:cNvPr id="806" name="Picture 4">
          <a:extLst>
            <a:ext uri="{FF2B5EF4-FFF2-40B4-BE49-F238E27FC236}">
              <a16:creationId xmlns=""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8609232"/>
          <a:ext cx="152400" cy="203200"/>
        </a:xfrm>
        <a:prstGeom prst="rect">
          <a:avLst/>
        </a:prstGeom>
        <a:noFill/>
        <a:ln w="1">
          <a:noFill/>
          <a:miter lim="800000"/>
          <a:headEnd/>
          <a:tailEnd type="none" w="med" len="med"/>
        </a:ln>
        <a:effectLst/>
      </xdr:spPr>
    </xdr:pic>
    <xdr:clientData/>
  </xdr:oneCellAnchor>
  <xdr:oneCellAnchor>
    <xdr:from>
      <xdr:col>3</xdr:col>
      <xdr:colOff>38099</xdr:colOff>
      <xdr:row>645</xdr:row>
      <xdr:rowOff>0</xdr:rowOff>
    </xdr:from>
    <xdr:ext cx="158750" cy="190500"/>
    <xdr:pic>
      <xdr:nvPicPr>
        <xdr:cNvPr id="807" name="Picture 806" descr="http://www.blogcdn.com/media/2012/09/ltenetworks.jpg">
          <a:extLst>
            <a:ext uri="{FF2B5EF4-FFF2-40B4-BE49-F238E27FC236}">
              <a16:creationId xmlns="" xmlns:a16="http://schemas.microsoft.com/office/drawing/2014/main" id="{00000000-0008-0000-0A00-000027030000}"/>
            </a:ext>
          </a:extLst>
        </xdr:cNvPr>
        <xdr:cNvPicPr/>
      </xdr:nvPicPr>
      <xdr:blipFill>
        <a:blip xmlns:r="http://schemas.openxmlformats.org/officeDocument/2006/relationships" r:embed="rId50" cstate="print"/>
        <a:srcRect l="23556" r="27111"/>
        <a:stretch>
          <a:fillRect/>
        </a:stretch>
      </xdr:blipFill>
      <xdr:spPr bwMode="auto">
        <a:xfrm>
          <a:off x="2000249" y="268595475"/>
          <a:ext cx="158750" cy="190500"/>
        </a:xfrm>
        <a:prstGeom prst="rect">
          <a:avLst/>
        </a:prstGeom>
        <a:noFill/>
        <a:ln w="9525">
          <a:noFill/>
          <a:miter lim="800000"/>
          <a:headEnd/>
          <a:tailEnd/>
        </a:ln>
      </xdr:spPr>
    </xdr:pic>
    <xdr:clientData/>
  </xdr:oneCellAnchor>
  <xdr:oneCellAnchor>
    <xdr:from>
      <xdr:col>3</xdr:col>
      <xdr:colOff>0</xdr:colOff>
      <xdr:row>644</xdr:row>
      <xdr:rowOff>261408</xdr:rowOff>
    </xdr:from>
    <xdr:ext cx="209550" cy="160020"/>
    <xdr:pic>
      <xdr:nvPicPr>
        <xdr:cNvPr id="808" name="Picture 5" descr="http://t0.gstatic.com/images?q=tbn:ANd9GcR2wLGNqdW1KVjSkkXzxtY9J7kSH3YArES1m5PQzzCeqCTDlyA1FA">
          <a:extLst>
            <a:ext uri="{FF2B5EF4-FFF2-40B4-BE49-F238E27FC236}">
              <a16:creationId xmlns=""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7332883"/>
          <a:ext cx="209550" cy="160020"/>
        </a:xfrm>
        <a:prstGeom prst="rect">
          <a:avLst/>
        </a:prstGeom>
        <a:noFill/>
      </xdr:spPr>
    </xdr:pic>
    <xdr:clientData/>
  </xdr:oneCellAnchor>
  <xdr:oneCellAnchor>
    <xdr:from>
      <xdr:col>3</xdr:col>
      <xdr:colOff>1207557</xdr:colOff>
      <xdr:row>644</xdr:row>
      <xdr:rowOff>13757</xdr:rowOff>
    </xdr:from>
    <xdr:ext cx="152400" cy="203200"/>
    <xdr:pic>
      <xdr:nvPicPr>
        <xdr:cNvPr id="809" name="Picture 4">
          <a:extLst>
            <a:ext uri="{FF2B5EF4-FFF2-40B4-BE49-F238E27FC236}">
              <a16:creationId xmlns=""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7085232"/>
          <a:ext cx="152400" cy="203200"/>
        </a:xfrm>
        <a:prstGeom prst="rect">
          <a:avLst/>
        </a:prstGeom>
        <a:noFill/>
        <a:ln w="1">
          <a:noFill/>
          <a:miter lim="800000"/>
          <a:headEnd/>
          <a:tailEnd type="none" w="med" len="med"/>
        </a:ln>
        <a:effectLst/>
      </xdr:spPr>
    </xdr:pic>
    <xdr:clientData/>
  </xdr:oneCellAnchor>
  <xdr:oneCellAnchor>
    <xdr:from>
      <xdr:col>3</xdr:col>
      <xdr:colOff>38099</xdr:colOff>
      <xdr:row>644</xdr:row>
      <xdr:rowOff>0</xdr:rowOff>
    </xdr:from>
    <xdr:ext cx="158750" cy="190500"/>
    <xdr:pic>
      <xdr:nvPicPr>
        <xdr:cNvPr id="810" name="Picture 809" descr="http://www.blogcdn.com/media/2012/09/ltenetworks.jpg">
          <a:extLst>
            <a:ext uri="{FF2B5EF4-FFF2-40B4-BE49-F238E27FC236}">
              <a16:creationId xmlns="" xmlns:a16="http://schemas.microsoft.com/office/drawing/2014/main" id="{00000000-0008-0000-0A00-00002A030000}"/>
            </a:ext>
          </a:extLst>
        </xdr:cNvPr>
        <xdr:cNvPicPr/>
      </xdr:nvPicPr>
      <xdr:blipFill>
        <a:blip xmlns:r="http://schemas.openxmlformats.org/officeDocument/2006/relationships" r:embed="rId50" cstate="print"/>
        <a:srcRect l="23556" r="27111"/>
        <a:stretch>
          <a:fillRect/>
        </a:stretch>
      </xdr:blipFill>
      <xdr:spPr bwMode="auto">
        <a:xfrm>
          <a:off x="2000249" y="267071475"/>
          <a:ext cx="158750" cy="190500"/>
        </a:xfrm>
        <a:prstGeom prst="rect">
          <a:avLst/>
        </a:prstGeom>
        <a:noFill/>
        <a:ln w="9525">
          <a:noFill/>
          <a:miter lim="800000"/>
          <a:headEnd/>
          <a:tailEnd/>
        </a:ln>
      </xdr:spPr>
    </xdr:pic>
    <xdr:clientData/>
  </xdr:oneCellAnchor>
  <xdr:oneCellAnchor>
    <xdr:from>
      <xdr:col>3</xdr:col>
      <xdr:colOff>0</xdr:colOff>
      <xdr:row>643</xdr:row>
      <xdr:rowOff>261408</xdr:rowOff>
    </xdr:from>
    <xdr:ext cx="209550" cy="160020"/>
    <xdr:pic>
      <xdr:nvPicPr>
        <xdr:cNvPr id="811" name="Picture 5" descr="http://t0.gstatic.com/images?q=tbn:ANd9GcR2wLGNqdW1KVjSkkXzxtY9J7kSH3YArES1m5PQzzCeqCTDlyA1FA">
          <a:extLst>
            <a:ext uri="{FF2B5EF4-FFF2-40B4-BE49-F238E27FC236}">
              <a16:creationId xmlns=""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5808883"/>
          <a:ext cx="209550" cy="160020"/>
        </a:xfrm>
        <a:prstGeom prst="rect">
          <a:avLst/>
        </a:prstGeom>
        <a:noFill/>
      </xdr:spPr>
    </xdr:pic>
    <xdr:clientData/>
  </xdr:oneCellAnchor>
  <xdr:oneCellAnchor>
    <xdr:from>
      <xdr:col>3</xdr:col>
      <xdr:colOff>1207557</xdr:colOff>
      <xdr:row>643</xdr:row>
      <xdr:rowOff>13757</xdr:rowOff>
    </xdr:from>
    <xdr:ext cx="152400" cy="203200"/>
    <xdr:pic>
      <xdr:nvPicPr>
        <xdr:cNvPr id="812" name="Picture 4">
          <a:extLst>
            <a:ext uri="{FF2B5EF4-FFF2-40B4-BE49-F238E27FC236}">
              <a16:creationId xmlns=""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5561232"/>
          <a:ext cx="152400" cy="203200"/>
        </a:xfrm>
        <a:prstGeom prst="rect">
          <a:avLst/>
        </a:prstGeom>
        <a:noFill/>
        <a:ln w="1">
          <a:noFill/>
          <a:miter lim="800000"/>
          <a:headEnd/>
          <a:tailEnd type="none" w="med" len="med"/>
        </a:ln>
        <a:effectLst/>
      </xdr:spPr>
    </xdr:pic>
    <xdr:clientData/>
  </xdr:oneCellAnchor>
  <xdr:oneCellAnchor>
    <xdr:from>
      <xdr:col>3</xdr:col>
      <xdr:colOff>38099</xdr:colOff>
      <xdr:row>643</xdr:row>
      <xdr:rowOff>0</xdr:rowOff>
    </xdr:from>
    <xdr:ext cx="158750" cy="190500"/>
    <xdr:pic>
      <xdr:nvPicPr>
        <xdr:cNvPr id="813" name="Picture 812" descr="http://www.blogcdn.com/media/2012/09/ltenetworks.jpg">
          <a:extLst>
            <a:ext uri="{FF2B5EF4-FFF2-40B4-BE49-F238E27FC236}">
              <a16:creationId xmlns="" xmlns:a16="http://schemas.microsoft.com/office/drawing/2014/main" id="{00000000-0008-0000-0A00-00002D030000}"/>
            </a:ext>
          </a:extLst>
        </xdr:cNvPr>
        <xdr:cNvPicPr/>
      </xdr:nvPicPr>
      <xdr:blipFill>
        <a:blip xmlns:r="http://schemas.openxmlformats.org/officeDocument/2006/relationships" r:embed="rId50" cstate="print"/>
        <a:srcRect l="23556" r="27111"/>
        <a:stretch>
          <a:fillRect/>
        </a:stretch>
      </xdr:blipFill>
      <xdr:spPr bwMode="auto">
        <a:xfrm>
          <a:off x="2000249" y="265547475"/>
          <a:ext cx="158750" cy="190500"/>
        </a:xfrm>
        <a:prstGeom prst="rect">
          <a:avLst/>
        </a:prstGeom>
        <a:noFill/>
        <a:ln w="9525">
          <a:noFill/>
          <a:miter lim="800000"/>
          <a:headEnd/>
          <a:tailEnd/>
        </a:ln>
      </xdr:spPr>
    </xdr:pic>
    <xdr:clientData/>
  </xdr:oneCellAnchor>
  <xdr:oneCellAnchor>
    <xdr:from>
      <xdr:col>3</xdr:col>
      <xdr:colOff>0</xdr:colOff>
      <xdr:row>642</xdr:row>
      <xdr:rowOff>261408</xdr:rowOff>
    </xdr:from>
    <xdr:ext cx="209550" cy="160020"/>
    <xdr:pic>
      <xdr:nvPicPr>
        <xdr:cNvPr id="814" name="Picture 5" descr="http://t0.gstatic.com/images?q=tbn:ANd9GcR2wLGNqdW1KVjSkkXzxtY9J7kSH3YArES1m5PQzzCeqCTDlyA1FA">
          <a:extLst>
            <a:ext uri="{FF2B5EF4-FFF2-40B4-BE49-F238E27FC236}">
              <a16:creationId xmlns=""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4675408"/>
          <a:ext cx="209550" cy="160020"/>
        </a:xfrm>
        <a:prstGeom prst="rect">
          <a:avLst/>
        </a:prstGeom>
        <a:noFill/>
      </xdr:spPr>
    </xdr:pic>
    <xdr:clientData/>
  </xdr:oneCellAnchor>
  <xdr:oneCellAnchor>
    <xdr:from>
      <xdr:col>3</xdr:col>
      <xdr:colOff>1207557</xdr:colOff>
      <xdr:row>642</xdr:row>
      <xdr:rowOff>13757</xdr:rowOff>
    </xdr:from>
    <xdr:ext cx="152400" cy="203200"/>
    <xdr:pic>
      <xdr:nvPicPr>
        <xdr:cNvPr id="815" name="Picture 4">
          <a:extLst>
            <a:ext uri="{FF2B5EF4-FFF2-40B4-BE49-F238E27FC236}">
              <a16:creationId xmlns=""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4427757"/>
          <a:ext cx="152400" cy="203200"/>
        </a:xfrm>
        <a:prstGeom prst="rect">
          <a:avLst/>
        </a:prstGeom>
        <a:noFill/>
        <a:ln w="1">
          <a:noFill/>
          <a:miter lim="800000"/>
          <a:headEnd/>
          <a:tailEnd type="none" w="med" len="med"/>
        </a:ln>
        <a:effectLst/>
      </xdr:spPr>
    </xdr:pic>
    <xdr:clientData/>
  </xdr:oneCellAnchor>
  <xdr:oneCellAnchor>
    <xdr:from>
      <xdr:col>3</xdr:col>
      <xdr:colOff>38099</xdr:colOff>
      <xdr:row>642</xdr:row>
      <xdr:rowOff>0</xdr:rowOff>
    </xdr:from>
    <xdr:ext cx="158750" cy="190500"/>
    <xdr:pic>
      <xdr:nvPicPr>
        <xdr:cNvPr id="816" name="Picture 815" descr="http://www.blogcdn.com/media/2012/09/ltenetworks.jpg">
          <a:extLst>
            <a:ext uri="{FF2B5EF4-FFF2-40B4-BE49-F238E27FC236}">
              <a16:creationId xmlns="" xmlns:a16="http://schemas.microsoft.com/office/drawing/2014/main" id="{00000000-0008-0000-0A00-000030030000}"/>
            </a:ext>
          </a:extLst>
        </xdr:cNvPr>
        <xdr:cNvPicPr/>
      </xdr:nvPicPr>
      <xdr:blipFill>
        <a:blip xmlns:r="http://schemas.openxmlformats.org/officeDocument/2006/relationships" r:embed="rId50" cstate="print"/>
        <a:srcRect l="23556" r="27111"/>
        <a:stretch>
          <a:fillRect/>
        </a:stretch>
      </xdr:blipFill>
      <xdr:spPr bwMode="auto">
        <a:xfrm>
          <a:off x="2000249" y="264414000"/>
          <a:ext cx="158750" cy="190500"/>
        </a:xfrm>
        <a:prstGeom prst="rect">
          <a:avLst/>
        </a:prstGeom>
        <a:noFill/>
        <a:ln w="9525">
          <a:noFill/>
          <a:miter lim="800000"/>
          <a:headEnd/>
          <a:tailEnd/>
        </a:ln>
      </xdr:spPr>
    </xdr:pic>
    <xdr:clientData/>
  </xdr:oneCellAnchor>
  <xdr:oneCellAnchor>
    <xdr:from>
      <xdr:col>3</xdr:col>
      <xdr:colOff>0</xdr:colOff>
      <xdr:row>641</xdr:row>
      <xdr:rowOff>261408</xdr:rowOff>
    </xdr:from>
    <xdr:ext cx="209550" cy="160020"/>
    <xdr:pic>
      <xdr:nvPicPr>
        <xdr:cNvPr id="817" name="Picture 5" descr="http://t0.gstatic.com/images?q=tbn:ANd9GcR2wLGNqdW1KVjSkkXzxtY9J7kSH3YArES1m5PQzzCeqCTDlyA1FA">
          <a:extLst>
            <a:ext uri="{FF2B5EF4-FFF2-40B4-BE49-F238E27FC236}">
              <a16:creationId xmlns="" xmlns:a16="http://schemas.microsoft.com/office/drawing/2014/main" id="{00000000-0008-0000-0A00-000031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3189508"/>
          <a:ext cx="209550" cy="160020"/>
        </a:xfrm>
        <a:prstGeom prst="rect">
          <a:avLst/>
        </a:prstGeom>
        <a:noFill/>
      </xdr:spPr>
    </xdr:pic>
    <xdr:clientData/>
  </xdr:oneCellAnchor>
  <xdr:oneCellAnchor>
    <xdr:from>
      <xdr:col>3</xdr:col>
      <xdr:colOff>1207557</xdr:colOff>
      <xdr:row>641</xdr:row>
      <xdr:rowOff>13757</xdr:rowOff>
    </xdr:from>
    <xdr:ext cx="152400" cy="203200"/>
    <xdr:pic>
      <xdr:nvPicPr>
        <xdr:cNvPr id="818" name="Picture 4">
          <a:extLst>
            <a:ext uri="{FF2B5EF4-FFF2-40B4-BE49-F238E27FC236}">
              <a16:creationId xmlns="" xmlns:a16="http://schemas.microsoft.com/office/drawing/2014/main" id="{00000000-0008-0000-0A00-000032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2941857"/>
          <a:ext cx="152400" cy="203200"/>
        </a:xfrm>
        <a:prstGeom prst="rect">
          <a:avLst/>
        </a:prstGeom>
        <a:noFill/>
        <a:ln w="1">
          <a:noFill/>
          <a:miter lim="800000"/>
          <a:headEnd/>
          <a:tailEnd type="none" w="med" len="med"/>
        </a:ln>
        <a:effectLst/>
      </xdr:spPr>
    </xdr:pic>
    <xdr:clientData/>
  </xdr:oneCellAnchor>
  <xdr:oneCellAnchor>
    <xdr:from>
      <xdr:col>3</xdr:col>
      <xdr:colOff>38099</xdr:colOff>
      <xdr:row>641</xdr:row>
      <xdr:rowOff>0</xdr:rowOff>
    </xdr:from>
    <xdr:ext cx="158750" cy="190500"/>
    <xdr:pic>
      <xdr:nvPicPr>
        <xdr:cNvPr id="819" name="Picture 818" descr="http://www.blogcdn.com/media/2012/09/ltenetworks.jpg">
          <a:extLst>
            <a:ext uri="{FF2B5EF4-FFF2-40B4-BE49-F238E27FC236}">
              <a16:creationId xmlns="" xmlns:a16="http://schemas.microsoft.com/office/drawing/2014/main" id="{00000000-0008-0000-0A00-000033030000}"/>
            </a:ext>
          </a:extLst>
        </xdr:cNvPr>
        <xdr:cNvPicPr/>
      </xdr:nvPicPr>
      <xdr:blipFill>
        <a:blip xmlns:r="http://schemas.openxmlformats.org/officeDocument/2006/relationships" r:embed="rId50" cstate="print"/>
        <a:srcRect l="23556" r="27111"/>
        <a:stretch>
          <a:fillRect/>
        </a:stretch>
      </xdr:blipFill>
      <xdr:spPr bwMode="auto">
        <a:xfrm>
          <a:off x="2000249" y="262928100"/>
          <a:ext cx="158750" cy="190500"/>
        </a:xfrm>
        <a:prstGeom prst="rect">
          <a:avLst/>
        </a:prstGeom>
        <a:noFill/>
        <a:ln w="9525">
          <a:noFill/>
          <a:miter lim="800000"/>
          <a:headEnd/>
          <a:tailEnd/>
        </a:ln>
      </xdr:spPr>
    </xdr:pic>
    <xdr:clientData/>
  </xdr:oneCellAnchor>
  <xdr:oneCellAnchor>
    <xdr:from>
      <xdr:col>3</xdr:col>
      <xdr:colOff>0</xdr:colOff>
      <xdr:row>640</xdr:row>
      <xdr:rowOff>261408</xdr:rowOff>
    </xdr:from>
    <xdr:ext cx="209550" cy="160020"/>
    <xdr:pic>
      <xdr:nvPicPr>
        <xdr:cNvPr id="820" name="Picture 5" descr="http://t0.gstatic.com/images?q=tbn:ANd9GcR2wLGNqdW1KVjSkkXzxtY9J7kSH3YArES1m5PQzzCeqCTDlyA1FA">
          <a:extLst>
            <a:ext uri="{FF2B5EF4-FFF2-40B4-BE49-F238E27FC236}">
              <a16:creationId xmlns="" xmlns:a16="http://schemas.microsoft.com/office/drawing/2014/main" id="{00000000-0008-0000-0A00-000034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1894108"/>
          <a:ext cx="209550" cy="160020"/>
        </a:xfrm>
        <a:prstGeom prst="rect">
          <a:avLst/>
        </a:prstGeom>
        <a:noFill/>
      </xdr:spPr>
    </xdr:pic>
    <xdr:clientData/>
  </xdr:oneCellAnchor>
  <xdr:oneCellAnchor>
    <xdr:from>
      <xdr:col>3</xdr:col>
      <xdr:colOff>1207557</xdr:colOff>
      <xdr:row>640</xdr:row>
      <xdr:rowOff>13757</xdr:rowOff>
    </xdr:from>
    <xdr:ext cx="152400" cy="203200"/>
    <xdr:pic>
      <xdr:nvPicPr>
        <xdr:cNvPr id="821" name="Picture 4">
          <a:extLst>
            <a:ext uri="{FF2B5EF4-FFF2-40B4-BE49-F238E27FC236}">
              <a16:creationId xmlns="" xmlns:a16="http://schemas.microsoft.com/office/drawing/2014/main" id="{00000000-0008-0000-0A00-00003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1646457"/>
          <a:ext cx="152400" cy="203200"/>
        </a:xfrm>
        <a:prstGeom prst="rect">
          <a:avLst/>
        </a:prstGeom>
        <a:noFill/>
        <a:ln w="1">
          <a:noFill/>
          <a:miter lim="800000"/>
          <a:headEnd/>
          <a:tailEnd type="none" w="med" len="med"/>
        </a:ln>
        <a:effectLst/>
      </xdr:spPr>
    </xdr:pic>
    <xdr:clientData/>
  </xdr:oneCellAnchor>
  <xdr:oneCellAnchor>
    <xdr:from>
      <xdr:col>3</xdr:col>
      <xdr:colOff>38099</xdr:colOff>
      <xdr:row>640</xdr:row>
      <xdr:rowOff>0</xdr:rowOff>
    </xdr:from>
    <xdr:ext cx="158750" cy="190500"/>
    <xdr:pic>
      <xdr:nvPicPr>
        <xdr:cNvPr id="822" name="Picture 821" descr="http://www.blogcdn.com/media/2012/09/ltenetworks.jpg">
          <a:extLst>
            <a:ext uri="{FF2B5EF4-FFF2-40B4-BE49-F238E27FC236}">
              <a16:creationId xmlns="" xmlns:a16="http://schemas.microsoft.com/office/drawing/2014/main" id="{00000000-0008-0000-0A00-000036030000}"/>
            </a:ext>
          </a:extLst>
        </xdr:cNvPr>
        <xdr:cNvPicPr/>
      </xdr:nvPicPr>
      <xdr:blipFill>
        <a:blip xmlns:r="http://schemas.openxmlformats.org/officeDocument/2006/relationships" r:embed="rId50" cstate="print"/>
        <a:srcRect l="23556" r="27111"/>
        <a:stretch>
          <a:fillRect/>
        </a:stretch>
      </xdr:blipFill>
      <xdr:spPr bwMode="auto">
        <a:xfrm>
          <a:off x="2000249" y="261632700"/>
          <a:ext cx="158750" cy="190500"/>
        </a:xfrm>
        <a:prstGeom prst="rect">
          <a:avLst/>
        </a:prstGeom>
        <a:noFill/>
        <a:ln w="9525">
          <a:noFill/>
          <a:miter lim="800000"/>
          <a:headEnd/>
          <a:tailEnd/>
        </a:ln>
      </xdr:spPr>
    </xdr:pic>
    <xdr:clientData/>
  </xdr:oneCellAnchor>
  <xdr:oneCellAnchor>
    <xdr:from>
      <xdr:col>3</xdr:col>
      <xdr:colOff>0</xdr:colOff>
      <xdr:row>639</xdr:row>
      <xdr:rowOff>261408</xdr:rowOff>
    </xdr:from>
    <xdr:ext cx="209550" cy="160020"/>
    <xdr:pic>
      <xdr:nvPicPr>
        <xdr:cNvPr id="823" name="Picture 5" descr="http://t0.gstatic.com/images?q=tbn:ANd9GcR2wLGNqdW1KVjSkkXzxtY9J7kSH3YArES1m5PQzzCeqCTDlyA1FA">
          <a:extLst>
            <a:ext uri="{FF2B5EF4-FFF2-40B4-BE49-F238E27FC236}">
              <a16:creationId xmlns="" xmlns:a16="http://schemas.microsoft.com/office/drawing/2014/main" id="{00000000-0008-0000-0A00-00003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60322483"/>
          <a:ext cx="209550" cy="160020"/>
        </a:xfrm>
        <a:prstGeom prst="rect">
          <a:avLst/>
        </a:prstGeom>
        <a:noFill/>
      </xdr:spPr>
    </xdr:pic>
    <xdr:clientData/>
  </xdr:oneCellAnchor>
  <xdr:oneCellAnchor>
    <xdr:from>
      <xdr:col>3</xdr:col>
      <xdr:colOff>1207557</xdr:colOff>
      <xdr:row>639</xdr:row>
      <xdr:rowOff>13757</xdr:rowOff>
    </xdr:from>
    <xdr:ext cx="152400" cy="203200"/>
    <xdr:pic>
      <xdr:nvPicPr>
        <xdr:cNvPr id="824" name="Picture 4">
          <a:extLst>
            <a:ext uri="{FF2B5EF4-FFF2-40B4-BE49-F238E27FC236}">
              <a16:creationId xmlns="" xmlns:a16="http://schemas.microsoft.com/office/drawing/2014/main" id="{00000000-0008-0000-0A00-00003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60074832"/>
          <a:ext cx="152400" cy="203200"/>
        </a:xfrm>
        <a:prstGeom prst="rect">
          <a:avLst/>
        </a:prstGeom>
        <a:noFill/>
        <a:ln w="1">
          <a:noFill/>
          <a:miter lim="800000"/>
          <a:headEnd/>
          <a:tailEnd type="none" w="med" len="med"/>
        </a:ln>
        <a:effectLst/>
      </xdr:spPr>
    </xdr:pic>
    <xdr:clientData/>
  </xdr:oneCellAnchor>
  <xdr:oneCellAnchor>
    <xdr:from>
      <xdr:col>3</xdr:col>
      <xdr:colOff>38099</xdr:colOff>
      <xdr:row>639</xdr:row>
      <xdr:rowOff>0</xdr:rowOff>
    </xdr:from>
    <xdr:ext cx="158750" cy="190500"/>
    <xdr:pic>
      <xdr:nvPicPr>
        <xdr:cNvPr id="825" name="Picture 824" descr="http://www.blogcdn.com/media/2012/09/ltenetworks.jpg">
          <a:extLst>
            <a:ext uri="{FF2B5EF4-FFF2-40B4-BE49-F238E27FC236}">
              <a16:creationId xmlns="" xmlns:a16="http://schemas.microsoft.com/office/drawing/2014/main" id="{00000000-0008-0000-0A00-000039030000}"/>
            </a:ext>
          </a:extLst>
        </xdr:cNvPr>
        <xdr:cNvPicPr/>
      </xdr:nvPicPr>
      <xdr:blipFill>
        <a:blip xmlns:r="http://schemas.openxmlformats.org/officeDocument/2006/relationships" r:embed="rId50" cstate="print"/>
        <a:srcRect l="23556" r="27111"/>
        <a:stretch>
          <a:fillRect/>
        </a:stretch>
      </xdr:blipFill>
      <xdr:spPr bwMode="auto">
        <a:xfrm>
          <a:off x="2000249" y="260061075"/>
          <a:ext cx="158750" cy="190500"/>
        </a:xfrm>
        <a:prstGeom prst="rect">
          <a:avLst/>
        </a:prstGeom>
        <a:noFill/>
        <a:ln w="9525">
          <a:noFill/>
          <a:miter lim="800000"/>
          <a:headEnd/>
          <a:tailEnd/>
        </a:ln>
      </xdr:spPr>
    </xdr:pic>
    <xdr:clientData/>
  </xdr:oneCellAnchor>
  <xdr:oneCellAnchor>
    <xdr:from>
      <xdr:col>3</xdr:col>
      <xdr:colOff>0</xdr:colOff>
      <xdr:row>638</xdr:row>
      <xdr:rowOff>261408</xdr:rowOff>
    </xdr:from>
    <xdr:ext cx="209550" cy="160020"/>
    <xdr:pic>
      <xdr:nvPicPr>
        <xdr:cNvPr id="826" name="Picture 5" descr="http://t0.gstatic.com/images?q=tbn:ANd9GcR2wLGNqdW1KVjSkkXzxtY9J7kSH3YArES1m5PQzzCeqCTDlyA1FA">
          <a:extLst>
            <a:ext uri="{FF2B5EF4-FFF2-40B4-BE49-F238E27FC236}">
              <a16:creationId xmlns="" xmlns:a16="http://schemas.microsoft.com/office/drawing/2014/main" id="{00000000-0008-0000-0A00-00003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8750858"/>
          <a:ext cx="209550" cy="160020"/>
        </a:xfrm>
        <a:prstGeom prst="rect">
          <a:avLst/>
        </a:prstGeom>
        <a:noFill/>
      </xdr:spPr>
    </xdr:pic>
    <xdr:clientData/>
  </xdr:oneCellAnchor>
  <xdr:oneCellAnchor>
    <xdr:from>
      <xdr:col>3</xdr:col>
      <xdr:colOff>1207557</xdr:colOff>
      <xdr:row>638</xdr:row>
      <xdr:rowOff>13757</xdr:rowOff>
    </xdr:from>
    <xdr:ext cx="152400" cy="203200"/>
    <xdr:pic>
      <xdr:nvPicPr>
        <xdr:cNvPr id="827" name="Picture 4">
          <a:extLst>
            <a:ext uri="{FF2B5EF4-FFF2-40B4-BE49-F238E27FC236}">
              <a16:creationId xmlns="" xmlns:a16="http://schemas.microsoft.com/office/drawing/2014/main" id="{00000000-0008-0000-0A00-00003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8503207"/>
          <a:ext cx="152400" cy="203200"/>
        </a:xfrm>
        <a:prstGeom prst="rect">
          <a:avLst/>
        </a:prstGeom>
        <a:noFill/>
        <a:ln w="1">
          <a:noFill/>
          <a:miter lim="800000"/>
          <a:headEnd/>
          <a:tailEnd type="none" w="med" len="med"/>
        </a:ln>
        <a:effectLst/>
      </xdr:spPr>
    </xdr:pic>
    <xdr:clientData/>
  </xdr:oneCellAnchor>
  <xdr:oneCellAnchor>
    <xdr:from>
      <xdr:col>3</xdr:col>
      <xdr:colOff>38099</xdr:colOff>
      <xdr:row>638</xdr:row>
      <xdr:rowOff>0</xdr:rowOff>
    </xdr:from>
    <xdr:ext cx="158750" cy="190500"/>
    <xdr:pic>
      <xdr:nvPicPr>
        <xdr:cNvPr id="828" name="Picture 827" descr="http://www.blogcdn.com/media/2012/09/ltenetworks.jpg">
          <a:extLst>
            <a:ext uri="{FF2B5EF4-FFF2-40B4-BE49-F238E27FC236}">
              <a16:creationId xmlns="" xmlns:a16="http://schemas.microsoft.com/office/drawing/2014/main" id="{00000000-0008-0000-0A00-00003C030000}"/>
            </a:ext>
          </a:extLst>
        </xdr:cNvPr>
        <xdr:cNvPicPr/>
      </xdr:nvPicPr>
      <xdr:blipFill>
        <a:blip xmlns:r="http://schemas.openxmlformats.org/officeDocument/2006/relationships" r:embed="rId50" cstate="print"/>
        <a:srcRect l="23556" r="27111"/>
        <a:stretch>
          <a:fillRect/>
        </a:stretch>
      </xdr:blipFill>
      <xdr:spPr bwMode="auto">
        <a:xfrm>
          <a:off x="2000249" y="258489450"/>
          <a:ext cx="158750" cy="190500"/>
        </a:xfrm>
        <a:prstGeom prst="rect">
          <a:avLst/>
        </a:prstGeom>
        <a:noFill/>
        <a:ln w="9525">
          <a:noFill/>
          <a:miter lim="800000"/>
          <a:headEnd/>
          <a:tailEnd/>
        </a:ln>
      </xdr:spPr>
    </xdr:pic>
    <xdr:clientData/>
  </xdr:oneCellAnchor>
  <xdr:oneCellAnchor>
    <xdr:from>
      <xdr:col>3</xdr:col>
      <xdr:colOff>0</xdr:colOff>
      <xdr:row>145</xdr:row>
      <xdr:rowOff>15079</xdr:rowOff>
    </xdr:from>
    <xdr:ext cx="200025" cy="140018"/>
    <xdr:pic>
      <xdr:nvPicPr>
        <xdr:cNvPr id="830" name="Picture 5" descr="http://t0.gstatic.com/images?q=tbn:ANd9GcR2wLGNqdW1KVjSkkXzxtY9J7kSH3YArES1m5PQzzCeqCTDlyA1FA">
          <a:extLst>
            <a:ext uri="{FF2B5EF4-FFF2-40B4-BE49-F238E27FC236}">
              <a16:creationId xmlns="" xmlns:a16="http://schemas.microsoft.com/office/drawing/2014/main" id="{00000000-0008-0000-0A00-00003E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1086879"/>
          <a:ext cx="200025" cy="140018"/>
        </a:xfrm>
        <a:prstGeom prst="rect">
          <a:avLst/>
        </a:prstGeom>
        <a:noFill/>
      </xdr:spPr>
    </xdr:pic>
    <xdr:clientData/>
  </xdr:oneCellAnchor>
  <xdr:oneCellAnchor>
    <xdr:from>
      <xdr:col>3</xdr:col>
      <xdr:colOff>1227931</xdr:colOff>
      <xdr:row>145</xdr:row>
      <xdr:rowOff>0</xdr:rowOff>
    </xdr:from>
    <xdr:ext cx="152400" cy="203200"/>
    <xdr:pic>
      <xdr:nvPicPr>
        <xdr:cNvPr id="831" name="Picture 4">
          <a:extLst>
            <a:ext uri="{FF2B5EF4-FFF2-40B4-BE49-F238E27FC236}">
              <a16:creationId xmlns="" xmlns:a16="http://schemas.microsoft.com/office/drawing/2014/main" id="{00000000-0008-0000-0A00-00003F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1071800"/>
          <a:ext cx="152400" cy="203200"/>
        </a:xfrm>
        <a:prstGeom prst="rect">
          <a:avLst/>
        </a:prstGeom>
        <a:noFill/>
        <a:ln w="1">
          <a:noFill/>
          <a:miter lim="800000"/>
          <a:headEnd/>
          <a:tailEnd type="none" w="med" len="med"/>
        </a:ln>
        <a:effectLst/>
      </xdr:spPr>
    </xdr:pic>
    <xdr:clientData/>
  </xdr:oneCellAnchor>
  <xdr:oneCellAnchor>
    <xdr:from>
      <xdr:col>3</xdr:col>
      <xdr:colOff>0</xdr:colOff>
      <xdr:row>363</xdr:row>
      <xdr:rowOff>15079</xdr:rowOff>
    </xdr:from>
    <xdr:ext cx="200025" cy="140018"/>
    <xdr:pic>
      <xdr:nvPicPr>
        <xdr:cNvPr id="832" name="Picture 5" descr="http://t0.gstatic.com/images?q=tbn:ANd9GcR2wLGNqdW1KVjSkkXzxtY9J7kSH3YArES1m5PQzzCeqCTDlyA1FA">
          <a:extLst>
            <a:ext uri="{FF2B5EF4-FFF2-40B4-BE49-F238E27FC236}">
              <a16:creationId xmlns="" xmlns:a16="http://schemas.microsoft.com/office/drawing/2014/main" id="{00000000-0008-0000-0A00-00004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2736429"/>
          <a:ext cx="200025" cy="140018"/>
        </a:xfrm>
        <a:prstGeom prst="rect">
          <a:avLst/>
        </a:prstGeom>
        <a:noFill/>
      </xdr:spPr>
    </xdr:pic>
    <xdr:clientData/>
  </xdr:oneCellAnchor>
  <xdr:oneCellAnchor>
    <xdr:from>
      <xdr:col>3</xdr:col>
      <xdr:colOff>1227931</xdr:colOff>
      <xdr:row>363</xdr:row>
      <xdr:rowOff>0</xdr:rowOff>
    </xdr:from>
    <xdr:ext cx="152400" cy="203200"/>
    <xdr:pic>
      <xdr:nvPicPr>
        <xdr:cNvPr id="833" name="Picture 4">
          <a:extLst>
            <a:ext uri="{FF2B5EF4-FFF2-40B4-BE49-F238E27FC236}">
              <a16:creationId xmlns="" xmlns:a16="http://schemas.microsoft.com/office/drawing/2014/main" id="{00000000-0008-0000-0A00-000041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32721350"/>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189</xdr:row>
      <xdr:rowOff>261408</xdr:rowOff>
    </xdr:from>
    <xdr:to>
      <xdr:col>3</xdr:col>
      <xdr:colOff>209550</xdr:colOff>
      <xdr:row>189</xdr:row>
      <xdr:rowOff>421428</xdr:rowOff>
    </xdr:to>
    <xdr:pic>
      <xdr:nvPicPr>
        <xdr:cNvPr id="834" name="Picture 5" descr="http://t0.gstatic.com/images?q=tbn:ANd9GcR2wLGNqdW1KVjSkkXzxtY9J7kSH3YArES1m5PQzzCeqCTDlyA1FA">
          <a:extLst>
            <a:ext uri="{FF2B5EF4-FFF2-40B4-BE49-F238E27FC236}">
              <a16:creationId xmlns="" xmlns:a16="http://schemas.microsoft.com/office/drawing/2014/main" id="{00000000-0008-0000-0A00-00004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8754433"/>
          <a:ext cx="209550" cy="160020"/>
        </a:xfrm>
        <a:prstGeom prst="rect">
          <a:avLst/>
        </a:prstGeom>
        <a:noFill/>
      </xdr:spPr>
    </xdr:pic>
    <xdr:clientData/>
  </xdr:twoCellAnchor>
  <xdr:twoCellAnchor editAs="oneCell">
    <xdr:from>
      <xdr:col>3</xdr:col>
      <xdr:colOff>1207557</xdr:colOff>
      <xdr:row>189</xdr:row>
      <xdr:rowOff>13757</xdr:rowOff>
    </xdr:from>
    <xdr:to>
      <xdr:col>3</xdr:col>
      <xdr:colOff>1359957</xdr:colOff>
      <xdr:row>189</xdr:row>
      <xdr:rowOff>216957</xdr:rowOff>
    </xdr:to>
    <xdr:pic>
      <xdr:nvPicPr>
        <xdr:cNvPr id="835" name="Picture 4">
          <a:extLst>
            <a:ext uri="{FF2B5EF4-FFF2-40B4-BE49-F238E27FC236}">
              <a16:creationId xmlns="" xmlns:a16="http://schemas.microsoft.com/office/drawing/2014/main" id="{00000000-0008-0000-0A00-00004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85067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189</xdr:row>
      <xdr:rowOff>0</xdr:rowOff>
    </xdr:from>
    <xdr:to>
      <xdr:col>3</xdr:col>
      <xdr:colOff>196849</xdr:colOff>
      <xdr:row>189</xdr:row>
      <xdr:rowOff>190500</xdr:rowOff>
    </xdr:to>
    <xdr:pic>
      <xdr:nvPicPr>
        <xdr:cNvPr id="836" name="Picture 835" descr="http://www.blogcdn.com/media/2012/09/ltenetworks.jpg">
          <a:extLst>
            <a:ext uri="{FF2B5EF4-FFF2-40B4-BE49-F238E27FC236}">
              <a16:creationId xmlns="" xmlns:a16="http://schemas.microsoft.com/office/drawing/2014/main" id="{00000000-0008-0000-0A00-000044030000}"/>
            </a:ext>
          </a:extLst>
        </xdr:cNvPr>
        <xdr:cNvPicPr/>
      </xdr:nvPicPr>
      <xdr:blipFill>
        <a:blip xmlns:r="http://schemas.openxmlformats.org/officeDocument/2006/relationships" r:embed="rId50" cstate="print"/>
        <a:srcRect l="23556" r="27111"/>
        <a:stretch>
          <a:fillRect/>
        </a:stretch>
      </xdr:blipFill>
      <xdr:spPr bwMode="auto">
        <a:xfrm>
          <a:off x="2000249" y="58493025"/>
          <a:ext cx="158750" cy="190500"/>
        </a:xfrm>
        <a:prstGeom prst="rect">
          <a:avLst/>
        </a:prstGeom>
        <a:noFill/>
        <a:ln w="9525">
          <a:noFill/>
          <a:miter lim="800000"/>
          <a:headEnd/>
          <a:tailEnd/>
        </a:ln>
      </xdr:spPr>
    </xdr:pic>
    <xdr:clientData/>
  </xdr:twoCellAnchor>
  <xdr:oneCellAnchor>
    <xdr:from>
      <xdr:col>3</xdr:col>
      <xdr:colOff>0</xdr:colOff>
      <xdr:row>845</xdr:row>
      <xdr:rowOff>261408</xdr:rowOff>
    </xdr:from>
    <xdr:ext cx="209550" cy="160020"/>
    <xdr:pic>
      <xdr:nvPicPr>
        <xdr:cNvPr id="837" name="Picture 5" descr="http://t0.gstatic.com/images?q=tbn:ANd9GcR2wLGNqdW1KVjSkkXzxtY9J7kSH3YArES1m5PQzzCeqCTDlyA1FA">
          <a:extLst>
            <a:ext uri="{FF2B5EF4-FFF2-40B4-BE49-F238E27FC236}">
              <a16:creationId xmlns="" xmlns:a16="http://schemas.microsoft.com/office/drawing/2014/main" id="{00000000-0008-0000-0A00-00004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2291833"/>
          <a:ext cx="209550" cy="160020"/>
        </a:xfrm>
        <a:prstGeom prst="rect">
          <a:avLst/>
        </a:prstGeom>
        <a:noFill/>
      </xdr:spPr>
    </xdr:pic>
    <xdr:clientData/>
  </xdr:oneCellAnchor>
  <xdr:oneCellAnchor>
    <xdr:from>
      <xdr:col>3</xdr:col>
      <xdr:colOff>1207557</xdr:colOff>
      <xdr:row>845</xdr:row>
      <xdr:rowOff>13757</xdr:rowOff>
    </xdr:from>
    <xdr:ext cx="152400" cy="203200"/>
    <xdr:pic>
      <xdr:nvPicPr>
        <xdr:cNvPr id="838" name="Picture 4">
          <a:extLst>
            <a:ext uri="{FF2B5EF4-FFF2-40B4-BE49-F238E27FC236}">
              <a16:creationId xmlns="" xmlns:a16="http://schemas.microsoft.com/office/drawing/2014/main" id="{00000000-0008-0000-0A00-00004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2044182"/>
          <a:ext cx="152400" cy="203200"/>
        </a:xfrm>
        <a:prstGeom prst="rect">
          <a:avLst/>
        </a:prstGeom>
        <a:noFill/>
        <a:ln w="1">
          <a:noFill/>
          <a:miter lim="800000"/>
          <a:headEnd/>
          <a:tailEnd type="none" w="med" len="med"/>
        </a:ln>
        <a:effectLst/>
      </xdr:spPr>
    </xdr:pic>
    <xdr:clientData/>
  </xdr:oneCellAnchor>
  <xdr:oneCellAnchor>
    <xdr:from>
      <xdr:col>3</xdr:col>
      <xdr:colOff>38099</xdr:colOff>
      <xdr:row>845</xdr:row>
      <xdr:rowOff>0</xdr:rowOff>
    </xdr:from>
    <xdr:ext cx="158750" cy="190500"/>
    <xdr:pic>
      <xdr:nvPicPr>
        <xdr:cNvPr id="839" name="Picture 838" descr="http://www.blogcdn.com/media/2012/09/ltenetworks.jpg">
          <a:extLst>
            <a:ext uri="{FF2B5EF4-FFF2-40B4-BE49-F238E27FC236}">
              <a16:creationId xmlns="" xmlns:a16="http://schemas.microsoft.com/office/drawing/2014/main" id="{00000000-0008-0000-0A00-000047030000}"/>
            </a:ext>
          </a:extLst>
        </xdr:cNvPr>
        <xdr:cNvPicPr/>
      </xdr:nvPicPr>
      <xdr:blipFill>
        <a:blip xmlns:r="http://schemas.openxmlformats.org/officeDocument/2006/relationships" r:embed="rId50" cstate="print"/>
        <a:srcRect l="23556" r="27111"/>
        <a:stretch>
          <a:fillRect/>
        </a:stretch>
      </xdr:blipFill>
      <xdr:spPr bwMode="auto">
        <a:xfrm>
          <a:off x="2000249" y="472030425"/>
          <a:ext cx="158750" cy="190500"/>
        </a:xfrm>
        <a:prstGeom prst="rect">
          <a:avLst/>
        </a:prstGeom>
        <a:noFill/>
        <a:ln w="9525">
          <a:noFill/>
          <a:miter lim="800000"/>
          <a:headEnd/>
          <a:tailEnd/>
        </a:ln>
      </xdr:spPr>
    </xdr:pic>
    <xdr:clientData/>
  </xdr:oneCellAnchor>
  <xdr:oneCellAnchor>
    <xdr:from>
      <xdr:col>3</xdr:col>
      <xdr:colOff>0</xdr:colOff>
      <xdr:row>844</xdr:row>
      <xdr:rowOff>15079</xdr:rowOff>
    </xdr:from>
    <xdr:ext cx="200025" cy="140018"/>
    <xdr:pic>
      <xdr:nvPicPr>
        <xdr:cNvPr id="840" name="Picture 5" descr="http://t0.gstatic.com/images?q=tbn:ANd9GcR2wLGNqdW1KVjSkkXzxtY9J7kSH3YArES1m5PQzzCeqCTDlyA1FA">
          <a:extLst>
            <a:ext uri="{FF2B5EF4-FFF2-40B4-BE49-F238E27FC236}">
              <a16:creationId xmlns="" xmlns:a16="http://schemas.microsoft.com/office/drawing/2014/main" id="{00000000-0008-0000-0A00-000048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0807254"/>
          <a:ext cx="200025" cy="140018"/>
        </a:xfrm>
        <a:prstGeom prst="rect">
          <a:avLst/>
        </a:prstGeom>
        <a:noFill/>
      </xdr:spPr>
    </xdr:pic>
    <xdr:clientData/>
  </xdr:oneCellAnchor>
  <xdr:oneCellAnchor>
    <xdr:from>
      <xdr:col>3</xdr:col>
      <xdr:colOff>1227931</xdr:colOff>
      <xdr:row>844</xdr:row>
      <xdr:rowOff>0</xdr:rowOff>
    </xdr:from>
    <xdr:ext cx="152400" cy="203200"/>
    <xdr:pic>
      <xdr:nvPicPr>
        <xdr:cNvPr id="841" name="Picture 4">
          <a:extLst>
            <a:ext uri="{FF2B5EF4-FFF2-40B4-BE49-F238E27FC236}">
              <a16:creationId xmlns="" xmlns:a16="http://schemas.microsoft.com/office/drawing/2014/main" id="{00000000-0008-0000-0A00-000049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70792175"/>
          <a:ext cx="152400" cy="203200"/>
        </a:xfrm>
        <a:prstGeom prst="rect">
          <a:avLst/>
        </a:prstGeom>
        <a:noFill/>
        <a:ln w="1">
          <a:noFill/>
          <a:miter lim="800000"/>
          <a:headEnd/>
          <a:tailEnd type="none" w="med" len="med"/>
        </a:ln>
        <a:effectLst/>
      </xdr:spPr>
    </xdr:pic>
    <xdr:clientData/>
  </xdr:oneCellAnchor>
  <xdr:oneCellAnchor>
    <xdr:from>
      <xdr:col>3</xdr:col>
      <xdr:colOff>0</xdr:colOff>
      <xdr:row>637</xdr:row>
      <xdr:rowOff>261408</xdr:rowOff>
    </xdr:from>
    <xdr:ext cx="209550" cy="160020"/>
    <xdr:pic>
      <xdr:nvPicPr>
        <xdr:cNvPr id="842" name="Picture 5" descr="http://t0.gstatic.com/images?q=tbn:ANd9GcR2wLGNqdW1KVjSkkXzxtY9J7kSH3YArES1m5PQzzCeqCTDlyA1FA">
          <a:extLst>
            <a:ext uri="{FF2B5EF4-FFF2-40B4-BE49-F238E27FC236}">
              <a16:creationId xmlns="" xmlns:a16="http://schemas.microsoft.com/office/drawing/2014/main" id="{00000000-0008-0000-0A00-00004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7293533"/>
          <a:ext cx="209550" cy="160020"/>
        </a:xfrm>
        <a:prstGeom prst="rect">
          <a:avLst/>
        </a:prstGeom>
        <a:noFill/>
      </xdr:spPr>
    </xdr:pic>
    <xdr:clientData/>
  </xdr:oneCellAnchor>
  <xdr:oneCellAnchor>
    <xdr:from>
      <xdr:col>3</xdr:col>
      <xdr:colOff>1207557</xdr:colOff>
      <xdr:row>637</xdr:row>
      <xdr:rowOff>13757</xdr:rowOff>
    </xdr:from>
    <xdr:ext cx="152400" cy="203200"/>
    <xdr:pic>
      <xdr:nvPicPr>
        <xdr:cNvPr id="843" name="Picture 4">
          <a:extLst>
            <a:ext uri="{FF2B5EF4-FFF2-40B4-BE49-F238E27FC236}">
              <a16:creationId xmlns="" xmlns:a16="http://schemas.microsoft.com/office/drawing/2014/main" id="{00000000-0008-0000-0A00-00004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7045882"/>
          <a:ext cx="152400" cy="203200"/>
        </a:xfrm>
        <a:prstGeom prst="rect">
          <a:avLst/>
        </a:prstGeom>
        <a:noFill/>
        <a:ln w="1">
          <a:noFill/>
          <a:miter lim="800000"/>
          <a:headEnd/>
          <a:tailEnd type="none" w="med" len="med"/>
        </a:ln>
        <a:effectLst/>
      </xdr:spPr>
    </xdr:pic>
    <xdr:clientData/>
  </xdr:oneCellAnchor>
  <xdr:oneCellAnchor>
    <xdr:from>
      <xdr:col>3</xdr:col>
      <xdr:colOff>38099</xdr:colOff>
      <xdr:row>637</xdr:row>
      <xdr:rowOff>0</xdr:rowOff>
    </xdr:from>
    <xdr:ext cx="158750" cy="190500"/>
    <xdr:pic>
      <xdr:nvPicPr>
        <xdr:cNvPr id="844" name="Picture 843" descr="http://www.blogcdn.com/media/2012/09/ltenetworks.jpg">
          <a:extLst>
            <a:ext uri="{FF2B5EF4-FFF2-40B4-BE49-F238E27FC236}">
              <a16:creationId xmlns="" xmlns:a16="http://schemas.microsoft.com/office/drawing/2014/main" id="{00000000-0008-0000-0A00-00004C030000}"/>
            </a:ext>
          </a:extLst>
        </xdr:cNvPr>
        <xdr:cNvPicPr/>
      </xdr:nvPicPr>
      <xdr:blipFill>
        <a:blip xmlns:r="http://schemas.openxmlformats.org/officeDocument/2006/relationships" r:embed="rId50" cstate="print"/>
        <a:srcRect l="23556" r="27111"/>
        <a:stretch>
          <a:fillRect/>
        </a:stretch>
      </xdr:blipFill>
      <xdr:spPr bwMode="auto">
        <a:xfrm>
          <a:off x="2000249" y="257032125"/>
          <a:ext cx="158750" cy="190500"/>
        </a:xfrm>
        <a:prstGeom prst="rect">
          <a:avLst/>
        </a:prstGeom>
        <a:noFill/>
        <a:ln w="9525">
          <a:noFill/>
          <a:miter lim="800000"/>
          <a:headEnd/>
          <a:tailEnd/>
        </a:ln>
      </xdr:spPr>
    </xdr:pic>
    <xdr:clientData/>
  </xdr:oneCellAnchor>
  <xdr:oneCellAnchor>
    <xdr:from>
      <xdr:col>3</xdr:col>
      <xdr:colOff>0</xdr:colOff>
      <xdr:row>636</xdr:row>
      <xdr:rowOff>261408</xdr:rowOff>
    </xdr:from>
    <xdr:ext cx="209550" cy="160020"/>
    <xdr:pic>
      <xdr:nvPicPr>
        <xdr:cNvPr id="845" name="Picture 5" descr="http://t0.gstatic.com/images?q=tbn:ANd9GcR2wLGNqdW1KVjSkkXzxtY9J7kSH3YArES1m5PQzzCeqCTDlyA1FA">
          <a:extLst>
            <a:ext uri="{FF2B5EF4-FFF2-40B4-BE49-F238E27FC236}">
              <a16:creationId xmlns="" xmlns:a16="http://schemas.microsoft.com/office/drawing/2014/main" id="{00000000-0008-0000-0A00-00004D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5836208"/>
          <a:ext cx="209550" cy="160020"/>
        </a:xfrm>
        <a:prstGeom prst="rect">
          <a:avLst/>
        </a:prstGeom>
        <a:noFill/>
      </xdr:spPr>
    </xdr:pic>
    <xdr:clientData/>
  </xdr:oneCellAnchor>
  <xdr:oneCellAnchor>
    <xdr:from>
      <xdr:col>3</xdr:col>
      <xdr:colOff>1207557</xdr:colOff>
      <xdr:row>636</xdr:row>
      <xdr:rowOff>13757</xdr:rowOff>
    </xdr:from>
    <xdr:ext cx="152400" cy="203200"/>
    <xdr:pic>
      <xdr:nvPicPr>
        <xdr:cNvPr id="846" name="Picture 4">
          <a:extLst>
            <a:ext uri="{FF2B5EF4-FFF2-40B4-BE49-F238E27FC236}">
              <a16:creationId xmlns="" xmlns:a16="http://schemas.microsoft.com/office/drawing/2014/main" id="{00000000-0008-0000-0A00-00004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5588557"/>
          <a:ext cx="152400" cy="203200"/>
        </a:xfrm>
        <a:prstGeom prst="rect">
          <a:avLst/>
        </a:prstGeom>
        <a:noFill/>
        <a:ln w="1">
          <a:noFill/>
          <a:miter lim="800000"/>
          <a:headEnd/>
          <a:tailEnd type="none" w="med" len="med"/>
        </a:ln>
        <a:effectLst/>
      </xdr:spPr>
    </xdr:pic>
    <xdr:clientData/>
  </xdr:oneCellAnchor>
  <xdr:oneCellAnchor>
    <xdr:from>
      <xdr:col>3</xdr:col>
      <xdr:colOff>38099</xdr:colOff>
      <xdr:row>636</xdr:row>
      <xdr:rowOff>0</xdr:rowOff>
    </xdr:from>
    <xdr:ext cx="158750" cy="190500"/>
    <xdr:pic>
      <xdr:nvPicPr>
        <xdr:cNvPr id="847" name="Picture 846" descr="http://www.blogcdn.com/media/2012/09/ltenetworks.jpg">
          <a:extLst>
            <a:ext uri="{FF2B5EF4-FFF2-40B4-BE49-F238E27FC236}">
              <a16:creationId xmlns="" xmlns:a16="http://schemas.microsoft.com/office/drawing/2014/main" id="{00000000-0008-0000-0A00-00004F030000}"/>
            </a:ext>
          </a:extLst>
        </xdr:cNvPr>
        <xdr:cNvPicPr/>
      </xdr:nvPicPr>
      <xdr:blipFill>
        <a:blip xmlns:r="http://schemas.openxmlformats.org/officeDocument/2006/relationships" r:embed="rId50" cstate="print"/>
        <a:srcRect l="23556" r="27111"/>
        <a:stretch>
          <a:fillRect/>
        </a:stretch>
      </xdr:blipFill>
      <xdr:spPr bwMode="auto">
        <a:xfrm>
          <a:off x="2000249" y="255574800"/>
          <a:ext cx="158750" cy="190500"/>
        </a:xfrm>
        <a:prstGeom prst="rect">
          <a:avLst/>
        </a:prstGeom>
        <a:noFill/>
        <a:ln w="9525">
          <a:noFill/>
          <a:miter lim="800000"/>
          <a:headEnd/>
          <a:tailEnd/>
        </a:ln>
      </xdr:spPr>
    </xdr:pic>
    <xdr:clientData/>
  </xdr:oneCellAnchor>
  <xdr:oneCellAnchor>
    <xdr:from>
      <xdr:col>3</xdr:col>
      <xdr:colOff>0</xdr:colOff>
      <xdr:row>635</xdr:row>
      <xdr:rowOff>261408</xdr:rowOff>
    </xdr:from>
    <xdr:ext cx="209550" cy="160020"/>
    <xdr:pic>
      <xdr:nvPicPr>
        <xdr:cNvPr id="848" name="Picture 5" descr="http://t0.gstatic.com/images?q=tbn:ANd9GcR2wLGNqdW1KVjSkkXzxtY9J7kSH3YArES1m5PQzzCeqCTDlyA1FA">
          <a:extLst>
            <a:ext uri="{FF2B5EF4-FFF2-40B4-BE49-F238E27FC236}">
              <a16:creationId xmlns="" xmlns:a16="http://schemas.microsoft.com/office/drawing/2014/main" id="{00000000-0008-0000-0A00-00005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4378883"/>
          <a:ext cx="209550" cy="160020"/>
        </a:xfrm>
        <a:prstGeom prst="rect">
          <a:avLst/>
        </a:prstGeom>
        <a:noFill/>
      </xdr:spPr>
    </xdr:pic>
    <xdr:clientData/>
  </xdr:oneCellAnchor>
  <xdr:oneCellAnchor>
    <xdr:from>
      <xdr:col>3</xdr:col>
      <xdr:colOff>1207557</xdr:colOff>
      <xdr:row>635</xdr:row>
      <xdr:rowOff>13757</xdr:rowOff>
    </xdr:from>
    <xdr:ext cx="152400" cy="203200"/>
    <xdr:pic>
      <xdr:nvPicPr>
        <xdr:cNvPr id="849" name="Picture 4">
          <a:extLst>
            <a:ext uri="{FF2B5EF4-FFF2-40B4-BE49-F238E27FC236}">
              <a16:creationId xmlns="" xmlns:a16="http://schemas.microsoft.com/office/drawing/2014/main" id="{00000000-0008-0000-0A00-000051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4131232"/>
          <a:ext cx="152400" cy="203200"/>
        </a:xfrm>
        <a:prstGeom prst="rect">
          <a:avLst/>
        </a:prstGeom>
        <a:noFill/>
        <a:ln w="1">
          <a:noFill/>
          <a:miter lim="800000"/>
          <a:headEnd/>
          <a:tailEnd type="none" w="med" len="med"/>
        </a:ln>
        <a:effectLst/>
      </xdr:spPr>
    </xdr:pic>
    <xdr:clientData/>
  </xdr:oneCellAnchor>
  <xdr:oneCellAnchor>
    <xdr:from>
      <xdr:col>3</xdr:col>
      <xdr:colOff>38099</xdr:colOff>
      <xdr:row>635</xdr:row>
      <xdr:rowOff>0</xdr:rowOff>
    </xdr:from>
    <xdr:ext cx="158750" cy="190500"/>
    <xdr:pic>
      <xdr:nvPicPr>
        <xdr:cNvPr id="850" name="Picture 849" descr="http://www.blogcdn.com/media/2012/09/ltenetworks.jpg">
          <a:extLst>
            <a:ext uri="{FF2B5EF4-FFF2-40B4-BE49-F238E27FC236}">
              <a16:creationId xmlns="" xmlns:a16="http://schemas.microsoft.com/office/drawing/2014/main" id="{00000000-0008-0000-0A00-000052030000}"/>
            </a:ext>
          </a:extLst>
        </xdr:cNvPr>
        <xdr:cNvPicPr/>
      </xdr:nvPicPr>
      <xdr:blipFill>
        <a:blip xmlns:r="http://schemas.openxmlformats.org/officeDocument/2006/relationships" r:embed="rId50" cstate="print"/>
        <a:srcRect l="23556" r="27111"/>
        <a:stretch>
          <a:fillRect/>
        </a:stretch>
      </xdr:blipFill>
      <xdr:spPr bwMode="auto">
        <a:xfrm>
          <a:off x="2000249" y="254117475"/>
          <a:ext cx="158750" cy="190500"/>
        </a:xfrm>
        <a:prstGeom prst="rect">
          <a:avLst/>
        </a:prstGeom>
        <a:noFill/>
        <a:ln w="9525">
          <a:noFill/>
          <a:miter lim="800000"/>
          <a:headEnd/>
          <a:tailEnd/>
        </a:ln>
      </xdr:spPr>
    </xdr:pic>
    <xdr:clientData/>
  </xdr:oneCellAnchor>
  <xdr:oneCellAnchor>
    <xdr:from>
      <xdr:col>3</xdr:col>
      <xdr:colOff>0</xdr:colOff>
      <xdr:row>634</xdr:row>
      <xdr:rowOff>261408</xdr:rowOff>
    </xdr:from>
    <xdr:ext cx="209550" cy="160020"/>
    <xdr:pic>
      <xdr:nvPicPr>
        <xdr:cNvPr id="851" name="Picture 5" descr="http://t0.gstatic.com/images?q=tbn:ANd9GcR2wLGNqdW1KVjSkkXzxtY9J7kSH3YArES1m5PQzzCeqCTDlyA1FA">
          <a:extLst>
            <a:ext uri="{FF2B5EF4-FFF2-40B4-BE49-F238E27FC236}">
              <a16:creationId xmlns="" xmlns:a16="http://schemas.microsoft.com/office/drawing/2014/main" id="{00000000-0008-0000-0A00-000053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2921558"/>
          <a:ext cx="209550" cy="160020"/>
        </a:xfrm>
        <a:prstGeom prst="rect">
          <a:avLst/>
        </a:prstGeom>
        <a:noFill/>
      </xdr:spPr>
    </xdr:pic>
    <xdr:clientData/>
  </xdr:oneCellAnchor>
  <xdr:oneCellAnchor>
    <xdr:from>
      <xdr:col>3</xdr:col>
      <xdr:colOff>1207557</xdr:colOff>
      <xdr:row>634</xdr:row>
      <xdr:rowOff>13757</xdr:rowOff>
    </xdr:from>
    <xdr:ext cx="152400" cy="203200"/>
    <xdr:pic>
      <xdr:nvPicPr>
        <xdr:cNvPr id="852" name="Picture 4">
          <a:extLst>
            <a:ext uri="{FF2B5EF4-FFF2-40B4-BE49-F238E27FC236}">
              <a16:creationId xmlns="" xmlns:a16="http://schemas.microsoft.com/office/drawing/2014/main" id="{00000000-0008-0000-0A00-000054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2673907"/>
          <a:ext cx="152400" cy="203200"/>
        </a:xfrm>
        <a:prstGeom prst="rect">
          <a:avLst/>
        </a:prstGeom>
        <a:noFill/>
        <a:ln w="1">
          <a:noFill/>
          <a:miter lim="800000"/>
          <a:headEnd/>
          <a:tailEnd type="none" w="med" len="med"/>
        </a:ln>
        <a:effectLst/>
      </xdr:spPr>
    </xdr:pic>
    <xdr:clientData/>
  </xdr:oneCellAnchor>
  <xdr:oneCellAnchor>
    <xdr:from>
      <xdr:col>3</xdr:col>
      <xdr:colOff>38099</xdr:colOff>
      <xdr:row>634</xdr:row>
      <xdr:rowOff>0</xdr:rowOff>
    </xdr:from>
    <xdr:ext cx="158750" cy="190500"/>
    <xdr:pic>
      <xdr:nvPicPr>
        <xdr:cNvPr id="853" name="Picture 852" descr="http://www.blogcdn.com/media/2012/09/ltenetworks.jpg">
          <a:extLst>
            <a:ext uri="{FF2B5EF4-FFF2-40B4-BE49-F238E27FC236}">
              <a16:creationId xmlns="" xmlns:a16="http://schemas.microsoft.com/office/drawing/2014/main" id="{00000000-0008-0000-0A00-000055030000}"/>
            </a:ext>
          </a:extLst>
        </xdr:cNvPr>
        <xdr:cNvPicPr/>
      </xdr:nvPicPr>
      <xdr:blipFill>
        <a:blip xmlns:r="http://schemas.openxmlformats.org/officeDocument/2006/relationships" r:embed="rId50" cstate="print"/>
        <a:srcRect l="23556" r="27111"/>
        <a:stretch>
          <a:fillRect/>
        </a:stretch>
      </xdr:blipFill>
      <xdr:spPr bwMode="auto">
        <a:xfrm>
          <a:off x="2000249" y="252660150"/>
          <a:ext cx="158750" cy="190500"/>
        </a:xfrm>
        <a:prstGeom prst="rect">
          <a:avLst/>
        </a:prstGeom>
        <a:noFill/>
        <a:ln w="9525">
          <a:noFill/>
          <a:miter lim="800000"/>
          <a:headEnd/>
          <a:tailEnd/>
        </a:ln>
      </xdr:spPr>
    </xdr:pic>
    <xdr:clientData/>
  </xdr:oneCellAnchor>
  <xdr:oneCellAnchor>
    <xdr:from>
      <xdr:col>3</xdr:col>
      <xdr:colOff>0</xdr:colOff>
      <xdr:row>633</xdr:row>
      <xdr:rowOff>261408</xdr:rowOff>
    </xdr:from>
    <xdr:ext cx="209550" cy="160020"/>
    <xdr:pic>
      <xdr:nvPicPr>
        <xdr:cNvPr id="854" name="Picture 5" descr="http://t0.gstatic.com/images?q=tbn:ANd9GcR2wLGNqdW1KVjSkkXzxtY9J7kSH3YArES1m5PQzzCeqCTDlyA1FA">
          <a:extLst>
            <a:ext uri="{FF2B5EF4-FFF2-40B4-BE49-F238E27FC236}">
              <a16:creationId xmlns="" xmlns:a16="http://schemas.microsoft.com/office/drawing/2014/main" id="{00000000-0008-0000-0A00-00005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1635683"/>
          <a:ext cx="209550" cy="160020"/>
        </a:xfrm>
        <a:prstGeom prst="rect">
          <a:avLst/>
        </a:prstGeom>
        <a:noFill/>
      </xdr:spPr>
    </xdr:pic>
    <xdr:clientData/>
  </xdr:oneCellAnchor>
  <xdr:oneCellAnchor>
    <xdr:from>
      <xdr:col>3</xdr:col>
      <xdr:colOff>1207557</xdr:colOff>
      <xdr:row>633</xdr:row>
      <xdr:rowOff>13757</xdr:rowOff>
    </xdr:from>
    <xdr:ext cx="152400" cy="203200"/>
    <xdr:pic>
      <xdr:nvPicPr>
        <xdr:cNvPr id="855" name="Picture 4">
          <a:extLst>
            <a:ext uri="{FF2B5EF4-FFF2-40B4-BE49-F238E27FC236}">
              <a16:creationId xmlns="" xmlns:a16="http://schemas.microsoft.com/office/drawing/2014/main" id="{00000000-0008-0000-0A00-000057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1388032"/>
          <a:ext cx="152400" cy="203200"/>
        </a:xfrm>
        <a:prstGeom prst="rect">
          <a:avLst/>
        </a:prstGeom>
        <a:noFill/>
        <a:ln w="1">
          <a:noFill/>
          <a:miter lim="800000"/>
          <a:headEnd/>
          <a:tailEnd type="none" w="med" len="med"/>
        </a:ln>
        <a:effectLst/>
      </xdr:spPr>
    </xdr:pic>
    <xdr:clientData/>
  </xdr:oneCellAnchor>
  <xdr:oneCellAnchor>
    <xdr:from>
      <xdr:col>3</xdr:col>
      <xdr:colOff>38099</xdr:colOff>
      <xdr:row>633</xdr:row>
      <xdr:rowOff>0</xdr:rowOff>
    </xdr:from>
    <xdr:ext cx="158750" cy="190500"/>
    <xdr:pic>
      <xdr:nvPicPr>
        <xdr:cNvPr id="856" name="Picture 855" descr="http://www.blogcdn.com/media/2012/09/ltenetworks.jpg">
          <a:extLst>
            <a:ext uri="{FF2B5EF4-FFF2-40B4-BE49-F238E27FC236}">
              <a16:creationId xmlns="" xmlns:a16="http://schemas.microsoft.com/office/drawing/2014/main" id="{00000000-0008-0000-0A00-000058030000}"/>
            </a:ext>
          </a:extLst>
        </xdr:cNvPr>
        <xdr:cNvPicPr/>
      </xdr:nvPicPr>
      <xdr:blipFill>
        <a:blip xmlns:r="http://schemas.openxmlformats.org/officeDocument/2006/relationships" r:embed="rId50" cstate="print"/>
        <a:srcRect l="23556" r="27111"/>
        <a:stretch>
          <a:fillRect/>
        </a:stretch>
      </xdr:blipFill>
      <xdr:spPr bwMode="auto">
        <a:xfrm>
          <a:off x="2000249" y="251374275"/>
          <a:ext cx="158750" cy="190500"/>
        </a:xfrm>
        <a:prstGeom prst="rect">
          <a:avLst/>
        </a:prstGeom>
        <a:noFill/>
        <a:ln w="9525">
          <a:noFill/>
          <a:miter lim="800000"/>
          <a:headEnd/>
          <a:tailEnd/>
        </a:ln>
      </xdr:spPr>
    </xdr:pic>
    <xdr:clientData/>
  </xdr:oneCellAnchor>
  <xdr:twoCellAnchor editAs="oneCell">
    <xdr:from>
      <xdr:col>3</xdr:col>
      <xdr:colOff>0</xdr:colOff>
      <xdr:row>933</xdr:row>
      <xdr:rowOff>261408</xdr:rowOff>
    </xdr:from>
    <xdr:to>
      <xdr:col>3</xdr:col>
      <xdr:colOff>209550</xdr:colOff>
      <xdr:row>933</xdr:row>
      <xdr:rowOff>421428</xdr:rowOff>
    </xdr:to>
    <xdr:pic>
      <xdr:nvPicPr>
        <xdr:cNvPr id="857" name="Picture 5" descr="http://t0.gstatic.com/images?q=tbn:ANd9GcR2wLGNqdW1KVjSkkXzxtY9J7kSH3YArES1m5PQzzCeqCTDlyA1FA">
          <a:extLst>
            <a:ext uri="{FF2B5EF4-FFF2-40B4-BE49-F238E27FC236}">
              <a16:creationId xmlns="" xmlns:a16="http://schemas.microsoft.com/office/drawing/2014/main" id="{00000000-0008-0000-0A00-00005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3575683"/>
          <a:ext cx="209550" cy="160020"/>
        </a:xfrm>
        <a:prstGeom prst="rect">
          <a:avLst/>
        </a:prstGeom>
        <a:noFill/>
      </xdr:spPr>
    </xdr:pic>
    <xdr:clientData/>
  </xdr:twoCellAnchor>
  <xdr:twoCellAnchor editAs="oneCell">
    <xdr:from>
      <xdr:col>3</xdr:col>
      <xdr:colOff>1207557</xdr:colOff>
      <xdr:row>933</xdr:row>
      <xdr:rowOff>13757</xdr:rowOff>
    </xdr:from>
    <xdr:to>
      <xdr:col>3</xdr:col>
      <xdr:colOff>1359957</xdr:colOff>
      <xdr:row>933</xdr:row>
      <xdr:rowOff>216957</xdr:rowOff>
    </xdr:to>
    <xdr:pic>
      <xdr:nvPicPr>
        <xdr:cNvPr id="858" name="Picture 4">
          <a:extLst>
            <a:ext uri="{FF2B5EF4-FFF2-40B4-BE49-F238E27FC236}">
              <a16:creationId xmlns="" xmlns:a16="http://schemas.microsoft.com/office/drawing/2014/main" id="{00000000-0008-0000-0A00-00005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333280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933</xdr:row>
      <xdr:rowOff>0</xdr:rowOff>
    </xdr:from>
    <xdr:to>
      <xdr:col>3</xdr:col>
      <xdr:colOff>196849</xdr:colOff>
      <xdr:row>933</xdr:row>
      <xdr:rowOff>190500</xdr:rowOff>
    </xdr:to>
    <xdr:pic>
      <xdr:nvPicPr>
        <xdr:cNvPr id="859" name="Picture 858" descr="http://www.blogcdn.com/media/2012/09/ltenetworks.jpg">
          <a:extLst>
            <a:ext uri="{FF2B5EF4-FFF2-40B4-BE49-F238E27FC236}">
              <a16:creationId xmlns="" xmlns:a16="http://schemas.microsoft.com/office/drawing/2014/main" id="{00000000-0008-0000-0A00-00005B030000}"/>
            </a:ext>
          </a:extLst>
        </xdr:cNvPr>
        <xdr:cNvPicPr/>
      </xdr:nvPicPr>
      <xdr:blipFill>
        <a:blip xmlns:r="http://schemas.openxmlformats.org/officeDocument/2006/relationships" r:embed="rId50" cstate="print"/>
        <a:srcRect l="23556" r="27111"/>
        <a:stretch>
          <a:fillRect/>
        </a:stretch>
      </xdr:blipFill>
      <xdr:spPr bwMode="auto">
        <a:xfrm>
          <a:off x="2000249" y="533314275"/>
          <a:ext cx="158750" cy="190500"/>
        </a:xfrm>
        <a:prstGeom prst="rect">
          <a:avLst/>
        </a:prstGeom>
        <a:noFill/>
        <a:ln w="9525">
          <a:noFill/>
          <a:miter lim="800000"/>
          <a:headEnd/>
          <a:tailEnd/>
        </a:ln>
      </xdr:spPr>
    </xdr:pic>
    <xdr:clientData/>
  </xdr:twoCellAnchor>
  <xdr:twoCellAnchor editAs="oneCell">
    <xdr:from>
      <xdr:col>3</xdr:col>
      <xdr:colOff>0</xdr:colOff>
      <xdr:row>932</xdr:row>
      <xdr:rowOff>261408</xdr:rowOff>
    </xdr:from>
    <xdr:to>
      <xdr:col>3</xdr:col>
      <xdr:colOff>209550</xdr:colOff>
      <xdr:row>932</xdr:row>
      <xdr:rowOff>421428</xdr:rowOff>
    </xdr:to>
    <xdr:pic>
      <xdr:nvPicPr>
        <xdr:cNvPr id="860" name="Picture 5" descr="http://t0.gstatic.com/images?q=tbn:ANd9GcR2wLGNqdW1KVjSkkXzxtY9J7kSH3YArES1m5PQzzCeqCTDlyA1FA">
          <a:extLst>
            <a:ext uri="{FF2B5EF4-FFF2-40B4-BE49-F238E27FC236}">
              <a16:creationId xmlns="" xmlns:a16="http://schemas.microsoft.com/office/drawing/2014/main" id="{00000000-0008-0000-0A00-00005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2099308"/>
          <a:ext cx="209550" cy="160020"/>
        </a:xfrm>
        <a:prstGeom prst="rect">
          <a:avLst/>
        </a:prstGeom>
        <a:noFill/>
      </xdr:spPr>
    </xdr:pic>
    <xdr:clientData/>
  </xdr:twoCellAnchor>
  <xdr:twoCellAnchor editAs="oneCell">
    <xdr:from>
      <xdr:col>3</xdr:col>
      <xdr:colOff>1207557</xdr:colOff>
      <xdr:row>932</xdr:row>
      <xdr:rowOff>13757</xdr:rowOff>
    </xdr:from>
    <xdr:to>
      <xdr:col>3</xdr:col>
      <xdr:colOff>1359957</xdr:colOff>
      <xdr:row>932</xdr:row>
      <xdr:rowOff>216957</xdr:rowOff>
    </xdr:to>
    <xdr:pic>
      <xdr:nvPicPr>
        <xdr:cNvPr id="861" name="Picture 4">
          <a:extLst>
            <a:ext uri="{FF2B5EF4-FFF2-40B4-BE49-F238E27FC236}">
              <a16:creationId xmlns="" xmlns:a16="http://schemas.microsoft.com/office/drawing/2014/main" id="{00000000-0008-0000-0A00-00005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318516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932</xdr:row>
      <xdr:rowOff>0</xdr:rowOff>
    </xdr:from>
    <xdr:to>
      <xdr:col>3</xdr:col>
      <xdr:colOff>196849</xdr:colOff>
      <xdr:row>932</xdr:row>
      <xdr:rowOff>190500</xdr:rowOff>
    </xdr:to>
    <xdr:pic>
      <xdr:nvPicPr>
        <xdr:cNvPr id="862" name="Picture 861" descr="http://www.blogcdn.com/media/2012/09/ltenetworks.jpg">
          <a:extLst>
            <a:ext uri="{FF2B5EF4-FFF2-40B4-BE49-F238E27FC236}">
              <a16:creationId xmlns="" xmlns:a16="http://schemas.microsoft.com/office/drawing/2014/main" id="{00000000-0008-0000-0A00-00005E030000}"/>
            </a:ext>
          </a:extLst>
        </xdr:cNvPr>
        <xdr:cNvPicPr/>
      </xdr:nvPicPr>
      <xdr:blipFill>
        <a:blip xmlns:r="http://schemas.openxmlformats.org/officeDocument/2006/relationships" r:embed="rId50" cstate="print"/>
        <a:srcRect l="23556" r="27111"/>
        <a:stretch>
          <a:fillRect/>
        </a:stretch>
      </xdr:blipFill>
      <xdr:spPr bwMode="auto">
        <a:xfrm>
          <a:off x="2000249" y="531837900"/>
          <a:ext cx="158750" cy="190500"/>
        </a:xfrm>
        <a:prstGeom prst="rect">
          <a:avLst/>
        </a:prstGeom>
        <a:noFill/>
        <a:ln w="9525">
          <a:noFill/>
          <a:miter lim="800000"/>
          <a:headEnd/>
          <a:tailEnd/>
        </a:ln>
      </xdr:spPr>
    </xdr:pic>
    <xdr:clientData/>
  </xdr:twoCellAnchor>
  <xdr:oneCellAnchor>
    <xdr:from>
      <xdr:col>3</xdr:col>
      <xdr:colOff>0</xdr:colOff>
      <xdr:row>632</xdr:row>
      <xdr:rowOff>261408</xdr:rowOff>
    </xdr:from>
    <xdr:ext cx="209550" cy="160020"/>
    <xdr:pic>
      <xdr:nvPicPr>
        <xdr:cNvPr id="863" name="Picture 5" descr="http://t0.gstatic.com/images?q=tbn:ANd9GcR2wLGNqdW1KVjSkkXzxtY9J7kSH3YArES1m5PQzzCeqCTDlyA1FA">
          <a:extLst>
            <a:ext uri="{FF2B5EF4-FFF2-40B4-BE49-F238E27FC236}">
              <a16:creationId xmlns="" xmlns:a16="http://schemas.microsoft.com/office/drawing/2014/main" id="{00000000-0008-0000-0A00-00005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50349808"/>
          <a:ext cx="209550" cy="160020"/>
        </a:xfrm>
        <a:prstGeom prst="rect">
          <a:avLst/>
        </a:prstGeom>
        <a:noFill/>
      </xdr:spPr>
    </xdr:pic>
    <xdr:clientData/>
  </xdr:oneCellAnchor>
  <xdr:oneCellAnchor>
    <xdr:from>
      <xdr:col>3</xdr:col>
      <xdr:colOff>1207557</xdr:colOff>
      <xdr:row>632</xdr:row>
      <xdr:rowOff>13757</xdr:rowOff>
    </xdr:from>
    <xdr:ext cx="152400" cy="203200"/>
    <xdr:pic>
      <xdr:nvPicPr>
        <xdr:cNvPr id="864" name="Picture 4">
          <a:extLst>
            <a:ext uri="{FF2B5EF4-FFF2-40B4-BE49-F238E27FC236}">
              <a16:creationId xmlns="" xmlns:a16="http://schemas.microsoft.com/office/drawing/2014/main" id="{00000000-0008-0000-0A00-00006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50102157"/>
          <a:ext cx="152400" cy="203200"/>
        </a:xfrm>
        <a:prstGeom prst="rect">
          <a:avLst/>
        </a:prstGeom>
        <a:noFill/>
        <a:ln w="1">
          <a:noFill/>
          <a:miter lim="800000"/>
          <a:headEnd/>
          <a:tailEnd type="none" w="med" len="med"/>
        </a:ln>
        <a:effectLst/>
      </xdr:spPr>
    </xdr:pic>
    <xdr:clientData/>
  </xdr:oneCellAnchor>
  <xdr:oneCellAnchor>
    <xdr:from>
      <xdr:col>3</xdr:col>
      <xdr:colOff>38099</xdr:colOff>
      <xdr:row>632</xdr:row>
      <xdr:rowOff>0</xdr:rowOff>
    </xdr:from>
    <xdr:ext cx="158750" cy="190500"/>
    <xdr:pic>
      <xdr:nvPicPr>
        <xdr:cNvPr id="865" name="Picture 864" descr="http://www.blogcdn.com/media/2012/09/ltenetworks.jpg">
          <a:extLst>
            <a:ext uri="{FF2B5EF4-FFF2-40B4-BE49-F238E27FC236}">
              <a16:creationId xmlns="" xmlns:a16="http://schemas.microsoft.com/office/drawing/2014/main" id="{00000000-0008-0000-0A00-000061030000}"/>
            </a:ext>
          </a:extLst>
        </xdr:cNvPr>
        <xdr:cNvPicPr/>
      </xdr:nvPicPr>
      <xdr:blipFill>
        <a:blip xmlns:r="http://schemas.openxmlformats.org/officeDocument/2006/relationships" r:embed="rId50" cstate="print"/>
        <a:srcRect l="23556" r="27111"/>
        <a:stretch>
          <a:fillRect/>
        </a:stretch>
      </xdr:blipFill>
      <xdr:spPr bwMode="auto">
        <a:xfrm>
          <a:off x="2000249" y="250088400"/>
          <a:ext cx="158750" cy="190500"/>
        </a:xfrm>
        <a:prstGeom prst="rect">
          <a:avLst/>
        </a:prstGeom>
        <a:noFill/>
        <a:ln w="9525">
          <a:noFill/>
          <a:miter lim="800000"/>
          <a:headEnd/>
          <a:tailEnd/>
        </a:ln>
      </xdr:spPr>
    </xdr:pic>
    <xdr:clientData/>
  </xdr:oneCellAnchor>
  <xdr:oneCellAnchor>
    <xdr:from>
      <xdr:col>3</xdr:col>
      <xdr:colOff>0</xdr:colOff>
      <xdr:row>631</xdr:row>
      <xdr:rowOff>261408</xdr:rowOff>
    </xdr:from>
    <xdr:ext cx="209550" cy="160020"/>
    <xdr:pic>
      <xdr:nvPicPr>
        <xdr:cNvPr id="866" name="Picture 5" descr="http://t0.gstatic.com/images?q=tbn:ANd9GcR2wLGNqdW1KVjSkkXzxtY9J7kSH3YArES1m5PQzzCeqCTDlyA1FA">
          <a:extLst>
            <a:ext uri="{FF2B5EF4-FFF2-40B4-BE49-F238E27FC236}">
              <a16:creationId xmlns="" xmlns:a16="http://schemas.microsoft.com/office/drawing/2014/main" id="{00000000-0008-0000-0A00-00006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9063933"/>
          <a:ext cx="209550" cy="160020"/>
        </a:xfrm>
        <a:prstGeom prst="rect">
          <a:avLst/>
        </a:prstGeom>
        <a:noFill/>
      </xdr:spPr>
    </xdr:pic>
    <xdr:clientData/>
  </xdr:oneCellAnchor>
  <xdr:oneCellAnchor>
    <xdr:from>
      <xdr:col>3</xdr:col>
      <xdr:colOff>1207557</xdr:colOff>
      <xdr:row>631</xdr:row>
      <xdr:rowOff>13757</xdr:rowOff>
    </xdr:from>
    <xdr:ext cx="152400" cy="203200"/>
    <xdr:pic>
      <xdr:nvPicPr>
        <xdr:cNvPr id="867" name="Picture 4">
          <a:extLst>
            <a:ext uri="{FF2B5EF4-FFF2-40B4-BE49-F238E27FC236}">
              <a16:creationId xmlns="" xmlns:a16="http://schemas.microsoft.com/office/drawing/2014/main" id="{00000000-0008-0000-0A00-00006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8816282"/>
          <a:ext cx="152400" cy="203200"/>
        </a:xfrm>
        <a:prstGeom prst="rect">
          <a:avLst/>
        </a:prstGeom>
        <a:noFill/>
        <a:ln w="1">
          <a:noFill/>
          <a:miter lim="800000"/>
          <a:headEnd/>
          <a:tailEnd type="none" w="med" len="med"/>
        </a:ln>
        <a:effectLst/>
      </xdr:spPr>
    </xdr:pic>
    <xdr:clientData/>
  </xdr:oneCellAnchor>
  <xdr:oneCellAnchor>
    <xdr:from>
      <xdr:col>3</xdr:col>
      <xdr:colOff>38099</xdr:colOff>
      <xdr:row>631</xdr:row>
      <xdr:rowOff>0</xdr:rowOff>
    </xdr:from>
    <xdr:ext cx="158750" cy="190500"/>
    <xdr:pic>
      <xdr:nvPicPr>
        <xdr:cNvPr id="868" name="Picture 867" descr="http://www.blogcdn.com/media/2012/09/ltenetworks.jpg">
          <a:extLst>
            <a:ext uri="{FF2B5EF4-FFF2-40B4-BE49-F238E27FC236}">
              <a16:creationId xmlns="" xmlns:a16="http://schemas.microsoft.com/office/drawing/2014/main" id="{00000000-0008-0000-0A00-000064030000}"/>
            </a:ext>
          </a:extLst>
        </xdr:cNvPr>
        <xdr:cNvPicPr/>
      </xdr:nvPicPr>
      <xdr:blipFill>
        <a:blip xmlns:r="http://schemas.openxmlformats.org/officeDocument/2006/relationships" r:embed="rId50" cstate="print"/>
        <a:srcRect l="23556" r="27111"/>
        <a:stretch>
          <a:fillRect/>
        </a:stretch>
      </xdr:blipFill>
      <xdr:spPr bwMode="auto">
        <a:xfrm>
          <a:off x="2000249" y="248802525"/>
          <a:ext cx="158750" cy="190500"/>
        </a:xfrm>
        <a:prstGeom prst="rect">
          <a:avLst/>
        </a:prstGeom>
        <a:noFill/>
        <a:ln w="9525">
          <a:noFill/>
          <a:miter lim="800000"/>
          <a:headEnd/>
          <a:tailEnd/>
        </a:ln>
      </xdr:spPr>
    </xdr:pic>
    <xdr:clientData/>
  </xdr:oneCellAnchor>
  <xdr:oneCellAnchor>
    <xdr:from>
      <xdr:col>3</xdr:col>
      <xdr:colOff>0</xdr:colOff>
      <xdr:row>630</xdr:row>
      <xdr:rowOff>28576</xdr:rowOff>
    </xdr:from>
    <xdr:ext cx="209550" cy="160020"/>
    <xdr:pic>
      <xdr:nvPicPr>
        <xdr:cNvPr id="869" name="Picture 5" descr="http://t0.gstatic.com/images?q=tbn:ANd9GcR2wLGNqdW1KVjSkkXzxtY9J7kSH3YArES1m5PQzzCeqCTDlyA1FA">
          <a:extLst>
            <a:ext uri="{FF2B5EF4-FFF2-40B4-BE49-F238E27FC236}">
              <a16:creationId xmlns="" xmlns:a16="http://schemas.microsoft.com/office/drawing/2014/main" id="{00000000-0008-0000-0A00-00006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7545226"/>
          <a:ext cx="209550" cy="160020"/>
        </a:xfrm>
        <a:prstGeom prst="rect">
          <a:avLst/>
        </a:prstGeom>
        <a:noFill/>
      </xdr:spPr>
    </xdr:pic>
    <xdr:clientData/>
  </xdr:oneCellAnchor>
  <xdr:oneCellAnchor>
    <xdr:from>
      <xdr:col>3</xdr:col>
      <xdr:colOff>1207557</xdr:colOff>
      <xdr:row>630</xdr:row>
      <xdr:rowOff>0</xdr:rowOff>
    </xdr:from>
    <xdr:ext cx="152400" cy="203200"/>
    <xdr:pic>
      <xdr:nvPicPr>
        <xdr:cNvPr id="870" name="Picture 4">
          <a:extLst>
            <a:ext uri="{FF2B5EF4-FFF2-40B4-BE49-F238E27FC236}">
              <a16:creationId xmlns="" xmlns:a16="http://schemas.microsoft.com/office/drawing/2014/main" id="{00000000-0008-0000-0A00-00006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7516650"/>
          <a:ext cx="152400" cy="203200"/>
        </a:xfrm>
        <a:prstGeom prst="rect">
          <a:avLst/>
        </a:prstGeom>
        <a:noFill/>
        <a:ln w="1">
          <a:noFill/>
          <a:miter lim="800000"/>
          <a:headEnd/>
          <a:tailEnd type="none" w="med" len="med"/>
        </a:ln>
        <a:effectLst/>
      </xdr:spPr>
    </xdr:pic>
    <xdr:clientData/>
  </xdr:oneCellAnchor>
  <xdr:oneCellAnchor>
    <xdr:from>
      <xdr:col>3</xdr:col>
      <xdr:colOff>0</xdr:colOff>
      <xdr:row>629</xdr:row>
      <xdr:rowOff>261408</xdr:rowOff>
    </xdr:from>
    <xdr:ext cx="209550" cy="160020"/>
    <xdr:pic>
      <xdr:nvPicPr>
        <xdr:cNvPr id="871" name="Picture 5" descr="http://t0.gstatic.com/images?q=tbn:ANd9GcR2wLGNqdW1KVjSkkXzxtY9J7kSH3YArES1m5PQzzCeqCTDlyA1FA">
          <a:extLst>
            <a:ext uri="{FF2B5EF4-FFF2-40B4-BE49-F238E27FC236}">
              <a16:creationId xmlns="" xmlns:a16="http://schemas.microsoft.com/office/drawing/2014/main" id="{00000000-0008-0000-0A00-00006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6492183"/>
          <a:ext cx="209550" cy="160020"/>
        </a:xfrm>
        <a:prstGeom prst="rect">
          <a:avLst/>
        </a:prstGeom>
        <a:noFill/>
      </xdr:spPr>
    </xdr:pic>
    <xdr:clientData/>
  </xdr:oneCellAnchor>
  <xdr:oneCellAnchor>
    <xdr:from>
      <xdr:col>3</xdr:col>
      <xdr:colOff>1207557</xdr:colOff>
      <xdr:row>629</xdr:row>
      <xdr:rowOff>13757</xdr:rowOff>
    </xdr:from>
    <xdr:ext cx="152400" cy="203200"/>
    <xdr:pic>
      <xdr:nvPicPr>
        <xdr:cNvPr id="872" name="Picture 4">
          <a:extLst>
            <a:ext uri="{FF2B5EF4-FFF2-40B4-BE49-F238E27FC236}">
              <a16:creationId xmlns="" xmlns:a16="http://schemas.microsoft.com/office/drawing/2014/main" id="{00000000-0008-0000-0A00-00006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6244532"/>
          <a:ext cx="152400" cy="203200"/>
        </a:xfrm>
        <a:prstGeom prst="rect">
          <a:avLst/>
        </a:prstGeom>
        <a:noFill/>
        <a:ln w="1">
          <a:noFill/>
          <a:miter lim="800000"/>
          <a:headEnd/>
          <a:tailEnd type="none" w="med" len="med"/>
        </a:ln>
        <a:effectLst/>
      </xdr:spPr>
    </xdr:pic>
    <xdr:clientData/>
  </xdr:oneCellAnchor>
  <xdr:oneCellAnchor>
    <xdr:from>
      <xdr:col>3</xdr:col>
      <xdr:colOff>38099</xdr:colOff>
      <xdr:row>629</xdr:row>
      <xdr:rowOff>0</xdr:rowOff>
    </xdr:from>
    <xdr:ext cx="158750" cy="190500"/>
    <xdr:pic>
      <xdr:nvPicPr>
        <xdr:cNvPr id="873" name="Picture 872" descr="http://www.blogcdn.com/media/2012/09/ltenetworks.jpg">
          <a:extLst>
            <a:ext uri="{FF2B5EF4-FFF2-40B4-BE49-F238E27FC236}">
              <a16:creationId xmlns="" xmlns:a16="http://schemas.microsoft.com/office/drawing/2014/main" id="{00000000-0008-0000-0A00-000069030000}"/>
            </a:ext>
          </a:extLst>
        </xdr:cNvPr>
        <xdr:cNvPicPr/>
      </xdr:nvPicPr>
      <xdr:blipFill>
        <a:blip xmlns:r="http://schemas.openxmlformats.org/officeDocument/2006/relationships" r:embed="rId50" cstate="print"/>
        <a:srcRect l="23556" r="27111"/>
        <a:stretch>
          <a:fillRect/>
        </a:stretch>
      </xdr:blipFill>
      <xdr:spPr bwMode="auto">
        <a:xfrm>
          <a:off x="2000249" y="246230775"/>
          <a:ext cx="158750" cy="190500"/>
        </a:xfrm>
        <a:prstGeom prst="rect">
          <a:avLst/>
        </a:prstGeom>
        <a:noFill/>
        <a:ln w="9525">
          <a:noFill/>
          <a:miter lim="800000"/>
          <a:headEnd/>
          <a:tailEnd/>
        </a:ln>
      </xdr:spPr>
    </xdr:pic>
    <xdr:clientData/>
  </xdr:oneCellAnchor>
  <xdr:oneCellAnchor>
    <xdr:from>
      <xdr:col>3</xdr:col>
      <xdr:colOff>0</xdr:colOff>
      <xdr:row>628</xdr:row>
      <xdr:rowOff>28576</xdr:rowOff>
    </xdr:from>
    <xdr:ext cx="209550" cy="160020"/>
    <xdr:pic>
      <xdr:nvPicPr>
        <xdr:cNvPr id="874" name="Picture 5" descr="http://t0.gstatic.com/images?q=tbn:ANd9GcR2wLGNqdW1KVjSkkXzxtY9J7kSH3YArES1m5PQzzCeqCTDlyA1FA">
          <a:extLst>
            <a:ext uri="{FF2B5EF4-FFF2-40B4-BE49-F238E27FC236}">
              <a16:creationId xmlns="" xmlns:a16="http://schemas.microsoft.com/office/drawing/2014/main" id="{00000000-0008-0000-0A00-00006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4973476"/>
          <a:ext cx="209550" cy="160020"/>
        </a:xfrm>
        <a:prstGeom prst="rect">
          <a:avLst/>
        </a:prstGeom>
        <a:noFill/>
      </xdr:spPr>
    </xdr:pic>
    <xdr:clientData/>
  </xdr:oneCellAnchor>
  <xdr:oneCellAnchor>
    <xdr:from>
      <xdr:col>3</xdr:col>
      <xdr:colOff>1207557</xdr:colOff>
      <xdr:row>628</xdr:row>
      <xdr:rowOff>0</xdr:rowOff>
    </xdr:from>
    <xdr:ext cx="152400" cy="203200"/>
    <xdr:pic>
      <xdr:nvPicPr>
        <xdr:cNvPr id="875" name="Picture 4">
          <a:extLst>
            <a:ext uri="{FF2B5EF4-FFF2-40B4-BE49-F238E27FC236}">
              <a16:creationId xmlns="" xmlns:a16="http://schemas.microsoft.com/office/drawing/2014/main" id="{00000000-0008-0000-0A00-00006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4944900"/>
          <a:ext cx="152400" cy="203200"/>
        </a:xfrm>
        <a:prstGeom prst="rect">
          <a:avLst/>
        </a:prstGeom>
        <a:noFill/>
        <a:ln w="1">
          <a:noFill/>
          <a:miter lim="800000"/>
          <a:headEnd/>
          <a:tailEnd type="none" w="med" len="med"/>
        </a:ln>
        <a:effectLst/>
      </xdr:spPr>
    </xdr:pic>
    <xdr:clientData/>
  </xdr:oneCellAnchor>
  <xdr:oneCellAnchor>
    <xdr:from>
      <xdr:col>3</xdr:col>
      <xdr:colOff>0</xdr:colOff>
      <xdr:row>627</xdr:row>
      <xdr:rowOff>261408</xdr:rowOff>
    </xdr:from>
    <xdr:ext cx="209550" cy="160020"/>
    <xdr:pic>
      <xdr:nvPicPr>
        <xdr:cNvPr id="876" name="Picture 5" descr="http://t0.gstatic.com/images?q=tbn:ANd9GcR2wLGNqdW1KVjSkkXzxtY9J7kSH3YArES1m5PQzzCeqCTDlyA1FA">
          <a:extLst>
            <a:ext uri="{FF2B5EF4-FFF2-40B4-BE49-F238E27FC236}">
              <a16:creationId xmlns="" xmlns:a16="http://schemas.microsoft.com/office/drawing/2014/main" id="{00000000-0008-0000-0A00-00006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3920433"/>
          <a:ext cx="209550" cy="160020"/>
        </a:xfrm>
        <a:prstGeom prst="rect">
          <a:avLst/>
        </a:prstGeom>
        <a:noFill/>
      </xdr:spPr>
    </xdr:pic>
    <xdr:clientData/>
  </xdr:oneCellAnchor>
  <xdr:oneCellAnchor>
    <xdr:from>
      <xdr:col>3</xdr:col>
      <xdr:colOff>1207557</xdr:colOff>
      <xdr:row>627</xdr:row>
      <xdr:rowOff>13757</xdr:rowOff>
    </xdr:from>
    <xdr:ext cx="152400" cy="203200"/>
    <xdr:pic>
      <xdr:nvPicPr>
        <xdr:cNvPr id="877" name="Picture 4">
          <a:extLst>
            <a:ext uri="{FF2B5EF4-FFF2-40B4-BE49-F238E27FC236}">
              <a16:creationId xmlns="" xmlns:a16="http://schemas.microsoft.com/office/drawing/2014/main" id="{00000000-0008-0000-0A00-00006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3672782"/>
          <a:ext cx="152400" cy="203200"/>
        </a:xfrm>
        <a:prstGeom prst="rect">
          <a:avLst/>
        </a:prstGeom>
        <a:noFill/>
        <a:ln w="1">
          <a:noFill/>
          <a:miter lim="800000"/>
          <a:headEnd/>
          <a:tailEnd type="none" w="med" len="med"/>
        </a:ln>
        <a:effectLst/>
      </xdr:spPr>
    </xdr:pic>
    <xdr:clientData/>
  </xdr:oneCellAnchor>
  <xdr:oneCellAnchor>
    <xdr:from>
      <xdr:col>3</xdr:col>
      <xdr:colOff>38099</xdr:colOff>
      <xdr:row>627</xdr:row>
      <xdr:rowOff>0</xdr:rowOff>
    </xdr:from>
    <xdr:ext cx="158750" cy="190500"/>
    <xdr:pic>
      <xdr:nvPicPr>
        <xdr:cNvPr id="878" name="Picture 877" descr="http://www.blogcdn.com/media/2012/09/ltenetworks.jpg">
          <a:extLst>
            <a:ext uri="{FF2B5EF4-FFF2-40B4-BE49-F238E27FC236}">
              <a16:creationId xmlns="" xmlns:a16="http://schemas.microsoft.com/office/drawing/2014/main" id="{00000000-0008-0000-0A00-00006E030000}"/>
            </a:ext>
          </a:extLst>
        </xdr:cNvPr>
        <xdr:cNvPicPr/>
      </xdr:nvPicPr>
      <xdr:blipFill>
        <a:blip xmlns:r="http://schemas.openxmlformats.org/officeDocument/2006/relationships" r:embed="rId50" cstate="print"/>
        <a:srcRect l="23556" r="27111"/>
        <a:stretch>
          <a:fillRect/>
        </a:stretch>
      </xdr:blipFill>
      <xdr:spPr bwMode="auto">
        <a:xfrm>
          <a:off x="2000249" y="243659025"/>
          <a:ext cx="158750" cy="190500"/>
        </a:xfrm>
        <a:prstGeom prst="rect">
          <a:avLst/>
        </a:prstGeom>
        <a:noFill/>
        <a:ln w="9525">
          <a:noFill/>
          <a:miter lim="800000"/>
          <a:headEnd/>
          <a:tailEnd/>
        </a:ln>
      </xdr:spPr>
    </xdr:pic>
    <xdr:clientData/>
  </xdr:oneCellAnchor>
  <xdr:oneCellAnchor>
    <xdr:from>
      <xdr:col>3</xdr:col>
      <xdr:colOff>0</xdr:colOff>
      <xdr:row>626</xdr:row>
      <xdr:rowOff>261408</xdr:rowOff>
    </xdr:from>
    <xdr:ext cx="209550" cy="160020"/>
    <xdr:pic>
      <xdr:nvPicPr>
        <xdr:cNvPr id="879" name="Picture 5" descr="http://t0.gstatic.com/images?q=tbn:ANd9GcR2wLGNqdW1KVjSkkXzxtY9J7kSH3YArES1m5PQzzCeqCTDlyA1FA">
          <a:extLst>
            <a:ext uri="{FF2B5EF4-FFF2-40B4-BE49-F238E27FC236}">
              <a16:creationId xmlns="" xmlns:a16="http://schemas.microsoft.com/office/drawing/2014/main" id="{00000000-0008-0000-0A00-00006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2634558"/>
          <a:ext cx="209550" cy="160020"/>
        </a:xfrm>
        <a:prstGeom prst="rect">
          <a:avLst/>
        </a:prstGeom>
        <a:noFill/>
      </xdr:spPr>
    </xdr:pic>
    <xdr:clientData/>
  </xdr:oneCellAnchor>
  <xdr:oneCellAnchor>
    <xdr:from>
      <xdr:col>3</xdr:col>
      <xdr:colOff>1207557</xdr:colOff>
      <xdr:row>626</xdr:row>
      <xdr:rowOff>13757</xdr:rowOff>
    </xdr:from>
    <xdr:ext cx="152400" cy="203200"/>
    <xdr:pic>
      <xdr:nvPicPr>
        <xdr:cNvPr id="880" name="Picture 4">
          <a:extLst>
            <a:ext uri="{FF2B5EF4-FFF2-40B4-BE49-F238E27FC236}">
              <a16:creationId xmlns="" xmlns:a16="http://schemas.microsoft.com/office/drawing/2014/main" id="{00000000-0008-0000-0A00-00007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2386907"/>
          <a:ext cx="152400" cy="203200"/>
        </a:xfrm>
        <a:prstGeom prst="rect">
          <a:avLst/>
        </a:prstGeom>
        <a:noFill/>
        <a:ln w="1">
          <a:noFill/>
          <a:miter lim="800000"/>
          <a:headEnd/>
          <a:tailEnd type="none" w="med" len="med"/>
        </a:ln>
        <a:effectLst/>
      </xdr:spPr>
    </xdr:pic>
    <xdr:clientData/>
  </xdr:oneCellAnchor>
  <xdr:oneCellAnchor>
    <xdr:from>
      <xdr:col>3</xdr:col>
      <xdr:colOff>38099</xdr:colOff>
      <xdr:row>626</xdr:row>
      <xdr:rowOff>0</xdr:rowOff>
    </xdr:from>
    <xdr:ext cx="158750" cy="190500"/>
    <xdr:pic>
      <xdr:nvPicPr>
        <xdr:cNvPr id="881" name="Picture 880" descr="http://www.blogcdn.com/media/2012/09/ltenetworks.jpg">
          <a:extLst>
            <a:ext uri="{FF2B5EF4-FFF2-40B4-BE49-F238E27FC236}">
              <a16:creationId xmlns="" xmlns:a16="http://schemas.microsoft.com/office/drawing/2014/main" id="{00000000-0008-0000-0A00-000071030000}"/>
            </a:ext>
          </a:extLst>
        </xdr:cNvPr>
        <xdr:cNvPicPr/>
      </xdr:nvPicPr>
      <xdr:blipFill>
        <a:blip xmlns:r="http://schemas.openxmlformats.org/officeDocument/2006/relationships" r:embed="rId50" cstate="print"/>
        <a:srcRect l="23556" r="27111"/>
        <a:stretch>
          <a:fillRect/>
        </a:stretch>
      </xdr:blipFill>
      <xdr:spPr bwMode="auto">
        <a:xfrm>
          <a:off x="2000249" y="242373150"/>
          <a:ext cx="158750" cy="190500"/>
        </a:xfrm>
        <a:prstGeom prst="rect">
          <a:avLst/>
        </a:prstGeom>
        <a:noFill/>
        <a:ln w="9525">
          <a:noFill/>
          <a:miter lim="800000"/>
          <a:headEnd/>
          <a:tailEnd/>
        </a:ln>
      </xdr:spPr>
    </xdr:pic>
    <xdr:clientData/>
  </xdr:oneCellAnchor>
  <xdr:oneCellAnchor>
    <xdr:from>
      <xdr:col>3</xdr:col>
      <xdr:colOff>0</xdr:colOff>
      <xdr:row>625</xdr:row>
      <xdr:rowOff>261408</xdr:rowOff>
    </xdr:from>
    <xdr:ext cx="209550" cy="160020"/>
    <xdr:pic>
      <xdr:nvPicPr>
        <xdr:cNvPr id="882" name="Picture 5" descr="http://t0.gstatic.com/images?q=tbn:ANd9GcR2wLGNqdW1KVjSkkXzxtY9J7kSH3YArES1m5PQzzCeqCTDlyA1FA">
          <a:extLst>
            <a:ext uri="{FF2B5EF4-FFF2-40B4-BE49-F238E27FC236}">
              <a16:creationId xmlns="" xmlns:a16="http://schemas.microsoft.com/office/drawing/2014/main" id="{00000000-0008-0000-0A00-00007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1348683"/>
          <a:ext cx="209550" cy="160020"/>
        </a:xfrm>
        <a:prstGeom prst="rect">
          <a:avLst/>
        </a:prstGeom>
        <a:noFill/>
      </xdr:spPr>
    </xdr:pic>
    <xdr:clientData/>
  </xdr:oneCellAnchor>
  <xdr:oneCellAnchor>
    <xdr:from>
      <xdr:col>3</xdr:col>
      <xdr:colOff>1207557</xdr:colOff>
      <xdr:row>625</xdr:row>
      <xdr:rowOff>13757</xdr:rowOff>
    </xdr:from>
    <xdr:ext cx="152400" cy="203200"/>
    <xdr:pic>
      <xdr:nvPicPr>
        <xdr:cNvPr id="883" name="Picture 4">
          <a:extLst>
            <a:ext uri="{FF2B5EF4-FFF2-40B4-BE49-F238E27FC236}">
              <a16:creationId xmlns="" xmlns:a16="http://schemas.microsoft.com/office/drawing/2014/main" id="{00000000-0008-0000-0A00-00007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41101032"/>
          <a:ext cx="152400" cy="203200"/>
        </a:xfrm>
        <a:prstGeom prst="rect">
          <a:avLst/>
        </a:prstGeom>
        <a:noFill/>
        <a:ln w="1">
          <a:noFill/>
          <a:miter lim="800000"/>
          <a:headEnd/>
          <a:tailEnd type="none" w="med" len="med"/>
        </a:ln>
        <a:effectLst/>
      </xdr:spPr>
    </xdr:pic>
    <xdr:clientData/>
  </xdr:oneCellAnchor>
  <xdr:oneCellAnchor>
    <xdr:from>
      <xdr:col>3</xdr:col>
      <xdr:colOff>38099</xdr:colOff>
      <xdr:row>625</xdr:row>
      <xdr:rowOff>0</xdr:rowOff>
    </xdr:from>
    <xdr:ext cx="158750" cy="190500"/>
    <xdr:pic>
      <xdr:nvPicPr>
        <xdr:cNvPr id="884" name="Picture 883" descr="http://www.blogcdn.com/media/2012/09/ltenetworks.jpg">
          <a:extLst>
            <a:ext uri="{FF2B5EF4-FFF2-40B4-BE49-F238E27FC236}">
              <a16:creationId xmlns="" xmlns:a16="http://schemas.microsoft.com/office/drawing/2014/main" id="{00000000-0008-0000-0A00-000074030000}"/>
            </a:ext>
          </a:extLst>
        </xdr:cNvPr>
        <xdr:cNvPicPr/>
      </xdr:nvPicPr>
      <xdr:blipFill>
        <a:blip xmlns:r="http://schemas.openxmlformats.org/officeDocument/2006/relationships" r:embed="rId50" cstate="print"/>
        <a:srcRect l="23556" r="27111"/>
        <a:stretch>
          <a:fillRect/>
        </a:stretch>
      </xdr:blipFill>
      <xdr:spPr bwMode="auto">
        <a:xfrm>
          <a:off x="2000249" y="241087275"/>
          <a:ext cx="158750" cy="190500"/>
        </a:xfrm>
        <a:prstGeom prst="rect">
          <a:avLst/>
        </a:prstGeom>
        <a:noFill/>
        <a:ln w="9525">
          <a:noFill/>
          <a:miter lim="800000"/>
          <a:headEnd/>
          <a:tailEnd/>
        </a:ln>
      </xdr:spPr>
    </xdr:pic>
    <xdr:clientData/>
  </xdr:oneCellAnchor>
  <xdr:oneCellAnchor>
    <xdr:from>
      <xdr:col>3</xdr:col>
      <xdr:colOff>1207557</xdr:colOff>
      <xdr:row>622</xdr:row>
      <xdr:rowOff>0</xdr:rowOff>
    </xdr:from>
    <xdr:ext cx="152400" cy="203200"/>
    <xdr:pic>
      <xdr:nvPicPr>
        <xdr:cNvPr id="885" name="Picture 4">
          <a:extLst>
            <a:ext uri="{FF2B5EF4-FFF2-40B4-BE49-F238E27FC236}">
              <a16:creationId xmlns="" xmlns:a16="http://schemas.microsoft.com/office/drawing/2014/main" id="{00000000-0008-0000-0A00-00007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7353475"/>
          <a:ext cx="152400" cy="203200"/>
        </a:xfrm>
        <a:prstGeom prst="rect">
          <a:avLst/>
        </a:prstGeom>
        <a:noFill/>
        <a:ln w="1">
          <a:noFill/>
          <a:miter lim="800000"/>
          <a:headEnd/>
          <a:tailEnd type="none" w="med" len="med"/>
        </a:ln>
        <a:effectLst/>
      </xdr:spPr>
    </xdr:pic>
    <xdr:clientData/>
  </xdr:oneCellAnchor>
  <xdr:oneCellAnchor>
    <xdr:from>
      <xdr:col>3</xdr:col>
      <xdr:colOff>0</xdr:colOff>
      <xdr:row>622</xdr:row>
      <xdr:rowOff>0</xdr:rowOff>
    </xdr:from>
    <xdr:ext cx="209550" cy="160020"/>
    <xdr:pic>
      <xdr:nvPicPr>
        <xdr:cNvPr id="886" name="Picture 5" descr="http://t0.gstatic.com/images?q=tbn:ANd9GcR2wLGNqdW1KVjSkkXzxtY9J7kSH3YArES1m5PQzzCeqCTDlyA1FA">
          <a:extLst>
            <a:ext uri="{FF2B5EF4-FFF2-40B4-BE49-F238E27FC236}">
              <a16:creationId xmlns="" xmlns:a16="http://schemas.microsoft.com/office/drawing/2014/main" id="{00000000-0008-0000-0A00-00007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7353475"/>
          <a:ext cx="209550" cy="160020"/>
        </a:xfrm>
        <a:prstGeom prst="rect">
          <a:avLst/>
        </a:prstGeom>
        <a:noFill/>
      </xdr:spPr>
    </xdr:pic>
    <xdr:clientData/>
  </xdr:oneCellAnchor>
  <xdr:oneCellAnchor>
    <xdr:from>
      <xdr:col>3</xdr:col>
      <xdr:colOff>0</xdr:colOff>
      <xdr:row>624</xdr:row>
      <xdr:rowOff>261408</xdr:rowOff>
    </xdr:from>
    <xdr:ext cx="209550" cy="160020"/>
    <xdr:pic>
      <xdr:nvPicPr>
        <xdr:cNvPr id="887" name="Picture 5" descr="http://t0.gstatic.com/images?q=tbn:ANd9GcR2wLGNqdW1KVjSkkXzxtY9J7kSH3YArES1m5PQzzCeqCTDlyA1FA">
          <a:extLst>
            <a:ext uri="{FF2B5EF4-FFF2-40B4-BE49-F238E27FC236}">
              <a16:creationId xmlns="" xmlns:a16="http://schemas.microsoft.com/office/drawing/2014/main" id="{00000000-0008-0000-0A00-00007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40062808"/>
          <a:ext cx="209550" cy="160020"/>
        </a:xfrm>
        <a:prstGeom prst="rect">
          <a:avLst/>
        </a:prstGeom>
        <a:noFill/>
      </xdr:spPr>
    </xdr:pic>
    <xdr:clientData/>
  </xdr:oneCellAnchor>
  <xdr:oneCellAnchor>
    <xdr:from>
      <xdr:col>3</xdr:col>
      <xdr:colOff>1207557</xdr:colOff>
      <xdr:row>624</xdr:row>
      <xdr:rowOff>13757</xdr:rowOff>
    </xdr:from>
    <xdr:ext cx="152400" cy="203200"/>
    <xdr:pic>
      <xdr:nvPicPr>
        <xdr:cNvPr id="888" name="Picture 4">
          <a:extLst>
            <a:ext uri="{FF2B5EF4-FFF2-40B4-BE49-F238E27FC236}">
              <a16:creationId xmlns="" xmlns:a16="http://schemas.microsoft.com/office/drawing/2014/main" id="{00000000-0008-0000-0A00-00007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9815157"/>
          <a:ext cx="152400" cy="203200"/>
        </a:xfrm>
        <a:prstGeom prst="rect">
          <a:avLst/>
        </a:prstGeom>
        <a:noFill/>
        <a:ln w="1">
          <a:noFill/>
          <a:miter lim="800000"/>
          <a:headEnd/>
          <a:tailEnd type="none" w="med" len="med"/>
        </a:ln>
        <a:effectLst/>
      </xdr:spPr>
    </xdr:pic>
    <xdr:clientData/>
  </xdr:oneCellAnchor>
  <xdr:oneCellAnchor>
    <xdr:from>
      <xdr:col>3</xdr:col>
      <xdr:colOff>38099</xdr:colOff>
      <xdr:row>624</xdr:row>
      <xdr:rowOff>0</xdr:rowOff>
    </xdr:from>
    <xdr:ext cx="158750" cy="190500"/>
    <xdr:pic>
      <xdr:nvPicPr>
        <xdr:cNvPr id="889" name="Picture 888" descr="http://www.blogcdn.com/media/2012/09/ltenetworks.jpg">
          <a:extLst>
            <a:ext uri="{FF2B5EF4-FFF2-40B4-BE49-F238E27FC236}">
              <a16:creationId xmlns="" xmlns:a16="http://schemas.microsoft.com/office/drawing/2014/main" id="{00000000-0008-0000-0A00-000079030000}"/>
            </a:ext>
          </a:extLst>
        </xdr:cNvPr>
        <xdr:cNvPicPr/>
      </xdr:nvPicPr>
      <xdr:blipFill>
        <a:blip xmlns:r="http://schemas.openxmlformats.org/officeDocument/2006/relationships" r:embed="rId50" cstate="print"/>
        <a:srcRect l="23556" r="27111"/>
        <a:stretch>
          <a:fillRect/>
        </a:stretch>
      </xdr:blipFill>
      <xdr:spPr bwMode="auto">
        <a:xfrm>
          <a:off x="2000249" y="239801400"/>
          <a:ext cx="158750" cy="190500"/>
        </a:xfrm>
        <a:prstGeom prst="rect">
          <a:avLst/>
        </a:prstGeom>
        <a:noFill/>
        <a:ln w="9525">
          <a:noFill/>
          <a:miter lim="800000"/>
          <a:headEnd/>
          <a:tailEnd/>
        </a:ln>
      </xdr:spPr>
    </xdr:pic>
    <xdr:clientData/>
  </xdr:oneCellAnchor>
  <xdr:oneCellAnchor>
    <xdr:from>
      <xdr:col>3</xdr:col>
      <xdr:colOff>0</xdr:colOff>
      <xdr:row>623</xdr:row>
      <xdr:rowOff>261408</xdr:rowOff>
    </xdr:from>
    <xdr:ext cx="209550" cy="160020"/>
    <xdr:pic>
      <xdr:nvPicPr>
        <xdr:cNvPr id="890" name="Picture 5" descr="http://t0.gstatic.com/images?q=tbn:ANd9GcR2wLGNqdW1KVjSkkXzxtY9J7kSH3YArES1m5PQzzCeqCTDlyA1FA">
          <a:extLst>
            <a:ext uri="{FF2B5EF4-FFF2-40B4-BE49-F238E27FC236}">
              <a16:creationId xmlns="" xmlns:a16="http://schemas.microsoft.com/office/drawing/2014/main" id="{00000000-0008-0000-0A00-00007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8776933"/>
          <a:ext cx="209550" cy="160020"/>
        </a:xfrm>
        <a:prstGeom prst="rect">
          <a:avLst/>
        </a:prstGeom>
        <a:noFill/>
      </xdr:spPr>
    </xdr:pic>
    <xdr:clientData/>
  </xdr:oneCellAnchor>
  <xdr:oneCellAnchor>
    <xdr:from>
      <xdr:col>3</xdr:col>
      <xdr:colOff>1207557</xdr:colOff>
      <xdr:row>623</xdr:row>
      <xdr:rowOff>13757</xdr:rowOff>
    </xdr:from>
    <xdr:ext cx="152400" cy="203200"/>
    <xdr:pic>
      <xdr:nvPicPr>
        <xdr:cNvPr id="891" name="Picture 4">
          <a:extLst>
            <a:ext uri="{FF2B5EF4-FFF2-40B4-BE49-F238E27FC236}">
              <a16:creationId xmlns="" xmlns:a16="http://schemas.microsoft.com/office/drawing/2014/main" id="{00000000-0008-0000-0A00-00007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8529282"/>
          <a:ext cx="152400" cy="203200"/>
        </a:xfrm>
        <a:prstGeom prst="rect">
          <a:avLst/>
        </a:prstGeom>
        <a:noFill/>
        <a:ln w="1">
          <a:noFill/>
          <a:miter lim="800000"/>
          <a:headEnd/>
          <a:tailEnd type="none" w="med" len="med"/>
        </a:ln>
        <a:effectLst/>
      </xdr:spPr>
    </xdr:pic>
    <xdr:clientData/>
  </xdr:oneCellAnchor>
  <xdr:oneCellAnchor>
    <xdr:from>
      <xdr:col>3</xdr:col>
      <xdr:colOff>38099</xdr:colOff>
      <xdr:row>623</xdr:row>
      <xdr:rowOff>0</xdr:rowOff>
    </xdr:from>
    <xdr:ext cx="158750" cy="190500"/>
    <xdr:pic>
      <xdr:nvPicPr>
        <xdr:cNvPr id="892" name="Picture 891" descr="http://www.blogcdn.com/media/2012/09/ltenetworks.jpg">
          <a:extLst>
            <a:ext uri="{FF2B5EF4-FFF2-40B4-BE49-F238E27FC236}">
              <a16:creationId xmlns="" xmlns:a16="http://schemas.microsoft.com/office/drawing/2014/main" id="{00000000-0008-0000-0A00-00007C030000}"/>
            </a:ext>
          </a:extLst>
        </xdr:cNvPr>
        <xdr:cNvPicPr/>
      </xdr:nvPicPr>
      <xdr:blipFill>
        <a:blip xmlns:r="http://schemas.openxmlformats.org/officeDocument/2006/relationships" r:embed="rId50" cstate="print"/>
        <a:srcRect l="23556" r="27111"/>
        <a:stretch>
          <a:fillRect/>
        </a:stretch>
      </xdr:blipFill>
      <xdr:spPr bwMode="auto">
        <a:xfrm>
          <a:off x="2000249" y="238515525"/>
          <a:ext cx="158750" cy="190500"/>
        </a:xfrm>
        <a:prstGeom prst="rect">
          <a:avLst/>
        </a:prstGeom>
        <a:noFill/>
        <a:ln w="9525">
          <a:noFill/>
          <a:miter lim="800000"/>
          <a:headEnd/>
          <a:tailEnd/>
        </a:ln>
      </xdr:spPr>
    </xdr:pic>
    <xdr:clientData/>
  </xdr:oneCellAnchor>
  <xdr:oneCellAnchor>
    <xdr:from>
      <xdr:col>3</xdr:col>
      <xdr:colOff>0</xdr:colOff>
      <xdr:row>621</xdr:row>
      <xdr:rowOff>261408</xdr:rowOff>
    </xdr:from>
    <xdr:ext cx="209550" cy="160020"/>
    <xdr:pic>
      <xdr:nvPicPr>
        <xdr:cNvPr id="893" name="Picture 5" descr="http://t0.gstatic.com/images?q=tbn:ANd9GcR2wLGNqdW1KVjSkkXzxtY9J7kSH3YArES1m5PQzzCeqCTDlyA1FA">
          <a:extLst>
            <a:ext uri="{FF2B5EF4-FFF2-40B4-BE49-F238E27FC236}">
              <a16:creationId xmlns="" xmlns:a16="http://schemas.microsoft.com/office/drawing/2014/main" id="{00000000-0008-0000-0A00-00007D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6329008"/>
          <a:ext cx="209550" cy="160020"/>
        </a:xfrm>
        <a:prstGeom prst="rect">
          <a:avLst/>
        </a:prstGeom>
        <a:noFill/>
      </xdr:spPr>
    </xdr:pic>
    <xdr:clientData/>
  </xdr:oneCellAnchor>
  <xdr:oneCellAnchor>
    <xdr:from>
      <xdr:col>3</xdr:col>
      <xdr:colOff>1207557</xdr:colOff>
      <xdr:row>621</xdr:row>
      <xdr:rowOff>13757</xdr:rowOff>
    </xdr:from>
    <xdr:ext cx="152400" cy="203200"/>
    <xdr:pic>
      <xdr:nvPicPr>
        <xdr:cNvPr id="894" name="Picture 4">
          <a:extLst>
            <a:ext uri="{FF2B5EF4-FFF2-40B4-BE49-F238E27FC236}">
              <a16:creationId xmlns="" xmlns:a16="http://schemas.microsoft.com/office/drawing/2014/main" id="{00000000-0008-0000-0A00-00007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6081357"/>
          <a:ext cx="152400" cy="203200"/>
        </a:xfrm>
        <a:prstGeom prst="rect">
          <a:avLst/>
        </a:prstGeom>
        <a:noFill/>
        <a:ln w="1">
          <a:noFill/>
          <a:miter lim="800000"/>
          <a:headEnd/>
          <a:tailEnd type="none" w="med" len="med"/>
        </a:ln>
        <a:effectLst/>
      </xdr:spPr>
    </xdr:pic>
    <xdr:clientData/>
  </xdr:oneCellAnchor>
  <xdr:oneCellAnchor>
    <xdr:from>
      <xdr:col>3</xdr:col>
      <xdr:colOff>38099</xdr:colOff>
      <xdr:row>621</xdr:row>
      <xdr:rowOff>0</xdr:rowOff>
    </xdr:from>
    <xdr:ext cx="158750" cy="190500"/>
    <xdr:pic>
      <xdr:nvPicPr>
        <xdr:cNvPr id="895" name="Picture 894" descr="http://www.blogcdn.com/media/2012/09/ltenetworks.jpg">
          <a:extLst>
            <a:ext uri="{FF2B5EF4-FFF2-40B4-BE49-F238E27FC236}">
              <a16:creationId xmlns="" xmlns:a16="http://schemas.microsoft.com/office/drawing/2014/main" id="{00000000-0008-0000-0A00-00007F030000}"/>
            </a:ext>
          </a:extLst>
        </xdr:cNvPr>
        <xdr:cNvPicPr/>
      </xdr:nvPicPr>
      <xdr:blipFill>
        <a:blip xmlns:r="http://schemas.openxmlformats.org/officeDocument/2006/relationships" r:embed="rId50" cstate="print"/>
        <a:srcRect l="23556" r="27111"/>
        <a:stretch>
          <a:fillRect/>
        </a:stretch>
      </xdr:blipFill>
      <xdr:spPr bwMode="auto">
        <a:xfrm>
          <a:off x="2000249" y="236067600"/>
          <a:ext cx="158750" cy="190500"/>
        </a:xfrm>
        <a:prstGeom prst="rect">
          <a:avLst/>
        </a:prstGeom>
        <a:noFill/>
        <a:ln w="9525">
          <a:noFill/>
          <a:miter lim="800000"/>
          <a:headEnd/>
          <a:tailEnd/>
        </a:ln>
      </xdr:spPr>
    </xdr:pic>
    <xdr:clientData/>
  </xdr:oneCellAnchor>
  <xdr:oneCellAnchor>
    <xdr:from>
      <xdr:col>3</xdr:col>
      <xdr:colOff>0</xdr:colOff>
      <xdr:row>620</xdr:row>
      <xdr:rowOff>261408</xdr:rowOff>
    </xdr:from>
    <xdr:ext cx="209550" cy="160020"/>
    <xdr:pic>
      <xdr:nvPicPr>
        <xdr:cNvPr id="896" name="Picture 5" descr="http://t0.gstatic.com/images?q=tbn:ANd9GcR2wLGNqdW1KVjSkkXzxtY9J7kSH3YArES1m5PQzzCeqCTDlyA1FA">
          <a:extLst>
            <a:ext uri="{FF2B5EF4-FFF2-40B4-BE49-F238E27FC236}">
              <a16:creationId xmlns="" xmlns:a16="http://schemas.microsoft.com/office/drawing/2014/main" id="{00000000-0008-0000-0A00-00008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4928833"/>
          <a:ext cx="209550" cy="160020"/>
        </a:xfrm>
        <a:prstGeom prst="rect">
          <a:avLst/>
        </a:prstGeom>
        <a:noFill/>
      </xdr:spPr>
    </xdr:pic>
    <xdr:clientData/>
  </xdr:oneCellAnchor>
  <xdr:oneCellAnchor>
    <xdr:from>
      <xdr:col>3</xdr:col>
      <xdr:colOff>1207557</xdr:colOff>
      <xdr:row>620</xdr:row>
      <xdr:rowOff>13757</xdr:rowOff>
    </xdr:from>
    <xdr:ext cx="152400" cy="203200"/>
    <xdr:pic>
      <xdr:nvPicPr>
        <xdr:cNvPr id="897" name="Picture 4">
          <a:extLst>
            <a:ext uri="{FF2B5EF4-FFF2-40B4-BE49-F238E27FC236}">
              <a16:creationId xmlns="" xmlns:a16="http://schemas.microsoft.com/office/drawing/2014/main" id="{00000000-0008-0000-0A00-000081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4681182"/>
          <a:ext cx="152400" cy="203200"/>
        </a:xfrm>
        <a:prstGeom prst="rect">
          <a:avLst/>
        </a:prstGeom>
        <a:noFill/>
        <a:ln w="1">
          <a:noFill/>
          <a:miter lim="800000"/>
          <a:headEnd/>
          <a:tailEnd type="none" w="med" len="med"/>
        </a:ln>
        <a:effectLst/>
      </xdr:spPr>
    </xdr:pic>
    <xdr:clientData/>
  </xdr:oneCellAnchor>
  <xdr:oneCellAnchor>
    <xdr:from>
      <xdr:col>3</xdr:col>
      <xdr:colOff>38099</xdr:colOff>
      <xdr:row>620</xdr:row>
      <xdr:rowOff>0</xdr:rowOff>
    </xdr:from>
    <xdr:ext cx="158750" cy="190500"/>
    <xdr:pic>
      <xdr:nvPicPr>
        <xdr:cNvPr id="898" name="Picture 897" descr="http://www.blogcdn.com/media/2012/09/ltenetworks.jpg">
          <a:extLst>
            <a:ext uri="{FF2B5EF4-FFF2-40B4-BE49-F238E27FC236}">
              <a16:creationId xmlns="" xmlns:a16="http://schemas.microsoft.com/office/drawing/2014/main" id="{00000000-0008-0000-0A00-000082030000}"/>
            </a:ext>
          </a:extLst>
        </xdr:cNvPr>
        <xdr:cNvPicPr/>
      </xdr:nvPicPr>
      <xdr:blipFill>
        <a:blip xmlns:r="http://schemas.openxmlformats.org/officeDocument/2006/relationships" r:embed="rId50" cstate="print"/>
        <a:srcRect l="23556" r="27111"/>
        <a:stretch>
          <a:fillRect/>
        </a:stretch>
      </xdr:blipFill>
      <xdr:spPr bwMode="auto">
        <a:xfrm>
          <a:off x="2000249" y="234667425"/>
          <a:ext cx="158750" cy="190500"/>
        </a:xfrm>
        <a:prstGeom prst="rect">
          <a:avLst/>
        </a:prstGeom>
        <a:noFill/>
        <a:ln w="9525">
          <a:noFill/>
          <a:miter lim="800000"/>
          <a:headEnd/>
          <a:tailEnd/>
        </a:ln>
      </xdr:spPr>
    </xdr:pic>
    <xdr:clientData/>
  </xdr:oneCellAnchor>
  <xdr:twoCellAnchor editAs="oneCell">
    <xdr:from>
      <xdr:col>3</xdr:col>
      <xdr:colOff>0</xdr:colOff>
      <xdr:row>931</xdr:row>
      <xdr:rowOff>261408</xdr:rowOff>
    </xdr:from>
    <xdr:to>
      <xdr:col>3</xdr:col>
      <xdr:colOff>209550</xdr:colOff>
      <xdr:row>931</xdr:row>
      <xdr:rowOff>421428</xdr:rowOff>
    </xdr:to>
    <xdr:pic>
      <xdr:nvPicPr>
        <xdr:cNvPr id="899" name="Picture 5" descr="http://t0.gstatic.com/images?q=tbn:ANd9GcR2wLGNqdW1KVjSkkXzxtY9J7kSH3YArES1m5PQzzCeqCTDlyA1FA">
          <a:extLst>
            <a:ext uri="{FF2B5EF4-FFF2-40B4-BE49-F238E27FC236}">
              <a16:creationId xmlns="" xmlns:a16="http://schemas.microsoft.com/office/drawing/2014/main" id="{00000000-0008-0000-0A00-000083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30918208"/>
          <a:ext cx="209550" cy="160020"/>
        </a:xfrm>
        <a:prstGeom prst="rect">
          <a:avLst/>
        </a:prstGeom>
        <a:noFill/>
      </xdr:spPr>
    </xdr:pic>
    <xdr:clientData/>
  </xdr:twoCellAnchor>
  <xdr:twoCellAnchor editAs="oneCell">
    <xdr:from>
      <xdr:col>3</xdr:col>
      <xdr:colOff>1207557</xdr:colOff>
      <xdr:row>931</xdr:row>
      <xdr:rowOff>13757</xdr:rowOff>
    </xdr:from>
    <xdr:to>
      <xdr:col>3</xdr:col>
      <xdr:colOff>1359957</xdr:colOff>
      <xdr:row>931</xdr:row>
      <xdr:rowOff>216957</xdr:rowOff>
    </xdr:to>
    <xdr:pic>
      <xdr:nvPicPr>
        <xdr:cNvPr id="900" name="Picture 4">
          <a:extLst>
            <a:ext uri="{FF2B5EF4-FFF2-40B4-BE49-F238E27FC236}">
              <a16:creationId xmlns="" xmlns:a16="http://schemas.microsoft.com/office/drawing/2014/main" id="{00000000-0008-0000-0A00-000084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306705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931</xdr:row>
      <xdr:rowOff>0</xdr:rowOff>
    </xdr:from>
    <xdr:to>
      <xdr:col>3</xdr:col>
      <xdr:colOff>196849</xdr:colOff>
      <xdr:row>931</xdr:row>
      <xdr:rowOff>190500</xdr:rowOff>
    </xdr:to>
    <xdr:pic>
      <xdr:nvPicPr>
        <xdr:cNvPr id="901" name="Picture 900" descr="http://www.blogcdn.com/media/2012/09/ltenetworks.jpg">
          <a:extLst>
            <a:ext uri="{FF2B5EF4-FFF2-40B4-BE49-F238E27FC236}">
              <a16:creationId xmlns="" xmlns:a16="http://schemas.microsoft.com/office/drawing/2014/main" id="{00000000-0008-0000-0A00-000085030000}"/>
            </a:ext>
          </a:extLst>
        </xdr:cNvPr>
        <xdr:cNvPicPr/>
      </xdr:nvPicPr>
      <xdr:blipFill>
        <a:blip xmlns:r="http://schemas.openxmlformats.org/officeDocument/2006/relationships" r:embed="rId50" cstate="print"/>
        <a:srcRect l="23556" r="27111"/>
        <a:stretch>
          <a:fillRect/>
        </a:stretch>
      </xdr:blipFill>
      <xdr:spPr bwMode="auto">
        <a:xfrm>
          <a:off x="2000249" y="530656800"/>
          <a:ext cx="158750" cy="190500"/>
        </a:xfrm>
        <a:prstGeom prst="rect">
          <a:avLst/>
        </a:prstGeom>
        <a:noFill/>
        <a:ln w="9525">
          <a:noFill/>
          <a:miter lim="800000"/>
          <a:headEnd/>
          <a:tailEnd/>
        </a:ln>
      </xdr:spPr>
    </xdr:pic>
    <xdr:clientData/>
  </xdr:twoCellAnchor>
  <xdr:oneCellAnchor>
    <xdr:from>
      <xdr:col>3</xdr:col>
      <xdr:colOff>0</xdr:colOff>
      <xdr:row>620</xdr:row>
      <xdr:rowOff>261408</xdr:rowOff>
    </xdr:from>
    <xdr:ext cx="209550" cy="160020"/>
    <xdr:pic>
      <xdr:nvPicPr>
        <xdr:cNvPr id="902" name="Picture 5" descr="http://t0.gstatic.com/images?q=tbn:ANd9GcR2wLGNqdW1KVjSkkXzxtY9J7kSH3YArES1m5PQzzCeqCTDlyA1FA">
          <a:extLst>
            <a:ext uri="{FF2B5EF4-FFF2-40B4-BE49-F238E27FC236}">
              <a16:creationId xmlns="" xmlns:a16="http://schemas.microsoft.com/office/drawing/2014/main" id="{00000000-0008-0000-0A00-00008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4928833"/>
          <a:ext cx="209550" cy="160020"/>
        </a:xfrm>
        <a:prstGeom prst="rect">
          <a:avLst/>
        </a:prstGeom>
        <a:noFill/>
      </xdr:spPr>
    </xdr:pic>
    <xdr:clientData/>
  </xdr:oneCellAnchor>
  <xdr:oneCellAnchor>
    <xdr:from>
      <xdr:col>3</xdr:col>
      <xdr:colOff>1207557</xdr:colOff>
      <xdr:row>620</xdr:row>
      <xdr:rowOff>13757</xdr:rowOff>
    </xdr:from>
    <xdr:ext cx="152400" cy="203200"/>
    <xdr:pic>
      <xdr:nvPicPr>
        <xdr:cNvPr id="903" name="Picture 4">
          <a:extLst>
            <a:ext uri="{FF2B5EF4-FFF2-40B4-BE49-F238E27FC236}">
              <a16:creationId xmlns="" xmlns:a16="http://schemas.microsoft.com/office/drawing/2014/main" id="{00000000-0008-0000-0A00-000087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4681182"/>
          <a:ext cx="152400" cy="203200"/>
        </a:xfrm>
        <a:prstGeom prst="rect">
          <a:avLst/>
        </a:prstGeom>
        <a:noFill/>
        <a:ln w="1">
          <a:noFill/>
          <a:miter lim="800000"/>
          <a:headEnd/>
          <a:tailEnd type="none" w="med" len="med"/>
        </a:ln>
        <a:effectLst/>
      </xdr:spPr>
    </xdr:pic>
    <xdr:clientData/>
  </xdr:oneCellAnchor>
  <xdr:oneCellAnchor>
    <xdr:from>
      <xdr:col>3</xdr:col>
      <xdr:colOff>38099</xdr:colOff>
      <xdr:row>620</xdr:row>
      <xdr:rowOff>0</xdr:rowOff>
    </xdr:from>
    <xdr:ext cx="158750" cy="190500"/>
    <xdr:pic>
      <xdr:nvPicPr>
        <xdr:cNvPr id="904" name="Picture 903" descr="http://www.blogcdn.com/media/2012/09/ltenetworks.jpg">
          <a:extLst>
            <a:ext uri="{FF2B5EF4-FFF2-40B4-BE49-F238E27FC236}">
              <a16:creationId xmlns="" xmlns:a16="http://schemas.microsoft.com/office/drawing/2014/main" id="{00000000-0008-0000-0A00-000088030000}"/>
            </a:ext>
          </a:extLst>
        </xdr:cNvPr>
        <xdr:cNvPicPr/>
      </xdr:nvPicPr>
      <xdr:blipFill>
        <a:blip xmlns:r="http://schemas.openxmlformats.org/officeDocument/2006/relationships" r:embed="rId50" cstate="print"/>
        <a:srcRect l="23556" r="27111"/>
        <a:stretch>
          <a:fillRect/>
        </a:stretch>
      </xdr:blipFill>
      <xdr:spPr bwMode="auto">
        <a:xfrm>
          <a:off x="2000249" y="234667425"/>
          <a:ext cx="158750" cy="190500"/>
        </a:xfrm>
        <a:prstGeom prst="rect">
          <a:avLst/>
        </a:prstGeom>
        <a:noFill/>
        <a:ln w="9525">
          <a:noFill/>
          <a:miter lim="800000"/>
          <a:headEnd/>
          <a:tailEnd/>
        </a:ln>
      </xdr:spPr>
    </xdr:pic>
    <xdr:clientData/>
  </xdr:oneCellAnchor>
  <xdr:oneCellAnchor>
    <xdr:from>
      <xdr:col>3</xdr:col>
      <xdr:colOff>0</xdr:colOff>
      <xdr:row>619</xdr:row>
      <xdr:rowOff>261408</xdr:rowOff>
    </xdr:from>
    <xdr:ext cx="209550" cy="160020"/>
    <xdr:pic>
      <xdr:nvPicPr>
        <xdr:cNvPr id="905" name="Picture 5" descr="http://t0.gstatic.com/images?q=tbn:ANd9GcR2wLGNqdW1KVjSkkXzxtY9J7kSH3YArES1m5PQzzCeqCTDlyA1FA">
          <a:extLst>
            <a:ext uri="{FF2B5EF4-FFF2-40B4-BE49-F238E27FC236}">
              <a16:creationId xmlns="" xmlns:a16="http://schemas.microsoft.com/office/drawing/2014/main" id="{00000000-0008-0000-0A00-00008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3642958"/>
          <a:ext cx="209550" cy="160020"/>
        </a:xfrm>
        <a:prstGeom prst="rect">
          <a:avLst/>
        </a:prstGeom>
        <a:noFill/>
      </xdr:spPr>
    </xdr:pic>
    <xdr:clientData/>
  </xdr:oneCellAnchor>
  <xdr:oneCellAnchor>
    <xdr:from>
      <xdr:col>3</xdr:col>
      <xdr:colOff>1207557</xdr:colOff>
      <xdr:row>619</xdr:row>
      <xdr:rowOff>13757</xdr:rowOff>
    </xdr:from>
    <xdr:ext cx="152400" cy="203200"/>
    <xdr:pic>
      <xdr:nvPicPr>
        <xdr:cNvPr id="906" name="Picture 4">
          <a:extLst>
            <a:ext uri="{FF2B5EF4-FFF2-40B4-BE49-F238E27FC236}">
              <a16:creationId xmlns="" xmlns:a16="http://schemas.microsoft.com/office/drawing/2014/main" id="{00000000-0008-0000-0A00-00008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3395307"/>
          <a:ext cx="152400" cy="203200"/>
        </a:xfrm>
        <a:prstGeom prst="rect">
          <a:avLst/>
        </a:prstGeom>
        <a:noFill/>
        <a:ln w="1">
          <a:noFill/>
          <a:miter lim="800000"/>
          <a:headEnd/>
          <a:tailEnd type="none" w="med" len="med"/>
        </a:ln>
        <a:effectLst/>
      </xdr:spPr>
    </xdr:pic>
    <xdr:clientData/>
  </xdr:oneCellAnchor>
  <xdr:oneCellAnchor>
    <xdr:from>
      <xdr:col>3</xdr:col>
      <xdr:colOff>38099</xdr:colOff>
      <xdr:row>619</xdr:row>
      <xdr:rowOff>0</xdr:rowOff>
    </xdr:from>
    <xdr:ext cx="158750" cy="190500"/>
    <xdr:pic>
      <xdr:nvPicPr>
        <xdr:cNvPr id="907" name="Picture 906" descr="http://www.blogcdn.com/media/2012/09/ltenetworks.jpg">
          <a:extLst>
            <a:ext uri="{FF2B5EF4-FFF2-40B4-BE49-F238E27FC236}">
              <a16:creationId xmlns="" xmlns:a16="http://schemas.microsoft.com/office/drawing/2014/main" id="{00000000-0008-0000-0A00-00008B030000}"/>
            </a:ext>
          </a:extLst>
        </xdr:cNvPr>
        <xdr:cNvPicPr/>
      </xdr:nvPicPr>
      <xdr:blipFill>
        <a:blip xmlns:r="http://schemas.openxmlformats.org/officeDocument/2006/relationships" r:embed="rId50" cstate="print"/>
        <a:srcRect l="23556" r="27111"/>
        <a:stretch>
          <a:fillRect/>
        </a:stretch>
      </xdr:blipFill>
      <xdr:spPr bwMode="auto">
        <a:xfrm>
          <a:off x="2000249" y="233381550"/>
          <a:ext cx="158750" cy="190500"/>
        </a:xfrm>
        <a:prstGeom prst="rect">
          <a:avLst/>
        </a:prstGeom>
        <a:noFill/>
        <a:ln w="9525">
          <a:noFill/>
          <a:miter lim="800000"/>
          <a:headEnd/>
          <a:tailEnd/>
        </a:ln>
      </xdr:spPr>
    </xdr:pic>
    <xdr:clientData/>
  </xdr:oneCellAnchor>
  <xdr:oneCellAnchor>
    <xdr:from>
      <xdr:col>3</xdr:col>
      <xdr:colOff>0</xdr:colOff>
      <xdr:row>619</xdr:row>
      <xdr:rowOff>261408</xdr:rowOff>
    </xdr:from>
    <xdr:ext cx="209550" cy="160020"/>
    <xdr:pic>
      <xdr:nvPicPr>
        <xdr:cNvPr id="908" name="Picture 5" descr="http://t0.gstatic.com/images?q=tbn:ANd9GcR2wLGNqdW1KVjSkkXzxtY9J7kSH3YArES1m5PQzzCeqCTDlyA1FA">
          <a:extLst>
            <a:ext uri="{FF2B5EF4-FFF2-40B4-BE49-F238E27FC236}">
              <a16:creationId xmlns="" xmlns:a16="http://schemas.microsoft.com/office/drawing/2014/main" id="{00000000-0008-0000-0A00-00008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3642958"/>
          <a:ext cx="209550" cy="160020"/>
        </a:xfrm>
        <a:prstGeom prst="rect">
          <a:avLst/>
        </a:prstGeom>
        <a:noFill/>
      </xdr:spPr>
    </xdr:pic>
    <xdr:clientData/>
  </xdr:oneCellAnchor>
  <xdr:oneCellAnchor>
    <xdr:from>
      <xdr:col>3</xdr:col>
      <xdr:colOff>1207557</xdr:colOff>
      <xdr:row>619</xdr:row>
      <xdr:rowOff>13757</xdr:rowOff>
    </xdr:from>
    <xdr:ext cx="152400" cy="203200"/>
    <xdr:pic>
      <xdr:nvPicPr>
        <xdr:cNvPr id="909" name="Picture 4">
          <a:extLst>
            <a:ext uri="{FF2B5EF4-FFF2-40B4-BE49-F238E27FC236}">
              <a16:creationId xmlns="" xmlns:a16="http://schemas.microsoft.com/office/drawing/2014/main" id="{00000000-0008-0000-0A00-00008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3395307"/>
          <a:ext cx="152400" cy="203200"/>
        </a:xfrm>
        <a:prstGeom prst="rect">
          <a:avLst/>
        </a:prstGeom>
        <a:noFill/>
        <a:ln w="1">
          <a:noFill/>
          <a:miter lim="800000"/>
          <a:headEnd/>
          <a:tailEnd type="none" w="med" len="med"/>
        </a:ln>
        <a:effectLst/>
      </xdr:spPr>
    </xdr:pic>
    <xdr:clientData/>
  </xdr:oneCellAnchor>
  <xdr:oneCellAnchor>
    <xdr:from>
      <xdr:col>3</xdr:col>
      <xdr:colOff>38099</xdr:colOff>
      <xdr:row>619</xdr:row>
      <xdr:rowOff>0</xdr:rowOff>
    </xdr:from>
    <xdr:ext cx="158750" cy="190500"/>
    <xdr:pic>
      <xdr:nvPicPr>
        <xdr:cNvPr id="910" name="Picture 909" descr="http://www.blogcdn.com/media/2012/09/ltenetworks.jpg">
          <a:extLst>
            <a:ext uri="{FF2B5EF4-FFF2-40B4-BE49-F238E27FC236}">
              <a16:creationId xmlns="" xmlns:a16="http://schemas.microsoft.com/office/drawing/2014/main" id="{00000000-0008-0000-0A00-00008E030000}"/>
            </a:ext>
          </a:extLst>
        </xdr:cNvPr>
        <xdr:cNvPicPr/>
      </xdr:nvPicPr>
      <xdr:blipFill>
        <a:blip xmlns:r="http://schemas.openxmlformats.org/officeDocument/2006/relationships" r:embed="rId50" cstate="print"/>
        <a:srcRect l="23556" r="27111"/>
        <a:stretch>
          <a:fillRect/>
        </a:stretch>
      </xdr:blipFill>
      <xdr:spPr bwMode="auto">
        <a:xfrm>
          <a:off x="2000249" y="233381550"/>
          <a:ext cx="158750" cy="190500"/>
        </a:xfrm>
        <a:prstGeom prst="rect">
          <a:avLst/>
        </a:prstGeom>
        <a:noFill/>
        <a:ln w="9525">
          <a:noFill/>
          <a:miter lim="800000"/>
          <a:headEnd/>
          <a:tailEnd/>
        </a:ln>
      </xdr:spPr>
    </xdr:pic>
    <xdr:clientData/>
  </xdr:oneCellAnchor>
  <xdr:oneCellAnchor>
    <xdr:from>
      <xdr:col>3</xdr:col>
      <xdr:colOff>1207557</xdr:colOff>
      <xdr:row>618</xdr:row>
      <xdr:rowOff>0</xdr:rowOff>
    </xdr:from>
    <xdr:ext cx="152400" cy="203200"/>
    <xdr:pic>
      <xdr:nvPicPr>
        <xdr:cNvPr id="911" name="Picture 4">
          <a:extLst>
            <a:ext uri="{FF2B5EF4-FFF2-40B4-BE49-F238E27FC236}">
              <a16:creationId xmlns="" xmlns:a16="http://schemas.microsoft.com/office/drawing/2014/main" id="{00000000-0008-0000-0A00-00008F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2095675"/>
          <a:ext cx="152400" cy="203200"/>
        </a:xfrm>
        <a:prstGeom prst="rect">
          <a:avLst/>
        </a:prstGeom>
        <a:noFill/>
        <a:ln w="1">
          <a:noFill/>
          <a:miter lim="800000"/>
          <a:headEnd/>
          <a:tailEnd type="none" w="med" len="med"/>
        </a:ln>
        <a:effectLst/>
      </xdr:spPr>
    </xdr:pic>
    <xdr:clientData/>
  </xdr:oneCellAnchor>
  <xdr:oneCellAnchor>
    <xdr:from>
      <xdr:col>3</xdr:col>
      <xdr:colOff>0</xdr:colOff>
      <xdr:row>618</xdr:row>
      <xdr:rowOff>0</xdr:rowOff>
    </xdr:from>
    <xdr:ext cx="209550" cy="160020"/>
    <xdr:pic>
      <xdr:nvPicPr>
        <xdr:cNvPr id="912" name="Picture 5" descr="http://t0.gstatic.com/images?q=tbn:ANd9GcR2wLGNqdW1KVjSkkXzxtY9J7kSH3YArES1m5PQzzCeqCTDlyA1FA">
          <a:extLst>
            <a:ext uri="{FF2B5EF4-FFF2-40B4-BE49-F238E27FC236}">
              <a16:creationId xmlns="" xmlns:a16="http://schemas.microsoft.com/office/drawing/2014/main" id="{00000000-0008-0000-0A00-00009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2095675"/>
          <a:ext cx="209550" cy="160020"/>
        </a:xfrm>
        <a:prstGeom prst="rect">
          <a:avLst/>
        </a:prstGeom>
        <a:noFill/>
      </xdr:spPr>
    </xdr:pic>
    <xdr:clientData/>
  </xdr:oneCellAnchor>
  <xdr:oneCellAnchor>
    <xdr:from>
      <xdr:col>3</xdr:col>
      <xdr:colOff>0</xdr:colOff>
      <xdr:row>617</xdr:row>
      <xdr:rowOff>261408</xdr:rowOff>
    </xdr:from>
    <xdr:ext cx="209550" cy="160020"/>
    <xdr:pic>
      <xdr:nvPicPr>
        <xdr:cNvPr id="913" name="Picture 5" descr="http://t0.gstatic.com/images?q=tbn:ANd9GcR2wLGNqdW1KVjSkkXzxtY9J7kSH3YArES1m5PQzzCeqCTDlyA1FA">
          <a:extLst>
            <a:ext uri="{FF2B5EF4-FFF2-40B4-BE49-F238E27FC236}">
              <a16:creationId xmlns="" xmlns:a16="http://schemas.microsoft.com/office/drawing/2014/main" id="{00000000-0008-0000-0A00-000091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31071208"/>
          <a:ext cx="209550" cy="160020"/>
        </a:xfrm>
        <a:prstGeom prst="rect">
          <a:avLst/>
        </a:prstGeom>
        <a:noFill/>
      </xdr:spPr>
    </xdr:pic>
    <xdr:clientData/>
  </xdr:oneCellAnchor>
  <xdr:oneCellAnchor>
    <xdr:from>
      <xdr:col>3</xdr:col>
      <xdr:colOff>1207557</xdr:colOff>
      <xdr:row>617</xdr:row>
      <xdr:rowOff>13757</xdr:rowOff>
    </xdr:from>
    <xdr:ext cx="152400" cy="203200"/>
    <xdr:pic>
      <xdr:nvPicPr>
        <xdr:cNvPr id="914" name="Picture 4">
          <a:extLst>
            <a:ext uri="{FF2B5EF4-FFF2-40B4-BE49-F238E27FC236}">
              <a16:creationId xmlns="" xmlns:a16="http://schemas.microsoft.com/office/drawing/2014/main" id="{00000000-0008-0000-0A00-000092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30823557"/>
          <a:ext cx="152400" cy="203200"/>
        </a:xfrm>
        <a:prstGeom prst="rect">
          <a:avLst/>
        </a:prstGeom>
        <a:noFill/>
        <a:ln w="1">
          <a:noFill/>
          <a:miter lim="800000"/>
          <a:headEnd/>
          <a:tailEnd type="none" w="med" len="med"/>
        </a:ln>
        <a:effectLst/>
      </xdr:spPr>
    </xdr:pic>
    <xdr:clientData/>
  </xdr:oneCellAnchor>
  <xdr:oneCellAnchor>
    <xdr:from>
      <xdr:col>3</xdr:col>
      <xdr:colOff>38099</xdr:colOff>
      <xdr:row>617</xdr:row>
      <xdr:rowOff>0</xdr:rowOff>
    </xdr:from>
    <xdr:ext cx="158750" cy="190500"/>
    <xdr:pic>
      <xdr:nvPicPr>
        <xdr:cNvPr id="915" name="Picture 914" descr="http://www.blogcdn.com/media/2012/09/ltenetworks.jpg">
          <a:extLst>
            <a:ext uri="{FF2B5EF4-FFF2-40B4-BE49-F238E27FC236}">
              <a16:creationId xmlns="" xmlns:a16="http://schemas.microsoft.com/office/drawing/2014/main" id="{00000000-0008-0000-0A00-000093030000}"/>
            </a:ext>
          </a:extLst>
        </xdr:cNvPr>
        <xdr:cNvPicPr/>
      </xdr:nvPicPr>
      <xdr:blipFill>
        <a:blip xmlns:r="http://schemas.openxmlformats.org/officeDocument/2006/relationships" r:embed="rId50" cstate="print"/>
        <a:srcRect l="23556" r="27111"/>
        <a:stretch>
          <a:fillRect/>
        </a:stretch>
      </xdr:blipFill>
      <xdr:spPr bwMode="auto">
        <a:xfrm>
          <a:off x="2000249" y="230809800"/>
          <a:ext cx="158750" cy="190500"/>
        </a:xfrm>
        <a:prstGeom prst="rect">
          <a:avLst/>
        </a:prstGeom>
        <a:noFill/>
        <a:ln w="9525">
          <a:noFill/>
          <a:miter lim="800000"/>
          <a:headEnd/>
          <a:tailEnd/>
        </a:ln>
      </xdr:spPr>
    </xdr:pic>
    <xdr:clientData/>
  </xdr:oneCellAnchor>
  <xdr:oneCellAnchor>
    <xdr:from>
      <xdr:col>3</xdr:col>
      <xdr:colOff>0</xdr:colOff>
      <xdr:row>360</xdr:row>
      <xdr:rowOff>261408</xdr:rowOff>
    </xdr:from>
    <xdr:ext cx="209550" cy="160020"/>
    <xdr:pic>
      <xdr:nvPicPr>
        <xdr:cNvPr id="916" name="Picture 5" descr="http://t0.gstatic.com/images?q=tbn:ANd9GcR2wLGNqdW1KVjSkkXzxtY9J7kSH3YArES1m5PQzzCeqCTDlyA1FA">
          <a:extLst>
            <a:ext uri="{FF2B5EF4-FFF2-40B4-BE49-F238E27FC236}">
              <a16:creationId xmlns="" xmlns:a16="http://schemas.microsoft.com/office/drawing/2014/main" id="{00000000-0008-0000-0A00-000094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9439458"/>
          <a:ext cx="209550" cy="160020"/>
        </a:xfrm>
        <a:prstGeom prst="rect">
          <a:avLst/>
        </a:prstGeom>
        <a:noFill/>
      </xdr:spPr>
    </xdr:pic>
    <xdr:clientData/>
  </xdr:oneCellAnchor>
  <xdr:oneCellAnchor>
    <xdr:from>
      <xdr:col>3</xdr:col>
      <xdr:colOff>1207557</xdr:colOff>
      <xdr:row>360</xdr:row>
      <xdr:rowOff>13757</xdr:rowOff>
    </xdr:from>
    <xdr:ext cx="152400" cy="203200"/>
    <xdr:pic>
      <xdr:nvPicPr>
        <xdr:cNvPr id="917" name="Picture 4">
          <a:extLst>
            <a:ext uri="{FF2B5EF4-FFF2-40B4-BE49-F238E27FC236}">
              <a16:creationId xmlns="" xmlns:a16="http://schemas.microsoft.com/office/drawing/2014/main" id="{00000000-0008-0000-0A00-00009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29191807"/>
          <a:ext cx="152400" cy="203200"/>
        </a:xfrm>
        <a:prstGeom prst="rect">
          <a:avLst/>
        </a:prstGeom>
        <a:noFill/>
        <a:ln w="1">
          <a:noFill/>
          <a:miter lim="800000"/>
          <a:headEnd/>
          <a:tailEnd type="none" w="med" len="med"/>
        </a:ln>
        <a:effectLst/>
      </xdr:spPr>
    </xdr:pic>
    <xdr:clientData/>
  </xdr:oneCellAnchor>
  <xdr:oneCellAnchor>
    <xdr:from>
      <xdr:col>3</xdr:col>
      <xdr:colOff>38099</xdr:colOff>
      <xdr:row>360</xdr:row>
      <xdr:rowOff>0</xdr:rowOff>
    </xdr:from>
    <xdr:ext cx="158750" cy="190500"/>
    <xdr:pic>
      <xdr:nvPicPr>
        <xdr:cNvPr id="918" name="Picture 917" descr="http://www.blogcdn.com/media/2012/09/ltenetworks.jpg">
          <a:extLst>
            <a:ext uri="{FF2B5EF4-FFF2-40B4-BE49-F238E27FC236}">
              <a16:creationId xmlns="" xmlns:a16="http://schemas.microsoft.com/office/drawing/2014/main" id="{00000000-0008-0000-0A00-000096030000}"/>
            </a:ext>
          </a:extLst>
        </xdr:cNvPr>
        <xdr:cNvPicPr/>
      </xdr:nvPicPr>
      <xdr:blipFill>
        <a:blip xmlns:r="http://schemas.openxmlformats.org/officeDocument/2006/relationships" r:embed="rId50" cstate="print"/>
        <a:srcRect l="23556" r="27111"/>
        <a:stretch>
          <a:fillRect/>
        </a:stretch>
      </xdr:blipFill>
      <xdr:spPr bwMode="auto">
        <a:xfrm>
          <a:off x="2000249" y="129178050"/>
          <a:ext cx="158750" cy="190500"/>
        </a:xfrm>
        <a:prstGeom prst="rect">
          <a:avLst/>
        </a:prstGeom>
        <a:noFill/>
        <a:ln w="9525">
          <a:noFill/>
          <a:miter lim="800000"/>
          <a:headEnd/>
          <a:tailEnd/>
        </a:ln>
      </xdr:spPr>
    </xdr:pic>
    <xdr:clientData/>
  </xdr:oneCellAnchor>
  <xdr:oneCellAnchor>
    <xdr:from>
      <xdr:col>3</xdr:col>
      <xdr:colOff>0</xdr:colOff>
      <xdr:row>362</xdr:row>
      <xdr:rowOff>261408</xdr:rowOff>
    </xdr:from>
    <xdr:ext cx="209550" cy="160020"/>
    <xdr:pic>
      <xdr:nvPicPr>
        <xdr:cNvPr id="919" name="Picture 5" descr="http://t0.gstatic.com/images?q=tbn:ANd9GcR2wLGNqdW1KVjSkkXzxtY9J7kSH3YArES1m5PQzzCeqCTDlyA1FA">
          <a:extLst>
            <a:ext uri="{FF2B5EF4-FFF2-40B4-BE49-F238E27FC236}">
              <a16:creationId xmlns="" xmlns:a16="http://schemas.microsoft.com/office/drawing/2014/main" id="{00000000-0008-0000-0A00-00009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1801658"/>
          <a:ext cx="209550" cy="160020"/>
        </a:xfrm>
        <a:prstGeom prst="rect">
          <a:avLst/>
        </a:prstGeom>
        <a:noFill/>
      </xdr:spPr>
    </xdr:pic>
    <xdr:clientData/>
  </xdr:oneCellAnchor>
  <xdr:oneCellAnchor>
    <xdr:from>
      <xdr:col>3</xdr:col>
      <xdr:colOff>1207557</xdr:colOff>
      <xdr:row>362</xdr:row>
      <xdr:rowOff>13757</xdr:rowOff>
    </xdr:from>
    <xdr:ext cx="152400" cy="203200"/>
    <xdr:pic>
      <xdr:nvPicPr>
        <xdr:cNvPr id="920" name="Picture 4">
          <a:extLst>
            <a:ext uri="{FF2B5EF4-FFF2-40B4-BE49-F238E27FC236}">
              <a16:creationId xmlns="" xmlns:a16="http://schemas.microsoft.com/office/drawing/2014/main" id="{00000000-0008-0000-0A00-00009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31554007"/>
          <a:ext cx="152400" cy="203200"/>
        </a:xfrm>
        <a:prstGeom prst="rect">
          <a:avLst/>
        </a:prstGeom>
        <a:noFill/>
        <a:ln w="1">
          <a:noFill/>
          <a:miter lim="800000"/>
          <a:headEnd/>
          <a:tailEnd type="none" w="med" len="med"/>
        </a:ln>
        <a:effectLst/>
      </xdr:spPr>
    </xdr:pic>
    <xdr:clientData/>
  </xdr:oneCellAnchor>
  <xdr:oneCellAnchor>
    <xdr:from>
      <xdr:col>3</xdr:col>
      <xdr:colOff>38099</xdr:colOff>
      <xdr:row>362</xdr:row>
      <xdr:rowOff>0</xdr:rowOff>
    </xdr:from>
    <xdr:ext cx="158750" cy="190500"/>
    <xdr:pic>
      <xdr:nvPicPr>
        <xdr:cNvPr id="921" name="Picture 920" descr="http://www.blogcdn.com/media/2012/09/ltenetworks.jpg">
          <a:extLst>
            <a:ext uri="{FF2B5EF4-FFF2-40B4-BE49-F238E27FC236}">
              <a16:creationId xmlns="" xmlns:a16="http://schemas.microsoft.com/office/drawing/2014/main" id="{00000000-0008-0000-0A00-000099030000}"/>
            </a:ext>
          </a:extLst>
        </xdr:cNvPr>
        <xdr:cNvPicPr/>
      </xdr:nvPicPr>
      <xdr:blipFill>
        <a:blip xmlns:r="http://schemas.openxmlformats.org/officeDocument/2006/relationships" r:embed="rId50" cstate="print"/>
        <a:srcRect l="23556" r="27111"/>
        <a:stretch>
          <a:fillRect/>
        </a:stretch>
      </xdr:blipFill>
      <xdr:spPr bwMode="auto">
        <a:xfrm>
          <a:off x="2000249" y="131540250"/>
          <a:ext cx="158750" cy="190500"/>
        </a:xfrm>
        <a:prstGeom prst="rect">
          <a:avLst/>
        </a:prstGeom>
        <a:noFill/>
        <a:ln w="9525">
          <a:noFill/>
          <a:miter lim="800000"/>
          <a:headEnd/>
          <a:tailEnd/>
        </a:ln>
      </xdr:spPr>
    </xdr:pic>
    <xdr:clientData/>
  </xdr:oneCellAnchor>
  <xdr:oneCellAnchor>
    <xdr:from>
      <xdr:col>3</xdr:col>
      <xdr:colOff>0</xdr:colOff>
      <xdr:row>361</xdr:row>
      <xdr:rowOff>15079</xdr:rowOff>
    </xdr:from>
    <xdr:ext cx="200025" cy="140018"/>
    <xdr:pic>
      <xdr:nvPicPr>
        <xdr:cNvPr id="922" name="Picture 5" descr="http://t0.gstatic.com/images?q=tbn:ANd9GcR2wLGNqdW1KVjSkkXzxtY9J7kSH3YArES1m5PQzzCeqCTDlyA1FA">
          <a:extLst>
            <a:ext uri="{FF2B5EF4-FFF2-40B4-BE49-F238E27FC236}">
              <a16:creationId xmlns="" xmlns:a16="http://schemas.microsoft.com/office/drawing/2014/main" id="{00000000-0008-0000-0A00-00009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30374229"/>
          <a:ext cx="200025" cy="140018"/>
        </a:xfrm>
        <a:prstGeom prst="rect">
          <a:avLst/>
        </a:prstGeom>
        <a:noFill/>
      </xdr:spPr>
    </xdr:pic>
    <xdr:clientData/>
  </xdr:oneCellAnchor>
  <xdr:oneCellAnchor>
    <xdr:from>
      <xdr:col>3</xdr:col>
      <xdr:colOff>1227931</xdr:colOff>
      <xdr:row>361</xdr:row>
      <xdr:rowOff>0</xdr:rowOff>
    </xdr:from>
    <xdr:ext cx="152400" cy="203200"/>
    <xdr:pic>
      <xdr:nvPicPr>
        <xdr:cNvPr id="923" name="Picture 4">
          <a:extLst>
            <a:ext uri="{FF2B5EF4-FFF2-40B4-BE49-F238E27FC236}">
              <a16:creationId xmlns="" xmlns:a16="http://schemas.microsoft.com/office/drawing/2014/main" id="{00000000-0008-0000-0A00-00009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30359150"/>
          <a:ext cx="152400" cy="203200"/>
        </a:xfrm>
        <a:prstGeom prst="rect">
          <a:avLst/>
        </a:prstGeom>
        <a:noFill/>
        <a:ln w="1">
          <a:noFill/>
          <a:miter lim="800000"/>
          <a:headEnd/>
          <a:tailEnd type="none" w="med" len="med"/>
        </a:ln>
        <a:effectLst/>
      </xdr:spPr>
    </xdr:pic>
    <xdr:clientData/>
  </xdr:oneCellAnchor>
  <xdr:oneCellAnchor>
    <xdr:from>
      <xdr:col>3</xdr:col>
      <xdr:colOff>0</xdr:colOff>
      <xdr:row>359</xdr:row>
      <xdr:rowOff>261408</xdr:rowOff>
    </xdr:from>
    <xdr:ext cx="209550" cy="160020"/>
    <xdr:pic>
      <xdr:nvPicPr>
        <xdr:cNvPr id="924" name="Picture 5" descr="http://t0.gstatic.com/images?q=tbn:ANd9GcR2wLGNqdW1KVjSkkXzxtY9J7kSH3YArES1m5PQzzCeqCTDlyA1FA">
          <a:extLst>
            <a:ext uri="{FF2B5EF4-FFF2-40B4-BE49-F238E27FC236}">
              <a16:creationId xmlns="" xmlns:a16="http://schemas.microsoft.com/office/drawing/2014/main" id="{00000000-0008-0000-0A00-00009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8258358"/>
          <a:ext cx="209550" cy="160020"/>
        </a:xfrm>
        <a:prstGeom prst="rect">
          <a:avLst/>
        </a:prstGeom>
        <a:noFill/>
      </xdr:spPr>
    </xdr:pic>
    <xdr:clientData/>
  </xdr:oneCellAnchor>
  <xdr:oneCellAnchor>
    <xdr:from>
      <xdr:col>3</xdr:col>
      <xdr:colOff>1207557</xdr:colOff>
      <xdr:row>359</xdr:row>
      <xdr:rowOff>13757</xdr:rowOff>
    </xdr:from>
    <xdr:ext cx="152400" cy="203200"/>
    <xdr:pic>
      <xdr:nvPicPr>
        <xdr:cNvPr id="925" name="Picture 4">
          <a:extLst>
            <a:ext uri="{FF2B5EF4-FFF2-40B4-BE49-F238E27FC236}">
              <a16:creationId xmlns="" xmlns:a16="http://schemas.microsoft.com/office/drawing/2014/main" id="{00000000-0008-0000-0A00-00009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28010707"/>
          <a:ext cx="152400" cy="203200"/>
        </a:xfrm>
        <a:prstGeom prst="rect">
          <a:avLst/>
        </a:prstGeom>
        <a:noFill/>
        <a:ln w="1">
          <a:noFill/>
          <a:miter lim="800000"/>
          <a:headEnd/>
          <a:tailEnd type="none" w="med" len="med"/>
        </a:ln>
        <a:effectLst/>
      </xdr:spPr>
    </xdr:pic>
    <xdr:clientData/>
  </xdr:oneCellAnchor>
  <xdr:oneCellAnchor>
    <xdr:from>
      <xdr:col>3</xdr:col>
      <xdr:colOff>38099</xdr:colOff>
      <xdr:row>359</xdr:row>
      <xdr:rowOff>0</xdr:rowOff>
    </xdr:from>
    <xdr:ext cx="158750" cy="190500"/>
    <xdr:pic>
      <xdr:nvPicPr>
        <xdr:cNvPr id="926" name="Picture 925" descr="http://www.blogcdn.com/media/2012/09/ltenetworks.jpg">
          <a:extLst>
            <a:ext uri="{FF2B5EF4-FFF2-40B4-BE49-F238E27FC236}">
              <a16:creationId xmlns="" xmlns:a16="http://schemas.microsoft.com/office/drawing/2014/main" id="{00000000-0008-0000-0A00-00009E030000}"/>
            </a:ext>
          </a:extLst>
        </xdr:cNvPr>
        <xdr:cNvPicPr/>
      </xdr:nvPicPr>
      <xdr:blipFill>
        <a:blip xmlns:r="http://schemas.openxmlformats.org/officeDocument/2006/relationships" r:embed="rId50" cstate="print"/>
        <a:srcRect l="23556" r="27111"/>
        <a:stretch>
          <a:fillRect/>
        </a:stretch>
      </xdr:blipFill>
      <xdr:spPr bwMode="auto">
        <a:xfrm>
          <a:off x="2000249" y="127996950"/>
          <a:ext cx="158750" cy="190500"/>
        </a:xfrm>
        <a:prstGeom prst="rect">
          <a:avLst/>
        </a:prstGeom>
        <a:noFill/>
        <a:ln w="9525">
          <a:noFill/>
          <a:miter lim="800000"/>
          <a:headEnd/>
          <a:tailEnd/>
        </a:ln>
      </xdr:spPr>
    </xdr:pic>
    <xdr:clientData/>
  </xdr:oneCellAnchor>
  <xdr:oneCellAnchor>
    <xdr:from>
      <xdr:col>3</xdr:col>
      <xdr:colOff>0</xdr:colOff>
      <xdr:row>358</xdr:row>
      <xdr:rowOff>261408</xdr:rowOff>
    </xdr:from>
    <xdr:ext cx="209550" cy="160020"/>
    <xdr:pic>
      <xdr:nvPicPr>
        <xdr:cNvPr id="927" name="Picture 5" descr="http://t0.gstatic.com/images?q=tbn:ANd9GcR2wLGNqdW1KVjSkkXzxtY9J7kSH3YArES1m5PQzzCeqCTDlyA1FA">
          <a:extLst>
            <a:ext uri="{FF2B5EF4-FFF2-40B4-BE49-F238E27FC236}">
              <a16:creationId xmlns="" xmlns:a16="http://schemas.microsoft.com/office/drawing/2014/main" id="{00000000-0008-0000-0A00-00009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7077258"/>
          <a:ext cx="209550" cy="160020"/>
        </a:xfrm>
        <a:prstGeom prst="rect">
          <a:avLst/>
        </a:prstGeom>
        <a:noFill/>
      </xdr:spPr>
    </xdr:pic>
    <xdr:clientData/>
  </xdr:oneCellAnchor>
  <xdr:oneCellAnchor>
    <xdr:from>
      <xdr:col>3</xdr:col>
      <xdr:colOff>1207557</xdr:colOff>
      <xdr:row>358</xdr:row>
      <xdr:rowOff>13757</xdr:rowOff>
    </xdr:from>
    <xdr:ext cx="152400" cy="203200"/>
    <xdr:pic>
      <xdr:nvPicPr>
        <xdr:cNvPr id="928" name="Picture 4">
          <a:extLst>
            <a:ext uri="{FF2B5EF4-FFF2-40B4-BE49-F238E27FC236}">
              <a16:creationId xmlns="" xmlns:a16="http://schemas.microsoft.com/office/drawing/2014/main" id="{00000000-0008-0000-0A00-0000A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26829607"/>
          <a:ext cx="152400" cy="203200"/>
        </a:xfrm>
        <a:prstGeom prst="rect">
          <a:avLst/>
        </a:prstGeom>
        <a:noFill/>
        <a:ln w="1">
          <a:noFill/>
          <a:miter lim="800000"/>
          <a:headEnd/>
          <a:tailEnd type="none" w="med" len="med"/>
        </a:ln>
        <a:effectLst/>
      </xdr:spPr>
    </xdr:pic>
    <xdr:clientData/>
  </xdr:oneCellAnchor>
  <xdr:oneCellAnchor>
    <xdr:from>
      <xdr:col>3</xdr:col>
      <xdr:colOff>38099</xdr:colOff>
      <xdr:row>358</xdr:row>
      <xdr:rowOff>0</xdr:rowOff>
    </xdr:from>
    <xdr:ext cx="158750" cy="190500"/>
    <xdr:pic>
      <xdr:nvPicPr>
        <xdr:cNvPr id="929" name="Picture 928" descr="http://www.blogcdn.com/media/2012/09/ltenetworks.jpg">
          <a:extLst>
            <a:ext uri="{FF2B5EF4-FFF2-40B4-BE49-F238E27FC236}">
              <a16:creationId xmlns="" xmlns:a16="http://schemas.microsoft.com/office/drawing/2014/main" id="{00000000-0008-0000-0A00-0000A1030000}"/>
            </a:ext>
          </a:extLst>
        </xdr:cNvPr>
        <xdr:cNvPicPr/>
      </xdr:nvPicPr>
      <xdr:blipFill>
        <a:blip xmlns:r="http://schemas.openxmlformats.org/officeDocument/2006/relationships" r:embed="rId50" cstate="print"/>
        <a:srcRect l="23556" r="27111"/>
        <a:stretch>
          <a:fillRect/>
        </a:stretch>
      </xdr:blipFill>
      <xdr:spPr bwMode="auto">
        <a:xfrm>
          <a:off x="2000249" y="126815850"/>
          <a:ext cx="158750" cy="190500"/>
        </a:xfrm>
        <a:prstGeom prst="rect">
          <a:avLst/>
        </a:prstGeom>
        <a:noFill/>
        <a:ln w="9525">
          <a:noFill/>
          <a:miter lim="800000"/>
          <a:headEnd/>
          <a:tailEnd/>
        </a:ln>
      </xdr:spPr>
    </xdr:pic>
    <xdr:clientData/>
  </xdr:oneCellAnchor>
  <xdr:oneCellAnchor>
    <xdr:from>
      <xdr:col>3</xdr:col>
      <xdr:colOff>0</xdr:colOff>
      <xdr:row>357</xdr:row>
      <xdr:rowOff>15079</xdr:rowOff>
    </xdr:from>
    <xdr:ext cx="200025" cy="140018"/>
    <xdr:pic>
      <xdr:nvPicPr>
        <xdr:cNvPr id="930" name="Picture 5" descr="http://t0.gstatic.com/images?q=tbn:ANd9GcR2wLGNqdW1KVjSkkXzxtY9J7kSH3YArES1m5PQzzCeqCTDlyA1FA">
          <a:extLst>
            <a:ext uri="{FF2B5EF4-FFF2-40B4-BE49-F238E27FC236}">
              <a16:creationId xmlns="" xmlns:a16="http://schemas.microsoft.com/office/drawing/2014/main" id="{00000000-0008-0000-0A00-0000A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5649829"/>
          <a:ext cx="200025" cy="140018"/>
        </a:xfrm>
        <a:prstGeom prst="rect">
          <a:avLst/>
        </a:prstGeom>
        <a:noFill/>
      </xdr:spPr>
    </xdr:pic>
    <xdr:clientData/>
  </xdr:oneCellAnchor>
  <xdr:oneCellAnchor>
    <xdr:from>
      <xdr:col>3</xdr:col>
      <xdr:colOff>1227931</xdr:colOff>
      <xdr:row>357</xdr:row>
      <xdr:rowOff>0</xdr:rowOff>
    </xdr:from>
    <xdr:ext cx="152400" cy="203200"/>
    <xdr:pic>
      <xdr:nvPicPr>
        <xdr:cNvPr id="931" name="Picture 4">
          <a:extLst>
            <a:ext uri="{FF2B5EF4-FFF2-40B4-BE49-F238E27FC236}">
              <a16:creationId xmlns="" xmlns:a16="http://schemas.microsoft.com/office/drawing/2014/main" id="{00000000-0008-0000-0A00-0000A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25634750"/>
          <a:ext cx="152400" cy="203200"/>
        </a:xfrm>
        <a:prstGeom prst="rect">
          <a:avLst/>
        </a:prstGeom>
        <a:noFill/>
        <a:ln w="1">
          <a:noFill/>
          <a:miter lim="800000"/>
          <a:headEnd/>
          <a:tailEnd type="none" w="med" len="med"/>
        </a:ln>
        <a:effectLst/>
      </xdr:spPr>
    </xdr:pic>
    <xdr:clientData/>
  </xdr:oneCellAnchor>
  <xdr:oneCellAnchor>
    <xdr:from>
      <xdr:col>3</xdr:col>
      <xdr:colOff>0</xdr:colOff>
      <xdr:row>286</xdr:row>
      <xdr:rowOff>261408</xdr:rowOff>
    </xdr:from>
    <xdr:ext cx="209550" cy="160020"/>
    <xdr:pic>
      <xdr:nvPicPr>
        <xdr:cNvPr id="932" name="Picture 5" descr="http://t0.gstatic.com/images?q=tbn:ANd9GcR2wLGNqdW1KVjSkkXzxtY9J7kSH3YArES1m5PQzzCeqCTDlyA1FA">
          <a:extLst>
            <a:ext uri="{FF2B5EF4-FFF2-40B4-BE49-F238E27FC236}">
              <a16:creationId xmlns="" xmlns:a16="http://schemas.microsoft.com/office/drawing/2014/main" id="{00000000-0008-0000-0A00-0000A4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01416908"/>
          <a:ext cx="209550" cy="160020"/>
        </a:xfrm>
        <a:prstGeom prst="rect">
          <a:avLst/>
        </a:prstGeom>
        <a:noFill/>
      </xdr:spPr>
    </xdr:pic>
    <xdr:clientData/>
  </xdr:oneCellAnchor>
  <xdr:oneCellAnchor>
    <xdr:from>
      <xdr:col>3</xdr:col>
      <xdr:colOff>1207557</xdr:colOff>
      <xdr:row>286</xdr:row>
      <xdr:rowOff>13757</xdr:rowOff>
    </xdr:from>
    <xdr:ext cx="152400" cy="203200"/>
    <xdr:pic>
      <xdr:nvPicPr>
        <xdr:cNvPr id="933" name="Picture 4">
          <a:extLst>
            <a:ext uri="{FF2B5EF4-FFF2-40B4-BE49-F238E27FC236}">
              <a16:creationId xmlns="" xmlns:a16="http://schemas.microsoft.com/office/drawing/2014/main" id="{00000000-0008-0000-0A00-0000A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01169257"/>
          <a:ext cx="152400" cy="203200"/>
        </a:xfrm>
        <a:prstGeom prst="rect">
          <a:avLst/>
        </a:prstGeom>
        <a:noFill/>
        <a:ln w="1">
          <a:noFill/>
          <a:miter lim="800000"/>
          <a:headEnd/>
          <a:tailEnd type="none" w="med" len="med"/>
        </a:ln>
        <a:effectLst/>
      </xdr:spPr>
    </xdr:pic>
    <xdr:clientData/>
  </xdr:oneCellAnchor>
  <xdr:oneCellAnchor>
    <xdr:from>
      <xdr:col>3</xdr:col>
      <xdr:colOff>38099</xdr:colOff>
      <xdr:row>286</xdr:row>
      <xdr:rowOff>0</xdr:rowOff>
    </xdr:from>
    <xdr:ext cx="158750" cy="190500"/>
    <xdr:pic>
      <xdr:nvPicPr>
        <xdr:cNvPr id="934" name="Picture 933" descr="http://www.blogcdn.com/media/2012/09/ltenetworks.jpg">
          <a:extLst>
            <a:ext uri="{FF2B5EF4-FFF2-40B4-BE49-F238E27FC236}">
              <a16:creationId xmlns="" xmlns:a16="http://schemas.microsoft.com/office/drawing/2014/main" id="{00000000-0008-0000-0A00-0000A6030000}"/>
            </a:ext>
          </a:extLst>
        </xdr:cNvPr>
        <xdr:cNvPicPr/>
      </xdr:nvPicPr>
      <xdr:blipFill>
        <a:blip xmlns:r="http://schemas.openxmlformats.org/officeDocument/2006/relationships" r:embed="rId50" cstate="print"/>
        <a:srcRect l="23556" r="27111"/>
        <a:stretch>
          <a:fillRect/>
        </a:stretch>
      </xdr:blipFill>
      <xdr:spPr bwMode="auto">
        <a:xfrm>
          <a:off x="2000249" y="101155500"/>
          <a:ext cx="158750" cy="190500"/>
        </a:xfrm>
        <a:prstGeom prst="rect">
          <a:avLst/>
        </a:prstGeom>
        <a:noFill/>
        <a:ln w="9525">
          <a:noFill/>
          <a:miter lim="800000"/>
          <a:headEnd/>
          <a:tailEnd/>
        </a:ln>
      </xdr:spPr>
    </xdr:pic>
    <xdr:clientData/>
  </xdr:oneCellAnchor>
  <xdr:oneCellAnchor>
    <xdr:from>
      <xdr:col>3</xdr:col>
      <xdr:colOff>0</xdr:colOff>
      <xdr:row>616</xdr:row>
      <xdr:rowOff>261408</xdr:rowOff>
    </xdr:from>
    <xdr:ext cx="209550" cy="160020"/>
    <xdr:pic>
      <xdr:nvPicPr>
        <xdr:cNvPr id="935" name="Picture 5" descr="http://t0.gstatic.com/images?q=tbn:ANd9GcR2wLGNqdW1KVjSkkXzxtY9J7kSH3YArES1m5PQzzCeqCTDlyA1FA">
          <a:extLst>
            <a:ext uri="{FF2B5EF4-FFF2-40B4-BE49-F238E27FC236}">
              <a16:creationId xmlns="" xmlns:a16="http://schemas.microsoft.com/office/drawing/2014/main" id="{00000000-0008-0000-0A00-0000A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9785333"/>
          <a:ext cx="209550" cy="160020"/>
        </a:xfrm>
        <a:prstGeom prst="rect">
          <a:avLst/>
        </a:prstGeom>
        <a:noFill/>
      </xdr:spPr>
    </xdr:pic>
    <xdr:clientData/>
  </xdr:oneCellAnchor>
  <xdr:oneCellAnchor>
    <xdr:from>
      <xdr:col>3</xdr:col>
      <xdr:colOff>1207557</xdr:colOff>
      <xdr:row>616</xdr:row>
      <xdr:rowOff>13757</xdr:rowOff>
    </xdr:from>
    <xdr:ext cx="152400" cy="203200"/>
    <xdr:pic>
      <xdr:nvPicPr>
        <xdr:cNvPr id="936" name="Picture 4">
          <a:extLst>
            <a:ext uri="{FF2B5EF4-FFF2-40B4-BE49-F238E27FC236}">
              <a16:creationId xmlns="" xmlns:a16="http://schemas.microsoft.com/office/drawing/2014/main" id="{00000000-0008-0000-0A00-0000A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9537682"/>
          <a:ext cx="152400" cy="203200"/>
        </a:xfrm>
        <a:prstGeom prst="rect">
          <a:avLst/>
        </a:prstGeom>
        <a:noFill/>
        <a:ln w="1">
          <a:noFill/>
          <a:miter lim="800000"/>
          <a:headEnd/>
          <a:tailEnd type="none" w="med" len="med"/>
        </a:ln>
        <a:effectLst/>
      </xdr:spPr>
    </xdr:pic>
    <xdr:clientData/>
  </xdr:oneCellAnchor>
  <xdr:oneCellAnchor>
    <xdr:from>
      <xdr:col>3</xdr:col>
      <xdr:colOff>38099</xdr:colOff>
      <xdr:row>616</xdr:row>
      <xdr:rowOff>0</xdr:rowOff>
    </xdr:from>
    <xdr:ext cx="158750" cy="190500"/>
    <xdr:pic>
      <xdr:nvPicPr>
        <xdr:cNvPr id="937" name="Picture 936" descr="http://www.blogcdn.com/media/2012/09/ltenetworks.jpg">
          <a:extLst>
            <a:ext uri="{FF2B5EF4-FFF2-40B4-BE49-F238E27FC236}">
              <a16:creationId xmlns="" xmlns:a16="http://schemas.microsoft.com/office/drawing/2014/main" id="{00000000-0008-0000-0A00-0000A9030000}"/>
            </a:ext>
          </a:extLst>
        </xdr:cNvPr>
        <xdr:cNvPicPr/>
      </xdr:nvPicPr>
      <xdr:blipFill>
        <a:blip xmlns:r="http://schemas.openxmlformats.org/officeDocument/2006/relationships" r:embed="rId50" cstate="print"/>
        <a:srcRect l="23556" r="27111"/>
        <a:stretch>
          <a:fillRect/>
        </a:stretch>
      </xdr:blipFill>
      <xdr:spPr bwMode="auto">
        <a:xfrm>
          <a:off x="2000249" y="229523925"/>
          <a:ext cx="158750" cy="190500"/>
        </a:xfrm>
        <a:prstGeom prst="rect">
          <a:avLst/>
        </a:prstGeom>
        <a:noFill/>
        <a:ln w="9525">
          <a:noFill/>
          <a:miter lim="800000"/>
          <a:headEnd/>
          <a:tailEnd/>
        </a:ln>
      </xdr:spPr>
    </xdr:pic>
    <xdr:clientData/>
  </xdr:oneCellAnchor>
  <xdr:oneCellAnchor>
    <xdr:from>
      <xdr:col>3</xdr:col>
      <xdr:colOff>0</xdr:colOff>
      <xdr:row>615</xdr:row>
      <xdr:rowOff>261408</xdr:rowOff>
    </xdr:from>
    <xdr:ext cx="209550" cy="160020"/>
    <xdr:pic>
      <xdr:nvPicPr>
        <xdr:cNvPr id="938" name="Picture 5" descr="http://t0.gstatic.com/images?q=tbn:ANd9GcR2wLGNqdW1KVjSkkXzxtY9J7kSH3YArES1m5PQzzCeqCTDlyA1FA">
          <a:extLst>
            <a:ext uri="{FF2B5EF4-FFF2-40B4-BE49-F238E27FC236}">
              <a16:creationId xmlns="" xmlns:a16="http://schemas.microsoft.com/office/drawing/2014/main" id="{00000000-0008-0000-0A00-0000A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8499458"/>
          <a:ext cx="209550" cy="160020"/>
        </a:xfrm>
        <a:prstGeom prst="rect">
          <a:avLst/>
        </a:prstGeom>
        <a:noFill/>
      </xdr:spPr>
    </xdr:pic>
    <xdr:clientData/>
  </xdr:oneCellAnchor>
  <xdr:oneCellAnchor>
    <xdr:from>
      <xdr:col>3</xdr:col>
      <xdr:colOff>1207557</xdr:colOff>
      <xdr:row>615</xdr:row>
      <xdr:rowOff>13757</xdr:rowOff>
    </xdr:from>
    <xdr:ext cx="152400" cy="203200"/>
    <xdr:pic>
      <xdr:nvPicPr>
        <xdr:cNvPr id="939" name="Picture 4">
          <a:extLst>
            <a:ext uri="{FF2B5EF4-FFF2-40B4-BE49-F238E27FC236}">
              <a16:creationId xmlns="" xmlns:a16="http://schemas.microsoft.com/office/drawing/2014/main" id="{00000000-0008-0000-0A00-0000A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8251807"/>
          <a:ext cx="152400" cy="203200"/>
        </a:xfrm>
        <a:prstGeom prst="rect">
          <a:avLst/>
        </a:prstGeom>
        <a:noFill/>
        <a:ln w="1">
          <a:noFill/>
          <a:miter lim="800000"/>
          <a:headEnd/>
          <a:tailEnd type="none" w="med" len="med"/>
        </a:ln>
        <a:effectLst/>
      </xdr:spPr>
    </xdr:pic>
    <xdr:clientData/>
  </xdr:oneCellAnchor>
  <xdr:oneCellAnchor>
    <xdr:from>
      <xdr:col>3</xdr:col>
      <xdr:colOff>38099</xdr:colOff>
      <xdr:row>615</xdr:row>
      <xdr:rowOff>0</xdr:rowOff>
    </xdr:from>
    <xdr:ext cx="158750" cy="190500"/>
    <xdr:pic>
      <xdr:nvPicPr>
        <xdr:cNvPr id="940" name="Picture 939" descr="http://www.blogcdn.com/media/2012/09/ltenetworks.jpg">
          <a:extLst>
            <a:ext uri="{FF2B5EF4-FFF2-40B4-BE49-F238E27FC236}">
              <a16:creationId xmlns="" xmlns:a16="http://schemas.microsoft.com/office/drawing/2014/main" id="{00000000-0008-0000-0A00-0000AC030000}"/>
            </a:ext>
          </a:extLst>
        </xdr:cNvPr>
        <xdr:cNvPicPr/>
      </xdr:nvPicPr>
      <xdr:blipFill>
        <a:blip xmlns:r="http://schemas.openxmlformats.org/officeDocument/2006/relationships" r:embed="rId50" cstate="print"/>
        <a:srcRect l="23556" r="27111"/>
        <a:stretch>
          <a:fillRect/>
        </a:stretch>
      </xdr:blipFill>
      <xdr:spPr bwMode="auto">
        <a:xfrm>
          <a:off x="2000249" y="228238050"/>
          <a:ext cx="158750" cy="190500"/>
        </a:xfrm>
        <a:prstGeom prst="rect">
          <a:avLst/>
        </a:prstGeom>
        <a:noFill/>
        <a:ln w="9525">
          <a:noFill/>
          <a:miter lim="800000"/>
          <a:headEnd/>
          <a:tailEnd/>
        </a:ln>
      </xdr:spPr>
    </xdr:pic>
    <xdr:clientData/>
  </xdr:oneCellAnchor>
  <xdr:oneCellAnchor>
    <xdr:from>
      <xdr:col>3</xdr:col>
      <xdr:colOff>0</xdr:colOff>
      <xdr:row>843</xdr:row>
      <xdr:rowOff>261408</xdr:rowOff>
    </xdr:from>
    <xdr:ext cx="209550" cy="160020"/>
    <xdr:pic>
      <xdr:nvPicPr>
        <xdr:cNvPr id="941" name="Picture 5" descr="http://t0.gstatic.com/images?q=tbn:ANd9GcR2wLGNqdW1KVjSkkXzxtY9J7kSH3YArES1m5PQzzCeqCTDlyA1FA">
          <a:extLst>
            <a:ext uri="{FF2B5EF4-FFF2-40B4-BE49-F238E27FC236}">
              <a16:creationId xmlns="" xmlns:a16="http://schemas.microsoft.com/office/drawing/2014/main" id="{00000000-0008-0000-0A00-0000AD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9815333"/>
          <a:ext cx="209550" cy="160020"/>
        </a:xfrm>
        <a:prstGeom prst="rect">
          <a:avLst/>
        </a:prstGeom>
        <a:noFill/>
      </xdr:spPr>
    </xdr:pic>
    <xdr:clientData/>
  </xdr:oneCellAnchor>
  <xdr:oneCellAnchor>
    <xdr:from>
      <xdr:col>3</xdr:col>
      <xdr:colOff>1207557</xdr:colOff>
      <xdr:row>843</xdr:row>
      <xdr:rowOff>13757</xdr:rowOff>
    </xdr:from>
    <xdr:ext cx="152400" cy="203200"/>
    <xdr:pic>
      <xdr:nvPicPr>
        <xdr:cNvPr id="942" name="Picture 4">
          <a:extLst>
            <a:ext uri="{FF2B5EF4-FFF2-40B4-BE49-F238E27FC236}">
              <a16:creationId xmlns="" xmlns:a16="http://schemas.microsoft.com/office/drawing/2014/main" id="{00000000-0008-0000-0A00-0000A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9567682"/>
          <a:ext cx="152400" cy="203200"/>
        </a:xfrm>
        <a:prstGeom prst="rect">
          <a:avLst/>
        </a:prstGeom>
        <a:noFill/>
        <a:ln w="1">
          <a:noFill/>
          <a:miter lim="800000"/>
          <a:headEnd/>
          <a:tailEnd type="none" w="med" len="med"/>
        </a:ln>
        <a:effectLst/>
      </xdr:spPr>
    </xdr:pic>
    <xdr:clientData/>
  </xdr:oneCellAnchor>
  <xdr:oneCellAnchor>
    <xdr:from>
      <xdr:col>3</xdr:col>
      <xdr:colOff>38099</xdr:colOff>
      <xdr:row>843</xdr:row>
      <xdr:rowOff>0</xdr:rowOff>
    </xdr:from>
    <xdr:ext cx="158750" cy="190500"/>
    <xdr:pic>
      <xdr:nvPicPr>
        <xdr:cNvPr id="943" name="Picture 942" descr="http://www.blogcdn.com/media/2012/09/ltenetworks.jpg">
          <a:extLst>
            <a:ext uri="{FF2B5EF4-FFF2-40B4-BE49-F238E27FC236}">
              <a16:creationId xmlns="" xmlns:a16="http://schemas.microsoft.com/office/drawing/2014/main" id="{00000000-0008-0000-0A00-0000AF030000}"/>
            </a:ext>
          </a:extLst>
        </xdr:cNvPr>
        <xdr:cNvPicPr/>
      </xdr:nvPicPr>
      <xdr:blipFill>
        <a:blip xmlns:r="http://schemas.openxmlformats.org/officeDocument/2006/relationships" r:embed="rId50" cstate="print"/>
        <a:srcRect l="23556" r="27111"/>
        <a:stretch>
          <a:fillRect/>
        </a:stretch>
      </xdr:blipFill>
      <xdr:spPr bwMode="auto">
        <a:xfrm>
          <a:off x="2000249" y="469553925"/>
          <a:ext cx="158750" cy="190500"/>
        </a:xfrm>
        <a:prstGeom prst="rect">
          <a:avLst/>
        </a:prstGeom>
        <a:noFill/>
        <a:ln w="9525">
          <a:noFill/>
          <a:miter lim="800000"/>
          <a:headEnd/>
          <a:tailEnd/>
        </a:ln>
      </xdr:spPr>
    </xdr:pic>
    <xdr:clientData/>
  </xdr:oneCellAnchor>
  <xdr:oneCellAnchor>
    <xdr:from>
      <xdr:col>3</xdr:col>
      <xdr:colOff>0</xdr:colOff>
      <xdr:row>614</xdr:row>
      <xdr:rowOff>261408</xdr:rowOff>
    </xdr:from>
    <xdr:ext cx="209550" cy="160020"/>
    <xdr:pic>
      <xdr:nvPicPr>
        <xdr:cNvPr id="944" name="Picture 5" descr="http://t0.gstatic.com/images?q=tbn:ANd9GcR2wLGNqdW1KVjSkkXzxtY9J7kSH3YArES1m5PQzzCeqCTDlyA1FA">
          <a:extLst>
            <a:ext uri="{FF2B5EF4-FFF2-40B4-BE49-F238E27FC236}">
              <a16:creationId xmlns="" xmlns:a16="http://schemas.microsoft.com/office/drawing/2014/main" id="{00000000-0008-0000-0A00-0000B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7213583"/>
          <a:ext cx="209550" cy="160020"/>
        </a:xfrm>
        <a:prstGeom prst="rect">
          <a:avLst/>
        </a:prstGeom>
        <a:noFill/>
      </xdr:spPr>
    </xdr:pic>
    <xdr:clientData/>
  </xdr:oneCellAnchor>
  <xdr:oneCellAnchor>
    <xdr:from>
      <xdr:col>3</xdr:col>
      <xdr:colOff>1207557</xdr:colOff>
      <xdr:row>614</xdr:row>
      <xdr:rowOff>13757</xdr:rowOff>
    </xdr:from>
    <xdr:ext cx="152400" cy="203200"/>
    <xdr:pic>
      <xdr:nvPicPr>
        <xdr:cNvPr id="945" name="Picture 4">
          <a:extLst>
            <a:ext uri="{FF2B5EF4-FFF2-40B4-BE49-F238E27FC236}">
              <a16:creationId xmlns="" xmlns:a16="http://schemas.microsoft.com/office/drawing/2014/main" id="{00000000-0008-0000-0A00-0000B1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6965932"/>
          <a:ext cx="152400" cy="203200"/>
        </a:xfrm>
        <a:prstGeom prst="rect">
          <a:avLst/>
        </a:prstGeom>
        <a:noFill/>
        <a:ln w="1">
          <a:noFill/>
          <a:miter lim="800000"/>
          <a:headEnd/>
          <a:tailEnd type="none" w="med" len="med"/>
        </a:ln>
        <a:effectLst/>
      </xdr:spPr>
    </xdr:pic>
    <xdr:clientData/>
  </xdr:oneCellAnchor>
  <xdr:oneCellAnchor>
    <xdr:from>
      <xdr:col>3</xdr:col>
      <xdr:colOff>38099</xdr:colOff>
      <xdr:row>614</xdr:row>
      <xdr:rowOff>0</xdr:rowOff>
    </xdr:from>
    <xdr:ext cx="158750" cy="190500"/>
    <xdr:pic>
      <xdr:nvPicPr>
        <xdr:cNvPr id="946" name="Picture 945" descr="http://www.blogcdn.com/media/2012/09/ltenetworks.jpg">
          <a:extLst>
            <a:ext uri="{FF2B5EF4-FFF2-40B4-BE49-F238E27FC236}">
              <a16:creationId xmlns="" xmlns:a16="http://schemas.microsoft.com/office/drawing/2014/main" id="{00000000-0008-0000-0A00-0000B2030000}"/>
            </a:ext>
          </a:extLst>
        </xdr:cNvPr>
        <xdr:cNvPicPr/>
      </xdr:nvPicPr>
      <xdr:blipFill>
        <a:blip xmlns:r="http://schemas.openxmlformats.org/officeDocument/2006/relationships" r:embed="rId50" cstate="print"/>
        <a:srcRect l="23556" r="27111"/>
        <a:stretch>
          <a:fillRect/>
        </a:stretch>
      </xdr:blipFill>
      <xdr:spPr bwMode="auto">
        <a:xfrm>
          <a:off x="2000249" y="226952175"/>
          <a:ext cx="158750" cy="190500"/>
        </a:xfrm>
        <a:prstGeom prst="rect">
          <a:avLst/>
        </a:prstGeom>
        <a:noFill/>
        <a:ln w="9525">
          <a:noFill/>
          <a:miter lim="800000"/>
          <a:headEnd/>
          <a:tailEnd/>
        </a:ln>
      </xdr:spPr>
    </xdr:pic>
    <xdr:clientData/>
  </xdr:oneCellAnchor>
  <xdr:twoCellAnchor editAs="oneCell">
    <xdr:from>
      <xdr:col>3</xdr:col>
      <xdr:colOff>0</xdr:colOff>
      <xdr:row>188</xdr:row>
      <xdr:rowOff>261408</xdr:rowOff>
    </xdr:from>
    <xdr:to>
      <xdr:col>3</xdr:col>
      <xdr:colOff>209550</xdr:colOff>
      <xdr:row>188</xdr:row>
      <xdr:rowOff>421428</xdr:rowOff>
    </xdr:to>
    <xdr:pic>
      <xdr:nvPicPr>
        <xdr:cNvPr id="947" name="Picture 5" descr="http://t0.gstatic.com/images?q=tbn:ANd9GcR2wLGNqdW1KVjSkkXzxtY9J7kSH3YArES1m5PQzzCeqCTDlyA1FA">
          <a:extLst>
            <a:ext uri="{FF2B5EF4-FFF2-40B4-BE49-F238E27FC236}">
              <a16:creationId xmlns="" xmlns:a16="http://schemas.microsoft.com/office/drawing/2014/main" id="{00000000-0008-0000-0A00-0000B3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7268533"/>
          <a:ext cx="209550" cy="160020"/>
        </a:xfrm>
        <a:prstGeom prst="rect">
          <a:avLst/>
        </a:prstGeom>
        <a:noFill/>
      </xdr:spPr>
    </xdr:pic>
    <xdr:clientData/>
  </xdr:twoCellAnchor>
  <xdr:twoCellAnchor editAs="oneCell">
    <xdr:from>
      <xdr:col>3</xdr:col>
      <xdr:colOff>1207557</xdr:colOff>
      <xdr:row>188</xdr:row>
      <xdr:rowOff>13757</xdr:rowOff>
    </xdr:from>
    <xdr:to>
      <xdr:col>3</xdr:col>
      <xdr:colOff>1359957</xdr:colOff>
      <xdr:row>188</xdr:row>
      <xdr:rowOff>216957</xdr:rowOff>
    </xdr:to>
    <xdr:pic>
      <xdr:nvPicPr>
        <xdr:cNvPr id="948" name="Picture 4">
          <a:extLst>
            <a:ext uri="{FF2B5EF4-FFF2-40B4-BE49-F238E27FC236}">
              <a16:creationId xmlns="" xmlns:a16="http://schemas.microsoft.com/office/drawing/2014/main" id="{00000000-0008-0000-0A00-0000B4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70208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188</xdr:row>
      <xdr:rowOff>0</xdr:rowOff>
    </xdr:from>
    <xdr:to>
      <xdr:col>3</xdr:col>
      <xdr:colOff>196849</xdr:colOff>
      <xdr:row>188</xdr:row>
      <xdr:rowOff>190500</xdr:rowOff>
    </xdr:to>
    <xdr:pic>
      <xdr:nvPicPr>
        <xdr:cNvPr id="949" name="Picture 948" descr="http://www.blogcdn.com/media/2012/09/ltenetworks.jpg">
          <a:extLst>
            <a:ext uri="{FF2B5EF4-FFF2-40B4-BE49-F238E27FC236}">
              <a16:creationId xmlns="" xmlns:a16="http://schemas.microsoft.com/office/drawing/2014/main" id="{00000000-0008-0000-0A00-0000B5030000}"/>
            </a:ext>
          </a:extLst>
        </xdr:cNvPr>
        <xdr:cNvPicPr/>
      </xdr:nvPicPr>
      <xdr:blipFill>
        <a:blip xmlns:r="http://schemas.openxmlformats.org/officeDocument/2006/relationships" r:embed="rId50" cstate="print"/>
        <a:srcRect l="23556" r="27111"/>
        <a:stretch>
          <a:fillRect/>
        </a:stretch>
      </xdr:blipFill>
      <xdr:spPr bwMode="auto">
        <a:xfrm>
          <a:off x="2000249" y="57007125"/>
          <a:ext cx="158750" cy="190500"/>
        </a:xfrm>
        <a:prstGeom prst="rect">
          <a:avLst/>
        </a:prstGeom>
        <a:noFill/>
        <a:ln w="9525">
          <a:noFill/>
          <a:miter lim="800000"/>
          <a:headEnd/>
          <a:tailEnd/>
        </a:ln>
      </xdr:spPr>
    </xdr:pic>
    <xdr:clientData/>
  </xdr:twoCellAnchor>
  <xdr:twoCellAnchor editAs="oneCell">
    <xdr:from>
      <xdr:col>3</xdr:col>
      <xdr:colOff>0</xdr:colOff>
      <xdr:row>187</xdr:row>
      <xdr:rowOff>261408</xdr:rowOff>
    </xdr:from>
    <xdr:to>
      <xdr:col>3</xdr:col>
      <xdr:colOff>209550</xdr:colOff>
      <xdr:row>187</xdr:row>
      <xdr:rowOff>421428</xdr:rowOff>
    </xdr:to>
    <xdr:pic>
      <xdr:nvPicPr>
        <xdr:cNvPr id="950" name="Picture 5" descr="http://t0.gstatic.com/images?q=tbn:ANd9GcR2wLGNqdW1KVjSkkXzxtY9J7kSH3YArES1m5PQzzCeqCTDlyA1FA">
          <a:extLst>
            <a:ext uri="{FF2B5EF4-FFF2-40B4-BE49-F238E27FC236}">
              <a16:creationId xmlns="" xmlns:a16="http://schemas.microsoft.com/office/drawing/2014/main" id="{00000000-0008-0000-0A00-0000B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5782633"/>
          <a:ext cx="209550" cy="160020"/>
        </a:xfrm>
        <a:prstGeom prst="rect">
          <a:avLst/>
        </a:prstGeom>
        <a:noFill/>
      </xdr:spPr>
    </xdr:pic>
    <xdr:clientData/>
  </xdr:twoCellAnchor>
  <xdr:twoCellAnchor editAs="oneCell">
    <xdr:from>
      <xdr:col>3</xdr:col>
      <xdr:colOff>1207557</xdr:colOff>
      <xdr:row>187</xdr:row>
      <xdr:rowOff>13757</xdr:rowOff>
    </xdr:from>
    <xdr:to>
      <xdr:col>3</xdr:col>
      <xdr:colOff>1359957</xdr:colOff>
      <xdr:row>187</xdr:row>
      <xdr:rowOff>216957</xdr:rowOff>
    </xdr:to>
    <xdr:pic>
      <xdr:nvPicPr>
        <xdr:cNvPr id="951" name="Picture 4">
          <a:extLst>
            <a:ext uri="{FF2B5EF4-FFF2-40B4-BE49-F238E27FC236}">
              <a16:creationId xmlns="" xmlns:a16="http://schemas.microsoft.com/office/drawing/2014/main" id="{00000000-0008-0000-0A00-0000B7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553498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187</xdr:row>
      <xdr:rowOff>0</xdr:rowOff>
    </xdr:from>
    <xdr:to>
      <xdr:col>3</xdr:col>
      <xdr:colOff>196849</xdr:colOff>
      <xdr:row>187</xdr:row>
      <xdr:rowOff>190500</xdr:rowOff>
    </xdr:to>
    <xdr:pic>
      <xdr:nvPicPr>
        <xdr:cNvPr id="952" name="Picture 951" descr="http://www.blogcdn.com/media/2012/09/ltenetworks.jpg">
          <a:extLst>
            <a:ext uri="{FF2B5EF4-FFF2-40B4-BE49-F238E27FC236}">
              <a16:creationId xmlns="" xmlns:a16="http://schemas.microsoft.com/office/drawing/2014/main" id="{00000000-0008-0000-0A00-0000B8030000}"/>
            </a:ext>
          </a:extLst>
        </xdr:cNvPr>
        <xdr:cNvPicPr/>
      </xdr:nvPicPr>
      <xdr:blipFill>
        <a:blip xmlns:r="http://schemas.openxmlformats.org/officeDocument/2006/relationships" r:embed="rId50" cstate="print"/>
        <a:srcRect l="23556" r="27111"/>
        <a:stretch>
          <a:fillRect/>
        </a:stretch>
      </xdr:blipFill>
      <xdr:spPr bwMode="auto">
        <a:xfrm>
          <a:off x="2000249" y="55521225"/>
          <a:ext cx="158750" cy="190500"/>
        </a:xfrm>
        <a:prstGeom prst="rect">
          <a:avLst/>
        </a:prstGeom>
        <a:noFill/>
        <a:ln w="9525">
          <a:noFill/>
          <a:miter lim="800000"/>
          <a:headEnd/>
          <a:tailEnd/>
        </a:ln>
      </xdr:spPr>
    </xdr:pic>
    <xdr:clientData/>
  </xdr:twoCellAnchor>
  <xdr:oneCellAnchor>
    <xdr:from>
      <xdr:col>3</xdr:col>
      <xdr:colOff>0</xdr:colOff>
      <xdr:row>186</xdr:row>
      <xdr:rowOff>261408</xdr:rowOff>
    </xdr:from>
    <xdr:ext cx="209550" cy="160020"/>
    <xdr:pic>
      <xdr:nvPicPr>
        <xdr:cNvPr id="953" name="Picture 5" descr="http://t0.gstatic.com/images?q=tbn:ANd9GcR2wLGNqdW1KVjSkkXzxtY9J7kSH3YArES1m5PQzzCeqCTDlyA1FA">
          <a:extLst>
            <a:ext uri="{FF2B5EF4-FFF2-40B4-BE49-F238E27FC236}">
              <a16:creationId xmlns="" xmlns:a16="http://schemas.microsoft.com/office/drawing/2014/main" id="{00000000-0008-0000-0A00-0000B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4296733"/>
          <a:ext cx="209550" cy="160020"/>
        </a:xfrm>
        <a:prstGeom prst="rect">
          <a:avLst/>
        </a:prstGeom>
        <a:noFill/>
      </xdr:spPr>
    </xdr:pic>
    <xdr:clientData/>
  </xdr:oneCellAnchor>
  <xdr:oneCellAnchor>
    <xdr:from>
      <xdr:col>3</xdr:col>
      <xdr:colOff>1207557</xdr:colOff>
      <xdr:row>186</xdr:row>
      <xdr:rowOff>13757</xdr:rowOff>
    </xdr:from>
    <xdr:ext cx="152400" cy="203200"/>
    <xdr:pic>
      <xdr:nvPicPr>
        <xdr:cNvPr id="954" name="Picture 4">
          <a:extLst>
            <a:ext uri="{FF2B5EF4-FFF2-40B4-BE49-F238E27FC236}">
              <a16:creationId xmlns="" xmlns:a16="http://schemas.microsoft.com/office/drawing/2014/main" id="{00000000-0008-0000-0A00-0000B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4049082"/>
          <a:ext cx="152400" cy="203200"/>
        </a:xfrm>
        <a:prstGeom prst="rect">
          <a:avLst/>
        </a:prstGeom>
        <a:noFill/>
        <a:ln w="1">
          <a:noFill/>
          <a:miter lim="800000"/>
          <a:headEnd/>
          <a:tailEnd type="none" w="med" len="med"/>
        </a:ln>
        <a:effectLst/>
      </xdr:spPr>
    </xdr:pic>
    <xdr:clientData/>
  </xdr:oneCellAnchor>
  <xdr:oneCellAnchor>
    <xdr:from>
      <xdr:col>3</xdr:col>
      <xdr:colOff>38099</xdr:colOff>
      <xdr:row>186</xdr:row>
      <xdr:rowOff>0</xdr:rowOff>
    </xdr:from>
    <xdr:ext cx="158750" cy="190500"/>
    <xdr:pic>
      <xdr:nvPicPr>
        <xdr:cNvPr id="955" name="Picture 954" descr="http://www.blogcdn.com/media/2012/09/ltenetworks.jpg">
          <a:extLst>
            <a:ext uri="{FF2B5EF4-FFF2-40B4-BE49-F238E27FC236}">
              <a16:creationId xmlns="" xmlns:a16="http://schemas.microsoft.com/office/drawing/2014/main" id="{00000000-0008-0000-0A00-0000BB030000}"/>
            </a:ext>
          </a:extLst>
        </xdr:cNvPr>
        <xdr:cNvPicPr/>
      </xdr:nvPicPr>
      <xdr:blipFill>
        <a:blip xmlns:r="http://schemas.openxmlformats.org/officeDocument/2006/relationships" r:embed="rId50" cstate="print"/>
        <a:srcRect l="23556" r="27111"/>
        <a:stretch>
          <a:fillRect/>
        </a:stretch>
      </xdr:blipFill>
      <xdr:spPr bwMode="auto">
        <a:xfrm>
          <a:off x="2000249" y="54035325"/>
          <a:ext cx="158750" cy="190500"/>
        </a:xfrm>
        <a:prstGeom prst="rect">
          <a:avLst/>
        </a:prstGeom>
        <a:noFill/>
        <a:ln w="9525">
          <a:noFill/>
          <a:miter lim="800000"/>
          <a:headEnd/>
          <a:tailEnd/>
        </a:ln>
      </xdr:spPr>
    </xdr:pic>
    <xdr:clientData/>
  </xdr:oneCellAnchor>
  <xdr:oneCellAnchor>
    <xdr:from>
      <xdr:col>3</xdr:col>
      <xdr:colOff>0</xdr:colOff>
      <xdr:row>613</xdr:row>
      <xdr:rowOff>261408</xdr:rowOff>
    </xdr:from>
    <xdr:ext cx="209550" cy="160020"/>
    <xdr:pic>
      <xdr:nvPicPr>
        <xdr:cNvPr id="956" name="Picture 5" descr="http://t0.gstatic.com/images?q=tbn:ANd9GcR2wLGNqdW1KVjSkkXzxtY9J7kSH3YArES1m5PQzzCeqCTDlyA1FA">
          <a:extLst>
            <a:ext uri="{FF2B5EF4-FFF2-40B4-BE49-F238E27FC236}">
              <a16:creationId xmlns="" xmlns:a16="http://schemas.microsoft.com/office/drawing/2014/main" id="{00000000-0008-0000-0A00-0000B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5737208"/>
          <a:ext cx="209550" cy="160020"/>
        </a:xfrm>
        <a:prstGeom prst="rect">
          <a:avLst/>
        </a:prstGeom>
        <a:noFill/>
      </xdr:spPr>
    </xdr:pic>
    <xdr:clientData/>
  </xdr:oneCellAnchor>
  <xdr:oneCellAnchor>
    <xdr:from>
      <xdr:col>3</xdr:col>
      <xdr:colOff>1207557</xdr:colOff>
      <xdr:row>613</xdr:row>
      <xdr:rowOff>13757</xdr:rowOff>
    </xdr:from>
    <xdr:ext cx="152400" cy="203200"/>
    <xdr:pic>
      <xdr:nvPicPr>
        <xdr:cNvPr id="957" name="Picture 4">
          <a:extLst>
            <a:ext uri="{FF2B5EF4-FFF2-40B4-BE49-F238E27FC236}">
              <a16:creationId xmlns="" xmlns:a16="http://schemas.microsoft.com/office/drawing/2014/main" id="{00000000-0008-0000-0A00-0000BD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5489557"/>
          <a:ext cx="152400" cy="203200"/>
        </a:xfrm>
        <a:prstGeom prst="rect">
          <a:avLst/>
        </a:prstGeom>
        <a:noFill/>
        <a:ln w="1">
          <a:noFill/>
          <a:miter lim="800000"/>
          <a:headEnd/>
          <a:tailEnd type="none" w="med" len="med"/>
        </a:ln>
        <a:effectLst/>
      </xdr:spPr>
    </xdr:pic>
    <xdr:clientData/>
  </xdr:oneCellAnchor>
  <xdr:oneCellAnchor>
    <xdr:from>
      <xdr:col>3</xdr:col>
      <xdr:colOff>38099</xdr:colOff>
      <xdr:row>613</xdr:row>
      <xdr:rowOff>0</xdr:rowOff>
    </xdr:from>
    <xdr:ext cx="158750" cy="190500"/>
    <xdr:pic>
      <xdr:nvPicPr>
        <xdr:cNvPr id="958" name="Picture 957" descr="http://www.blogcdn.com/media/2012/09/ltenetworks.jpg">
          <a:extLst>
            <a:ext uri="{FF2B5EF4-FFF2-40B4-BE49-F238E27FC236}">
              <a16:creationId xmlns="" xmlns:a16="http://schemas.microsoft.com/office/drawing/2014/main" id="{00000000-0008-0000-0A00-0000BE030000}"/>
            </a:ext>
          </a:extLst>
        </xdr:cNvPr>
        <xdr:cNvPicPr/>
      </xdr:nvPicPr>
      <xdr:blipFill>
        <a:blip xmlns:r="http://schemas.openxmlformats.org/officeDocument/2006/relationships" r:embed="rId50" cstate="print"/>
        <a:srcRect l="23556" r="27111"/>
        <a:stretch>
          <a:fillRect/>
        </a:stretch>
      </xdr:blipFill>
      <xdr:spPr bwMode="auto">
        <a:xfrm>
          <a:off x="2000249" y="225475800"/>
          <a:ext cx="158750" cy="190500"/>
        </a:xfrm>
        <a:prstGeom prst="rect">
          <a:avLst/>
        </a:prstGeom>
        <a:noFill/>
        <a:ln w="9525">
          <a:noFill/>
          <a:miter lim="800000"/>
          <a:headEnd/>
          <a:tailEnd/>
        </a:ln>
      </xdr:spPr>
    </xdr:pic>
    <xdr:clientData/>
  </xdr:oneCellAnchor>
  <xdr:oneCellAnchor>
    <xdr:from>
      <xdr:col>3</xdr:col>
      <xdr:colOff>0</xdr:colOff>
      <xdr:row>612</xdr:row>
      <xdr:rowOff>261408</xdr:rowOff>
    </xdr:from>
    <xdr:ext cx="209550" cy="160020"/>
    <xdr:pic>
      <xdr:nvPicPr>
        <xdr:cNvPr id="959" name="Picture 5" descr="http://t0.gstatic.com/images?q=tbn:ANd9GcR2wLGNqdW1KVjSkkXzxtY9J7kSH3YArES1m5PQzzCeqCTDlyA1FA">
          <a:extLst>
            <a:ext uri="{FF2B5EF4-FFF2-40B4-BE49-F238E27FC236}">
              <a16:creationId xmlns="" xmlns:a16="http://schemas.microsoft.com/office/drawing/2014/main" id="{00000000-0008-0000-0A00-0000B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4451333"/>
          <a:ext cx="209550" cy="160020"/>
        </a:xfrm>
        <a:prstGeom prst="rect">
          <a:avLst/>
        </a:prstGeom>
        <a:noFill/>
      </xdr:spPr>
    </xdr:pic>
    <xdr:clientData/>
  </xdr:oneCellAnchor>
  <xdr:oneCellAnchor>
    <xdr:from>
      <xdr:col>3</xdr:col>
      <xdr:colOff>1207557</xdr:colOff>
      <xdr:row>612</xdr:row>
      <xdr:rowOff>13757</xdr:rowOff>
    </xdr:from>
    <xdr:ext cx="152400" cy="203200"/>
    <xdr:pic>
      <xdr:nvPicPr>
        <xdr:cNvPr id="960" name="Picture 4">
          <a:extLst>
            <a:ext uri="{FF2B5EF4-FFF2-40B4-BE49-F238E27FC236}">
              <a16:creationId xmlns="" xmlns:a16="http://schemas.microsoft.com/office/drawing/2014/main" id="{00000000-0008-0000-0A00-0000C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4203682"/>
          <a:ext cx="152400" cy="203200"/>
        </a:xfrm>
        <a:prstGeom prst="rect">
          <a:avLst/>
        </a:prstGeom>
        <a:noFill/>
        <a:ln w="1">
          <a:noFill/>
          <a:miter lim="800000"/>
          <a:headEnd/>
          <a:tailEnd type="none" w="med" len="med"/>
        </a:ln>
        <a:effectLst/>
      </xdr:spPr>
    </xdr:pic>
    <xdr:clientData/>
  </xdr:oneCellAnchor>
  <xdr:oneCellAnchor>
    <xdr:from>
      <xdr:col>3</xdr:col>
      <xdr:colOff>38099</xdr:colOff>
      <xdr:row>612</xdr:row>
      <xdr:rowOff>0</xdr:rowOff>
    </xdr:from>
    <xdr:ext cx="158750" cy="190500"/>
    <xdr:pic>
      <xdr:nvPicPr>
        <xdr:cNvPr id="961" name="Picture 960" descr="http://www.blogcdn.com/media/2012/09/ltenetworks.jpg">
          <a:extLst>
            <a:ext uri="{FF2B5EF4-FFF2-40B4-BE49-F238E27FC236}">
              <a16:creationId xmlns="" xmlns:a16="http://schemas.microsoft.com/office/drawing/2014/main" id="{00000000-0008-0000-0A00-0000C1030000}"/>
            </a:ext>
          </a:extLst>
        </xdr:cNvPr>
        <xdr:cNvPicPr/>
      </xdr:nvPicPr>
      <xdr:blipFill>
        <a:blip xmlns:r="http://schemas.openxmlformats.org/officeDocument/2006/relationships" r:embed="rId50" cstate="print"/>
        <a:srcRect l="23556" r="27111"/>
        <a:stretch>
          <a:fillRect/>
        </a:stretch>
      </xdr:blipFill>
      <xdr:spPr bwMode="auto">
        <a:xfrm>
          <a:off x="2000249" y="224189925"/>
          <a:ext cx="158750" cy="190500"/>
        </a:xfrm>
        <a:prstGeom prst="rect">
          <a:avLst/>
        </a:prstGeom>
        <a:noFill/>
        <a:ln w="9525">
          <a:noFill/>
          <a:miter lim="800000"/>
          <a:headEnd/>
          <a:tailEnd/>
        </a:ln>
      </xdr:spPr>
    </xdr:pic>
    <xdr:clientData/>
  </xdr:oneCellAnchor>
  <xdr:oneCellAnchor>
    <xdr:from>
      <xdr:col>3</xdr:col>
      <xdr:colOff>0</xdr:colOff>
      <xdr:row>355</xdr:row>
      <xdr:rowOff>15079</xdr:rowOff>
    </xdr:from>
    <xdr:ext cx="200025" cy="140018"/>
    <xdr:pic>
      <xdr:nvPicPr>
        <xdr:cNvPr id="962" name="Picture 5" descr="http://t0.gstatic.com/images?q=tbn:ANd9GcR2wLGNqdW1KVjSkkXzxtY9J7kSH3YArES1m5PQzzCeqCTDlyA1FA">
          <a:extLst>
            <a:ext uri="{FF2B5EF4-FFF2-40B4-BE49-F238E27FC236}">
              <a16:creationId xmlns="" xmlns:a16="http://schemas.microsoft.com/office/drawing/2014/main" id="{00000000-0008-0000-0A00-0000C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3287629"/>
          <a:ext cx="200025" cy="140018"/>
        </a:xfrm>
        <a:prstGeom prst="rect">
          <a:avLst/>
        </a:prstGeom>
        <a:noFill/>
      </xdr:spPr>
    </xdr:pic>
    <xdr:clientData/>
  </xdr:oneCellAnchor>
  <xdr:oneCellAnchor>
    <xdr:from>
      <xdr:col>3</xdr:col>
      <xdr:colOff>1227931</xdr:colOff>
      <xdr:row>355</xdr:row>
      <xdr:rowOff>0</xdr:rowOff>
    </xdr:from>
    <xdr:ext cx="152400" cy="203200"/>
    <xdr:pic>
      <xdr:nvPicPr>
        <xdr:cNvPr id="963" name="Picture 4">
          <a:extLst>
            <a:ext uri="{FF2B5EF4-FFF2-40B4-BE49-F238E27FC236}">
              <a16:creationId xmlns="" xmlns:a16="http://schemas.microsoft.com/office/drawing/2014/main" id="{00000000-0008-0000-0A00-0000C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23272550"/>
          <a:ext cx="152400" cy="203200"/>
        </a:xfrm>
        <a:prstGeom prst="rect">
          <a:avLst/>
        </a:prstGeom>
        <a:noFill/>
        <a:ln w="1">
          <a:noFill/>
          <a:miter lim="800000"/>
          <a:headEnd/>
          <a:tailEnd type="none" w="med" len="med"/>
        </a:ln>
        <a:effectLst/>
      </xdr:spPr>
    </xdr:pic>
    <xdr:clientData/>
  </xdr:oneCellAnchor>
  <xdr:oneCellAnchor>
    <xdr:from>
      <xdr:col>3</xdr:col>
      <xdr:colOff>0</xdr:colOff>
      <xdr:row>354</xdr:row>
      <xdr:rowOff>15079</xdr:rowOff>
    </xdr:from>
    <xdr:ext cx="200025" cy="140018"/>
    <xdr:pic>
      <xdr:nvPicPr>
        <xdr:cNvPr id="964" name="Picture 5" descr="http://t0.gstatic.com/images?q=tbn:ANd9GcR2wLGNqdW1KVjSkkXzxtY9J7kSH3YArES1m5PQzzCeqCTDlyA1FA">
          <a:extLst>
            <a:ext uri="{FF2B5EF4-FFF2-40B4-BE49-F238E27FC236}">
              <a16:creationId xmlns="" xmlns:a16="http://schemas.microsoft.com/office/drawing/2014/main" id="{00000000-0008-0000-0A00-0000C4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2106529"/>
          <a:ext cx="200025" cy="140018"/>
        </a:xfrm>
        <a:prstGeom prst="rect">
          <a:avLst/>
        </a:prstGeom>
        <a:noFill/>
      </xdr:spPr>
    </xdr:pic>
    <xdr:clientData/>
  </xdr:oneCellAnchor>
  <xdr:oneCellAnchor>
    <xdr:from>
      <xdr:col>3</xdr:col>
      <xdr:colOff>1227931</xdr:colOff>
      <xdr:row>354</xdr:row>
      <xdr:rowOff>0</xdr:rowOff>
    </xdr:from>
    <xdr:ext cx="152400" cy="203200"/>
    <xdr:pic>
      <xdr:nvPicPr>
        <xdr:cNvPr id="965" name="Picture 4">
          <a:extLst>
            <a:ext uri="{FF2B5EF4-FFF2-40B4-BE49-F238E27FC236}">
              <a16:creationId xmlns="" xmlns:a16="http://schemas.microsoft.com/office/drawing/2014/main" id="{00000000-0008-0000-0A00-0000C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22091450"/>
          <a:ext cx="152400" cy="203200"/>
        </a:xfrm>
        <a:prstGeom prst="rect">
          <a:avLst/>
        </a:prstGeom>
        <a:noFill/>
        <a:ln w="1">
          <a:noFill/>
          <a:miter lim="800000"/>
          <a:headEnd/>
          <a:tailEnd type="none" w="med" len="med"/>
        </a:ln>
        <a:effectLst/>
      </xdr:spPr>
    </xdr:pic>
    <xdr:clientData/>
  </xdr:oneCellAnchor>
  <xdr:oneCellAnchor>
    <xdr:from>
      <xdr:col>3</xdr:col>
      <xdr:colOff>0</xdr:colOff>
      <xdr:row>353</xdr:row>
      <xdr:rowOff>261408</xdr:rowOff>
    </xdr:from>
    <xdr:ext cx="209550" cy="160020"/>
    <xdr:pic>
      <xdr:nvPicPr>
        <xdr:cNvPr id="966" name="Picture 5" descr="http://t0.gstatic.com/images?q=tbn:ANd9GcR2wLGNqdW1KVjSkkXzxtY9J7kSH3YArES1m5PQzzCeqCTDlyA1FA">
          <a:extLst>
            <a:ext uri="{FF2B5EF4-FFF2-40B4-BE49-F238E27FC236}">
              <a16:creationId xmlns="" xmlns:a16="http://schemas.microsoft.com/office/drawing/2014/main" id="{00000000-0008-0000-0A00-0000C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1171758"/>
          <a:ext cx="209550" cy="160020"/>
        </a:xfrm>
        <a:prstGeom prst="rect">
          <a:avLst/>
        </a:prstGeom>
        <a:noFill/>
      </xdr:spPr>
    </xdr:pic>
    <xdr:clientData/>
  </xdr:oneCellAnchor>
  <xdr:oneCellAnchor>
    <xdr:from>
      <xdr:col>3</xdr:col>
      <xdr:colOff>1207557</xdr:colOff>
      <xdr:row>353</xdr:row>
      <xdr:rowOff>13757</xdr:rowOff>
    </xdr:from>
    <xdr:ext cx="152400" cy="203200"/>
    <xdr:pic>
      <xdr:nvPicPr>
        <xdr:cNvPr id="967" name="Picture 4">
          <a:extLst>
            <a:ext uri="{FF2B5EF4-FFF2-40B4-BE49-F238E27FC236}">
              <a16:creationId xmlns="" xmlns:a16="http://schemas.microsoft.com/office/drawing/2014/main" id="{00000000-0008-0000-0A00-0000C7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20924107"/>
          <a:ext cx="152400" cy="203200"/>
        </a:xfrm>
        <a:prstGeom prst="rect">
          <a:avLst/>
        </a:prstGeom>
        <a:noFill/>
        <a:ln w="1">
          <a:noFill/>
          <a:miter lim="800000"/>
          <a:headEnd/>
          <a:tailEnd type="none" w="med" len="med"/>
        </a:ln>
        <a:effectLst/>
      </xdr:spPr>
    </xdr:pic>
    <xdr:clientData/>
  </xdr:oneCellAnchor>
  <xdr:oneCellAnchor>
    <xdr:from>
      <xdr:col>3</xdr:col>
      <xdr:colOff>38099</xdr:colOff>
      <xdr:row>353</xdr:row>
      <xdr:rowOff>0</xdr:rowOff>
    </xdr:from>
    <xdr:ext cx="158750" cy="190500"/>
    <xdr:pic>
      <xdr:nvPicPr>
        <xdr:cNvPr id="968" name="Picture 967" descr="http://www.blogcdn.com/media/2012/09/ltenetworks.jpg">
          <a:extLst>
            <a:ext uri="{FF2B5EF4-FFF2-40B4-BE49-F238E27FC236}">
              <a16:creationId xmlns="" xmlns:a16="http://schemas.microsoft.com/office/drawing/2014/main" id="{00000000-0008-0000-0A00-0000C8030000}"/>
            </a:ext>
          </a:extLst>
        </xdr:cNvPr>
        <xdr:cNvPicPr/>
      </xdr:nvPicPr>
      <xdr:blipFill>
        <a:blip xmlns:r="http://schemas.openxmlformats.org/officeDocument/2006/relationships" r:embed="rId50" cstate="print"/>
        <a:srcRect l="23556" r="27111"/>
        <a:stretch>
          <a:fillRect/>
        </a:stretch>
      </xdr:blipFill>
      <xdr:spPr bwMode="auto">
        <a:xfrm>
          <a:off x="2000249" y="120910350"/>
          <a:ext cx="158750" cy="190500"/>
        </a:xfrm>
        <a:prstGeom prst="rect">
          <a:avLst/>
        </a:prstGeom>
        <a:noFill/>
        <a:ln w="9525">
          <a:noFill/>
          <a:miter lim="800000"/>
          <a:headEnd/>
          <a:tailEnd/>
        </a:ln>
      </xdr:spPr>
    </xdr:pic>
    <xdr:clientData/>
  </xdr:oneCellAnchor>
  <xdr:oneCellAnchor>
    <xdr:from>
      <xdr:col>3</xdr:col>
      <xdr:colOff>0</xdr:colOff>
      <xdr:row>356</xdr:row>
      <xdr:rowOff>15079</xdr:rowOff>
    </xdr:from>
    <xdr:ext cx="200025" cy="140018"/>
    <xdr:pic>
      <xdr:nvPicPr>
        <xdr:cNvPr id="969" name="Picture 5" descr="http://t0.gstatic.com/images?q=tbn:ANd9GcR2wLGNqdW1KVjSkkXzxtY9J7kSH3YArES1m5PQzzCeqCTDlyA1FA">
          <a:extLst>
            <a:ext uri="{FF2B5EF4-FFF2-40B4-BE49-F238E27FC236}">
              <a16:creationId xmlns="" xmlns:a16="http://schemas.microsoft.com/office/drawing/2014/main" id="{00000000-0008-0000-0A00-0000C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4468729"/>
          <a:ext cx="200025" cy="140018"/>
        </a:xfrm>
        <a:prstGeom prst="rect">
          <a:avLst/>
        </a:prstGeom>
        <a:noFill/>
      </xdr:spPr>
    </xdr:pic>
    <xdr:clientData/>
  </xdr:oneCellAnchor>
  <xdr:oneCellAnchor>
    <xdr:from>
      <xdr:col>3</xdr:col>
      <xdr:colOff>1227931</xdr:colOff>
      <xdr:row>356</xdr:row>
      <xdr:rowOff>0</xdr:rowOff>
    </xdr:from>
    <xdr:ext cx="152400" cy="203200"/>
    <xdr:pic>
      <xdr:nvPicPr>
        <xdr:cNvPr id="970" name="Picture 4">
          <a:extLst>
            <a:ext uri="{FF2B5EF4-FFF2-40B4-BE49-F238E27FC236}">
              <a16:creationId xmlns="" xmlns:a16="http://schemas.microsoft.com/office/drawing/2014/main" id="{00000000-0008-0000-0A00-0000C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24453650"/>
          <a:ext cx="152400" cy="203200"/>
        </a:xfrm>
        <a:prstGeom prst="rect">
          <a:avLst/>
        </a:prstGeom>
        <a:noFill/>
        <a:ln w="1">
          <a:noFill/>
          <a:miter lim="800000"/>
          <a:headEnd/>
          <a:tailEnd type="none" w="med" len="med"/>
        </a:ln>
        <a:effectLst/>
      </xdr:spPr>
    </xdr:pic>
    <xdr:clientData/>
  </xdr:oneCellAnchor>
  <xdr:oneCellAnchor>
    <xdr:from>
      <xdr:col>3</xdr:col>
      <xdr:colOff>1207557</xdr:colOff>
      <xdr:row>611</xdr:row>
      <xdr:rowOff>0</xdr:rowOff>
    </xdr:from>
    <xdr:ext cx="152400" cy="203200"/>
    <xdr:pic>
      <xdr:nvPicPr>
        <xdr:cNvPr id="971" name="Picture 4">
          <a:extLst>
            <a:ext uri="{FF2B5EF4-FFF2-40B4-BE49-F238E27FC236}">
              <a16:creationId xmlns="" xmlns:a16="http://schemas.microsoft.com/office/drawing/2014/main" id="{00000000-0008-0000-0A00-0000C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2904050"/>
          <a:ext cx="152400" cy="203200"/>
        </a:xfrm>
        <a:prstGeom prst="rect">
          <a:avLst/>
        </a:prstGeom>
        <a:noFill/>
        <a:ln w="1">
          <a:noFill/>
          <a:miter lim="800000"/>
          <a:headEnd/>
          <a:tailEnd type="none" w="med" len="med"/>
        </a:ln>
        <a:effectLst/>
      </xdr:spPr>
    </xdr:pic>
    <xdr:clientData/>
  </xdr:oneCellAnchor>
  <xdr:oneCellAnchor>
    <xdr:from>
      <xdr:col>3</xdr:col>
      <xdr:colOff>0</xdr:colOff>
      <xdr:row>611</xdr:row>
      <xdr:rowOff>0</xdr:rowOff>
    </xdr:from>
    <xdr:ext cx="209550" cy="160020"/>
    <xdr:pic>
      <xdr:nvPicPr>
        <xdr:cNvPr id="972" name="Picture 5" descr="http://t0.gstatic.com/images?q=tbn:ANd9GcR2wLGNqdW1KVjSkkXzxtY9J7kSH3YArES1m5PQzzCeqCTDlyA1FA">
          <a:extLst>
            <a:ext uri="{FF2B5EF4-FFF2-40B4-BE49-F238E27FC236}">
              <a16:creationId xmlns="" xmlns:a16="http://schemas.microsoft.com/office/drawing/2014/main" id="{00000000-0008-0000-0A00-0000CC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2904050"/>
          <a:ext cx="209550" cy="160020"/>
        </a:xfrm>
        <a:prstGeom prst="rect">
          <a:avLst/>
        </a:prstGeom>
        <a:noFill/>
      </xdr:spPr>
    </xdr:pic>
    <xdr:clientData/>
  </xdr:oneCellAnchor>
  <xdr:twoCellAnchor editAs="oneCell">
    <xdr:from>
      <xdr:col>3</xdr:col>
      <xdr:colOff>0</xdr:colOff>
      <xdr:row>904</xdr:row>
      <xdr:rowOff>261408</xdr:rowOff>
    </xdr:from>
    <xdr:to>
      <xdr:col>3</xdr:col>
      <xdr:colOff>209550</xdr:colOff>
      <xdr:row>904</xdr:row>
      <xdr:rowOff>421428</xdr:rowOff>
    </xdr:to>
    <xdr:pic>
      <xdr:nvPicPr>
        <xdr:cNvPr id="973" name="Picture 5" descr="http://t0.gstatic.com/images?q=tbn:ANd9GcR2wLGNqdW1KVjSkkXzxtY9J7kSH3YArES1m5PQzzCeqCTDlyA1FA">
          <a:extLst>
            <a:ext uri="{FF2B5EF4-FFF2-40B4-BE49-F238E27FC236}">
              <a16:creationId xmlns="" xmlns:a16="http://schemas.microsoft.com/office/drawing/2014/main" id="{00000000-0008-0000-0A00-0000CD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23279158"/>
          <a:ext cx="209550" cy="160020"/>
        </a:xfrm>
        <a:prstGeom prst="rect">
          <a:avLst/>
        </a:prstGeom>
        <a:noFill/>
      </xdr:spPr>
    </xdr:pic>
    <xdr:clientData/>
  </xdr:twoCellAnchor>
  <xdr:twoCellAnchor editAs="oneCell">
    <xdr:from>
      <xdr:col>3</xdr:col>
      <xdr:colOff>1207557</xdr:colOff>
      <xdr:row>904</xdr:row>
      <xdr:rowOff>13757</xdr:rowOff>
    </xdr:from>
    <xdr:to>
      <xdr:col>3</xdr:col>
      <xdr:colOff>1359957</xdr:colOff>
      <xdr:row>904</xdr:row>
      <xdr:rowOff>216957</xdr:rowOff>
    </xdr:to>
    <xdr:pic>
      <xdr:nvPicPr>
        <xdr:cNvPr id="974" name="Picture 4">
          <a:extLst>
            <a:ext uri="{FF2B5EF4-FFF2-40B4-BE49-F238E27FC236}">
              <a16:creationId xmlns="" xmlns:a16="http://schemas.microsoft.com/office/drawing/2014/main" id="{00000000-0008-0000-0A00-0000C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230315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904</xdr:row>
      <xdr:rowOff>0</xdr:rowOff>
    </xdr:from>
    <xdr:to>
      <xdr:col>3</xdr:col>
      <xdr:colOff>196849</xdr:colOff>
      <xdr:row>904</xdr:row>
      <xdr:rowOff>190500</xdr:rowOff>
    </xdr:to>
    <xdr:pic>
      <xdr:nvPicPr>
        <xdr:cNvPr id="975" name="Picture 974" descr="http://www.blogcdn.com/media/2012/09/ltenetworks.jpg">
          <a:extLst>
            <a:ext uri="{FF2B5EF4-FFF2-40B4-BE49-F238E27FC236}">
              <a16:creationId xmlns="" xmlns:a16="http://schemas.microsoft.com/office/drawing/2014/main" id="{00000000-0008-0000-0A00-0000CF030000}"/>
            </a:ext>
          </a:extLst>
        </xdr:cNvPr>
        <xdr:cNvPicPr/>
      </xdr:nvPicPr>
      <xdr:blipFill>
        <a:blip xmlns:r="http://schemas.openxmlformats.org/officeDocument/2006/relationships" r:embed="rId50" cstate="print"/>
        <a:srcRect l="23556" r="27111"/>
        <a:stretch>
          <a:fillRect/>
        </a:stretch>
      </xdr:blipFill>
      <xdr:spPr bwMode="auto">
        <a:xfrm>
          <a:off x="2000249" y="523017750"/>
          <a:ext cx="158750" cy="190500"/>
        </a:xfrm>
        <a:prstGeom prst="rect">
          <a:avLst/>
        </a:prstGeom>
        <a:noFill/>
        <a:ln w="9525">
          <a:noFill/>
          <a:miter lim="800000"/>
          <a:headEnd/>
          <a:tailEnd/>
        </a:ln>
      </xdr:spPr>
    </xdr:pic>
    <xdr:clientData/>
  </xdr:twoCellAnchor>
  <xdr:oneCellAnchor>
    <xdr:from>
      <xdr:col>3</xdr:col>
      <xdr:colOff>1207557</xdr:colOff>
      <xdr:row>610</xdr:row>
      <xdr:rowOff>0</xdr:rowOff>
    </xdr:from>
    <xdr:ext cx="152400" cy="203200"/>
    <xdr:pic>
      <xdr:nvPicPr>
        <xdr:cNvPr id="976" name="Picture 4">
          <a:extLst>
            <a:ext uri="{FF2B5EF4-FFF2-40B4-BE49-F238E27FC236}">
              <a16:creationId xmlns="" xmlns:a16="http://schemas.microsoft.com/office/drawing/2014/main" id="{00000000-0008-0000-0A00-0000D0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1618175"/>
          <a:ext cx="152400" cy="203200"/>
        </a:xfrm>
        <a:prstGeom prst="rect">
          <a:avLst/>
        </a:prstGeom>
        <a:noFill/>
        <a:ln w="1">
          <a:noFill/>
          <a:miter lim="800000"/>
          <a:headEnd/>
          <a:tailEnd type="none" w="med" len="med"/>
        </a:ln>
        <a:effectLst/>
      </xdr:spPr>
    </xdr:pic>
    <xdr:clientData/>
  </xdr:oneCellAnchor>
  <xdr:oneCellAnchor>
    <xdr:from>
      <xdr:col>3</xdr:col>
      <xdr:colOff>0</xdr:colOff>
      <xdr:row>610</xdr:row>
      <xdr:rowOff>0</xdr:rowOff>
    </xdr:from>
    <xdr:ext cx="209550" cy="160020"/>
    <xdr:pic>
      <xdr:nvPicPr>
        <xdr:cNvPr id="977" name="Picture 5" descr="http://t0.gstatic.com/images?q=tbn:ANd9GcR2wLGNqdW1KVjSkkXzxtY9J7kSH3YArES1m5PQzzCeqCTDlyA1FA">
          <a:extLst>
            <a:ext uri="{FF2B5EF4-FFF2-40B4-BE49-F238E27FC236}">
              <a16:creationId xmlns="" xmlns:a16="http://schemas.microsoft.com/office/drawing/2014/main" id="{00000000-0008-0000-0A00-0000D1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1618175"/>
          <a:ext cx="209550" cy="160020"/>
        </a:xfrm>
        <a:prstGeom prst="rect">
          <a:avLst/>
        </a:prstGeom>
        <a:noFill/>
      </xdr:spPr>
    </xdr:pic>
    <xdr:clientData/>
  </xdr:oneCellAnchor>
  <xdr:oneCellAnchor>
    <xdr:from>
      <xdr:col>3</xdr:col>
      <xdr:colOff>0</xdr:colOff>
      <xdr:row>609</xdr:row>
      <xdr:rowOff>261408</xdr:rowOff>
    </xdr:from>
    <xdr:ext cx="209550" cy="160020"/>
    <xdr:pic>
      <xdr:nvPicPr>
        <xdr:cNvPr id="978" name="Picture 5" descr="http://t0.gstatic.com/images?q=tbn:ANd9GcR2wLGNqdW1KVjSkkXzxtY9J7kSH3YArES1m5PQzzCeqCTDlyA1FA">
          <a:extLst>
            <a:ext uri="{FF2B5EF4-FFF2-40B4-BE49-F238E27FC236}">
              <a16:creationId xmlns="" xmlns:a16="http://schemas.microsoft.com/office/drawing/2014/main" id="{00000000-0008-0000-0A00-0000D2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20593708"/>
          <a:ext cx="209550" cy="160020"/>
        </a:xfrm>
        <a:prstGeom prst="rect">
          <a:avLst/>
        </a:prstGeom>
        <a:noFill/>
      </xdr:spPr>
    </xdr:pic>
    <xdr:clientData/>
  </xdr:oneCellAnchor>
  <xdr:oneCellAnchor>
    <xdr:from>
      <xdr:col>3</xdr:col>
      <xdr:colOff>1207557</xdr:colOff>
      <xdr:row>609</xdr:row>
      <xdr:rowOff>13757</xdr:rowOff>
    </xdr:from>
    <xdr:ext cx="152400" cy="203200"/>
    <xdr:pic>
      <xdr:nvPicPr>
        <xdr:cNvPr id="979" name="Picture 4">
          <a:extLst>
            <a:ext uri="{FF2B5EF4-FFF2-40B4-BE49-F238E27FC236}">
              <a16:creationId xmlns="" xmlns:a16="http://schemas.microsoft.com/office/drawing/2014/main" id="{00000000-0008-0000-0A00-0000D3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20346057"/>
          <a:ext cx="152400" cy="203200"/>
        </a:xfrm>
        <a:prstGeom prst="rect">
          <a:avLst/>
        </a:prstGeom>
        <a:noFill/>
        <a:ln w="1">
          <a:noFill/>
          <a:miter lim="800000"/>
          <a:headEnd/>
          <a:tailEnd type="none" w="med" len="med"/>
        </a:ln>
        <a:effectLst/>
      </xdr:spPr>
    </xdr:pic>
    <xdr:clientData/>
  </xdr:oneCellAnchor>
  <xdr:oneCellAnchor>
    <xdr:from>
      <xdr:col>3</xdr:col>
      <xdr:colOff>38099</xdr:colOff>
      <xdr:row>609</xdr:row>
      <xdr:rowOff>0</xdr:rowOff>
    </xdr:from>
    <xdr:ext cx="158750" cy="190500"/>
    <xdr:pic>
      <xdr:nvPicPr>
        <xdr:cNvPr id="980" name="Picture 979" descr="http://www.blogcdn.com/media/2012/09/ltenetworks.jpg">
          <a:extLst>
            <a:ext uri="{FF2B5EF4-FFF2-40B4-BE49-F238E27FC236}">
              <a16:creationId xmlns="" xmlns:a16="http://schemas.microsoft.com/office/drawing/2014/main" id="{00000000-0008-0000-0A00-0000D4030000}"/>
            </a:ext>
          </a:extLst>
        </xdr:cNvPr>
        <xdr:cNvPicPr/>
      </xdr:nvPicPr>
      <xdr:blipFill>
        <a:blip xmlns:r="http://schemas.openxmlformats.org/officeDocument/2006/relationships" r:embed="rId50" cstate="print"/>
        <a:srcRect l="23556" r="27111"/>
        <a:stretch>
          <a:fillRect/>
        </a:stretch>
      </xdr:blipFill>
      <xdr:spPr bwMode="auto">
        <a:xfrm>
          <a:off x="2000249" y="220332300"/>
          <a:ext cx="158750" cy="190500"/>
        </a:xfrm>
        <a:prstGeom prst="rect">
          <a:avLst/>
        </a:prstGeom>
        <a:noFill/>
        <a:ln w="9525">
          <a:noFill/>
          <a:miter lim="800000"/>
          <a:headEnd/>
          <a:tailEnd/>
        </a:ln>
      </xdr:spPr>
    </xdr:pic>
    <xdr:clientData/>
  </xdr:oneCellAnchor>
  <xdr:oneCellAnchor>
    <xdr:from>
      <xdr:col>3</xdr:col>
      <xdr:colOff>0</xdr:colOff>
      <xdr:row>608</xdr:row>
      <xdr:rowOff>261408</xdr:rowOff>
    </xdr:from>
    <xdr:ext cx="209550" cy="160020"/>
    <xdr:pic>
      <xdr:nvPicPr>
        <xdr:cNvPr id="981" name="Picture 5" descr="http://t0.gstatic.com/images?q=tbn:ANd9GcR2wLGNqdW1KVjSkkXzxtY9J7kSH3YArES1m5PQzzCeqCTDlyA1FA">
          <a:extLst>
            <a:ext uri="{FF2B5EF4-FFF2-40B4-BE49-F238E27FC236}">
              <a16:creationId xmlns="" xmlns:a16="http://schemas.microsoft.com/office/drawing/2014/main" id="{00000000-0008-0000-0A00-0000D5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9307833"/>
          <a:ext cx="209550" cy="160020"/>
        </a:xfrm>
        <a:prstGeom prst="rect">
          <a:avLst/>
        </a:prstGeom>
        <a:noFill/>
      </xdr:spPr>
    </xdr:pic>
    <xdr:clientData/>
  </xdr:oneCellAnchor>
  <xdr:oneCellAnchor>
    <xdr:from>
      <xdr:col>3</xdr:col>
      <xdr:colOff>1207557</xdr:colOff>
      <xdr:row>608</xdr:row>
      <xdr:rowOff>13757</xdr:rowOff>
    </xdr:from>
    <xdr:ext cx="152400" cy="203200"/>
    <xdr:pic>
      <xdr:nvPicPr>
        <xdr:cNvPr id="982" name="Picture 4">
          <a:extLst>
            <a:ext uri="{FF2B5EF4-FFF2-40B4-BE49-F238E27FC236}">
              <a16:creationId xmlns="" xmlns:a16="http://schemas.microsoft.com/office/drawing/2014/main" id="{00000000-0008-0000-0A00-0000D6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9060182"/>
          <a:ext cx="152400" cy="203200"/>
        </a:xfrm>
        <a:prstGeom prst="rect">
          <a:avLst/>
        </a:prstGeom>
        <a:noFill/>
        <a:ln w="1">
          <a:noFill/>
          <a:miter lim="800000"/>
          <a:headEnd/>
          <a:tailEnd type="none" w="med" len="med"/>
        </a:ln>
        <a:effectLst/>
      </xdr:spPr>
    </xdr:pic>
    <xdr:clientData/>
  </xdr:oneCellAnchor>
  <xdr:oneCellAnchor>
    <xdr:from>
      <xdr:col>3</xdr:col>
      <xdr:colOff>38099</xdr:colOff>
      <xdr:row>608</xdr:row>
      <xdr:rowOff>0</xdr:rowOff>
    </xdr:from>
    <xdr:ext cx="158750" cy="190500"/>
    <xdr:pic>
      <xdr:nvPicPr>
        <xdr:cNvPr id="983" name="Picture 982" descr="http://www.blogcdn.com/media/2012/09/ltenetworks.jpg">
          <a:extLst>
            <a:ext uri="{FF2B5EF4-FFF2-40B4-BE49-F238E27FC236}">
              <a16:creationId xmlns="" xmlns:a16="http://schemas.microsoft.com/office/drawing/2014/main" id="{00000000-0008-0000-0A00-0000D7030000}"/>
            </a:ext>
          </a:extLst>
        </xdr:cNvPr>
        <xdr:cNvPicPr/>
      </xdr:nvPicPr>
      <xdr:blipFill>
        <a:blip xmlns:r="http://schemas.openxmlformats.org/officeDocument/2006/relationships" r:embed="rId50" cstate="print"/>
        <a:srcRect l="23556" r="27111"/>
        <a:stretch>
          <a:fillRect/>
        </a:stretch>
      </xdr:blipFill>
      <xdr:spPr bwMode="auto">
        <a:xfrm>
          <a:off x="2000249" y="219046425"/>
          <a:ext cx="158750" cy="190500"/>
        </a:xfrm>
        <a:prstGeom prst="rect">
          <a:avLst/>
        </a:prstGeom>
        <a:noFill/>
        <a:ln w="9525">
          <a:noFill/>
          <a:miter lim="800000"/>
          <a:headEnd/>
          <a:tailEnd/>
        </a:ln>
      </xdr:spPr>
    </xdr:pic>
    <xdr:clientData/>
  </xdr:oneCellAnchor>
  <xdr:oneCellAnchor>
    <xdr:from>
      <xdr:col>3</xdr:col>
      <xdr:colOff>0</xdr:colOff>
      <xdr:row>607</xdr:row>
      <xdr:rowOff>261408</xdr:rowOff>
    </xdr:from>
    <xdr:ext cx="209550" cy="160020"/>
    <xdr:pic>
      <xdr:nvPicPr>
        <xdr:cNvPr id="984" name="Picture 5" descr="http://t0.gstatic.com/images?q=tbn:ANd9GcR2wLGNqdW1KVjSkkXzxtY9J7kSH3YArES1m5PQzzCeqCTDlyA1FA">
          <a:extLst>
            <a:ext uri="{FF2B5EF4-FFF2-40B4-BE49-F238E27FC236}">
              <a16:creationId xmlns="" xmlns:a16="http://schemas.microsoft.com/office/drawing/2014/main" id="{00000000-0008-0000-0A00-0000D8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8021958"/>
          <a:ext cx="209550" cy="160020"/>
        </a:xfrm>
        <a:prstGeom prst="rect">
          <a:avLst/>
        </a:prstGeom>
        <a:noFill/>
      </xdr:spPr>
    </xdr:pic>
    <xdr:clientData/>
  </xdr:oneCellAnchor>
  <xdr:oneCellAnchor>
    <xdr:from>
      <xdr:col>3</xdr:col>
      <xdr:colOff>1207557</xdr:colOff>
      <xdr:row>607</xdr:row>
      <xdr:rowOff>13757</xdr:rowOff>
    </xdr:from>
    <xdr:ext cx="152400" cy="203200"/>
    <xdr:pic>
      <xdr:nvPicPr>
        <xdr:cNvPr id="985" name="Picture 4">
          <a:extLst>
            <a:ext uri="{FF2B5EF4-FFF2-40B4-BE49-F238E27FC236}">
              <a16:creationId xmlns="" xmlns:a16="http://schemas.microsoft.com/office/drawing/2014/main" id="{00000000-0008-0000-0A00-0000D9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7774307"/>
          <a:ext cx="152400" cy="203200"/>
        </a:xfrm>
        <a:prstGeom prst="rect">
          <a:avLst/>
        </a:prstGeom>
        <a:noFill/>
        <a:ln w="1">
          <a:noFill/>
          <a:miter lim="800000"/>
          <a:headEnd/>
          <a:tailEnd type="none" w="med" len="med"/>
        </a:ln>
        <a:effectLst/>
      </xdr:spPr>
    </xdr:pic>
    <xdr:clientData/>
  </xdr:oneCellAnchor>
  <xdr:oneCellAnchor>
    <xdr:from>
      <xdr:col>3</xdr:col>
      <xdr:colOff>38099</xdr:colOff>
      <xdr:row>607</xdr:row>
      <xdr:rowOff>0</xdr:rowOff>
    </xdr:from>
    <xdr:ext cx="158750" cy="190500"/>
    <xdr:pic>
      <xdr:nvPicPr>
        <xdr:cNvPr id="986" name="Picture 985" descr="http://www.blogcdn.com/media/2012/09/ltenetworks.jpg">
          <a:extLst>
            <a:ext uri="{FF2B5EF4-FFF2-40B4-BE49-F238E27FC236}">
              <a16:creationId xmlns="" xmlns:a16="http://schemas.microsoft.com/office/drawing/2014/main" id="{00000000-0008-0000-0A00-0000DA030000}"/>
            </a:ext>
          </a:extLst>
        </xdr:cNvPr>
        <xdr:cNvPicPr/>
      </xdr:nvPicPr>
      <xdr:blipFill>
        <a:blip xmlns:r="http://schemas.openxmlformats.org/officeDocument/2006/relationships" r:embed="rId50" cstate="print"/>
        <a:srcRect l="23556" r="27111"/>
        <a:stretch>
          <a:fillRect/>
        </a:stretch>
      </xdr:blipFill>
      <xdr:spPr bwMode="auto">
        <a:xfrm>
          <a:off x="2000249" y="217760550"/>
          <a:ext cx="158750" cy="190500"/>
        </a:xfrm>
        <a:prstGeom prst="rect">
          <a:avLst/>
        </a:prstGeom>
        <a:noFill/>
        <a:ln w="9525">
          <a:noFill/>
          <a:miter lim="800000"/>
          <a:headEnd/>
          <a:tailEnd/>
        </a:ln>
      </xdr:spPr>
    </xdr:pic>
    <xdr:clientData/>
  </xdr:oneCellAnchor>
  <xdr:oneCellAnchor>
    <xdr:from>
      <xdr:col>3</xdr:col>
      <xdr:colOff>0</xdr:colOff>
      <xdr:row>606</xdr:row>
      <xdr:rowOff>261408</xdr:rowOff>
    </xdr:from>
    <xdr:ext cx="209550" cy="160020"/>
    <xdr:pic>
      <xdr:nvPicPr>
        <xdr:cNvPr id="987" name="Picture 5" descr="http://t0.gstatic.com/images?q=tbn:ANd9GcR2wLGNqdW1KVjSkkXzxtY9J7kSH3YArES1m5PQzzCeqCTDlyA1FA">
          <a:extLst>
            <a:ext uri="{FF2B5EF4-FFF2-40B4-BE49-F238E27FC236}">
              <a16:creationId xmlns="" xmlns:a16="http://schemas.microsoft.com/office/drawing/2014/main" id="{00000000-0008-0000-0A00-0000DB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6621783"/>
          <a:ext cx="209550" cy="160020"/>
        </a:xfrm>
        <a:prstGeom prst="rect">
          <a:avLst/>
        </a:prstGeom>
        <a:noFill/>
      </xdr:spPr>
    </xdr:pic>
    <xdr:clientData/>
  </xdr:oneCellAnchor>
  <xdr:oneCellAnchor>
    <xdr:from>
      <xdr:col>3</xdr:col>
      <xdr:colOff>1207557</xdr:colOff>
      <xdr:row>606</xdr:row>
      <xdr:rowOff>13757</xdr:rowOff>
    </xdr:from>
    <xdr:ext cx="152400" cy="203200"/>
    <xdr:pic>
      <xdr:nvPicPr>
        <xdr:cNvPr id="988" name="Picture 4">
          <a:extLst>
            <a:ext uri="{FF2B5EF4-FFF2-40B4-BE49-F238E27FC236}">
              <a16:creationId xmlns="" xmlns:a16="http://schemas.microsoft.com/office/drawing/2014/main" id="{00000000-0008-0000-0A00-0000DC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6374132"/>
          <a:ext cx="152400" cy="203200"/>
        </a:xfrm>
        <a:prstGeom prst="rect">
          <a:avLst/>
        </a:prstGeom>
        <a:noFill/>
        <a:ln w="1">
          <a:noFill/>
          <a:miter lim="800000"/>
          <a:headEnd/>
          <a:tailEnd type="none" w="med" len="med"/>
        </a:ln>
        <a:effectLst/>
      </xdr:spPr>
    </xdr:pic>
    <xdr:clientData/>
  </xdr:oneCellAnchor>
  <xdr:oneCellAnchor>
    <xdr:from>
      <xdr:col>3</xdr:col>
      <xdr:colOff>38099</xdr:colOff>
      <xdr:row>606</xdr:row>
      <xdr:rowOff>0</xdr:rowOff>
    </xdr:from>
    <xdr:ext cx="158750" cy="190500"/>
    <xdr:pic>
      <xdr:nvPicPr>
        <xdr:cNvPr id="989" name="Picture 988" descr="http://www.blogcdn.com/media/2012/09/ltenetworks.jpg">
          <a:extLst>
            <a:ext uri="{FF2B5EF4-FFF2-40B4-BE49-F238E27FC236}">
              <a16:creationId xmlns="" xmlns:a16="http://schemas.microsoft.com/office/drawing/2014/main" id="{00000000-0008-0000-0A00-0000DD030000}"/>
            </a:ext>
          </a:extLst>
        </xdr:cNvPr>
        <xdr:cNvPicPr/>
      </xdr:nvPicPr>
      <xdr:blipFill>
        <a:blip xmlns:r="http://schemas.openxmlformats.org/officeDocument/2006/relationships" r:embed="rId50" cstate="print"/>
        <a:srcRect l="23556" r="27111"/>
        <a:stretch>
          <a:fillRect/>
        </a:stretch>
      </xdr:blipFill>
      <xdr:spPr bwMode="auto">
        <a:xfrm>
          <a:off x="2000249" y="216360375"/>
          <a:ext cx="158750" cy="190500"/>
        </a:xfrm>
        <a:prstGeom prst="rect">
          <a:avLst/>
        </a:prstGeom>
        <a:noFill/>
        <a:ln w="9525">
          <a:noFill/>
          <a:miter lim="800000"/>
          <a:headEnd/>
          <a:tailEnd/>
        </a:ln>
      </xdr:spPr>
    </xdr:pic>
    <xdr:clientData/>
  </xdr:oneCellAnchor>
  <xdr:oneCellAnchor>
    <xdr:from>
      <xdr:col>3</xdr:col>
      <xdr:colOff>1207557</xdr:colOff>
      <xdr:row>605</xdr:row>
      <xdr:rowOff>0</xdr:rowOff>
    </xdr:from>
    <xdr:ext cx="152400" cy="203200"/>
    <xdr:pic>
      <xdr:nvPicPr>
        <xdr:cNvPr id="990" name="Picture 4">
          <a:extLst>
            <a:ext uri="{FF2B5EF4-FFF2-40B4-BE49-F238E27FC236}">
              <a16:creationId xmlns="" xmlns:a16="http://schemas.microsoft.com/office/drawing/2014/main" id="{00000000-0008-0000-0A00-0000D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5074500"/>
          <a:ext cx="152400" cy="203200"/>
        </a:xfrm>
        <a:prstGeom prst="rect">
          <a:avLst/>
        </a:prstGeom>
        <a:noFill/>
        <a:ln w="1">
          <a:noFill/>
          <a:miter lim="800000"/>
          <a:headEnd/>
          <a:tailEnd type="none" w="med" len="med"/>
        </a:ln>
        <a:effectLst/>
      </xdr:spPr>
    </xdr:pic>
    <xdr:clientData/>
  </xdr:oneCellAnchor>
  <xdr:oneCellAnchor>
    <xdr:from>
      <xdr:col>3</xdr:col>
      <xdr:colOff>0</xdr:colOff>
      <xdr:row>605</xdr:row>
      <xdr:rowOff>0</xdr:rowOff>
    </xdr:from>
    <xdr:ext cx="209550" cy="160020"/>
    <xdr:pic>
      <xdr:nvPicPr>
        <xdr:cNvPr id="991" name="Picture 5" descr="http://t0.gstatic.com/images?q=tbn:ANd9GcR2wLGNqdW1KVjSkkXzxtY9J7kSH3YArES1m5PQzzCeqCTDlyA1FA">
          <a:extLst>
            <a:ext uri="{FF2B5EF4-FFF2-40B4-BE49-F238E27FC236}">
              <a16:creationId xmlns="" xmlns:a16="http://schemas.microsoft.com/office/drawing/2014/main" id="{00000000-0008-0000-0A00-0000DF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5074500"/>
          <a:ext cx="209550" cy="160020"/>
        </a:xfrm>
        <a:prstGeom prst="rect">
          <a:avLst/>
        </a:prstGeom>
        <a:noFill/>
      </xdr:spPr>
    </xdr:pic>
    <xdr:clientData/>
  </xdr:oneCellAnchor>
  <xdr:oneCellAnchor>
    <xdr:from>
      <xdr:col>3</xdr:col>
      <xdr:colOff>0</xdr:colOff>
      <xdr:row>604</xdr:row>
      <xdr:rowOff>0</xdr:rowOff>
    </xdr:from>
    <xdr:ext cx="209550" cy="160020"/>
    <xdr:pic>
      <xdr:nvPicPr>
        <xdr:cNvPr id="992" name="Picture 5" descr="http://t0.gstatic.com/images?q=tbn:ANd9GcR2wLGNqdW1KVjSkkXzxtY9J7kSH3YArES1m5PQzzCeqCTDlyA1FA">
          <a:extLst>
            <a:ext uri="{FF2B5EF4-FFF2-40B4-BE49-F238E27FC236}">
              <a16:creationId xmlns="" xmlns:a16="http://schemas.microsoft.com/office/drawing/2014/main" id="{00000000-0008-0000-0A00-0000E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3788625"/>
          <a:ext cx="209550" cy="160020"/>
        </a:xfrm>
        <a:prstGeom prst="rect">
          <a:avLst/>
        </a:prstGeom>
        <a:noFill/>
      </xdr:spPr>
    </xdr:pic>
    <xdr:clientData/>
  </xdr:oneCellAnchor>
  <xdr:oneCellAnchor>
    <xdr:from>
      <xdr:col>3</xdr:col>
      <xdr:colOff>0</xdr:colOff>
      <xdr:row>603</xdr:row>
      <xdr:rowOff>261408</xdr:rowOff>
    </xdr:from>
    <xdr:ext cx="209550" cy="160020"/>
    <xdr:pic>
      <xdr:nvPicPr>
        <xdr:cNvPr id="993" name="Picture 5" descr="http://t0.gstatic.com/images?q=tbn:ANd9GcR2wLGNqdW1KVjSkkXzxtY9J7kSH3YArES1m5PQzzCeqCTDlyA1FA">
          <a:extLst>
            <a:ext uri="{FF2B5EF4-FFF2-40B4-BE49-F238E27FC236}">
              <a16:creationId xmlns="" xmlns:a16="http://schemas.microsoft.com/office/drawing/2014/main" id="{00000000-0008-0000-0A00-0000E1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2764158"/>
          <a:ext cx="209550" cy="160020"/>
        </a:xfrm>
        <a:prstGeom prst="rect">
          <a:avLst/>
        </a:prstGeom>
        <a:noFill/>
      </xdr:spPr>
    </xdr:pic>
    <xdr:clientData/>
  </xdr:oneCellAnchor>
  <xdr:oneCellAnchor>
    <xdr:from>
      <xdr:col>3</xdr:col>
      <xdr:colOff>1207557</xdr:colOff>
      <xdr:row>603</xdr:row>
      <xdr:rowOff>13757</xdr:rowOff>
    </xdr:from>
    <xdr:ext cx="152400" cy="203200"/>
    <xdr:pic>
      <xdr:nvPicPr>
        <xdr:cNvPr id="994" name="Picture 4">
          <a:extLst>
            <a:ext uri="{FF2B5EF4-FFF2-40B4-BE49-F238E27FC236}">
              <a16:creationId xmlns="" xmlns:a16="http://schemas.microsoft.com/office/drawing/2014/main" id="{00000000-0008-0000-0A00-0000E2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2516507"/>
          <a:ext cx="152400" cy="203200"/>
        </a:xfrm>
        <a:prstGeom prst="rect">
          <a:avLst/>
        </a:prstGeom>
        <a:noFill/>
        <a:ln w="1">
          <a:noFill/>
          <a:miter lim="800000"/>
          <a:headEnd/>
          <a:tailEnd type="none" w="med" len="med"/>
        </a:ln>
        <a:effectLst/>
      </xdr:spPr>
    </xdr:pic>
    <xdr:clientData/>
  </xdr:oneCellAnchor>
  <xdr:oneCellAnchor>
    <xdr:from>
      <xdr:col>3</xdr:col>
      <xdr:colOff>38099</xdr:colOff>
      <xdr:row>603</xdr:row>
      <xdr:rowOff>0</xdr:rowOff>
    </xdr:from>
    <xdr:ext cx="158750" cy="190500"/>
    <xdr:pic>
      <xdr:nvPicPr>
        <xdr:cNvPr id="995" name="Picture 994" descr="http://www.blogcdn.com/media/2012/09/ltenetworks.jpg">
          <a:extLst>
            <a:ext uri="{FF2B5EF4-FFF2-40B4-BE49-F238E27FC236}">
              <a16:creationId xmlns="" xmlns:a16="http://schemas.microsoft.com/office/drawing/2014/main" id="{00000000-0008-0000-0A00-0000E3030000}"/>
            </a:ext>
          </a:extLst>
        </xdr:cNvPr>
        <xdr:cNvPicPr/>
      </xdr:nvPicPr>
      <xdr:blipFill>
        <a:blip xmlns:r="http://schemas.openxmlformats.org/officeDocument/2006/relationships" r:embed="rId50" cstate="print"/>
        <a:srcRect l="23556" r="27111"/>
        <a:stretch>
          <a:fillRect/>
        </a:stretch>
      </xdr:blipFill>
      <xdr:spPr bwMode="auto">
        <a:xfrm>
          <a:off x="2000249" y="212502750"/>
          <a:ext cx="158750" cy="190500"/>
        </a:xfrm>
        <a:prstGeom prst="rect">
          <a:avLst/>
        </a:prstGeom>
        <a:noFill/>
        <a:ln w="9525">
          <a:noFill/>
          <a:miter lim="800000"/>
          <a:headEnd/>
          <a:tailEnd/>
        </a:ln>
      </xdr:spPr>
    </xdr:pic>
    <xdr:clientData/>
  </xdr:oneCellAnchor>
  <xdr:oneCellAnchor>
    <xdr:from>
      <xdr:col>3</xdr:col>
      <xdr:colOff>0</xdr:colOff>
      <xdr:row>602</xdr:row>
      <xdr:rowOff>261408</xdr:rowOff>
    </xdr:from>
    <xdr:ext cx="209550" cy="160020"/>
    <xdr:pic>
      <xdr:nvPicPr>
        <xdr:cNvPr id="996" name="Picture 5" descr="http://t0.gstatic.com/images?q=tbn:ANd9GcR2wLGNqdW1KVjSkkXzxtY9J7kSH3YArES1m5PQzzCeqCTDlyA1FA">
          <a:extLst>
            <a:ext uri="{FF2B5EF4-FFF2-40B4-BE49-F238E27FC236}">
              <a16:creationId xmlns="" xmlns:a16="http://schemas.microsoft.com/office/drawing/2014/main" id="{00000000-0008-0000-0A00-0000E4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1478283"/>
          <a:ext cx="209550" cy="160020"/>
        </a:xfrm>
        <a:prstGeom prst="rect">
          <a:avLst/>
        </a:prstGeom>
        <a:noFill/>
      </xdr:spPr>
    </xdr:pic>
    <xdr:clientData/>
  </xdr:oneCellAnchor>
  <xdr:oneCellAnchor>
    <xdr:from>
      <xdr:col>3</xdr:col>
      <xdr:colOff>1207557</xdr:colOff>
      <xdr:row>602</xdr:row>
      <xdr:rowOff>13757</xdr:rowOff>
    </xdr:from>
    <xdr:ext cx="152400" cy="203200"/>
    <xdr:pic>
      <xdr:nvPicPr>
        <xdr:cNvPr id="997" name="Picture 4">
          <a:extLst>
            <a:ext uri="{FF2B5EF4-FFF2-40B4-BE49-F238E27FC236}">
              <a16:creationId xmlns="" xmlns:a16="http://schemas.microsoft.com/office/drawing/2014/main" id="{00000000-0008-0000-0A00-0000E5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1230632"/>
          <a:ext cx="152400" cy="203200"/>
        </a:xfrm>
        <a:prstGeom prst="rect">
          <a:avLst/>
        </a:prstGeom>
        <a:noFill/>
        <a:ln w="1">
          <a:noFill/>
          <a:miter lim="800000"/>
          <a:headEnd/>
          <a:tailEnd type="none" w="med" len="med"/>
        </a:ln>
        <a:effectLst/>
      </xdr:spPr>
    </xdr:pic>
    <xdr:clientData/>
  </xdr:oneCellAnchor>
  <xdr:oneCellAnchor>
    <xdr:from>
      <xdr:col>3</xdr:col>
      <xdr:colOff>38099</xdr:colOff>
      <xdr:row>602</xdr:row>
      <xdr:rowOff>0</xdr:rowOff>
    </xdr:from>
    <xdr:ext cx="158750" cy="190500"/>
    <xdr:pic>
      <xdr:nvPicPr>
        <xdr:cNvPr id="998" name="Picture 997" descr="http://www.blogcdn.com/media/2012/09/ltenetworks.jpg">
          <a:extLst>
            <a:ext uri="{FF2B5EF4-FFF2-40B4-BE49-F238E27FC236}">
              <a16:creationId xmlns="" xmlns:a16="http://schemas.microsoft.com/office/drawing/2014/main" id="{00000000-0008-0000-0A00-0000E6030000}"/>
            </a:ext>
          </a:extLst>
        </xdr:cNvPr>
        <xdr:cNvPicPr/>
      </xdr:nvPicPr>
      <xdr:blipFill>
        <a:blip xmlns:r="http://schemas.openxmlformats.org/officeDocument/2006/relationships" r:embed="rId50" cstate="print"/>
        <a:srcRect l="23556" r="27111"/>
        <a:stretch>
          <a:fillRect/>
        </a:stretch>
      </xdr:blipFill>
      <xdr:spPr bwMode="auto">
        <a:xfrm>
          <a:off x="2000249" y="211216875"/>
          <a:ext cx="158750" cy="190500"/>
        </a:xfrm>
        <a:prstGeom prst="rect">
          <a:avLst/>
        </a:prstGeom>
        <a:noFill/>
        <a:ln w="9525">
          <a:noFill/>
          <a:miter lim="800000"/>
          <a:headEnd/>
          <a:tailEnd/>
        </a:ln>
      </xdr:spPr>
    </xdr:pic>
    <xdr:clientData/>
  </xdr:oneCellAnchor>
  <xdr:oneCellAnchor>
    <xdr:from>
      <xdr:col>3</xdr:col>
      <xdr:colOff>0</xdr:colOff>
      <xdr:row>601</xdr:row>
      <xdr:rowOff>261408</xdr:rowOff>
    </xdr:from>
    <xdr:ext cx="209550" cy="160020"/>
    <xdr:pic>
      <xdr:nvPicPr>
        <xdr:cNvPr id="999" name="Picture 5" descr="http://t0.gstatic.com/images?q=tbn:ANd9GcR2wLGNqdW1KVjSkkXzxtY9J7kSH3YArES1m5PQzzCeqCTDlyA1FA">
          <a:extLst>
            <a:ext uri="{FF2B5EF4-FFF2-40B4-BE49-F238E27FC236}">
              <a16:creationId xmlns="" xmlns:a16="http://schemas.microsoft.com/office/drawing/2014/main" id="{00000000-0008-0000-0A00-0000E7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10325758"/>
          <a:ext cx="209550" cy="160020"/>
        </a:xfrm>
        <a:prstGeom prst="rect">
          <a:avLst/>
        </a:prstGeom>
        <a:noFill/>
      </xdr:spPr>
    </xdr:pic>
    <xdr:clientData/>
  </xdr:oneCellAnchor>
  <xdr:oneCellAnchor>
    <xdr:from>
      <xdr:col>3</xdr:col>
      <xdr:colOff>1207557</xdr:colOff>
      <xdr:row>601</xdr:row>
      <xdr:rowOff>13757</xdr:rowOff>
    </xdr:from>
    <xdr:ext cx="152400" cy="203200"/>
    <xdr:pic>
      <xdr:nvPicPr>
        <xdr:cNvPr id="1000" name="Picture 4">
          <a:extLst>
            <a:ext uri="{FF2B5EF4-FFF2-40B4-BE49-F238E27FC236}">
              <a16:creationId xmlns="" xmlns:a16="http://schemas.microsoft.com/office/drawing/2014/main" id="{00000000-0008-0000-0A00-0000E8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10078107"/>
          <a:ext cx="152400" cy="203200"/>
        </a:xfrm>
        <a:prstGeom prst="rect">
          <a:avLst/>
        </a:prstGeom>
        <a:noFill/>
        <a:ln w="1">
          <a:noFill/>
          <a:miter lim="800000"/>
          <a:headEnd/>
          <a:tailEnd type="none" w="med" len="med"/>
        </a:ln>
        <a:effectLst/>
      </xdr:spPr>
    </xdr:pic>
    <xdr:clientData/>
  </xdr:oneCellAnchor>
  <xdr:oneCellAnchor>
    <xdr:from>
      <xdr:col>3</xdr:col>
      <xdr:colOff>38099</xdr:colOff>
      <xdr:row>601</xdr:row>
      <xdr:rowOff>0</xdr:rowOff>
    </xdr:from>
    <xdr:ext cx="158750" cy="190500"/>
    <xdr:pic>
      <xdr:nvPicPr>
        <xdr:cNvPr id="1001" name="Picture 1000" descr="http://www.blogcdn.com/media/2012/09/ltenetworks.jpg">
          <a:extLst>
            <a:ext uri="{FF2B5EF4-FFF2-40B4-BE49-F238E27FC236}">
              <a16:creationId xmlns="" xmlns:a16="http://schemas.microsoft.com/office/drawing/2014/main" id="{00000000-0008-0000-0A00-0000E9030000}"/>
            </a:ext>
          </a:extLst>
        </xdr:cNvPr>
        <xdr:cNvPicPr/>
      </xdr:nvPicPr>
      <xdr:blipFill>
        <a:blip xmlns:r="http://schemas.openxmlformats.org/officeDocument/2006/relationships" r:embed="rId50" cstate="print"/>
        <a:srcRect l="23556" r="27111"/>
        <a:stretch>
          <a:fillRect/>
        </a:stretch>
      </xdr:blipFill>
      <xdr:spPr bwMode="auto">
        <a:xfrm>
          <a:off x="2000249" y="210064350"/>
          <a:ext cx="158750" cy="190500"/>
        </a:xfrm>
        <a:prstGeom prst="rect">
          <a:avLst/>
        </a:prstGeom>
        <a:noFill/>
        <a:ln w="9525">
          <a:noFill/>
          <a:miter lim="800000"/>
          <a:headEnd/>
          <a:tailEnd/>
        </a:ln>
      </xdr:spPr>
    </xdr:pic>
    <xdr:clientData/>
  </xdr:oneCellAnchor>
  <xdr:oneCellAnchor>
    <xdr:from>
      <xdr:col>3</xdr:col>
      <xdr:colOff>0</xdr:colOff>
      <xdr:row>600</xdr:row>
      <xdr:rowOff>261408</xdr:rowOff>
    </xdr:from>
    <xdr:ext cx="209550" cy="160020"/>
    <xdr:pic>
      <xdr:nvPicPr>
        <xdr:cNvPr id="1002" name="Picture 5" descr="http://t0.gstatic.com/images?q=tbn:ANd9GcR2wLGNqdW1KVjSkkXzxtY9J7kSH3YArES1m5PQzzCeqCTDlyA1FA">
          <a:extLst>
            <a:ext uri="{FF2B5EF4-FFF2-40B4-BE49-F238E27FC236}">
              <a16:creationId xmlns="" xmlns:a16="http://schemas.microsoft.com/office/drawing/2014/main" id="{00000000-0008-0000-0A00-0000EA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9173233"/>
          <a:ext cx="209550" cy="160020"/>
        </a:xfrm>
        <a:prstGeom prst="rect">
          <a:avLst/>
        </a:prstGeom>
        <a:noFill/>
      </xdr:spPr>
    </xdr:pic>
    <xdr:clientData/>
  </xdr:oneCellAnchor>
  <xdr:oneCellAnchor>
    <xdr:from>
      <xdr:col>3</xdr:col>
      <xdr:colOff>1207557</xdr:colOff>
      <xdr:row>600</xdr:row>
      <xdr:rowOff>13757</xdr:rowOff>
    </xdr:from>
    <xdr:ext cx="152400" cy="203200"/>
    <xdr:pic>
      <xdr:nvPicPr>
        <xdr:cNvPr id="1003" name="Picture 4">
          <a:extLst>
            <a:ext uri="{FF2B5EF4-FFF2-40B4-BE49-F238E27FC236}">
              <a16:creationId xmlns="" xmlns:a16="http://schemas.microsoft.com/office/drawing/2014/main" id="{00000000-0008-0000-0A00-0000EB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8925582"/>
          <a:ext cx="152400" cy="203200"/>
        </a:xfrm>
        <a:prstGeom prst="rect">
          <a:avLst/>
        </a:prstGeom>
        <a:noFill/>
        <a:ln w="1">
          <a:noFill/>
          <a:miter lim="800000"/>
          <a:headEnd/>
          <a:tailEnd type="none" w="med" len="med"/>
        </a:ln>
        <a:effectLst/>
      </xdr:spPr>
    </xdr:pic>
    <xdr:clientData/>
  </xdr:oneCellAnchor>
  <xdr:oneCellAnchor>
    <xdr:from>
      <xdr:col>3</xdr:col>
      <xdr:colOff>38099</xdr:colOff>
      <xdr:row>600</xdr:row>
      <xdr:rowOff>0</xdr:rowOff>
    </xdr:from>
    <xdr:ext cx="158750" cy="190500"/>
    <xdr:pic>
      <xdr:nvPicPr>
        <xdr:cNvPr id="1004" name="Picture 1003" descr="http://www.blogcdn.com/media/2012/09/ltenetworks.jpg">
          <a:extLst>
            <a:ext uri="{FF2B5EF4-FFF2-40B4-BE49-F238E27FC236}">
              <a16:creationId xmlns="" xmlns:a16="http://schemas.microsoft.com/office/drawing/2014/main" id="{00000000-0008-0000-0A00-0000EC030000}"/>
            </a:ext>
          </a:extLst>
        </xdr:cNvPr>
        <xdr:cNvPicPr/>
      </xdr:nvPicPr>
      <xdr:blipFill>
        <a:blip xmlns:r="http://schemas.openxmlformats.org/officeDocument/2006/relationships" r:embed="rId50" cstate="print"/>
        <a:srcRect l="23556" r="27111"/>
        <a:stretch>
          <a:fillRect/>
        </a:stretch>
      </xdr:blipFill>
      <xdr:spPr bwMode="auto">
        <a:xfrm>
          <a:off x="2000249" y="208911825"/>
          <a:ext cx="158750" cy="190500"/>
        </a:xfrm>
        <a:prstGeom prst="rect">
          <a:avLst/>
        </a:prstGeom>
        <a:noFill/>
        <a:ln w="9525">
          <a:noFill/>
          <a:miter lim="800000"/>
          <a:headEnd/>
          <a:tailEnd/>
        </a:ln>
      </xdr:spPr>
    </xdr:pic>
    <xdr:clientData/>
  </xdr:oneCellAnchor>
  <xdr:oneCellAnchor>
    <xdr:from>
      <xdr:col>3</xdr:col>
      <xdr:colOff>0</xdr:colOff>
      <xdr:row>599</xdr:row>
      <xdr:rowOff>261408</xdr:rowOff>
    </xdr:from>
    <xdr:ext cx="209550" cy="160020"/>
    <xdr:pic>
      <xdr:nvPicPr>
        <xdr:cNvPr id="1005" name="Picture 5" descr="http://t0.gstatic.com/images?q=tbn:ANd9GcR2wLGNqdW1KVjSkkXzxtY9J7kSH3YArES1m5PQzzCeqCTDlyA1FA">
          <a:extLst>
            <a:ext uri="{FF2B5EF4-FFF2-40B4-BE49-F238E27FC236}">
              <a16:creationId xmlns="" xmlns:a16="http://schemas.microsoft.com/office/drawing/2014/main" id="{00000000-0008-0000-0A00-0000ED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7734958"/>
          <a:ext cx="209550" cy="160020"/>
        </a:xfrm>
        <a:prstGeom prst="rect">
          <a:avLst/>
        </a:prstGeom>
        <a:noFill/>
      </xdr:spPr>
    </xdr:pic>
    <xdr:clientData/>
  </xdr:oneCellAnchor>
  <xdr:oneCellAnchor>
    <xdr:from>
      <xdr:col>3</xdr:col>
      <xdr:colOff>1207557</xdr:colOff>
      <xdr:row>599</xdr:row>
      <xdr:rowOff>13757</xdr:rowOff>
    </xdr:from>
    <xdr:ext cx="152400" cy="203200"/>
    <xdr:pic>
      <xdr:nvPicPr>
        <xdr:cNvPr id="1006" name="Picture 4">
          <a:extLst>
            <a:ext uri="{FF2B5EF4-FFF2-40B4-BE49-F238E27FC236}">
              <a16:creationId xmlns="" xmlns:a16="http://schemas.microsoft.com/office/drawing/2014/main" id="{00000000-0008-0000-0A00-0000EE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7487307"/>
          <a:ext cx="152400" cy="203200"/>
        </a:xfrm>
        <a:prstGeom prst="rect">
          <a:avLst/>
        </a:prstGeom>
        <a:noFill/>
        <a:ln w="1">
          <a:noFill/>
          <a:miter lim="800000"/>
          <a:headEnd/>
          <a:tailEnd type="none" w="med" len="med"/>
        </a:ln>
        <a:effectLst/>
      </xdr:spPr>
    </xdr:pic>
    <xdr:clientData/>
  </xdr:oneCellAnchor>
  <xdr:oneCellAnchor>
    <xdr:from>
      <xdr:col>3</xdr:col>
      <xdr:colOff>38099</xdr:colOff>
      <xdr:row>599</xdr:row>
      <xdr:rowOff>0</xdr:rowOff>
    </xdr:from>
    <xdr:ext cx="158750" cy="190500"/>
    <xdr:pic>
      <xdr:nvPicPr>
        <xdr:cNvPr id="1007" name="Picture 1006" descr="http://www.blogcdn.com/media/2012/09/ltenetworks.jpg">
          <a:extLst>
            <a:ext uri="{FF2B5EF4-FFF2-40B4-BE49-F238E27FC236}">
              <a16:creationId xmlns="" xmlns:a16="http://schemas.microsoft.com/office/drawing/2014/main" id="{00000000-0008-0000-0A00-0000EF030000}"/>
            </a:ext>
          </a:extLst>
        </xdr:cNvPr>
        <xdr:cNvPicPr/>
      </xdr:nvPicPr>
      <xdr:blipFill>
        <a:blip xmlns:r="http://schemas.openxmlformats.org/officeDocument/2006/relationships" r:embed="rId50" cstate="print"/>
        <a:srcRect l="23556" r="27111"/>
        <a:stretch>
          <a:fillRect/>
        </a:stretch>
      </xdr:blipFill>
      <xdr:spPr bwMode="auto">
        <a:xfrm>
          <a:off x="2000249" y="207473550"/>
          <a:ext cx="158750" cy="190500"/>
        </a:xfrm>
        <a:prstGeom prst="rect">
          <a:avLst/>
        </a:prstGeom>
        <a:noFill/>
        <a:ln w="9525">
          <a:noFill/>
          <a:miter lim="800000"/>
          <a:headEnd/>
          <a:tailEnd/>
        </a:ln>
      </xdr:spPr>
    </xdr:pic>
    <xdr:clientData/>
  </xdr:oneCellAnchor>
  <xdr:oneCellAnchor>
    <xdr:from>
      <xdr:col>3</xdr:col>
      <xdr:colOff>0</xdr:colOff>
      <xdr:row>598</xdr:row>
      <xdr:rowOff>261408</xdr:rowOff>
    </xdr:from>
    <xdr:ext cx="209550" cy="160020"/>
    <xdr:pic>
      <xdr:nvPicPr>
        <xdr:cNvPr id="1008" name="Picture 5" descr="http://t0.gstatic.com/images?q=tbn:ANd9GcR2wLGNqdW1KVjSkkXzxtY9J7kSH3YArES1m5PQzzCeqCTDlyA1FA">
          <a:extLst>
            <a:ext uri="{FF2B5EF4-FFF2-40B4-BE49-F238E27FC236}">
              <a16:creationId xmlns="" xmlns:a16="http://schemas.microsoft.com/office/drawing/2014/main" id="{00000000-0008-0000-0A00-0000F0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6582433"/>
          <a:ext cx="209550" cy="160020"/>
        </a:xfrm>
        <a:prstGeom prst="rect">
          <a:avLst/>
        </a:prstGeom>
        <a:noFill/>
      </xdr:spPr>
    </xdr:pic>
    <xdr:clientData/>
  </xdr:oneCellAnchor>
  <xdr:oneCellAnchor>
    <xdr:from>
      <xdr:col>3</xdr:col>
      <xdr:colOff>1207557</xdr:colOff>
      <xdr:row>598</xdr:row>
      <xdr:rowOff>13757</xdr:rowOff>
    </xdr:from>
    <xdr:ext cx="152400" cy="203200"/>
    <xdr:pic>
      <xdr:nvPicPr>
        <xdr:cNvPr id="1009" name="Picture 4">
          <a:extLst>
            <a:ext uri="{FF2B5EF4-FFF2-40B4-BE49-F238E27FC236}">
              <a16:creationId xmlns="" xmlns:a16="http://schemas.microsoft.com/office/drawing/2014/main" id="{00000000-0008-0000-0A00-0000F1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6334782"/>
          <a:ext cx="152400" cy="203200"/>
        </a:xfrm>
        <a:prstGeom prst="rect">
          <a:avLst/>
        </a:prstGeom>
        <a:noFill/>
        <a:ln w="1">
          <a:noFill/>
          <a:miter lim="800000"/>
          <a:headEnd/>
          <a:tailEnd type="none" w="med" len="med"/>
        </a:ln>
        <a:effectLst/>
      </xdr:spPr>
    </xdr:pic>
    <xdr:clientData/>
  </xdr:oneCellAnchor>
  <xdr:oneCellAnchor>
    <xdr:from>
      <xdr:col>3</xdr:col>
      <xdr:colOff>38099</xdr:colOff>
      <xdr:row>598</xdr:row>
      <xdr:rowOff>0</xdr:rowOff>
    </xdr:from>
    <xdr:ext cx="158750" cy="190500"/>
    <xdr:pic>
      <xdr:nvPicPr>
        <xdr:cNvPr id="1010" name="Picture 1009" descr="http://www.blogcdn.com/media/2012/09/ltenetworks.jpg">
          <a:extLst>
            <a:ext uri="{FF2B5EF4-FFF2-40B4-BE49-F238E27FC236}">
              <a16:creationId xmlns="" xmlns:a16="http://schemas.microsoft.com/office/drawing/2014/main" id="{00000000-0008-0000-0A00-0000F2030000}"/>
            </a:ext>
          </a:extLst>
        </xdr:cNvPr>
        <xdr:cNvPicPr/>
      </xdr:nvPicPr>
      <xdr:blipFill>
        <a:blip xmlns:r="http://schemas.openxmlformats.org/officeDocument/2006/relationships" r:embed="rId50" cstate="print"/>
        <a:srcRect l="23556" r="27111"/>
        <a:stretch>
          <a:fillRect/>
        </a:stretch>
      </xdr:blipFill>
      <xdr:spPr bwMode="auto">
        <a:xfrm>
          <a:off x="2000249" y="206321025"/>
          <a:ext cx="158750" cy="190500"/>
        </a:xfrm>
        <a:prstGeom prst="rect">
          <a:avLst/>
        </a:prstGeom>
        <a:noFill/>
        <a:ln w="9525">
          <a:noFill/>
          <a:miter lim="800000"/>
          <a:headEnd/>
          <a:tailEnd/>
        </a:ln>
      </xdr:spPr>
    </xdr:pic>
    <xdr:clientData/>
  </xdr:oneCellAnchor>
  <xdr:oneCellAnchor>
    <xdr:from>
      <xdr:col>3</xdr:col>
      <xdr:colOff>0</xdr:colOff>
      <xdr:row>597</xdr:row>
      <xdr:rowOff>261408</xdr:rowOff>
    </xdr:from>
    <xdr:ext cx="209550" cy="160020"/>
    <xdr:pic>
      <xdr:nvPicPr>
        <xdr:cNvPr id="1011" name="Picture 5" descr="http://t0.gstatic.com/images?q=tbn:ANd9GcR2wLGNqdW1KVjSkkXzxtY9J7kSH3YArES1m5PQzzCeqCTDlyA1FA">
          <a:extLst>
            <a:ext uri="{FF2B5EF4-FFF2-40B4-BE49-F238E27FC236}">
              <a16:creationId xmlns="" xmlns:a16="http://schemas.microsoft.com/office/drawing/2014/main" id="{00000000-0008-0000-0A00-0000F3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4944133"/>
          <a:ext cx="209550" cy="160020"/>
        </a:xfrm>
        <a:prstGeom prst="rect">
          <a:avLst/>
        </a:prstGeom>
        <a:noFill/>
      </xdr:spPr>
    </xdr:pic>
    <xdr:clientData/>
  </xdr:oneCellAnchor>
  <xdr:oneCellAnchor>
    <xdr:from>
      <xdr:col>3</xdr:col>
      <xdr:colOff>1207557</xdr:colOff>
      <xdr:row>597</xdr:row>
      <xdr:rowOff>13757</xdr:rowOff>
    </xdr:from>
    <xdr:ext cx="152400" cy="203200"/>
    <xdr:pic>
      <xdr:nvPicPr>
        <xdr:cNvPr id="1012" name="Picture 4">
          <a:extLst>
            <a:ext uri="{FF2B5EF4-FFF2-40B4-BE49-F238E27FC236}">
              <a16:creationId xmlns="" xmlns:a16="http://schemas.microsoft.com/office/drawing/2014/main" id="{00000000-0008-0000-0A00-0000F4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4696482"/>
          <a:ext cx="152400" cy="203200"/>
        </a:xfrm>
        <a:prstGeom prst="rect">
          <a:avLst/>
        </a:prstGeom>
        <a:noFill/>
        <a:ln w="1">
          <a:noFill/>
          <a:miter lim="800000"/>
          <a:headEnd/>
          <a:tailEnd type="none" w="med" len="med"/>
        </a:ln>
        <a:effectLst/>
      </xdr:spPr>
    </xdr:pic>
    <xdr:clientData/>
  </xdr:oneCellAnchor>
  <xdr:oneCellAnchor>
    <xdr:from>
      <xdr:col>3</xdr:col>
      <xdr:colOff>38099</xdr:colOff>
      <xdr:row>597</xdr:row>
      <xdr:rowOff>0</xdr:rowOff>
    </xdr:from>
    <xdr:ext cx="158750" cy="190500"/>
    <xdr:pic>
      <xdr:nvPicPr>
        <xdr:cNvPr id="1013" name="Picture 1012" descr="http://www.blogcdn.com/media/2012/09/ltenetworks.jpg">
          <a:extLst>
            <a:ext uri="{FF2B5EF4-FFF2-40B4-BE49-F238E27FC236}">
              <a16:creationId xmlns="" xmlns:a16="http://schemas.microsoft.com/office/drawing/2014/main" id="{00000000-0008-0000-0A00-0000F5030000}"/>
            </a:ext>
          </a:extLst>
        </xdr:cNvPr>
        <xdr:cNvPicPr/>
      </xdr:nvPicPr>
      <xdr:blipFill>
        <a:blip xmlns:r="http://schemas.openxmlformats.org/officeDocument/2006/relationships" r:embed="rId50" cstate="print"/>
        <a:srcRect l="23556" r="27111"/>
        <a:stretch>
          <a:fillRect/>
        </a:stretch>
      </xdr:blipFill>
      <xdr:spPr bwMode="auto">
        <a:xfrm>
          <a:off x="2000249" y="204682725"/>
          <a:ext cx="158750" cy="190500"/>
        </a:xfrm>
        <a:prstGeom prst="rect">
          <a:avLst/>
        </a:prstGeom>
        <a:noFill/>
        <a:ln w="9525">
          <a:noFill/>
          <a:miter lim="800000"/>
          <a:headEnd/>
          <a:tailEnd/>
        </a:ln>
      </xdr:spPr>
    </xdr:pic>
    <xdr:clientData/>
  </xdr:oneCellAnchor>
  <xdr:oneCellAnchor>
    <xdr:from>
      <xdr:col>3</xdr:col>
      <xdr:colOff>0</xdr:colOff>
      <xdr:row>596</xdr:row>
      <xdr:rowOff>261408</xdr:rowOff>
    </xdr:from>
    <xdr:ext cx="209550" cy="160020"/>
    <xdr:pic>
      <xdr:nvPicPr>
        <xdr:cNvPr id="1014" name="Picture 5" descr="http://t0.gstatic.com/images?q=tbn:ANd9GcR2wLGNqdW1KVjSkkXzxtY9J7kSH3YArES1m5PQzzCeqCTDlyA1FA">
          <a:extLst>
            <a:ext uri="{FF2B5EF4-FFF2-40B4-BE49-F238E27FC236}">
              <a16:creationId xmlns="" xmlns:a16="http://schemas.microsoft.com/office/drawing/2014/main" id="{00000000-0008-0000-0A00-0000F6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3505858"/>
          <a:ext cx="209550" cy="160020"/>
        </a:xfrm>
        <a:prstGeom prst="rect">
          <a:avLst/>
        </a:prstGeom>
        <a:noFill/>
      </xdr:spPr>
    </xdr:pic>
    <xdr:clientData/>
  </xdr:oneCellAnchor>
  <xdr:oneCellAnchor>
    <xdr:from>
      <xdr:col>3</xdr:col>
      <xdr:colOff>1207557</xdr:colOff>
      <xdr:row>596</xdr:row>
      <xdr:rowOff>13757</xdr:rowOff>
    </xdr:from>
    <xdr:ext cx="152400" cy="203200"/>
    <xdr:pic>
      <xdr:nvPicPr>
        <xdr:cNvPr id="1015" name="Picture 4">
          <a:extLst>
            <a:ext uri="{FF2B5EF4-FFF2-40B4-BE49-F238E27FC236}">
              <a16:creationId xmlns="" xmlns:a16="http://schemas.microsoft.com/office/drawing/2014/main" id="{00000000-0008-0000-0A00-0000F7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3258207"/>
          <a:ext cx="152400" cy="203200"/>
        </a:xfrm>
        <a:prstGeom prst="rect">
          <a:avLst/>
        </a:prstGeom>
        <a:noFill/>
        <a:ln w="1">
          <a:noFill/>
          <a:miter lim="800000"/>
          <a:headEnd/>
          <a:tailEnd type="none" w="med" len="med"/>
        </a:ln>
        <a:effectLst/>
      </xdr:spPr>
    </xdr:pic>
    <xdr:clientData/>
  </xdr:oneCellAnchor>
  <xdr:oneCellAnchor>
    <xdr:from>
      <xdr:col>3</xdr:col>
      <xdr:colOff>38099</xdr:colOff>
      <xdr:row>596</xdr:row>
      <xdr:rowOff>0</xdr:rowOff>
    </xdr:from>
    <xdr:ext cx="158750" cy="190500"/>
    <xdr:pic>
      <xdr:nvPicPr>
        <xdr:cNvPr id="1016" name="Picture 1015" descr="http://www.blogcdn.com/media/2012/09/ltenetworks.jpg">
          <a:extLst>
            <a:ext uri="{FF2B5EF4-FFF2-40B4-BE49-F238E27FC236}">
              <a16:creationId xmlns="" xmlns:a16="http://schemas.microsoft.com/office/drawing/2014/main" id="{00000000-0008-0000-0A00-0000F8030000}"/>
            </a:ext>
          </a:extLst>
        </xdr:cNvPr>
        <xdr:cNvPicPr/>
      </xdr:nvPicPr>
      <xdr:blipFill>
        <a:blip xmlns:r="http://schemas.openxmlformats.org/officeDocument/2006/relationships" r:embed="rId50" cstate="print"/>
        <a:srcRect l="23556" r="27111"/>
        <a:stretch>
          <a:fillRect/>
        </a:stretch>
      </xdr:blipFill>
      <xdr:spPr bwMode="auto">
        <a:xfrm>
          <a:off x="2000249" y="203244450"/>
          <a:ext cx="158750" cy="190500"/>
        </a:xfrm>
        <a:prstGeom prst="rect">
          <a:avLst/>
        </a:prstGeom>
        <a:noFill/>
        <a:ln w="9525">
          <a:noFill/>
          <a:miter lim="800000"/>
          <a:headEnd/>
          <a:tailEnd/>
        </a:ln>
      </xdr:spPr>
    </xdr:pic>
    <xdr:clientData/>
  </xdr:oneCellAnchor>
  <xdr:oneCellAnchor>
    <xdr:from>
      <xdr:col>3</xdr:col>
      <xdr:colOff>0</xdr:colOff>
      <xdr:row>842</xdr:row>
      <xdr:rowOff>15079</xdr:rowOff>
    </xdr:from>
    <xdr:ext cx="200025" cy="140018"/>
    <xdr:pic>
      <xdr:nvPicPr>
        <xdr:cNvPr id="1017" name="Picture 5" descr="http://t0.gstatic.com/images?q=tbn:ANd9GcR2wLGNqdW1KVjSkkXzxtY9J7kSH3YArES1m5PQzzCeqCTDlyA1FA">
          <a:extLst>
            <a:ext uri="{FF2B5EF4-FFF2-40B4-BE49-F238E27FC236}">
              <a16:creationId xmlns="" xmlns:a16="http://schemas.microsoft.com/office/drawing/2014/main" id="{00000000-0008-0000-0A00-0000F9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8330754"/>
          <a:ext cx="200025" cy="140018"/>
        </a:xfrm>
        <a:prstGeom prst="rect">
          <a:avLst/>
        </a:prstGeom>
        <a:noFill/>
      </xdr:spPr>
    </xdr:pic>
    <xdr:clientData/>
  </xdr:oneCellAnchor>
  <xdr:oneCellAnchor>
    <xdr:from>
      <xdr:col>3</xdr:col>
      <xdr:colOff>1227931</xdr:colOff>
      <xdr:row>842</xdr:row>
      <xdr:rowOff>0</xdr:rowOff>
    </xdr:from>
    <xdr:ext cx="152400" cy="203200"/>
    <xdr:pic>
      <xdr:nvPicPr>
        <xdr:cNvPr id="1018" name="Picture 4">
          <a:extLst>
            <a:ext uri="{FF2B5EF4-FFF2-40B4-BE49-F238E27FC236}">
              <a16:creationId xmlns="" xmlns:a16="http://schemas.microsoft.com/office/drawing/2014/main" id="{00000000-0008-0000-0A00-0000FA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468315675"/>
          <a:ext cx="152400" cy="203200"/>
        </a:xfrm>
        <a:prstGeom prst="rect">
          <a:avLst/>
        </a:prstGeom>
        <a:noFill/>
        <a:ln w="1">
          <a:noFill/>
          <a:miter lim="800000"/>
          <a:headEnd/>
          <a:tailEnd type="none" w="med" len="med"/>
        </a:ln>
        <a:effectLst/>
      </xdr:spPr>
    </xdr:pic>
    <xdr:clientData/>
  </xdr:oneCellAnchor>
  <xdr:oneCellAnchor>
    <xdr:from>
      <xdr:col>3</xdr:col>
      <xdr:colOff>0</xdr:colOff>
      <xdr:row>595</xdr:row>
      <xdr:rowOff>261408</xdr:rowOff>
    </xdr:from>
    <xdr:ext cx="209550" cy="160020"/>
    <xdr:pic>
      <xdr:nvPicPr>
        <xdr:cNvPr id="1019" name="Picture 5" descr="http://t0.gstatic.com/images?q=tbn:ANd9GcR2wLGNqdW1KVjSkkXzxtY9J7kSH3YArES1m5PQzzCeqCTDlyA1FA">
          <a:extLst>
            <a:ext uri="{FF2B5EF4-FFF2-40B4-BE49-F238E27FC236}">
              <a16:creationId xmlns="" xmlns:a16="http://schemas.microsoft.com/office/drawing/2014/main" id="{00000000-0008-0000-0A00-0000FB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1991383"/>
          <a:ext cx="209550" cy="160020"/>
        </a:xfrm>
        <a:prstGeom prst="rect">
          <a:avLst/>
        </a:prstGeom>
        <a:noFill/>
      </xdr:spPr>
    </xdr:pic>
    <xdr:clientData/>
  </xdr:oneCellAnchor>
  <xdr:oneCellAnchor>
    <xdr:from>
      <xdr:col>3</xdr:col>
      <xdr:colOff>1207557</xdr:colOff>
      <xdr:row>595</xdr:row>
      <xdr:rowOff>13757</xdr:rowOff>
    </xdr:from>
    <xdr:ext cx="152400" cy="203200"/>
    <xdr:pic>
      <xdr:nvPicPr>
        <xdr:cNvPr id="1020" name="Picture 4">
          <a:extLst>
            <a:ext uri="{FF2B5EF4-FFF2-40B4-BE49-F238E27FC236}">
              <a16:creationId xmlns="" xmlns:a16="http://schemas.microsoft.com/office/drawing/2014/main" id="{00000000-0008-0000-0A00-0000FC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1743732"/>
          <a:ext cx="152400" cy="203200"/>
        </a:xfrm>
        <a:prstGeom prst="rect">
          <a:avLst/>
        </a:prstGeom>
        <a:noFill/>
        <a:ln w="1">
          <a:noFill/>
          <a:miter lim="800000"/>
          <a:headEnd/>
          <a:tailEnd type="none" w="med" len="med"/>
        </a:ln>
        <a:effectLst/>
      </xdr:spPr>
    </xdr:pic>
    <xdr:clientData/>
  </xdr:oneCellAnchor>
  <xdr:oneCellAnchor>
    <xdr:from>
      <xdr:col>3</xdr:col>
      <xdr:colOff>38099</xdr:colOff>
      <xdr:row>595</xdr:row>
      <xdr:rowOff>0</xdr:rowOff>
    </xdr:from>
    <xdr:ext cx="158750" cy="190500"/>
    <xdr:pic>
      <xdr:nvPicPr>
        <xdr:cNvPr id="1021" name="Picture 1020" descr="http://www.blogcdn.com/media/2012/09/ltenetworks.jpg">
          <a:extLst>
            <a:ext uri="{FF2B5EF4-FFF2-40B4-BE49-F238E27FC236}">
              <a16:creationId xmlns="" xmlns:a16="http://schemas.microsoft.com/office/drawing/2014/main" id="{00000000-0008-0000-0A00-0000FD030000}"/>
            </a:ext>
          </a:extLst>
        </xdr:cNvPr>
        <xdr:cNvPicPr/>
      </xdr:nvPicPr>
      <xdr:blipFill>
        <a:blip xmlns:r="http://schemas.openxmlformats.org/officeDocument/2006/relationships" r:embed="rId50" cstate="print"/>
        <a:srcRect l="23556" r="27111"/>
        <a:stretch>
          <a:fillRect/>
        </a:stretch>
      </xdr:blipFill>
      <xdr:spPr bwMode="auto">
        <a:xfrm>
          <a:off x="2000249" y="201729975"/>
          <a:ext cx="158750" cy="190500"/>
        </a:xfrm>
        <a:prstGeom prst="rect">
          <a:avLst/>
        </a:prstGeom>
        <a:noFill/>
        <a:ln w="9525">
          <a:noFill/>
          <a:miter lim="800000"/>
          <a:headEnd/>
          <a:tailEnd/>
        </a:ln>
      </xdr:spPr>
    </xdr:pic>
    <xdr:clientData/>
  </xdr:oneCellAnchor>
  <xdr:oneCellAnchor>
    <xdr:from>
      <xdr:col>3</xdr:col>
      <xdr:colOff>0</xdr:colOff>
      <xdr:row>841</xdr:row>
      <xdr:rowOff>261408</xdr:rowOff>
    </xdr:from>
    <xdr:ext cx="209550" cy="160020"/>
    <xdr:pic>
      <xdr:nvPicPr>
        <xdr:cNvPr id="1022" name="Picture 5" descr="http://t0.gstatic.com/images?q=tbn:ANd9GcR2wLGNqdW1KVjSkkXzxtY9J7kSH3YArES1m5PQzzCeqCTDlyA1FA">
          <a:extLst>
            <a:ext uri="{FF2B5EF4-FFF2-40B4-BE49-F238E27FC236}">
              <a16:creationId xmlns="" xmlns:a16="http://schemas.microsoft.com/office/drawing/2014/main" id="{00000000-0008-0000-0A00-0000FE03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7338833"/>
          <a:ext cx="209550" cy="160020"/>
        </a:xfrm>
        <a:prstGeom prst="rect">
          <a:avLst/>
        </a:prstGeom>
        <a:noFill/>
      </xdr:spPr>
    </xdr:pic>
    <xdr:clientData/>
  </xdr:oneCellAnchor>
  <xdr:oneCellAnchor>
    <xdr:from>
      <xdr:col>3</xdr:col>
      <xdr:colOff>1207557</xdr:colOff>
      <xdr:row>841</xdr:row>
      <xdr:rowOff>13757</xdr:rowOff>
    </xdr:from>
    <xdr:ext cx="152400" cy="203200"/>
    <xdr:pic>
      <xdr:nvPicPr>
        <xdr:cNvPr id="1023" name="Picture 4">
          <a:extLst>
            <a:ext uri="{FF2B5EF4-FFF2-40B4-BE49-F238E27FC236}">
              <a16:creationId xmlns="" xmlns:a16="http://schemas.microsoft.com/office/drawing/2014/main" id="{00000000-0008-0000-0A00-0000FF03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7091182"/>
          <a:ext cx="152400" cy="203200"/>
        </a:xfrm>
        <a:prstGeom prst="rect">
          <a:avLst/>
        </a:prstGeom>
        <a:noFill/>
        <a:ln w="1">
          <a:noFill/>
          <a:miter lim="800000"/>
          <a:headEnd/>
          <a:tailEnd type="none" w="med" len="med"/>
        </a:ln>
        <a:effectLst/>
      </xdr:spPr>
    </xdr:pic>
    <xdr:clientData/>
  </xdr:oneCellAnchor>
  <xdr:oneCellAnchor>
    <xdr:from>
      <xdr:col>3</xdr:col>
      <xdr:colOff>38099</xdr:colOff>
      <xdr:row>841</xdr:row>
      <xdr:rowOff>0</xdr:rowOff>
    </xdr:from>
    <xdr:ext cx="158750" cy="190500"/>
    <xdr:pic>
      <xdr:nvPicPr>
        <xdr:cNvPr id="1024" name="Picture 1023" descr="http://www.blogcdn.com/media/2012/09/ltenetworks.jpg">
          <a:extLst>
            <a:ext uri="{FF2B5EF4-FFF2-40B4-BE49-F238E27FC236}">
              <a16:creationId xmlns="" xmlns:a16="http://schemas.microsoft.com/office/drawing/2014/main" id="{00000000-0008-0000-0A00-000000040000}"/>
            </a:ext>
          </a:extLst>
        </xdr:cNvPr>
        <xdr:cNvPicPr/>
      </xdr:nvPicPr>
      <xdr:blipFill>
        <a:blip xmlns:r="http://schemas.openxmlformats.org/officeDocument/2006/relationships" r:embed="rId50" cstate="print"/>
        <a:srcRect l="23556" r="27111"/>
        <a:stretch>
          <a:fillRect/>
        </a:stretch>
      </xdr:blipFill>
      <xdr:spPr bwMode="auto">
        <a:xfrm>
          <a:off x="2000249" y="467077425"/>
          <a:ext cx="158750" cy="190500"/>
        </a:xfrm>
        <a:prstGeom prst="rect">
          <a:avLst/>
        </a:prstGeom>
        <a:noFill/>
        <a:ln w="9525">
          <a:noFill/>
          <a:miter lim="800000"/>
          <a:headEnd/>
          <a:tailEnd/>
        </a:ln>
      </xdr:spPr>
    </xdr:pic>
    <xdr:clientData/>
  </xdr:oneCellAnchor>
  <xdr:twoCellAnchor editAs="oneCell">
    <xdr:from>
      <xdr:col>3</xdr:col>
      <xdr:colOff>0</xdr:colOff>
      <xdr:row>144</xdr:row>
      <xdr:rowOff>261408</xdr:rowOff>
    </xdr:from>
    <xdr:to>
      <xdr:col>3</xdr:col>
      <xdr:colOff>209550</xdr:colOff>
      <xdr:row>144</xdr:row>
      <xdr:rowOff>421428</xdr:rowOff>
    </xdr:to>
    <xdr:pic>
      <xdr:nvPicPr>
        <xdr:cNvPr id="1025" name="Picture 5" descr="http://t0.gstatic.com/images?q=tbn:ANd9GcR2wLGNqdW1KVjSkkXzxtY9J7kSH3YArES1m5PQzzCeqCTDlyA1FA">
          <a:extLst>
            <a:ext uri="{FF2B5EF4-FFF2-40B4-BE49-F238E27FC236}">
              <a16:creationId xmlns=""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0009233"/>
          <a:ext cx="209550" cy="160020"/>
        </a:xfrm>
        <a:prstGeom prst="rect">
          <a:avLst/>
        </a:prstGeom>
        <a:noFill/>
      </xdr:spPr>
    </xdr:pic>
    <xdr:clientData/>
  </xdr:twoCellAnchor>
  <xdr:twoCellAnchor editAs="oneCell">
    <xdr:from>
      <xdr:col>3</xdr:col>
      <xdr:colOff>1207557</xdr:colOff>
      <xdr:row>144</xdr:row>
      <xdr:rowOff>13757</xdr:rowOff>
    </xdr:from>
    <xdr:to>
      <xdr:col>3</xdr:col>
      <xdr:colOff>1359957</xdr:colOff>
      <xdr:row>144</xdr:row>
      <xdr:rowOff>216957</xdr:rowOff>
    </xdr:to>
    <xdr:pic>
      <xdr:nvPicPr>
        <xdr:cNvPr id="1026" name="Picture 4">
          <a:extLst>
            <a:ext uri="{FF2B5EF4-FFF2-40B4-BE49-F238E27FC236}">
              <a16:creationId xmlns="" xmlns:a16="http://schemas.microsoft.com/office/drawing/2014/main" id="{00000000-0008-0000-0A00-000002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9761582"/>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144</xdr:row>
      <xdr:rowOff>0</xdr:rowOff>
    </xdr:from>
    <xdr:to>
      <xdr:col>3</xdr:col>
      <xdr:colOff>158750</xdr:colOff>
      <xdr:row>144</xdr:row>
      <xdr:rowOff>190500</xdr:rowOff>
    </xdr:to>
    <xdr:pic>
      <xdr:nvPicPr>
        <xdr:cNvPr id="1027" name="Picture 1026" descr="http://www.blogcdn.com/media/2012/09/ltenetworks.jpg">
          <a:extLst>
            <a:ext uri="{FF2B5EF4-FFF2-40B4-BE49-F238E27FC236}">
              <a16:creationId xmlns="" xmlns:a16="http://schemas.microsoft.com/office/drawing/2014/main" id="{00000000-0008-0000-0A00-000003040000}"/>
            </a:ext>
          </a:extLst>
        </xdr:cNvPr>
        <xdr:cNvPicPr/>
      </xdr:nvPicPr>
      <xdr:blipFill>
        <a:blip xmlns:r="http://schemas.openxmlformats.org/officeDocument/2006/relationships" r:embed="rId50" cstate="print"/>
        <a:srcRect l="23556" r="27111"/>
        <a:stretch>
          <a:fillRect/>
        </a:stretch>
      </xdr:blipFill>
      <xdr:spPr bwMode="auto">
        <a:xfrm>
          <a:off x="1962150" y="39747825"/>
          <a:ext cx="158750" cy="190500"/>
        </a:xfrm>
        <a:prstGeom prst="rect">
          <a:avLst/>
        </a:prstGeom>
        <a:noFill/>
        <a:ln w="9525">
          <a:noFill/>
          <a:miter lim="800000"/>
          <a:headEnd/>
          <a:tailEnd/>
        </a:ln>
      </xdr:spPr>
    </xdr:pic>
    <xdr:clientData/>
  </xdr:twoCellAnchor>
  <xdr:twoCellAnchor editAs="oneCell">
    <xdr:from>
      <xdr:col>3</xdr:col>
      <xdr:colOff>0</xdr:colOff>
      <xdr:row>143</xdr:row>
      <xdr:rowOff>261408</xdr:rowOff>
    </xdr:from>
    <xdr:to>
      <xdr:col>3</xdr:col>
      <xdr:colOff>209550</xdr:colOff>
      <xdr:row>143</xdr:row>
      <xdr:rowOff>421428</xdr:rowOff>
    </xdr:to>
    <xdr:pic>
      <xdr:nvPicPr>
        <xdr:cNvPr id="1028" name="Picture 5" descr="http://t0.gstatic.com/images?q=tbn:ANd9GcR2wLGNqdW1KVjSkkXzxtY9J7kSH3YArES1m5PQzzCeqCTDlyA1FA">
          <a:extLst>
            <a:ext uri="{FF2B5EF4-FFF2-40B4-BE49-F238E27FC236}">
              <a16:creationId xmlns="" xmlns:a16="http://schemas.microsoft.com/office/drawing/2014/main" id="{00000000-0008-0000-0A00-000004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8685258"/>
          <a:ext cx="209550" cy="160020"/>
        </a:xfrm>
        <a:prstGeom prst="rect">
          <a:avLst/>
        </a:prstGeom>
        <a:noFill/>
      </xdr:spPr>
    </xdr:pic>
    <xdr:clientData/>
  </xdr:twoCellAnchor>
  <xdr:twoCellAnchor editAs="oneCell">
    <xdr:from>
      <xdr:col>3</xdr:col>
      <xdr:colOff>1207557</xdr:colOff>
      <xdr:row>143</xdr:row>
      <xdr:rowOff>13757</xdr:rowOff>
    </xdr:from>
    <xdr:to>
      <xdr:col>3</xdr:col>
      <xdr:colOff>1359957</xdr:colOff>
      <xdr:row>143</xdr:row>
      <xdr:rowOff>216957</xdr:rowOff>
    </xdr:to>
    <xdr:pic>
      <xdr:nvPicPr>
        <xdr:cNvPr id="1029" name="Picture 4">
          <a:extLst>
            <a:ext uri="{FF2B5EF4-FFF2-40B4-BE49-F238E27FC236}">
              <a16:creationId xmlns="" xmlns:a16="http://schemas.microsoft.com/office/drawing/2014/main" id="{00000000-0008-0000-0A00-000005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84376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143</xdr:row>
      <xdr:rowOff>0</xdr:rowOff>
    </xdr:from>
    <xdr:to>
      <xdr:col>3</xdr:col>
      <xdr:colOff>158750</xdr:colOff>
      <xdr:row>143</xdr:row>
      <xdr:rowOff>190500</xdr:rowOff>
    </xdr:to>
    <xdr:pic>
      <xdr:nvPicPr>
        <xdr:cNvPr id="1030" name="Picture 1029" descr="http://www.blogcdn.com/media/2012/09/ltenetworks.jpg">
          <a:extLst>
            <a:ext uri="{FF2B5EF4-FFF2-40B4-BE49-F238E27FC236}">
              <a16:creationId xmlns="" xmlns:a16="http://schemas.microsoft.com/office/drawing/2014/main" id="{00000000-0008-0000-0A00-000006040000}"/>
            </a:ext>
          </a:extLst>
        </xdr:cNvPr>
        <xdr:cNvPicPr/>
      </xdr:nvPicPr>
      <xdr:blipFill>
        <a:blip xmlns:r="http://schemas.openxmlformats.org/officeDocument/2006/relationships" r:embed="rId50" cstate="print"/>
        <a:srcRect l="23556" r="27111"/>
        <a:stretch>
          <a:fillRect/>
        </a:stretch>
      </xdr:blipFill>
      <xdr:spPr bwMode="auto">
        <a:xfrm>
          <a:off x="1962150" y="38423850"/>
          <a:ext cx="158750" cy="190500"/>
        </a:xfrm>
        <a:prstGeom prst="rect">
          <a:avLst/>
        </a:prstGeom>
        <a:noFill/>
        <a:ln w="9525">
          <a:noFill/>
          <a:miter lim="800000"/>
          <a:headEnd/>
          <a:tailEnd/>
        </a:ln>
      </xdr:spPr>
    </xdr:pic>
    <xdr:clientData/>
  </xdr:twoCellAnchor>
  <xdr:oneCellAnchor>
    <xdr:from>
      <xdr:col>3</xdr:col>
      <xdr:colOff>0</xdr:colOff>
      <xdr:row>594</xdr:row>
      <xdr:rowOff>261408</xdr:rowOff>
    </xdr:from>
    <xdr:ext cx="209550" cy="160020"/>
    <xdr:pic>
      <xdr:nvPicPr>
        <xdr:cNvPr id="1031" name="Picture 5" descr="http://t0.gstatic.com/images?q=tbn:ANd9GcR2wLGNqdW1KVjSkkXzxtY9J7kSH3YArES1m5PQzzCeqCTDlyA1FA">
          <a:extLst>
            <a:ext uri="{FF2B5EF4-FFF2-40B4-BE49-F238E27FC236}">
              <a16:creationId xmlns="" xmlns:a16="http://schemas.microsoft.com/office/drawing/2014/main" id="{00000000-0008-0000-0A00-000007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200572158"/>
          <a:ext cx="209550" cy="160020"/>
        </a:xfrm>
        <a:prstGeom prst="rect">
          <a:avLst/>
        </a:prstGeom>
        <a:noFill/>
      </xdr:spPr>
    </xdr:pic>
    <xdr:clientData/>
  </xdr:oneCellAnchor>
  <xdr:oneCellAnchor>
    <xdr:from>
      <xdr:col>3</xdr:col>
      <xdr:colOff>1207557</xdr:colOff>
      <xdr:row>594</xdr:row>
      <xdr:rowOff>13757</xdr:rowOff>
    </xdr:from>
    <xdr:ext cx="152400" cy="203200"/>
    <xdr:pic>
      <xdr:nvPicPr>
        <xdr:cNvPr id="1032" name="Picture 4">
          <a:extLst>
            <a:ext uri="{FF2B5EF4-FFF2-40B4-BE49-F238E27FC236}">
              <a16:creationId xmlns="" xmlns:a16="http://schemas.microsoft.com/office/drawing/2014/main" id="{00000000-0008-0000-0A00-000008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200324507"/>
          <a:ext cx="152400" cy="203200"/>
        </a:xfrm>
        <a:prstGeom prst="rect">
          <a:avLst/>
        </a:prstGeom>
        <a:noFill/>
        <a:ln w="1">
          <a:noFill/>
          <a:miter lim="800000"/>
          <a:headEnd/>
          <a:tailEnd type="none" w="med" len="med"/>
        </a:ln>
        <a:effectLst/>
      </xdr:spPr>
    </xdr:pic>
    <xdr:clientData/>
  </xdr:oneCellAnchor>
  <xdr:oneCellAnchor>
    <xdr:from>
      <xdr:col>3</xdr:col>
      <xdr:colOff>38099</xdr:colOff>
      <xdr:row>594</xdr:row>
      <xdr:rowOff>0</xdr:rowOff>
    </xdr:from>
    <xdr:ext cx="158750" cy="190500"/>
    <xdr:pic>
      <xdr:nvPicPr>
        <xdr:cNvPr id="1033" name="Picture 1032" descr="http://www.blogcdn.com/media/2012/09/ltenetworks.jpg">
          <a:extLst>
            <a:ext uri="{FF2B5EF4-FFF2-40B4-BE49-F238E27FC236}">
              <a16:creationId xmlns="" xmlns:a16="http://schemas.microsoft.com/office/drawing/2014/main" id="{00000000-0008-0000-0A00-000009040000}"/>
            </a:ext>
          </a:extLst>
        </xdr:cNvPr>
        <xdr:cNvPicPr/>
      </xdr:nvPicPr>
      <xdr:blipFill>
        <a:blip xmlns:r="http://schemas.openxmlformats.org/officeDocument/2006/relationships" r:embed="rId50" cstate="print"/>
        <a:srcRect l="23556" r="27111"/>
        <a:stretch>
          <a:fillRect/>
        </a:stretch>
      </xdr:blipFill>
      <xdr:spPr bwMode="auto">
        <a:xfrm>
          <a:off x="2000249" y="200310750"/>
          <a:ext cx="158750" cy="190500"/>
        </a:xfrm>
        <a:prstGeom prst="rect">
          <a:avLst/>
        </a:prstGeom>
        <a:noFill/>
        <a:ln w="9525">
          <a:noFill/>
          <a:miter lim="800000"/>
          <a:headEnd/>
          <a:tailEnd/>
        </a:ln>
      </xdr:spPr>
    </xdr:pic>
    <xdr:clientData/>
  </xdr:oneCellAnchor>
  <xdr:oneCellAnchor>
    <xdr:from>
      <xdr:col>3</xdr:col>
      <xdr:colOff>0</xdr:colOff>
      <xdr:row>593</xdr:row>
      <xdr:rowOff>261408</xdr:rowOff>
    </xdr:from>
    <xdr:ext cx="209550" cy="160020"/>
    <xdr:pic>
      <xdr:nvPicPr>
        <xdr:cNvPr id="1034" name="Picture 5" descr="http://t0.gstatic.com/images?q=tbn:ANd9GcR2wLGNqdW1KVjSkkXzxtY9J7kSH3YArES1m5PQzzCeqCTDlyA1FA">
          <a:extLst>
            <a:ext uri="{FF2B5EF4-FFF2-40B4-BE49-F238E27FC236}">
              <a16:creationId xmlns="" xmlns:a16="http://schemas.microsoft.com/office/drawing/2014/main" id="{00000000-0008-0000-0A00-00000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8971958"/>
          <a:ext cx="209550" cy="160020"/>
        </a:xfrm>
        <a:prstGeom prst="rect">
          <a:avLst/>
        </a:prstGeom>
        <a:noFill/>
      </xdr:spPr>
    </xdr:pic>
    <xdr:clientData/>
  </xdr:oneCellAnchor>
  <xdr:oneCellAnchor>
    <xdr:from>
      <xdr:col>3</xdr:col>
      <xdr:colOff>1207557</xdr:colOff>
      <xdr:row>593</xdr:row>
      <xdr:rowOff>13757</xdr:rowOff>
    </xdr:from>
    <xdr:ext cx="152400" cy="203200"/>
    <xdr:pic>
      <xdr:nvPicPr>
        <xdr:cNvPr id="1035" name="Picture 4">
          <a:extLst>
            <a:ext uri="{FF2B5EF4-FFF2-40B4-BE49-F238E27FC236}">
              <a16:creationId xmlns="" xmlns:a16="http://schemas.microsoft.com/office/drawing/2014/main" id="{00000000-0008-0000-0A00-00000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8724307"/>
          <a:ext cx="152400" cy="203200"/>
        </a:xfrm>
        <a:prstGeom prst="rect">
          <a:avLst/>
        </a:prstGeom>
        <a:noFill/>
        <a:ln w="1">
          <a:noFill/>
          <a:miter lim="800000"/>
          <a:headEnd/>
          <a:tailEnd type="none" w="med" len="med"/>
        </a:ln>
        <a:effectLst/>
      </xdr:spPr>
    </xdr:pic>
    <xdr:clientData/>
  </xdr:oneCellAnchor>
  <xdr:oneCellAnchor>
    <xdr:from>
      <xdr:col>3</xdr:col>
      <xdr:colOff>38099</xdr:colOff>
      <xdr:row>593</xdr:row>
      <xdr:rowOff>0</xdr:rowOff>
    </xdr:from>
    <xdr:ext cx="158750" cy="190500"/>
    <xdr:pic>
      <xdr:nvPicPr>
        <xdr:cNvPr id="1036" name="Picture 1035" descr="http://www.blogcdn.com/media/2012/09/ltenetworks.jpg">
          <a:extLst>
            <a:ext uri="{FF2B5EF4-FFF2-40B4-BE49-F238E27FC236}">
              <a16:creationId xmlns="" xmlns:a16="http://schemas.microsoft.com/office/drawing/2014/main" id="{00000000-0008-0000-0A00-00000C040000}"/>
            </a:ext>
          </a:extLst>
        </xdr:cNvPr>
        <xdr:cNvPicPr/>
      </xdr:nvPicPr>
      <xdr:blipFill>
        <a:blip xmlns:r="http://schemas.openxmlformats.org/officeDocument/2006/relationships" r:embed="rId50" cstate="print"/>
        <a:srcRect l="23556" r="27111"/>
        <a:stretch>
          <a:fillRect/>
        </a:stretch>
      </xdr:blipFill>
      <xdr:spPr bwMode="auto">
        <a:xfrm>
          <a:off x="2000249" y="198710550"/>
          <a:ext cx="158750" cy="190500"/>
        </a:xfrm>
        <a:prstGeom prst="rect">
          <a:avLst/>
        </a:prstGeom>
        <a:noFill/>
        <a:ln w="9525">
          <a:noFill/>
          <a:miter lim="800000"/>
          <a:headEnd/>
          <a:tailEnd/>
        </a:ln>
      </xdr:spPr>
    </xdr:pic>
    <xdr:clientData/>
  </xdr:oneCellAnchor>
  <xdr:oneCellAnchor>
    <xdr:from>
      <xdr:col>3</xdr:col>
      <xdr:colOff>0</xdr:colOff>
      <xdr:row>592</xdr:row>
      <xdr:rowOff>261408</xdr:rowOff>
    </xdr:from>
    <xdr:ext cx="209550" cy="160020"/>
    <xdr:pic>
      <xdr:nvPicPr>
        <xdr:cNvPr id="1037" name="Picture 5" descr="http://t0.gstatic.com/images?q=tbn:ANd9GcR2wLGNqdW1KVjSkkXzxtY9J7kSH3YArES1m5PQzzCeqCTDlyA1FA">
          <a:extLst>
            <a:ext uri="{FF2B5EF4-FFF2-40B4-BE49-F238E27FC236}">
              <a16:creationId xmlns="" xmlns:a16="http://schemas.microsoft.com/office/drawing/2014/main" id="{00000000-0008-0000-0A00-00000D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7714658"/>
          <a:ext cx="209550" cy="160020"/>
        </a:xfrm>
        <a:prstGeom prst="rect">
          <a:avLst/>
        </a:prstGeom>
        <a:noFill/>
      </xdr:spPr>
    </xdr:pic>
    <xdr:clientData/>
  </xdr:oneCellAnchor>
  <xdr:oneCellAnchor>
    <xdr:from>
      <xdr:col>3</xdr:col>
      <xdr:colOff>1207557</xdr:colOff>
      <xdr:row>592</xdr:row>
      <xdr:rowOff>13757</xdr:rowOff>
    </xdr:from>
    <xdr:ext cx="152400" cy="203200"/>
    <xdr:pic>
      <xdr:nvPicPr>
        <xdr:cNvPr id="1038" name="Picture 4">
          <a:extLst>
            <a:ext uri="{FF2B5EF4-FFF2-40B4-BE49-F238E27FC236}">
              <a16:creationId xmlns="" xmlns:a16="http://schemas.microsoft.com/office/drawing/2014/main" id="{00000000-0008-0000-0A00-00000E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7467007"/>
          <a:ext cx="152400" cy="203200"/>
        </a:xfrm>
        <a:prstGeom prst="rect">
          <a:avLst/>
        </a:prstGeom>
        <a:noFill/>
        <a:ln w="1">
          <a:noFill/>
          <a:miter lim="800000"/>
          <a:headEnd/>
          <a:tailEnd type="none" w="med" len="med"/>
        </a:ln>
        <a:effectLst/>
      </xdr:spPr>
    </xdr:pic>
    <xdr:clientData/>
  </xdr:oneCellAnchor>
  <xdr:oneCellAnchor>
    <xdr:from>
      <xdr:col>3</xdr:col>
      <xdr:colOff>38099</xdr:colOff>
      <xdr:row>592</xdr:row>
      <xdr:rowOff>0</xdr:rowOff>
    </xdr:from>
    <xdr:ext cx="158750" cy="190500"/>
    <xdr:pic>
      <xdr:nvPicPr>
        <xdr:cNvPr id="1039" name="Picture 1038" descr="http://www.blogcdn.com/media/2012/09/ltenetworks.jpg">
          <a:extLst>
            <a:ext uri="{FF2B5EF4-FFF2-40B4-BE49-F238E27FC236}">
              <a16:creationId xmlns="" xmlns:a16="http://schemas.microsoft.com/office/drawing/2014/main" id="{00000000-0008-0000-0A00-00000F040000}"/>
            </a:ext>
          </a:extLst>
        </xdr:cNvPr>
        <xdr:cNvPicPr/>
      </xdr:nvPicPr>
      <xdr:blipFill>
        <a:blip xmlns:r="http://schemas.openxmlformats.org/officeDocument/2006/relationships" r:embed="rId50" cstate="print"/>
        <a:srcRect l="23556" r="27111"/>
        <a:stretch>
          <a:fillRect/>
        </a:stretch>
      </xdr:blipFill>
      <xdr:spPr bwMode="auto">
        <a:xfrm>
          <a:off x="2000249" y="197453250"/>
          <a:ext cx="158750" cy="190500"/>
        </a:xfrm>
        <a:prstGeom prst="rect">
          <a:avLst/>
        </a:prstGeom>
        <a:noFill/>
        <a:ln w="9525">
          <a:noFill/>
          <a:miter lim="800000"/>
          <a:headEnd/>
          <a:tailEnd/>
        </a:ln>
      </xdr:spPr>
    </xdr:pic>
    <xdr:clientData/>
  </xdr:oneCellAnchor>
  <xdr:oneCellAnchor>
    <xdr:from>
      <xdr:col>3</xdr:col>
      <xdr:colOff>0</xdr:colOff>
      <xdr:row>591</xdr:row>
      <xdr:rowOff>261408</xdr:rowOff>
    </xdr:from>
    <xdr:ext cx="209550" cy="160020"/>
    <xdr:pic>
      <xdr:nvPicPr>
        <xdr:cNvPr id="1040" name="Picture 5" descr="http://t0.gstatic.com/images?q=tbn:ANd9GcR2wLGNqdW1KVjSkkXzxtY9J7kSH3YArES1m5PQzzCeqCTDlyA1FA">
          <a:extLst>
            <a:ext uri="{FF2B5EF4-FFF2-40B4-BE49-F238E27FC236}">
              <a16:creationId xmlns="" xmlns:a16="http://schemas.microsoft.com/office/drawing/2014/main" id="{00000000-0008-0000-0A00-00001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6457358"/>
          <a:ext cx="209550" cy="160020"/>
        </a:xfrm>
        <a:prstGeom prst="rect">
          <a:avLst/>
        </a:prstGeom>
        <a:noFill/>
      </xdr:spPr>
    </xdr:pic>
    <xdr:clientData/>
  </xdr:oneCellAnchor>
  <xdr:oneCellAnchor>
    <xdr:from>
      <xdr:col>3</xdr:col>
      <xdr:colOff>1207557</xdr:colOff>
      <xdr:row>591</xdr:row>
      <xdr:rowOff>13757</xdr:rowOff>
    </xdr:from>
    <xdr:ext cx="152400" cy="203200"/>
    <xdr:pic>
      <xdr:nvPicPr>
        <xdr:cNvPr id="1041" name="Picture 4">
          <a:extLst>
            <a:ext uri="{FF2B5EF4-FFF2-40B4-BE49-F238E27FC236}">
              <a16:creationId xmlns="" xmlns:a16="http://schemas.microsoft.com/office/drawing/2014/main" id="{00000000-0008-0000-0A00-00001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6209707"/>
          <a:ext cx="152400" cy="203200"/>
        </a:xfrm>
        <a:prstGeom prst="rect">
          <a:avLst/>
        </a:prstGeom>
        <a:noFill/>
        <a:ln w="1">
          <a:noFill/>
          <a:miter lim="800000"/>
          <a:headEnd/>
          <a:tailEnd type="none" w="med" len="med"/>
        </a:ln>
        <a:effectLst/>
      </xdr:spPr>
    </xdr:pic>
    <xdr:clientData/>
  </xdr:oneCellAnchor>
  <xdr:oneCellAnchor>
    <xdr:from>
      <xdr:col>3</xdr:col>
      <xdr:colOff>38099</xdr:colOff>
      <xdr:row>591</xdr:row>
      <xdr:rowOff>0</xdr:rowOff>
    </xdr:from>
    <xdr:ext cx="158750" cy="190500"/>
    <xdr:pic>
      <xdr:nvPicPr>
        <xdr:cNvPr id="1042" name="Picture 1041" descr="http://www.blogcdn.com/media/2012/09/ltenetworks.jpg">
          <a:extLst>
            <a:ext uri="{FF2B5EF4-FFF2-40B4-BE49-F238E27FC236}">
              <a16:creationId xmlns="" xmlns:a16="http://schemas.microsoft.com/office/drawing/2014/main" id="{00000000-0008-0000-0A00-000012040000}"/>
            </a:ext>
          </a:extLst>
        </xdr:cNvPr>
        <xdr:cNvPicPr/>
      </xdr:nvPicPr>
      <xdr:blipFill>
        <a:blip xmlns:r="http://schemas.openxmlformats.org/officeDocument/2006/relationships" r:embed="rId50" cstate="print"/>
        <a:srcRect l="23556" r="27111"/>
        <a:stretch>
          <a:fillRect/>
        </a:stretch>
      </xdr:blipFill>
      <xdr:spPr bwMode="auto">
        <a:xfrm>
          <a:off x="2000249" y="196195950"/>
          <a:ext cx="158750" cy="190500"/>
        </a:xfrm>
        <a:prstGeom prst="rect">
          <a:avLst/>
        </a:prstGeom>
        <a:noFill/>
        <a:ln w="9525">
          <a:noFill/>
          <a:miter lim="800000"/>
          <a:headEnd/>
          <a:tailEnd/>
        </a:ln>
      </xdr:spPr>
    </xdr:pic>
    <xdr:clientData/>
  </xdr:oneCellAnchor>
  <xdr:oneCellAnchor>
    <xdr:from>
      <xdr:col>3</xdr:col>
      <xdr:colOff>0</xdr:colOff>
      <xdr:row>590</xdr:row>
      <xdr:rowOff>261408</xdr:rowOff>
    </xdr:from>
    <xdr:ext cx="209550" cy="160020"/>
    <xdr:pic>
      <xdr:nvPicPr>
        <xdr:cNvPr id="1043" name="Picture 5" descr="http://t0.gstatic.com/images?q=tbn:ANd9GcR2wLGNqdW1KVjSkkXzxtY9J7kSH3YArES1m5PQzzCeqCTDlyA1FA">
          <a:extLst>
            <a:ext uri="{FF2B5EF4-FFF2-40B4-BE49-F238E27FC236}">
              <a16:creationId xmlns="" xmlns:a16="http://schemas.microsoft.com/office/drawing/2014/main" id="{00000000-0008-0000-0A00-000013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5200058"/>
          <a:ext cx="209550" cy="160020"/>
        </a:xfrm>
        <a:prstGeom prst="rect">
          <a:avLst/>
        </a:prstGeom>
        <a:noFill/>
      </xdr:spPr>
    </xdr:pic>
    <xdr:clientData/>
  </xdr:oneCellAnchor>
  <xdr:oneCellAnchor>
    <xdr:from>
      <xdr:col>3</xdr:col>
      <xdr:colOff>1207557</xdr:colOff>
      <xdr:row>590</xdr:row>
      <xdr:rowOff>13757</xdr:rowOff>
    </xdr:from>
    <xdr:ext cx="152400" cy="203200"/>
    <xdr:pic>
      <xdr:nvPicPr>
        <xdr:cNvPr id="1044" name="Picture 4">
          <a:extLst>
            <a:ext uri="{FF2B5EF4-FFF2-40B4-BE49-F238E27FC236}">
              <a16:creationId xmlns="" xmlns:a16="http://schemas.microsoft.com/office/drawing/2014/main" id="{00000000-0008-0000-0A00-000014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4952407"/>
          <a:ext cx="152400" cy="203200"/>
        </a:xfrm>
        <a:prstGeom prst="rect">
          <a:avLst/>
        </a:prstGeom>
        <a:noFill/>
        <a:ln w="1">
          <a:noFill/>
          <a:miter lim="800000"/>
          <a:headEnd/>
          <a:tailEnd type="none" w="med" len="med"/>
        </a:ln>
        <a:effectLst/>
      </xdr:spPr>
    </xdr:pic>
    <xdr:clientData/>
  </xdr:oneCellAnchor>
  <xdr:oneCellAnchor>
    <xdr:from>
      <xdr:col>3</xdr:col>
      <xdr:colOff>38099</xdr:colOff>
      <xdr:row>590</xdr:row>
      <xdr:rowOff>0</xdr:rowOff>
    </xdr:from>
    <xdr:ext cx="158750" cy="190500"/>
    <xdr:pic>
      <xdr:nvPicPr>
        <xdr:cNvPr id="1045" name="Picture 1044" descr="http://www.blogcdn.com/media/2012/09/ltenetworks.jpg">
          <a:extLst>
            <a:ext uri="{FF2B5EF4-FFF2-40B4-BE49-F238E27FC236}">
              <a16:creationId xmlns="" xmlns:a16="http://schemas.microsoft.com/office/drawing/2014/main" id="{00000000-0008-0000-0A00-000015040000}"/>
            </a:ext>
          </a:extLst>
        </xdr:cNvPr>
        <xdr:cNvPicPr/>
      </xdr:nvPicPr>
      <xdr:blipFill>
        <a:blip xmlns:r="http://schemas.openxmlformats.org/officeDocument/2006/relationships" r:embed="rId50" cstate="print"/>
        <a:srcRect l="23556" r="27111"/>
        <a:stretch>
          <a:fillRect/>
        </a:stretch>
      </xdr:blipFill>
      <xdr:spPr bwMode="auto">
        <a:xfrm>
          <a:off x="2000249" y="194938650"/>
          <a:ext cx="158750" cy="190500"/>
        </a:xfrm>
        <a:prstGeom prst="rect">
          <a:avLst/>
        </a:prstGeom>
        <a:noFill/>
        <a:ln w="9525">
          <a:noFill/>
          <a:miter lim="800000"/>
          <a:headEnd/>
          <a:tailEnd/>
        </a:ln>
      </xdr:spPr>
    </xdr:pic>
    <xdr:clientData/>
  </xdr:oneCellAnchor>
  <xdr:oneCellAnchor>
    <xdr:from>
      <xdr:col>3</xdr:col>
      <xdr:colOff>0</xdr:colOff>
      <xdr:row>589</xdr:row>
      <xdr:rowOff>28576</xdr:rowOff>
    </xdr:from>
    <xdr:ext cx="209550" cy="160020"/>
    <xdr:pic>
      <xdr:nvPicPr>
        <xdr:cNvPr id="1046" name="Picture 5" descr="http://t0.gstatic.com/images?q=tbn:ANd9GcR2wLGNqdW1KVjSkkXzxtY9J7kSH3YArES1m5PQzzCeqCTDlyA1FA">
          <a:extLst>
            <a:ext uri="{FF2B5EF4-FFF2-40B4-BE49-F238E27FC236}">
              <a16:creationId xmlns="" xmlns:a16="http://schemas.microsoft.com/office/drawing/2014/main" id="{00000000-0008-0000-0A00-000016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3709926"/>
          <a:ext cx="209550" cy="160020"/>
        </a:xfrm>
        <a:prstGeom prst="rect">
          <a:avLst/>
        </a:prstGeom>
        <a:noFill/>
      </xdr:spPr>
    </xdr:pic>
    <xdr:clientData/>
  </xdr:oneCellAnchor>
  <xdr:oneCellAnchor>
    <xdr:from>
      <xdr:col>3</xdr:col>
      <xdr:colOff>1207557</xdr:colOff>
      <xdr:row>589</xdr:row>
      <xdr:rowOff>0</xdr:rowOff>
    </xdr:from>
    <xdr:ext cx="152400" cy="203200"/>
    <xdr:pic>
      <xdr:nvPicPr>
        <xdr:cNvPr id="1047" name="Picture 4">
          <a:extLst>
            <a:ext uri="{FF2B5EF4-FFF2-40B4-BE49-F238E27FC236}">
              <a16:creationId xmlns="" xmlns:a16="http://schemas.microsoft.com/office/drawing/2014/main" id="{00000000-0008-0000-0A00-000017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3681350"/>
          <a:ext cx="152400" cy="203200"/>
        </a:xfrm>
        <a:prstGeom prst="rect">
          <a:avLst/>
        </a:prstGeom>
        <a:noFill/>
        <a:ln w="1">
          <a:noFill/>
          <a:miter lim="800000"/>
          <a:headEnd/>
          <a:tailEnd type="none" w="med" len="med"/>
        </a:ln>
        <a:effectLst/>
      </xdr:spPr>
    </xdr:pic>
    <xdr:clientData/>
  </xdr:oneCellAnchor>
  <xdr:oneCellAnchor>
    <xdr:from>
      <xdr:col>3</xdr:col>
      <xdr:colOff>0</xdr:colOff>
      <xdr:row>588</xdr:row>
      <xdr:rowOff>261408</xdr:rowOff>
    </xdr:from>
    <xdr:ext cx="209550" cy="160020"/>
    <xdr:pic>
      <xdr:nvPicPr>
        <xdr:cNvPr id="1049" name="Picture 5" descr="http://t0.gstatic.com/images?q=tbn:ANd9GcR2wLGNqdW1KVjSkkXzxtY9J7kSH3YArES1m5PQzzCeqCTDlyA1FA">
          <a:extLst>
            <a:ext uri="{FF2B5EF4-FFF2-40B4-BE49-F238E27FC236}">
              <a16:creationId xmlns="" xmlns:a16="http://schemas.microsoft.com/office/drawing/2014/main" id="{00000000-0008-0000-0A00-000019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2437808"/>
          <a:ext cx="209550" cy="160020"/>
        </a:xfrm>
        <a:prstGeom prst="rect">
          <a:avLst/>
        </a:prstGeom>
        <a:noFill/>
      </xdr:spPr>
    </xdr:pic>
    <xdr:clientData/>
  </xdr:oneCellAnchor>
  <xdr:oneCellAnchor>
    <xdr:from>
      <xdr:col>3</xdr:col>
      <xdr:colOff>1207557</xdr:colOff>
      <xdr:row>588</xdr:row>
      <xdr:rowOff>13757</xdr:rowOff>
    </xdr:from>
    <xdr:ext cx="152400" cy="203200"/>
    <xdr:pic>
      <xdr:nvPicPr>
        <xdr:cNvPr id="1050" name="Picture 4">
          <a:extLst>
            <a:ext uri="{FF2B5EF4-FFF2-40B4-BE49-F238E27FC236}">
              <a16:creationId xmlns="" xmlns:a16="http://schemas.microsoft.com/office/drawing/2014/main" id="{00000000-0008-0000-0A00-00001A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2190157"/>
          <a:ext cx="152400" cy="203200"/>
        </a:xfrm>
        <a:prstGeom prst="rect">
          <a:avLst/>
        </a:prstGeom>
        <a:noFill/>
        <a:ln w="1">
          <a:noFill/>
          <a:miter lim="800000"/>
          <a:headEnd/>
          <a:tailEnd type="none" w="med" len="med"/>
        </a:ln>
        <a:effectLst/>
      </xdr:spPr>
    </xdr:pic>
    <xdr:clientData/>
  </xdr:oneCellAnchor>
  <xdr:oneCellAnchor>
    <xdr:from>
      <xdr:col>3</xdr:col>
      <xdr:colOff>38099</xdr:colOff>
      <xdr:row>588</xdr:row>
      <xdr:rowOff>0</xdr:rowOff>
    </xdr:from>
    <xdr:ext cx="158750" cy="190500"/>
    <xdr:pic>
      <xdr:nvPicPr>
        <xdr:cNvPr id="1051" name="Picture 1050" descr="http://www.blogcdn.com/media/2012/09/ltenetworks.jpg">
          <a:extLst>
            <a:ext uri="{FF2B5EF4-FFF2-40B4-BE49-F238E27FC236}">
              <a16:creationId xmlns="" xmlns:a16="http://schemas.microsoft.com/office/drawing/2014/main" id="{00000000-0008-0000-0A00-00001B040000}"/>
            </a:ext>
          </a:extLst>
        </xdr:cNvPr>
        <xdr:cNvPicPr/>
      </xdr:nvPicPr>
      <xdr:blipFill>
        <a:blip xmlns:r="http://schemas.openxmlformats.org/officeDocument/2006/relationships" r:embed="rId50" cstate="print"/>
        <a:srcRect l="23556" r="27111"/>
        <a:stretch>
          <a:fillRect/>
        </a:stretch>
      </xdr:blipFill>
      <xdr:spPr bwMode="auto">
        <a:xfrm>
          <a:off x="2000249" y="192176400"/>
          <a:ext cx="158750" cy="190500"/>
        </a:xfrm>
        <a:prstGeom prst="rect">
          <a:avLst/>
        </a:prstGeom>
        <a:noFill/>
        <a:ln w="9525">
          <a:noFill/>
          <a:miter lim="800000"/>
          <a:headEnd/>
          <a:tailEnd/>
        </a:ln>
      </xdr:spPr>
    </xdr:pic>
    <xdr:clientData/>
  </xdr:oneCellAnchor>
  <xdr:oneCellAnchor>
    <xdr:from>
      <xdr:col>3</xdr:col>
      <xdr:colOff>0</xdr:colOff>
      <xdr:row>840</xdr:row>
      <xdr:rowOff>261408</xdr:rowOff>
    </xdr:from>
    <xdr:ext cx="209550" cy="160020"/>
    <xdr:pic>
      <xdr:nvPicPr>
        <xdr:cNvPr id="1053" name="Picture 5" descr="http://t0.gstatic.com/images?q=tbn:ANd9GcR2wLGNqdW1KVjSkkXzxtY9J7kSH3YArES1m5PQzzCeqCTDlyA1FA">
          <a:extLst>
            <a:ext uri="{FF2B5EF4-FFF2-40B4-BE49-F238E27FC236}">
              <a16:creationId xmlns="" xmlns:a16="http://schemas.microsoft.com/office/drawing/2014/main" id="{00000000-0008-0000-0A00-00001D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5852933"/>
          <a:ext cx="209550" cy="160020"/>
        </a:xfrm>
        <a:prstGeom prst="rect">
          <a:avLst/>
        </a:prstGeom>
        <a:noFill/>
      </xdr:spPr>
    </xdr:pic>
    <xdr:clientData/>
  </xdr:oneCellAnchor>
  <xdr:oneCellAnchor>
    <xdr:from>
      <xdr:col>3</xdr:col>
      <xdr:colOff>1207557</xdr:colOff>
      <xdr:row>840</xdr:row>
      <xdr:rowOff>13757</xdr:rowOff>
    </xdr:from>
    <xdr:ext cx="152400" cy="203200"/>
    <xdr:pic>
      <xdr:nvPicPr>
        <xdr:cNvPr id="1054" name="Picture 4">
          <a:extLst>
            <a:ext uri="{FF2B5EF4-FFF2-40B4-BE49-F238E27FC236}">
              <a16:creationId xmlns="" xmlns:a16="http://schemas.microsoft.com/office/drawing/2014/main" id="{00000000-0008-0000-0A00-00001E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5605282"/>
          <a:ext cx="152400" cy="203200"/>
        </a:xfrm>
        <a:prstGeom prst="rect">
          <a:avLst/>
        </a:prstGeom>
        <a:noFill/>
        <a:ln w="1">
          <a:noFill/>
          <a:miter lim="800000"/>
          <a:headEnd/>
          <a:tailEnd type="none" w="med" len="med"/>
        </a:ln>
        <a:effectLst/>
      </xdr:spPr>
    </xdr:pic>
    <xdr:clientData/>
  </xdr:oneCellAnchor>
  <xdr:oneCellAnchor>
    <xdr:from>
      <xdr:col>3</xdr:col>
      <xdr:colOff>38099</xdr:colOff>
      <xdr:row>840</xdr:row>
      <xdr:rowOff>0</xdr:rowOff>
    </xdr:from>
    <xdr:ext cx="158750" cy="190500"/>
    <xdr:pic>
      <xdr:nvPicPr>
        <xdr:cNvPr id="1055" name="Picture 1054" descr="http://www.blogcdn.com/media/2012/09/ltenetworks.jpg">
          <a:extLst>
            <a:ext uri="{FF2B5EF4-FFF2-40B4-BE49-F238E27FC236}">
              <a16:creationId xmlns="" xmlns:a16="http://schemas.microsoft.com/office/drawing/2014/main" id="{00000000-0008-0000-0A00-00001F040000}"/>
            </a:ext>
          </a:extLst>
        </xdr:cNvPr>
        <xdr:cNvPicPr/>
      </xdr:nvPicPr>
      <xdr:blipFill>
        <a:blip xmlns:r="http://schemas.openxmlformats.org/officeDocument/2006/relationships" r:embed="rId50" cstate="print"/>
        <a:srcRect l="23556" r="27111"/>
        <a:stretch>
          <a:fillRect/>
        </a:stretch>
      </xdr:blipFill>
      <xdr:spPr bwMode="auto">
        <a:xfrm>
          <a:off x="2000249" y="465591525"/>
          <a:ext cx="158750" cy="190500"/>
        </a:xfrm>
        <a:prstGeom prst="rect">
          <a:avLst/>
        </a:prstGeom>
        <a:noFill/>
        <a:ln w="9525">
          <a:noFill/>
          <a:miter lim="800000"/>
          <a:headEnd/>
          <a:tailEnd/>
        </a:ln>
      </xdr:spPr>
    </xdr:pic>
    <xdr:clientData/>
  </xdr:oneCellAnchor>
  <xdr:oneCellAnchor>
    <xdr:from>
      <xdr:col>3</xdr:col>
      <xdr:colOff>0</xdr:colOff>
      <xdr:row>587</xdr:row>
      <xdr:rowOff>261408</xdr:rowOff>
    </xdr:from>
    <xdr:ext cx="209550" cy="160020"/>
    <xdr:pic>
      <xdr:nvPicPr>
        <xdr:cNvPr id="1057" name="Picture 5" descr="http://t0.gstatic.com/images?q=tbn:ANd9GcR2wLGNqdW1KVjSkkXzxtY9J7kSH3YArES1m5PQzzCeqCTDlyA1FA">
          <a:extLst>
            <a:ext uri="{FF2B5EF4-FFF2-40B4-BE49-F238E27FC236}">
              <a16:creationId xmlns="" xmlns:a16="http://schemas.microsoft.com/office/drawing/2014/main" id="{00000000-0008-0000-0A00-000021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91180508"/>
          <a:ext cx="209550" cy="160020"/>
        </a:xfrm>
        <a:prstGeom prst="rect">
          <a:avLst/>
        </a:prstGeom>
        <a:noFill/>
      </xdr:spPr>
    </xdr:pic>
    <xdr:clientData/>
  </xdr:oneCellAnchor>
  <xdr:oneCellAnchor>
    <xdr:from>
      <xdr:col>3</xdr:col>
      <xdr:colOff>1207557</xdr:colOff>
      <xdr:row>587</xdr:row>
      <xdr:rowOff>13757</xdr:rowOff>
    </xdr:from>
    <xdr:ext cx="152400" cy="203200"/>
    <xdr:pic>
      <xdr:nvPicPr>
        <xdr:cNvPr id="1058" name="Picture 4">
          <a:extLst>
            <a:ext uri="{FF2B5EF4-FFF2-40B4-BE49-F238E27FC236}">
              <a16:creationId xmlns="" xmlns:a16="http://schemas.microsoft.com/office/drawing/2014/main" id="{00000000-0008-0000-0A00-000022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90932857"/>
          <a:ext cx="152400" cy="203200"/>
        </a:xfrm>
        <a:prstGeom prst="rect">
          <a:avLst/>
        </a:prstGeom>
        <a:noFill/>
        <a:ln w="1">
          <a:noFill/>
          <a:miter lim="800000"/>
          <a:headEnd/>
          <a:tailEnd type="none" w="med" len="med"/>
        </a:ln>
        <a:effectLst/>
      </xdr:spPr>
    </xdr:pic>
    <xdr:clientData/>
  </xdr:oneCellAnchor>
  <xdr:oneCellAnchor>
    <xdr:from>
      <xdr:col>3</xdr:col>
      <xdr:colOff>38099</xdr:colOff>
      <xdr:row>587</xdr:row>
      <xdr:rowOff>0</xdr:rowOff>
    </xdr:from>
    <xdr:ext cx="158750" cy="190500"/>
    <xdr:pic>
      <xdr:nvPicPr>
        <xdr:cNvPr id="1059" name="Picture 1058" descr="http://www.blogcdn.com/media/2012/09/ltenetworks.jpg">
          <a:extLst>
            <a:ext uri="{FF2B5EF4-FFF2-40B4-BE49-F238E27FC236}">
              <a16:creationId xmlns="" xmlns:a16="http://schemas.microsoft.com/office/drawing/2014/main" id="{00000000-0008-0000-0A00-000023040000}"/>
            </a:ext>
          </a:extLst>
        </xdr:cNvPr>
        <xdr:cNvPicPr/>
      </xdr:nvPicPr>
      <xdr:blipFill>
        <a:blip xmlns:r="http://schemas.openxmlformats.org/officeDocument/2006/relationships" r:embed="rId50" cstate="print"/>
        <a:srcRect l="23556" r="27111"/>
        <a:stretch>
          <a:fillRect/>
        </a:stretch>
      </xdr:blipFill>
      <xdr:spPr bwMode="auto">
        <a:xfrm>
          <a:off x="2000249" y="190919100"/>
          <a:ext cx="158750" cy="190500"/>
        </a:xfrm>
        <a:prstGeom prst="rect">
          <a:avLst/>
        </a:prstGeom>
        <a:noFill/>
        <a:ln w="9525">
          <a:noFill/>
          <a:miter lim="800000"/>
          <a:headEnd/>
          <a:tailEnd/>
        </a:ln>
      </xdr:spPr>
    </xdr:pic>
    <xdr:clientData/>
  </xdr:oneCellAnchor>
  <xdr:oneCellAnchor>
    <xdr:from>
      <xdr:col>3</xdr:col>
      <xdr:colOff>0</xdr:colOff>
      <xdr:row>585</xdr:row>
      <xdr:rowOff>261408</xdr:rowOff>
    </xdr:from>
    <xdr:ext cx="209550" cy="160020"/>
    <xdr:pic>
      <xdr:nvPicPr>
        <xdr:cNvPr id="1063" name="Picture 5" descr="http://t0.gstatic.com/images?q=tbn:ANd9GcR2wLGNqdW1KVjSkkXzxtY9J7kSH3YArES1m5PQzzCeqCTDlyA1FA">
          <a:extLst>
            <a:ext uri="{FF2B5EF4-FFF2-40B4-BE49-F238E27FC236}">
              <a16:creationId xmlns="" xmlns:a16="http://schemas.microsoft.com/office/drawing/2014/main" id="{00000000-0008-0000-0A00-000027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8665908"/>
          <a:ext cx="209550" cy="160020"/>
        </a:xfrm>
        <a:prstGeom prst="rect">
          <a:avLst/>
        </a:prstGeom>
        <a:noFill/>
      </xdr:spPr>
    </xdr:pic>
    <xdr:clientData/>
  </xdr:oneCellAnchor>
  <xdr:oneCellAnchor>
    <xdr:from>
      <xdr:col>3</xdr:col>
      <xdr:colOff>1207557</xdr:colOff>
      <xdr:row>585</xdr:row>
      <xdr:rowOff>13757</xdr:rowOff>
    </xdr:from>
    <xdr:ext cx="152400" cy="203200"/>
    <xdr:pic>
      <xdr:nvPicPr>
        <xdr:cNvPr id="1064" name="Picture 4">
          <a:extLst>
            <a:ext uri="{FF2B5EF4-FFF2-40B4-BE49-F238E27FC236}">
              <a16:creationId xmlns="" xmlns:a16="http://schemas.microsoft.com/office/drawing/2014/main" id="{00000000-0008-0000-0A00-000028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8418257"/>
          <a:ext cx="152400" cy="203200"/>
        </a:xfrm>
        <a:prstGeom prst="rect">
          <a:avLst/>
        </a:prstGeom>
        <a:noFill/>
        <a:ln w="1">
          <a:noFill/>
          <a:miter lim="800000"/>
          <a:headEnd/>
          <a:tailEnd type="none" w="med" len="med"/>
        </a:ln>
        <a:effectLst/>
      </xdr:spPr>
    </xdr:pic>
    <xdr:clientData/>
  </xdr:oneCellAnchor>
  <xdr:oneCellAnchor>
    <xdr:from>
      <xdr:col>3</xdr:col>
      <xdr:colOff>38099</xdr:colOff>
      <xdr:row>585</xdr:row>
      <xdr:rowOff>0</xdr:rowOff>
    </xdr:from>
    <xdr:ext cx="158750" cy="190500"/>
    <xdr:pic>
      <xdr:nvPicPr>
        <xdr:cNvPr id="1065" name="Picture 1064" descr="http://www.blogcdn.com/media/2012/09/ltenetworks.jpg">
          <a:extLst>
            <a:ext uri="{FF2B5EF4-FFF2-40B4-BE49-F238E27FC236}">
              <a16:creationId xmlns="" xmlns:a16="http://schemas.microsoft.com/office/drawing/2014/main" id="{00000000-0008-0000-0A00-000029040000}"/>
            </a:ext>
          </a:extLst>
        </xdr:cNvPr>
        <xdr:cNvPicPr/>
      </xdr:nvPicPr>
      <xdr:blipFill>
        <a:blip xmlns:r="http://schemas.openxmlformats.org/officeDocument/2006/relationships" r:embed="rId50" cstate="print"/>
        <a:srcRect l="23556" r="27111"/>
        <a:stretch>
          <a:fillRect/>
        </a:stretch>
      </xdr:blipFill>
      <xdr:spPr bwMode="auto">
        <a:xfrm>
          <a:off x="2000249" y="188404500"/>
          <a:ext cx="158750" cy="190500"/>
        </a:xfrm>
        <a:prstGeom prst="rect">
          <a:avLst/>
        </a:prstGeom>
        <a:noFill/>
        <a:ln w="9525">
          <a:noFill/>
          <a:miter lim="800000"/>
          <a:headEnd/>
          <a:tailEnd/>
        </a:ln>
      </xdr:spPr>
    </xdr:pic>
    <xdr:clientData/>
  </xdr:oneCellAnchor>
  <xdr:oneCellAnchor>
    <xdr:from>
      <xdr:col>3</xdr:col>
      <xdr:colOff>0</xdr:colOff>
      <xdr:row>586</xdr:row>
      <xdr:rowOff>261408</xdr:rowOff>
    </xdr:from>
    <xdr:ext cx="209550" cy="160020"/>
    <xdr:pic>
      <xdr:nvPicPr>
        <xdr:cNvPr id="1066" name="Picture 5" descr="http://t0.gstatic.com/images?q=tbn:ANd9GcR2wLGNqdW1KVjSkkXzxtY9J7kSH3YArES1m5PQzzCeqCTDlyA1FA">
          <a:extLst>
            <a:ext uri="{FF2B5EF4-FFF2-40B4-BE49-F238E27FC236}">
              <a16:creationId xmlns="" xmlns:a16="http://schemas.microsoft.com/office/drawing/2014/main" id="{00000000-0008-0000-0A00-00002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9923208"/>
          <a:ext cx="209550" cy="160020"/>
        </a:xfrm>
        <a:prstGeom prst="rect">
          <a:avLst/>
        </a:prstGeom>
        <a:noFill/>
      </xdr:spPr>
    </xdr:pic>
    <xdr:clientData/>
  </xdr:oneCellAnchor>
  <xdr:oneCellAnchor>
    <xdr:from>
      <xdr:col>3</xdr:col>
      <xdr:colOff>1207557</xdr:colOff>
      <xdr:row>586</xdr:row>
      <xdr:rowOff>13757</xdr:rowOff>
    </xdr:from>
    <xdr:ext cx="152400" cy="203200"/>
    <xdr:pic>
      <xdr:nvPicPr>
        <xdr:cNvPr id="1067" name="Picture 4">
          <a:extLst>
            <a:ext uri="{FF2B5EF4-FFF2-40B4-BE49-F238E27FC236}">
              <a16:creationId xmlns="" xmlns:a16="http://schemas.microsoft.com/office/drawing/2014/main" id="{00000000-0008-0000-0A00-00002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9675557"/>
          <a:ext cx="152400" cy="203200"/>
        </a:xfrm>
        <a:prstGeom prst="rect">
          <a:avLst/>
        </a:prstGeom>
        <a:noFill/>
        <a:ln w="1">
          <a:noFill/>
          <a:miter lim="800000"/>
          <a:headEnd/>
          <a:tailEnd type="none" w="med" len="med"/>
        </a:ln>
        <a:effectLst/>
      </xdr:spPr>
    </xdr:pic>
    <xdr:clientData/>
  </xdr:oneCellAnchor>
  <xdr:oneCellAnchor>
    <xdr:from>
      <xdr:col>3</xdr:col>
      <xdr:colOff>38099</xdr:colOff>
      <xdr:row>586</xdr:row>
      <xdr:rowOff>0</xdr:rowOff>
    </xdr:from>
    <xdr:ext cx="158750" cy="190500"/>
    <xdr:pic>
      <xdr:nvPicPr>
        <xdr:cNvPr id="1068" name="Picture 1067" descr="http://www.blogcdn.com/media/2012/09/ltenetworks.jpg">
          <a:extLst>
            <a:ext uri="{FF2B5EF4-FFF2-40B4-BE49-F238E27FC236}">
              <a16:creationId xmlns="" xmlns:a16="http://schemas.microsoft.com/office/drawing/2014/main" id="{00000000-0008-0000-0A00-00002C040000}"/>
            </a:ext>
          </a:extLst>
        </xdr:cNvPr>
        <xdr:cNvPicPr/>
      </xdr:nvPicPr>
      <xdr:blipFill>
        <a:blip xmlns:r="http://schemas.openxmlformats.org/officeDocument/2006/relationships" r:embed="rId50" cstate="print"/>
        <a:srcRect l="23556" r="27111"/>
        <a:stretch>
          <a:fillRect/>
        </a:stretch>
      </xdr:blipFill>
      <xdr:spPr bwMode="auto">
        <a:xfrm>
          <a:off x="2000249" y="189661800"/>
          <a:ext cx="158750" cy="190500"/>
        </a:xfrm>
        <a:prstGeom prst="rect">
          <a:avLst/>
        </a:prstGeom>
        <a:noFill/>
        <a:ln w="9525">
          <a:noFill/>
          <a:miter lim="800000"/>
          <a:headEnd/>
          <a:tailEnd/>
        </a:ln>
      </xdr:spPr>
    </xdr:pic>
    <xdr:clientData/>
  </xdr:oneCellAnchor>
  <xdr:oneCellAnchor>
    <xdr:from>
      <xdr:col>3</xdr:col>
      <xdr:colOff>0</xdr:colOff>
      <xdr:row>584</xdr:row>
      <xdr:rowOff>261408</xdr:rowOff>
    </xdr:from>
    <xdr:ext cx="209550" cy="160020"/>
    <xdr:pic>
      <xdr:nvPicPr>
        <xdr:cNvPr id="1071" name="Picture 5" descr="http://t0.gstatic.com/images?q=tbn:ANd9GcR2wLGNqdW1KVjSkkXzxtY9J7kSH3YArES1m5PQzzCeqCTDlyA1FA">
          <a:extLst>
            <a:ext uri="{FF2B5EF4-FFF2-40B4-BE49-F238E27FC236}">
              <a16:creationId xmlns="" xmlns:a16="http://schemas.microsoft.com/office/drawing/2014/main" id="{00000000-0008-0000-0A00-00002F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7408608"/>
          <a:ext cx="209550" cy="160020"/>
        </a:xfrm>
        <a:prstGeom prst="rect">
          <a:avLst/>
        </a:prstGeom>
        <a:noFill/>
      </xdr:spPr>
    </xdr:pic>
    <xdr:clientData/>
  </xdr:oneCellAnchor>
  <xdr:oneCellAnchor>
    <xdr:from>
      <xdr:col>3</xdr:col>
      <xdr:colOff>1207557</xdr:colOff>
      <xdr:row>584</xdr:row>
      <xdr:rowOff>13757</xdr:rowOff>
    </xdr:from>
    <xdr:ext cx="152400" cy="203200"/>
    <xdr:pic>
      <xdr:nvPicPr>
        <xdr:cNvPr id="1072" name="Picture 4">
          <a:extLst>
            <a:ext uri="{FF2B5EF4-FFF2-40B4-BE49-F238E27FC236}">
              <a16:creationId xmlns="" xmlns:a16="http://schemas.microsoft.com/office/drawing/2014/main" id="{00000000-0008-0000-0A00-000030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7160957"/>
          <a:ext cx="152400" cy="203200"/>
        </a:xfrm>
        <a:prstGeom prst="rect">
          <a:avLst/>
        </a:prstGeom>
        <a:noFill/>
        <a:ln w="1">
          <a:noFill/>
          <a:miter lim="800000"/>
          <a:headEnd/>
          <a:tailEnd type="none" w="med" len="med"/>
        </a:ln>
        <a:effectLst/>
      </xdr:spPr>
    </xdr:pic>
    <xdr:clientData/>
  </xdr:oneCellAnchor>
  <xdr:oneCellAnchor>
    <xdr:from>
      <xdr:col>3</xdr:col>
      <xdr:colOff>38099</xdr:colOff>
      <xdr:row>584</xdr:row>
      <xdr:rowOff>0</xdr:rowOff>
    </xdr:from>
    <xdr:ext cx="158750" cy="190500"/>
    <xdr:pic>
      <xdr:nvPicPr>
        <xdr:cNvPr id="1073" name="Picture 1072" descr="http://www.blogcdn.com/media/2012/09/ltenetworks.jpg">
          <a:extLst>
            <a:ext uri="{FF2B5EF4-FFF2-40B4-BE49-F238E27FC236}">
              <a16:creationId xmlns="" xmlns:a16="http://schemas.microsoft.com/office/drawing/2014/main" id="{00000000-0008-0000-0A00-000031040000}"/>
            </a:ext>
          </a:extLst>
        </xdr:cNvPr>
        <xdr:cNvPicPr/>
      </xdr:nvPicPr>
      <xdr:blipFill>
        <a:blip xmlns:r="http://schemas.openxmlformats.org/officeDocument/2006/relationships" r:embed="rId50" cstate="print"/>
        <a:srcRect l="23556" r="27111"/>
        <a:stretch>
          <a:fillRect/>
        </a:stretch>
      </xdr:blipFill>
      <xdr:spPr bwMode="auto">
        <a:xfrm>
          <a:off x="2000249" y="187147200"/>
          <a:ext cx="158750" cy="190500"/>
        </a:xfrm>
        <a:prstGeom prst="rect">
          <a:avLst/>
        </a:prstGeom>
        <a:noFill/>
        <a:ln w="9525">
          <a:noFill/>
          <a:miter lim="800000"/>
          <a:headEnd/>
          <a:tailEnd/>
        </a:ln>
      </xdr:spPr>
    </xdr:pic>
    <xdr:clientData/>
  </xdr:oneCellAnchor>
  <xdr:oneCellAnchor>
    <xdr:from>
      <xdr:col>3</xdr:col>
      <xdr:colOff>0</xdr:colOff>
      <xdr:row>285</xdr:row>
      <xdr:rowOff>261408</xdr:rowOff>
    </xdr:from>
    <xdr:ext cx="209550" cy="160020"/>
    <xdr:pic>
      <xdr:nvPicPr>
        <xdr:cNvPr id="1074" name="Picture 5" descr="http://t0.gstatic.com/images?q=tbn:ANd9GcR2wLGNqdW1KVjSkkXzxtY9J7kSH3YArES1m5PQzzCeqCTDlyA1FA">
          <a:extLst>
            <a:ext uri="{FF2B5EF4-FFF2-40B4-BE49-F238E27FC236}">
              <a16:creationId xmlns="" xmlns:a16="http://schemas.microsoft.com/office/drawing/2014/main" id="{00000000-0008-0000-0A00-000032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9588108"/>
          <a:ext cx="209550" cy="160020"/>
        </a:xfrm>
        <a:prstGeom prst="rect">
          <a:avLst/>
        </a:prstGeom>
        <a:noFill/>
      </xdr:spPr>
    </xdr:pic>
    <xdr:clientData/>
  </xdr:oneCellAnchor>
  <xdr:oneCellAnchor>
    <xdr:from>
      <xdr:col>3</xdr:col>
      <xdr:colOff>1207557</xdr:colOff>
      <xdr:row>285</xdr:row>
      <xdr:rowOff>13757</xdr:rowOff>
    </xdr:from>
    <xdr:ext cx="152400" cy="203200"/>
    <xdr:pic>
      <xdr:nvPicPr>
        <xdr:cNvPr id="1075" name="Picture 4">
          <a:extLst>
            <a:ext uri="{FF2B5EF4-FFF2-40B4-BE49-F238E27FC236}">
              <a16:creationId xmlns="" xmlns:a16="http://schemas.microsoft.com/office/drawing/2014/main" id="{00000000-0008-0000-0A00-000033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9340457"/>
          <a:ext cx="152400" cy="203200"/>
        </a:xfrm>
        <a:prstGeom prst="rect">
          <a:avLst/>
        </a:prstGeom>
        <a:noFill/>
        <a:ln w="1">
          <a:noFill/>
          <a:miter lim="800000"/>
          <a:headEnd/>
          <a:tailEnd type="none" w="med" len="med"/>
        </a:ln>
        <a:effectLst/>
      </xdr:spPr>
    </xdr:pic>
    <xdr:clientData/>
  </xdr:oneCellAnchor>
  <xdr:oneCellAnchor>
    <xdr:from>
      <xdr:col>3</xdr:col>
      <xdr:colOff>38099</xdr:colOff>
      <xdr:row>285</xdr:row>
      <xdr:rowOff>0</xdr:rowOff>
    </xdr:from>
    <xdr:ext cx="158750" cy="190500"/>
    <xdr:pic>
      <xdr:nvPicPr>
        <xdr:cNvPr id="1076" name="Picture 1075" descr="http://www.blogcdn.com/media/2012/09/ltenetworks.jpg">
          <a:extLst>
            <a:ext uri="{FF2B5EF4-FFF2-40B4-BE49-F238E27FC236}">
              <a16:creationId xmlns="" xmlns:a16="http://schemas.microsoft.com/office/drawing/2014/main" id="{00000000-0008-0000-0A00-000034040000}"/>
            </a:ext>
          </a:extLst>
        </xdr:cNvPr>
        <xdr:cNvPicPr/>
      </xdr:nvPicPr>
      <xdr:blipFill>
        <a:blip xmlns:r="http://schemas.openxmlformats.org/officeDocument/2006/relationships" r:embed="rId50" cstate="print"/>
        <a:srcRect l="23556" r="27111"/>
        <a:stretch>
          <a:fillRect/>
        </a:stretch>
      </xdr:blipFill>
      <xdr:spPr bwMode="auto">
        <a:xfrm>
          <a:off x="2000249" y="99326700"/>
          <a:ext cx="158750" cy="190500"/>
        </a:xfrm>
        <a:prstGeom prst="rect">
          <a:avLst/>
        </a:prstGeom>
        <a:noFill/>
        <a:ln w="9525">
          <a:noFill/>
          <a:miter lim="800000"/>
          <a:headEnd/>
          <a:tailEnd/>
        </a:ln>
      </xdr:spPr>
    </xdr:pic>
    <xdr:clientData/>
  </xdr:oneCellAnchor>
  <xdr:oneCellAnchor>
    <xdr:from>
      <xdr:col>3</xdr:col>
      <xdr:colOff>0</xdr:colOff>
      <xdr:row>839</xdr:row>
      <xdr:rowOff>261408</xdr:rowOff>
    </xdr:from>
    <xdr:ext cx="209550" cy="160020"/>
    <xdr:pic>
      <xdr:nvPicPr>
        <xdr:cNvPr id="1080" name="Picture 5" descr="http://t0.gstatic.com/images?q=tbn:ANd9GcR2wLGNqdW1KVjSkkXzxtY9J7kSH3YArES1m5PQzzCeqCTDlyA1FA">
          <a:extLst>
            <a:ext uri="{FF2B5EF4-FFF2-40B4-BE49-F238E27FC236}">
              <a16:creationId xmlns="" xmlns:a16="http://schemas.microsoft.com/office/drawing/2014/main" id="{00000000-0008-0000-0A00-000038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4614683"/>
          <a:ext cx="209550" cy="160020"/>
        </a:xfrm>
        <a:prstGeom prst="rect">
          <a:avLst/>
        </a:prstGeom>
        <a:noFill/>
      </xdr:spPr>
    </xdr:pic>
    <xdr:clientData/>
  </xdr:oneCellAnchor>
  <xdr:oneCellAnchor>
    <xdr:from>
      <xdr:col>3</xdr:col>
      <xdr:colOff>1207557</xdr:colOff>
      <xdr:row>839</xdr:row>
      <xdr:rowOff>13757</xdr:rowOff>
    </xdr:from>
    <xdr:ext cx="152400" cy="203200"/>
    <xdr:pic>
      <xdr:nvPicPr>
        <xdr:cNvPr id="1081" name="Picture 4">
          <a:extLst>
            <a:ext uri="{FF2B5EF4-FFF2-40B4-BE49-F238E27FC236}">
              <a16:creationId xmlns="" xmlns:a16="http://schemas.microsoft.com/office/drawing/2014/main" id="{00000000-0008-0000-0A00-000039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4367032"/>
          <a:ext cx="152400" cy="203200"/>
        </a:xfrm>
        <a:prstGeom prst="rect">
          <a:avLst/>
        </a:prstGeom>
        <a:noFill/>
        <a:ln w="1">
          <a:noFill/>
          <a:miter lim="800000"/>
          <a:headEnd/>
          <a:tailEnd type="none" w="med" len="med"/>
        </a:ln>
        <a:effectLst/>
      </xdr:spPr>
    </xdr:pic>
    <xdr:clientData/>
  </xdr:oneCellAnchor>
  <xdr:oneCellAnchor>
    <xdr:from>
      <xdr:col>3</xdr:col>
      <xdr:colOff>38099</xdr:colOff>
      <xdr:row>839</xdr:row>
      <xdr:rowOff>0</xdr:rowOff>
    </xdr:from>
    <xdr:ext cx="158750" cy="190500"/>
    <xdr:pic>
      <xdr:nvPicPr>
        <xdr:cNvPr id="1082" name="Picture 1081" descr="http://www.blogcdn.com/media/2012/09/ltenetworks.jpg">
          <a:extLst>
            <a:ext uri="{FF2B5EF4-FFF2-40B4-BE49-F238E27FC236}">
              <a16:creationId xmlns="" xmlns:a16="http://schemas.microsoft.com/office/drawing/2014/main" id="{00000000-0008-0000-0A00-00003A040000}"/>
            </a:ext>
          </a:extLst>
        </xdr:cNvPr>
        <xdr:cNvPicPr/>
      </xdr:nvPicPr>
      <xdr:blipFill>
        <a:blip xmlns:r="http://schemas.openxmlformats.org/officeDocument/2006/relationships" r:embed="rId50" cstate="print"/>
        <a:srcRect l="23556" r="27111"/>
        <a:stretch>
          <a:fillRect/>
        </a:stretch>
      </xdr:blipFill>
      <xdr:spPr bwMode="auto">
        <a:xfrm>
          <a:off x="2000249" y="464353275"/>
          <a:ext cx="158750" cy="190500"/>
        </a:xfrm>
        <a:prstGeom prst="rect">
          <a:avLst/>
        </a:prstGeom>
        <a:noFill/>
        <a:ln w="9525">
          <a:noFill/>
          <a:miter lim="800000"/>
          <a:headEnd/>
          <a:tailEnd/>
        </a:ln>
      </xdr:spPr>
    </xdr:pic>
    <xdr:clientData/>
  </xdr:oneCellAnchor>
  <xdr:oneCellAnchor>
    <xdr:from>
      <xdr:col>3</xdr:col>
      <xdr:colOff>0</xdr:colOff>
      <xdr:row>838</xdr:row>
      <xdr:rowOff>261408</xdr:rowOff>
    </xdr:from>
    <xdr:ext cx="209550" cy="160020"/>
    <xdr:pic>
      <xdr:nvPicPr>
        <xdr:cNvPr id="1084" name="Picture 5" descr="http://t0.gstatic.com/images?q=tbn:ANd9GcR2wLGNqdW1KVjSkkXzxtY9J7kSH3YArES1m5PQzzCeqCTDlyA1FA">
          <a:extLst>
            <a:ext uri="{FF2B5EF4-FFF2-40B4-BE49-F238E27FC236}">
              <a16:creationId xmlns="" xmlns:a16="http://schemas.microsoft.com/office/drawing/2014/main" id="{00000000-0008-0000-0A00-00003C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3376433"/>
          <a:ext cx="209550" cy="160020"/>
        </a:xfrm>
        <a:prstGeom prst="rect">
          <a:avLst/>
        </a:prstGeom>
        <a:noFill/>
      </xdr:spPr>
    </xdr:pic>
    <xdr:clientData/>
  </xdr:oneCellAnchor>
  <xdr:oneCellAnchor>
    <xdr:from>
      <xdr:col>3</xdr:col>
      <xdr:colOff>1207557</xdr:colOff>
      <xdr:row>838</xdr:row>
      <xdr:rowOff>13757</xdr:rowOff>
    </xdr:from>
    <xdr:ext cx="152400" cy="203200"/>
    <xdr:pic>
      <xdr:nvPicPr>
        <xdr:cNvPr id="1085" name="Picture 4">
          <a:extLst>
            <a:ext uri="{FF2B5EF4-FFF2-40B4-BE49-F238E27FC236}">
              <a16:creationId xmlns="" xmlns:a16="http://schemas.microsoft.com/office/drawing/2014/main" id="{00000000-0008-0000-0A00-00003D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3128782"/>
          <a:ext cx="152400" cy="203200"/>
        </a:xfrm>
        <a:prstGeom prst="rect">
          <a:avLst/>
        </a:prstGeom>
        <a:noFill/>
        <a:ln w="1">
          <a:noFill/>
          <a:miter lim="800000"/>
          <a:headEnd/>
          <a:tailEnd type="none" w="med" len="med"/>
        </a:ln>
        <a:effectLst/>
      </xdr:spPr>
    </xdr:pic>
    <xdr:clientData/>
  </xdr:oneCellAnchor>
  <xdr:oneCellAnchor>
    <xdr:from>
      <xdr:col>3</xdr:col>
      <xdr:colOff>38099</xdr:colOff>
      <xdr:row>838</xdr:row>
      <xdr:rowOff>0</xdr:rowOff>
    </xdr:from>
    <xdr:ext cx="158750" cy="190500"/>
    <xdr:pic>
      <xdr:nvPicPr>
        <xdr:cNvPr id="1086" name="Picture 1085" descr="http://www.blogcdn.com/media/2012/09/ltenetworks.jpg">
          <a:extLst>
            <a:ext uri="{FF2B5EF4-FFF2-40B4-BE49-F238E27FC236}">
              <a16:creationId xmlns="" xmlns:a16="http://schemas.microsoft.com/office/drawing/2014/main" id="{00000000-0008-0000-0A00-00003E040000}"/>
            </a:ext>
          </a:extLst>
        </xdr:cNvPr>
        <xdr:cNvPicPr/>
      </xdr:nvPicPr>
      <xdr:blipFill>
        <a:blip xmlns:r="http://schemas.openxmlformats.org/officeDocument/2006/relationships" r:embed="rId50" cstate="print"/>
        <a:srcRect l="23556" r="27111"/>
        <a:stretch>
          <a:fillRect/>
        </a:stretch>
      </xdr:blipFill>
      <xdr:spPr bwMode="auto">
        <a:xfrm>
          <a:off x="2000249" y="463115025"/>
          <a:ext cx="158750" cy="190500"/>
        </a:xfrm>
        <a:prstGeom prst="rect">
          <a:avLst/>
        </a:prstGeom>
        <a:noFill/>
        <a:ln w="9525">
          <a:noFill/>
          <a:miter lim="800000"/>
          <a:headEnd/>
          <a:tailEnd/>
        </a:ln>
      </xdr:spPr>
    </xdr:pic>
    <xdr:clientData/>
  </xdr:oneCellAnchor>
  <xdr:oneCellAnchor>
    <xdr:from>
      <xdr:col>3</xdr:col>
      <xdr:colOff>0</xdr:colOff>
      <xdr:row>837</xdr:row>
      <xdr:rowOff>261408</xdr:rowOff>
    </xdr:from>
    <xdr:ext cx="209550" cy="160020"/>
    <xdr:pic>
      <xdr:nvPicPr>
        <xdr:cNvPr id="1088" name="Picture 5" descr="http://t0.gstatic.com/images?q=tbn:ANd9GcR2wLGNqdW1KVjSkkXzxtY9J7kSH3YArES1m5PQzzCeqCTDlyA1FA">
          <a:extLst>
            <a:ext uri="{FF2B5EF4-FFF2-40B4-BE49-F238E27FC236}">
              <a16:creationId xmlns="" xmlns:a16="http://schemas.microsoft.com/office/drawing/2014/main" id="{00000000-0008-0000-0A00-00004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2138183"/>
          <a:ext cx="209550" cy="160020"/>
        </a:xfrm>
        <a:prstGeom prst="rect">
          <a:avLst/>
        </a:prstGeom>
        <a:noFill/>
      </xdr:spPr>
    </xdr:pic>
    <xdr:clientData/>
  </xdr:oneCellAnchor>
  <xdr:oneCellAnchor>
    <xdr:from>
      <xdr:col>3</xdr:col>
      <xdr:colOff>1207557</xdr:colOff>
      <xdr:row>837</xdr:row>
      <xdr:rowOff>13757</xdr:rowOff>
    </xdr:from>
    <xdr:ext cx="152400" cy="203200"/>
    <xdr:pic>
      <xdr:nvPicPr>
        <xdr:cNvPr id="1089" name="Picture 4">
          <a:extLst>
            <a:ext uri="{FF2B5EF4-FFF2-40B4-BE49-F238E27FC236}">
              <a16:creationId xmlns="" xmlns:a16="http://schemas.microsoft.com/office/drawing/2014/main" id="{00000000-0008-0000-0A00-00004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1890532"/>
          <a:ext cx="152400" cy="203200"/>
        </a:xfrm>
        <a:prstGeom prst="rect">
          <a:avLst/>
        </a:prstGeom>
        <a:noFill/>
        <a:ln w="1">
          <a:noFill/>
          <a:miter lim="800000"/>
          <a:headEnd/>
          <a:tailEnd type="none" w="med" len="med"/>
        </a:ln>
        <a:effectLst/>
      </xdr:spPr>
    </xdr:pic>
    <xdr:clientData/>
  </xdr:oneCellAnchor>
  <xdr:oneCellAnchor>
    <xdr:from>
      <xdr:col>3</xdr:col>
      <xdr:colOff>38099</xdr:colOff>
      <xdr:row>837</xdr:row>
      <xdr:rowOff>0</xdr:rowOff>
    </xdr:from>
    <xdr:ext cx="158750" cy="190500"/>
    <xdr:pic>
      <xdr:nvPicPr>
        <xdr:cNvPr id="1090" name="Picture 1089" descr="http://www.blogcdn.com/media/2012/09/ltenetworks.jpg">
          <a:extLst>
            <a:ext uri="{FF2B5EF4-FFF2-40B4-BE49-F238E27FC236}">
              <a16:creationId xmlns="" xmlns:a16="http://schemas.microsoft.com/office/drawing/2014/main" id="{00000000-0008-0000-0A00-000042040000}"/>
            </a:ext>
          </a:extLst>
        </xdr:cNvPr>
        <xdr:cNvPicPr/>
      </xdr:nvPicPr>
      <xdr:blipFill>
        <a:blip xmlns:r="http://schemas.openxmlformats.org/officeDocument/2006/relationships" r:embed="rId50" cstate="print"/>
        <a:srcRect l="23556" r="27111"/>
        <a:stretch>
          <a:fillRect/>
        </a:stretch>
      </xdr:blipFill>
      <xdr:spPr bwMode="auto">
        <a:xfrm>
          <a:off x="2000249" y="461876775"/>
          <a:ext cx="158750" cy="190500"/>
        </a:xfrm>
        <a:prstGeom prst="rect">
          <a:avLst/>
        </a:prstGeom>
        <a:noFill/>
        <a:ln w="9525">
          <a:noFill/>
          <a:miter lim="800000"/>
          <a:headEnd/>
          <a:tailEnd/>
        </a:ln>
      </xdr:spPr>
    </xdr:pic>
    <xdr:clientData/>
  </xdr:oneCellAnchor>
  <xdr:oneCellAnchor>
    <xdr:from>
      <xdr:col>3</xdr:col>
      <xdr:colOff>0</xdr:colOff>
      <xdr:row>352</xdr:row>
      <xdr:rowOff>261408</xdr:rowOff>
    </xdr:from>
    <xdr:ext cx="209550" cy="160020"/>
    <xdr:pic>
      <xdr:nvPicPr>
        <xdr:cNvPr id="1091" name="Picture 5" descr="http://t0.gstatic.com/images?q=tbn:ANd9GcR2wLGNqdW1KVjSkkXzxtY9J7kSH3YArES1m5PQzzCeqCTDlyA1FA">
          <a:extLst>
            <a:ext uri="{FF2B5EF4-FFF2-40B4-BE49-F238E27FC236}">
              <a16:creationId xmlns="" xmlns:a16="http://schemas.microsoft.com/office/drawing/2014/main" id="{00000000-0008-0000-0A00-000043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9743008"/>
          <a:ext cx="209550" cy="160020"/>
        </a:xfrm>
        <a:prstGeom prst="rect">
          <a:avLst/>
        </a:prstGeom>
        <a:noFill/>
      </xdr:spPr>
    </xdr:pic>
    <xdr:clientData/>
  </xdr:oneCellAnchor>
  <xdr:oneCellAnchor>
    <xdr:from>
      <xdr:col>3</xdr:col>
      <xdr:colOff>1207557</xdr:colOff>
      <xdr:row>352</xdr:row>
      <xdr:rowOff>13757</xdr:rowOff>
    </xdr:from>
    <xdr:ext cx="152400" cy="203200"/>
    <xdr:pic>
      <xdr:nvPicPr>
        <xdr:cNvPr id="1092" name="Picture 4">
          <a:extLst>
            <a:ext uri="{FF2B5EF4-FFF2-40B4-BE49-F238E27FC236}">
              <a16:creationId xmlns="" xmlns:a16="http://schemas.microsoft.com/office/drawing/2014/main" id="{00000000-0008-0000-0A00-000044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19495357"/>
          <a:ext cx="152400" cy="203200"/>
        </a:xfrm>
        <a:prstGeom prst="rect">
          <a:avLst/>
        </a:prstGeom>
        <a:noFill/>
        <a:ln w="1">
          <a:noFill/>
          <a:miter lim="800000"/>
          <a:headEnd/>
          <a:tailEnd type="none" w="med" len="med"/>
        </a:ln>
        <a:effectLst/>
      </xdr:spPr>
    </xdr:pic>
    <xdr:clientData/>
  </xdr:oneCellAnchor>
  <xdr:oneCellAnchor>
    <xdr:from>
      <xdr:col>3</xdr:col>
      <xdr:colOff>38099</xdr:colOff>
      <xdr:row>352</xdr:row>
      <xdr:rowOff>0</xdr:rowOff>
    </xdr:from>
    <xdr:ext cx="158750" cy="190500"/>
    <xdr:pic>
      <xdr:nvPicPr>
        <xdr:cNvPr id="1093" name="Picture 1092" descr="http://www.blogcdn.com/media/2012/09/ltenetworks.jpg">
          <a:extLst>
            <a:ext uri="{FF2B5EF4-FFF2-40B4-BE49-F238E27FC236}">
              <a16:creationId xmlns="" xmlns:a16="http://schemas.microsoft.com/office/drawing/2014/main" id="{00000000-0008-0000-0A00-000045040000}"/>
            </a:ext>
          </a:extLst>
        </xdr:cNvPr>
        <xdr:cNvPicPr/>
      </xdr:nvPicPr>
      <xdr:blipFill>
        <a:blip xmlns:r="http://schemas.openxmlformats.org/officeDocument/2006/relationships" r:embed="rId50" cstate="print"/>
        <a:srcRect l="23556" r="27111"/>
        <a:stretch>
          <a:fillRect/>
        </a:stretch>
      </xdr:blipFill>
      <xdr:spPr bwMode="auto">
        <a:xfrm>
          <a:off x="2000249" y="119481600"/>
          <a:ext cx="158750" cy="190500"/>
        </a:xfrm>
        <a:prstGeom prst="rect">
          <a:avLst/>
        </a:prstGeom>
        <a:noFill/>
        <a:ln w="9525">
          <a:noFill/>
          <a:miter lim="800000"/>
          <a:headEnd/>
          <a:tailEnd/>
        </a:ln>
      </xdr:spPr>
    </xdr:pic>
    <xdr:clientData/>
  </xdr:oneCellAnchor>
  <xdr:oneCellAnchor>
    <xdr:from>
      <xdr:col>3</xdr:col>
      <xdr:colOff>0</xdr:colOff>
      <xdr:row>351</xdr:row>
      <xdr:rowOff>15079</xdr:rowOff>
    </xdr:from>
    <xdr:ext cx="200025" cy="140018"/>
    <xdr:pic>
      <xdr:nvPicPr>
        <xdr:cNvPr id="1094" name="Picture 5" descr="http://t0.gstatic.com/images?q=tbn:ANd9GcR2wLGNqdW1KVjSkkXzxtY9J7kSH3YArES1m5PQzzCeqCTDlyA1FA">
          <a:extLst>
            <a:ext uri="{FF2B5EF4-FFF2-40B4-BE49-F238E27FC236}">
              <a16:creationId xmlns="" xmlns:a16="http://schemas.microsoft.com/office/drawing/2014/main" id="{00000000-0008-0000-0A00-000046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18315579"/>
          <a:ext cx="200025" cy="140018"/>
        </a:xfrm>
        <a:prstGeom prst="rect">
          <a:avLst/>
        </a:prstGeom>
        <a:noFill/>
      </xdr:spPr>
    </xdr:pic>
    <xdr:clientData/>
  </xdr:oneCellAnchor>
  <xdr:oneCellAnchor>
    <xdr:from>
      <xdr:col>3</xdr:col>
      <xdr:colOff>1227931</xdr:colOff>
      <xdr:row>351</xdr:row>
      <xdr:rowOff>0</xdr:rowOff>
    </xdr:from>
    <xdr:ext cx="152400" cy="203200"/>
    <xdr:pic>
      <xdr:nvPicPr>
        <xdr:cNvPr id="1095" name="Picture 4">
          <a:extLst>
            <a:ext uri="{FF2B5EF4-FFF2-40B4-BE49-F238E27FC236}">
              <a16:creationId xmlns="" xmlns:a16="http://schemas.microsoft.com/office/drawing/2014/main" id="{00000000-0008-0000-0A00-000047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0081" y="118300500"/>
          <a:ext cx="152400" cy="203200"/>
        </a:xfrm>
        <a:prstGeom prst="rect">
          <a:avLst/>
        </a:prstGeom>
        <a:noFill/>
        <a:ln w="1">
          <a:noFill/>
          <a:miter lim="800000"/>
          <a:headEnd/>
          <a:tailEnd type="none" w="med" len="med"/>
        </a:ln>
        <a:effectLst/>
      </xdr:spPr>
    </xdr:pic>
    <xdr:clientData/>
  </xdr:oneCellAnchor>
  <xdr:oneCellAnchor>
    <xdr:from>
      <xdr:col>3</xdr:col>
      <xdr:colOff>0</xdr:colOff>
      <xdr:row>583</xdr:row>
      <xdr:rowOff>261408</xdr:rowOff>
    </xdr:from>
    <xdr:ext cx="209550" cy="160020"/>
    <xdr:pic>
      <xdr:nvPicPr>
        <xdr:cNvPr id="1099" name="Picture 5" descr="http://t0.gstatic.com/images?q=tbn:ANd9GcR2wLGNqdW1KVjSkkXzxtY9J7kSH3YArES1m5PQzzCeqCTDlyA1FA">
          <a:extLst>
            <a:ext uri="{FF2B5EF4-FFF2-40B4-BE49-F238E27FC236}">
              <a16:creationId xmlns="" xmlns:a16="http://schemas.microsoft.com/office/drawing/2014/main" id="{00000000-0008-0000-0A00-00004B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6151308"/>
          <a:ext cx="209550" cy="160020"/>
        </a:xfrm>
        <a:prstGeom prst="rect">
          <a:avLst/>
        </a:prstGeom>
        <a:noFill/>
      </xdr:spPr>
    </xdr:pic>
    <xdr:clientData/>
  </xdr:oneCellAnchor>
  <xdr:oneCellAnchor>
    <xdr:from>
      <xdr:col>3</xdr:col>
      <xdr:colOff>1207557</xdr:colOff>
      <xdr:row>583</xdr:row>
      <xdr:rowOff>13757</xdr:rowOff>
    </xdr:from>
    <xdr:ext cx="152400" cy="203200"/>
    <xdr:pic>
      <xdr:nvPicPr>
        <xdr:cNvPr id="1100" name="Picture 4">
          <a:extLst>
            <a:ext uri="{FF2B5EF4-FFF2-40B4-BE49-F238E27FC236}">
              <a16:creationId xmlns="" xmlns:a16="http://schemas.microsoft.com/office/drawing/2014/main" id="{00000000-0008-0000-0A00-00004C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5903657"/>
          <a:ext cx="152400" cy="203200"/>
        </a:xfrm>
        <a:prstGeom prst="rect">
          <a:avLst/>
        </a:prstGeom>
        <a:noFill/>
        <a:ln w="1">
          <a:noFill/>
          <a:miter lim="800000"/>
          <a:headEnd/>
          <a:tailEnd type="none" w="med" len="med"/>
        </a:ln>
        <a:effectLst/>
      </xdr:spPr>
    </xdr:pic>
    <xdr:clientData/>
  </xdr:oneCellAnchor>
  <xdr:oneCellAnchor>
    <xdr:from>
      <xdr:col>3</xdr:col>
      <xdr:colOff>38099</xdr:colOff>
      <xdr:row>583</xdr:row>
      <xdr:rowOff>0</xdr:rowOff>
    </xdr:from>
    <xdr:ext cx="158750" cy="190500"/>
    <xdr:pic>
      <xdr:nvPicPr>
        <xdr:cNvPr id="1101" name="Picture 1100" descr="http://www.blogcdn.com/media/2012/09/ltenetworks.jpg">
          <a:extLst>
            <a:ext uri="{FF2B5EF4-FFF2-40B4-BE49-F238E27FC236}">
              <a16:creationId xmlns="" xmlns:a16="http://schemas.microsoft.com/office/drawing/2014/main" id="{00000000-0008-0000-0A00-00004D040000}"/>
            </a:ext>
          </a:extLst>
        </xdr:cNvPr>
        <xdr:cNvPicPr/>
      </xdr:nvPicPr>
      <xdr:blipFill>
        <a:blip xmlns:r="http://schemas.openxmlformats.org/officeDocument/2006/relationships" r:embed="rId50" cstate="print"/>
        <a:srcRect l="23556" r="27111"/>
        <a:stretch>
          <a:fillRect/>
        </a:stretch>
      </xdr:blipFill>
      <xdr:spPr bwMode="auto">
        <a:xfrm>
          <a:off x="2000249" y="185889900"/>
          <a:ext cx="158750" cy="190500"/>
        </a:xfrm>
        <a:prstGeom prst="rect">
          <a:avLst/>
        </a:prstGeom>
        <a:noFill/>
        <a:ln w="9525">
          <a:noFill/>
          <a:miter lim="800000"/>
          <a:headEnd/>
          <a:tailEnd/>
        </a:ln>
      </xdr:spPr>
    </xdr:pic>
    <xdr:clientData/>
  </xdr:oneCellAnchor>
  <xdr:oneCellAnchor>
    <xdr:from>
      <xdr:col>3</xdr:col>
      <xdr:colOff>0</xdr:colOff>
      <xdr:row>836</xdr:row>
      <xdr:rowOff>261408</xdr:rowOff>
    </xdr:from>
    <xdr:ext cx="209550" cy="160020"/>
    <xdr:pic>
      <xdr:nvPicPr>
        <xdr:cNvPr id="1103" name="Picture 5" descr="http://t0.gstatic.com/images?q=tbn:ANd9GcR2wLGNqdW1KVjSkkXzxtY9J7kSH3YArES1m5PQzzCeqCTDlyA1FA">
          <a:extLst>
            <a:ext uri="{FF2B5EF4-FFF2-40B4-BE49-F238E27FC236}">
              <a16:creationId xmlns="" xmlns:a16="http://schemas.microsoft.com/office/drawing/2014/main" id="{00000000-0008-0000-0A00-00004F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0899933"/>
          <a:ext cx="209550" cy="160020"/>
        </a:xfrm>
        <a:prstGeom prst="rect">
          <a:avLst/>
        </a:prstGeom>
        <a:noFill/>
      </xdr:spPr>
    </xdr:pic>
    <xdr:clientData/>
  </xdr:oneCellAnchor>
  <xdr:oneCellAnchor>
    <xdr:from>
      <xdr:col>3</xdr:col>
      <xdr:colOff>1207557</xdr:colOff>
      <xdr:row>836</xdr:row>
      <xdr:rowOff>13757</xdr:rowOff>
    </xdr:from>
    <xdr:ext cx="152400" cy="203200"/>
    <xdr:pic>
      <xdr:nvPicPr>
        <xdr:cNvPr id="1104" name="Picture 4">
          <a:extLst>
            <a:ext uri="{FF2B5EF4-FFF2-40B4-BE49-F238E27FC236}">
              <a16:creationId xmlns="" xmlns:a16="http://schemas.microsoft.com/office/drawing/2014/main" id="{00000000-0008-0000-0A00-000050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0652282"/>
          <a:ext cx="152400" cy="203200"/>
        </a:xfrm>
        <a:prstGeom prst="rect">
          <a:avLst/>
        </a:prstGeom>
        <a:noFill/>
        <a:ln w="1">
          <a:noFill/>
          <a:miter lim="800000"/>
          <a:headEnd/>
          <a:tailEnd type="none" w="med" len="med"/>
        </a:ln>
        <a:effectLst/>
      </xdr:spPr>
    </xdr:pic>
    <xdr:clientData/>
  </xdr:oneCellAnchor>
  <xdr:oneCellAnchor>
    <xdr:from>
      <xdr:col>3</xdr:col>
      <xdr:colOff>38099</xdr:colOff>
      <xdr:row>836</xdr:row>
      <xdr:rowOff>0</xdr:rowOff>
    </xdr:from>
    <xdr:ext cx="158750" cy="190500"/>
    <xdr:pic>
      <xdr:nvPicPr>
        <xdr:cNvPr id="1105" name="Picture 1104" descr="http://www.blogcdn.com/media/2012/09/ltenetworks.jpg">
          <a:extLst>
            <a:ext uri="{FF2B5EF4-FFF2-40B4-BE49-F238E27FC236}">
              <a16:creationId xmlns="" xmlns:a16="http://schemas.microsoft.com/office/drawing/2014/main" id="{00000000-0008-0000-0A00-000051040000}"/>
            </a:ext>
          </a:extLst>
        </xdr:cNvPr>
        <xdr:cNvPicPr/>
      </xdr:nvPicPr>
      <xdr:blipFill>
        <a:blip xmlns:r="http://schemas.openxmlformats.org/officeDocument/2006/relationships" r:embed="rId50" cstate="print"/>
        <a:srcRect l="23556" r="27111"/>
        <a:stretch>
          <a:fillRect/>
        </a:stretch>
      </xdr:blipFill>
      <xdr:spPr bwMode="auto">
        <a:xfrm>
          <a:off x="2000249" y="460638525"/>
          <a:ext cx="158750" cy="190500"/>
        </a:xfrm>
        <a:prstGeom prst="rect">
          <a:avLst/>
        </a:prstGeom>
        <a:noFill/>
        <a:ln w="9525">
          <a:noFill/>
          <a:miter lim="800000"/>
          <a:headEnd/>
          <a:tailEnd/>
        </a:ln>
      </xdr:spPr>
    </xdr:pic>
    <xdr:clientData/>
  </xdr:oneCellAnchor>
  <xdr:oneCellAnchor>
    <xdr:from>
      <xdr:col>3</xdr:col>
      <xdr:colOff>0</xdr:colOff>
      <xdr:row>582</xdr:row>
      <xdr:rowOff>261408</xdr:rowOff>
    </xdr:from>
    <xdr:ext cx="209550" cy="160020"/>
    <xdr:pic>
      <xdr:nvPicPr>
        <xdr:cNvPr id="1106" name="Picture 5" descr="http://t0.gstatic.com/images?q=tbn:ANd9GcR2wLGNqdW1KVjSkkXzxtY9J7kSH3YArES1m5PQzzCeqCTDlyA1FA">
          <a:extLst>
            <a:ext uri="{FF2B5EF4-FFF2-40B4-BE49-F238E27FC236}">
              <a16:creationId xmlns="" xmlns:a16="http://schemas.microsoft.com/office/drawing/2014/main" id="{00000000-0008-0000-0A00-000052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4894008"/>
          <a:ext cx="209550" cy="160020"/>
        </a:xfrm>
        <a:prstGeom prst="rect">
          <a:avLst/>
        </a:prstGeom>
        <a:noFill/>
      </xdr:spPr>
    </xdr:pic>
    <xdr:clientData/>
  </xdr:oneCellAnchor>
  <xdr:oneCellAnchor>
    <xdr:from>
      <xdr:col>3</xdr:col>
      <xdr:colOff>1207557</xdr:colOff>
      <xdr:row>582</xdr:row>
      <xdr:rowOff>13757</xdr:rowOff>
    </xdr:from>
    <xdr:ext cx="152400" cy="203200"/>
    <xdr:pic>
      <xdr:nvPicPr>
        <xdr:cNvPr id="1107" name="Picture 4">
          <a:extLst>
            <a:ext uri="{FF2B5EF4-FFF2-40B4-BE49-F238E27FC236}">
              <a16:creationId xmlns="" xmlns:a16="http://schemas.microsoft.com/office/drawing/2014/main" id="{00000000-0008-0000-0A00-000053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4646357"/>
          <a:ext cx="152400" cy="203200"/>
        </a:xfrm>
        <a:prstGeom prst="rect">
          <a:avLst/>
        </a:prstGeom>
        <a:noFill/>
        <a:ln w="1">
          <a:noFill/>
          <a:miter lim="800000"/>
          <a:headEnd/>
          <a:tailEnd type="none" w="med" len="med"/>
        </a:ln>
        <a:effectLst/>
      </xdr:spPr>
    </xdr:pic>
    <xdr:clientData/>
  </xdr:oneCellAnchor>
  <xdr:oneCellAnchor>
    <xdr:from>
      <xdr:col>3</xdr:col>
      <xdr:colOff>38099</xdr:colOff>
      <xdr:row>582</xdr:row>
      <xdr:rowOff>0</xdr:rowOff>
    </xdr:from>
    <xdr:ext cx="158750" cy="190500"/>
    <xdr:pic>
      <xdr:nvPicPr>
        <xdr:cNvPr id="1108" name="Picture 1107" descr="http://www.blogcdn.com/media/2012/09/ltenetworks.jpg">
          <a:extLst>
            <a:ext uri="{FF2B5EF4-FFF2-40B4-BE49-F238E27FC236}">
              <a16:creationId xmlns="" xmlns:a16="http://schemas.microsoft.com/office/drawing/2014/main" id="{00000000-0008-0000-0A00-000054040000}"/>
            </a:ext>
          </a:extLst>
        </xdr:cNvPr>
        <xdr:cNvPicPr/>
      </xdr:nvPicPr>
      <xdr:blipFill>
        <a:blip xmlns:r="http://schemas.openxmlformats.org/officeDocument/2006/relationships" r:embed="rId50" cstate="print"/>
        <a:srcRect l="23556" r="27111"/>
        <a:stretch>
          <a:fillRect/>
        </a:stretch>
      </xdr:blipFill>
      <xdr:spPr bwMode="auto">
        <a:xfrm>
          <a:off x="2000249" y="184632600"/>
          <a:ext cx="158750" cy="190500"/>
        </a:xfrm>
        <a:prstGeom prst="rect">
          <a:avLst/>
        </a:prstGeom>
        <a:noFill/>
        <a:ln w="9525">
          <a:noFill/>
          <a:miter lim="800000"/>
          <a:headEnd/>
          <a:tailEnd/>
        </a:ln>
      </xdr:spPr>
    </xdr:pic>
    <xdr:clientData/>
  </xdr:oneCellAnchor>
  <xdr:twoCellAnchor editAs="oneCell">
    <xdr:from>
      <xdr:col>3</xdr:col>
      <xdr:colOff>0</xdr:colOff>
      <xdr:row>230</xdr:row>
      <xdr:rowOff>261408</xdr:rowOff>
    </xdr:from>
    <xdr:to>
      <xdr:col>3</xdr:col>
      <xdr:colOff>209550</xdr:colOff>
      <xdr:row>230</xdr:row>
      <xdr:rowOff>421428</xdr:rowOff>
    </xdr:to>
    <xdr:pic>
      <xdr:nvPicPr>
        <xdr:cNvPr id="1110" name="Picture 5" descr="http://t0.gstatic.com/images?q=tbn:ANd9GcR2wLGNqdW1KVjSkkXzxtY9J7kSH3YArES1m5PQzzCeqCTDlyA1FA">
          <a:extLst>
            <a:ext uri="{FF2B5EF4-FFF2-40B4-BE49-F238E27FC236}">
              <a16:creationId xmlns="" xmlns:a16="http://schemas.microsoft.com/office/drawing/2014/main" id="{00000000-0008-0000-0A00-000056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75337458"/>
          <a:ext cx="209550" cy="160020"/>
        </a:xfrm>
        <a:prstGeom prst="rect">
          <a:avLst/>
        </a:prstGeom>
        <a:noFill/>
      </xdr:spPr>
    </xdr:pic>
    <xdr:clientData/>
  </xdr:twoCellAnchor>
  <xdr:twoCellAnchor editAs="oneCell">
    <xdr:from>
      <xdr:col>3</xdr:col>
      <xdr:colOff>1207557</xdr:colOff>
      <xdr:row>230</xdr:row>
      <xdr:rowOff>13757</xdr:rowOff>
    </xdr:from>
    <xdr:to>
      <xdr:col>3</xdr:col>
      <xdr:colOff>1359957</xdr:colOff>
      <xdr:row>230</xdr:row>
      <xdr:rowOff>216957</xdr:rowOff>
    </xdr:to>
    <xdr:pic>
      <xdr:nvPicPr>
        <xdr:cNvPr id="1111" name="Picture 4">
          <a:extLst>
            <a:ext uri="{FF2B5EF4-FFF2-40B4-BE49-F238E27FC236}">
              <a16:creationId xmlns="" xmlns:a16="http://schemas.microsoft.com/office/drawing/2014/main" id="{00000000-0008-0000-0A00-000057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750898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230</xdr:row>
      <xdr:rowOff>0</xdr:rowOff>
    </xdr:from>
    <xdr:to>
      <xdr:col>3</xdr:col>
      <xdr:colOff>196849</xdr:colOff>
      <xdr:row>230</xdr:row>
      <xdr:rowOff>190500</xdr:rowOff>
    </xdr:to>
    <xdr:pic>
      <xdr:nvPicPr>
        <xdr:cNvPr id="1112" name="Picture 1111" descr="http://www.blogcdn.com/media/2012/09/ltenetworks.jpg">
          <a:extLst>
            <a:ext uri="{FF2B5EF4-FFF2-40B4-BE49-F238E27FC236}">
              <a16:creationId xmlns="" xmlns:a16="http://schemas.microsoft.com/office/drawing/2014/main" id="{00000000-0008-0000-0A00-000058040000}"/>
            </a:ext>
          </a:extLst>
        </xdr:cNvPr>
        <xdr:cNvPicPr/>
      </xdr:nvPicPr>
      <xdr:blipFill>
        <a:blip xmlns:r="http://schemas.openxmlformats.org/officeDocument/2006/relationships" r:embed="rId50" cstate="print"/>
        <a:srcRect l="23556" r="27111"/>
        <a:stretch>
          <a:fillRect/>
        </a:stretch>
      </xdr:blipFill>
      <xdr:spPr bwMode="auto">
        <a:xfrm>
          <a:off x="2000249" y="75076050"/>
          <a:ext cx="158750" cy="190500"/>
        </a:xfrm>
        <a:prstGeom prst="rect">
          <a:avLst/>
        </a:prstGeom>
        <a:noFill/>
        <a:ln w="9525">
          <a:noFill/>
          <a:miter lim="800000"/>
          <a:headEnd/>
          <a:tailEnd/>
        </a:ln>
      </xdr:spPr>
    </xdr:pic>
    <xdr:clientData/>
  </xdr:twoCellAnchor>
  <xdr:twoCellAnchor editAs="oneCell">
    <xdr:from>
      <xdr:col>3</xdr:col>
      <xdr:colOff>0</xdr:colOff>
      <xdr:row>229</xdr:row>
      <xdr:rowOff>261408</xdr:rowOff>
    </xdr:from>
    <xdr:to>
      <xdr:col>3</xdr:col>
      <xdr:colOff>209550</xdr:colOff>
      <xdr:row>229</xdr:row>
      <xdr:rowOff>421428</xdr:rowOff>
    </xdr:to>
    <xdr:pic>
      <xdr:nvPicPr>
        <xdr:cNvPr id="1113" name="Picture 5" descr="http://t0.gstatic.com/images?q=tbn:ANd9GcR2wLGNqdW1KVjSkkXzxtY9J7kSH3YArES1m5PQzzCeqCTDlyA1FA">
          <a:extLst>
            <a:ext uri="{FF2B5EF4-FFF2-40B4-BE49-F238E27FC236}">
              <a16:creationId xmlns="" xmlns:a16="http://schemas.microsoft.com/office/drawing/2014/main" id="{00000000-0008-0000-0A00-000059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73861083"/>
          <a:ext cx="209550" cy="160020"/>
        </a:xfrm>
        <a:prstGeom prst="rect">
          <a:avLst/>
        </a:prstGeom>
        <a:noFill/>
      </xdr:spPr>
    </xdr:pic>
    <xdr:clientData/>
  </xdr:twoCellAnchor>
  <xdr:twoCellAnchor editAs="oneCell">
    <xdr:from>
      <xdr:col>3</xdr:col>
      <xdr:colOff>1207557</xdr:colOff>
      <xdr:row>229</xdr:row>
      <xdr:rowOff>13757</xdr:rowOff>
    </xdr:from>
    <xdr:to>
      <xdr:col>3</xdr:col>
      <xdr:colOff>1359957</xdr:colOff>
      <xdr:row>229</xdr:row>
      <xdr:rowOff>216957</xdr:rowOff>
    </xdr:to>
    <xdr:pic>
      <xdr:nvPicPr>
        <xdr:cNvPr id="1114" name="Picture 4">
          <a:extLst>
            <a:ext uri="{FF2B5EF4-FFF2-40B4-BE49-F238E27FC236}">
              <a16:creationId xmlns="" xmlns:a16="http://schemas.microsoft.com/office/drawing/2014/main" id="{00000000-0008-0000-0A00-00005A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7361343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229</xdr:row>
      <xdr:rowOff>0</xdr:rowOff>
    </xdr:from>
    <xdr:to>
      <xdr:col>3</xdr:col>
      <xdr:colOff>196849</xdr:colOff>
      <xdr:row>229</xdr:row>
      <xdr:rowOff>190500</xdr:rowOff>
    </xdr:to>
    <xdr:pic>
      <xdr:nvPicPr>
        <xdr:cNvPr id="1115" name="Picture 1114" descr="http://www.blogcdn.com/media/2012/09/ltenetworks.jpg">
          <a:extLst>
            <a:ext uri="{FF2B5EF4-FFF2-40B4-BE49-F238E27FC236}">
              <a16:creationId xmlns="" xmlns:a16="http://schemas.microsoft.com/office/drawing/2014/main" id="{00000000-0008-0000-0A00-00005B040000}"/>
            </a:ext>
          </a:extLst>
        </xdr:cNvPr>
        <xdr:cNvPicPr/>
      </xdr:nvPicPr>
      <xdr:blipFill>
        <a:blip xmlns:r="http://schemas.openxmlformats.org/officeDocument/2006/relationships" r:embed="rId50" cstate="print"/>
        <a:srcRect l="23556" r="27111"/>
        <a:stretch>
          <a:fillRect/>
        </a:stretch>
      </xdr:blipFill>
      <xdr:spPr bwMode="auto">
        <a:xfrm>
          <a:off x="2000249" y="73599675"/>
          <a:ext cx="158750" cy="190500"/>
        </a:xfrm>
        <a:prstGeom prst="rect">
          <a:avLst/>
        </a:prstGeom>
        <a:noFill/>
        <a:ln w="9525">
          <a:noFill/>
          <a:miter lim="800000"/>
          <a:headEnd/>
          <a:tailEnd/>
        </a:ln>
      </xdr:spPr>
    </xdr:pic>
    <xdr:clientData/>
  </xdr:twoCellAnchor>
  <xdr:twoCellAnchor editAs="oneCell">
    <xdr:from>
      <xdr:col>3</xdr:col>
      <xdr:colOff>0</xdr:colOff>
      <xdr:row>142</xdr:row>
      <xdr:rowOff>261408</xdr:rowOff>
    </xdr:from>
    <xdr:to>
      <xdr:col>3</xdr:col>
      <xdr:colOff>209550</xdr:colOff>
      <xdr:row>142</xdr:row>
      <xdr:rowOff>421428</xdr:rowOff>
    </xdr:to>
    <xdr:pic>
      <xdr:nvPicPr>
        <xdr:cNvPr id="1120" name="Picture 5" descr="http://t0.gstatic.com/images?q=tbn:ANd9GcR2wLGNqdW1KVjSkkXzxtY9J7kSH3YArES1m5PQzzCeqCTDlyA1FA">
          <a:extLst>
            <a:ext uri="{FF2B5EF4-FFF2-40B4-BE49-F238E27FC236}">
              <a16:creationId xmlns="" xmlns:a16="http://schemas.microsoft.com/office/drawing/2014/main" id="{00000000-0008-0000-0A00-00006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7170783"/>
          <a:ext cx="209550" cy="160020"/>
        </a:xfrm>
        <a:prstGeom prst="rect">
          <a:avLst/>
        </a:prstGeom>
        <a:noFill/>
      </xdr:spPr>
    </xdr:pic>
    <xdr:clientData/>
  </xdr:twoCellAnchor>
  <xdr:twoCellAnchor editAs="oneCell">
    <xdr:from>
      <xdr:col>3</xdr:col>
      <xdr:colOff>1207557</xdr:colOff>
      <xdr:row>142</xdr:row>
      <xdr:rowOff>13757</xdr:rowOff>
    </xdr:from>
    <xdr:to>
      <xdr:col>3</xdr:col>
      <xdr:colOff>1359957</xdr:colOff>
      <xdr:row>142</xdr:row>
      <xdr:rowOff>216957</xdr:rowOff>
    </xdr:to>
    <xdr:pic>
      <xdr:nvPicPr>
        <xdr:cNvPr id="1121" name="Picture 4">
          <a:extLst>
            <a:ext uri="{FF2B5EF4-FFF2-40B4-BE49-F238E27FC236}">
              <a16:creationId xmlns="" xmlns:a16="http://schemas.microsoft.com/office/drawing/2014/main" id="{00000000-0008-0000-0A00-00006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6923132"/>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142</xdr:row>
      <xdr:rowOff>0</xdr:rowOff>
    </xdr:from>
    <xdr:to>
      <xdr:col>3</xdr:col>
      <xdr:colOff>158750</xdr:colOff>
      <xdr:row>142</xdr:row>
      <xdr:rowOff>190500</xdr:rowOff>
    </xdr:to>
    <xdr:pic>
      <xdr:nvPicPr>
        <xdr:cNvPr id="1122" name="Picture 1121" descr="http://www.blogcdn.com/media/2012/09/ltenetworks.jpg">
          <a:extLst>
            <a:ext uri="{FF2B5EF4-FFF2-40B4-BE49-F238E27FC236}">
              <a16:creationId xmlns="" xmlns:a16="http://schemas.microsoft.com/office/drawing/2014/main" id="{00000000-0008-0000-0A00-000062040000}"/>
            </a:ext>
          </a:extLst>
        </xdr:cNvPr>
        <xdr:cNvPicPr/>
      </xdr:nvPicPr>
      <xdr:blipFill>
        <a:blip xmlns:r="http://schemas.openxmlformats.org/officeDocument/2006/relationships" r:embed="rId50" cstate="print"/>
        <a:srcRect l="23556" r="27111"/>
        <a:stretch>
          <a:fillRect/>
        </a:stretch>
      </xdr:blipFill>
      <xdr:spPr bwMode="auto">
        <a:xfrm>
          <a:off x="1962150" y="36909375"/>
          <a:ext cx="158750" cy="190500"/>
        </a:xfrm>
        <a:prstGeom prst="rect">
          <a:avLst/>
        </a:prstGeom>
        <a:noFill/>
        <a:ln w="9525">
          <a:noFill/>
          <a:miter lim="800000"/>
          <a:headEnd/>
          <a:tailEnd/>
        </a:ln>
      </xdr:spPr>
    </xdr:pic>
    <xdr:clientData/>
  </xdr:twoCellAnchor>
  <xdr:twoCellAnchor editAs="oneCell">
    <xdr:from>
      <xdr:col>3</xdr:col>
      <xdr:colOff>0</xdr:colOff>
      <xdr:row>141</xdr:row>
      <xdr:rowOff>261408</xdr:rowOff>
    </xdr:from>
    <xdr:to>
      <xdr:col>3</xdr:col>
      <xdr:colOff>209550</xdr:colOff>
      <xdr:row>141</xdr:row>
      <xdr:rowOff>421428</xdr:rowOff>
    </xdr:to>
    <xdr:pic>
      <xdr:nvPicPr>
        <xdr:cNvPr id="1125" name="Picture 5" descr="http://t0.gstatic.com/images?q=tbn:ANd9GcR2wLGNqdW1KVjSkkXzxtY9J7kSH3YArES1m5PQzzCeqCTDlyA1FA">
          <a:extLst>
            <a:ext uri="{FF2B5EF4-FFF2-40B4-BE49-F238E27FC236}">
              <a16:creationId xmlns="" xmlns:a16="http://schemas.microsoft.com/office/drawing/2014/main" id="{00000000-0008-0000-0A00-000065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5846808"/>
          <a:ext cx="209550" cy="160020"/>
        </a:xfrm>
        <a:prstGeom prst="rect">
          <a:avLst/>
        </a:prstGeom>
        <a:noFill/>
      </xdr:spPr>
    </xdr:pic>
    <xdr:clientData/>
  </xdr:twoCellAnchor>
  <xdr:twoCellAnchor editAs="oneCell">
    <xdr:from>
      <xdr:col>3</xdr:col>
      <xdr:colOff>1207557</xdr:colOff>
      <xdr:row>141</xdr:row>
      <xdr:rowOff>13757</xdr:rowOff>
    </xdr:from>
    <xdr:to>
      <xdr:col>3</xdr:col>
      <xdr:colOff>1359957</xdr:colOff>
      <xdr:row>141</xdr:row>
      <xdr:rowOff>216957</xdr:rowOff>
    </xdr:to>
    <xdr:pic>
      <xdr:nvPicPr>
        <xdr:cNvPr id="1126" name="Picture 4">
          <a:extLst>
            <a:ext uri="{FF2B5EF4-FFF2-40B4-BE49-F238E27FC236}">
              <a16:creationId xmlns="" xmlns:a16="http://schemas.microsoft.com/office/drawing/2014/main" id="{00000000-0008-0000-0A00-000066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55991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141</xdr:row>
      <xdr:rowOff>0</xdr:rowOff>
    </xdr:from>
    <xdr:to>
      <xdr:col>3</xdr:col>
      <xdr:colOff>158750</xdr:colOff>
      <xdr:row>141</xdr:row>
      <xdr:rowOff>190500</xdr:rowOff>
    </xdr:to>
    <xdr:pic>
      <xdr:nvPicPr>
        <xdr:cNvPr id="1127" name="Picture 1126" descr="http://www.blogcdn.com/media/2012/09/ltenetworks.jpg">
          <a:extLst>
            <a:ext uri="{FF2B5EF4-FFF2-40B4-BE49-F238E27FC236}">
              <a16:creationId xmlns="" xmlns:a16="http://schemas.microsoft.com/office/drawing/2014/main" id="{00000000-0008-0000-0A00-000067040000}"/>
            </a:ext>
          </a:extLst>
        </xdr:cNvPr>
        <xdr:cNvPicPr/>
      </xdr:nvPicPr>
      <xdr:blipFill>
        <a:blip xmlns:r="http://schemas.openxmlformats.org/officeDocument/2006/relationships" r:embed="rId50" cstate="print"/>
        <a:srcRect l="23556" r="27111"/>
        <a:stretch>
          <a:fillRect/>
        </a:stretch>
      </xdr:blipFill>
      <xdr:spPr bwMode="auto">
        <a:xfrm>
          <a:off x="1962150" y="35585400"/>
          <a:ext cx="158750" cy="190500"/>
        </a:xfrm>
        <a:prstGeom prst="rect">
          <a:avLst/>
        </a:prstGeom>
        <a:noFill/>
        <a:ln w="9525">
          <a:noFill/>
          <a:miter lim="800000"/>
          <a:headEnd/>
          <a:tailEnd/>
        </a:ln>
      </xdr:spPr>
    </xdr:pic>
    <xdr:clientData/>
  </xdr:twoCellAnchor>
  <xdr:twoCellAnchor editAs="oneCell">
    <xdr:from>
      <xdr:col>3</xdr:col>
      <xdr:colOff>0</xdr:colOff>
      <xdr:row>140</xdr:row>
      <xdr:rowOff>261408</xdr:rowOff>
    </xdr:from>
    <xdr:to>
      <xdr:col>3</xdr:col>
      <xdr:colOff>209550</xdr:colOff>
      <xdr:row>140</xdr:row>
      <xdr:rowOff>421428</xdr:rowOff>
    </xdr:to>
    <xdr:pic>
      <xdr:nvPicPr>
        <xdr:cNvPr id="1128" name="Picture 5" descr="http://t0.gstatic.com/images?q=tbn:ANd9GcR2wLGNqdW1KVjSkkXzxtY9J7kSH3YArES1m5PQzzCeqCTDlyA1FA">
          <a:extLst>
            <a:ext uri="{FF2B5EF4-FFF2-40B4-BE49-F238E27FC236}">
              <a16:creationId xmlns="" xmlns:a16="http://schemas.microsoft.com/office/drawing/2014/main" id="{00000000-0008-0000-0A00-000068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34522833"/>
          <a:ext cx="209550" cy="160020"/>
        </a:xfrm>
        <a:prstGeom prst="rect">
          <a:avLst/>
        </a:prstGeom>
        <a:noFill/>
      </xdr:spPr>
    </xdr:pic>
    <xdr:clientData/>
  </xdr:twoCellAnchor>
  <xdr:twoCellAnchor editAs="oneCell">
    <xdr:from>
      <xdr:col>3</xdr:col>
      <xdr:colOff>1207557</xdr:colOff>
      <xdr:row>140</xdr:row>
      <xdr:rowOff>13757</xdr:rowOff>
    </xdr:from>
    <xdr:to>
      <xdr:col>3</xdr:col>
      <xdr:colOff>1359957</xdr:colOff>
      <xdr:row>140</xdr:row>
      <xdr:rowOff>216957</xdr:rowOff>
    </xdr:to>
    <xdr:pic>
      <xdr:nvPicPr>
        <xdr:cNvPr id="1129" name="Picture 4">
          <a:extLst>
            <a:ext uri="{FF2B5EF4-FFF2-40B4-BE49-F238E27FC236}">
              <a16:creationId xmlns="" xmlns:a16="http://schemas.microsoft.com/office/drawing/2014/main" id="{00000000-0008-0000-0A00-000069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34275182"/>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140</xdr:row>
      <xdr:rowOff>0</xdr:rowOff>
    </xdr:from>
    <xdr:to>
      <xdr:col>3</xdr:col>
      <xdr:colOff>158750</xdr:colOff>
      <xdr:row>140</xdr:row>
      <xdr:rowOff>190500</xdr:rowOff>
    </xdr:to>
    <xdr:pic>
      <xdr:nvPicPr>
        <xdr:cNvPr id="1130" name="Picture 1129" descr="http://www.blogcdn.com/media/2012/09/ltenetworks.jpg">
          <a:extLst>
            <a:ext uri="{FF2B5EF4-FFF2-40B4-BE49-F238E27FC236}">
              <a16:creationId xmlns="" xmlns:a16="http://schemas.microsoft.com/office/drawing/2014/main" id="{00000000-0008-0000-0A00-00006A040000}"/>
            </a:ext>
          </a:extLst>
        </xdr:cNvPr>
        <xdr:cNvPicPr/>
      </xdr:nvPicPr>
      <xdr:blipFill>
        <a:blip xmlns:r="http://schemas.openxmlformats.org/officeDocument/2006/relationships" r:embed="rId50" cstate="print"/>
        <a:srcRect l="23556" r="27111"/>
        <a:stretch>
          <a:fillRect/>
        </a:stretch>
      </xdr:blipFill>
      <xdr:spPr bwMode="auto">
        <a:xfrm>
          <a:off x="1962150" y="34261425"/>
          <a:ext cx="158750" cy="190500"/>
        </a:xfrm>
        <a:prstGeom prst="rect">
          <a:avLst/>
        </a:prstGeom>
        <a:noFill/>
        <a:ln w="9525">
          <a:noFill/>
          <a:miter lim="800000"/>
          <a:headEnd/>
          <a:tailEnd/>
        </a:ln>
      </xdr:spPr>
    </xdr:pic>
    <xdr:clientData/>
  </xdr:twoCellAnchor>
  <xdr:oneCellAnchor>
    <xdr:from>
      <xdr:col>3</xdr:col>
      <xdr:colOff>0</xdr:colOff>
      <xdr:row>581</xdr:row>
      <xdr:rowOff>261408</xdr:rowOff>
    </xdr:from>
    <xdr:ext cx="209550" cy="160020"/>
    <xdr:pic>
      <xdr:nvPicPr>
        <xdr:cNvPr id="1133" name="Picture 5" descr="http://t0.gstatic.com/images?q=tbn:ANd9GcR2wLGNqdW1KVjSkkXzxtY9J7kSH3YArES1m5PQzzCeqCTDlyA1FA">
          <a:extLst>
            <a:ext uri="{FF2B5EF4-FFF2-40B4-BE49-F238E27FC236}">
              <a16:creationId xmlns="" xmlns:a16="http://schemas.microsoft.com/office/drawing/2014/main" id="{00000000-0008-0000-0A00-00006D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3636708"/>
          <a:ext cx="209550" cy="160020"/>
        </a:xfrm>
        <a:prstGeom prst="rect">
          <a:avLst/>
        </a:prstGeom>
        <a:noFill/>
      </xdr:spPr>
    </xdr:pic>
    <xdr:clientData/>
  </xdr:oneCellAnchor>
  <xdr:oneCellAnchor>
    <xdr:from>
      <xdr:col>3</xdr:col>
      <xdr:colOff>1207557</xdr:colOff>
      <xdr:row>581</xdr:row>
      <xdr:rowOff>13757</xdr:rowOff>
    </xdr:from>
    <xdr:ext cx="152400" cy="203200"/>
    <xdr:pic>
      <xdr:nvPicPr>
        <xdr:cNvPr id="1134" name="Picture 4">
          <a:extLst>
            <a:ext uri="{FF2B5EF4-FFF2-40B4-BE49-F238E27FC236}">
              <a16:creationId xmlns="" xmlns:a16="http://schemas.microsoft.com/office/drawing/2014/main" id="{00000000-0008-0000-0A00-00006E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3389057"/>
          <a:ext cx="152400" cy="203200"/>
        </a:xfrm>
        <a:prstGeom prst="rect">
          <a:avLst/>
        </a:prstGeom>
        <a:noFill/>
        <a:ln w="1">
          <a:noFill/>
          <a:miter lim="800000"/>
          <a:headEnd/>
          <a:tailEnd type="none" w="med" len="med"/>
        </a:ln>
        <a:effectLst/>
      </xdr:spPr>
    </xdr:pic>
    <xdr:clientData/>
  </xdr:oneCellAnchor>
  <xdr:oneCellAnchor>
    <xdr:from>
      <xdr:col>3</xdr:col>
      <xdr:colOff>38099</xdr:colOff>
      <xdr:row>581</xdr:row>
      <xdr:rowOff>0</xdr:rowOff>
    </xdr:from>
    <xdr:ext cx="158750" cy="190500"/>
    <xdr:pic>
      <xdr:nvPicPr>
        <xdr:cNvPr id="1135" name="Picture 1134" descr="http://www.blogcdn.com/media/2012/09/ltenetworks.jpg">
          <a:extLst>
            <a:ext uri="{FF2B5EF4-FFF2-40B4-BE49-F238E27FC236}">
              <a16:creationId xmlns="" xmlns:a16="http://schemas.microsoft.com/office/drawing/2014/main" id="{00000000-0008-0000-0A00-00006F040000}"/>
            </a:ext>
          </a:extLst>
        </xdr:cNvPr>
        <xdr:cNvPicPr/>
      </xdr:nvPicPr>
      <xdr:blipFill>
        <a:blip xmlns:r="http://schemas.openxmlformats.org/officeDocument/2006/relationships" r:embed="rId50" cstate="print"/>
        <a:srcRect l="23556" r="27111"/>
        <a:stretch>
          <a:fillRect/>
        </a:stretch>
      </xdr:blipFill>
      <xdr:spPr bwMode="auto">
        <a:xfrm>
          <a:off x="2000249" y="183375300"/>
          <a:ext cx="158750" cy="190500"/>
        </a:xfrm>
        <a:prstGeom prst="rect">
          <a:avLst/>
        </a:prstGeom>
        <a:noFill/>
        <a:ln w="9525">
          <a:noFill/>
          <a:miter lim="800000"/>
          <a:headEnd/>
          <a:tailEnd/>
        </a:ln>
      </xdr:spPr>
    </xdr:pic>
    <xdr:clientData/>
  </xdr:oneCellAnchor>
  <xdr:oneCellAnchor>
    <xdr:from>
      <xdr:col>3</xdr:col>
      <xdr:colOff>0</xdr:colOff>
      <xdr:row>185</xdr:row>
      <xdr:rowOff>261408</xdr:rowOff>
    </xdr:from>
    <xdr:ext cx="209550" cy="160020"/>
    <xdr:pic>
      <xdr:nvPicPr>
        <xdr:cNvPr id="1136" name="Picture 5" descr="http://t0.gstatic.com/images?q=tbn:ANd9GcR2wLGNqdW1KVjSkkXzxtY9J7kSH3YArES1m5PQzzCeqCTDlyA1FA">
          <a:extLst>
            <a:ext uri="{FF2B5EF4-FFF2-40B4-BE49-F238E27FC236}">
              <a16:creationId xmlns="" xmlns:a16="http://schemas.microsoft.com/office/drawing/2014/main" id="{00000000-0008-0000-0A00-00007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2620333"/>
          <a:ext cx="209550" cy="160020"/>
        </a:xfrm>
        <a:prstGeom prst="rect">
          <a:avLst/>
        </a:prstGeom>
        <a:noFill/>
      </xdr:spPr>
    </xdr:pic>
    <xdr:clientData/>
  </xdr:oneCellAnchor>
  <xdr:oneCellAnchor>
    <xdr:from>
      <xdr:col>3</xdr:col>
      <xdr:colOff>1207557</xdr:colOff>
      <xdr:row>185</xdr:row>
      <xdr:rowOff>13757</xdr:rowOff>
    </xdr:from>
    <xdr:ext cx="152400" cy="203200"/>
    <xdr:pic>
      <xdr:nvPicPr>
        <xdr:cNvPr id="1137" name="Picture 4">
          <a:extLst>
            <a:ext uri="{FF2B5EF4-FFF2-40B4-BE49-F238E27FC236}">
              <a16:creationId xmlns="" xmlns:a16="http://schemas.microsoft.com/office/drawing/2014/main" id="{00000000-0008-0000-0A00-00007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2372682"/>
          <a:ext cx="152400" cy="203200"/>
        </a:xfrm>
        <a:prstGeom prst="rect">
          <a:avLst/>
        </a:prstGeom>
        <a:noFill/>
        <a:ln w="1">
          <a:noFill/>
          <a:miter lim="800000"/>
          <a:headEnd/>
          <a:tailEnd type="none" w="med" len="med"/>
        </a:ln>
        <a:effectLst/>
      </xdr:spPr>
    </xdr:pic>
    <xdr:clientData/>
  </xdr:oneCellAnchor>
  <xdr:oneCellAnchor>
    <xdr:from>
      <xdr:col>3</xdr:col>
      <xdr:colOff>38099</xdr:colOff>
      <xdr:row>185</xdr:row>
      <xdr:rowOff>0</xdr:rowOff>
    </xdr:from>
    <xdr:ext cx="158750" cy="190500"/>
    <xdr:pic>
      <xdr:nvPicPr>
        <xdr:cNvPr id="1138" name="Picture 1137" descr="http://www.blogcdn.com/media/2012/09/ltenetworks.jpg">
          <a:extLst>
            <a:ext uri="{FF2B5EF4-FFF2-40B4-BE49-F238E27FC236}">
              <a16:creationId xmlns="" xmlns:a16="http://schemas.microsoft.com/office/drawing/2014/main" id="{00000000-0008-0000-0A00-000072040000}"/>
            </a:ext>
          </a:extLst>
        </xdr:cNvPr>
        <xdr:cNvPicPr/>
      </xdr:nvPicPr>
      <xdr:blipFill>
        <a:blip xmlns:r="http://schemas.openxmlformats.org/officeDocument/2006/relationships" r:embed="rId50" cstate="print"/>
        <a:srcRect l="23556" r="27111"/>
        <a:stretch>
          <a:fillRect/>
        </a:stretch>
      </xdr:blipFill>
      <xdr:spPr bwMode="auto">
        <a:xfrm>
          <a:off x="2000249" y="52358925"/>
          <a:ext cx="158750" cy="190500"/>
        </a:xfrm>
        <a:prstGeom prst="rect">
          <a:avLst/>
        </a:prstGeom>
        <a:noFill/>
        <a:ln w="9525">
          <a:noFill/>
          <a:miter lim="800000"/>
          <a:headEnd/>
          <a:tailEnd/>
        </a:ln>
      </xdr:spPr>
    </xdr:pic>
    <xdr:clientData/>
  </xdr:oneCellAnchor>
  <xdr:oneCellAnchor>
    <xdr:from>
      <xdr:col>3</xdr:col>
      <xdr:colOff>0</xdr:colOff>
      <xdr:row>184</xdr:row>
      <xdr:rowOff>261408</xdr:rowOff>
    </xdr:from>
    <xdr:ext cx="209550" cy="160020"/>
    <xdr:pic>
      <xdr:nvPicPr>
        <xdr:cNvPr id="1139" name="Picture 5" descr="http://t0.gstatic.com/images?q=tbn:ANd9GcR2wLGNqdW1KVjSkkXzxtY9J7kSH3YArES1m5PQzzCeqCTDlyA1FA">
          <a:extLst>
            <a:ext uri="{FF2B5EF4-FFF2-40B4-BE49-F238E27FC236}">
              <a16:creationId xmlns="" xmlns:a16="http://schemas.microsoft.com/office/drawing/2014/main" id="{00000000-0008-0000-0A00-000073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1134433"/>
          <a:ext cx="209550" cy="160020"/>
        </a:xfrm>
        <a:prstGeom prst="rect">
          <a:avLst/>
        </a:prstGeom>
        <a:noFill/>
      </xdr:spPr>
    </xdr:pic>
    <xdr:clientData/>
  </xdr:oneCellAnchor>
  <xdr:oneCellAnchor>
    <xdr:from>
      <xdr:col>3</xdr:col>
      <xdr:colOff>1207557</xdr:colOff>
      <xdr:row>184</xdr:row>
      <xdr:rowOff>13757</xdr:rowOff>
    </xdr:from>
    <xdr:ext cx="152400" cy="203200"/>
    <xdr:pic>
      <xdr:nvPicPr>
        <xdr:cNvPr id="1140" name="Picture 4">
          <a:extLst>
            <a:ext uri="{FF2B5EF4-FFF2-40B4-BE49-F238E27FC236}">
              <a16:creationId xmlns="" xmlns:a16="http://schemas.microsoft.com/office/drawing/2014/main" id="{00000000-0008-0000-0A00-000074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0886782"/>
          <a:ext cx="152400" cy="203200"/>
        </a:xfrm>
        <a:prstGeom prst="rect">
          <a:avLst/>
        </a:prstGeom>
        <a:noFill/>
        <a:ln w="1">
          <a:noFill/>
          <a:miter lim="800000"/>
          <a:headEnd/>
          <a:tailEnd type="none" w="med" len="med"/>
        </a:ln>
        <a:effectLst/>
      </xdr:spPr>
    </xdr:pic>
    <xdr:clientData/>
  </xdr:oneCellAnchor>
  <xdr:oneCellAnchor>
    <xdr:from>
      <xdr:col>3</xdr:col>
      <xdr:colOff>38099</xdr:colOff>
      <xdr:row>184</xdr:row>
      <xdr:rowOff>0</xdr:rowOff>
    </xdr:from>
    <xdr:ext cx="158750" cy="190500"/>
    <xdr:pic>
      <xdr:nvPicPr>
        <xdr:cNvPr id="1141" name="Picture 1140" descr="http://www.blogcdn.com/media/2012/09/ltenetworks.jpg">
          <a:extLst>
            <a:ext uri="{FF2B5EF4-FFF2-40B4-BE49-F238E27FC236}">
              <a16:creationId xmlns="" xmlns:a16="http://schemas.microsoft.com/office/drawing/2014/main" id="{00000000-0008-0000-0A00-000075040000}"/>
            </a:ext>
          </a:extLst>
        </xdr:cNvPr>
        <xdr:cNvPicPr/>
      </xdr:nvPicPr>
      <xdr:blipFill>
        <a:blip xmlns:r="http://schemas.openxmlformats.org/officeDocument/2006/relationships" r:embed="rId50" cstate="print"/>
        <a:srcRect l="23556" r="27111"/>
        <a:stretch>
          <a:fillRect/>
        </a:stretch>
      </xdr:blipFill>
      <xdr:spPr bwMode="auto">
        <a:xfrm>
          <a:off x="2000249" y="50873025"/>
          <a:ext cx="158750" cy="190500"/>
        </a:xfrm>
        <a:prstGeom prst="rect">
          <a:avLst/>
        </a:prstGeom>
        <a:noFill/>
        <a:ln w="9525">
          <a:noFill/>
          <a:miter lim="800000"/>
          <a:headEnd/>
          <a:tailEnd/>
        </a:ln>
      </xdr:spPr>
    </xdr:pic>
    <xdr:clientData/>
  </xdr:oneCellAnchor>
  <xdr:oneCellAnchor>
    <xdr:from>
      <xdr:col>3</xdr:col>
      <xdr:colOff>0</xdr:colOff>
      <xdr:row>284</xdr:row>
      <xdr:rowOff>261408</xdr:rowOff>
    </xdr:from>
    <xdr:ext cx="209550" cy="160020"/>
    <xdr:pic>
      <xdr:nvPicPr>
        <xdr:cNvPr id="1146" name="Picture 5" descr="http://t0.gstatic.com/images?q=tbn:ANd9GcR2wLGNqdW1KVjSkkXzxtY9J7kSH3YArES1m5PQzzCeqCTDlyA1FA">
          <a:extLst>
            <a:ext uri="{FF2B5EF4-FFF2-40B4-BE49-F238E27FC236}">
              <a16:creationId xmlns="" xmlns:a16="http://schemas.microsoft.com/office/drawing/2014/main" id="{00000000-0008-0000-0A00-00007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7949808"/>
          <a:ext cx="209550" cy="160020"/>
        </a:xfrm>
        <a:prstGeom prst="rect">
          <a:avLst/>
        </a:prstGeom>
        <a:noFill/>
      </xdr:spPr>
    </xdr:pic>
    <xdr:clientData/>
  </xdr:oneCellAnchor>
  <xdr:oneCellAnchor>
    <xdr:from>
      <xdr:col>3</xdr:col>
      <xdr:colOff>1207557</xdr:colOff>
      <xdr:row>284</xdr:row>
      <xdr:rowOff>13757</xdr:rowOff>
    </xdr:from>
    <xdr:ext cx="152400" cy="203200"/>
    <xdr:pic>
      <xdr:nvPicPr>
        <xdr:cNvPr id="1147" name="Picture 4">
          <a:extLst>
            <a:ext uri="{FF2B5EF4-FFF2-40B4-BE49-F238E27FC236}">
              <a16:creationId xmlns="" xmlns:a16="http://schemas.microsoft.com/office/drawing/2014/main" id="{00000000-0008-0000-0A00-00007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7702157"/>
          <a:ext cx="152400" cy="203200"/>
        </a:xfrm>
        <a:prstGeom prst="rect">
          <a:avLst/>
        </a:prstGeom>
        <a:noFill/>
        <a:ln w="1">
          <a:noFill/>
          <a:miter lim="800000"/>
          <a:headEnd/>
          <a:tailEnd type="none" w="med" len="med"/>
        </a:ln>
        <a:effectLst/>
      </xdr:spPr>
    </xdr:pic>
    <xdr:clientData/>
  </xdr:oneCellAnchor>
  <xdr:oneCellAnchor>
    <xdr:from>
      <xdr:col>3</xdr:col>
      <xdr:colOff>38099</xdr:colOff>
      <xdr:row>284</xdr:row>
      <xdr:rowOff>0</xdr:rowOff>
    </xdr:from>
    <xdr:ext cx="158750" cy="190500"/>
    <xdr:pic>
      <xdr:nvPicPr>
        <xdr:cNvPr id="1148" name="Picture 1147" descr="http://www.blogcdn.com/media/2012/09/ltenetworks.jpg">
          <a:extLst>
            <a:ext uri="{FF2B5EF4-FFF2-40B4-BE49-F238E27FC236}">
              <a16:creationId xmlns="" xmlns:a16="http://schemas.microsoft.com/office/drawing/2014/main" id="{00000000-0008-0000-0A00-00007C040000}"/>
            </a:ext>
          </a:extLst>
        </xdr:cNvPr>
        <xdr:cNvPicPr/>
      </xdr:nvPicPr>
      <xdr:blipFill>
        <a:blip xmlns:r="http://schemas.openxmlformats.org/officeDocument/2006/relationships" r:embed="rId50" cstate="print"/>
        <a:srcRect l="23556" r="27111"/>
        <a:stretch>
          <a:fillRect/>
        </a:stretch>
      </xdr:blipFill>
      <xdr:spPr bwMode="auto">
        <a:xfrm>
          <a:off x="2000249" y="97688400"/>
          <a:ext cx="158750" cy="190500"/>
        </a:xfrm>
        <a:prstGeom prst="rect">
          <a:avLst/>
        </a:prstGeom>
        <a:noFill/>
        <a:ln w="9525">
          <a:noFill/>
          <a:miter lim="800000"/>
          <a:headEnd/>
          <a:tailEnd/>
        </a:ln>
      </xdr:spPr>
    </xdr:pic>
    <xdr:clientData/>
  </xdr:oneCellAnchor>
  <xdr:oneCellAnchor>
    <xdr:from>
      <xdr:col>3</xdr:col>
      <xdr:colOff>0</xdr:colOff>
      <xdr:row>580</xdr:row>
      <xdr:rowOff>261408</xdr:rowOff>
    </xdr:from>
    <xdr:ext cx="209550" cy="160020"/>
    <xdr:pic>
      <xdr:nvPicPr>
        <xdr:cNvPr id="1156" name="Picture 5" descr="http://t0.gstatic.com/images?q=tbn:ANd9GcR2wLGNqdW1KVjSkkXzxtY9J7kSH3YArES1m5PQzzCeqCTDlyA1FA">
          <a:extLst>
            <a:ext uri="{FF2B5EF4-FFF2-40B4-BE49-F238E27FC236}">
              <a16:creationId xmlns="" xmlns:a16="http://schemas.microsoft.com/office/drawing/2014/main" id="{00000000-0008-0000-0A00-000084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56955" y="187367044"/>
          <a:ext cx="209550" cy="160020"/>
        </a:xfrm>
        <a:prstGeom prst="rect">
          <a:avLst/>
        </a:prstGeom>
        <a:noFill/>
      </xdr:spPr>
    </xdr:pic>
    <xdr:clientData/>
  </xdr:oneCellAnchor>
  <xdr:oneCellAnchor>
    <xdr:from>
      <xdr:col>3</xdr:col>
      <xdr:colOff>1207557</xdr:colOff>
      <xdr:row>580</xdr:row>
      <xdr:rowOff>13757</xdr:rowOff>
    </xdr:from>
    <xdr:ext cx="152400" cy="203200"/>
    <xdr:pic>
      <xdr:nvPicPr>
        <xdr:cNvPr id="1157" name="Picture 4">
          <a:extLst>
            <a:ext uri="{FF2B5EF4-FFF2-40B4-BE49-F238E27FC236}">
              <a16:creationId xmlns="" xmlns:a16="http://schemas.microsoft.com/office/drawing/2014/main" id="{00000000-0008-0000-0A00-000085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4512" y="187119393"/>
          <a:ext cx="152400" cy="203200"/>
        </a:xfrm>
        <a:prstGeom prst="rect">
          <a:avLst/>
        </a:prstGeom>
        <a:noFill/>
        <a:ln w="1">
          <a:noFill/>
          <a:miter lim="800000"/>
          <a:headEnd/>
          <a:tailEnd type="none" w="med" len="med"/>
        </a:ln>
        <a:effectLst/>
      </xdr:spPr>
    </xdr:pic>
    <xdr:clientData/>
  </xdr:oneCellAnchor>
  <xdr:oneCellAnchor>
    <xdr:from>
      <xdr:col>3</xdr:col>
      <xdr:colOff>38099</xdr:colOff>
      <xdr:row>580</xdr:row>
      <xdr:rowOff>0</xdr:rowOff>
    </xdr:from>
    <xdr:ext cx="158750" cy="190500"/>
    <xdr:pic>
      <xdr:nvPicPr>
        <xdr:cNvPr id="1158" name="Picture 1157" descr="http://www.blogcdn.com/media/2012/09/ltenetworks.jpg">
          <a:extLst>
            <a:ext uri="{FF2B5EF4-FFF2-40B4-BE49-F238E27FC236}">
              <a16:creationId xmlns="" xmlns:a16="http://schemas.microsoft.com/office/drawing/2014/main" id="{00000000-0008-0000-0A00-000086040000}"/>
            </a:ext>
          </a:extLst>
        </xdr:cNvPr>
        <xdr:cNvPicPr/>
      </xdr:nvPicPr>
      <xdr:blipFill>
        <a:blip xmlns:r="http://schemas.openxmlformats.org/officeDocument/2006/relationships" r:embed="rId50" cstate="print"/>
        <a:srcRect l="23556" r="27111"/>
        <a:stretch>
          <a:fillRect/>
        </a:stretch>
      </xdr:blipFill>
      <xdr:spPr bwMode="auto">
        <a:xfrm>
          <a:off x="1995054" y="187105636"/>
          <a:ext cx="158750" cy="190500"/>
        </a:xfrm>
        <a:prstGeom prst="rect">
          <a:avLst/>
        </a:prstGeom>
        <a:noFill/>
        <a:ln w="9525">
          <a:noFill/>
          <a:miter lim="800000"/>
          <a:headEnd/>
          <a:tailEnd/>
        </a:ln>
      </xdr:spPr>
    </xdr:pic>
    <xdr:clientData/>
  </xdr:oneCellAnchor>
  <xdr:oneCellAnchor>
    <xdr:from>
      <xdr:col>3</xdr:col>
      <xdr:colOff>0</xdr:colOff>
      <xdr:row>579</xdr:row>
      <xdr:rowOff>261408</xdr:rowOff>
    </xdr:from>
    <xdr:ext cx="209550" cy="160020"/>
    <xdr:pic>
      <xdr:nvPicPr>
        <xdr:cNvPr id="1159" name="Picture 5" descr="http://t0.gstatic.com/images?q=tbn:ANd9GcR2wLGNqdW1KVjSkkXzxtY9J7kSH3YArES1m5PQzzCeqCTDlyA1FA">
          <a:extLst>
            <a:ext uri="{FF2B5EF4-FFF2-40B4-BE49-F238E27FC236}">
              <a16:creationId xmlns="" xmlns:a16="http://schemas.microsoft.com/office/drawing/2014/main" id="{00000000-0008-0000-0A00-000087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56955" y="186111476"/>
          <a:ext cx="209550" cy="160020"/>
        </a:xfrm>
        <a:prstGeom prst="rect">
          <a:avLst/>
        </a:prstGeom>
        <a:noFill/>
      </xdr:spPr>
    </xdr:pic>
    <xdr:clientData/>
  </xdr:oneCellAnchor>
  <xdr:oneCellAnchor>
    <xdr:from>
      <xdr:col>3</xdr:col>
      <xdr:colOff>1207557</xdr:colOff>
      <xdr:row>579</xdr:row>
      <xdr:rowOff>13757</xdr:rowOff>
    </xdr:from>
    <xdr:ext cx="152400" cy="203200"/>
    <xdr:pic>
      <xdr:nvPicPr>
        <xdr:cNvPr id="1160" name="Picture 4">
          <a:extLst>
            <a:ext uri="{FF2B5EF4-FFF2-40B4-BE49-F238E27FC236}">
              <a16:creationId xmlns="" xmlns:a16="http://schemas.microsoft.com/office/drawing/2014/main" id="{00000000-0008-0000-0A00-000088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4512" y="185863825"/>
          <a:ext cx="152400" cy="203200"/>
        </a:xfrm>
        <a:prstGeom prst="rect">
          <a:avLst/>
        </a:prstGeom>
        <a:noFill/>
        <a:ln w="1">
          <a:noFill/>
          <a:miter lim="800000"/>
          <a:headEnd/>
          <a:tailEnd type="none" w="med" len="med"/>
        </a:ln>
        <a:effectLst/>
      </xdr:spPr>
    </xdr:pic>
    <xdr:clientData/>
  </xdr:oneCellAnchor>
  <xdr:oneCellAnchor>
    <xdr:from>
      <xdr:col>3</xdr:col>
      <xdr:colOff>38099</xdr:colOff>
      <xdr:row>579</xdr:row>
      <xdr:rowOff>0</xdr:rowOff>
    </xdr:from>
    <xdr:ext cx="158750" cy="190500"/>
    <xdr:pic>
      <xdr:nvPicPr>
        <xdr:cNvPr id="1161" name="Picture 1160" descr="http://www.blogcdn.com/media/2012/09/ltenetworks.jpg">
          <a:extLst>
            <a:ext uri="{FF2B5EF4-FFF2-40B4-BE49-F238E27FC236}">
              <a16:creationId xmlns="" xmlns:a16="http://schemas.microsoft.com/office/drawing/2014/main" id="{00000000-0008-0000-0A00-000089040000}"/>
            </a:ext>
          </a:extLst>
        </xdr:cNvPr>
        <xdr:cNvPicPr/>
      </xdr:nvPicPr>
      <xdr:blipFill>
        <a:blip xmlns:r="http://schemas.openxmlformats.org/officeDocument/2006/relationships" r:embed="rId50" cstate="print"/>
        <a:srcRect l="23556" r="27111"/>
        <a:stretch>
          <a:fillRect/>
        </a:stretch>
      </xdr:blipFill>
      <xdr:spPr bwMode="auto">
        <a:xfrm>
          <a:off x="1995054" y="185850068"/>
          <a:ext cx="158750" cy="190500"/>
        </a:xfrm>
        <a:prstGeom prst="rect">
          <a:avLst/>
        </a:prstGeom>
        <a:noFill/>
        <a:ln w="9525">
          <a:noFill/>
          <a:miter lim="800000"/>
          <a:headEnd/>
          <a:tailEnd/>
        </a:ln>
      </xdr:spPr>
    </xdr:pic>
    <xdr:clientData/>
  </xdr:oneCellAnchor>
  <xdr:oneCellAnchor>
    <xdr:from>
      <xdr:col>3</xdr:col>
      <xdr:colOff>0</xdr:colOff>
      <xdr:row>578</xdr:row>
      <xdr:rowOff>261408</xdr:rowOff>
    </xdr:from>
    <xdr:ext cx="209550" cy="160020"/>
    <xdr:pic>
      <xdr:nvPicPr>
        <xdr:cNvPr id="1162" name="Picture 5" descr="http://t0.gstatic.com/images?q=tbn:ANd9GcR2wLGNqdW1KVjSkkXzxtY9J7kSH3YArES1m5PQzzCeqCTDlyA1FA">
          <a:extLst>
            <a:ext uri="{FF2B5EF4-FFF2-40B4-BE49-F238E27FC236}">
              <a16:creationId xmlns="" xmlns:a16="http://schemas.microsoft.com/office/drawing/2014/main" id="{00000000-0008-0000-0A00-00008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56955" y="184855908"/>
          <a:ext cx="209550" cy="160020"/>
        </a:xfrm>
        <a:prstGeom prst="rect">
          <a:avLst/>
        </a:prstGeom>
        <a:noFill/>
      </xdr:spPr>
    </xdr:pic>
    <xdr:clientData/>
  </xdr:oneCellAnchor>
  <xdr:oneCellAnchor>
    <xdr:from>
      <xdr:col>3</xdr:col>
      <xdr:colOff>1207557</xdr:colOff>
      <xdr:row>578</xdr:row>
      <xdr:rowOff>13757</xdr:rowOff>
    </xdr:from>
    <xdr:ext cx="152400" cy="203200"/>
    <xdr:pic>
      <xdr:nvPicPr>
        <xdr:cNvPr id="1163" name="Picture 4">
          <a:extLst>
            <a:ext uri="{FF2B5EF4-FFF2-40B4-BE49-F238E27FC236}">
              <a16:creationId xmlns="" xmlns:a16="http://schemas.microsoft.com/office/drawing/2014/main" id="{00000000-0008-0000-0A00-00008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4512" y="184608257"/>
          <a:ext cx="152400" cy="203200"/>
        </a:xfrm>
        <a:prstGeom prst="rect">
          <a:avLst/>
        </a:prstGeom>
        <a:noFill/>
        <a:ln w="1">
          <a:noFill/>
          <a:miter lim="800000"/>
          <a:headEnd/>
          <a:tailEnd type="none" w="med" len="med"/>
        </a:ln>
        <a:effectLst/>
      </xdr:spPr>
    </xdr:pic>
    <xdr:clientData/>
  </xdr:oneCellAnchor>
  <xdr:oneCellAnchor>
    <xdr:from>
      <xdr:col>3</xdr:col>
      <xdr:colOff>38099</xdr:colOff>
      <xdr:row>578</xdr:row>
      <xdr:rowOff>0</xdr:rowOff>
    </xdr:from>
    <xdr:ext cx="158750" cy="190500"/>
    <xdr:pic>
      <xdr:nvPicPr>
        <xdr:cNvPr id="1164" name="Picture 1163" descr="http://www.blogcdn.com/media/2012/09/ltenetworks.jpg">
          <a:extLst>
            <a:ext uri="{FF2B5EF4-FFF2-40B4-BE49-F238E27FC236}">
              <a16:creationId xmlns="" xmlns:a16="http://schemas.microsoft.com/office/drawing/2014/main" id="{00000000-0008-0000-0A00-00008C040000}"/>
            </a:ext>
          </a:extLst>
        </xdr:cNvPr>
        <xdr:cNvPicPr/>
      </xdr:nvPicPr>
      <xdr:blipFill>
        <a:blip xmlns:r="http://schemas.openxmlformats.org/officeDocument/2006/relationships" r:embed="rId50" cstate="print"/>
        <a:srcRect l="23556" r="27111"/>
        <a:stretch>
          <a:fillRect/>
        </a:stretch>
      </xdr:blipFill>
      <xdr:spPr bwMode="auto">
        <a:xfrm>
          <a:off x="1995054" y="184594500"/>
          <a:ext cx="158750" cy="190500"/>
        </a:xfrm>
        <a:prstGeom prst="rect">
          <a:avLst/>
        </a:prstGeom>
        <a:noFill/>
        <a:ln w="9525">
          <a:noFill/>
          <a:miter lim="800000"/>
          <a:headEnd/>
          <a:tailEnd/>
        </a:ln>
      </xdr:spPr>
    </xdr:pic>
    <xdr:clientData/>
  </xdr:oneCellAnchor>
  <xdr:oneCellAnchor>
    <xdr:from>
      <xdr:col>3</xdr:col>
      <xdr:colOff>0</xdr:colOff>
      <xdr:row>577</xdr:row>
      <xdr:rowOff>261408</xdr:rowOff>
    </xdr:from>
    <xdr:ext cx="209550" cy="160020"/>
    <xdr:pic>
      <xdr:nvPicPr>
        <xdr:cNvPr id="1166" name="Picture 5" descr="http://t0.gstatic.com/images?q=tbn:ANd9GcR2wLGNqdW1KVjSkkXzxtY9J7kSH3YArES1m5PQzzCeqCTDlyA1FA">
          <a:extLst>
            <a:ext uri="{FF2B5EF4-FFF2-40B4-BE49-F238E27FC236}">
              <a16:creationId xmlns="" xmlns:a16="http://schemas.microsoft.com/office/drawing/2014/main" id="{00000000-0008-0000-0A00-00008E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56955" y="186111476"/>
          <a:ext cx="209550" cy="160020"/>
        </a:xfrm>
        <a:prstGeom prst="rect">
          <a:avLst/>
        </a:prstGeom>
        <a:noFill/>
      </xdr:spPr>
    </xdr:pic>
    <xdr:clientData/>
  </xdr:oneCellAnchor>
  <xdr:oneCellAnchor>
    <xdr:from>
      <xdr:col>3</xdr:col>
      <xdr:colOff>1207557</xdr:colOff>
      <xdr:row>577</xdr:row>
      <xdr:rowOff>13757</xdr:rowOff>
    </xdr:from>
    <xdr:ext cx="152400" cy="203200"/>
    <xdr:pic>
      <xdr:nvPicPr>
        <xdr:cNvPr id="1167" name="Picture 4">
          <a:extLst>
            <a:ext uri="{FF2B5EF4-FFF2-40B4-BE49-F238E27FC236}">
              <a16:creationId xmlns="" xmlns:a16="http://schemas.microsoft.com/office/drawing/2014/main" id="{00000000-0008-0000-0A00-00008F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4512" y="185863825"/>
          <a:ext cx="152400" cy="203200"/>
        </a:xfrm>
        <a:prstGeom prst="rect">
          <a:avLst/>
        </a:prstGeom>
        <a:noFill/>
        <a:ln w="1">
          <a:noFill/>
          <a:miter lim="800000"/>
          <a:headEnd/>
          <a:tailEnd type="none" w="med" len="med"/>
        </a:ln>
        <a:effectLst/>
      </xdr:spPr>
    </xdr:pic>
    <xdr:clientData/>
  </xdr:oneCellAnchor>
  <xdr:oneCellAnchor>
    <xdr:from>
      <xdr:col>3</xdr:col>
      <xdr:colOff>38099</xdr:colOff>
      <xdr:row>577</xdr:row>
      <xdr:rowOff>0</xdr:rowOff>
    </xdr:from>
    <xdr:ext cx="158750" cy="190500"/>
    <xdr:pic>
      <xdr:nvPicPr>
        <xdr:cNvPr id="1168" name="Picture 1167" descr="http://www.blogcdn.com/media/2012/09/ltenetworks.jpg">
          <a:extLst>
            <a:ext uri="{FF2B5EF4-FFF2-40B4-BE49-F238E27FC236}">
              <a16:creationId xmlns="" xmlns:a16="http://schemas.microsoft.com/office/drawing/2014/main" id="{00000000-0008-0000-0A00-000090040000}"/>
            </a:ext>
          </a:extLst>
        </xdr:cNvPr>
        <xdr:cNvPicPr/>
      </xdr:nvPicPr>
      <xdr:blipFill>
        <a:blip xmlns:r="http://schemas.openxmlformats.org/officeDocument/2006/relationships" r:embed="rId50" cstate="print"/>
        <a:srcRect l="23556" r="27111"/>
        <a:stretch>
          <a:fillRect/>
        </a:stretch>
      </xdr:blipFill>
      <xdr:spPr bwMode="auto">
        <a:xfrm>
          <a:off x="1995054" y="185850068"/>
          <a:ext cx="158750" cy="190500"/>
        </a:xfrm>
        <a:prstGeom prst="rect">
          <a:avLst/>
        </a:prstGeom>
        <a:noFill/>
        <a:ln w="9525">
          <a:noFill/>
          <a:miter lim="800000"/>
          <a:headEnd/>
          <a:tailEnd/>
        </a:ln>
      </xdr:spPr>
    </xdr:pic>
    <xdr:clientData/>
  </xdr:oneCellAnchor>
  <xdr:oneCellAnchor>
    <xdr:from>
      <xdr:col>3</xdr:col>
      <xdr:colOff>0</xdr:colOff>
      <xdr:row>576</xdr:row>
      <xdr:rowOff>261408</xdr:rowOff>
    </xdr:from>
    <xdr:ext cx="209550" cy="160020"/>
    <xdr:pic>
      <xdr:nvPicPr>
        <xdr:cNvPr id="1170" name="Picture 5" descr="http://t0.gstatic.com/images?q=tbn:ANd9GcR2wLGNqdW1KVjSkkXzxtY9J7kSH3YArES1m5PQzzCeqCTDlyA1FA">
          <a:extLst>
            <a:ext uri="{FF2B5EF4-FFF2-40B4-BE49-F238E27FC236}">
              <a16:creationId xmlns="" xmlns:a16="http://schemas.microsoft.com/office/drawing/2014/main" id="{00000000-0008-0000-0A00-000092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56955" y="186111476"/>
          <a:ext cx="209550" cy="160020"/>
        </a:xfrm>
        <a:prstGeom prst="rect">
          <a:avLst/>
        </a:prstGeom>
        <a:noFill/>
      </xdr:spPr>
    </xdr:pic>
    <xdr:clientData/>
  </xdr:oneCellAnchor>
  <xdr:oneCellAnchor>
    <xdr:from>
      <xdr:col>3</xdr:col>
      <xdr:colOff>1207557</xdr:colOff>
      <xdr:row>576</xdr:row>
      <xdr:rowOff>13757</xdr:rowOff>
    </xdr:from>
    <xdr:ext cx="152400" cy="203200"/>
    <xdr:pic>
      <xdr:nvPicPr>
        <xdr:cNvPr id="1171" name="Picture 4">
          <a:extLst>
            <a:ext uri="{FF2B5EF4-FFF2-40B4-BE49-F238E27FC236}">
              <a16:creationId xmlns="" xmlns:a16="http://schemas.microsoft.com/office/drawing/2014/main" id="{00000000-0008-0000-0A00-000093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4512" y="185863825"/>
          <a:ext cx="152400" cy="203200"/>
        </a:xfrm>
        <a:prstGeom prst="rect">
          <a:avLst/>
        </a:prstGeom>
        <a:noFill/>
        <a:ln w="1">
          <a:noFill/>
          <a:miter lim="800000"/>
          <a:headEnd/>
          <a:tailEnd type="none" w="med" len="med"/>
        </a:ln>
        <a:effectLst/>
      </xdr:spPr>
    </xdr:pic>
    <xdr:clientData/>
  </xdr:oneCellAnchor>
  <xdr:oneCellAnchor>
    <xdr:from>
      <xdr:col>3</xdr:col>
      <xdr:colOff>38099</xdr:colOff>
      <xdr:row>576</xdr:row>
      <xdr:rowOff>0</xdr:rowOff>
    </xdr:from>
    <xdr:ext cx="158750" cy="190500"/>
    <xdr:pic>
      <xdr:nvPicPr>
        <xdr:cNvPr id="1172" name="Picture 1171" descr="http://www.blogcdn.com/media/2012/09/ltenetworks.jpg">
          <a:extLst>
            <a:ext uri="{FF2B5EF4-FFF2-40B4-BE49-F238E27FC236}">
              <a16:creationId xmlns="" xmlns:a16="http://schemas.microsoft.com/office/drawing/2014/main" id="{00000000-0008-0000-0A00-000094040000}"/>
            </a:ext>
          </a:extLst>
        </xdr:cNvPr>
        <xdr:cNvPicPr/>
      </xdr:nvPicPr>
      <xdr:blipFill>
        <a:blip xmlns:r="http://schemas.openxmlformats.org/officeDocument/2006/relationships" r:embed="rId50" cstate="print"/>
        <a:srcRect l="23556" r="27111"/>
        <a:stretch>
          <a:fillRect/>
        </a:stretch>
      </xdr:blipFill>
      <xdr:spPr bwMode="auto">
        <a:xfrm>
          <a:off x="1995054" y="185850068"/>
          <a:ext cx="158750" cy="190500"/>
        </a:xfrm>
        <a:prstGeom prst="rect">
          <a:avLst/>
        </a:prstGeom>
        <a:noFill/>
        <a:ln w="9525">
          <a:noFill/>
          <a:miter lim="800000"/>
          <a:headEnd/>
          <a:tailEnd/>
        </a:ln>
      </xdr:spPr>
    </xdr:pic>
    <xdr:clientData/>
  </xdr:oneCellAnchor>
  <xdr:oneCellAnchor>
    <xdr:from>
      <xdr:col>3</xdr:col>
      <xdr:colOff>0</xdr:colOff>
      <xdr:row>835</xdr:row>
      <xdr:rowOff>261408</xdr:rowOff>
    </xdr:from>
    <xdr:ext cx="209550" cy="160020"/>
    <xdr:pic>
      <xdr:nvPicPr>
        <xdr:cNvPr id="1174" name="Picture 5" descr="http://t0.gstatic.com/images?q=tbn:ANd9GcR2wLGNqdW1KVjSkkXzxtY9J7kSH3YArES1m5PQzzCeqCTDlyA1FA">
          <a:extLst>
            <a:ext uri="{FF2B5EF4-FFF2-40B4-BE49-F238E27FC236}">
              <a16:creationId xmlns="" xmlns:a16="http://schemas.microsoft.com/office/drawing/2014/main" id="{00000000-0008-0000-0A00-000096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2158483"/>
          <a:ext cx="209550" cy="160020"/>
        </a:xfrm>
        <a:prstGeom prst="rect">
          <a:avLst/>
        </a:prstGeom>
        <a:noFill/>
      </xdr:spPr>
    </xdr:pic>
    <xdr:clientData/>
  </xdr:oneCellAnchor>
  <xdr:oneCellAnchor>
    <xdr:from>
      <xdr:col>3</xdr:col>
      <xdr:colOff>1207557</xdr:colOff>
      <xdr:row>835</xdr:row>
      <xdr:rowOff>13757</xdr:rowOff>
    </xdr:from>
    <xdr:ext cx="152400" cy="203200"/>
    <xdr:pic>
      <xdr:nvPicPr>
        <xdr:cNvPr id="1175" name="Picture 4">
          <a:extLst>
            <a:ext uri="{FF2B5EF4-FFF2-40B4-BE49-F238E27FC236}">
              <a16:creationId xmlns="" xmlns:a16="http://schemas.microsoft.com/office/drawing/2014/main" id="{00000000-0008-0000-0A00-000097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1910832"/>
          <a:ext cx="152400" cy="203200"/>
        </a:xfrm>
        <a:prstGeom prst="rect">
          <a:avLst/>
        </a:prstGeom>
        <a:noFill/>
        <a:ln w="1">
          <a:noFill/>
          <a:miter lim="800000"/>
          <a:headEnd/>
          <a:tailEnd type="none" w="med" len="med"/>
        </a:ln>
        <a:effectLst/>
      </xdr:spPr>
    </xdr:pic>
    <xdr:clientData/>
  </xdr:oneCellAnchor>
  <xdr:oneCellAnchor>
    <xdr:from>
      <xdr:col>3</xdr:col>
      <xdr:colOff>38099</xdr:colOff>
      <xdr:row>835</xdr:row>
      <xdr:rowOff>0</xdr:rowOff>
    </xdr:from>
    <xdr:ext cx="158750" cy="190500"/>
    <xdr:pic>
      <xdr:nvPicPr>
        <xdr:cNvPr id="1176" name="Picture 1175" descr="http://www.blogcdn.com/media/2012/09/ltenetworks.jpg">
          <a:extLst>
            <a:ext uri="{FF2B5EF4-FFF2-40B4-BE49-F238E27FC236}">
              <a16:creationId xmlns="" xmlns:a16="http://schemas.microsoft.com/office/drawing/2014/main" id="{00000000-0008-0000-0A00-000098040000}"/>
            </a:ext>
          </a:extLst>
        </xdr:cNvPr>
        <xdr:cNvPicPr/>
      </xdr:nvPicPr>
      <xdr:blipFill>
        <a:blip xmlns:r="http://schemas.openxmlformats.org/officeDocument/2006/relationships" r:embed="rId50" cstate="print"/>
        <a:srcRect l="23556" r="27111"/>
        <a:stretch>
          <a:fillRect/>
        </a:stretch>
      </xdr:blipFill>
      <xdr:spPr bwMode="auto">
        <a:xfrm>
          <a:off x="2000249" y="471897075"/>
          <a:ext cx="158750" cy="190500"/>
        </a:xfrm>
        <a:prstGeom prst="rect">
          <a:avLst/>
        </a:prstGeom>
        <a:noFill/>
        <a:ln w="9525">
          <a:noFill/>
          <a:miter lim="800000"/>
          <a:headEnd/>
          <a:tailEnd/>
        </a:ln>
      </xdr:spPr>
    </xdr:pic>
    <xdr:clientData/>
  </xdr:oneCellAnchor>
  <xdr:oneCellAnchor>
    <xdr:from>
      <xdr:col>3</xdr:col>
      <xdr:colOff>0</xdr:colOff>
      <xdr:row>834</xdr:row>
      <xdr:rowOff>261408</xdr:rowOff>
    </xdr:from>
    <xdr:ext cx="209550" cy="160020"/>
    <xdr:pic>
      <xdr:nvPicPr>
        <xdr:cNvPr id="1177" name="Picture 5" descr="http://t0.gstatic.com/images?q=tbn:ANd9GcR2wLGNqdW1KVjSkkXzxtY9J7kSH3YArES1m5PQzzCeqCTDlyA1FA">
          <a:extLst>
            <a:ext uri="{FF2B5EF4-FFF2-40B4-BE49-F238E27FC236}">
              <a16:creationId xmlns="" xmlns:a16="http://schemas.microsoft.com/office/drawing/2014/main" id="{00000000-0008-0000-0A00-000099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0920233"/>
          <a:ext cx="209550" cy="160020"/>
        </a:xfrm>
        <a:prstGeom prst="rect">
          <a:avLst/>
        </a:prstGeom>
        <a:noFill/>
      </xdr:spPr>
    </xdr:pic>
    <xdr:clientData/>
  </xdr:oneCellAnchor>
  <xdr:oneCellAnchor>
    <xdr:from>
      <xdr:col>3</xdr:col>
      <xdr:colOff>1207557</xdr:colOff>
      <xdr:row>834</xdr:row>
      <xdr:rowOff>13757</xdr:rowOff>
    </xdr:from>
    <xdr:ext cx="152400" cy="203200"/>
    <xdr:pic>
      <xdr:nvPicPr>
        <xdr:cNvPr id="1178" name="Picture 4">
          <a:extLst>
            <a:ext uri="{FF2B5EF4-FFF2-40B4-BE49-F238E27FC236}">
              <a16:creationId xmlns="" xmlns:a16="http://schemas.microsoft.com/office/drawing/2014/main" id="{00000000-0008-0000-0A00-00009A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0672582"/>
          <a:ext cx="152400" cy="203200"/>
        </a:xfrm>
        <a:prstGeom prst="rect">
          <a:avLst/>
        </a:prstGeom>
        <a:noFill/>
        <a:ln w="1">
          <a:noFill/>
          <a:miter lim="800000"/>
          <a:headEnd/>
          <a:tailEnd type="none" w="med" len="med"/>
        </a:ln>
        <a:effectLst/>
      </xdr:spPr>
    </xdr:pic>
    <xdr:clientData/>
  </xdr:oneCellAnchor>
  <xdr:oneCellAnchor>
    <xdr:from>
      <xdr:col>3</xdr:col>
      <xdr:colOff>38099</xdr:colOff>
      <xdr:row>834</xdr:row>
      <xdr:rowOff>0</xdr:rowOff>
    </xdr:from>
    <xdr:ext cx="158750" cy="190500"/>
    <xdr:pic>
      <xdr:nvPicPr>
        <xdr:cNvPr id="1179" name="Picture 1178" descr="http://www.blogcdn.com/media/2012/09/ltenetworks.jpg">
          <a:extLst>
            <a:ext uri="{FF2B5EF4-FFF2-40B4-BE49-F238E27FC236}">
              <a16:creationId xmlns="" xmlns:a16="http://schemas.microsoft.com/office/drawing/2014/main" id="{00000000-0008-0000-0A00-00009B040000}"/>
            </a:ext>
          </a:extLst>
        </xdr:cNvPr>
        <xdr:cNvPicPr/>
      </xdr:nvPicPr>
      <xdr:blipFill>
        <a:blip xmlns:r="http://schemas.openxmlformats.org/officeDocument/2006/relationships" r:embed="rId50" cstate="print"/>
        <a:srcRect l="23556" r="27111"/>
        <a:stretch>
          <a:fillRect/>
        </a:stretch>
      </xdr:blipFill>
      <xdr:spPr bwMode="auto">
        <a:xfrm>
          <a:off x="2000249" y="470658825"/>
          <a:ext cx="158750" cy="190500"/>
        </a:xfrm>
        <a:prstGeom prst="rect">
          <a:avLst/>
        </a:prstGeom>
        <a:noFill/>
        <a:ln w="9525">
          <a:noFill/>
          <a:miter lim="800000"/>
          <a:headEnd/>
          <a:tailEnd/>
        </a:ln>
      </xdr:spPr>
    </xdr:pic>
    <xdr:clientData/>
  </xdr:oneCellAnchor>
  <xdr:oneCellAnchor>
    <xdr:from>
      <xdr:col>3</xdr:col>
      <xdr:colOff>0</xdr:colOff>
      <xdr:row>833</xdr:row>
      <xdr:rowOff>261408</xdr:rowOff>
    </xdr:from>
    <xdr:ext cx="209550" cy="160020"/>
    <xdr:pic>
      <xdr:nvPicPr>
        <xdr:cNvPr id="1180" name="Picture 5" descr="http://t0.gstatic.com/images?q=tbn:ANd9GcR2wLGNqdW1KVjSkkXzxtY9J7kSH3YArES1m5PQzzCeqCTDlyA1FA">
          <a:extLst>
            <a:ext uri="{FF2B5EF4-FFF2-40B4-BE49-F238E27FC236}">
              <a16:creationId xmlns="" xmlns:a16="http://schemas.microsoft.com/office/drawing/2014/main" id="{00000000-0008-0000-0A00-00009C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9681983"/>
          <a:ext cx="209550" cy="160020"/>
        </a:xfrm>
        <a:prstGeom prst="rect">
          <a:avLst/>
        </a:prstGeom>
        <a:noFill/>
      </xdr:spPr>
    </xdr:pic>
    <xdr:clientData/>
  </xdr:oneCellAnchor>
  <xdr:oneCellAnchor>
    <xdr:from>
      <xdr:col>3</xdr:col>
      <xdr:colOff>1207557</xdr:colOff>
      <xdr:row>833</xdr:row>
      <xdr:rowOff>13757</xdr:rowOff>
    </xdr:from>
    <xdr:ext cx="152400" cy="203200"/>
    <xdr:pic>
      <xdr:nvPicPr>
        <xdr:cNvPr id="1181" name="Picture 4">
          <a:extLst>
            <a:ext uri="{FF2B5EF4-FFF2-40B4-BE49-F238E27FC236}">
              <a16:creationId xmlns="" xmlns:a16="http://schemas.microsoft.com/office/drawing/2014/main" id="{00000000-0008-0000-0A00-00009D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9434332"/>
          <a:ext cx="152400" cy="203200"/>
        </a:xfrm>
        <a:prstGeom prst="rect">
          <a:avLst/>
        </a:prstGeom>
        <a:noFill/>
        <a:ln w="1">
          <a:noFill/>
          <a:miter lim="800000"/>
          <a:headEnd/>
          <a:tailEnd type="none" w="med" len="med"/>
        </a:ln>
        <a:effectLst/>
      </xdr:spPr>
    </xdr:pic>
    <xdr:clientData/>
  </xdr:oneCellAnchor>
  <xdr:oneCellAnchor>
    <xdr:from>
      <xdr:col>3</xdr:col>
      <xdr:colOff>38099</xdr:colOff>
      <xdr:row>833</xdr:row>
      <xdr:rowOff>0</xdr:rowOff>
    </xdr:from>
    <xdr:ext cx="158750" cy="190500"/>
    <xdr:pic>
      <xdr:nvPicPr>
        <xdr:cNvPr id="1182" name="Picture 1181" descr="http://www.blogcdn.com/media/2012/09/ltenetworks.jpg">
          <a:extLst>
            <a:ext uri="{FF2B5EF4-FFF2-40B4-BE49-F238E27FC236}">
              <a16:creationId xmlns="" xmlns:a16="http://schemas.microsoft.com/office/drawing/2014/main" id="{00000000-0008-0000-0A00-00009E040000}"/>
            </a:ext>
          </a:extLst>
        </xdr:cNvPr>
        <xdr:cNvPicPr/>
      </xdr:nvPicPr>
      <xdr:blipFill>
        <a:blip xmlns:r="http://schemas.openxmlformats.org/officeDocument/2006/relationships" r:embed="rId50" cstate="print"/>
        <a:srcRect l="23556" r="27111"/>
        <a:stretch>
          <a:fillRect/>
        </a:stretch>
      </xdr:blipFill>
      <xdr:spPr bwMode="auto">
        <a:xfrm>
          <a:off x="2000249" y="469420575"/>
          <a:ext cx="158750" cy="190500"/>
        </a:xfrm>
        <a:prstGeom prst="rect">
          <a:avLst/>
        </a:prstGeom>
        <a:noFill/>
        <a:ln w="9525">
          <a:noFill/>
          <a:miter lim="800000"/>
          <a:headEnd/>
          <a:tailEnd/>
        </a:ln>
      </xdr:spPr>
    </xdr:pic>
    <xdr:clientData/>
  </xdr:oneCellAnchor>
  <xdr:oneCellAnchor>
    <xdr:from>
      <xdr:col>3</xdr:col>
      <xdr:colOff>0</xdr:colOff>
      <xdr:row>832</xdr:row>
      <xdr:rowOff>261408</xdr:rowOff>
    </xdr:from>
    <xdr:ext cx="209550" cy="160020"/>
    <xdr:pic>
      <xdr:nvPicPr>
        <xdr:cNvPr id="1184" name="Picture 5" descr="http://t0.gstatic.com/images?q=tbn:ANd9GcR2wLGNqdW1KVjSkkXzxtY9J7kSH3YArES1m5PQzzCeqCTDlyA1FA">
          <a:extLst>
            <a:ext uri="{FF2B5EF4-FFF2-40B4-BE49-F238E27FC236}">
              <a16:creationId xmlns="" xmlns:a16="http://schemas.microsoft.com/office/drawing/2014/main" id="{00000000-0008-0000-0A00-0000A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0920233"/>
          <a:ext cx="209550" cy="160020"/>
        </a:xfrm>
        <a:prstGeom prst="rect">
          <a:avLst/>
        </a:prstGeom>
        <a:noFill/>
      </xdr:spPr>
    </xdr:pic>
    <xdr:clientData/>
  </xdr:oneCellAnchor>
  <xdr:oneCellAnchor>
    <xdr:from>
      <xdr:col>3</xdr:col>
      <xdr:colOff>1207557</xdr:colOff>
      <xdr:row>832</xdr:row>
      <xdr:rowOff>13757</xdr:rowOff>
    </xdr:from>
    <xdr:ext cx="152400" cy="203200"/>
    <xdr:pic>
      <xdr:nvPicPr>
        <xdr:cNvPr id="1185" name="Picture 4">
          <a:extLst>
            <a:ext uri="{FF2B5EF4-FFF2-40B4-BE49-F238E27FC236}">
              <a16:creationId xmlns="" xmlns:a16="http://schemas.microsoft.com/office/drawing/2014/main" id="{00000000-0008-0000-0A00-0000A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0672582"/>
          <a:ext cx="152400" cy="203200"/>
        </a:xfrm>
        <a:prstGeom prst="rect">
          <a:avLst/>
        </a:prstGeom>
        <a:noFill/>
        <a:ln w="1">
          <a:noFill/>
          <a:miter lim="800000"/>
          <a:headEnd/>
          <a:tailEnd type="none" w="med" len="med"/>
        </a:ln>
        <a:effectLst/>
      </xdr:spPr>
    </xdr:pic>
    <xdr:clientData/>
  </xdr:oneCellAnchor>
  <xdr:oneCellAnchor>
    <xdr:from>
      <xdr:col>3</xdr:col>
      <xdr:colOff>38099</xdr:colOff>
      <xdr:row>832</xdr:row>
      <xdr:rowOff>0</xdr:rowOff>
    </xdr:from>
    <xdr:ext cx="158750" cy="190500"/>
    <xdr:pic>
      <xdr:nvPicPr>
        <xdr:cNvPr id="1186" name="Picture 1185" descr="http://www.blogcdn.com/media/2012/09/ltenetworks.jpg">
          <a:extLst>
            <a:ext uri="{FF2B5EF4-FFF2-40B4-BE49-F238E27FC236}">
              <a16:creationId xmlns="" xmlns:a16="http://schemas.microsoft.com/office/drawing/2014/main" id="{00000000-0008-0000-0A00-0000A2040000}"/>
            </a:ext>
          </a:extLst>
        </xdr:cNvPr>
        <xdr:cNvPicPr/>
      </xdr:nvPicPr>
      <xdr:blipFill>
        <a:blip xmlns:r="http://schemas.openxmlformats.org/officeDocument/2006/relationships" r:embed="rId50" cstate="print"/>
        <a:srcRect l="23556" r="27111"/>
        <a:stretch>
          <a:fillRect/>
        </a:stretch>
      </xdr:blipFill>
      <xdr:spPr bwMode="auto">
        <a:xfrm>
          <a:off x="2000249" y="470658825"/>
          <a:ext cx="158750" cy="190500"/>
        </a:xfrm>
        <a:prstGeom prst="rect">
          <a:avLst/>
        </a:prstGeom>
        <a:noFill/>
        <a:ln w="9525">
          <a:noFill/>
          <a:miter lim="800000"/>
          <a:headEnd/>
          <a:tailEnd/>
        </a:ln>
      </xdr:spPr>
    </xdr:pic>
    <xdr:clientData/>
  </xdr:oneCellAnchor>
  <xdr:oneCellAnchor>
    <xdr:from>
      <xdr:col>3</xdr:col>
      <xdr:colOff>0</xdr:colOff>
      <xdr:row>831</xdr:row>
      <xdr:rowOff>261408</xdr:rowOff>
    </xdr:from>
    <xdr:ext cx="209550" cy="160020"/>
    <xdr:pic>
      <xdr:nvPicPr>
        <xdr:cNvPr id="1188" name="Picture 5" descr="http://t0.gstatic.com/images?q=tbn:ANd9GcR2wLGNqdW1KVjSkkXzxtY9J7kSH3YArES1m5PQzzCeqCTDlyA1FA">
          <a:extLst>
            <a:ext uri="{FF2B5EF4-FFF2-40B4-BE49-F238E27FC236}">
              <a16:creationId xmlns="" xmlns:a16="http://schemas.microsoft.com/office/drawing/2014/main" id="{00000000-0008-0000-0A00-0000A4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70920233"/>
          <a:ext cx="209550" cy="160020"/>
        </a:xfrm>
        <a:prstGeom prst="rect">
          <a:avLst/>
        </a:prstGeom>
        <a:noFill/>
      </xdr:spPr>
    </xdr:pic>
    <xdr:clientData/>
  </xdr:oneCellAnchor>
  <xdr:oneCellAnchor>
    <xdr:from>
      <xdr:col>3</xdr:col>
      <xdr:colOff>1207557</xdr:colOff>
      <xdr:row>831</xdr:row>
      <xdr:rowOff>13757</xdr:rowOff>
    </xdr:from>
    <xdr:ext cx="152400" cy="203200"/>
    <xdr:pic>
      <xdr:nvPicPr>
        <xdr:cNvPr id="1189" name="Picture 4">
          <a:extLst>
            <a:ext uri="{FF2B5EF4-FFF2-40B4-BE49-F238E27FC236}">
              <a16:creationId xmlns="" xmlns:a16="http://schemas.microsoft.com/office/drawing/2014/main" id="{00000000-0008-0000-0A00-0000A5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70672582"/>
          <a:ext cx="152400" cy="203200"/>
        </a:xfrm>
        <a:prstGeom prst="rect">
          <a:avLst/>
        </a:prstGeom>
        <a:noFill/>
        <a:ln w="1">
          <a:noFill/>
          <a:miter lim="800000"/>
          <a:headEnd/>
          <a:tailEnd type="none" w="med" len="med"/>
        </a:ln>
        <a:effectLst/>
      </xdr:spPr>
    </xdr:pic>
    <xdr:clientData/>
  </xdr:oneCellAnchor>
  <xdr:oneCellAnchor>
    <xdr:from>
      <xdr:col>3</xdr:col>
      <xdr:colOff>38099</xdr:colOff>
      <xdr:row>831</xdr:row>
      <xdr:rowOff>0</xdr:rowOff>
    </xdr:from>
    <xdr:ext cx="158750" cy="190500"/>
    <xdr:pic>
      <xdr:nvPicPr>
        <xdr:cNvPr id="1190" name="Picture 1189" descr="http://www.blogcdn.com/media/2012/09/ltenetworks.jpg">
          <a:extLst>
            <a:ext uri="{FF2B5EF4-FFF2-40B4-BE49-F238E27FC236}">
              <a16:creationId xmlns="" xmlns:a16="http://schemas.microsoft.com/office/drawing/2014/main" id="{00000000-0008-0000-0A00-0000A6040000}"/>
            </a:ext>
          </a:extLst>
        </xdr:cNvPr>
        <xdr:cNvPicPr/>
      </xdr:nvPicPr>
      <xdr:blipFill>
        <a:blip xmlns:r="http://schemas.openxmlformats.org/officeDocument/2006/relationships" r:embed="rId50" cstate="print"/>
        <a:srcRect l="23556" r="27111"/>
        <a:stretch>
          <a:fillRect/>
        </a:stretch>
      </xdr:blipFill>
      <xdr:spPr bwMode="auto">
        <a:xfrm>
          <a:off x="2000249" y="470658825"/>
          <a:ext cx="158750" cy="190500"/>
        </a:xfrm>
        <a:prstGeom prst="rect">
          <a:avLst/>
        </a:prstGeom>
        <a:noFill/>
        <a:ln w="9525">
          <a:noFill/>
          <a:miter lim="800000"/>
          <a:headEnd/>
          <a:tailEnd/>
        </a:ln>
      </xdr:spPr>
    </xdr:pic>
    <xdr:clientData/>
  </xdr:oneCellAnchor>
  <xdr:oneCellAnchor>
    <xdr:from>
      <xdr:col>3</xdr:col>
      <xdr:colOff>0</xdr:colOff>
      <xdr:row>830</xdr:row>
      <xdr:rowOff>261408</xdr:rowOff>
    </xdr:from>
    <xdr:ext cx="209550" cy="160020"/>
    <xdr:pic>
      <xdr:nvPicPr>
        <xdr:cNvPr id="1192" name="Picture 5" descr="http://t0.gstatic.com/images?q=tbn:ANd9GcR2wLGNqdW1KVjSkkXzxtY9J7kSH3YArES1m5PQzzCeqCTDlyA1FA">
          <a:extLst>
            <a:ext uri="{FF2B5EF4-FFF2-40B4-BE49-F238E27FC236}">
              <a16:creationId xmlns="" xmlns:a16="http://schemas.microsoft.com/office/drawing/2014/main" id="{00000000-0008-0000-0A00-0000A8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469681983"/>
          <a:ext cx="209550" cy="160020"/>
        </a:xfrm>
        <a:prstGeom prst="rect">
          <a:avLst/>
        </a:prstGeom>
        <a:noFill/>
      </xdr:spPr>
    </xdr:pic>
    <xdr:clientData/>
  </xdr:oneCellAnchor>
  <xdr:oneCellAnchor>
    <xdr:from>
      <xdr:col>3</xdr:col>
      <xdr:colOff>1207557</xdr:colOff>
      <xdr:row>830</xdr:row>
      <xdr:rowOff>13757</xdr:rowOff>
    </xdr:from>
    <xdr:ext cx="152400" cy="203200"/>
    <xdr:pic>
      <xdr:nvPicPr>
        <xdr:cNvPr id="1193" name="Picture 4">
          <a:extLst>
            <a:ext uri="{FF2B5EF4-FFF2-40B4-BE49-F238E27FC236}">
              <a16:creationId xmlns="" xmlns:a16="http://schemas.microsoft.com/office/drawing/2014/main" id="{00000000-0008-0000-0A00-0000A9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469434332"/>
          <a:ext cx="152400" cy="203200"/>
        </a:xfrm>
        <a:prstGeom prst="rect">
          <a:avLst/>
        </a:prstGeom>
        <a:noFill/>
        <a:ln w="1">
          <a:noFill/>
          <a:miter lim="800000"/>
          <a:headEnd/>
          <a:tailEnd type="none" w="med" len="med"/>
        </a:ln>
        <a:effectLst/>
      </xdr:spPr>
    </xdr:pic>
    <xdr:clientData/>
  </xdr:oneCellAnchor>
  <xdr:oneCellAnchor>
    <xdr:from>
      <xdr:col>3</xdr:col>
      <xdr:colOff>38099</xdr:colOff>
      <xdr:row>830</xdr:row>
      <xdr:rowOff>0</xdr:rowOff>
    </xdr:from>
    <xdr:ext cx="158750" cy="190500"/>
    <xdr:pic>
      <xdr:nvPicPr>
        <xdr:cNvPr id="1194" name="Picture 1193" descr="http://www.blogcdn.com/media/2012/09/ltenetworks.jpg">
          <a:extLst>
            <a:ext uri="{FF2B5EF4-FFF2-40B4-BE49-F238E27FC236}">
              <a16:creationId xmlns="" xmlns:a16="http://schemas.microsoft.com/office/drawing/2014/main" id="{00000000-0008-0000-0A00-0000AA040000}"/>
            </a:ext>
          </a:extLst>
        </xdr:cNvPr>
        <xdr:cNvPicPr/>
      </xdr:nvPicPr>
      <xdr:blipFill>
        <a:blip xmlns:r="http://schemas.openxmlformats.org/officeDocument/2006/relationships" r:embed="rId50" cstate="print"/>
        <a:srcRect l="23556" r="27111"/>
        <a:stretch>
          <a:fillRect/>
        </a:stretch>
      </xdr:blipFill>
      <xdr:spPr bwMode="auto">
        <a:xfrm>
          <a:off x="2000249" y="469420575"/>
          <a:ext cx="158750" cy="190500"/>
        </a:xfrm>
        <a:prstGeom prst="rect">
          <a:avLst/>
        </a:prstGeom>
        <a:noFill/>
        <a:ln w="9525">
          <a:noFill/>
          <a:miter lim="800000"/>
          <a:headEnd/>
          <a:tailEnd/>
        </a:ln>
      </xdr:spPr>
    </xdr:pic>
    <xdr:clientData/>
  </xdr:oneCellAnchor>
  <xdr:oneCellAnchor>
    <xdr:from>
      <xdr:col>3</xdr:col>
      <xdr:colOff>0</xdr:colOff>
      <xdr:row>575</xdr:row>
      <xdr:rowOff>261408</xdr:rowOff>
    </xdr:from>
    <xdr:ext cx="209550" cy="160020"/>
    <xdr:pic>
      <xdr:nvPicPr>
        <xdr:cNvPr id="1195" name="Picture 5" descr="http://t0.gstatic.com/images?q=tbn:ANd9GcR2wLGNqdW1KVjSkkXzxtY9J7kSH3YArES1m5PQzzCeqCTDlyA1FA">
          <a:extLst>
            <a:ext uri="{FF2B5EF4-FFF2-40B4-BE49-F238E27FC236}">
              <a16:creationId xmlns="" xmlns:a16="http://schemas.microsoft.com/office/drawing/2014/main" id="{00000000-0008-0000-0A00-0000AB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6151308"/>
          <a:ext cx="209550" cy="160020"/>
        </a:xfrm>
        <a:prstGeom prst="rect">
          <a:avLst/>
        </a:prstGeom>
        <a:noFill/>
      </xdr:spPr>
    </xdr:pic>
    <xdr:clientData/>
  </xdr:oneCellAnchor>
  <xdr:oneCellAnchor>
    <xdr:from>
      <xdr:col>3</xdr:col>
      <xdr:colOff>1207557</xdr:colOff>
      <xdr:row>575</xdr:row>
      <xdr:rowOff>13757</xdr:rowOff>
    </xdr:from>
    <xdr:ext cx="152400" cy="203200"/>
    <xdr:pic>
      <xdr:nvPicPr>
        <xdr:cNvPr id="1196" name="Picture 4">
          <a:extLst>
            <a:ext uri="{FF2B5EF4-FFF2-40B4-BE49-F238E27FC236}">
              <a16:creationId xmlns="" xmlns:a16="http://schemas.microsoft.com/office/drawing/2014/main" id="{00000000-0008-0000-0A00-0000AC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5903657"/>
          <a:ext cx="152400" cy="203200"/>
        </a:xfrm>
        <a:prstGeom prst="rect">
          <a:avLst/>
        </a:prstGeom>
        <a:noFill/>
        <a:ln w="1">
          <a:noFill/>
          <a:miter lim="800000"/>
          <a:headEnd/>
          <a:tailEnd type="none" w="med" len="med"/>
        </a:ln>
        <a:effectLst/>
      </xdr:spPr>
    </xdr:pic>
    <xdr:clientData/>
  </xdr:oneCellAnchor>
  <xdr:oneCellAnchor>
    <xdr:from>
      <xdr:col>3</xdr:col>
      <xdr:colOff>38099</xdr:colOff>
      <xdr:row>575</xdr:row>
      <xdr:rowOff>0</xdr:rowOff>
    </xdr:from>
    <xdr:ext cx="158750" cy="190500"/>
    <xdr:pic>
      <xdr:nvPicPr>
        <xdr:cNvPr id="1197" name="Picture 1196" descr="http://www.blogcdn.com/media/2012/09/ltenetworks.jpg">
          <a:extLst>
            <a:ext uri="{FF2B5EF4-FFF2-40B4-BE49-F238E27FC236}">
              <a16:creationId xmlns="" xmlns:a16="http://schemas.microsoft.com/office/drawing/2014/main" id="{00000000-0008-0000-0A00-0000AD040000}"/>
            </a:ext>
          </a:extLst>
        </xdr:cNvPr>
        <xdr:cNvPicPr/>
      </xdr:nvPicPr>
      <xdr:blipFill>
        <a:blip xmlns:r="http://schemas.openxmlformats.org/officeDocument/2006/relationships" r:embed="rId50" cstate="print"/>
        <a:srcRect l="23556" r="27111"/>
        <a:stretch>
          <a:fillRect/>
        </a:stretch>
      </xdr:blipFill>
      <xdr:spPr bwMode="auto">
        <a:xfrm>
          <a:off x="2000249" y="185889900"/>
          <a:ext cx="158750" cy="190500"/>
        </a:xfrm>
        <a:prstGeom prst="rect">
          <a:avLst/>
        </a:prstGeom>
        <a:noFill/>
        <a:ln w="9525">
          <a:noFill/>
          <a:miter lim="800000"/>
          <a:headEnd/>
          <a:tailEnd/>
        </a:ln>
      </xdr:spPr>
    </xdr:pic>
    <xdr:clientData/>
  </xdr:oneCellAnchor>
  <xdr:twoCellAnchor editAs="oneCell">
    <xdr:from>
      <xdr:col>3</xdr:col>
      <xdr:colOff>0</xdr:colOff>
      <xdr:row>930</xdr:row>
      <xdr:rowOff>261408</xdr:rowOff>
    </xdr:from>
    <xdr:to>
      <xdr:col>3</xdr:col>
      <xdr:colOff>209550</xdr:colOff>
      <xdr:row>930</xdr:row>
      <xdr:rowOff>421428</xdr:rowOff>
    </xdr:to>
    <xdr:pic>
      <xdr:nvPicPr>
        <xdr:cNvPr id="1199" name="Picture 5" descr="http://t0.gstatic.com/images?q=tbn:ANd9GcR2wLGNqdW1KVjSkkXzxtY9J7kSH3YArES1m5PQzzCeqCTDlyA1FA">
          <a:extLst>
            <a:ext uri="{FF2B5EF4-FFF2-40B4-BE49-F238E27FC236}">
              <a16:creationId xmlns="" xmlns:a16="http://schemas.microsoft.com/office/drawing/2014/main" id="{00000000-0008-0000-0A00-0000AF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547148808"/>
          <a:ext cx="209550" cy="160020"/>
        </a:xfrm>
        <a:prstGeom prst="rect">
          <a:avLst/>
        </a:prstGeom>
        <a:noFill/>
      </xdr:spPr>
    </xdr:pic>
    <xdr:clientData/>
  </xdr:twoCellAnchor>
  <xdr:twoCellAnchor editAs="oneCell">
    <xdr:from>
      <xdr:col>3</xdr:col>
      <xdr:colOff>1207557</xdr:colOff>
      <xdr:row>930</xdr:row>
      <xdr:rowOff>13757</xdr:rowOff>
    </xdr:from>
    <xdr:to>
      <xdr:col>3</xdr:col>
      <xdr:colOff>1359957</xdr:colOff>
      <xdr:row>930</xdr:row>
      <xdr:rowOff>216957</xdr:rowOff>
    </xdr:to>
    <xdr:pic>
      <xdr:nvPicPr>
        <xdr:cNvPr id="1200" name="Picture 4">
          <a:extLst>
            <a:ext uri="{FF2B5EF4-FFF2-40B4-BE49-F238E27FC236}">
              <a16:creationId xmlns="" xmlns:a16="http://schemas.microsoft.com/office/drawing/2014/main" id="{00000000-0008-0000-0A00-0000B0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54690115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930</xdr:row>
      <xdr:rowOff>0</xdr:rowOff>
    </xdr:from>
    <xdr:to>
      <xdr:col>3</xdr:col>
      <xdr:colOff>196849</xdr:colOff>
      <xdr:row>930</xdr:row>
      <xdr:rowOff>190500</xdr:rowOff>
    </xdr:to>
    <xdr:pic>
      <xdr:nvPicPr>
        <xdr:cNvPr id="1201" name="Picture 1200" descr="http://www.blogcdn.com/media/2012/09/ltenetworks.jpg">
          <a:extLst>
            <a:ext uri="{FF2B5EF4-FFF2-40B4-BE49-F238E27FC236}">
              <a16:creationId xmlns="" xmlns:a16="http://schemas.microsoft.com/office/drawing/2014/main" id="{00000000-0008-0000-0A00-0000B1040000}"/>
            </a:ext>
          </a:extLst>
        </xdr:cNvPr>
        <xdr:cNvPicPr/>
      </xdr:nvPicPr>
      <xdr:blipFill>
        <a:blip xmlns:r="http://schemas.openxmlformats.org/officeDocument/2006/relationships" r:embed="rId50" cstate="print"/>
        <a:srcRect l="23556" r="27111"/>
        <a:stretch>
          <a:fillRect/>
        </a:stretch>
      </xdr:blipFill>
      <xdr:spPr bwMode="auto">
        <a:xfrm>
          <a:off x="2000249" y="546887400"/>
          <a:ext cx="158750" cy="190500"/>
        </a:xfrm>
        <a:prstGeom prst="rect">
          <a:avLst/>
        </a:prstGeom>
        <a:noFill/>
        <a:ln w="9525">
          <a:noFill/>
          <a:miter lim="800000"/>
          <a:headEnd/>
          <a:tailEnd/>
        </a:ln>
      </xdr:spPr>
    </xdr:pic>
    <xdr:clientData/>
  </xdr:twoCellAnchor>
  <xdr:oneCellAnchor>
    <xdr:from>
      <xdr:col>3</xdr:col>
      <xdr:colOff>0</xdr:colOff>
      <xdr:row>283</xdr:row>
      <xdr:rowOff>261408</xdr:rowOff>
    </xdr:from>
    <xdr:ext cx="209550" cy="160020"/>
    <xdr:pic>
      <xdr:nvPicPr>
        <xdr:cNvPr id="1205" name="Picture 5" descr="http://t0.gstatic.com/images?q=tbn:ANd9GcR2wLGNqdW1KVjSkkXzxtY9J7kSH3YArES1m5PQzzCeqCTDlyA1FA">
          <a:extLst>
            <a:ext uri="{FF2B5EF4-FFF2-40B4-BE49-F238E27FC236}">
              <a16:creationId xmlns="" xmlns:a16="http://schemas.microsoft.com/office/drawing/2014/main" id="{00000000-0008-0000-0A00-0000B5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99778608"/>
          <a:ext cx="209550" cy="160020"/>
        </a:xfrm>
        <a:prstGeom prst="rect">
          <a:avLst/>
        </a:prstGeom>
        <a:noFill/>
      </xdr:spPr>
    </xdr:pic>
    <xdr:clientData/>
  </xdr:oneCellAnchor>
  <xdr:oneCellAnchor>
    <xdr:from>
      <xdr:col>3</xdr:col>
      <xdr:colOff>1207557</xdr:colOff>
      <xdr:row>283</xdr:row>
      <xdr:rowOff>13757</xdr:rowOff>
    </xdr:from>
    <xdr:ext cx="152400" cy="203200"/>
    <xdr:pic>
      <xdr:nvPicPr>
        <xdr:cNvPr id="1206" name="Picture 4">
          <a:extLst>
            <a:ext uri="{FF2B5EF4-FFF2-40B4-BE49-F238E27FC236}">
              <a16:creationId xmlns="" xmlns:a16="http://schemas.microsoft.com/office/drawing/2014/main" id="{00000000-0008-0000-0A00-0000B6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99530957"/>
          <a:ext cx="152400" cy="203200"/>
        </a:xfrm>
        <a:prstGeom prst="rect">
          <a:avLst/>
        </a:prstGeom>
        <a:noFill/>
        <a:ln w="1">
          <a:noFill/>
          <a:miter lim="800000"/>
          <a:headEnd/>
          <a:tailEnd type="none" w="med" len="med"/>
        </a:ln>
        <a:effectLst/>
      </xdr:spPr>
    </xdr:pic>
    <xdr:clientData/>
  </xdr:oneCellAnchor>
  <xdr:oneCellAnchor>
    <xdr:from>
      <xdr:col>3</xdr:col>
      <xdr:colOff>38099</xdr:colOff>
      <xdr:row>283</xdr:row>
      <xdr:rowOff>0</xdr:rowOff>
    </xdr:from>
    <xdr:ext cx="158750" cy="190500"/>
    <xdr:pic>
      <xdr:nvPicPr>
        <xdr:cNvPr id="1207" name="Picture 1206" descr="http://www.blogcdn.com/media/2012/09/ltenetworks.jpg">
          <a:extLst>
            <a:ext uri="{FF2B5EF4-FFF2-40B4-BE49-F238E27FC236}">
              <a16:creationId xmlns="" xmlns:a16="http://schemas.microsoft.com/office/drawing/2014/main" id="{00000000-0008-0000-0A00-0000B7040000}"/>
            </a:ext>
          </a:extLst>
        </xdr:cNvPr>
        <xdr:cNvPicPr/>
      </xdr:nvPicPr>
      <xdr:blipFill>
        <a:blip xmlns:r="http://schemas.openxmlformats.org/officeDocument/2006/relationships" r:embed="rId50" cstate="print"/>
        <a:srcRect l="23556" r="27111"/>
        <a:stretch>
          <a:fillRect/>
        </a:stretch>
      </xdr:blipFill>
      <xdr:spPr bwMode="auto">
        <a:xfrm>
          <a:off x="2000249" y="99517200"/>
          <a:ext cx="158750" cy="190500"/>
        </a:xfrm>
        <a:prstGeom prst="rect">
          <a:avLst/>
        </a:prstGeom>
        <a:noFill/>
        <a:ln w="9525">
          <a:noFill/>
          <a:miter lim="800000"/>
          <a:headEnd/>
          <a:tailEnd/>
        </a:ln>
      </xdr:spPr>
    </xdr:pic>
    <xdr:clientData/>
  </xdr:oneCellAnchor>
  <xdr:oneCellAnchor>
    <xdr:from>
      <xdr:col>3</xdr:col>
      <xdr:colOff>0</xdr:colOff>
      <xdr:row>574</xdr:row>
      <xdr:rowOff>261408</xdr:rowOff>
    </xdr:from>
    <xdr:ext cx="209550" cy="160020"/>
    <xdr:pic>
      <xdr:nvPicPr>
        <xdr:cNvPr id="1209" name="Picture 5" descr="http://t0.gstatic.com/images?q=tbn:ANd9GcR2wLGNqdW1KVjSkkXzxtY9J7kSH3YArES1m5PQzzCeqCTDlyA1FA">
          <a:extLst>
            <a:ext uri="{FF2B5EF4-FFF2-40B4-BE49-F238E27FC236}">
              <a16:creationId xmlns="" xmlns:a16="http://schemas.microsoft.com/office/drawing/2014/main" id="{00000000-0008-0000-0A00-0000B9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6341808"/>
          <a:ext cx="209550" cy="160020"/>
        </a:xfrm>
        <a:prstGeom prst="rect">
          <a:avLst/>
        </a:prstGeom>
        <a:noFill/>
      </xdr:spPr>
    </xdr:pic>
    <xdr:clientData/>
  </xdr:oneCellAnchor>
  <xdr:oneCellAnchor>
    <xdr:from>
      <xdr:col>3</xdr:col>
      <xdr:colOff>1207557</xdr:colOff>
      <xdr:row>574</xdr:row>
      <xdr:rowOff>13757</xdr:rowOff>
    </xdr:from>
    <xdr:ext cx="152400" cy="203200"/>
    <xdr:pic>
      <xdr:nvPicPr>
        <xdr:cNvPr id="1210" name="Picture 4">
          <a:extLst>
            <a:ext uri="{FF2B5EF4-FFF2-40B4-BE49-F238E27FC236}">
              <a16:creationId xmlns="" xmlns:a16="http://schemas.microsoft.com/office/drawing/2014/main" id="{00000000-0008-0000-0A00-0000BA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6094157"/>
          <a:ext cx="152400" cy="203200"/>
        </a:xfrm>
        <a:prstGeom prst="rect">
          <a:avLst/>
        </a:prstGeom>
        <a:noFill/>
        <a:ln w="1">
          <a:noFill/>
          <a:miter lim="800000"/>
          <a:headEnd/>
          <a:tailEnd type="none" w="med" len="med"/>
        </a:ln>
        <a:effectLst/>
      </xdr:spPr>
    </xdr:pic>
    <xdr:clientData/>
  </xdr:oneCellAnchor>
  <xdr:oneCellAnchor>
    <xdr:from>
      <xdr:col>3</xdr:col>
      <xdr:colOff>38099</xdr:colOff>
      <xdr:row>574</xdr:row>
      <xdr:rowOff>0</xdr:rowOff>
    </xdr:from>
    <xdr:ext cx="158750" cy="190500"/>
    <xdr:pic>
      <xdr:nvPicPr>
        <xdr:cNvPr id="1211" name="Picture 1210" descr="http://www.blogcdn.com/media/2012/09/ltenetworks.jpg">
          <a:extLst>
            <a:ext uri="{FF2B5EF4-FFF2-40B4-BE49-F238E27FC236}">
              <a16:creationId xmlns="" xmlns:a16="http://schemas.microsoft.com/office/drawing/2014/main" id="{00000000-0008-0000-0A00-0000BB040000}"/>
            </a:ext>
          </a:extLst>
        </xdr:cNvPr>
        <xdr:cNvPicPr/>
      </xdr:nvPicPr>
      <xdr:blipFill>
        <a:blip xmlns:r="http://schemas.openxmlformats.org/officeDocument/2006/relationships" r:embed="rId50" cstate="print"/>
        <a:srcRect l="23556" r="27111"/>
        <a:stretch>
          <a:fillRect/>
        </a:stretch>
      </xdr:blipFill>
      <xdr:spPr bwMode="auto">
        <a:xfrm>
          <a:off x="2000249" y="186080400"/>
          <a:ext cx="158750" cy="190500"/>
        </a:xfrm>
        <a:prstGeom prst="rect">
          <a:avLst/>
        </a:prstGeom>
        <a:noFill/>
        <a:ln w="9525">
          <a:noFill/>
          <a:miter lim="800000"/>
          <a:headEnd/>
          <a:tailEnd/>
        </a:ln>
      </xdr:spPr>
    </xdr:pic>
    <xdr:clientData/>
  </xdr:oneCellAnchor>
  <xdr:oneCellAnchor>
    <xdr:from>
      <xdr:col>3</xdr:col>
      <xdr:colOff>0</xdr:colOff>
      <xdr:row>573</xdr:row>
      <xdr:rowOff>261408</xdr:rowOff>
    </xdr:from>
    <xdr:ext cx="209550" cy="160020"/>
    <xdr:pic>
      <xdr:nvPicPr>
        <xdr:cNvPr id="1212" name="Picture 5" descr="http://t0.gstatic.com/images?q=tbn:ANd9GcR2wLGNqdW1KVjSkkXzxtY9J7kSH3YArES1m5PQzzCeqCTDlyA1FA">
          <a:extLst>
            <a:ext uri="{FF2B5EF4-FFF2-40B4-BE49-F238E27FC236}">
              <a16:creationId xmlns="" xmlns:a16="http://schemas.microsoft.com/office/drawing/2014/main" id="{00000000-0008-0000-0A00-0000BC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6341808"/>
          <a:ext cx="209550" cy="160020"/>
        </a:xfrm>
        <a:prstGeom prst="rect">
          <a:avLst/>
        </a:prstGeom>
        <a:noFill/>
      </xdr:spPr>
    </xdr:pic>
    <xdr:clientData/>
  </xdr:oneCellAnchor>
  <xdr:oneCellAnchor>
    <xdr:from>
      <xdr:col>3</xdr:col>
      <xdr:colOff>1207557</xdr:colOff>
      <xdr:row>573</xdr:row>
      <xdr:rowOff>13757</xdr:rowOff>
    </xdr:from>
    <xdr:ext cx="152400" cy="203200"/>
    <xdr:pic>
      <xdr:nvPicPr>
        <xdr:cNvPr id="1213" name="Picture 4">
          <a:extLst>
            <a:ext uri="{FF2B5EF4-FFF2-40B4-BE49-F238E27FC236}">
              <a16:creationId xmlns="" xmlns:a16="http://schemas.microsoft.com/office/drawing/2014/main" id="{00000000-0008-0000-0A00-0000BD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6094157"/>
          <a:ext cx="152400" cy="203200"/>
        </a:xfrm>
        <a:prstGeom prst="rect">
          <a:avLst/>
        </a:prstGeom>
        <a:noFill/>
        <a:ln w="1">
          <a:noFill/>
          <a:miter lim="800000"/>
          <a:headEnd/>
          <a:tailEnd type="none" w="med" len="med"/>
        </a:ln>
        <a:effectLst/>
      </xdr:spPr>
    </xdr:pic>
    <xdr:clientData/>
  </xdr:oneCellAnchor>
  <xdr:oneCellAnchor>
    <xdr:from>
      <xdr:col>3</xdr:col>
      <xdr:colOff>38099</xdr:colOff>
      <xdr:row>573</xdr:row>
      <xdr:rowOff>0</xdr:rowOff>
    </xdr:from>
    <xdr:ext cx="158750" cy="190500"/>
    <xdr:pic>
      <xdr:nvPicPr>
        <xdr:cNvPr id="1214" name="Picture 1213" descr="http://www.blogcdn.com/media/2012/09/ltenetworks.jpg">
          <a:extLst>
            <a:ext uri="{FF2B5EF4-FFF2-40B4-BE49-F238E27FC236}">
              <a16:creationId xmlns="" xmlns:a16="http://schemas.microsoft.com/office/drawing/2014/main" id="{00000000-0008-0000-0A00-0000BE040000}"/>
            </a:ext>
          </a:extLst>
        </xdr:cNvPr>
        <xdr:cNvPicPr/>
      </xdr:nvPicPr>
      <xdr:blipFill>
        <a:blip xmlns:r="http://schemas.openxmlformats.org/officeDocument/2006/relationships" r:embed="rId50" cstate="print"/>
        <a:srcRect l="23556" r="27111"/>
        <a:stretch>
          <a:fillRect/>
        </a:stretch>
      </xdr:blipFill>
      <xdr:spPr bwMode="auto">
        <a:xfrm>
          <a:off x="2000249" y="186080400"/>
          <a:ext cx="158750" cy="190500"/>
        </a:xfrm>
        <a:prstGeom prst="rect">
          <a:avLst/>
        </a:prstGeom>
        <a:noFill/>
        <a:ln w="9525">
          <a:noFill/>
          <a:miter lim="800000"/>
          <a:headEnd/>
          <a:tailEnd/>
        </a:ln>
      </xdr:spPr>
    </xdr:pic>
    <xdr:clientData/>
  </xdr:oneCellAnchor>
  <xdr:oneCellAnchor>
    <xdr:from>
      <xdr:col>3</xdr:col>
      <xdr:colOff>0</xdr:colOff>
      <xdr:row>572</xdr:row>
      <xdr:rowOff>261408</xdr:rowOff>
    </xdr:from>
    <xdr:ext cx="209550" cy="160020"/>
    <xdr:pic>
      <xdr:nvPicPr>
        <xdr:cNvPr id="1216" name="Picture 5" descr="http://t0.gstatic.com/images?q=tbn:ANd9GcR2wLGNqdW1KVjSkkXzxtY9J7kSH3YArES1m5PQzzCeqCTDlyA1FA">
          <a:extLst>
            <a:ext uri="{FF2B5EF4-FFF2-40B4-BE49-F238E27FC236}">
              <a16:creationId xmlns="" xmlns:a16="http://schemas.microsoft.com/office/drawing/2014/main" id="{00000000-0008-0000-0A00-0000C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7599108"/>
          <a:ext cx="209550" cy="160020"/>
        </a:xfrm>
        <a:prstGeom prst="rect">
          <a:avLst/>
        </a:prstGeom>
        <a:noFill/>
      </xdr:spPr>
    </xdr:pic>
    <xdr:clientData/>
  </xdr:oneCellAnchor>
  <xdr:oneCellAnchor>
    <xdr:from>
      <xdr:col>3</xdr:col>
      <xdr:colOff>1207557</xdr:colOff>
      <xdr:row>572</xdr:row>
      <xdr:rowOff>13757</xdr:rowOff>
    </xdr:from>
    <xdr:ext cx="152400" cy="203200"/>
    <xdr:pic>
      <xdr:nvPicPr>
        <xdr:cNvPr id="1217" name="Picture 4">
          <a:extLst>
            <a:ext uri="{FF2B5EF4-FFF2-40B4-BE49-F238E27FC236}">
              <a16:creationId xmlns="" xmlns:a16="http://schemas.microsoft.com/office/drawing/2014/main" id="{00000000-0008-0000-0A00-0000C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7351457"/>
          <a:ext cx="152400" cy="203200"/>
        </a:xfrm>
        <a:prstGeom prst="rect">
          <a:avLst/>
        </a:prstGeom>
        <a:noFill/>
        <a:ln w="1">
          <a:noFill/>
          <a:miter lim="800000"/>
          <a:headEnd/>
          <a:tailEnd type="none" w="med" len="med"/>
        </a:ln>
        <a:effectLst/>
      </xdr:spPr>
    </xdr:pic>
    <xdr:clientData/>
  </xdr:oneCellAnchor>
  <xdr:oneCellAnchor>
    <xdr:from>
      <xdr:col>3</xdr:col>
      <xdr:colOff>38099</xdr:colOff>
      <xdr:row>572</xdr:row>
      <xdr:rowOff>0</xdr:rowOff>
    </xdr:from>
    <xdr:ext cx="158750" cy="190500"/>
    <xdr:pic>
      <xdr:nvPicPr>
        <xdr:cNvPr id="1218" name="Picture 1217" descr="http://www.blogcdn.com/media/2012/09/ltenetworks.jpg">
          <a:extLst>
            <a:ext uri="{FF2B5EF4-FFF2-40B4-BE49-F238E27FC236}">
              <a16:creationId xmlns="" xmlns:a16="http://schemas.microsoft.com/office/drawing/2014/main" id="{00000000-0008-0000-0A00-0000C2040000}"/>
            </a:ext>
          </a:extLst>
        </xdr:cNvPr>
        <xdr:cNvPicPr/>
      </xdr:nvPicPr>
      <xdr:blipFill>
        <a:blip xmlns:r="http://schemas.openxmlformats.org/officeDocument/2006/relationships" r:embed="rId50" cstate="print"/>
        <a:srcRect l="23556" r="27111"/>
        <a:stretch>
          <a:fillRect/>
        </a:stretch>
      </xdr:blipFill>
      <xdr:spPr bwMode="auto">
        <a:xfrm>
          <a:off x="2000249" y="187337700"/>
          <a:ext cx="158750" cy="190500"/>
        </a:xfrm>
        <a:prstGeom prst="rect">
          <a:avLst/>
        </a:prstGeom>
        <a:noFill/>
        <a:ln w="9525">
          <a:noFill/>
          <a:miter lim="800000"/>
          <a:headEnd/>
          <a:tailEnd/>
        </a:ln>
      </xdr:spPr>
    </xdr:pic>
    <xdr:clientData/>
  </xdr:oneCellAnchor>
  <xdr:oneCellAnchor>
    <xdr:from>
      <xdr:col>3</xdr:col>
      <xdr:colOff>0</xdr:colOff>
      <xdr:row>350</xdr:row>
      <xdr:rowOff>261408</xdr:rowOff>
    </xdr:from>
    <xdr:ext cx="209550" cy="160020"/>
    <xdr:pic>
      <xdr:nvPicPr>
        <xdr:cNvPr id="1221" name="Picture 5" descr="http://t0.gstatic.com/images?q=tbn:ANd9GcR2wLGNqdW1KVjSkkXzxtY9J7kSH3YArES1m5PQzzCeqCTDlyA1FA">
          <a:extLst>
            <a:ext uri="{FF2B5EF4-FFF2-40B4-BE49-F238E27FC236}">
              <a16:creationId xmlns="" xmlns:a16="http://schemas.microsoft.com/office/drawing/2014/main" id="{00000000-0008-0000-0A00-0000C5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20009708"/>
          <a:ext cx="209550" cy="160020"/>
        </a:xfrm>
        <a:prstGeom prst="rect">
          <a:avLst/>
        </a:prstGeom>
        <a:noFill/>
      </xdr:spPr>
    </xdr:pic>
    <xdr:clientData/>
  </xdr:oneCellAnchor>
  <xdr:oneCellAnchor>
    <xdr:from>
      <xdr:col>3</xdr:col>
      <xdr:colOff>1207557</xdr:colOff>
      <xdr:row>350</xdr:row>
      <xdr:rowOff>13757</xdr:rowOff>
    </xdr:from>
    <xdr:ext cx="152400" cy="203200"/>
    <xdr:pic>
      <xdr:nvPicPr>
        <xdr:cNvPr id="1222" name="Picture 4">
          <a:extLst>
            <a:ext uri="{FF2B5EF4-FFF2-40B4-BE49-F238E27FC236}">
              <a16:creationId xmlns="" xmlns:a16="http://schemas.microsoft.com/office/drawing/2014/main" id="{00000000-0008-0000-0A00-0000C6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19762057"/>
          <a:ext cx="152400" cy="203200"/>
        </a:xfrm>
        <a:prstGeom prst="rect">
          <a:avLst/>
        </a:prstGeom>
        <a:noFill/>
        <a:ln w="1">
          <a:noFill/>
          <a:miter lim="800000"/>
          <a:headEnd/>
          <a:tailEnd type="none" w="med" len="med"/>
        </a:ln>
        <a:effectLst/>
      </xdr:spPr>
    </xdr:pic>
    <xdr:clientData/>
  </xdr:oneCellAnchor>
  <xdr:oneCellAnchor>
    <xdr:from>
      <xdr:col>3</xdr:col>
      <xdr:colOff>38099</xdr:colOff>
      <xdr:row>350</xdr:row>
      <xdr:rowOff>0</xdr:rowOff>
    </xdr:from>
    <xdr:ext cx="158750" cy="190500"/>
    <xdr:pic>
      <xdr:nvPicPr>
        <xdr:cNvPr id="1223" name="Picture 1222" descr="http://www.blogcdn.com/media/2012/09/ltenetworks.jpg">
          <a:extLst>
            <a:ext uri="{FF2B5EF4-FFF2-40B4-BE49-F238E27FC236}">
              <a16:creationId xmlns="" xmlns:a16="http://schemas.microsoft.com/office/drawing/2014/main" id="{00000000-0008-0000-0A00-0000C7040000}"/>
            </a:ext>
          </a:extLst>
        </xdr:cNvPr>
        <xdr:cNvPicPr/>
      </xdr:nvPicPr>
      <xdr:blipFill>
        <a:blip xmlns:r="http://schemas.openxmlformats.org/officeDocument/2006/relationships" r:embed="rId50" cstate="print"/>
        <a:srcRect l="23556" r="27111"/>
        <a:stretch>
          <a:fillRect/>
        </a:stretch>
      </xdr:blipFill>
      <xdr:spPr bwMode="auto">
        <a:xfrm>
          <a:off x="2000249" y="119748300"/>
          <a:ext cx="158750" cy="190500"/>
        </a:xfrm>
        <a:prstGeom prst="rect">
          <a:avLst/>
        </a:prstGeom>
        <a:noFill/>
        <a:ln w="9525">
          <a:noFill/>
          <a:miter lim="800000"/>
          <a:headEnd/>
          <a:tailEnd/>
        </a:ln>
      </xdr:spPr>
    </xdr:pic>
    <xdr:clientData/>
  </xdr:oneCellAnchor>
  <xdr:oneCellAnchor>
    <xdr:from>
      <xdr:col>3</xdr:col>
      <xdr:colOff>0</xdr:colOff>
      <xdr:row>571</xdr:row>
      <xdr:rowOff>261408</xdr:rowOff>
    </xdr:from>
    <xdr:ext cx="209550" cy="160020"/>
    <xdr:pic>
      <xdr:nvPicPr>
        <xdr:cNvPr id="1226" name="Picture 5" descr="http://t0.gstatic.com/images?q=tbn:ANd9GcR2wLGNqdW1KVjSkkXzxtY9J7kSH3YArES1m5PQzzCeqCTDlyA1FA">
          <a:extLst>
            <a:ext uri="{FF2B5EF4-FFF2-40B4-BE49-F238E27FC236}">
              <a16:creationId xmlns="" xmlns:a16="http://schemas.microsoft.com/office/drawing/2014/main" id="{00000000-0008-0000-0A00-0000C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188913558"/>
          <a:ext cx="209550" cy="160020"/>
        </a:xfrm>
        <a:prstGeom prst="rect">
          <a:avLst/>
        </a:prstGeom>
        <a:noFill/>
      </xdr:spPr>
    </xdr:pic>
    <xdr:clientData/>
  </xdr:oneCellAnchor>
  <xdr:oneCellAnchor>
    <xdr:from>
      <xdr:col>3</xdr:col>
      <xdr:colOff>1207557</xdr:colOff>
      <xdr:row>571</xdr:row>
      <xdr:rowOff>13757</xdr:rowOff>
    </xdr:from>
    <xdr:ext cx="152400" cy="203200"/>
    <xdr:pic>
      <xdr:nvPicPr>
        <xdr:cNvPr id="1227" name="Picture 4">
          <a:extLst>
            <a:ext uri="{FF2B5EF4-FFF2-40B4-BE49-F238E27FC236}">
              <a16:creationId xmlns="" xmlns:a16="http://schemas.microsoft.com/office/drawing/2014/main" id="{00000000-0008-0000-0A00-0000C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188665907"/>
          <a:ext cx="152400" cy="203200"/>
        </a:xfrm>
        <a:prstGeom prst="rect">
          <a:avLst/>
        </a:prstGeom>
        <a:noFill/>
        <a:ln w="1">
          <a:noFill/>
          <a:miter lim="800000"/>
          <a:headEnd/>
          <a:tailEnd type="none" w="med" len="med"/>
        </a:ln>
        <a:effectLst/>
      </xdr:spPr>
    </xdr:pic>
    <xdr:clientData/>
  </xdr:oneCellAnchor>
  <xdr:oneCellAnchor>
    <xdr:from>
      <xdr:col>3</xdr:col>
      <xdr:colOff>38099</xdr:colOff>
      <xdr:row>571</xdr:row>
      <xdr:rowOff>0</xdr:rowOff>
    </xdr:from>
    <xdr:ext cx="158750" cy="190500"/>
    <xdr:pic>
      <xdr:nvPicPr>
        <xdr:cNvPr id="1228" name="Picture 1227" descr="http://www.blogcdn.com/media/2012/09/ltenetworks.jpg">
          <a:extLst>
            <a:ext uri="{FF2B5EF4-FFF2-40B4-BE49-F238E27FC236}">
              <a16:creationId xmlns="" xmlns:a16="http://schemas.microsoft.com/office/drawing/2014/main" id="{00000000-0008-0000-0A00-0000CC040000}"/>
            </a:ext>
          </a:extLst>
        </xdr:cNvPr>
        <xdr:cNvPicPr/>
      </xdr:nvPicPr>
      <xdr:blipFill>
        <a:blip xmlns:r="http://schemas.openxmlformats.org/officeDocument/2006/relationships" r:embed="rId50" cstate="print"/>
        <a:srcRect l="23556" r="27111"/>
        <a:stretch>
          <a:fillRect/>
        </a:stretch>
      </xdr:blipFill>
      <xdr:spPr bwMode="auto">
        <a:xfrm>
          <a:off x="2000249" y="188652150"/>
          <a:ext cx="158750" cy="190500"/>
        </a:xfrm>
        <a:prstGeom prst="rect">
          <a:avLst/>
        </a:prstGeom>
        <a:noFill/>
        <a:ln w="9525">
          <a:noFill/>
          <a:miter lim="800000"/>
          <a:headEnd/>
          <a:tailEnd/>
        </a:ln>
      </xdr:spPr>
    </xdr:pic>
    <xdr:clientData/>
  </xdr:oneCellAnchor>
  <xdr:oneCellAnchor>
    <xdr:from>
      <xdr:col>3</xdr:col>
      <xdr:colOff>0</xdr:colOff>
      <xdr:row>256</xdr:row>
      <xdr:rowOff>261408</xdr:rowOff>
    </xdr:from>
    <xdr:ext cx="209550" cy="160020"/>
    <xdr:pic>
      <xdr:nvPicPr>
        <xdr:cNvPr id="1231" name="Picture 5" descr="http://t0.gstatic.com/images?q=tbn:ANd9GcR2wLGNqdW1KVjSkkXzxtY9J7kSH3YArES1m5PQzzCeqCTDlyA1FA">
          <a:extLst>
            <a:ext uri="{FF2B5EF4-FFF2-40B4-BE49-F238E27FC236}">
              <a16:creationId xmlns="" xmlns:a16="http://schemas.microsoft.com/office/drawing/2014/main" id="{00000000-0008-0000-0A00-0000CF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6481708"/>
          <a:ext cx="209550" cy="160020"/>
        </a:xfrm>
        <a:prstGeom prst="rect">
          <a:avLst/>
        </a:prstGeom>
        <a:noFill/>
      </xdr:spPr>
    </xdr:pic>
    <xdr:clientData/>
  </xdr:oneCellAnchor>
  <xdr:oneCellAnchor>
    <xdr:from>
      <xdr:col>3</xdr:col>
      <xdr:colOff>1207557</xdr:colOff>
      <xdr:row>256</xdr:row>
      <xdr:rowOff>13757</xdr:rowOff>
    </xdr:from>
    <xdr:ext cx="152400" cy="203200"/>
    <xdr:pic>
      <xdr:nvPicPr>
        <xdr:cNvPr id="1232" name="Picture 4">
          <a:extLst>
            <a:ext uri="{FF2B5EF4-FFF2-40B4-BE49-F238E27FC236}">
              <a16:creationId xmlns="" xmlns:a16="http://schemas.microsoft.com/office/drawing/2014/main" id="{00000000-0008-0000-0A00-0000D0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6234057"/>
          <a:ext cx="152400" cy="203200"/>
        </a:xfrm>
        <a:prstGeom prst="rect">
          <a:avLst/>
        </a:prstGeom>
        <a:noFill/>
        <a:ln w="1">
          <a:noFill/>
          <a:miter lim="800000"/>
          <a:headEnd/>
          <a:tailEnd type="none" w="med" len="med"/>
        </a:ln>
        <a:effectLst/>
      </xdr:spPr>
    </xdr:pic>
    <xdr:clientData/>
  </xdr:oneCellAnchor>
  <xdr:oneCellAnchor>
    <xdr:from>
      <xdr:col>3</xdr:col>
      <xdr:colOff>38099</xdr:colOff>
      <xdr:row>256</xdr:row>
      <xdr:rowOff>0</xdr:rowOff>
    </xdr:from>
    <xdr:ext cx="158750" cy="190500"/>
    <xdr:pic>
      <xdr:nvPicPr>
        <xdr:cNvPr id="1233" name="Picture 1232" descr="http://www.blogcdn.com/media/2012/09/ltenetworks.jpg">
          <a:extLst>
            <a:ext uri="{FF2B5EF4-FFF2-40B4-BE49-F238E27FC236}">
              <a16:creationId xmlns="" xmlns:a16="http://schemas.microsoft.com/office/drawing/2014/main" id="{00000000-0008-0000-0A00-0000D1040000}"/>
            </a:ext>
          </a:extLst>
        </xdr:cNvPr>
        <xdr:cNvPicPr/>
      </xdr:nvPicPr>
      <xdr:blipFill>
        <a:blip xmlns:r="http://schemas.openxmlformats.org/officeDocument/2006/relationships" r:embed="rId50" cstate="print"/>
        <a:srcRect l="23556" r="27111"/>
        <a:stretch>
          <a:fillRect/>
        </a:stretch>
      </xdr:blipFill>
      <xdr:spPr bwMode="auto">
        <a:xfrm>
          <a:off x="2000249" y="86220300"/>
          <a:ext cx="158750" cy="190500"/>
        </a:xfrm>
        <a:prstGeom prst="rect">
          <a:avLst/>
        </a:prstGeom>
        <a:noFill/>
        <a:ln w="9525">
          <a:noFill/>
          <a:miter lim="800000"/>
          <a:headEnd/>
          <a:tailEnd/>
        </a:ln>
      </xdr:spPr>
    </xdr:pic>
    <xdr:clientData/>
  </xdr:oneCellAnchor>
  <xdr:oneCellAnchor>
    <xdr:from>
      <xdr:col>3</xdr:col>
      <xdr:colOff>0</xdr:colOff>
      <xdr:row>255</xdr:row>
      <xdr:rowOff>261408</xdr:rowOff>
    </xdr:from>
    <xdr:ext cx="209550" cy="160020"/>
    <xdr:pic>
      <xdr:nvPicPr>
        <xdr:cNvPr id="1236" name="Picture 5" descr="http://t0.gstatic.com/images?q=tbn:ANd9GcR2wLGNqdW1KVjSkkXzxtY9J7kSH3YArES1m5PQzzCeqCTDlyA1FA">
          <a:extLst>
            <a:ext uri="{FF2B5EF4-FFF2-40B4-BE49-F238E27FC236}">
              <a16:creationId xmlns="" xmlns:a16="http://schemas.microsoft.com/office/drawing/2014/main" id="{00000000-0008-0000-0A00-0000D4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7919983"/>
          <a:ext cx="209550" cy="160020"/>
        </a:xfrm>
        <a:prstGeom prst="rect">
          <a:avLst/>
        </a:prstGeom>
        <a:noFill/>
      </xdr:spPr>
    </xdr:pic>
    <xdr:clientData/>
  </xdr:oneCellAnchor>
  <xdr:oneCellAnchor>
    <xdr:from>
      <xdr:col>3</xdr:col>
      <xdr:colOff>1207557</xdr:colOff>
      <xdr:row>255</xdr:row>
      <xdr:rowOff>13757</xdr:rowOff>
    </xdr:from>
    <xdr:ext cx="152400" cy="203200"/>
    <xdr:pic>
      <xdr:nvPicPr>
        <xdr:cNvPr id="1237" name="Picture 4">
          <a:extLst>
            <a:ext uri="{FF2B5EF4-FFF2-40B4-BE49-F238E27FC236}">
              <a16:creationId xmlns="" xmlns:a16="http://schemas.microsoft.com/office/drawing/2014/main" id="{00000000-0008-0000-0A00-0000D5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7672332"/>
          <a:ext cx="152400" cy="203200"/>
        </a:xfrm>
        <a:prstGeom prst="rect">
          <a:avLst/>
        </a:prstGeom>
        <a:noFill/>
        <a:ln w="1">
          <a:noFill/>
          <a:miter lim="800000"/>
          <a:headEnd/>
          <a:tailEnd type="none" w="med" len="med"/>
        </a:ln>
        <a:effectLst/>
      </xdr:spPr>
    </xdr:pic>
    <xdr:clientData/>
  </xdr:oneCellAnchor>
  <xdr:oneCellAnchor>
    <xdr:from>
      <xdr:col>3</xdr:col>
      <xdr:colOff>38099</xdr:colOff>
      <xdr:row>255</xdr:row>
      <xdr:rowOff>0</xdr:rowOff>
    </xdr:from>
    <xdr:ext cx="158750" cy="190500"/>
    <xdr:pic>
      <xdr:nvPicPr>
        <xdr:cNvPr id="1238" name="Picture 1237" descr="http://www.blogcdn.com/media/2012/09/ltenetworks.jpg">
          <a:extLst>
            <a:ext uri="{FF2B5EF4-FFF2-40B4-BE49-F238E27FC236}">
              <a16:creationId xmlns="" xmlns:a16="http://schemas.microsoft.com/office/drawing/2014/main" id="{00000000-0008-0000-0A00-0000D6040000}"/>
            </a:ext>
          </a:extLst>
        </xdr:cNvPr>
        <xdr:cNvPicPr/>
      </xdr:nvPicPr>
      <xdr:blipFill>
        <a:blip xmlns:r="http://schemas.openxmlformats.org/officeDocument/2006/relationships" r:embed="rId50" cstate="print"/>
        <a:srcRect l="23556" r="27111"/>
        <a:stretch>
          <a:fillRect/>
        </a:stretch>
      </xdr:blipFill>
      <xdr:spPr bwMode="auto">
        <a:xfrm>
          <a:off x="2000249" y="87658575"/>
          <a:ext cx="158750" cy="190500"/>
        </a:xfrm>
        <a:prstGeom prst="rect">
          <a:avLst/>
        </a:prstGeom>
        <a:noFill/>
        <a:ln w="9525">
          <a:noFill/>
          <a:miter lim="800000"/>
          <a:headEnd/>
          <a:tailEnd/>
        </a:ln>
      </xdr:spPr>
    </xdr:pic>
    <xdr:clientData/>
  </xdr:oneCellAnchor>
  <xdr:oneCellAnchor>
    <xdr:from>
      <xdr:col>3</xdr:col>
      <xdr:colOff>0</xdr:colOff>
      <xdr:row>254</xdr:row>
      <xdr:rowOff>261408</xdr:rowOff>
    </xdr:from>
    <xdr:ext cx="209550" cy="160020"/>
    <xdr:pic>
      <xdr:nvPicPr>
        <xdr:cNvPr id="1242" name="Picture 5" descr="http://t0.gstatic.com/images?q=tbn:ANd9GcR2wLGNqdW1KVjSkkXzxtY9J7kSH3YArES1m5PQzzCeqCTDlyA1FA">
          <a:extLst>
            <a:ext uri="{FF2B5EF4-FFF2-40B4-BE49-F238E27FC236}">
              <a16:creationId xmlns="" xmlns:a16="http://schemas.microsoft.com/office/drawing/2014/main" id="{00000000-0008-0000-0A00-0000DA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2150" y="87729483"/>
          <a:ext cx="209550" cy="160020"/>
        </a:xfrm>
        <a:prstGeom prst="rect">
          <a:avLst/>
        </a:prstGeom>
        <a:noFill/>
      </xdr:spPr>
    </xdr:pic>
    <xdr:clientData/>
  </xdr:oneCellAnchor>
  <xdr:oneCellAnchor>
    <xdr:from>
      <xdr:col>3</xdr:col>
      <xdr:colOff>1207557</xdr:colOff>
      <xdr:row>254</xdr:row>
      <xdr:rowOff>13757</xdr:rowOff>
    </xdr:from>
    <xdr:ext cx="152400" cy="203200"/>
    <xdr:pic>
      <xdr:nvPicPr>
        <xdr:cNvPr id="1243" name="Picture 4">
          <a:extLst>
            <a:ext uri="{FF2B5EF4-FFF2-40B4-BE49-F238E27FC236}">
              <a16:creationId xmlns="" xmlns:a16="http://schemas.microsoft.com/office/drawing/2014/main" id="{00000000-0008-0000-0A00-0000DB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69707" y="87481832"/>
          <a:ext cx="152400" cy="203200"/>
        </a:xfrm>
        <a:prstGeom prst="rect">
          <a:avLst/>
        </a:prstGeom>
        <a:noFill/>
        <a:ln w="1">
          <a:noFill/>
          <a:miter lim="800000"/>
          <a:headEnd/>
          <a:tailEnd type="none" w="med" len="med"/>
        </a:ln>
        <a:effectLst/>
      </xdr:spPr>
    </xdr:pic>
    <xdr:clientData/>
  </xdr:oneCellAnchor>
  <xdr:oneCellAnchor>
    <xdr:from>
      <xdr:col>3</xdr:col>
      <xdr:colOff>38099</xdr:colOff>
      <xdr:row>254</xdr:row>
      <xdr:rowOff>0</xdr:rowOff>
    </xdr:from>
    <xdr:ext cx="158750" cy="190500"/>
    <xdr:pic>
      <xdr:nvPicPr>
        <xdr:cNvPr id="1244" name="Picture 1243" descr="http://www.blogcdn.com/media/2012/09/ltenetworks.jpg">
          <a:extLst>
            <a:ext uri="{FF2B5EF4-FFF2-40B4-BE49-F238E27FC236}">
              <a16:creationId xmlns="" xmlns:a16="http://schemas.microsoft.com/office/drawing/2014/main" id="{00000000-0008-0000-0A00-0000DC040000}"/>
            </a:ext>
          </a:extLst>
        </xdr:cNvPr>
        <xdr:cNvPicPr/>
      </xdr:nvPicPr>
      <xdr:blipFill>
        <a:blip xmlns:r="http://schemas.openxmlformats.org/officeDocument/2006/relationships" r:embed="rId50" cstate="print"/>
        <a:srcRect l="23556" r="27111"/>
        <a:stretch>
          <a:fillRect/>
        </a:stretch>
      </xdr:blipFill>
      <xdr:spPr bwMode="auto">
        <a:xfrm>
          <a:off x="2000249" y="87468075"/>
          <a:ext cx="158750" cy="190500"/>
        </a:xfrm>
        <a:prstGeom prst="rect">
          <a:avLst/>
        </a:prstGeom>
        <a:noFill/>
        <a:ln w="9525">
          <a:noFill/>
          <a:miter lim="800000"/>
          <a:headEnd/>
          <a:tailEnd/>
        </a:ln>
      </xdr:spPr>
    </xdr:pic>
    <xdr:clientData/>
  </xdr:oneCellAnchor>
  <xdr:oneCellAnchor>
    <xdr:from>
      <xdr:col>3</xdr:col>
      <xdr:colOff>0</xdr:colOff>
      <xdr:row>349</xdr:row>
      <xdr:rowOff>15079</xdr:rowOff>
    </xdr:from>
    <xdr:ext cx="200025" cy="140018"/>
    <xdr:pic>
      <xdr:nvPicPr>
        <xdr:cNvPr id="1248" name="Picture 5" descr="http://t0.gstatic.com/images?q=tbn:ANd9GcR2wLGNqdW1KVjSkkXzxtY9J7kSH3YArES1m5PQzzCeqCTDlyA1FA">
          <a:extLst>
            <a:ext uri="{FF2B5EF4-FFF2-40B4-BE49-F238E27FC236}">
              <a16:creationId xmlns="" xmlns:a16="http://schemas.microsoft.com/office/drawing/2014/main" id="{00000000-0008-0000-0A00-0000E0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23977662"/>
          <a:ext cx="200025" cy="140018"/>
        </a:xfrm>
        <a:prstGeom prst="rect">
          <a:avLst/>
        </a:prstGeom>
        <a:noFill/>
      </xdr:spPr>
    </xdr:pic>
    <xdr:clientData/>
  </xdr:oneCellAnchor>
  <xdr:oneCellAnchor>
    <xdr:from>
      <xdr:col>3</xdr:col>
      <xdr:colOff>1227931</xdr:colOff>
      <xdr:row>349</xdr:row>
      <xdr:rowOff>0</xdr:rowOff>
    </xdr:from>
    <xdr:ext cx="152400" cy="203200"/>
    <xdr:pic>
      <xdr:nvPicPr>
        <xdr:cNvPr id="1249" name="Picture 4">
          <a:extLst>
            <a:ext uri="{FF2B5EF4-FFF2-40B4-BE49-F238E27FC236}">
              <a16:creationId xmlns="" xmlns:a16="http://schemas.microsoft.com/office/drawing/2014/main" id="{00000000-0008-0000-0A00-0000E1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96431" y="123962583"/>
          <a:ext cx="152400" cy="203200"/>
        </a:xfrm>
        <a:prstGeom prst="rect">
          <a:avLst/>
        </a:prstGeom>
        <a:noFill/>
        <a:ln w="1">
          <a:noFill/>
          <a:miter lim="800000"/>
          <a:headEnd/>
          <a:tailEnd type="none" w="med" len="med"/>
        </a:ln>
        <a:effectLst/>
      </xdr:spPr>
    </xdr:pic>
    <xdr:clientData/>
  </xdr:oneCellAnchor>
  <xdr:twoCellAnchor editAs="oneCell">
    <xdr:from>
      <xdr:col>3</xdr:col>
      <xdr:colOff>0</xdr:colOff>
      <xdr:row>139</xdr:row>
      <xdr:rowOff>261408</xdr:rowOff>
    </xdr:from>
    <xdr:to>
      <xdr:col>3</xdr:col>
      <xdr:colOff>209550</xdr:colOff>
      <xdr:row>139</xdr:row>
      <xdr:rowOff>421428</xdr:rowOff>
    </xdr:to>
    <xdr:pic>
      <xdr:nvPicPr>
        <xdr:cNvPr id="1251" name="Picture 5" descr="http://t0.gstatic.com/images?q=tbn:ANd9GcR2wLGNqdW1KVjSkkXzxtY9J7kSH3YArES1m5PQzzCeqCTDlyA1FA">
          <a:extLst>
            <a:ext uri="{FF2B5EF4-FFF2-40B4-BE49-F238E27FC236}">
              <a16:creationId xmlns="" xmlns:a16="http://schemas.microsoft.com/office/drawing/2014/main" id="{00000000-0008-0000-0A00-0000E3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34551408"/>
          <a:ext cx="209550" cy="160020"/>
        </a:xfrm>
        <a:prstGeom prst="rect">
          <a:avLst/>
        </a:prstGeom>
        <a:noFill/>
      </xdr:spPr>
    </xdr:pic>
    <xdr:clientData/>
  </xdr:twoCellAnchor>
  <xdr:twoCellAnchor editAs="oneCell">
    <xdr:from>
      <xdr:col>3</xdr:col>
      <xdr:colOff>1207557</xdr:colOff>
      <xdr:row>139</xdr:row>
      <xdr:rowOff>13757</xdr:rowOff>
    </xdr:from>
    <xdr:to>
      <xdr:col>3</xdr:col>
      <xdr:colOff>1359957</xdr:colOff>
      <xdr:row>139</xdr:row>
      <xdr:rowOff>216957</xdr:rowOff>
    </xdr:to>
    <xdr:pic>
      <xdr:nvPicPr>
        <xdr:cNvPr id="1252" name="Picture 4">
          <a:extLst>
            <a:ext uri="{FF2B5EF4-FFF2-40B4-BE49-F238E27FC236}">
              <a16:creationId xmlns="" xmlns:a16="http://schemas.microsoft.com/office/drawing/2014/main" id="{00000000-0008-0000-0A00-0000E4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343037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139</xdr:row>
      <xdr:rowOff>0</xdr:rowOff>
    </xdr:from>
    <xdr:to>
      <xdr:col>3</xdr:col>
      <xdr:colOff>158750</xdr:colOff>
      <xdr:row>139</xdr:row>
      <xdr:rowOff>190500</xdr:rowOff>
    </xdr:to>
    <xdr:pic>
      <xdr:nvPicPr>
        <xdr:cNvPr id="1253" name="Picture 1252" descr="http://www.blogcdn.com/media/2012/09/ltenetworks.jpg">
          <a:extLst>
            <a:ext uri="{FF2B5EF4-FFF2-40B4-BE49-F238E27FC236}">
              <a16:creationId xmlns="" xmlns:a16="http://schemas.microsoft.com/office/drawing/2014/main" id="{00000000-0008-0000-0A00-0000E5040000}"/>
            </a:ext>
          </a:extLst>
        </xdr:cNvPr>
        <xdr:cNvPicPr/>
      </xdr:nvPicPr>
      <xdr:blipFill>
        <a:blip xmlns:r="http://schemas.openxmlformats.org/officeDocument/2006/relationships" r:embed="rId50" cstate="print"/>
        <a:srcRect l="23556" r="27111"/>
        <a:stretch>
          <a:fillRect/>
        </a:stretch>
      </xdr:blipFill>
      <xdr:spPr bwMode="auto">
        <a:xfrm>
          <a:off x="1968500" y="34290000"/>
          <a:ext cx="158750" cy="190500"/>
        </a:xfrm>
        <a:prstGeom prst="rect">
          <a:avLst/>
        </a:prstGeom>
        <a:noFill/>
        <a:ln w="9525">
          <a:noFill/>
          <a:miter lim="800000"/>
          <a:headEnd/>
          <a:tailEnd/>
        </a:ln>
      </xdr:spPr>
    </xdr:pic>
    <xdr:clientData/>
  </xdr:twoCellAnchor>
  <xdr:twoCellAnchor editAs="oneCell">
    <xdr:from>
      <xdr:col>3</xdr:col>
      <xdr:colOff>0</xdr:colOff>
      <xdr:row>138</xdr:row>
      <xdr:rowOff>261408</xdr:rowOff>
    </xdr:from>
    <xdr:to>
      <xdr:col>3</xdr:col>
      <xdr:colOff>209550</xdr:colOff>
      <xdr:row>138</xdr:row>
      <xdr:rowOff>421428</xdr:rowOff>
    </xdr:to>
    <xdr:pic>
      <xdr:nvPicPr>
        <xdr:cNvPr id="1257" name="Picture 5" descr="http://t0.gstatic.com/images?q=tbn:ANd9GcR2wLGNqdW1KVjSkkXzxtY9J7kSH3YArES1m5PQzzCeqCTDlyA1FA">
          <a:extLst>
            <a:ext uri="{FF2B5EF4-FFF2-40B4-BE49-F238E27FC236}">
              <a16:creationId xmlns="" xmlns:a16="http://schemas.microsoft.com/office/drawing/2014/main" id="{00000000-0008-0000-0A00-0000E9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34551408"/>
          <a:ext cx="209550" cy="160020"/>
        </a:xfrm>
        <a:prstGeom prst="rect">
          <a:avLst/>
        </a:prstGeom>
        <a:noFill/>
      </xdr:spPr>
    </xdr:pic>
    <xdr:clientData/>
  </xdr:twoCellAnchor>
  <xdr:twoCellAnchor editAs="oneCell">
    <xdr:from>
      <xdr:col>3</xdr:col>
      <xdr:colOff>1207557</xdr:colOff>
      <xdr:row>138</xdr:row>
      <xdr:rowOff>13757</xdr:rowOff>
    </xdr:from>
    <xdr:to>
      <xdr:col>3</xdr:col>
      <xdr:colOff>1359957</xdr:colOff>
      <xdr:row>138</xdr:row>
      <xdr:rowOff>216957</xdr:rowOff>
    </xdr:to>
    <xdr:pic>
      <xdr:nvPicPr>
        <xdr:cNvPr id="1258" name="Picture 4">
          <a:extLst>
            <a:ext uri="{FF2B5EF4-FFF2-40B4-BE49-F238E27FC236}">
              <a16:creationId xmlns="" xmlns:a16="http://schemas.microsoft.com/office/drawing/2014/main" id="{00000000-0008-0000-0A00-0000EA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343037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138</xdr:row>
      <xdr:rowOff>0</xdr:rowOff>
    </xdr:from>
    <xdr:to>
      <xdr:col>3</xdr:col>
      <xdr:colOff>158750</xdr:colOff>
      <xdr:row>138</xdr:row>
      <xdr:rowOff>190500</xdr:rowOff>
    </xdr:to>
    <xdr:pic>
      <xdr:nvPicPr>
        <xdr:cNvPr id="1259" name="Picture 1258" descr="http://www.blogcdn.com/media/2012/09/ltenetworks.jpg">
          <a:extLst>
            <a:ext uri="{FF2B5EF4-FFF2-40B4-BE49-F238E27FC236}">
              <a16:creationId xmlns="" xmlns:a16="http://schemas.microsoft.com/office/drawing/2014/main" id="{00000000-0008-0000-0A00-0000EB040000}"/>
            </a:ext>
          </a:extLst>
        </xdr:cNvPr>
        <xdr:cNvPicPr/>
      </xdr:nvPicPr>
      <xdr:blipFill>
        <a:blip xmlns:r="http://schemas.openxmlformats.org/officeDocument/2006/relationships" r:embed="rId50" cstate="print"/>
        <a:srcRect l="23556" r="27111"/>
        <a:stretch>
          <a:fillRect/>
        </a:stretch>
      </xdr:blipFill>
      <xdr:spPr bwMode="auto">
        <a:xfrm>
          <a:off x="1968500" y="34290000"/>
          <a:ext cx="158750" cy="190500"/>
        </a:xfrm>
        <a:prstGeom prst="rect">
          <a:avLst/>
        </a:prstGeom>
        <a:noFill/>
        <a:ln w="9525">
          <a:noFill/>
          <a:miter lim="800000"/>
          <a:headEnd/>
          <a:tailEnd/>
        </a:ln>
      </xdr:spPr>
    </xdr:pic>
    <xdr:clientData/>
  </xdr:twoCellAnchor>
  <xdr:oneCellAnchor>
    <xdr:from>
      <xdr:col>3</xdr:col>
      <xdr:colOff>0</xdr:colOff>
      <xdr:row>570</xdr:row>
      <xdr:rowOff>261408</xdr:rowOff>
    </xdr:from>
    <xdr:ext cx="209550" cy="160020"/>
    <xdr:pic>
      <xdr:nvPicPr>
        <xdr:cNvPr id="1262" name="Picture 5" descr="http://t0.gstatic.com/images?q=tbn:ANd9GcR2wLGNqdW1KVjSkkXzxtY9J7kSH3YArES1m5PQzzCeqCTDlyA1FA">
          <a:extLst>
            <a:ext uri="{FF2B5EF4-FFF2-40B4-BE49-F238E27FC236}">
              <a16:creationId xmlns="" xmlns:a16="http://schemas.microsoft.com/office/drawing/2014/main" id="{00000000-0008-0000-0A00-0000EE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7397158"/>
          <a:ext cx="209550" cy="160020"/>
        </a:xfrm>
        <a:prstGeom prst="rect">
          <a:avLst/>
        </a:prstGeom>
        <a:noFill/>
      </xdr:spPr>
    </xdr:pic>
    <xdr:clientData/>
  </xdr:oneCellAnchor>
  <xdr:oneCellAnchor>
    <xdr:from>
      <xdr:col>3</xdr:col>
      <xdr:colOff>1207557</xdr:colOff>
      <xdr:row>570</xdr:row>
      <xdr:rowOff>13757</xdr:rowOff>
    </xdr:from>
    <xdr:ext cx="152400" cy="203200"/>
    <xdr:pic>
      <xdr:nvPicPr>
        <xdr:cNvPr id="1263" name="Picture 4">
          <a:extLst>
            <a:ext uri="{FF2B5EF4-FFF2-40B4-BE49-F238E27FC236}">
              <a16:creationId xmlns="" xmlns:a16="http://schemas.microsoft.com/office/drawing/2014/main" id="{00000000-0008-0000-0A00-0000EF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7149507"/>
          <a:ext cx="152400" cy="203200"/>
        </a:xfrm>
        <a:prstGeom prst="rect">
          <a:avLst/>
        </a:prstGeom>
        <a:noFill/>
        <a:ln w="1">
          <a:noFill/>
          <a:miter lim="800000"/>
          <a:headEnd/>
          <a:tailEnd type="none" w="med" len="med"/>
        </a:ln>
        <a:effectLst/>
      </xdr:spPr>
    </xdr:pic>
    <xdr:clientData/>
  </xdr:oneCellAnchor>
  <xdr:oneCellAnchor>
    <xdr:from>
      <xdr:col>3</xdr:col>
      <xdr:colOff>38099</xdr:colOff>
      <xdr:row>570</xdr:row>
      <xdr:rowOff>0</xdr:rowOff>
    </xdr:from>
    <xdr:ext cx="158750" cy="190500"/>
    <xdr:pic>
      <xdr:nvPicPr>
        <xdr:cNvPr id="1264" name="Picture 1263" descr="http://www.blogcdn.com/media/2012/09/ltenetworks.jpg">
          <a:extLst>
            <a:ext uri="{FF2B5EF4-FFF2-40B4-BE49-F238E27FC236}">
              <a16:creationId xmlns="" xmlns:a16="http://schemas.microsoft.com/office/drawing/2014/main" id="{00000000-0008-0000-0A00-0000F0040000}"/>
            </a:ext>
          </a:extLst>
        </xdr:cNvPr>
        <xdr:cNvPicPr/>
      </xdr:nvPicPr>
      <xdr:blipFill>
        <a:blip xmlns:r="http://schemas.openxmlformats.org/officeDocument/2006/relationships" r:embed="rId50" cstate="print"/>
        <a:srcRect l="23556" r="27111"/>
        <a:stretch>
          <a:fillRect/>
        </a:stretch>
      </xdr:blipFill>
      <xdr:spPr bwMode="auto">
        <a:xfrm>
          <a:off x="2006599" y="197135750"/>
          <a:ext cx="158750" cy="190500"/>
        </a:xfrm>
        <a:prstGeom prst="rect">
          <a:avLst/>
        </a:prstGeom>
        <a:noFill/>
        <a:ln w="9525">
          <a:noFill/>
          <a:miter lim="800000"/>
          <a:headEnd/>
          <a:tailEnd/>
        </a:ln>
      </xdr:spPr>
    </xdr:pic>
    <xdr:clientData/>
  </xdr:oneCellAnchor>
  <xdr:oneCellAnchor>
    <xdr:from>
      <xdr:col>3</xdr:col>
      <xdr:colOff>0</xdr:colOff>
      <xdr:row>569</xdr:row>
      <xdr:rowOff>261408</xdr:rowOff>
    </xdr:from>
    <xdr:ext cx="209550" cy="160020"/>
    <xdr:pic>
      <xdr:nvPicPr>
        <xdr:cNvPr id="1265" name="Picture 5" descr="http://t0.gstatic.com/images?q=tbn:ANd9GcR2wLGNqdW1KVjSkkXzxtY9J7kSH3YArES1m5PQzzCeqCTDlyA1FA">
          <a:extLst>
            <a:ext uri="{FF2B5EF4-FFF2-40B4-BE49-F238E27FC236}">
              <a16:creationId xmlns="" xmlns:a16="http://schemas.microsoft.com/office/drawing/2014/main" id="{00000000-0008-0000-0A00-0000F1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6137741"/>
          <a:ext cx="209550" cy="160020"/>
        </a:xfrm>
        <a:prstGeom prst="rect">
          <a:avLst/>
        </a:prstGeom>
        <a:noFill/>
      </xdr:spPr>
    </xdr:pic>
    <xdr:clientData/>
  </xdr:oneCellAnchor>
  <xdr:oneCellAnchor>
    <xdr:from>
      <xdr:col>3</xdr:col>
      <xdr:colOff>1207557</xdr:colOff>
      <xdr:row>569</xdr:row>
      <xdr:rowOff>13757</xdr:rowOff>
    </xdr:from>
    <xdr:ext cx="152400" cy="203200"/>
    <xdr:pic>
      <xdr:nvPicPr>
        <xdr:cNvPr id="1266" name="Picture 4">
          <a:extLst>
            <a:ext uri="{FF2B5EF4-FFF2-40B4-BE49-F238E27FC236}">
              <a16:creationId xmlns="" xmlns:a16="http://schemas.microsoft.com/office/drawing/2014/main" id="{00000000-0008-0000-0A00-0000F2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5890090"/>
          <a:ext cx="152400" cy="203200"/>
        </a:xfrm>
        <a:prstGeom prst="rect">
          <a:avLst/>
        </a:prstGeom>
        <a:noFill/>
        <a:ln w="1">
          <a:noFill/>
          <a:miter lim="800000"/>
          <a:headEnd/>
          <a:tailEnd type="none" w="med" len="med"/>
        </a:ln>
        <a:effectLst/>
      </xdr:spPr>
    </xdr:pic>
    <xdr:clientData/>
  </xdr:oneCellAnchor>
  <xdr:oneCellAnchor>
    <xdr:from>
      <xdr:col>3</xdr:col>
      <xdr:colOff>38099</xdr:colOff>
      <xdr:row>569</xdr:row>
      <xdr:rowOff>0</xdr:rowOff>
    </xdr:from>
    <xdr:ext cx="158750" cy="190500"/>
    <xdr:pic>
      <xdr:nvPicPr>
        <xdr:cNvPr id="1267" name="Picture 1266" descr="http://www.blogcdn.com/media/2012/09/ltenetworks.jpg">
          <a:extLst>
            <a:ext uri="{FF2B5EF4-FFF2-40B4-BE49-F238E27FC236}">
              <a16:creationId xmlns="" xmlns:a16="http://schemas.microsoft.com/office/drawing/2014/main" id="{00000000-0008-0000-0A00-0000F3040000}"/>
            </a:ext>
          </a:extLst>
        </xdr:cNvPr>
        <xdr:cNvPicPr/>
      </xdr:nvPicPr>
      <xdr:blipFill>
        <a:blip xmlns:r="http://schemas.openxmlformats.org/officeDocument/2006/relationships" r:embed="rId50" cstate="print"/>
        <a:srcRect l="23556" r="27111"/>
        <a:stretch>
          <a:fillRect/>
        </a:stretch>
      </xdr:blipFill>
      <xdr:spPr bwMode="auto">
        <a:xfrm>
          <a:off x="2006599" y="195876333"/>
          <a:ext cx="158750" cy="190500"/>
        </a:xfrm>
        <a:prstGeom prst="rect">
          <a:avLst/>
        </a:prstGeom>
        <a:noFill/>
        <a:ln w="9525">
          <a:noFill/>
          <a:miter lim="800000"/>
          <a:headEnd/>
          <a:tailEnd/>
        </a:ln>
      </xdr:spPr>
    </xdr:pic>
    <xdr:clientData/>
  </xdr:oneCellAnchor>
  <xdr:oneCellAnchor>
    <xdr:from>
      <xdr:col>3</xdr:col>
      <xdr:colOff>0</xdr:colOff>
      <xdr:row>568</xdr:row>
      <xdr:rowOff>261408</xdr:rowOff>
    </xdr:from>
    <xdr:ext cx="209550" cy="160020"/>
    <xdr:pic>
      <xdr:nvPicPr>
        <xdr:cNvPr id="1268" name="Picture 5" descr="http://t0.gstatic.com/images?q=tbn:ANd9GcR2wLGNqdW1KVjSkkXzxtY9J7kSH3YArES1m5PQzzCeqCTDlyA1FA">
          <a:extLst>
            <a:ext uri="{FF2B5EF4-FFF2-40B4-BE49-F238E27FC236}">
              <a16:creationId xmlns="" xmlns:a16="http://schemas.microsoft.com/office/drawing/2014/main" id="{00000000-0008-0000-0A00-0000F4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4878325"/>
          <a:ext cx="209550" cy="160020"/>
        </a:xfrm>
        <a:prstGeom prst="rect">
          <a:avLst/>
        </a:prstGeom>
        <a:noFill/>
      </xdr:spPr>
    </xdr:pic>
    <xdr:clientData/>
  </xdr:oneCellAnchor>
  <xdr:oneCellAnchor>
    <xdr:from>
      <xdr:col>3</xdr:col>
      <xdr:colOff>1207557</xdr:colOff>
      <xdr:row>568</xdr:row>
      <xdr:rowOff>13757</xdr:rowOff>
    </xdr:from>
    <xdr:ext cx="152400" cy="203200"/>
    <xdr:pic>
      <xdr:nvPicPr>
        <xdr:cNvPr id="1269" name="Picture 4">
          <a:extLst>
            <a:ext uri="{FF2B5EF4-FFF2-40B4-BE49-F238E27FC236}">
              <a16:creationId xmlns="" xmlns:a16="http://schemas.microsoft.com/office/drawing/2014/main" id="{00000000-0008-0000-0A00-0000F5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4630674"/>
          <a:ext cx="152400" cy="203200"/>
        </a:xfrm>
        <a:prstGeom prst="rect">
          <a:avLst/>
        </a:prstGeom>
        <a:noFill/>
        <a:ln w="1">
          <a:noFill/>
          <a:miter lim="800000"/>
          <a:headEnd/>
          <a:tailEnd type="none" w="med" len="med"/>
        </a:ln>
        <a:effectLst/>
      </xdr:spPr>
    </xdr:pic>
    <xdr:clientData/>
  </xdr:oneCellAnchor>
  <xdr:oneCellAnchor>
    <xdr:from>
      <xdr:col>3</xdr:col>
      <xdr:colOff>38099</xdr:colOff>
      <xdr:row>568</xdr:row>
      <xdr:rowOff>0</xdr:rowOff>
    </xdr:from>
    <xdr:ext cx="158750" cy="190500"/>
    <xdr:pic>
      <xdr:nvPicPr>
        <xdr:cNvPr id="1270" name="Picture 1269" descr="http://www.blogcdn.com/media/2012/09/ltenetworks.jpg">
          <a:extLst>
            <a:ext uri="{FF2B5EF4-FFF2-40B4-BE49-F238E27FC236}">
              <a16:creationId xmlns="" xmlns:a16="http://schemas.microsoft.com/office/drawing/2014/main" id="{00000000-0008-0000-0A00-0000F6040000}"/>
            </a:ext>
          </a:extLst>
        </xdr:cNvPr>
        <xdr:cNvPicPr/>
      </xdr:nvPicPr>
      <xdr:blipFill>
        <a:blip xmlns:r="http://schemas.openxmlformats.org/officeDocument/2006/relationships" r:embed="rId50" cstate="print"/>
        <a:srcRect l="23556" r="27111"/>
        <a:stretch>
          <a:fillRect/>
        </a:stretch>
      </xdr:blipFill>
      <xdr:spPr bwMode="auto">
        <a:xfrm>
          <a:off x="2006599" y="194616917"/>
          <a:ext cx="158750" cy="190500"/>
        </a:xfrm>
        <a:prstGeom prst="rect">
          <a:avLst/>
        </a:prstGeom>
        <a:noFill/>
        <a:ln w="9525">
          <a:noFill/>
          <a:miter lim="800000"/>
          <a:headEnd/>
          <a:tailEnd/>
        </a:ln>
      </xdr:spPr>
    </xdr:pic>
    <xdr:clientData/>
  </xdr:oneCellAnchor>
  <xdr:oneCellAnchor>
    <xdr:from>
      <xdr:col>3</xdr:col>
      <xdr:colOff>0</xdr:colOff>
      <xdr:row>567</xdr:row>
      <xdr:rowOff>261408</xdr:rowOff>
    </xdr:from>
    <xdr:ext cx="209550" cy="160020"/>
    <xdr:pic>
      <xdr:nvPicPr>
        <xdr:cNvPr id="1272" name="Picture 5" descr="http://t0.gstatic.com/images?q=tbn:ANd9GcR2wLGNqdW1KVjSkkXzxtY9J7kSH3YArES1m5PQzzCeqCTDlyA1FA">
          <a:extLst>
            <a:ext uri="{FF2B5EF4-FFF2-40B4-BE49-F238E27FC236}">
              <a16:creationId xmlns="" xmlns:a16="http://schemas.microsoft.com/office/drawing/2014/main" id="{00000000-0008-0000-0A00-0000F8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6137741"/>
          <a:ext cx="209550" cy="160020"/>
        </a:xfrm>
        <a:prstGeom prst="rect">
          <a:avLst/>
        </a:prstGeom>
        <a:noFill/>
      </xdr:spPr>
    </xdr:pic>
    <xdr:clientData/>
  </xdr:oneCellAnchor>
  <xdr:oneCellAnchor>
    <xdr:from>
      <xdr:col>3</xdr:col>
      <xdr:colOff>1207557</xdr:colOff>
      <xdr:row>567</xdr:row>
      <xdr:rowOff>13757</xdr:rowOff>
    </xdr:from>
    <xdr:ext cx="152400" cy="203200"/>
    <xdr:pic>
      <xdr:nvPicPr>
        <xdr:cNvPr id="1273" name="Picture 4">
          <a:extLst>
            <a:ext uri="{FF2B5EF4-FFF2-40B4-BE49-F238E27FC236}">
              <a16:creationId xmlns="" xmlns:a16="http://schemas.microsoft.com/office/drawing/2014/main" id="{00000000-0008-0000-0A00-0000F9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5890090"/>
          <a:ext cx="152400" cy="203200"/>
        </a:xfrm>
        <a:prstGeom prst="rect">
          <a:avLst/>
        </a:prstGeom>
        <a:noFill/>
        <a:ln w="1">
          <a:noFill/>
          <a:miter lim="800000"/>
          <a:headEnd/>
          <a:tailEnd type="none" w="med" len="med"/>
        </a:ln>
        <a:effectLst/>
      </xdr:spPr>
    </xdr:pic>
    <xdr:clientData/>
  </xdr:oneCellAnchor>
  <xdr:oneCellAnchor>
    <xdr:from>
      <xdr:col>3</xdr:col>
      <xdr:colOff>38099</xdr:colOff>
      <xdr:row>567</xdr:row>
      <xdr:rowOff>0</xdr:rowOff>
    </xdr:from>
    <xdr:ext cx="158750" cy="190500"/>
    <xdr:pic>
      <xdr:nvPicPr>
        <xdr:cNvPr id="1274" name="Picture 1273" descr="http://www.blogcdn.com/media/2012/09/ltenetworks.jpg">
          <a:extLst>
            <a:ext uri="{FF2B5EF4-FFF2-40B4-BE49-F238E27FC236}">
              <a16:creationId xmlns="" xmlns:a16="http://schemas.microsoft.com/office/drawing/2014/main" id="{00000000-0008-0000-0A00-0000FA040000}"/>
            </a:ext>
          </a:extLst>
        </xdr:cNvPr>
        <xdr:cNvPicPr/>
      </xdr:nvPicPr>
      <xdr:blipFill>
        <a:blip xmlns:r="http://schemas.openxmlformats.org/officeDocument/2006/relationships" r:embed="rId50" cstate="print"/>
        <a:srcRect l="23556" r="27111"/>
        <a:stretch>
          <a:fillRect/>
        </a:stretch>
      </xdr:blipFill>
      <xdr:spPr bwMode="auto">
        <a:xfrm>
          <a:off x="2006599" y="195876333"/>
          <a:ext cx="158750" cy="190500"/>
        </a:xfrm>
        <a:prstGeom prst="rect">
          <a:avLst/>
        </a:prstGeom>
        <a:noFill/>
        <a:ln w="9525">
          <a:noFill/>
          <a:miter lim="800000"/>
          <a:headEnd/>
          <a:tailEnd/>
        </a:ln>
      </xdr:spPr>
    </xdr:pic>
    <xdr:clientData/>
  </xdr:oneCellAnchor>
  <xdr:oneCellAnchor>
    <xdr:from>
      <xdr:col>3</xdr:col>
      <xdr:colOff>0</xdr:colOff>
      <xdr:row>566</xdr:row>
      <xdr:rowOff>261408</xdr:rowOff>
    </xdr:from>
    <xdr:ext cx="209550" cy="160020"/>
    <xdr:pic>
      <xdr:nvPicPr>
        <xdr:cNvPr id="1275" name="Picture 5" descr="http://t0.gstatic.com/images?q=tbn:ANd9GcR2wLGNqdW1KVjSkkXzxtY9J7kSH3YArES1m5PQzzCeqCTDlyA1FA">
          <a:extLst>
            <a:ext uri="{FF2B5EF4-FFF2-40B4-BE49-F238E27FC236}">
              <a16:creationId xmlns="" xmlns:a16="http://schemas.microsoft.com/office/drawing/2014/main" id="{00000000-0008-0000-0A00-0000FB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6137741"/>
          <a:ext cx="209550" cy="160020"/>
        </a:xfrm>
        <a:prstGeom prst="rect">
          <a:avLst/>
        </a:prstGeom>
        <a:noFill/>
      </xdr:spPr>
    </xdr:pic>
    <xdr:clientData/>
  </xdr:oneCellAnchor>
  <xdr:oneCellAnchor>
    <xdr:from>
      <xdr:col>3</xdr:col>
      <xdr:colOff>1207557</xdr:colOff>
      <xdr:row>566</xdr:row>
      <xdr:rowOff>13757</xdr:rowOff>
    </xdr:from>
    <xdr:ext cx="152400" cy="203200"/>
    <xdr:pic>
      <xdr:nvPicPr>
        <xdr:cNvPr id="1276" name="Picture 4">
          <a:extLst>
            <a:ext uri="{FF2B5EF4-FFF2-40B4-BE49-F238E27FC236}">
              <a16:creationId xmlns="" xmlns:a16="http://schemas.microsoft.com/office/drawing/2014/main" id="{00000000-0008-0000-0A00-0000FC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5890090"/>
          <a:ext cx="152400" cy="203200"/>
        </a:xfrm>
        <a:prstGeom prst="rect">
          <a:avLst/>
        </a:prstGeom>
        <a:noFill/>
        <a:ln w="1">
          <a:noFill/>
          <a:miter lim="800000"/>
          <a:headEnd/>
          <a:tailEnd type="none" w="med" len="med"/>
        </a:ln>
        <a:effectLst/>
      </xdr:spPr>
    </xdr:pic>
    <xdr:clientData/>
  </xdr:oneCellAnchor>
  <xdr:oneCellAnchor>
    <xdr:from>
      <xdr:col>3</xdr:col>
      <xdr:colOff>38099</xdr:colOff>
      <xdr:row>566</xdr:row>
      <xdr:rowOff>0</xdr:rowOff>
    </xdr:from>
    <xdr:ext cx="158750" cy="190500"/>
    <xdr:pic>
      <xdr:nvPicPr>
        <xdr:cNvPr id="1277" name="Picture 1276" descr="http://www.blogcdn.com/media/2012/09/ltenetworks.jpg">
          <a:extLst>
            <a:ext uri="{FF2B5EF4-FFF2-40B4-BE49-F238E27FC236}">
              <a16:creationId xmlns="" xmlns:a16="http://schemas.microsoft.com/office/drawing/2014/main" id="{00000000-0008-0000-0A00-0000FD040000}"/>
            </a:ext>
          </a:extLst>
        </xdr:cNvPr>
        <xdr:cNvPicPr/>
      </xdr:nvPicPr>
      <xdr:blipFill>
        <a:blip xmlns:r="http://schemas.openxmlformats.org/officeDocument/2006/relationships" r:embed="rId50" cstate="print"/>
        <a:srcRect l="23556" r="27111"/>
        <a:stretch>
          <a:fillRect/>
        </a:stretch>
      </xdr:blipFill>
      <xdr:spPr bwMode="auto">
        <a:xfrm>
          <a:off x="2006599" y="195876333"/>
          <a:ext cx="158750" cy="190500"/>
        </a:xfrm>
        <a:prstGeom prst="rect">
          <a:avLst/>
        </a:prstGeom>
        <a:noFill/>
        <a:ln w="9525">
          <a:noFill/>
          <a:miter lim="800000"/>
          <a:headEnd/>
          <a:tailEnd/>
        </a:ln>
      </xdr:spPr>
    </xdr:pic>
    <xdr:clientData/>
  </xdr:oneCellAnchor>
  <xdr:oneCellAnchor>
    <xdr:from>
      <xdr:col>3</xdr:col>
      <xdr:colOff>0</xdr:colOff>
      <xdr:row>183</xdr:row>
      <xdr:rowOff>261408</xdr:rowOff>
    </xdr:from>
    <xdr:ext cx="209550" cy="160020"/>
    <xdr:pic>
      <xdr:nvPicPr>
        <xdr:cNvPr id="1281" name="Picture 5" descr="http://t0.gstatic.com/images?q=tbn:ANd9GcR2wLGNqdW1KVjSkkXzxtY9J7kSH3YArES1m5PQzzCeqCTDlyA1FA">
          <a:extLst>
            <a:ext uri="{FF2B5EF4-FFF2-40B4-BE49-F238E27FC236}">
              <a16:creationId xmlns="" xmlns:a16="http://schemas.microsoft.com/office/drawing/2014/main" id="{00000000-0008-0000-0A00-000001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3802491"/>
          <a:ext cx="209550" cy="160020"/>
        </a:xfrm>
        <a:prstGeom prst="rect">
          <a:avLst/>
        </a:prstGeom>
        <a:noFill/>
      </xdr:spPr>
    </xdr:pic>
    <xdr:clientData/>
  </xdr:oneCellAnchor>
  <xdr:oneCellAnchor>
    <xdr:from>
      <xdr:col>3</xdr:col>
      <xdr:colOff>1207557</xdr:colOff>
      <xdr:row>183</xdr:row>
      <xdr:rowOff>13757</xdr:rowOff>
    </xdr:from>
    <xdr:ext cx="152400" cy="203200"/>
    <xdr:pic>
      <xdr:nvPicPr>
        <xdr:cNvPr id="1282" name="Picture 4">
          <a:extLst>
            <a:ext uri="{FF2B5EF4-FFF2-40B4-BE49-F238E27FC236}">
              <a16:creationId xmlns="" xmlns:a16="http://schemas.microsoft.com/office/drawing/2014/main" id="{00000000-0008-0000-0A00-000002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3554840"/>
          <a:ext cx="152400" cy="203200"/>
        </a:xfrm>
        <a:prstGeom prst="rect">
          <a:avLst/>
        </a:prstGeom>
        <a:noFill/>
        <a:ln w="1">
          <a:noFill/>
          <a:miter lim="800000"/>
          <a:headEnd/>
          <a:tailEnd type="none" w="med" len="med"/>
        </a:ln>
        <a:effectLst/>
      </xdr:spPr>
    </xdr:pic>
    <xdr:clientData/>
  </xdr:oneCellAnchor>
  <xdr:oneCellAnchor>
    <xdr:from>
      <xdr:col>3</xdr:col>
      <xdr:colOff>38099</xdr:colOff>
      <xdr:row>183</xdr:row>
      <xdr:rowOff>0</xdr:rowOff>
    </xdr:from>
    <xdr:ext cx="158750" cy="190500"/>
    <xdr:pic>
      <xdr:nvPicPr>
        <xdr:cNvPr id="1283" name="Picture 1282" descr="http://www.blogcdn.com/media/2012/09/ltenetworks.jpg">
          <a:extLst>
            <a:ext uri="{FF2B5EF4-FFF2-40B4-BE49-F238E27FC236}">
              <a16:creationId xmlns="" xmlns:a16="http://schemas.microsoft.com/office/drawing/2014/main" id="{00000000-0008-0000-0A00-000003050000}"/>
            </a:ext>
          </a:extLst>
        </xdr:cNvPr>
        <xdr:cNvPicPr/>
      </xdr:nvPicPr>
      <xdr:blipFill>
        <a:blip xmlns:r="http://schemas.openxmlformats.org/officeDocument/2006/relationships" r:embed="rId50" cstate="print"/>
        <a:srcRect l="23556" r="27111"/>
        <a:stretch>
          <a:fillRect/>
        </a:stretch>
      </xdr:blipFill>
      <xdr:spPr bwMode="auto">
        <a:xfrm>
          <a:off x="2006599" y="53541083"/>
          <a:ext cx="158750" cy="190500"/>
        </a:xfrm>
        <a:prstGeom prst="rect">
          <a:avLst/>
        </a:prstGeom>
        <a:noFill/>
        <a:ln w="9525">
          <a:noFill/>
          <a:miter lim="800000"/>
          <a:headEnd/>
          <a:tailEnd/>
        </a:ln>
      </xdr:spPr>
    </xdr:pic>
    <xdr:clientData/>
  </xdr:oneCellAnchor>
  <xdr:oneCellAnchor>
    <xdr:from>
      <xdr:col>3</xdr:col>
      <xdr:colOff>0</xdr:colOff>
      <xdr:row>182</xdr:row>
      <xdr:rowOff>261408</xdr:rowOff>
    </xdr:from>
    <xdr:ext cx="209550" cy="160020"/>
    <xdr:pic>
      <xdr:nvPicPr>
        <xdr:cNvPr id="1285" name="Picture 5" descr="http://t0.gstatic.com/images?q=tbn:ANd9GcR2wLGNqdW1KVjSkkXzxtY9J7kSH3YArES1m5PQzzCeqCTDlyA1FA">
          <a:extLst>
            <a:ext uri="{FF2B5EF4-FFF2-40B4-BE49-F238E27FC236}">
              <a16:creationId xmlns="" xmlns:a16="http://schemas.microsoft.com/office/drawing/2014/main" id="{00000000-0008-0000-0A00-000005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5284158"/>
          <a:ext cx="209550" cy="160020"/>
        </a:xfrm>
        <a:prstGeom prst="rect">
          <a:avLst/>
        </a:prstGeom>
        <a:noFill/>
      </xdr:spPr>
    </xdr:pic>
    <xdr:clientData/>
  </xdr:oneCellAnchor>
  <xdr:oneCellAnchor>
    <xdr:from>
      <xdr:col>3</xdr:col>
      <xdr:colOff>1207557</xdr:colOff>
      <xdr:row>182</xdr:row>
      <xdr:rowOff>13757</xdr:rowOff>
    </xdr:from>
    <xdr:ext cx="152400" cy="203200"/>
    <xdr:pic>
      <xdr:nvPicPr>
        <xdr:cNvPr id="1286" name="Picture 4">
          <a:extLst>
            <a:ext uri="{FF2B5EF4-FFF2-40B4-BE49-F238E27FC236}">
              <a16:creationId xmlns="" xmlns:a16="http://schemas.microsoft.com/office/drawing/2014/main" id="{00000000-0008-0000-0A00-000006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5036507"/>
          <a:ext cx="152400" cy="203200"/>
        </a:xfrm>
        <a:prstGeom prst="rect">
          <a:avLst/>
        </a:prstGeom>
        <a:noFill/>
        <a:ln w="1">
          <a:noFill/>
          <a:miter lim="800000"/>
          <a:headEnd/>
          <a:tailEnd type="none" w="med" len="med"/>
        </a:ln>
        <a:effectLst/>
      </xdr:spPr>
    </xdr:pic>
    <xdr:clientData/>
  </xdr:oneCellAnchor>
  <xdr:oneCellAnchor>
    <xdr:from>
      <xdr:col>3</xdr:col>
      <xdr:colOff>38099</xdr:colOff>
      <xdr:row>182</xdr:row>
      <xdr:rowOff>0</xdr:rowOff>
    </xdr:from>
    <xdr:ext cx="158750" cy="190500"/>
    <xdr:pic>
      <xdr:nvPicPr>
        <xdr:cNvPr id="1287" name="Picture 1286" descr="http://www.blogcdn.com/media/2012/09/ltenetworks.jpg">
          <a:extLst>
            <a:ext uri="{FF2B5EF4-FFF2-40B4-BE49-F238E27FC236}">
              <a16:creationId xmlns="" xmlns:a16="http://schemas.microsoft.com/office/drawing/2014/main" id="{00000000-0008-0000-0A00-000007050000}"/>
            </a:ext>
          </a:extLst>
        </xdr:cNvPr>
        <xdr:cNvPicPr/>
      </xdr:nvPicPr>
      <xdr:blipFill>
        <a:blip xmlns:r="http://schemas.openxmlformats.org/officeDocument/2006/relationships" r:embed="rId50" cstate="print"/>
        <a:srcRect l="23556" r="27111"/>
        <a:stretch>
          <a:fillRect/>
        </a:stretch>
      </xdr:blipFill>
      <xdr:spPr bwMode="auto">
        <a:xfrm>
          <a:off x="2006599" y="55022750"/>
          <a:ext cx="158750" cy="190500"/>
        </a:xfrm>
        <a:prstGeom prst="rect">
          <a:avLst/>
        </a:prstGeom>
        <a:noFill/>
        <a:ln w="9525">
          <a:noFill/>
          <a:miter lim="800000"/>
          <a:headEnd/>
          <a:tailEnd/>
        </a:ln>
      </xdr:spPr>
    </xdr:pic>
    <xdr:clientData/>
  </xdr:oneCellAnchor>
  <xdr:oneCellAnchor>
    <xdr:from>
      <xdr:col>3</xdr:col>
      <xdr:colOff>0</xdr:colOff>
      <xdr:row>565</xdr:row>
      <xdr:rowOff>261408</xdr:rowOff>
    </xdr:from>
    <xdr:ext cx="209550" cy="160020"/>
    <xdr:pic>
      <xdr:nvPicPr>
        <xdr:cNvPr id="1291" name="Picture 5" descr="http://t0.gstatic.com/images?q=tbn:ANd9GcR2wLGNqdW1KVjSkkXzxtY9J7kSH3YArES1m5PQzzCeqCTDlyA1FA">
          <a:extLst>
            <a:ext uri="{FF2B5EF4-FFF2-40B4-BE49-F238E27FC236}">
              <a16:creationId xmlns="" xmlns:a16="http://schemas.microsoft.com/office/drawing/2014/main" id="{00000000-0008-0000-0A00-00000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9450325"/>
          <a:ext cx="209550" cy="160020"/>
        </a:xfrm>
        <a:prstGeom prst="rect">
          <a:avLst/>
        </a:prstGeom>
        <a:noFill/>
      </xdr:spPr>
    </xdr:pic>
    <xdr:clientData/>
  </xdr:oneCellAnchor>
  <xdr:oneCellAnchor>
    <xdr:from>
      <xdr:col>3</xdr:col>
      <xdr:colOff>1207557</xdr:colOff>
      <xdr:row>565</xdr:row>
      <xdr:rowOff>13757</xdr:rowOff>
    </xdr:from>
    <xdr:ext cx="152400" cy="203200"/>
    <xdr:pic>
      <xdr:nvPicPr>
        <xdr:cNvPr id="1292" name="Picture 4">
          <a:extLst>
            <a:ext uri="{FF2B5EF4-FFF2-40B4-BE49-F238E27FC236}">
              <a16:creationId xmlns="" xmlns:a16="http://schemas.microsoft.com/office/drawing/2014/main" id="{00000000-0008-0000-0A00-00000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9202674"/>
          <a:ext cx="152400" cy="203200"/>
        </a:xfrm>
        <a:prstGeom prst="rect">
          <a:avLst/>
        </a:prstGeom>
        <a:noFill/>
        <a:ln w="1">
          <a:noFill/>
          <a:miter lim="800000"/>
          <a:headEnd/>
          <a:tailEnd type="none" w="med" len="med"/>
        </a:ln>
        <a:effectLst/>
      </xdr:spPr>
    </xdr:pic>
    <xdr:clientData/>
  </xdr:oneCellAnchor>
  <xdr:oneCellAnchor>
    <xdr:from>
      <xdr:col>3</xdr:col>
      <xdr:colOff>38099</xdr:colOff>
      <xdr:row>565</xdr:row>
      <xdr:rowOff>0</xdr:rowOff>
    </xdr:from>
    <xdr:ext cx="158750" cy="190500"/>
    <xdr:pic>
      <xdr:nvPicPr>
        <xdr:cNvPr id="1293" name="Picture 1292" descr="http://www.blogcdn.com/media/2012/09/ltenetworks.jpg">
          <a:extLst>
            <a:ext uri="{FF2B5EF4-FFF2-40B4-BE49-F238E27FC236}">
              <a16:creationId xmlns="" xmlns:a16="http://schemas.microsoft.com/office/drawing/2014/main" id="{00000000-0008-0000-0A00-00000D050000}"/>
            </a:ext>
          </a:extLst>
        </xdr:cNvPr>
        <xdr:cNvPicPr/>
      </xdr:nvPicPr>
      <xdr:blipFill>
        <a:blip xmlns:r="http://schemas.openxmlformats.org/officeDocument/2006/relationships" r:embed="rId50" cstate="print"/>
        <a:srcRect l="23556" r="27111"/>
        <a:stretch>
          <a:fillRect/>
        </a:stretch>
      </xdr:blipFill>
      <xdr:spPr bwMode="auto">
        <a:xfrm>
          <a:off x="2006599" y="199188917"/>
          <a:ext cx="158750" cy="190500"/>
        </a:xfrm>
        <a:prstGeom prst="rect">
          <a:avLst/>
        </a:prstGeom>
        <a:noFill/>
        <a:ln w="9525">
          <a:noFill/>
          <a:miter lim="800000"/>
          <a:headEnd/>
          <a:tailEnd/>
        </a:ln>
      </xdr:spPr>
    </xdr:pic>
    <xdr:clientData/>
  </xdr:oneCellAnchor>
  <xdr:oneCellAnchor>
    <xdr:from>
      <xdr:col>3</xdr:col>
      <xdr:colOff>0</xdr:colOff>
      <xdr:row>564</xdr:row>
      <xdr:rowOff>261408</xdr:rowOff>
    </xdr:from>
    <xdr:ext cx="209550" cy="160020"/>
    <xdr:pic>
      <xdr:nvPicPr>
        <xdr:cNvPr id="1294" name="Picture 5" descr="http://t0.gstatic.com/images?q=tbn:ANd9GcR2wLGNqdW1KVjSkkXzxtY9J7kSH3YArES1m5PQzzCeqCTDlyA1FA">
          <a:extLst>
            <a:ext uri="{FF2B5EF4-FFF2-40B4-BE49-F238E27FC236}">
              <a16:creationId xmlns="" xmlns:a16="http://schemas.microsoft.com/office/drawing/2014/main" id="{00000000-0008-0000-0A00-00000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8032158"/>
          <a:ext cx="209550" cy="160020"/>
        </a:xfrm>
        <a:prstGeom prst="rect">
          <a:avLst/>
        </a:prstGeom>
        <a:noFill/>
      </xdr:spPr>
    </xdr:pic>
    <xdr:clientData/>
  </xdr:oneCellAnchor>
  <xdr:oneCellAnchor>
    <xdr:from>
      <xdr:col>3</xdr:col>
      <xdr:colOff>1207557</xdr:colOff>
      <xdr:row>564</xdr:row>
      <xdr:rowOff>13757</xdr:rowOff>
    </xdr:from>
    <xdr:ext cx="152400" cy="203200"/>
    <xdr:pic>
      <xdr:nvPicPr>
        <xdr:cNvPr id="1295" name="Picture 4">
          <a:extLst>
            <a:ext uri="{FF2B5EF4-FFF2-40B4-BE49-F238E27FC236}">
              <a16:creationId xmlns="" xmlns:a16="http://schemas.microsoft.com/office/drawing/2014/main" id="{00000000-0008-0000-0A00-00000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7784507"/>
          <a:ext cx="152400" cy="203200"/>
        </a:xfrm>
        <a:prstGeom prst="rect">
          <a:avLst/>
        </a:prstGeom>
        <a:noFill/>
        <a:ln w="1">
          <a:noFill/>
          <a:miter lim="800000"/>
          <a:headEnd/>
          <a:tailEnd type="none" w="med" len="med"/>
        </a:ln>
        <a:effectLst/>
      </xdr:spPr>
    </xdr:pic>
    <xdr:clientData/>
  </xdr:oneCellAnchor>
  <xdr:oneCellAnchor>
    <xdr:from>
      <xdr:col>3</xdr:col>
      <xdr:colOff>38099</xdr:colOff>
      <xdr:row>564</xdr:row>
      <xdr:rowOff>0</xdr:rowOff>
    </xdr:from>
    <xdr:ext cx="158750" cy="190500"/>
    <xdr:pic>
      <xdr:nvPicPr>
        <xdr:cNvPr id="1296" name="Picture 1295" descr="http://www.blogcdn.com/media/2012/09/ltenetworks.jpg">
          <a:extLst>
            <a:ext uri="{FF2B5EF4-FFF2-40B4-BE49-F238E27FC236}">
              <a16:creationId xmlns="" xmlns:a16="http://schemas.microsoft.com/office/drawing/2014/main" id="{00000000-0008-0000-0A00-000010050000}"/>
            </a:ext>
          </a:extLst>
        </xdr:cNvPr>
        <xdr:cNvPicPr/>
      </xdr:nvPicPr>
      <xdr:blipFill>
        <a:blip xmlns:r="http://schemas.openxmlformats.org/officeDocument/2006/relationships" r:embed="rId50" cstate="print"/>
        <a:srcRect l="23556" r="27111"/>
        <a:stretch>
          <a:fillRect/>
        </a:stretch>
      </xdr:blipFill>
      <xdr:spPr bwMode="auto">
        <a:xfrm>
          <a:off x="2006599" y="197770750"/>
          <a:ext cx="158750" cy="190500"/>
        </a:xfrm>
        <a:prstGeom prst="rect">
          <a:avLst/>
        </a:prstGeom>
        <a:noFill/>
        <a:ln w="9525">
          <a:noFill/>
          <a:miter lim="800000"/>
          <a:headEnd/>
          <a:tailEnd/>
        </a:ln>
      </xdr:spPr>
    </xdr:pic>
    <xdr:clientData/>
  </xdr:oneCellAnchor>
  <xdr:oneCellAnchor>
    <xdr:from>
      <xdr:col>3</xdr:col>
      <xdr:colOff>0</xdr:colOff>
      <xdr:row>563</xdr:row>
      <xdr:rowOff>261408</xdr:rowOff>
    </xdr:from>
    <xdr:ext cx="209550" cy="160020"/>
    <xdr:pic>
      <xdr:nvPicPr>
        <xdr:cNvPr id="1298" name="Picture 5" descr="http://t0.gstatic.com/images?q=tbn:ANd9GcR2wLGNqdW1KVjSkkXzxtY9J7kSH3YArES1m5PQzzCeqCTDlyA1FA">
          <a:extLst>
            <a:ext uri="{FF2B5EF4-FFF2-40B4-BE49-F238E27FC236}">
              <a16:creationId xmlns="" xmlns:a16="http://schemas.microsoft.com/office/drawing/2014/main" id="{00000000-0008-0000-0A00-00001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98032158"/>
          <a:ext cx="209550" cy="160020"/>
        </a:xfrm>
        <a:prstGeom prst="rect">
          <a:avLst/>
        </a:prstGeom>
        <a:noFill/>
      </xdr:spPr>
    </xdr:pic>
    <xdr:clientData/>
  </xdr:oneCellAnchor>
  <xdr:oneCellAnchor>
    <xdr:from>
      <xdr:col>3</xdr:col>
      <xdr:colOff>1207557</xdr:colOff>
      <xdr:row>563</xdr:row>
      <xdr:rowOff>13757</xdr:rowOff>
    </xdr:from>
    <xdr:ext cx="152400" cy="203200"/>
    <xdr:pic>
      <xdr:nvPicPr>
        <xdr:cNvPr id="1299" name="Picture 4">
          <a:extLst>
            <a:ext uri="{FF2B5EF4-FFF2-40B4-BE49-F238E27FC236}">
              <a16:creationId xmlns="" xmlns:a16="http://schemas.microsoft.com/office/drawing/2014/main" id="{00000000-0008-0000-0A00-000013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97784507"/>
          <a:ext cx="152400" cy="203200"/>
        </a:xfrm>
        <a:prstGeom prst="rect">
          <a:avLst/>
        </a:prstGeom>
        <a:noFill/>
        <a:ln w="1">
          <a:noFill/>
          <a:miter lim="800000"/>
          <a:headEnd/>
          <a:tailEnd type="none" w="med" len="med"/>
        </a:ln>
        <a:effectLst/>
      </xdr:spPr>
    </xdr:pic>
    <xdr:clientData/>
  </xdr:oneCellAnchor>
  <xdr:oneCellAnchor>
    <xdr:from>
      <xdr:col>3</xdr:col>
      <xdr:colOff>38099</xdr:colOff>
      <xdr:row>563</xdr:row>
      <xdr:rowOff>0</xdr:rowOff>
    </xdr:from>
    <xdr:ext cx="158750" cy="190500"/>
    <xdr:pic>
      <xdr:nvPicPr>
        <xdr:cNvPr id="1300" name="Picture 1299" descr="http://www.blogcdn.com/media/2012/09/ltenetworks.jpg">
          <a:extLst>
            <a:ext uri="{FF2B5EF4-FFF2-40B4-BE49-F238E27FC236}">
              <a16:creationId xmlns="" xmlns:a16="http://schemas.microsoft.com/office/drawing/2014/main" id="{00000000-0008-0000-0A00-000014050000}"/>
            </a:ext>
          </a:extLst>
        </xdr:cNvPr>
        <xdr:cNvPicPr/>
      </xdr:nvPicPr>
      <xdr:blipFill>
        <a:blip xmlns:r="http://schemas.openxmlformats.org/officeDocument/2006/relationships" r:embed="rId50" cstate="print"/>
        <a:srcRect l="23556" r="27111"/>
        <a:stretch>
          <a:fillRect/>
        </a:stretch>
      </xdr:blipFill>
      <xdr:spPr bwMode="auto">
        <a:xfrm>
          <a:off x="2006599" y="197770750"/>
          <a:ext cx="158750" cy="190500"/>
        </a:xfrm>
        <a:prstGeom prst="rect">
          <a:avLst/>
        </a:prstGeom>
        <a:noFill/>
        <a:ln w="9525">
          <a:noFill/>
          <a:miter lim="800000"/>
          <a:headEnd/>
          <a:tailEnd/>
        </a:ln>
      </xdr:spPr>
    </xdr:pic>
    <xdr:clientData/>
  </xdr:oneCellAnchor>
  <xdr:oneCellAnchor>
    <xdr:from>
      <xdr:col>3</xdr:col>
      <xdr:colOff>0</xdr:colOff>
      <xdr:row>562</xdr:row>
      <xdr:rowOff>261408</xdr:rowOff>
    </xdr:from>
    <xdr:ext cx="209550" cy="160020"/>
    <xdr:pic>
      <xdr:nvPicPr>
        <xdr:cNvPr id="1235" name="Picture 5" descr="http://t0.gstatic.com/images?q=tbn:ANd9GcR2wLGNqdW1KVjSkkXzxtY9J7kSH3YArES1m5PQzzCeqCTDlyA1FA">
          <a:extLst>
            <a:ext uri="{FF2B5EF4-FFF2-40B4-BE49-F238E27FC236}">
              <a16:creationId xmlns="" xmlns:a16="http://schemas.microsoft.com/office/drawing/2014/main" id="{00000000-0008-0000-0A00-0000D304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97587658"/>
          <a:ext cx="209550" cy="160020"/>
        </a:xfrm>
        <a:prstGeom prst="rect">
          <a:avLst/>
        </a:prstGeom>
        <a:noFill/>
      </xdr:spPr>
    </xdr:pic>
    <xdr:clientData/>
  </xdr:oneCellAnchor>
  <xdr:oneCellAnchor>
    <xdr:from>
      <xdr:col>3</xdr:col>
      <xdr:colOff>1207557</xdr:colOff>
      <xdr:row>562</xdr:row>
      <xdr:rowOff>13757</xdr:rowOff>
    </xdr:from>
    <xdr:ext cx="152400" cy="203200"/>
    <xdr:pic>
      <xdr:nvPicPr>
        <xdr:cNvPr id="1239" name="Picture 4">
          <a:extLst>
            <a:ext uri="{FF2B5EF4-FFF2-40B4-BE49-F238E27FC236}">
              <a16:creationId xmlns="" xmlns:a16="http://schemas.microsoft.com/office/drawing/2014/main" id="{00000000-0008-0000-0A00-0000D70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97340007"/>
          <a:ext cx="152400" cy="203200"/>
        </a:xfrm>
        <a:prstGeom prst="rect">
          <a:avLst/>
        </a:prstGeom>
        <a:noFill/>
        <a:ln w="1">
          <a:noFill/>
          <a:miter lim="800000"/>
          <a:headEnd/>
          <a:tailEnd type="none" w="med" len="med"/>
        </a:ln>
        <a:effectLst/>
      </xdr:spPr>
    </xdr:pic>
    <xdr:clientData/>
  </xdr:oneCellAnchor>
  <xdr:oneCellAnchor>
    <xdr:from>
      <xdr:col>3</xdr:col>
      <xdr:colOff>38099</xdr:colOff>
      <xdr:row>562</xdr:row>
      <xdr:rowOff>0</xdr:rowOff>
    </xdr:from>
    <xdr:ext cx="158750" cy="190500"/>
    <xdr:pic>
      <xdr:nvPicPr>
        <xdr:cNvPr id="1240" name="Picture 1239" descr="http://www.blogcdn.com/media/2012/09/ltenetworks.jpg">
          <a:extLst>
            <a:ext uri="{FF2B5EF4-FFF2-40B4-BE49-F238E27FC236}">
              <a16:creationId xmlns="" xmlns:a16="http://schemas.microsoft.com/office/drawing/2014/main" id="{00000000-0008-0000-0A00-0000D8040000}"/>
            </a:ext>
          </a:extLst>
        </xdr:cNvPr>
        <xdr:cNvPicPr/>
      </xdr:nvPicPr>
      <xdr:blipFill>
        <a:blip xmlns:r="http://schemas.openxmlformats.org/officeDocument/2006/relationships" r:embed="rId50" cstate="print"/>
        <a:srcRect l="23556" r="27111"/>
        <a:stretch>
          <a:fillRect/>
        </a:stretch>
      </xdr:blipFill>
      <xdr:spPr bwMode="auto">
        <a:xfrm>
          <a:off x="2292349" y="197326250"/>
          <a:ext cx="158750" cy="190500"/>
        </a:xfrm>
        <a:prstGeom prst="rect">
          <a:avLst/>
        </a:prstGeom>
        <a:noFill/>
        <a:ln w="9525">
          <a:noFill/>
          <a:miter lim="800000"/>
          <a:headEnd/>
          <a:tailEnd/>
        </a:ln>
      </xdr:spPr>
    </xdr:pic>
    <xdr:clientData/>
  </xdr:oneCellAnchor>
  <xdr:oneCellAnchor>
    <xdr:from>
      <xdr:col>3</xdr:col>
      <xdr:colOff>0</xdr:colOff>
      <xdr:row>348</xdr:row>
      <xdr:rowOff>15079</xdr:rowOff>
    </xdr:from>
    <xdr:ext cx="200025" cy="140018"/>
    <xdr:pic>
      <xdr:nvPicPr>
        <xdr:cNvPr id="1302" name="Picture 5" descr="http://t0.gstatic.com/images?q=tbn:ANd9GcR2wLGNqdW1KVjSkkXzxtY9J7kSH3YArES1m5PQzzCeqCTDlyA1FA">
          <a:extLst>
            <a:ext uri="{FF2B5EF4-FFF2-40B4-BE49-F238E27FC236}">
              <a16:creationId xmlns="" xmlns:a16="http://schemas.microsoft.com/office/drawing/2014/main" id="{00000000-0008-0000-0A00-000016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2147996"/>
          <a:ext cx="200025" cy="140018"/>
        </a:xfrm>
        <a:prstGeom prst="rect">
          <a:avLst/>
        </a:prstGeom>
        <a:noFill/>
      </xdr:spPr>
    </xdr:pic>
    <xdr:clientData/>
  </xdr:oneCellAnchor>
  <xdr:oneCellAnchor>
    <xdr:from>
      <xdr:col>3</xdr:col>
      <xdr:colOff>1227931</xdr:colOff>
      <xdr:row>348</xdr:row>
      <xdr:rowOff>0</xdr:rowOff>
    </xdr:from>
    <xdr:ext cx="152400" cy="203200"/>
    <xdr:pic>
      <xdr:nvPicPr>
        <xdr:cNvPr id="1303" name="Picture 4">
          <a:extLst>
            <a:ext uri="{FF2B5EF4-FFF2-40B4-BE49-F238E27FC236}">
              <a16:creationId xmlns="" xmlns:a16="http://schemas.microsoft.com/office/drawing/2014/main" id="{00000000-0008-0000-0A00-000017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32132917"/>
          <a:ext cx="152400" cy="203200"/>
        </a:xfrm>
        <a:prstGeom prst="rect">
          <a:avLst/>
        </a:prstGeom>
        <a:noFill/>
        <a:ln w="1">
          <a:noFill/>
          <a:miter lim="800000"/>
          <a:headEnd/>
          <a:tailEnd type="none" w="med" len="med"/>
        </a:ln>
        <a:effectLst/>
      </xdr:spPr>
    </xdr:pic>
    <xdr:clientData/>
  </xdr:oneCellAnchor>
  <xdr:oneCellAnchor>
    <xdr:from>
      <xdr:col>3</xdr:col>
      <xdr:colOff>0</xdr:colOff>
      <xdr:row>347</xdr:row>
      <xdr:rowOff>15079</xdr:rowOff>
    </xdr:from>
    <xdr:ext cx="200025" cy="140018"/>
    <xdr:pic>
      <xdr:nvPicPr>
        <xdr:cNvPr id="1304" name="Picture 5" descr="http://t0.gstatic.com/images?q=tbn:ANd9GcR2wLGNqdW1KVjSkkXzxtY9J7kSH3YArES1m5PQzzCeqCTDlyA1FA">
          <a:extLst>
            <a:ext uri="{FF2B5EF4-FFF2-40B4-BE49-F238E27FC236}">
              <a16:creationId xmlns="" xmlns:a16="http://schemas.microsoft.com/office/drawing/2014/main" id="{00000000-0008-0000-0A00-000018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0835662"/>
          <a:ext cx="200025" cy="140018"/>
        </a:xfrm>
        <a:prstGeom prst="rect">
          <a:avLst/>
        </a:prstGeom>
        <a:noFill/>
      </xdr:spPr>
    </xdr:pic>
    <xdr:clientData/>
  </xdr:oneCellAnchor>
  <xdr:oneCellAnchor>
    <xdr:from>
      <xdr:col>3</xdr:col>
      <xdr:colOff>1227931</xdr:colOff>
      <xdr:row>347</xdr:row>
      <xdr:rowOff>0</xdr:rowOff>
    </xdr:from>
    <xdr:ext cx="152400" cy="203200"/>
    <xdr:pic>
      <xdr:nvPicPr>
        <xdr:cNvPr id="1305" name="Picture 4">
          <a:extLst>
            <a:ext uri="{FF2B5EF4-FFF2-40B4-BE49-F238E27FC236}">
              <a16:creationId xmlns="" xmlns:a16="http://schemas.microsoft.com/office/drawing/2014/main" id="{00000000-0008-0000-0A00-000019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30820583"/>
          <a:ext cx="152400" cy="203200"/>
        </a:xfrm>
        <a:prstGeom prst="rect">
          <a:avLst/>
        </a:prstGeom>
        <a:noFill/>
        <a:ln w="1">
          <a:noFill/>
          <a:miter lim="800000"/>
          <a:headEnd/>
          <a:tailEnd type="none" w="med" len="med"/>
        </a:ln>
        <a:effectLst/>
      </xdr:spPr>
    </xdr:pic>
    <xdr:clientData/>
  </xdr:oneCellAnchor>
  <xdr:oneCellAnchor>
    <xdr:from>
      <xdr:col>3</xdr:col>
      <xdr:colOff>0</xdr:colOff>
      <xdr:row>346</xdr:row>
      <xdr:rowOff>261408</xdr:rowOff>
    </xdr:from>
    <xdr:ext cx="209550" cy="160020"/>
    <xdr:pic>
      <xdr:nvPicPr>
        <xdr:cNvPr id="1307" name="Picture 5" descr="http://t0.gstatic.com/images?q=tbn:ANd9GcR2wLGNqdW1KVjSkkXzxtY9J7kSH3YArES1m5PQzzCeqCTDlyA1FA">
          <a:extLst>
            <a:ext uri="{FF2B5EF4-FFF2-40B4-BE49-F238E27FC236}">
              <a16:creationId xmlns="" xmlns:a16="http://schemas.microsoft.com/office/drawing/2014/main" id="{00000000-0008-0000-0A00-00001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1081991"/>
          <a:ext cx="209550" cy="160020"/>
        </a:xfrm>
        <a:prstGeom prst="rect">
          <a:avLst/>
        </a:prstGeom>
        <a:noFill/>
      </xdr:spPr>
    </xdr:pic>
    <xdr:clientData/>
  </xdr:oneCellAnchor>
  <xdr:oneCellAnchor>
    <xdr:from>
      <xdr:col>3</xdr:col>
      <xdr:colOff>1207557</xdr:colOff>
      <xdr:row>346</xdr:row>
      <xdr:rowOff>13757</xdr:rowOff>
    </xdr:from>
    <xdr:ext cx="152400" cy="203200"/>
    <xdr:pic>
      <xdr:nvPicPr>
        <xdr:cNvPr id="1308" name="Picture 4">
          <a:extLst>
            <a:ext uri="{FF2B5EF4-FFF2-40B4-BE49-F238E27FC236}">
              <a16:creationId xmlns="" xmlns:a16="http://schemas.microsoft.com/office/drawing/2014/main" id="{00000000-0008-0000-0A00-00001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30834340"/>
          <a:ext cx="152400" cy="203200"/>
        </a:xfrm>
        <a:prstGeom prst="rect">
          <a:avLst/>
        </a:prstGeom>
        <a:noFill/>
        <a:ln w="1">
          <a:noFill/>
          <a:miter lim="800000"/>
          <a:headEnd/>
          <a:tailEnd type="none" w="med" len="med"/>
        </a:ln>
        <a:effectLst/>
      </xdr:spPr>
    </xdr:pic>
    <xdr:clientData/>
  </xdr:oneCellAnchor>
  <xdr:oneCellAnchor>
    <xdr:from>
      <xdr:col>3</xdr:col>
      <xdr:colOff>38099</xdr:colOff>
      <xdr:row>346</xdr:row>
      <xdr:rowOff>0</xdr:rowOff>
    </xdr:from>
    <xdr:ext cx="158750" cy="190500"/>
    <xdr:pic>
      <xdr:nvPicPr>
        <xdr:cNvPr id="1309" name="Picture 1308" descr="http://www.blogcdn.com/media/2012/09/ltenetworks.jpg">
          <a:extLst>
            <a:ext uri="{FF2B5EF4-FFF2-40B4-BE49-F238E27FC236}">
              <a16:creationId xmlns="" xmlns:a16="http://schemas.microsoft.com/office/drawing/2014/main" id="{00000000-0008-0000-0A00-00001D050000}"/>
            </a:ext>
          </a:extLst>
        </xdr:cNvPr>
        <xdr:cNvPicPr/>
      </xdr:nvPicPr>
      <xdr:blipFill>
        <a:blip xmlns:r="http://schemas.openxmlformats.org/officeDocument/2006/relationships" r:embed="rId50" cstate="print"/>
        <a:srcRect l="23556" r="27111"/>
        <a:stretch>
          <a:fillRect/>
        </a:stretch>
      </xdr:blipFill>
      <xdr:spPr bwMode="auto">
        <a:xfrm>
          <a:off x="2292349" y="130820583"/>
          <a:ext cx="158750" cy="190500"/>
        </a:xfrm>
        <a:prstGeom prst="rect">
          <a:avLst/>
        </a:prstGeom>
        <a:noFill/>
        <a:ln w="9525">
          <a:noFill/>
          <a:miter lim="800000"/>
          <a:headEnd/>
          <a:tailEnd/>
        </a:ln>
      </xdr:spPr>
    </xdr:pic>
    <xdr:clientData/>
  </xdr:oneCellAnchor>
  <xdr:oneCellAnchor>
    <xdr:from>
      <xdr:col>3</xdr:col>
      <xdr:colOff>0</xdr:colOff>
      <xdr:row>345</xdr:row>
      <xdr:rowOff>261408</xdr:rowOff>
    </xdr:from>
    <xdr:ext cx="209550" cy="160020"/>
    <xdr:pic>
      <xdr:nvPicPr>
        <xdr:cNvPr id="1311" name="Picture 5" descr="http://t0.gstatic.com/images?q=tbn:ANd9GcR2wLGNqdW1KVjSkkXzxtY9J7kSH3YArES1m5PQzzCeqCTDlyA1FA">
          <a:extLst>
            <a:ext uri="{FF2B5EF4-FFF2-40B4-BE49-F238E27FC236}">
              <a16:creationId xmlns="" xmlns:a16="http://schemas.microsoft.com/office/drawing/2014/main" id="{00000000-0008-0000-0A00-00001F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1081991"/>
          <a:ext cx="209550" cy="160020"/>
        </a:xfrm>
        <a:prstGeom prst="rect">
          <a:avLst/>
        </a:prstGeom>
        <a:noFill/>
      </xdr:spPr>
    </xdr:pic>
    <xdr:clientData/>
  </xdr:oneCellAnchor>
  <xdr:oneCellAnchor>
    <xdr:from>
      <xdr:col>3</xdr:col>
      <xdr:colOff>1207557</xdr:colOff>
      <xdr:row>345</xdr:row>
      <xdr:rowOff>13757</xdr:rowOff>
    </xdr:from>
    <xdr:ext cx="152400" cy="203200"/>
    <xdr:pic>
      <xdr:nvPicPr>
        <xdr:cNvPr id="1312" name="Picture 4">
          <a:extLst>
            <a:ext uri="{FF2B5EF4-FFF2-40B4-BE49-F238E27FC236}">
              <a16:creationId xmlns="" xmlns:a16="http://schemas.microsoft.com/office/drawing/2014/main" id="{00000000-0008-0000-0A00-00002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30834340"/>
          <a:ext cx="152400" cy="203200"/>
        </a:xfrm>
        <a:prstGeom prst="rect">
          <a:avLst/>
        </a:prstGeom>
        <a:noFill/>
        <a:ln w="1">
          <a:noFill/>
          <a:miter lim="800000"/>
          <a:headEnd/>
          <a:tailEnd type="none" w="med" len="med"/>
        </a:ln>
        <a:effectLst/>
      </xdr:spPr>
    </xdr:pic>
    <xdr:clientData/>
  </xdr:oneCellAnchor>
  <xdr:oneCellAnchor>
    <xdr:from>
      <xdr:col>3</xdr:col>
      <xdr:colOff>38099</xdr:colOff>
      <xdr:row>345</xdr:row>
      <xdr:rowOff>0</xdr:rowOff>
    </xdr:from>
    <xdr:ext cx="158750" cy="190500"/>
    <xdr:pic>
      <xdr:nvPicPr>
        <xdr:cNvPr id="1313" name="Picture 1312" descr="http://www.blogcdn.com/media/2012/09/ltenetworks.jpg">
          <a:extLst>
            <a:ext uri="{FF2B5EF4-FFF2-40B4-BE49-F238E27FC236}">
              <a16:creationId xmlns="" xmlns:a16="http://schemas.microsoft.com/office/drawing/2014/main" id="{00000000-0008-0000-0A00-000021050000}"/>
            </a:ext>
          </a:extLst>
        </xdr:cNvPr>
        <xdr:cNvPicPr/>
      </xdr:nvPicPr>
      <xdr:blipFill>
        <a:blip xmlns:r="http://schemas.openxmlformats.org/officeDocument/2006/relationships" r:embed="rId50" cstate="print"/>
        <a:srcRect l="23556" r="27111"/>
        <a:stretch>
          <a:fillRect/>
        </a:stretch>
      </xdr:blipFill>
      <xdr:spPr bwMode="auto">
        <a:xfrm>
          <a:off x="2292349" y="130820583"/>
          <a:ext cx="158750" cy="190500"/>
        </a:xfrm>
        <a:prstGeom prst="rect">
          <a:avLst/>
        </a:prstGeom>
        <a:noFill/>
        <a:ln w="9525">
          <a:noFill/>
          <a:miter lim="800000"/>
          <a:headEnd/>
          <a:tailEnd/>
        </a:ln>
      </xdr:spPr>
    </xdr:pic>
    <xdr:clientData/>
  </xdr:oneCellAnchor>
  <xdr:oneCellAnchor>
    <xdr:from>
      <xdr:col>3</xdr:col>
      <xdr:colOff>0</xdr:colOff>
      <xdr:row>344</xdr:row>
      <xdr:rowOff>261408</xdr:rowOff>
    </xdr:from>
    <xdr:ext cx="209550" cy="160020"/>
    <xdr:pic>
      <xdr:nvPicPr>
        <xdr:cNvPr id="1318" name="Picture 5" descr="http://t0.gstatic.com/images?q=tbn:ANd9GcR2wLGNqdW1KVjSkkXzxtY9J7kSH3YArES1m5PQzzCeqCTDlyA1FA">
          <a:extLst>
            <a:ext uri="{FF2B5EF4-FFF2-40B4-BE49-F238E27FC236}">
              <a16:creationId xmlns="" xmlns:a16="http://schemas.microsoft.com/office/drawing/2014/main" id="{00000000-0008-0000-0A00-000026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3706658"/>
          <a:ext cx="209550" cy="160020"/>
        </a:xfrm>
        <a:prstGeom prst="rect">
          <a:avLst/>
        </a:prstGeom>
        <a:noFill/>
      </xdr:spPr>
    </xdr:pic>
    <xdr:clientData/>
  </xdr:oneCellAnchor>
  <xdr:oneCellAnchor>
    <xdr:from>
      <xdr:col>3</xdr:col>
      <xdr:colOff>1207557</xdr:colOff>
      <xdr:row>344</xdr:row>
      <xdr:rowOff>13757</xdr:rowOff>
    </xdr:from>
    <xdr:ext cx="152400" cy="203200"/>
    <xdr:pic>
      <xdr:nvPicPr>
        <xdr:cNvPr id="1319" name="Picture 4">
          <a:extLst>
            <a:ext uri="{FF2B5EF4-FFF2-40B4-BE49-F238E27FC236}">
              <a16:creationId xmlns="" xmlns:a16="http://schemas.microsoft.com/office/drawing/2014/main" id="{00000000-0008-0000-0A00-000027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33459007"/>
          <a:ext cx="152400" cy="203200"/>
        </a:xfrm>
        <a:prstGeom prst="rect">
          <a:avLst/>
        </a:prstGeom>
        <a:noFill/>
        <a:ln w="1">
          <a:noFill/>
          <a:miter lim="800000"/>
          <a:headEnd/>
          <a:tailEnd type="none" w="med" len="med"/>
        </a:ln>
        <a:effectLst/>
      </xdr:spPr>
    </xdr:pic>
    <xdr:clientData/>
  </xdr:oneCellAnchor>
  <xdr:oneCellAnchor>
    <xdr:from>
      <xdr:col>3</xdr:col>
      <xdr:colOff>38099</xdr:colOff>
      <xdr:row>344</xdr:row>
      <xdr:rowOff>0</xdr:rowOff>
    </xdr:from>
    <xdr:ext cx="158750" cy="190500"/>
    <xdr:pic>
      <xdr:nvPicPr>
        <xdr:cNvPr id="1320" name="Picture 1319" descr="http://www.blogcdn.com/media/2012/09/ltenetworks.jpg">
          <a:extLst>
            <a:ext uri="{FF2B5EF4-FFF2-40B4-BE49-F238E27FC236}">
              <a16:creationId xmlns="" xmlns:a16="http://schemas.microsoft.com/office/drawing/2014/main" id="{00000000-0008-0000-0A00-000028050000}"/>
            </a:ext>
          </a:extLst>
        </xdr:cNvPr>
        <xdr:cNvPicPr/>
      </xdr:nvPicPr>
      <xdr:blipFill>
        <a:blip xmlns:r="http://schemas.openxmlformats.org/officeDocument/2006/relationships" r:embed="rId50" cstate="print"/>
        <a:srcRect l="23556" r="27111"/>
        <a:stretch>
          <a:fillRect/>
        </a:stretch>
      </xdr:blipFill>
      <xdr:spPr bwMode="auto">
        <a:xfrm>
          <a:off x="2292349" y="133445250"/>
          <a:ext cx="158750" cy="190500"/>
        </a:xfrm>
        <a:prstGeom prst="rect">
          <a:avLst/>
        </a:prstGeom>
        <a:noFill/>
        <a:ln w="9525">
          <a:noFill/>
          <a:miter lim="800000"/>
          <a:headEnd/>
          <a:tailEnd/>
        </a:ln>
      </xdr:spPr>
    </xdr:pic>
    <xdr:clientData/>
  </xdr:oneCellAnchor>
  <xdr:oneCellAnchor>
    <xdr:from>
      <xdr:col>3</xdr:col>
      <xdr:colOff>0</xdr:colOff>
      <xdr:row>343</xdr:row>
      <xdr:rowOff>15079</xdr:rowOff>
    </xdr:from>
    <xdr:ext cx="200025" cy="140018"/>
    <xdr:pic>
      <xdr:nvPicPr>
        <xdr:cNvPr id="1321" name="Picture 5" descr="http://t0.gstatic.com/images?q=tbn:ANd9GcR2wLGNqdW1KVjSkkXzxtY9J7kSH3YArES1m5PQzzCeqCTDlyA1FA">
          <a:extLst>
            <a:ext uri="{FF2B5EF4-FFF2-40B4-BE49-F238E27FC236}">
              <a16:creationId xmlns="" xmlns:a16="http://schemas.microsoft.com/office/drawing/2014/main" id="{00000000-0008-0000-0A00-00002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2147996"/>
          <a:ext cx="200025" cy="140018"/>
        </a:xfrm>
        <a:prstGeom prst="rect">
          <a:avLst/>
        </a:prstGeom>
        <a:noFill/>
      </xdr:spPr>
    </xdr:pic>
    <xdr:clientData/>
  </xdr:oneCellAnchor>
  <xdr:oneCellAnchor>
    <xdr:from>
      <xdr:col>3</xdr:col>
      <xdr:colOff>1227931</xdr:colOff>
      <xdr:row>343</xdr:row>
      <xdr:rowOff>0</xdr:rowOff>
    </xdr:from>
    <xdr:ext cx="152400" cy="203200"/>
    <xdr:pic>
      <xdr:nvPicPr>
        <xdr:cNvPr id="1322" name="Picture 4">
          <a:extLst>
            <a:ext uri="{FF2B5EF4-FFF2-40B4-BE49-F238E27FC236}">
              <a16:creationId xmlns="" xmlns:a16="http://schemas.microsoft.com/office/drawing/2014/main" id="{00000000-0008-0000-0A00-00002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32132917"/>
          <a:ext cx="152400" cy="203200"/>
        </a:xfrm>
        <a:prstGeom prst="rect">
          <a:avLst/>
        </a:prstGeom>
        <a:noFill/>
        <a:ln w="1">
          <a:noFill/>
          <a:miter lim="800000"/>
          <a:headEnd/>
          <a:tailEnd type="none" w="med" len="med"/>
        </a:ln>
        <a:effectLst/>
      </xdr:spPr>
    </xdr:pic>
    <xdr:clientData/>
  </xdr:oneCellAnchor>
  <xdr:oneCellAnchor>
    <xdr:from>
      <xdr:col>3</xdr:col>
      <xdr:colOff>0</xdr:colOff>
      <xdr:row>342</xdr:row>
      <xdr:rowOff>15079</xdr:rowOff>
    </xdr:from>
    <xdr:ext cx="200025" cy="140018"/>
    <xdr:pic>
      <xdr:nvPicPr>
        <xdr:cNvPr id="1326" name="Picture 5" descr="http://t0.gstatic.com/images?q=tbn:ANd9GcR2wLGNqdW1KVjSkkXzxtY9J7kSH3YArES1m5PQzzCeqCTDlyA1FA">
          <a:extLst>
            <a:ext uri="{FF2B5EF4-FFF2-40B4-BE49-F238E27FC236}">
              <a16:creationId xmlns="" xmlns:a16="http://schemas.microsoft.com/office/drawing/2014/main" id="{00000000-0008-0000-0A00-00002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0835662"/>
          <a:ext cx="200025" cy="140018"/>
        </a:xfrm>
        <a:prstGeom prst="rect">
          <a:avLst/>
        </a:prstGeom>
        <a:noFill/>
      </xdr:spPr>
    </xdr:pic>
    <xdr:clientData/>
  </xdr:oneCellAnchor>
  <xdr:oneCellAnchor>
    <xdr:from>
      <xdr:col>3</xdr:col>
      <xdr:colOff>1227931</xdr:colOff>
      <xdr:row>342</xdr:row>
      <xdr:rowOff>0</xdr:rowOff>
    </xdr:from>
    <xdr:ext cx="152400" cy="203200"/>
    <xdr:pic>
      <xdr:nvPicPr>
        <xdr:cNvPr id="1327" name="Picture 4">
          <a:extLst>
            <a:ext uri="{FF2B5EF4-FFF2-40B4-BE49-F238E27FC236}">
              <a16:creationId xmlns="" xmlns:a16="http://schemas.microsoft.com/office/drawing/2014/main" id="{00000000-0008-0000-0A00-00002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30820583"/>
          <a:ext cx="152400" cy="203200"/>
        </a:xfrm>
        <a:prstGeom prst="rect">
          <a:avLst/>
        </a:prstGeom>
        <a:noFill/>
        <a:ln w="1">
          <a:noFill/>
          <a:miter lim="800000"/>
          <a:headEnd/>
          <a:tailEnd type="none" w="med" len="med"/>
        </a:ln>
        <a:effectLst/>
      </xdr:spPr>
    </xdr:pic>
    <xdr:clientData/>
  </xdr:oneCellAnchor>
  <xdr:oneCellAnchor>
    <xdr:from>
      <xdr:col>3</xdr:col>
      <xdr:colOff>0</xdr:colOff>
      <xdr:row>341</xdr:row>
      <xdr:rowOff>15079</xdr:rowOff>
    </xdr:from>
    <xdr:ext cx="200025" cy="140018"/>
    <xdr:pic>
      <xdr:nvPicPr>
        <xdr:cNvPr id="1328" name="Picture 5" descr="http://t0.gstatic.com/images?q=tbn:ANd9GcR2wLGNqdW1KVjSkkXzxtY9J7kSH3YArES1m5PQzzCeqCTDlyA1FA">
          <a:extLst>
            <a:ext uri="{FF2B5EF4-FFF2-40B4-BE49-F238E27FC236}">
              <a16:creationId xmlns="" xmlns:a16="http://schemas.microsoft.com/office/drawing/2014/main" id="{00000000-0008-0000-0A00-000030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29523329"/>
          <a:ext cx="200025" cy="140018"/>
        </a:xfrm>
        <a:prstGeom prst="rect">
          <a:avLst/>
        </a:prstGeom>
        <a:noFill/>
      </xdr:spPr>
    </xdr:pic>
    <xdr:clientData/>
  </xdr:oneCellAnchor>
  <xdr:oneCellAnchor>
    <xdr:from>
      <xdr:col>3</xdr:col>
      <xdr:colOff>1227931</xdr:colOff>
      <xdr:row>341</xdr:row>
      <xdr:rowOff>0</xdr:rowOff>
    </xdr:from>
    <xdr:ext cx="152400" cy="203200"/>
    <xdr:pic>
      <xdr:nvPicPr>
        <xdr:cNvPr id="1329" name="Picture 4">
          <a:extLst>
            <a:ext uri="{FF2B5EF4-FFF2-40B4-BE49-F238E27FC236}">
              <a16:creationId xmlns="" xmlns:a16="http://schemas.microsoft.com/office/drawing/2014/main" id="{00000000-0008-0000-0A00-000031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29508250"/>
          <a:ext cx="152400" cy="203200"/>
        </a:xfrm>
        <a:prstGeom prst="rect">
          <a:avLst/>
        </a:prstGeom>
        <a:noFill/>
        <a:ln w="1">
          <a:noFill/>
          <a:miter lim="800000"/>
          <a:headEnd/>
          <a:tailEnd type="none" w="med" len="med"/>
        </a:ln>
        <a:effectLst/>
      </xdr:spPr>
    </xdr:pic>
    <xdr:clientData/>
  </xdr:oneCellAnchor>
  <xdr:twoCellAnchor>
    <xdr:from>
      <xdr:col>4</xdr:col>
      <xdr:colOff>138642</xdr:colOff>
      <xdr:row>24</xdr:row>
      <xdr:rowOff>4233</xdr:rowOff>
    </xdr:from>
    <xdr:to>
      <xdr:col>4</xdr:col>
      <xdr:colOff>252942</xdr:colOff>
      <xdr:row>24</xdr:row>
      <xdr:rowOff>127000</xdr:rowOff>
    </xdr:to>
    <xdr:sp macro="" textlink="">
      <xdr:nvSpPr>
        <xdr:cNvPr id="1333" name="5-Point Star 80">
          <a:extLst>
            <a:ext uri="{FF2B5EF4-FFF2-40B4-BE49-F238E27FC236}">
              <a16:creationId xmlns="" xmlns:a16="http://schemas.microsoft.com/office/drawing/2014/main" id="{00000000-0008-0000-0A00-000035050000}"/>
            </a:ext>
          </a:extLst>
        </xdr:cNvPr>
        <xdr:cNvSpPr/>
      </xdr:nvSpPr>
      <xdr:spPr>
        <a:xfrm>
          <a:off x="4022725" y="4724400"/>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3</xdr:col>
      <xdr:colOff>0</xdr:colOff>
      <xdr:row>561</xdr:row>
      <xdr:rowOff>261408</xdr:rowOff>
    </xdr:from>
    <xdr:ext cx="209550" cy="160020"/>
    <xdr:pic>
      <xdr:nvPicPr>
        <xdr:cNvPr id="1335" name="Picture 5" descr="http://t0.gstatic.com/images?q=tbn:ANd9GcR2wLGNqdW1KVjSkkXzxtY9J7kSH3YArES1m5PQzzCeqCTDlyA1FA">
          <a:extLst>
            <a:ext uri="{FF2B5EF4-FFF2-40B4-BE49-F238E27FC236}">
              <a16:creationId xmlns="" xmlns:a16="http://schemas.microsoft.com/office/drawing/2014/main" id="{00000000-0008-0000-0A00-000037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8086325"/>
          <a:ext cx="209550" cy="160020"/>
        </a:xfrm>
        <a:prstGeom prst="rect">
          <a:avLst/>
        </a:prstGeom>
        <a:noFill/>
      </xdr:spPr>
    </xdr:pic>
    <xdr:clientData/>
  </xdr:oneCellAnchor>
  <xdr:oneCellAnchor>
    <xdr:from>
      <xdr:col>3</xdr:col>
      <xdr:colOff>1207557</xdr:colOff>
      <xdr:row>561</xdr:row>
      <xdr:rowOff>13757</xdr:rowOff>
    </xdr:from>
    <xdr:ext cx="152400" cy="203200"/>
    <xdr:pic>
      <xdr:nvPicPr>
        <xdr:cNvPr id="1336" name="Picture 4">
          <a:extLst>
            <a:ext uri="{FF2B5EF4-FFF2-40B4-BE49-F238E27FC236}">
              <a16:creationId xmlns="" xmlns:a16="http://schemas.microsoft.com/office/drawing/2014/main" id="{00000000-0008-0000-0A00-000038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838674"/>
          <a:ext cx="152400" cy="203200"/>
        </a:xfrm>
        <a:prstGeom prst="rect">
          <a:avLst/>
        </a:prstGeom>
        <a:noFill/>
        <a:ln w="1">
          <a:noFill/>
          <a:miter lim="800000"/>
          <a:headEnd/>
          <a:tailEnd type="none" w="med" len="med"/>
        </a:ln>
        <a:effectLst/>
      </xdr:spPr>
    </xdr:pic>
    <xdr:clientData/>
  </xdr:oneCellAnchor>
  <xdr:oneCellAnchor>
    <xdr:from>
      <xdr:col>3</xdr:col>
      <xdr:colOff>38099</xdr:colOff>
      <xdr:row>561</xdr:row>
      <xdr:rowOff>0</xdr:rowOff>
    </xdr:from>
    <xdr:ext cx="158750" cy="190500"/>
    <xdr:pic>
      <xdr:nvPicPr>
        <xdr:cNvPr id="1337" name="Picture 1336" descr="http://www.blogcdn.com/media/2012/09/ltenetworks.jpg">
          <a:extLst>
            <a:ext uri="{FF2B5EF4-FFF2-40B4-BE49-F238E27FC236}">
              <a16:creationId xmlns="" xmlns:a16="http://schemas.microsoft.com/office/drawing/2014/main" id="{00000000-0008-0000-0A00-000039050000}"/>
            </a:ext>
          </a:extLst>
        </xdr:cNvPr>
        <xdr:cNvPicPr/>
      </xdr:nvPicPr>
      <xdr:blipFill>
        <a:blip xmlns:r="http://schemas.openxmlformats.org/officeDocument/2006/relationships" r:embed="rId50" cstate="print"/>
        <a:srcRect l="23556" r="27111"/>
        <a:stretch>
          <a:fillRect/>
        </a:stretch>
      </xdr:blipFill>
      <xdr:spPr bwMode="auto">
        <a:xfrm>
          <a:off x="2292349" y="207824917"/>
          <a:ext cx="158750" cy="190500"/>
        </a:xfrm>
        <a:prstGeom prst="rect">
          <a:avLst/>
        </a:prstGeom>
        <a:noFill/>
        <a:ln w="9525">
          <a:noFill/>
          <a:miter lim="800000"/>
          <a:headEnd/>
          <a:tailEnd/>
        </a:ln>
      </xdr:spPr>
    </xdr:pic>
    <xdr:clientData/>
  </xdr:oneCellAnchor>
  <xdr:oneCellAnchor>
    <xdr:from>
      <xdr:col>3</xdr:col>
      <xdr:colOff>0</xdr:colOff>
      <xdr:row>829</xdr:row>
      <xdr:rowOff>261408</xdr:rowOff>
    </xdr:from>
    <xdr:ext cx="209550" cy="160020"/>
    <xdr:pic>
      <xdr:nvPicPr>
        <xdr:cNvPr id="1338" name="Picture 5" descr="http://t0.gstatic.com/images?q=tbn:ANd9GcR2wLGNqdW1KVjSkkXzxtY9J7kSH3YArES1m5PQzzCeqCTDlyA1FA">
          <a:extLst>
            <a:ext uri="{FF2B5EF4-FFF2-40B4-BE49-F238E27FC236}">
              <a16:creationId xmlns="" xmlns:a16="http://schemas.microsoft.com/office/drawing/2014/main" id="{00000000-0008-0000-0A00-00003A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12007908"/>
          <a:ext cx="209550" cy="160020"/>
        </a:xfrm>
        <a:prstGeom prst="rect">
          <a:avLst/>
        </a:prstGeom>
        <a:noFill/>
      </xdr:spPr>
    </xdr:pic>
    <xdr:clientData/>
  </xdr:oneCellAnchor>
  <xdr:oneCellAnchor>
    <xdr:from>
      <xdr:col>3</xdr:col>
      <xdr:colOff>1207557</xdr:colOff>
      <xdr:row>829</xdr:row>
      <xdr:rowOff>13757</xdr:rowOff>
    </xdr:from>
    <xdr:ext cx="152400" cy="203200"/>
    <xdr:pic>
      <xdr:nvPicPr>
        <xdr:cNvPr id="1339" name="Picture 4">
          <a:extLst>
            <a:ext uri="{FF2B5EF4-FFF2-40B4-BE49-F238E27FC236}">
              <a16:creationId xmlns="" xmlns:a16="http://schemas.microsoft.com/office/drawing/2014/main" id="{00000000-0008-0000-0A00-00003B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11760257"/>
          <a:ext cx="152400" cy="203200"/>
        </a:xfrm>
        <a:prstGeom prst="rect">
          <a:avLst/>
        </a:prstGeom>
        <a:noFill/>
        <a:ln w="1">
          <a:noFill/>
          <a:miter lim="800000"/>
          <a:headEnd/>
          <a:tailEnd type="none" w="med" len="med"/>
        </a:ln>
        <a:effectLst/>
      </xdr:spPr>
    </xdr:pic>
    <xdr:clientData/>
  </xdr:oneCellAnchor>
  <xdr:oneCellAnchor>
    <xdr:from>
      <xdr:col>3</xdr:col>
      <xdr:colOff>38099</xdr:colOff>
      <xdr:row>829</xdr:row>
      <xdr:rowOff>0</xdr:rowOff>
    </xdr:from>
    <xdr:ext cx="158750" cy="190500"/>
    <xdr:pic>
      <xdr:nvPicPr>
        <xdr:cNvPr id="1340" name="Picture 1339" descr="http://www.blogcdn.com/media/2012/09/ltenetworks.jpg">
          <a:extLst>
            <a:ext uri="{FF2B5EF4-FFF2-40B4-BE49-F238E27FC236}">
              <a16:creationId xmlns="" xmlns:a16="http://schemas.microsoft.com/office/drawing/2014/main" id="{00000000-0008-0000-0A00-00003C050000}"/>
            </a:ext>
          </a:extLst>
        </xdr:cNvPr>
        <xdr:cNvPicPr/>
      </xdr:nvPicPr>
      <xdr:blipFill>
        <a:blip xmlns:r="http://schemas.openxmlformats.org/officeDocument/2006/relationships" r:embed="rId50" cstate="print"/>
        <a:srcRect l="23556" r="27111"/>
        <a:stretch>
          <a:fillRect/>
        </a:stretch>
      </xdr:blipFill>
      <xdr:spPr bwMode="auto">
        <a:xfrm>
          <a:off x="2292349" y="511746500"/>
          <a:ext cx="158750" cy="190500"/>
        </a:xfrm>
        <a:prstGeom prst="rect">
          <a:avLst/>
        </a:prstGeom>
        <a:noFill/>
        <a:ln w="9525">
          <a:noFill/>
          <a:miter lim="800000"/>
          <a:headEnd/>
          <a:tailEnd/>
        </a:ln>
      </xdr:spPr>
    </xdr:pic>
    <xdr:clientData/>
  </xdr:oneCellAnchor>
  <xdr:oneCellAnchor>
    <xdr:from>
      <xdr:col>3</xdr:col>
      <xdr:colOff>0</xdr:colOff>
      <xdr:row>828</xdr:row>
      <xdr:rowOff>261408</xdr:rowOff>
    </xdr:from>
    <xdr:ext cx="209550" cy="160020"/>
    <xdr:pic>
      <xdr:nvPicPr>
        <xdr:cNvPr id="1341" name="Picture 5" descr="http://t0.gstatic.com/images?q=tbn:ANd9GcR2wLGNqdW1KVjSkkXzxtY9J7kSH3YArES1m5PQzzCeqCTDlyA1FA">
          <a:extLst>
            <a:ext uri="{FF2B5EF4-FFF2-40B4-BE49-F238E27FC236}">
              <a16:creationId xmlns="" xmlns:a16="http://schemas.microsoft.com/office/drawing/2014/main" id="{00000000-0008-0000-0A00-00003D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12007908"/>
          <a:ext cx="209550" cy="160020"/>
        </a:xfrm>
        <a:prstGeom prst="rect">
          <a:avLst/>
        </a:prstGeom>
        <a:noFill/>
      </xdr:spPr>
    </xdr:pic>
    <xdr:clientData/>
  </xdr:oneCellAnchor>
  <xdr:oneCellAnchor>
    <xdr:from>
      <xdr:col>3</xdr:col>
      <xdr:colOff>1207557</xdr:colOff>
      <xdr:row>828</xdr:row>
      <xdr:rowOff>13757</xdr:rowOff>
    </xdr:from>
    <xdr:ext cx="152400" cy="203200"/>
    <xdr:pic>
      <xdr:nvPicPr>
        <xdr:cNvPr id="1342" name="Picture 4">
          <a:extLst>
            <a:ext uri="{FF2B5EF4-FFF2-40B4-BE49-F238E27FC236}">
              <a16:creationId xmlns="" xmlns:a16="http://schemas.microsoft.com/office/drawing/2014/main" id="{00000000-0008-0000-0A00-00003E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11760257"/>
          <a:ext cx="152400" cy="203200"/>
        </a:xfrm>
        <a:prstGeom prst="rect">
          <a:avLst/>
        </a:prstGeom>
        <a:noFill/>
        <a:ln w="1">
          <a:noFill/>
          <a:miter lim="800000"/>
          <a:headEnd/>
          <a:tailEnd type="none" w="med" len="med"/>
        </a:ln>
        <a:effectLst/>
      </xdr:spPr>
    </xdr:pic>
    <xdr:clientData/>
  </xdr:oneCellAnchor>
  <xdr:oneCellAnchor>
    <xdr:from>
      <xdr:col>3</xdr:col>
      <xdr:colOff>38099</xdr:colOff>
      <xdr:row>828</xdr:row>
      <xdr:rowOff>0</xdr:rowOff>
    </xdr:from>
    <xdr:ext cx="158750" cy="190500"/>
    <xdr:pic>
      <xdr:nvPicPr>
        <xdr:cNvPr id="1343" name="Picture 1342" descr="http://www.blogcdn.com/media/2012/09/ltenetworks.jpg">
          <a:extLst>
            <a:ext uri="{FF2B5EF4-FFF2-40B4-BE49-F238E27FC236}">
              <a16:creationId xmlns="" xmlns:a16="http://schemas.microsoft.com/office/drawing/2014/main" id="{00000000-0008-0000-0A00-00003F050000}"/>
            </a:ext>
          </a:extLst>
        </xdr:cNvPr>
        <xdr:cNvPicPr/>
      </xdr:nvPicPr>
      <xdr:blipFill>
        <a:blip xmlns:r="http://schemas.openxmlformats.org/officeDocument/2006/relationships" r:embed="rId50" cstate="print"/>
        <a:srcRect l="23556" r="27111"/>
        <a:stretch>
          <a:fillRect/>
        </a:stretch>
      </xdr:blipFill>
      <xdr:spPr bwMode="auto">
        <a:xfrm>
          <a:off x="2292349" y="511746500"/>
          <a:ext cx="158750" cy="190500"/>
        </a:xfrm>
        <a:prstGeom prst="rect">
          <a:avLst/>
        </a:prstGeom>
        <a:noFill/>
        <a:ln w="9525">
          <a:noFill/>
          <a:miter lim="800000"/>
          <a:headEnd/>
          <a:tailEnd/>
        </a:ln>
      </xdr:spPr>
    </xdr:pic>
    <xdr:clientData/>
  </xdr:oneCellAnchor>
  <xdr:oneCellAnchor>
    <xdr:from>
      <xdr:col>3</xdr:col>
      <xdr:colOff>0</xdr:colOff>
      <xdr:row>827</xdr:row>
      <xdr:rowOff>261408</xdr:rowOff>
    </xdr:from>
    <xdr:ext cx="209550" cy="160020"/>
    <xdr:pic>
      <xdr:nvPicPr>
        <xdr:cNvPr id="1348" name="Picture 5" descr="http://t0.gstatic.com/images?q=tbn:ANd9GcR2wLGNqdW1KVjSkkXzxtY9J7kSH3YArES1m5PQzzCeqCTDlyA1FA">
          <a:extLst>
            <a:ext uri="{FF2B5EF4-FFF2-40B4-BE49-F238E27FC236}">
              <a16:creationId xmlns="" xmlns:a16="http://schemas.microsoft.com/office/drawing/2014/main" id="{00000000-0008-0000-0A00-000044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12007908"/>
          <a:ext cx="209550" cy="160020"/>
        </a:xfrm>
        <a:prstGeom prst="rect">
          <a:avLst/>
        </a:prstGeom>
        <a:noFill/>
      </xdr:spPr>
    </xdr:pic>
    <xdr:clientData/>
  </xdr:oneCellAnchor>
  <xdr:oneCellAnchor>
    <xdr:from>
      <xdr:col>3</xdr:col>
      <xdr:colOff>1207557</xdr:colOff>
      <xdr:row>827</xdr:row>
      <xdr:rowOff>13757</xdr:rowOff>
    </xdr:from>
    <xdr:ext cx="152400" cy="203200"/>
    <xdr:pic>
      <xdr:nvPicPr>
        <xdr:cNvPr id="1349" name="Picture 4">
          <a:extLst>
            <a:ext uri="{FF2B5EF4-FFF2-40B4-BE49-F238E27FC236}">
              <a16:creationId xmlns="" xmlns:a16="http://schemas.microsoft.com/office/drawing/2014/main" id="{00000000-0008-0000-0A00-000045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11760257"/>
          <a:ext cx="152400" cy="203200"/>
        </a:xfrm>
        <a:prstGeom prst="rect">
          <a:avLst/>
        </a:prstGeom>
        <a:noFill/>
        <a:ln w="1">
          <a:noFill/>
          <a:miter lim="800000"/>
          <a:headEnd/>
          <a:tailEnd type="none" w="med" len="med"/>
        </a:ln>
        <a:effectLst/>
      </xdr:spPr>
    </xdr:pic>
    <xdr:clientData/>
  </xdr:oneCellAnchor>
  <xdr:oneCellAnchor>
    <xdr:from>
      <xdr:col>3</xdr:col>
      <xdr:colOff>38099</xdr:colOff>
      <xdr:row>827</xdr:row>
      <xdr:rowOff>0</xdr:rowOff>
    </xdr:from>
    <xdr:ext cx="158750" cy="190500"/>
    <xdr:pic>
      <xdr:nvPicPr>
        <xdr:cNvPr id="1350" name="Picture 1349" descr="http://www.blogcdn.com/media/2012/09/ltenetworks.jpg">
          <a:extLst>
            <a:ext uri="{FF2B5EF4-FFF2-40B4-BE49-F238E27FC236}">
              <a16:creationId xmlns="" xmlns:a16="http://schemas.microsoft.com/office/drawing/2014/main" id="{00000000-0008-0000-0A00-000046050000}"/>
            </a:ext>
          </a:extLst>
        </xdr:cNvPr>
        <xdr:cNvPicPr/>
      </xdr:nvPicPr>
      <xdr:blipFill>
        <a:blip xmlns:r="http://schemas.openxmlformats.org/officeDocument/2006/relationships" r:embed="rId50" cstate="print"/>
        <a:srcRect l="23556" r="27111"/>
        <a:stretch>
          <a:fillRect/>
        </a:stretch>
      </xdr:blipFill>
      <xdr:spPr bwMode="auto">
        <a:xfrm>
          <a:off x="2292349" y="511746500"/>
          <a:ext cx="158750" cy="190500"/>
        </a:xfrm>
        <a:prstGeom prst="rect">
          <a:avLst/>
        </a:prstGeom>
        <a:noFill/>
        <a:ln w="9525">
          <a:noFill/>
          <a:miter lim="800000"/>
          <a:headEnd/>
          <a:tailEnd/>
        </a:ln>
      </xdr:spPr>
    </xdr:pic>
    <xdr:clientData/>
  </xdr:oneCellAnchor>
  <xdr:oneCellAnchor>
    <xdr:from>
      <xdr:col>3</xdr:col>
      <xdr:colOff>0</xdr:colOff>
      <xdr:row>560</xdr:row>
      <xdr:rowOff>261408</xdr:rowOff>
    </xdr:from>
    <xdr:ext cx="209550" cy="160020"/>
    <xdr:pic>
      <xdr:nvPicPr>
        <xdr:cNvPr id="1351" name="Picture 5" descr="http://t0.gstatic.com/images?q=tbn:ANd9GcR2wLGNqdW1KVjSkkXzxtY9J7kSH3YArES1m5PQzzCeqCTDlyA1FA">
          <a:extLst>
            <a:ext uri="{FF2B5EF4-FFF2-40B4-BE49-F238E27FC236}">
              <a16:creationId xmlns="" xmlns:a16="http://schemas.microsoft.com/office/drawing/2014/main" id="{00000000-0008-0000-0A00-000047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9282241"/>
          <a:ext cx="209550" cy="160020"/>
        </a:xfrm>
        <a:prstGeom prst="rect">
          <a:avLst/>
        </a:prstGeom>
        <a:noFill/>
      </xdr:spPr>
    </xdr:pic>
    <xdr:clientData/>
  </xdr:oneCellAnchor>
  <xdr:oneCellAnchor>
    <xdr:from>
      <xdr:col>3</xdr:col>
      <xdr:colOff>1207557</xdr:colOff>
      <xdr:row>560</xdr:row>
      <xdr:rowOff>13757</xdr:rowOff>
    </xdr:from>
    <xdr:ext cx="152400" cy="203200"/>
    <xdr:pic>
      <xdr:nvPicPr>
        <xdr:cNvPr id="1352" name="Picture 4">
          <a:extLst>
            <a:ext uri="{FF2B5EF4-FFF2-40B4-BE49-F238E27FC236}">
              <a16:creationId xmlns="" xmlns:a16="http://schemas.microsoft.com/office/drawing/2014/main" id="{00000000-0008-0000-0A00-000048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9034590"/>
          <a:ext cx="152400" cy="203200"/>
        </a:xfrm>
        <a:prstGeom prst="rect">
          <a:avLst/>
        </a:prstGeom>
        <a:noFill/>
        <a:ln w="1">
          <a:noFill/>
          <a:miter lim="800000"/>
          <a:headEnd/>
          <a:tailEnd type="none" w="med" len="med"/>
        </a:ln>
        <a:effectLst/>
      </xdr:spPr>
    </xdr:pic>
    <xdr:clientData/>
  </xdr:oneCellAnchor>
  <xdr:oneCellAnchor>
    <xdr:from>
      <xdr:col>3</xdr:col>
      <xdr:colOff>38099</xdr:colOff>
      <xdr:row>560</xdr:row>
      <xdr:rowOff>0</xdr:rowOff>
    </xdr:from>
    <xdr:ext cx="158750" cy="190500"/>
    <xdr:pic>
      <xdr:nvPicPr>
        <xdr:cNvPr id="1353" name="Picture 1352" descr="http://www.blogcdn.com/media/2012/09/ltenetworks.jpg">
          <a:extLst>
            <a:ext uri="{FF2B5EF4-FFF2-40B4-BE49-F238E27FC236}">
              <a16:creationId xmlns="" xmlns:a16="http://schemas.microsoft.com/office/drawing/2014/main" id="{00000000-0008-0000-0A00-000049050000}"/>
            </a:ext>
          </a:extLst>
        </xdr:cNvPr>
        <xdr:cNvPicPr/>
      </xdr:nvPicPr>
      <xdr:blipFill>
        <a:blip xmlns:r="http://schemas.openxmlformats.org/officeDocument/2006/relationships" r:embed="rId50" cstate="print"/>
        <a:srcRect l="23556" r="27111"/>
        <a:stretch>
          <a:fillRect/>
        </a:stretch>
      </xdr:blipFill>
      <xdr:spPr bwMode="auto">
        <a:xfrm>
          <a:off x="2292349" y="209020833"/>
          <a:ext cx="158750" cy="190500"/>
        </a:xfrm>
        <a:prstGeom prst="rect">
          <a:avLst/>
        </a:prstGeom>
        <a:noFill/>
        <a:ln w="9525">
          <a:noFill/>
          <a:miter lim="800000"/>
          <a:headEnd/>
          <a:tailEnd/>
        </a:ln>
      </xdr:spPr>
    </xdr:pic>
    <xdr:clientData/>
  </xdr:oneCellAnchor>
  <xdr:oneCellAnchor>
    <xdr:from>
      <xdr:col>3</xdr:col>
      <xdr:colOff>0</xdr:colOff>
      <xdr:row>559</xdr:row>
      <xdr:rowOff>261408</xdr:rowOff>
    </xdr:from>
    <xdr:ext cx="209550" cy="160020"/>
    <xdr:pic>
      <xdr:nvPicPr>
        <xdr:cNvPr id="1354" name="Picture 5" descr="http://t0.gstatic.com/images?q=tbn:ANd9GcR2wLGNqdW1KVjSkkXzxtY9J7kSH3YArES1m5PQzzCeqCTDlyA1FA">
          <a:extLst>
            <a:ext uri="{FF2B5EF4-FFF2-40B4-BE49-F238E27FC236}">
              <a16:creationId xmlns="" xmlns:a16="http://schemas.microsoft.com/office/drawing/2014/main" id="{00000000-0008-0000-0A00-00004A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8086325"/>
          <a:ext cx="209550" cy="160020"/>
        </a:xfrm>
        <a:prstGeom prst="rect">
          <a:avLst/>
        </a:prstGeom>
        <a:noFill/>
      </xdr:spPr>
    </xdr:pic>
    <xdr:clientData/>
  </xdr:oneCellAnchor>
  <xdr:oneCellAnchor>
    <xdr:from>
      <xdr:col>3</xdr:col>
      <xdr:colOff>1207557</xdr:colOff>
      <xdr:row>559</xdr:row>
      <xdr:rowOff>13757</xdr:rowOff>
    </xdr:from>
    <xdr:ext cx="152400" cy="203200"/>
    <xdr:pic>
      <xdr:nvPicPr>
        <xdr:cNvPr id="1355" name="Picture 4">
          <a:extLst>
            <a:ext uri="{FF2B5EF4-FFF2-40B4-BE49-F238E27FC236}">
              <a16:creationId xmlns="" xmlns:a16="http://schemas.microsoft.com/office/drawing/2014/main" id="{00000000-0008-0000-0A00-00004B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838674"/>
          <a:ext cx="152400" cy="203200"/>
        </a:xfrm>
        <a:prstGeom prst="rect">
          <a:avLst/>
        </a:prstGeom>
        <a:noFill/>
        <a:ln w="1">
          <a:noFill/>
          <a:miter lim="800000"/>
          <a:headEnd/>
          <a:tailEnd type="none" w="med" len="med"/>
        </a:ln>
        <a:effectLst/>
      </xdr:spPr>
    </xdr:pic>
    <xdr:clientData/>
  </xdr:oneCellAnchor>
  <xdr:oneCellAnchor>
    <xdr:from>
      <xdr:col>3</xdr:col>
      <xdr:colOff>38099</xdr:colOff>
      <xdr:row>559</xdr:row>
      <xdr:rowOff>0</xdr:rowOff>
    </xdr:from>
    <xdr:ext cx="158750" cy="190500"/>
    <xdr:pic>
      <xdr:nvPicPr>
        <xdr:cNvPr id="1356" name="Picture 1355" descr="http://www.blogcdn.com/media/2012/09/ltenetworks.jpg">
          <a:extLst>
            <a:ext uri="{FF2B5EF4-FFF2-40B4-BE49-F238E27FC236}">
              <a16:creationId xmlns="" xmlns:a16="http://schemas.microsoft.com/office/drawing/2014/main" id="{00000000-0008-0000-0A00-00004C050000}"/>
            </a:ext>
          </a:extLst>
        </xdr:cNvPr>
        <xdr:cNvPicPr/>
      </xdr:nvPicPr>
      <xdr:blipFill>
        <a:blip xmlns:r="http://schemas.openxmlformats.org/officeDocument/2006/relationships" r:embed="rId50" cstate="print"/>
        <a:srcRect l="23556" r="27111"/>
        <a:stretch>
          <a:fillRect/>
        </a:stretch>
      </xdr:blipFill>
      <xdr:spPr bwMode="auto">
        <a:xfrm>
          <a:off x="2292349" y="207824917"/>
          <a:ext cx="158750" cy="190500"/>
        </a:xfrm>
        <a:prstGeom prst="rect">
          <a:avLst/>
        </a:prstGeom>
        <a:noFill/>
        <a:ln w="9525">
          <a:noFill/>
          <a:miter lim="800000"/>
          <a:headEnd/>
          <a:tailEnd/>
        </a:ln>
      </xdr:spPr>
    </xdr:pic>
    <xdr:clientData/>
  </xdr:oneCellAnchor>
  <xdr:twoCellAnchor editAs="oneCell">
    <xdr:from>
      <xdr:col>3</xdr:col>
      <xdr:colOff>0</xdr:colOff>
      <xdr:row>929</xdr:row>
      <xdr:rowOff>261408</xdr:rowOff>
    </xdr:from>
    <xdr:to>
      <xdr:col>3</xdr:col>
      <xdr:colOff>209550</xdr:colOff>
      <xdr:row>929</xdr:row>
      <xdr:rowOff>421428</xdr:rowOff>
    </xdr:to>
    <xdr:pic>
      <xdr:nvPicPr>
        <xdr:cNvPr id="1360" name="Picture 5" descr="http://t0.gstatic.com/images?q=tbn:ANd9GcR2wLGNqdW1KVjSkkXzxtY9J7kSH3YArES1m5PQzzCeqCTDlyA1FA">
          <a:extLst>
            <a:ext uri="{FF2B5EF4-FFF2-40B4-BE49-F238E27FC236}">
              <a16:creationId xmlns="" xmlns:a16="http://schemas.microsoft.com/office/drawing/2014/main" id="{00000000-0008-0000-0A00-000050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95288158"/>
          <a:ext cx="209550" cy="160020"/>
        </a:xfrm>
        <a:prstGeom prst="rect">
          <a:avLst/>
        </a:prstGeom>
        <a:noFill/>
      </xdr:spPr>
    </xdr:pic>
    <xdr:clientData/>
  </xdr:twoCellAnchor>
  <xdr:twoCellAnchor editAs="oneCell">
    <xdr:from>
      <xdr:col>3</xdr:col>
      <xdr:colOff>1207557</xdr:colOff>
      <xdr:row>929</xdr:row>
      <xdr:rowOff>13757</xdr:rowOff>
    </xdr:from>
    <xdr:to>
      <xdr:col>3</xdr:col>
      <xdr:colOff>1359957</xdr:colOff>
      <xdr:row>929</xdr:row>
      <xdr:rowOff>216957</xdr:rowOff>
    </xdr:to>
    <xdr:pic>
      <xdr:nvPicPr>
        <xdr:cNvPr id="1361" name="Picture 4">
          <a:extLst>
            <a:ext uri="{FF2B5EF4-FFF2-40B4-BE49-F238E27FC236}">
              <a16:creationId xmlns="" xmlns:a16="http://schemas.microsoft.com/office/drawing/2014/main" id="{00000000-0008-0000-0A00-000051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950405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929</xdr:row>
      <xdr:rowOff>0</xdr:rowOff>
    </xdr:from>
    <xdr:to>
      <xdr:col>3</xdr:col>
      <xdr:colOff>196849</xdr:colOff>
      <xdr:row>929</xdr:row>
      <xdr:rowOff>190500</xdr:rowOff>
    </xdr:to>
    <xdr:pic>
      <xdr:nvPicPr>
        <xdr:cNvPr id="1362" name="Picture 1361" descr="http://www.blogcdn.com/media/2012/09/ltenetworks.jpg">
          <a:extLst>
            <a:ext uri="{FF2B5EF4-FFF2-40B4-BE49-F238E27FC236}">
              <a16:creationId xmlns="" xmlns:a16="http://schemas.microsoft.com/office/drawing/2014/main" id="{00000000-0008-0000-0A00-000052050000}"/>
            </a:ext>
          </a:extLst>
        </xdr:cNvPr>
        <xdr:cNvPicPr/>
      </xdr:nvPicPr>
      <xdr:blipFill>
        <a:blip xmlns:r="http://schemas.openxmlformats.org/officeDocument/2006/relationships" r:embed="rId50" cstate="print"/>
        <a:srcRect l="23556" r="27111"/>
        <a:stretch>
          <a:fillRect/>
        </a:stretch>
      </xdr:blipFill>
      <xdr:spPr bwMode="auto">
        <a:xfrm>
          <a:off x="2292349" y="595026750"/>
          <a:ext cx="158750" cy="190500"/>
        </a:xfrm>
        <a:prstGeom prst="rect">
          <a:avLst/>
        </a:prstGeom>
        <a:noFill/>
        <a:ln w="9525">
          <a:noFill/>
          <a:miter lim="800000"/>
          <a:headEnd/>
          <a:tailEnd/>
        </a:ln>
      </xdr:spPr>
    </xdr:pic>
    <xdr:clientData/>
  </xdr:twoCellAnchor>
  <xdr:oneCellAnchor>
    <xdr:from>
      <xdr:col>3</xdr:col>
      <xdr:colOff>0</xdr:colOff>
      <xdr:row>558</xdr:row>
      <xdr:rowOff>261408</xdr:rowOff>
    </xdr:from>
    <xdr:ext cx="209550" cy="160020"/>
    <xdr:pic>
      <xdr:nvPicPr>
        <xdr:cNvPr id="1365" name="Picture 5" descr="http://t0.gstatic.com/images?q=tbn:ANd9GcR2wLGNqdW1KVjSkkXzxtY9J7kSH3YArES1m5PQzzCeqCTDlyA1FA">
          <a:extLst>
            <a:ext uri="{FF2B5EF4-FFF2-40B4-BE49-F238E27FC236}">
              <a16:creationId xmlns="" xmlns:a16="http://schemas.microsoft.com/office/drawing/2014/main" id="{00000000-0008-0000-0A00-000055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8086325"/>
          <a:ext cx="209550" cy="160020"/>
        </a:xfrm>
        <a:prstGeom prst="rect">
          <a:avLst/>
        </a:prstGeom>
        <a:noFill/>
      </xdr:spPr>
    </xdr:pic>
    <xdr:clientData/>
  </xdr:oneCellAnchor>
  <xdr:oneCellAnchor>
    <xdr:from>
      <xdr:col>3</xdr:col>
      <xdr:colOff>1207557</xdr:colOff>
      <xdr:row>558</xdr:row>
      <xdr:rowOff>13757</xdr:rowOff>
    </xdr:from>
    <xdr:ext cx="152400" cy="203200"/>
    <xdr:pic>
      <xdr:nvPicPr>
        <xdr:cNvPr id="1366" name="Picture 4">
          <a:extLst>
            <a:ext uri="{FF2B5EF4-FFF2-40B4-BE49-F238E27FC236}">
              <a16:creationId xmlns="" xmlns:a16="http://schemas.microsoft.com/office/drawing/2014/main" id="{00000000-0008-0000-0A00-000056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838674"/>
          <a:ext cx="152400" cy="203200"/>
        </a:xfrm>
        <a:prstGeom prst="rect">
          <a:avLst/>
        </a:prstGeom>
        <a:noFill/>
        <a:ln w="1">
          <a:noFill/>
          <a:miter lim="800000"/>
          <a:headEnd/>
          <a:tailEnd type="none" w="med" len="med"/>
        </a:ln>
        <a:effectLst/>
      </xdr:spPr>
    </xdr:pic>
    <xdr:clientData/>
  </xdr:oneCellAnchor>
  <xdr:oneCellAnchor>
    <xdr:from>
      <xdr:col>3</xdr:col>
      <xdr:colOff>38099</xdr:colOff>
      <xdr:row>558</xdr:row>
      <xdr:rowOff>0</xdr:rowOff>
    </xdr:from>
    <xdr:ext cx="158750" cy="190500"/>
    <xdr:pic>
      <xdr:nvPicPr>
        <xdr:cNvPr id="1367" name="Picture 1366" descr="http://www.blogcdn.com/media/2012/09/ltenetworks.jpg">
          <a:extLst>
            <a:ext uri="{FF2B5EF4-FFF2-40B4-BE49-F238E27FC236}">
              <a16:creationId xmlns="" xmlns:a16="http://schemas.microsoft.com/office/drawing/2014/main" id="{00000000-0008-0000-0A00-000057050000}"/>
            </a:ext>
          </a:extLst>
        </xdr:cNvPr>
        <xdr:cNvPicPr/>
      </xdr:nvPicPr>
      <xdr:blipFill>
        <a:blip xmlns:r="http://schemas.openxmlformats.org/officeDocument/2006/relationships" r:embed="rId50" cstate="print"/>
        <a:srcRect l="23556" r="27111"/>
        <a:stretch>
          <a:fillRect/>
        </a:stretch>
      </xdr:blipFill>
      <xdr:spPr bwMode="auto">
        <a:xfrm>
          <a:off x="2292349" y="207824917"/>
          <a:ext cx="158750" cy="190500"/>
        </a:xfrm>
        <a:prstGeom prst="rect">
          <a:avLst/>
        </a:prstGeom>
        <a:noFill/>
        <a:ln w="9525">
          <a:noFill/>
          <a:miter lim="800000"/>
          <a:headEnd/>
          <a:tailEnd/>
        </a:ln>
      </xdr:spPr>
    </xdr:pic>
    <xdr:clientData/>
  </xdr:oneCellAnchor>
  <xdr:oneCellAnchor>
    <xdr:from>
      <xdr:col>3</xdr:col>
      <xdr:colOff>0</xdr:colOff>
      <xdr:row>557</xdr:row>
      <xdr:rowOff>261408</xdr:rowOff>
    </xdr:from>
    <xdr:ext cx="209550" cy="160020"/>
    <xdr:pic>
      <xdr:nvPicPr>
        <xdr:cNvPr id="1369" name="Picture 5" descr="http://t0.gstatic.com/images?q=tbn:ANd9GcR2wLGNqdW1KVjSkkXzxtY9J7kSH3YArES1m5PQzzCeqCTDlyA1FA">
          <a:extLst>
            <a:ext uri="{FF2B5EF4-FFF2-40B4-BE49-F238E27FC236}">
              <a16:creationId xmlns="" xmlns:a16="http://schemas.microsoft.com/office/drawing/2014/main" id="{00000000-0008-0000-0A00-00005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8086325"/>
          <a:ext cx="209550" cy="160020"/>
        </a:xfrm>
        <a:prstGeom prst="rect">
          <a:avLst/>
        </a:prstGeom>
        <a:noFill/>
      </xdr:spPr>
    </xdr:pic>
    <xdr:clientData/>
  </xdr:oneCellAnchor>
  <xdr:oneCellAnchor>
    <xdr:from>
      <xdr:col>3</xdr:col>
      <xdr:colOff>1207557</xdr:colOff>
      <xdr:row>557</xdr:row>
      <xdr:rowOff>13757</xdr:rowOff>
    </xdr:from>
    <xdr:ext cx="152400" cy="203200"/>
    <xdr:pic>
      <xdr:nvPicPr>
        <xdr:cNvPr id="1370" name="Picture 4">
          <a:extLst>
            <a:ext uri="{FF2B5EF4-FFF2-40B4-BE49-F238E27FC236}">
              <a16:creationId xmlns="" xmlns:a16="http://schemas.microsoft.com/office/drawing/2014/main" id="{00000000-0008-0000-0A00-00005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838674"/>
          <a:ext cx="152400" cy="203200"/>
        </a:xfrm>
        <a:prstGeom prst="rect">
          <a:avLst/>
        </a:prstGeom>
        <a:noFill/>
        <a:ln w="1">
          <a:noFill/>
          <a:miter lim="800000"/>
          <a:headEnd/>
          <a:tailEnd type="none" w="med" len="med"/>
        </a:ln>
        <a:effectLst/>
      </xdr:spPr>
    </xdr:pic>
    <xdr:clientData/>
  </xdr:oneCellAnchor>
  <xdr:oneCellAnchor>
    <xdr:from>
      <xdr:col>3</xdr:col>
      <xdr:colOff>38099</xdr:colOff>
      <xdr:row>557</xdr:row>
      <xdr:rowOff>0</xdr:rowOff>
    </xdr:from>
    <xdr:ext cx="158750" cy="190500"/>
    <xdr:pic>
      <xdr:nvPicPr>
        <xdr:cNvPr id="1371" name="Picture 1370" descr="http://www.blogcdn.com/media/2012/09/ltenetworks.jpg">
          <a:extLst>
            <a:ext uri="{FF2B5EF4-FFF2-40B4-BE49-F238E27FC236}">
              <a16:creationId xmlns="" xmlns:a16="http://schemas.microsoft.com/office/drawing/2014/main" id="{00000000-0008-0000-0A00-00005B050000}"/>
            </a:ext>
          </a:extLst>
        </xdr:cNvPr>
        <xdr:cNvPicPr/>
      </xdr:nvPicPr>
      <xdr:blipFill>
        <a:blip xmlns:r="http://schemas.openxmlformats.org/officeDocument/2006/relationships" r:embed="rId50" cstate="print"/>
        <a:srcRect l="23556" r="27111"/>
        <a:stretch>
          <a:fillRect/>
        </a:stretch>
      </xdr:blipFill>
      <xdr:spPr bwMode="auto">
        <a:xfrm>
          <a:off x="2292349" y="207824917"/>
          <a:ext cx="158750" cy="190500"/>
        </a:xfrm>
        <a:prstGeom prst="rect">
          <a:avLst/>
        </a:prstGeom>
        <a:noFill/>
        <a:ln w="9525">
          <a:noFill/>
          <a:miter lim="800000"/>
          <a:headEnd/>
          <a:tailEnd/>
        </a:ln>
      </xdr:spPr>
    </xdr:pic>
    <xdr:clientData/>
  </xdr:oneCellAnchor>
  <xdr:oneCellAnchor>
    <xdr:from>
      <xdr:col>3</xdr:col>
      <xdr:colOff>0</xdr:colOff>
      <xdr:row>555</xdr:row>
      <xdr:rowOff>261408</xdr:rowOff>
    </xdr:from>
    <xdr:ext cx="209550" cy="160020"/>
    <xdr:pic>
      <xdr:nvPicPr>
        <xdr:cNvPr id="1374" name="Picture 5" descr="http://t0.gstatic.com/images?q=tbn:ANd9GcR2wLGNqdW1KVjSkkXzxtY9J7kSH3YArES1m5PQzzCeqCTDlyA1FA">
          <a:extLst>
            <a:ext uri="{FF2B5EF4-FFF2-40B4-BE49-F238E27FC236}">
              <a16:creationId xmlns="" xmlns:a16="http://schemas.microsoft.com/office/drawing/2014/main" id="{00000000-0008-0000-0A00-00005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8086325"/>
          <a:ext cx="209550" cy="160020"/>
        </a:xfrm>
        <a:prstGeom prst="rect">
          <a:avLst/>
        </a:prstGeom>
        <a:noFill/>
      </xdr:spPr>
    </xdr:pic>
    <xdr:clientData/>
  </xdr:oneCellAnchor>
  <xdr:oneCellAnchor>
    <xdr:from>
      <xdr:col>3</xdr:col>
      <xdr:colOff>1207557</xdr:colOff>
      <xdr:row>555</xdr:row>
      <xdr:rowOff>13757</xdr:rowOff>
    </xdr:from>
    <xdr:ext cx="152400" cy="203200"/>
    <xdr:pic>
      <xdr:nvPicPr>
        <xdr:cNvPr id="1375" name="Picture 4">
          <a:extLst>
            <a:ext uri="{FF2B5EF4-FFF2-40B4-BE49-F238E27FC236}">
              <a16:creationId xmlns="" xmlns:a16="http://schemas.microsoft.com/office/drawing/2014/main" id="{00000000-0008-0000-0A00-00005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838674"/>
          <a:ext cx="152400" cy="203200"/>
        </a:xfrm>
        <a:prstGeom prst="rect">
          <a:avLst/>
        </a:prstGeom>
        <a:noFill/>
        <a:ln w="1">
          <a:noFill/>
          <a:miter lim="800000"/>
          <a:headEnd/>
          <a:tailEnd type="none" w="med" len="med"/>
        </a:ln>
        <a:effectLst/>
      </xdr:spPr>
    </xdr:pic>
    <xdr:clientData/>
  </xdr:oneCellAnchor>
  <xdr:oneCellAnchor>
    <xdr:from>
      <xdr:col>3</xdr:col>
      <xdr:colOff>38099</xdr:colOff>
      <xdr:row>555</xdr:row>
      <xdr:rowOff>0</xdr:rowOff>
    </xdr:from>
    <xdr:ext cx="158750" cy="190500"/>
    <xdr:pic>
      <xdr:nvPicPr>
        <xdr:cNvPr id="1376" name="Picture 1375" descr="http://www.blogcdn.com/media/2012/09/ltenetworks.jpg">
          <a:extLst>
            <a:ext uri="{FF2B5EF4-FFF2-40B4-BE49-F238E27FC236}">
              <a16:creationId xmlns="" xmlns:a16="http://schemas.microsoft.com/office/drawing/2014/main" id="{00000000-0008-0000-0A00-000060050000}"/>
            </a:ext>
          </a:extLst>
        </xdr:cNvPr>
        <xdr:cNvPicPr/>
      </xdr:nvPicPr>
      <xdr:blipFill>
        <a:blip xmlns:r="http://schemas.openxmlformats.org/officeDocument/2006/relationships" r:embed="rId50" cstate="print"/>
        <a:srcRect l="23556" r="27111"/>
        <a:stretch>
          <a:fillRect/>
        </a:stretch>
      </xdr:blipFill>
      <xdr:spPr bwMode="auto">
        <a:xfrm>
          <a:off x="2292349" y="207824917"/>
          <a:ext cx="158750" cy="190500"/>
        </a:xfrm>
        <a:prstGeom prst="rect">
          <a:avLst/>
        </a:prstGeom>
        <a:noFill/>
        <a:ln w="9525">
          <a:noFill/>
          <a:miter lim="800000"/>
          <a:headEnd/>
          <a:tailEnd/>
        </a:ln>
      </xdr:spPr>
    </xdr:pic>
    <xdr:clientData/>
  </xdr:oneCellAnchor>
  <xdr:oneCellAnchor>
    <xdr:from>
      <xdr:col>3</xdr:col>
      <xdr:colOff>0</xdr:colOff>
      <xdr:row>556</xdr:row>
      <xdr:rowOff>261408</xdr:rowOff>
    </xdr:from>
    <xdr:ext cx="209550" cy="160020"/>
    <xdr:pic>
      <xdr:nvPicPr>
        <xdr:cNvPr id="1380" name="Picture 5" descr="http://t0.gstatic.com/images?q=tbn:ANd9GcR2wLGNqdW1KVjSkkXzxtY9J7kSH3YArES1m5PQzzCeqCTDlyA1FA">
          <a:extLst>
            <a:ext uri="{FF2B5EF4-FFF2-40B4-BE49-F238E27FC236}">
              <a16:creationId xmlns="" xmlns:a16="http://schemas.microsoft.com/office/drawing/2014/main" id="{00000000-0008-0000-0A00-000064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9282241"/>
          <a:ext cx="209550" cy="160020"/>
        </a:xfrm>
        <a:prstGeom prst="rect">
          <a:avLst/>
        </a:prstGeom>
        <a:noFill/>
      </xdr:spPr>
    </xdr:pic>
    <xdr:clientData/>
  </xdr:oneCellAnchor>
  <xdr:oneCellAnchor>
    <xdr:from>
      <xdr:col>3</xdr:col>
      <xdr:colOff>1207557</xdr:colOff>
      <xdr:row>556</xdr:row>
      <xdr:rowOff>13757</xdr:rowOff>
    </xdr:from>
    <xdr:ext cx="152400" cy="203200"/>
    <xdr:pic>
      <xdr:nvPicPr>
        <xdr:cNvPr id="1381" name="Picture 4">
          <a:extLst>
            <a:ext uri="{FF2B5EF4-FFF2-40B4-BE49-F238E27FC236}">
              <a16:creationId xmlns="" xmlns:a16="http://schemas.microsoft.com/office/drawing/2014/main" id="{00000000-0008-0000-0A00-000065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9034590"/>
          <a:ext cx="152400" cy="203200"/>
        </a:xfrm>
        <a:prstGeom prst="rect">
          <a:avLst/>
        </a:prstGeom>
        <a:noFill/>
        <a:ln w="1">
          <a:noFill/>
          <a:miter lim="800000"/>
          <a:headEnd/>
          <a:tailEnd type="none" w="med" len="med"/>
        </a:ln>
        <a:effectLst/>
      </xdr:spPr>
    </xdr:pic>
    <xdr:clientData/>
  </xdr:oneCellAnchor>
  <xdr:oneCellAnchor>
    <xdr:from>
      <xdr:col>3</xdr:col>
      <xdr:colOff>38099</xdr:colOff>
      <xdr:row>556</xdr:row>
      <xdr:rowOff>0</xdr:rowOff>
    </xdr:from>
    <xdr:ext cx="158750" cy="190500"/>
    <xdr:pic>
      <xdr:nvPicPr>
        <xdr:cNvPr id="1382" name="Picture 1381" descr="http://www.blogcdn.com/media/2012/09/ltenetworks.jpg">
          <a:extLst>
            <a:ext uri="{FF2B5EF4-FFF2-40B4-BE49-F238E27FC236}">
              <a16:creationId xmlns="" xmlns:a16="http://schemas.microsoft.com/office/drawing/2014/main" id="{00000000-0008-0000-0A00-000066050000}"/>
            </a:ext>
          </a:extLst>
        </xdr:cNvPr>
        <xdr:cNvPicPr/>
      </xdr:nvPicPr>
      <xdr:blipFill>
        <a:blip xmlns:r="http://schemas.openxmlformats.org/officeDocument/2006/relationships" r:embed="rId50" cstate="print"/>
        <a:srcRect l="23556" r="27111"/>
        <a:stretch>
          <a:fillRect/>
        </a:stretch>
      </xdr:blipFill>
      <xdr:spPr bwMode="auto">
        <a:xfrm>
          <a:off x="2292349" y="209020833"/>
          <a:ext cx="158750" cy="190500"/>
        </a:xfrm>
        <a:prstGeom prst="rect">
          <a:avLst/>
        </a:prstGeom>
        <a:noFill/>
        <a:ln w="9525">
          <a:noFill/>
          <a:miter lim="800000"/>
          <a:headEnd/>
          <a:tailEnd/>
        </a:ln>
      </xdr:spPr>
    </xdr:pic>
    <xdr:clientData/>
  </xdr:oneCellAnchor>
  <xdr:oneCellAnchor>
    <xdr:from>
      <xdr:col>3</xdr:col>
      <xdr:colOff>0</xdr:colOff>
      <xdr:row>554</xdr:row>
      <xdr:rowOff>261408</xdr:rowOff>
    </xdr:from>
    <xdr:ext cx="209550" cy="160020"/>
    <xdr:pic>
      <xdr:nvPicPr>
        <xdr:cNvPr id="1289" name="Picture 5" descr="http://t0.gstatic.com/images?q=tbn:ANd9GcR2wLGNqdW1KVjSkkXzxtY9J7kSH3YArES1m5PQzzCeqCTDlyA1FA">
          <a:extLst>
            <a:ext uri="{FF2B5EF4-FFF2-40B4-BE49-F238E27FC236}">
              <a16:creationId xmlns="" xmlns:a16="http://schemas.microsoft.com/office/drawing/2014/main" id="{00000000-0008-0000-0A00-00000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07514825"/>
          <a:ext cx="209550" cy="160020"/>
        </a:xfrm>
        <a:prstGeom prst="rect">
          <a:avLst/>
        </a:prstGeom>
        <a:noFill/>
      </xdr:spPr>
    </xdr:pic>
    <xdr:clientData/>
  </xdr:oneCellAnchor>
  <xdr:oneCellAnchor>
    <xdr:from>
      <xdr:col>3</xdr:col>
      <xdr:colOff>1207557</xdr:colOff>
      <xdr:row>554</xdr:row>
      <xdr:rowOff>13757</xdr:rowOff>
    </xdr:from>
    <xdr:ext cx="152400" cy="203200"/>
    <xdr:pic>
      <xdr:nvPicPr>
        <xdr:cNvPr id="1290" name="Picture 4">
          <a:extLst>
            <a:ext uri="{FF2B5EF4-FFF2-40B4-BE49-F238E27FC236}">
              <a16:creationId xmlns="" xmlns:a16="http://schemas.microsoft.com/office/drawing/2014/main" id="{00000000-0008-0000-0A00-00000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07267174"/>
          <a:ext cx="152400" cy="203200"/>
        </a:xfrm>
        <a:prstGeom prst="rect">
          <a:avLst/>
        </a:prstGeom>
        <a:noFill/>
        <a:ln w="1">
          <a:noFill/>
          <a:miter lim="800000"/>
          <a:headEnd/>
          <a:tailEnd type="none" w="med" len="med"/>
        </a:ln>
        <a:effectLst/>
      </xdr:spPr>
    </xdr:pic>
    <xdr:clientData/>
  </xdr:oneCellAnchor>
  <xdr:oneCellAnchor>
    <xdr:from>
      <xdr:col>3</xdr:col>
      <xdr:colOff>38099</xdr:colOff>
      <xdr:row>554</xdr:row>
      <xdr:rowOff>0</xdr:rowOff>
    </xdr:from>
    <xdr:ext cx="158750" cy="190500"/>
    <xdr:pic>
      <xdr:nvPicPr>
        <xdr:cNvPr id="1297" name="Picture 1296" descr="http://www.blogcdn.com/media/2012/09/ltenetworks.jpg">
          <a:extLst>
            <a:ext uri="{FF2B5EF4-FFF2-40B4-BE49-F238E27FC236}">
              <a16:creationId xmlns="" xmlns:a16="http://schemas.microsoft.com/office/drawing/2014/main" id="{00000000-0008-0000-0A00-000011050000}"/>
            </a:ext>
          </a:extLst>
        </xdr:cNvPr>
        <xdr:cNvPicPr/>
      </xdr:nvPicPr>
      <xdr:blipFill>
        <a:blip xmlns:r="http://schemas.openxmlformats.org/officeDocument/2006/relationships" r:embed="rId50" cstate="print"/>
        <a:srcRect l="23556" r="27111"/>
        <a:stretch>
          <a:fillRect/>
        </a:stretch>
      </xdr:blipFill>
      <xdr:spPr bwMode="auto">
        <a:xfrm>
          <a:off x="2292349" y="207253417"/>
          <a:ext cx="158750" cy="190500"/>
        </a:xfrm>
        <a:prstGeom prst="rect">
          <a:avLst/>
        </a:prstGeom>
        <a:noFill/>
        <a:ln w="9525">
          <a:noFill/>
          <a:miter lim="800000"/>
          <a:headEnd/>
          <a:tailEnd/>
        </a:ln>
      </xdr:spPr>
    </xdr:pic>
    <xdr:clientData/>
  </xdr:oneCellAnchor>
  <xdr:oneCellAnchor>
    <xdr:from>
      <xdr:col>3</xdr:col>
      <xdr:colOff>0</xdr:colOff>
      <xdr:row>282</xdr:row>
      <xdr:rowOff>261408</xdr:rowOff>
    </xdr:from>
    <xdr:ext cx="209550" cy="160020"/>
    <xdr:pic>
      <xdr:nvPicPr>
        <xdr:cNvPr id="1331" name="Picture 5" descr="http://t0.gstatic.com/images?q=tbn:ANd9GcR2wLGNqdW1KVjSkkXzxtY9J7kSH3YArES1m5PQzzCeqCTDlyA1FA">
          <a:extLst>
            <a:ext uri="{FF2B5EF4-FFF2-40B4-BE49-F238E27FC236}">
              <a16:creationId xmlns="" xmlns:a16="http://schemas.microsoft.com/office/drawing/2014/main" id="{00000000-0008-0000-0A00-000033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09968241"/>
          <a:ext cx="209550" cy="160020"/>
        </a:xfrm>
        <a:prstGeom prst="rect">
          <a:avLst/>
        </a:prstGeom>
        <a:noFill/>
      </xdr:spPr>
    </xdr:pic>
    <xdr:clientData/>
  </xdr:oneCellAnchor>
  <xdr:oneCellAnchor>
    <xdr:from>
      <xdr:col>3</xdr:col>
      <xdr:colOff>1207557</xdr:colOff>
      <xdr:row>282</xdr:row>
      <xdr:rowOff>13757</xdr:rowOff>
    </xdr:from>
    <xdr:ext cx="152400" cy="203200"/>
    <xdr:pic>
      <xdr:nvPicPr>
        <xdr:cNvPr id="1332" name="Picture 4">
          <a:extLst>
            <a:ext uri="{FF2B5EF4-FFF2-40B4-BE49-F238E27FC236}">
              <a16:creationId xmlns="" xmlns:a16="http://schemas.microsoft.com/office/drawing/2014/main" id="{00000000-0008-0000-0A00-000034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09720590"/>
          <a:ext cx="152400" cy="203200"/>
        </a:xfrm>
        <a:prstGeom prst="rect">
          <a:avLst/>
        </a:prstGeom>
        <a:noFill/>
        <a:ln w="1">
          <a:noFill/>
          <a:miter lim="800000"/>
          <a:headEnd/>
          <a:tailEnd type="none" w="med" len="med"/>
        </a:ln>
        <a:effectLst/>
      </xdr:spPr>
    </xdr:pic>
    <xdr:clientData/>
  </xdr:oneCellAnchor>
  <xdr:oneCellAnchor>
    <xdr:from>
      <xdr:col>3</xdr:col>
      <xdr:colOff>38099</xdr:colOff>
      <xdr:row>282</xdr:row>
      <xdr:rowOff>0</xdr:rowOff>
    </xdr:from>
    <xdr:ext cx="158750" cy="190500"/>
    <xdr:pic>
      <xdr:nvPicPr>
        <xdr:cNvPr id="1377" name="Picture 1376" descr="http://www.blogcdn.com/media/2012/09/ltenetworks.jpg">
          <a:extLst>
            <a:ext uri="{FF2B5EF4-FFF2-40B4-BE49-F238E27FC236}">
              <a16:creationId xmlns="" xmlns:a16="http://schemas.microsoft.com/office/drawing/2014/main" id="{00000000-0008-0000-0A00-000061050000}"/>
            </a:ext>
          </a:extLst>
        </xdr:cNvPr>
        <xdr:cNvPicPr/>
      </xdr:nvPicPr>
      <xdr:blipFill>
        <a:blip xmlns:r="http://schemas.openxmlformats.org/officeDocument/2006/relationships" r:embed="rId50" cstate="print"/>
        <a:srcRect l="23556" r="27111"/>
        <a:stretch>
          <a:fillRect/>
        </a:stretch>
      </xdr:blipFill>
      <xdr:spPr bwMode="auto">
        <a:xfrm>
          <a:off x="2292349" y="109706833"/>
          <a:ext cx="158750" cy="190500"/>
        </a:xfrm>
        <a:prstGeom prst="rect">
          <a:avLst/>
        </a:prstGeom>
        <a:noFill/>
        <a:ln w="9525">
          <a:noFill/>
          <a:miter lim="800000"/>
          <a:headEnd/>
          <a:tailEnd/>
        </a:ln>
      </xdr:spPr>
    </xdr:pic>
    <xdr:clientData/>
  </xdr:oneCellAnchor>
  <xdr:oneCellAnchor>
    <xdr:from>
      <xdr:col>3</xdr:col>
      <xdr:colOff>0</xdr:colOff>
      <xdr:row>281</xdr:row>
      <xdr:rowOff>261408</xdr:rowOff>
    </xdr:from>
    <xdr:ext cx="209550" cy="160020"/>
    <xdr:pic>
      <xdr:nvPicPr>
        <xdr:cNvPr id="1378" name="Picture 5" descr="http://t0.gstatic.com/images?q=tbn:ANd9GcR2wLGNqdW1KVjSkkXzxtY9J7kSH3YArES1m5PQzzCeqCTDlyA1FA">
          <a:extLst>
            <a:ext uri="{FF2B5EF4-FFF2-40B4-BE49-F238E27FC236}">
              <a16:creationId xmlns="" xmlns:a16="http://schemas.microsoft.com/office/drawing/2014/main" id="{00000000-0008-0000-0A00-00006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08528908"/>
          <a:ext cx="209550" cy="160020"/>
        </a:xfrm>
        <a:prstGeom prst="rect">
          <a:avLst/>
        </a:prstGeom>
        <a:noFill/>
      </xdr:spPr>
    </xdr:pic>
    <xdr:clientData/>
  </xdr:oneCellAnchor>
  <xdr:oneCellAnchor>
    <xdr:from>
      <xdr:col>3</xdr:col>
      <xdr:colOff>1207557</xdr:colOff>
      <xdr:row>281</xdr:row>
      <xdr:rowOff>13757</xdr:rowOff>
    </xdr:from>
    <xdr:ext cx="152400" cy="203200"/>
    <xdr:pic>
      <xdr:nvPicPr>
        <xdr:cNvPr id="1379" name="Picture 4">
          <a:extLst>
            <a:ext uri="{FF2B5EF4-FFF2-40B4-BE49-F238E27FC236}">
              <a16:creationId xmlns="" xmlns:a16="http://schemas.microsoft.com/office/drawing/2014/main" id="{00000000-0008-0000-0A00-000063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08281257"/>
          <a:ext cx="152400" cy="203200"/>
        </a:xfrm>
        <a:prstGeom prst="rect">
          <a:avLst/>
        </a:prstGeom>
        <a:noFill/>
        <a:ln w="1">
          <a:noFill/>
          <a:miter lim="800000"/>
          <a:headEnd/>
          <a:tailEnd type="none" w="med" len="med"/>
        </a:ln>
        <a:effectLst/>
      </xdr:spPr>
    </xdr:pic>
    <xdr:clientData/>
  </xdr:oneCellAnchor>
  <xdr:oneCellAnchor>
    <xdr:from>
      <xdr:col>3</xdr:col>
      <xdr:colOff>38099</xdr:colOff>
      <xdr:row>281</xdr:row>
      <xdr:rowOff>0</xdr:rowOff>
    </xdr:from>
    <xdr:ext cx="158750" cy="190500"/>
    <xdr:pic>
      <xdr:nvPicPr>
        <xdr:cNvPr id="1383" name="Picture 1382" descr="http://www.blogcdn.com/media/2012/09/ltenetworks.jpg">
          <a:extLst>
            <a:ext uri="{FF2B5EF4-FFF2-40B4-BE49-F238E27FC236}">
              <a16:creationId xmlns="" xmlns:a16="http://schemas.microsoft.com/office/drawing/2014/main" id="{00000000-0008-0000-0A00-000067050000}"/>
            </a:ext>
          </a:extLst>
        </xdr:cNvPr>
        <xdr:cNvPicPr/>
      </xdr:nvPicPr>
      <xdr:blipFill>
        <a:blip xmlns:r="http://schemas.openxmlformats.org/officeDocument/2006/relationships" r:embed="rId50" cstate="print"/>
        <a:srcRect l="23556" r="27111"/>
        <a:stretch>
          <a:fillRect/>
        </a:stretch>
      </xdr:blipFill>
      <xdr:spPr bwMode="auto">
        <a:xfrm>
          <a:off x="2292349" y="108267500"/>
          <a:ext cx="158750" cy="190500"/>
        </a:xfrm>
        <a:prstGeom prst="rect">
          <a:avLst/>
        </a:prstGeom>
        <a:noFill/>
        <a:ln w="9525">
          <a:noFill/>
          <a:miter lim="800000"/>
          <a:headEnd/>
          <a:tailEnd/>
        </a:ln>
      </xdr:spPr>
    </xdr:pic>
    <xdr:clientData/>
  </xdr:oneCellAnchor>
  <xdr:oneCellAnchor>
    <xdr:from>
      <xdr:col>3</xdr:col>
      <xdr:colOff>0</xdr:colOff>
      <xdr:row>280</xdr:row>
      <xdr:rowOff>261408</xdr:rowOff>
    </xdr:from>
    <xdr:ext cx="209550" cy="160020"/>
    <xdr:pic>
      <xdr:nvPicPr>
        <xdr:cNvPr id="1384" name="Picture 5" descr="http://t0.gstatic.com/images?q=tbn:ANd9GcR2wLGNqdW1KVjSkkXzxtY9J7kSH3YArES1m5PQzzCeqCTDlyA1FA">
          <a:extLst>
            <a:ext uri="{FF2B5EF4-FFF2-40B4-BE49-F238E27FC236}">
              <a16:creationId xmlns="" xmlns:a16="http://schemas.microsoft.com/office/drawing/2014/main" id="{00000000-0008-0000-0A00-000068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07089575"/>
          <a:ext cx="209550" cy="160020"/>
        </a:xfrm>
        <a:prstGeom prst="rect">
          <a:avLst/>
        </a:prstGeom>
        <a:noFill/>
      </xdr:spPr>
    </xdr:pic>
    <xdr:clientData/>
  </xdr:oneCellAnchor>
  <xdr:oneCellAnchor>
    <xdr:from>
      <xdr:col>3</xdr:col>
      <xdr:colOff>1207557</xdr:colOff>
      <xdr:row>280</xdr:row>
      <xdr:rowOff>13757</xdr:rowOff>
    </xdr:from>
    <xdr:ext cx="152400" cy="203200"/>
    <xdr:pic>
      <xdr:nvPicPr>
        <xdr:cNvPr id="1385" name="Picture 4">
          <a:extLst>
            <a:ext uri="{FF2B5EF4-FFF2-40B4-BE49-F238E27FC236}">
              <a16:creationId xmlns="" xmlns:a16="http://schemas.microsoft.com/office/drawing/2014/main" id="{00000000-0008-0000-0A00-000069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06841924"/>
          <a:ext cx="152400" cy="203200"/>
        </a:xfrm>
        <a:prstGeom prst="rect">
          <a:avLst/>
        </a:prstGeom>
        <a:noFill/>
        <a:ln w="1">
          <a:noFill/>
          <a:miter lim="800000"/>
          <a:headEnd/>
          <a:tailEnd type="none" w="med" len="med"/>
        </a:ln>
        <a:effectLst/>
      </xdr:spPr>
    </xdr:pic>
    <xdr:clientData/>
  </xdr:oneCellAnchor>
  <xdr:oneCellAnchor>
    <xdr:from>
      <xdr:col>3</xdr:col>
      <xdr:colOff>38099</xdr:colOff>
      <xdr:row>280</xdr:row>
      <xdr:rowOff>0</xdr:rowOff>
    </xdr:from>
    <xdr:ext cx="158750" cy="190500"/>
    <xdr:pic>
      <xdr:nvPicPr>
        <xdr:cNvPr id="1386" name="Picture 1385" descr="http://www.blogcdn.com/media/2012/09/ltenetworks.jpg">
          <a:extLst>
            <a:ext uri="{FF2B5EF4-FFF2-40B4-BE49-F238E27FC236}">
              <a16:creationId xmlns="" xmlns:a16="http://schemas.microsoft.com/office/drawing/2014/main" id="{00000000-0008-0000-0A00-00006A050000}"/>
            </a:ext>
          </a:extLst>
        </xdr:cNvPr>
        <xdr:cNvPicPr/>
      </xdr:nvPicPr>
      <xdr:blipFill>
        <a:blip xmlns:r="http://schemas.openxmlformats.org/officeDocument/2006/relationships" r:embed="rId50" cstate="print"/>
        <a:srcRect l="23556" r="27111"/>
        <a:stretch>
          <a:fillRect/>
        </a:stretch>
      </xdr:blipFill>
      <xdr:spPr bwMode="auto">
        <a:xfrm>
          <a:off x="2292349" y="106828167"/>
          <a:ext cx="158750" cy="190500"/>
        </a:xfrm>
        <a:prstGeom prst="rect">
          <a:avLst/>
        </a:prstGeom>
        <a:noFill/>
        <a:ln w="9525">
          <a:noFill/>
          <a:miter lim="800000"/>
          <a:headEnd/>
          <a:tailEnd/>
        </a:ln>
      </xdr:spPr>
    </xdr:pic>
    <xdr:clientData/>
  </xdr:oneCellAnchor>
  <xdr:oneCellAnchor>
    <xdr:from>
      <xdr:col>3</xdr:col>
      <xdr:colOff>0</xdr:colOff>
      <xdr:row>181</xdr:row>
      <xdr:rowOff>261408</xdr:rowOff>
    </xdr:from>
    <xdr:ext cx="209550" cy="160020"/>
    <xdr:pic>
      <xdr:nvPicPr>
        <xdr:cNvPr id="1388" name="Picture 5" descr="http://t0.gstatic.com/images?q=tbn:ANd9GcR2wLGNqdW1KVjSkkXzxtY9J7kSH3YArES1m5PQzzCeqCTDlyA1FA">
          <a:extLst>
            <a:ext uri="{FF2B5EF4-FFF2-40B4-BE49-F238E27FC236}">
              <a16:creationId xmlns="" xmlns:a16="http://schemas.microsoft.com/office/drawing/2014/main" id="{00000000-0008-0000-0A00-00006C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4702075"/>
          <a:ext cx="209550" cy="160020"/>
        </a:xfrm>
        <a:prstGeom prst="rect">
          <a:avLst/>
        </a:prstGeom>
        <a:noFill/>
      </xdr:spPr>
    </xdr:pic>
    <xdr:clientData/>
  </xdr:oneCellAnchor>
  <xdr:oneCellAnchor>
    <xdr:from>
      <xdr:col>3</xdr:col>
      <xdr:colOff>1207557</xdr:colOff>
      <xdr:row>181</xdr:row>
      <xdr:rowOff>13757</xdr:rowOff>
    </xdr:from>
    <xdr:ext cx="152400" cy="203200"/>
    <xdr:pic>
      <xdr:nvPicPr>
        <xdr:cNvPr id="1389" name="Picture 4">
          <a:extLst>
            <a:ext uri="{FF2B5EF4-FFF2-40B4-BE49-F238E27FC236}">
              <a16:creationId xmlns="" xmlns:a16="http://schemas.microsoft.com/office/drawing/2014/main" id="{00000000-0008-0000-0A00-00006D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4454424"/>
          <a:ext cx="152400" cy="203200"/>
        </a:xfrm>
        <a:prstGeom prst="rect">
          <a:avLst/>
        </a:prstGeom>
        <a:noFill/>
        <a:ln w="1">
          <a:noFill/>
          <a:miter lim="800000"/>
          <a:headEnd/>
          <a:tailEnd type="none" w="med" len="med"/>
        </a:ln>
        <a:effectLst/>
      </xdr:spPr>
    </xdr:pic>
    <xdr:clientData/>
  </xdr:oneCellAnchor>
  <xdr:oneCellAnchor>
    <xdr:from>
      <xdr:col>3</xdr:col>
      <xdr:colOff>38099</xdr:colOff>
      <xdr:row>181</xdr:row>
      <xdr:rowOff>0</xdr:rowOff>
    </xdr:from>
    <xdr:ext cx="158750" cy="190500"/>
    <xdr:pic>
      <xdr:nvPicPr>
        <xdr:cNvPr id="1391" name="Picture 1390" descr="http://www.blogcdn.com/media/2012/09/ltenetworks.jpg">
          <a:extLst>
            <a:ext uri="{FF2B5EF4-FFF2-40B4-BE49-F238E27FC236}">
              <a16:creationId xmlns="" xmlns:a16="http://schemas.microsoft.com/office/drawing/2014/main" id="{00000000-0008-0000-0A00-00006F050000}"/>
            </a:ext>
          </a:extLst>
        </xdr:cNvPr>
        <xdr:cNvPicPr/>
      </xdr:nvPicPr>
      <xdr:blipFill>
        <a:blip xmlns:r="http://schemas.openxmlformats.org/officeDocument/2006/relationships" r:embed="rId50" cstate="print"/>
        <a:srcRect l="23556" r="27111"/>
        <a:stretch>
          <a:fillRect/>
        </a:stretch>
      </xdr:blipFill>
      <xdr:spPr bwMode="auto">
        <a:xfrm>
          <a:off x="2292349" y="54440667"/>
          <a:ext cx="158750" cy="190500"/>
        </a:xfrm>
        <a:prstGeom prst="rect">
          <a:avLst/>
        </a:prstGeom>
        <a:noFill/>
        <a:ln w="9525">
          <a:noFill/>
          <a:miter lim="800000"/>
          <a:headEnd/>
          <a:tailEnd/>
        </a:ln>
      </xdr:spPr>
    </xdr:pic>
    <xdr:clientData/>
  </xdr:oneCellAnchor>
  <xdr:oneCellAnchor>
    <xdr:from>
      <xdr:col>3</xdr:col>
      <xdr:colOff>0</xdr:colOff>
      <xdr:row>180</xdr:row>
      <xdr:rowOff>261408</xdr:rowOff>
    </xdr:from>
    <xdr:ext cx="209550" cy="160020"/>
    <xdr:pic>
      <xdr:nvPicPr>
        <xdr:cNvPr id="1392" name="Picture 5" descr="http://t0.gstatic.com/images?q=tbn:ANd9GcR2wLGNqdW1KVjSkkXzxtY9J7kSH3YArES1m5PQzzCeqCTDlyA1FA">
          <a:extLst>
            <a:ext uri="{FF2B5EF4-FFF2-40B4-BE49-F238E27FC236}">
              <a16:creationId xmlns="" xmlns:a16="http://schemas.microsoft.com/office/drawing/2014/main" id="{00000000-0008-0000-0A00-000070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3484991"/>
          <a:ext cx="209550" cy="160020"/>
        </a:xfrm>
        <a:prstGeom prst="rect">
          <a:avLst/>
        </a:prstGeom>
        <a:noFill/>
      </xdr:spPr>
    </xdr:pic>
    <xdr:clientData/>
  </xdr:oneCellAnchor>
  <xdr:oneCellAnchor>
    <xdr:from>
      <xdr:col>3</xdr:col>
      <xdr:colOff>1207557</xdr:colOff>
      <xdr:row>180</xdr:row>
      <xdr:rowOff>13757</xdr:rowOff>
    </xdr:from>
    <xdr:ext cx="152400" cy="203200"/>
    <xdr:pic>
      <xdr:nvPicPr>
        <xdr:cNvPr id="1393" name="Picture 4">
          <a:extLst>
            <a:ext uri="{FF2B5EF4-FFF2-40B4-BE49-F238E27FC236}">
              <a16:creationId xmlns="" xmlns:a16="http://schemas.microsoft.com/office/drawing/2014/main" id="{00000000-0008-0000-0A00-000071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3237340"/>
          <a:ext cx="152400" cy="203200"/>
        </a:xfrm>
        <a:prstGeom prst="rect">
          <a:avLst/>
        </a:prstGeom>
        <a:noFill/>
        <a:ln w="1">
          <a:noFill/>
          <a:miter lim="800000"/>
          <a:headEnd/>
          <a:tailEnd type="none" w="med" len="med"/>
        </a:ln>
        <a:effectLst/>
      </xdr:spPr>
    </xdr:pic>
    <xdr:clientData/>
  </xdr:oneCellAnchor>
  <xdr:oneCellAnchor>
    <xdr:from>
      <xdr:col>3</xdr:col>
      <xdr:colOff>38099</xdr:colOff>
      <xdr:row>180</xdr:row>
      <xdr:rowOff>0</xdr:rowOff>
    </xdr:from>
    <xdr:ext cx="158750" cy="190500"/>
    <xdr:pic>
      <xdr:nvPicPr>
        <xdr:cNvPr id="1394" name="Picture 1393" descr="http://www.blogcdn.com/media/2012/09/ltenetworks.jpg">
          <a:extLst>
            <a:ext uri="{FF2B5EF4-FFF2-40B4-BE49-F238E27FC236}">
              <a16:creationId xmlns="" xmlns:a16="http://schemas.microsoft.com/office/drawing/2014/main" id="{00000000-0008-0000-0A00-000072050000}"/>
            </a:ext>
          </a:extLst>
        </xdr:cNvPr>
        <xdr:cNvPicPr/>
      </xdr:nvPicPr>
      <xdr:blipFill>
        <a:blip xmlns:r="http://schemas.openxmlformats.org/officeDocument/2006/relationships" r:embed="rId50" cstate="print"/>
        <a:srcRect l="23556" r="27111"/>
        <a:stretch>
          <a:fillRect/>
        </a:stretch>
      </xdr:blipFill>
      <xdr:spPr bwMode="auto">
        <a:xfrm>
          <a:off x="2292349" y="53223583"/>
          <a:ext cx="158750" cy="190500"/>
        </a:xfrm>
        <a:prstGeom prst="rect">
          <a:avLst/>
        </a:prstGeom>
        <a:noFill/>
        <a:ln w="9525">
          <a:noFill/>
          <a:miter lim="800000"/>
          <a:headEnd/>
          <a:tailEnd/>
        </a:ln>
      </xdr:spPr>
    </xdr:pic>
    <xdr:clientData/>
  </xdr:oneCellAnchor>
  <xdr:oneCellAnchor>
    <xdr:from>
      <xdr:col>3</xdr:col>
      <xdr:colOff>0</xdr:colOff>
      <xdr:row>553</xdr:row>
      <xdr:rowOff>261408</xdr:rowOff>
    </xdr:from>
    <xdr:ext cx="209550" cy="160020"/>
    <xdr:pic>
      <xdr:nvPicPr>
        <xdr:cNvPr id="1398" name="Picture 5" descr="http://t0.gstatic.com/images?q=tbn:ANd9GcR2wLGNqdW1KVjSkkXzxtY9J7kSH3YArES1m5PQzzCeqCTDlyA1FA">
          <a:extLst>
            <a:ext uri="{FF2B5EF4-FFF2-40B4-BE49-F238E27FC236}">
              <a16:creationId xmlns="" xmlns:a16="http://schemas.microsoft.com/office/drawing/2014/main" id="{00000000-0008-0000-0A00-000076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5261825"/>
          <a:ext cx="209550" cy="160020"/>
        </a:xfrm>
        <a:prstGeom prst="rect">
          <a:avLst/>
        </a:prstGeom>
        <a:noFill/>
      </xdr:spPr>
    </xdr:pic>
    <xdr:clientData/>
  </xdr:oneCellAnchor>
  <xdr:oneCellAnchor>
    <xdr:from>
      <xdr:col>3</xdr:col>
      <xdr:colOff>1207557</xdr:colOff>
      <xdr:row>553</xdr:row>
      <xdr:rowOff>13757</xdr:rowOff>
    </xdr:from>
    <xdr:ext cx="152400" cy="203200"/>
    <xdr:pic>
      <xdr:nvPicPr>
        <xdr:cNvPr id="1399" name="Picture 4">
          <a:extLst>
            <a:ext uri="{FF2B5EF4-FFF2-40B4-BE49-F238E27FC236}">
              <a16:creationId xmlns="" xmlns:a16="http://schemas.microsoft.com/office/drawing/2014/main" id="{00000000-0008-0000-0A00-000077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5014174"/>
          <a:ext cx="152400" cy="203200"/>
        </a:xfrm>
        <a:prstGeom prst="rect">
          <a:avLst/>
        </a:prstGeom>
        <a:noFill/>
        <a:ln w="1">
          <a:noFill/>
          <a:miter lim="800000"/>
          <a:headEnd/>
          <a:tailEnd type="none" w="med" len="med"/>
        </a:ln>
        <a:effectLst/>
      </xdr:spPr>
    </xdr:pic>
    <xdr:clientData/>
  </xdr:oneCellAnchor>
  <xdr:oneCellAnchor>
    <xdr:from>
      <xdr:col>3</xdr:col>
      <xdr:colOff>38099</xdr:colOff>
      <xdr:row>553</xdr:row>
      <xdr:rowOff>0</xdr:rowOff>
    </xdr:from>
    <xdr:ext cx="158750" cy="190500"/>
    <xdr:pic>
      <xdr:nvPicPr>
        <xdr:cNvPr id="1400" name="Picture 1399" descr="http://www.blogcdn.com/media/2012/09/ltenetworks.jpg">
          <a:extLst>
            <a:ext uri="{FF2B5EF4-FFF2-40B4-BE49-F238E27FC236}">
              <a16:creationId xmlns="" xmlns:a16="http://schemas.microsoft.com/office/drawing/2014/main" id="{00000000-0008-0000-0A00-000078050000}"/>
            </a:ext>
          </a:extLst>
        </xdr:cNvPr>
        <xdr:cNvPicPr/>
      </xdr:nvPicPr>
      <xdr:blipFill>
        <a:blip xmlns:r="http://schemas.openxmlformats.org/officeDocument/2006/relationships" r:embed="rId50" cstate="print"/>
        <a:srcRect l="23556" r="27111"/>
        <a:stretch>
          <a:fillRect/>
        </a:stretch>
      </xdr:blipFill>
      <xdr:spPr bwMode="auto">
        <a:xfrm>
          <a:off x="2292349" y="215000417"/>
          <a:ext cx="158750" cy="190500"/>
        </a:xfrm>
        <a:prstGeom prst="rect">
          <a:avLst/>
        </a:prstGeom>
        <a:noFill/>
        <a:ln w="9525">
          <a:noFill/>
          <a:miter lim="800000"/>
          <a:headEnd/>
          <a:tailEnd/>
        </a:ln>
      </xdr:spPr>
    </xdr:pic>
    <xdr:clientData/>
  </xdr:oneCellAnchor>
  <xdr:oneCellAnchor>
    <xdr:from>
      <xdr:col>3</xdr:col>
      <xdr:colOff>0</xdr:colOff>
      <xdr:row>552</xdr:row>
      <xdr:rowOff>261408</xdr:rowOff>
    </xdr:from>
    <xdr:ext cx="209550" cy="160020"/>
    <xdr:pic>
      <xdr:nvPicPr>
        <xdr:cNvPr id="1405" name="Picture 5" descr="http://t0.gstatic.com/images?q=tbn:ANd9GcR2wLGNqdW1KVjSkkXzxtY9J7kSH3YArES1m5PQzzCeqCTDlyA1FA">
          <a:extLst>
            <a:ext uri="{FF2B5EF4-FFF2-40B4-BE49-F238E27FC236}">
              <a16:creationId xmlns="" xmlns:a16="http://schemas.microsoft.com/office/drawing/2014/main" id="{00000000-0008-0000-0A00-00007D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7653658"/>
          <a:ext cx="209550" cy="160020"/>
        </a:xfrm>
        <a:prstGeom prst="rect">
          <a:avLst/>
        </a:prstGeom>
        <a:noFill/>
      </xdr:spPr>
    </xdr:pic>
    <xdr:clientData/>
  </xdr:oneCellAnchor>
  <xdr:oneCellAnchor>
    <xdr:from>
      <xdr:col>3</xdr:col>
      <xdr:colOff>1207557</xdr:colOff>
      <xdr:row>552</xdr:row>
      <xdr:rowOff>13757</xdr:rowOff>
    </xdr:from>
    <xdr:ext cx="152400" cy="203200"/>
    <xdr:pic>
      <xdr:nvPicPr>
        <xdr:cNvPr id="1406" name="Picture 4">
          <a:extLst>
            <a:ext uri="{FF2B5EF4-FFF2-40B4-BE49-F238E27FC236}">
              <a16:creationId xmlns="" xmlns:a16="http://schemas.microsoft.com/office/drawing/2014/main" id="{00000000-0008-0000-0A00-00007E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7406007"/>
          <a:ext cx="152400" cy="203200"/>
        </a:xfrm>
        <a:prstGeom prst="rect">
          <a:avLst/>
        </a:prstGeom>
        <a:noFill/>
        <a:ln w="1">
          <a:noFill/>
          <a:miter lim="800000"/>
          <a:headEnd/>
          <a:tailEnd type="none" w="med" len="med"/>
        </a:ln>
        <a:effectLst/>
      </xdr:spPr>
    </xdr:pic>
    <xdr:clientData/>
  </xdr:oneCellAnchor>
  <xdr:oneCellAnchor>
    <xdr:from>
      <xdr:col>3</xdr:col>
      <xdr:colOff>38099</xdr:colOff>
      <xdr:row>552</xdr:row>
      <xdr:rowOff>0</xdr:rowOff>
    </xdr:from>
    <xdr:ext cx="158750" cy="190500"/>
    <xdr:pic>
      <xdr:nvPicPr>
        <xdr:cNvPr id="1407" name="Picture 1406" descr="http://www.blogcdn.com/media/2012/09/ltenetworks.jpg">
          <a:extLst>
            <a:ext uri="{FF2B5EF4-FFF2-40B4-BE49-F238E27FC236}">
              <a16:creationId xmlns="" xmlns:a16="http://schemas.microsoft.com/office/drawing/2014/main" id="{00000000-0008-0000-0A00-00007F050000}"/>
            </a:ext>
          </a:extLst>
        </xdr:cNvPr>
        <xdr:cNvPicPr/>
      </xdr:nvPicPr>
      <xdr:blipFill>
        <a:blip xmlns:r="http://schemas.openxmlformats.org/officeDocument/2006/relationships" r:embed="rId50" cstate="print"/>
        <a:srcRect l="23556" r="27111"/>
        <a:stretch>
          <a:fillRect/>
        </a:stretch>
      </xdr:blipFill>
      <xdr:spPr bwMode="auto">
        <a:xfrm>
          <a:off x="2292349" y="217392250"/>
          <a:ext cx="158750" cy="190500"/>
        </a:xfrm>
        <a:prstGeom prst="rect">
          <a:avLst/>
        </a:prstGeom>
        <a:noFill/>
        <a:ln w="9525">
          <a:noFill/>
          <a:miter lim="800000"/>
          <a:headEnd/>
          <a:tailEnd/>
        </a:ln>
      </xdr:spPr>
    </xdr:pic>
    <xdr:clientData/>
  </xdr:oneCellAnchor>
  <xdr:oneCellAnchor>
    <xdr:from>
      <xdr:col>3</xdr:col>
      <xdr:colOff>0</xdr:colOff>
      <xdr:row>551</xdr:row>
      <xdr:rowOff>261408</xdr:rowOff>
    </xdr:from>
    <xdr:ext cx="209550" cy="160020"/>
    <xdr:pic>
      <xdr:nvPicPr>
        <xdr:cNvPr id="1408" name="Picture 5" descr="http://t0.gstatic.com/images?q=tbn:ANd9GcR2wLGNqdW1KVjSkkXzxtY9J7kSH3YArES1m5PQzzCeqCTDlyA1FA">
          <a:extLst>
            <a:ext uri="{FF2B5EF4-FFF2-40B4-BE49-F238E27FC236}">
              <a16:creationId xmlns="" xmlns:a16="http://schemas.microsoft.com/office/drawing/2014/main" id="{00000000-0008-0000-0A00-000080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6457741"/>
          <a:ext cx="209550" cy="160020"/>
        </a:xfrm>
        <a:prstGeom prst="rect">
          <a:avLst/>
        </a:prstGeom>
        <a:noFill/>
      </xdr:spPr>
    </xdr:pic>
    <xdr:clientData/>
  </xdr:oneCellAnchor>
  <xdr:oneCellAnchor>
    <xdr:from>
      <xdr:col>3</xdr:col>
      <xdr:colOff>1207557</xdr:colOff>
      <xdr:row>551</xdr:row>
      <xdr:rowOff>13757</xdr:rowOff>
    </xdr:from>
    <xdr:ext cx="152400" cy="203200"/>
    <xdr:pic>
      <xdr:nvPicPr>
        <xdr:cNvPr id="1409" name="Picture 4">
          <a:extLst>
            <a:ext uri="{FF2B5EF4-FFF2-40B4-BE49-F238E27FC236}">
              <a16:creationId xmlns="" xmlns:a16="http://schemas.microsoft.com/office/drawing/2014/main" id="{00000000-0008-0000-0A00-000081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6210090"/>
          <a:ext cx="152400" cy="203200"/>
        </a:xfrm>
        <a:prstGeom prst="rect">
          <a:avLst/>
        </a:prstGeom>
        <a:noFill/>
        <a:ln w="1">
          <a:noFill/>
          <a:miter lim="800000"/>
          <a:headEnd/>
          <a:tailEnd type="none" w="med" len="med"/>
        </a:ln>
        <a:effectLst/>
      </xdr:spPr>
    </xdr:pic>
    <xdr:clientData/>
  </xdr:oneCellAnchor>
  <xdr:oneCellAnchor>
    <xdr:from>
      <xdr:col>3</xdr:col>
      <xdr:colOff>38099</xdr:colOff>
      <xdr:row>551</xdr:row>
      <xdr:rowOff>0</xdr:rowOff>
    </xdr:from>
    <xdr:ext cx="158750" cy="190500"/>
    <xdr:pic>
      <xdr:nvPicPr>
        <xdr:cNvPr id="1410" name="Picture 1409" descr="http://www.blogcdn.com/media/2012/09/ltenetworks.jpg">
          <a:extLst>
            <a:ext uri="{FF2B5EF4-FFF2-40B4-BE49-F238E27FC236}">
              <a16:creationId xmlns="" xmlns:a16="http://schemas.microsoft.com/office/drawing/2014/main" id="{00000000-0008-0000-0A00-000082050000}"/>
            </a:ext>
          </a:extLst>
        </xdr:cNvPr>
        <xdr:cNvPicPr/>
      </xdr:nvPicPr>
      <xdr:blipFill>
        <a:blip xmlns:r="http://schemas.openxmlformats.org/officeDocument/2006/relationships" r:embed="rId50" cstate="print"/>
        <a:srcRect l="23556" r="27111"/>
        <a:stretch>
          <a:fillRect/>
        </a:stretch>
      </xdr:blipFill>
      <xdr:spPr bwMode="auto">
        <a:xfrm>
          <a:off x="2292349" y="216196333"/>
          <a:ext cx="158750" cy="190500"/>
        </a:xfrm>
        <a:prstGeom prst="rect">
          <a:avLst/>
        </a:prstGeom>
        <a:noFill/>
        <a:ln w="9525">
          <a:noFill/>
          <a:miter lim="800000"/>
          <a:headEnd/>
          <a:tailEnd/>
        </a:ln>
      </xdr:spPr>
    </xdr:pic>
    <xdr:clientData/>
  </xdr:oneCellAnchor>
  <xdr:oneCellAnchor>
    <xdr:from>
      <xdr:col>3</xdr:col>
      <xdr:colOff>0</xdr:colOff>
      <xdr:row>550</xdr:row>
      <xdr:rowOff>261408</xdr:rowOff>
    </xdr:from>
    <xdr:ext cx="209550" cy="160020"/>
    <xdr:pic>
      <xdr:nvPicPr>
        <xdr:cNvPr id="1411" name="Picture 5" descr="http://t0.gstatic.com/images?q=tbn:ANd9GcR2wLGNqdW1KVjSkkXzxtY9J7kSH3YArES1m5PQzzCeqCTDlyA1FA">
          <a:extLst>
            <a:ext uri="{FF2B5EF4-FFF2-40B4-BE49-F238E27FC236}">
              <a16:creationId xmlns="" xmlns:a16="http://schemas.microsoft.com/office/drawing/2014/main" id="{00000000-0008-0000-0A00-000083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5261825"/>
          <a:ext cx="209550" cy="160020"/>
        </a:xfrm>
        <a:prstGeom prst="rect">
          <a:avLst/>
        </a:prstGeom>
        <a:noFill/>
      </xdr:spPr>
    </xdr:pic>
    <xdr:clientData/>
  </xdr:oneCellAnchor>
  <xdr:oneCellAnchor>
    <xdr:from>
      <xdr:col>3</xdr:col>
      <xdr:colOff>1207557</xdr:colOff>
      <xdr:row>550</xdr:row>
      <xdr:rowOff>13757</xdr:rowOff>
    </xdr:from>
    <xdr:ext cx="152400" cy="203200"/>
    <xdr:pic>
      <xdr:nvPicPr>
        <xdr:cNvPr id="1412" name="Picture 4">
          <a:extLst>
            <a:ext uri="{FF2B5EF4-FFF2-40B4-BE49-F238E27FC236}">
              <a16:creationId xmlns="" xmlns:a16="http://schemas.microsoft.com/office/drawing/2014/main" id="{00000000-0008-0000-0A00-000084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5014174"/>
          <a:ext cx="152400" cy="203200"/>
        </a:xfrm>
        <a:prstGeom prst="rect">
          <a:avLst/>
        </a:prstGeom>
        <a:noFill/>
        <a:ln w="1">
          <a:noFill/>
          <a:miter lim="800000"/>
          <a:headEnd/>
          <a:tailEnd type="none" w="med" len="med"/>
        </a:ln>
        <a:effectLst/>
      </xdr:spPr>
    </xdr:pic>
    <xdr:clientData/>
  </xdr:oneCellAnchor>
  <xdr:oneCellAnchor>
    <xdr:from>
      <xdr:col>3</xdr:col>
      <xdr:colOff>38099</xdr:colOff>
      <xdr:row>550</xdr:row>
      <xdr:rowOff>0</xdr:rowOff>
    </xdr:from>
    <xdr:ext cx="158750" cy="190500"/>
    <xdr:pic>
      <xdr:nvPicPr>
        <xdr:cNvPr id="1413" name="Picture 1412" descr="http://www.blogcdn.com/media/2012/09/ltenetworks.jpg">
          <a:extLst>
            <a:ext uri="{FF2B5EF4-FFF2-40B4-BE49-F238E27FC236}">
              <a16:creationId xmlns="" xmlns:a16="http://schemas.microsoft.com/office/drawing/2014/main" id="{00000000-0008-0000-0A00-000085050000}"/>
            </a:ext>
          </a:extLst>
        </xdr:cNvPr>
        <xdr:cNvPicPr/>
      </xdr:nvPicPr>
      <xdr:blipFill>
        <a:blip xmlns:r="http://schemas.openxmlformats.org/officeDocument/2006/relationships" r:embed="rId50" cstate="print"/>
        <a:srcRect l="23556" r="27111"/>
        <a:stretch>
          <a:fillRect/>
        </a:stretch>
      </xdr:blipFill>
      <xdr:spPr bwMode="auto">
        <a:xfrm>
          <a:off x="2292349" y="215000417"/>
          <a:ext cx="158750" cy="190500"/>
        </a:xfrm>
        <a:prstGeom prst="rect">
          <a:avLst/>
        </a:prstGeom>
        <a:noFill/>
        <a:ln w="9525">
          <a:noFill/>
          <a:miter lim="800000"/>
          <a:headEnd/>
          <a:tailEnd/>
        </a:ln>
      </xdr:spPr>
    </xdr:pic>
    <xdr:clientData/>
  </xdr:oneCellAnchor>
  <xdr:oneCellAnchor>
    <xdr:from>
      <xdr:col>3</xdr:col>
      <xdr:colOff>0</xdr:colOff>
      <xdr:row>179</xdr:row>
      <xdr:rowOff>261408</xdr:rowOff>
    </xdr:from>
    <xdr:ext cx="209550" cy="160020"/>
    <xdr:pic>
      <xdr:nvPicPr>
        <xdr:cNvPr id="1416" name="Picture 5" descr="http://t0.gstatic.com/images?q=tbn:ANd9GcR2wLGNqdW1KVjSkkXzxtY9J7kSH3YArES1m5PQzzCeqCTDlyA1FA">
          <a:extLst>
            <a:ext uri="{FF2B5EF4-FFF2-40B4-BE49-F238E27FC236}">
              <a16:creationId xmlns="" xmlns:a16="http://schemas.microsoft.com/office/drawing/2014/main" id="{00000000-0008-0000-0A00-000088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5919158"/>
          <a:ext cx="209550" cy="160020"/>
        </a:xfrm>
        <a:prstGeom prst="rect">
          <a:avLst/>
        </a:prstGeom>
        <a:noFill/>
      </xdr:spPr>
    </xdr:pic>
    <xdr:clientData/>
  </xdr:oneCellAnchor>
  <xdr:oneCellAnchor>
    <xdr:from>
      <xdr:col>3</xdr:col>
      <xdr:colOff>1207557</xdr:colOff>
      <xdr:row>179</xdr:row>
      <xdr:rowOff>13757</xdr:rowOff>
    </xdr:from>
    <xdr:ext cx="152400" cy="203200"/>
    <xdr:pic>
      <xdr:nvPicPr>
        <xdr:cNvPr id="1417" name="Picture 4">
          <a:extLst>
            <a:ext uri="{FF2B5EF4-FFF2-40B4-BE49-F238E27FC236}">
              <a16:creationId xmlns="" xmlns:a16="http://schemas.microsoft.com/office/drawing/2014/main" id="{00000000-0008-0000-0A00-000089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5671507"/>
          <a:ext cx="152400" cy="203200"/>
        </a:xfrm>
        <a:prstGeom prst="rect">
          <a:avLst/>
        </a:prstGeom>
        <a:noFill/>
        <a:ln w="1">
          <a:noFill/>
          <a:miter lim="800000"/>
          <a:headEnd/>
          <a:tailEnd type="none" w="med" len="med"/>
        </a:ln>
        <a:effectLst/>
      </xdr:spPr>
    </xdr:pic>
    <xdr:clientData/>
  </xdr:oneCellAnchor>
  <xdr:oneCellAnchor>
    <xdr:from>
      <xdr:col>3</xdr:col>
      <xdr:colOff>38099</xdr:colOff>
      <xdr:row>179</xdr:row>
      <xdr:rowOff>0</xdr:rowOff>
    </xdr:from>
    <xdr:ext cx="158750" cy="190500"/>
    <xdr:pic>
      <xdr:nvPicPr>
        <xdr:cNvPr id="1418" name="Picture 1417" descr="http://www.blogcdn.com/media/2012/09/ltenetworks.jpg">
          <a:extLst>
            <a:ext uri="{FF2B5EF4-FFF2-40B4-BE49-F238E27FC236}">
              <a16:creationId xmlns="" xmlns:a16="http://schemas.microsoft.com/office/drawing/2014/main" id="{00000000-0008-0000-0A00-00008A050000}"/>
            </a:ext>
          </a:extLst>
        </xdr:cNvPr>
        <xdr:cNvPicPr/>
      </xdr:nvPicPr>
      <xdr:blipFill>
        <a:blip xmlns:r="http://schemas.openxmlformats.org/officeDocument/2006/relationships" r:embed="rId50" cstate="print"/>
        <a:srcRect l="23556" r="27111"/>
        <a:stretch>
          <a:fillRect/>
        </a:stretch>
      </xdr:blipFill>
      <xdr:spPr bwMode="auto">
        <a:xfrm>
          <a:off x="2292349" y="55657750"/>
          <a:ext cx="158750" cy="190500"/>
        </a:xfrm>
        <a:prstGeom prst="rect">
          <a:avLst/>
        </a:prstGeom>
        <a:noFill/>
        <a:ln w="9525">
          <a:noFill/>
          <a:miter lim="800000"/>
          <a:headEnd/>
          <a:tailEnd/>
        </a:ln>
      </xdr:spPr>
    </xdr:pic>
    <xdr:clientData/>
  </xdr:oneCellAnchor>
  <xdr:oneCellAnchor>
    <xdr:from>
      <xdr:col>3</xdr:col>
      <xdr:colOff>0</xdr:colOff>
      <xdr:row>178</xdr:row>
      <xdr:rowOff>261408</xdr:rowOff>
    </xdr:from>
    <xdr:ext cx="209550" cy="160020"/>
    <xdr:pic>
      <xdr:nvPicPr>
        <xdr:cNvPr id="1419" name="Picture 5" descr="http://t0.gstatic.com/images?q=tbn:ANd9GcR2wLGNqdW1KVjSkkXzxtY9J7kSH3YArES1m5PQzzCeqCTDlyA1FA">
          <a:extLst>
            <a:ext uri="{FF2B5EF4-FFF2-40B4-BE49-F238E27FC236}">
              <a16:creationId xmlns="" xmlns:a16="http://schemas.microsoft.com/office/drawing/2014/main" id="{00000000-0008-0000-0A00-00008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53484991"/>
          <a:ext cx="209550" cy="160020"/>
        </a:xfrm>
        <a:prstGeom prst="rect">
          <a:avLst/>
        </a:prstGeom>
        <a:noFill/>
      </xdr:spPr>
    </xdr:pic>
    <xdr:clientData/>
  </xdr:oneCellAnchor>
  <xdr:oneCellAnchor>
    <xdr:from>
      <xdr:col>3</xdr:col>
      <xdr:colOff>1207557</xdr:colOff>
      <xdr:row>178</xdr:row>
      <xdr:rowOff>13757</xdr:rowOff>
    </xdr:from>
    <xdr:ext cx="152400" cy="203200"/>
    <xdr:pic>
      <xdr:nvPicPr>
        <xdr:cNvPr id="1420" name="Picture 4">
          <a:extLst>
            <a:ext uri="{FF2B5EF4-FFF2-40B4-BE49-F238E27FC236}">
              <a16:creationId xmlns="" xmlns:a16="http://schemas.microsoft.com/office/drawing/2014/main" id="{00000000-0008-0000-0A00-00008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53237340"/>
          <a:ext cx="152400" cy="203200"/>
        </a:xfrm>
        <a:prstGeom prst="rect">
          <a:avLst/>
        </a:prstGeom>
        <a:noFill/>
        <a:ln w="1">
          <a:noFill/>
          <a:miter lim="800000"/>
          <a:headEnd/>
          <a:tailEnd type="none" w="med" len="med"/>
        </a:ln>
        <a:effectLst/>
      </xdr:spPr>
    </xdr:pic>
    <xdr:clientData/>
  </xdr:oneCellAnchor>
  <xdr:oneCellAnchor>
    <xdr:from>
      <xdr:col>3</xdr:col>
      <xdr:colOff>38099</xdr:colOff>
      <xdr:row>178</xdr:row>
      <xdr:rowOff>0</xdr:rowOff>
    </xdr:from>
    <xdr:ext cx="158750" cy="190500"/>
    <xdr:pic>
      <xdr:nvPicPr>
        <xdr:cNvPr id="1421" name="Picture 1420" descr="http://www.blogcdn.com/media/2012/09/ltenetworks.jpg">
          <a:extLst>
            <a:ext uri="{FF2B5EF4-FFF2-40B4-BE49-F238E27FC236}">
              <a16:creationId xmlns="" xmlns:a16="http://schemas.microsoft.com/office/drawing/2014/main" id="{00000000-0008-0000-0A00-00008D050000}"/>
            </a:ext>
          </a:extLst>
        </xdr:cNvPr>
        <xdr:cNvPicPr/>
      </xdr:nvPicPr>
      <xdr:blipFill>
        <a:blip xmlns:r="http://schemas.openxmlformats.org/officeDocument/2006/relationships" r:embed="rId50" cstate="print"/>
        <a:srcRect l="23556" r="27111"/>
        <a:stretch>
          <a:fillRect/>
        </a:stretch>
      </xdr:blipFill>
      <xdr:spPr bwMode="auto">
        <a:xfrm>
          <a:off x="2292349" y="53223583"/>
          <a:ext cx="158750" cy="190500"/>
        </a:xfrm>
        <a:prstGeom prst="rect">
          <a:avLst/>
        </a:prstGeom>
        <a:noFill/>
        <a:ln w="9525">
          <a:noFill/>
          <a:miter lim="800000"/>
          <a:headEnd/>
          <a:tailEnd/>
        </a:ln>
      </xdr:spPr>
    </xdr:pic>
    <xdr:clientData/>
  </xdr:oneCellAnchor>
  <xdr:oneCellAnchor>
    <xdr:from>
      <xdr:col>3</xdr:col>
      <xdr:colOff>1207557</xdr:colOff>
      <xdr:row>228</xdr:row>
      <xdr:rowOff>13757</xdr:rowOff>
    </xdr:from>
    <xdr:ext cx="152400" cy="203200"/>
    <xdr:pic>
      <xdr:nvPicPr>
        <xdr:cNvPr id="1424" name="Picture 4">
          <a:extLst>
            <a:ext uri="{FF2B5EF4-FFF2-40B4-BE49-F238E27FC236}">
              <a16:creationId xmlns="" xmlns:a16="http://schemas.microsoft.com/office/drawing/2014/main" id="{00000000-0008-0000-0A00-00009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7448340"/>
          <a:ext cx="152400" cy="203200"/>
        </a:xfrm>
        <a:prstGeom prst="rect">
          <a:avLst/>
        </a:prstGeom>
        <a:noFill/>
        <a:ln w="1">
          <a:noFill/>
          <a:miter lim="800000"/>
          <a:headEnd/>
          <a:tailEnd type="none" w="med" len="med"/>
        </a:ln>
        <a:effectLst/>
      </xdr:spPr>
    </xdr:pic>
    <xdr:clientData/>
  </xdr:oneCellAnchor>
  <xdr:oneCellAnchor>
    <xdr:from>
      <xdr:col>3</xdr:col>
      <xdr:colOff>38099</xdr:colOff>
      <xdr:row>228</xdr:row>
      <xdr:rowOff>0</xdr:rowOff>
    </xdr:from>
    <xdr:ext cx="158750" cy="190500"/>
    <xdr:pic>
      <xdr:nvPicPr>
        <xdr:cNvPr id="1425" name="Picture 1424" descr="http://www.blogcdn.com/media/2012/09/ltenetworks.jpg">
          <a:extLst>
            <a:ext uri="{FF2B5EF4-FFF2-40B4-BE49-F238E27FC236}">
              <a16:creationId xmlns="" xmlns:a16="http://schemas.microsoft.com/office/drawing/2014/main" id="{00000000-0008-0000-0A00-000091050000}"/>
            </a:ext>
          </a:extLst>
        </xdr:cNvPr>
        <xdr:cNvPicPr/>
      </xdr:nvPicPr>
      <xdr:blipFill>
        <a:blip xmlns:r="http://schemas.openxmlformats.org/officeDocument/2006/relationships" r:embed="rId50" cstate="print"/>
        <a:srcRect l="23556" r="27111"/>
        <a:stretch>
          <a:fillRect/>
        </a:stretch>
      </xdr:blipFill>
      <xdr:spPr bwMode="auto">
        <a:xfrm>
          <a:off x="2292349" y="217434583"/>
          <a:ext cx="158750" cy="190500"/>
        </a:xfrm>
        <a:prstGeom prst="rect">
          <a:avLst/>
        </a:prstGeom>
        <a:noFill/>
        <a:ln w="9525">
          <a:noFill/>
          <a:miter lim="800000"/>
          <a:headEnd/>
          <a:tailEnd/>
        </a:ln>
      </xdr:spPr>
    </xdr:pic>
    <xdr:clientData/>
  </xdr:oneCellAnchor>
  <xdr:oneCellAnchor>
    <xdr:from>
      <xdr:col>3</xdr:col>
      <xdr:colOff>0</xdr:colOff>
      <xdr:row>227</xdr:row>
      <xdr:rowOff>261408</xdr:rowOff>
    </xdr:from>
    <xdr:ext cx="209550" cy="160020"/>
    <xdr:pic>
      <xdr:nvPicPr>
        <xdr:cNvPr id="1427" name="Picture 5" descr="http://t0.gstatic.com/images?q=tbn:ANd9GcR2wLGNqdW1KVjSkkXzxtY9J7kSH3YArES1m5PQzzCeqCTDlyA1FA">
          <a:extLst>
            <a:ext uri="{FF2B5EF4-FFF2-40B4-BE49-F238E27FC236}">
              <a16:creationId xmlns="" xmlns:a16="http://schemas.microsoft.com/office/drawing/2014/main" id="{00000000-0008-0000-0A00-000093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8891908"/>
          <a:ext cx="209550" cy="160020"/>
        </a:xfrm>
        <a:prstGeom prst="rect">
          <a:avLst/>
        </a:prstGeom>
        <a:noFill/>
      </xdr:spPr>
    </xdr:pic>
    <xdr:clientData/>
  </xdr:oneCellAnchor>
  <xdr:oneCellAnchor>
    <xdr:from>
      <xdr:col>3</xdr:col>
      <xdr:colOff>1207557</xdr:colOff>
      <xdr:row>227</xdr:row>
      <xdr:rowOff>13757</xdr:rowOff>
    </xdr:from>
    <xdr:ext cx="152400" cy="203200"/>
    <xdr:pic>
      <xdr:nvPicPr>
        <xdr:cNvPr id="1428" name="Picture 4">
          <a:extLst>
            <a:ext uri="{FF2B5EF4-FFF2-40B4-BE49-F238E27FC236}">
              <a16:creationId xmlns="" xmlns:a16="http://schemas.microsoft.com/office/drawing/2014/main" id="{00000000-0008-0000-0A00-000094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8644257"/>
          <a:ext cx="152400" cy="203200"/>
        </a:xfrm>
        <a:prstGeom prst="rect">
          <a:avLst/>
        </a:prstGeom>
        <a:noFill/>
        <a:ln w="1">
          <a:noFill/>
          <a:miter lim="800000"/>
          <a:headEnd/>
          <a:tailEnd type="none" w="med" len="med"/>
        </a:ln>
        <a:effectLst/>
      </xdr:spPr>
    </xdr:pic>
    <xdr:clientData/>
  </xdr:oneCellAnchor>
  <xdr:oneCellAnchor>
    <xdr:from>
      <xdr:col>3</xdr:col>
      <xdr:colOff>38099</xdr:colOff>
      <xdr:row>227</xdr:row>
      <xdr:rowOff>0</xdr:rowOff>
    </xdr:from>
    <xdr:ext cx="158750" cy="190500"/>
    <xdr:pic>
      <xdr:nvPicPr>
        <xdr:cNvPr id="1429" name="Picture 1428" descr="http://www.blogcdn.com/media/2012/09/ltenetworks.jpg">
          <a:extLst>
            <a:ext uri="{FF2B5EF4-FFF2-40B4-BE49-F238E27FC236}">
              <a16:creationId xmlns="" xmlns:a16="http://schemas.microsoft.com/office/drawing/2014/main" id="{00000000-0008-0000-0A00-000095050000}"/>
            </a:ext>
          </a:extLst>
        </xdr:cNvPr>
        <xdr:cNvPicPr/>
      </xdr:nvPicPr>
      <xdr:blipFill>
        <a:blip xmlns:r="http://schemas.openxmlformats.org/officeDocument/2006/relationships" r:embed="rId50" cstate="print"/>
        <a:srcRect l="23556" r="27111"/>
        <a:stretch>
          <a:fillRect/>
        </a:stretch>
      </xdr:blipFill>
      <xdr:spPr bwMode="auto">
        <a:xfrm>
          <a:off x="2292349" y="218630500"/>
          <a:ext cx="158750" cy="190500"/>
        </a:xfrm>
        <a:prstGeom prst="rect">
          <a:avLst/>
        </a:prstGeom>
        <a:noFill/>
        <a:ln w="9525">
          <a:noFill/>
          <a:miter lim="800000"/>
          <a:headEnd/>
          <a:tailEnd/>
        </a:ln>
      </xdr:spPr>
    </xdr:pic>
    <xdr:clientData/>
  </xdr:oneCellAnchor>
  <xdr:oneCellAnchor>
    <xdr:from>
      <xdr:col>3</xdr:col>
      <xdr:colOff>0</xdr:colOff>
      <xdr:row>226</xdr:row>
      <xdr:rowOff>261408</xdr:rowOff>
    </xdr:from>
    <xdr:ext cx="209550" cy="160020"/>
    <xdr:pic>
      <xdr:nvPicPr>
        <xdr:cNvPr id="1431" name="Picture 5" descr="http://t0.gstatic.com/images?q=tbn:ANd9GcR2wLGNqdW1KVjSkkXzxtY9J7kSH3YArES1m5PQzzCeqCTDlyA1FA">
          <a:extLst>
            <a:ext uri="{FF2B5EF4-FFF2-40B4-BE49-F238E27FC236}">
              <a16:creationId xmlns="" xmlns:a16="http://schemas.microsoft.com/office/drawing/2014/main" id="{00000000-0008-0000-0A00-000097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8891908"/>
          <a:ext cx="209550" cy="160020"/>
        </a:xfrm>
        <a:prstGeom prst="rect">
          <a:avLst/>
        </a:prstGeom>
        <a:noFill/>
      </xdr:spPr>
    </xdr:pic>
    <xdr:clientData/>
  </xdr:oneCellAnchor>
  <xdr:oneCellAnchor>
    <xdr:from>
      <xdr:col>3</xdr:col>
      <xdr:colOff>1207557</xdr:colOff>
      <xdr:row>226</xdr:row>
      <xdr:rowOff>13757</xdr:rowOff>
    </xdr:from>
    <xdr:ext cx="152400" cy="203200"/>
    <xdr:pic>
      <xdr:nvPicPr>
        <xdr:cNvPr id="1432" name="Picture 4">
          <a:extLst>
            <a:ext uri="{FF2B5EF4-FFF2-40B4-BE49-F238E27FC236}">
              <a16:creationId xmlns="" xmlns:a16="http://schemas.microsoft.com/office/drawing/2014/main" id="{00000000-0008-0000-0A00-000098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218644257"/>
          <a:ext cx="152400" cy="203200"/>
        </a:xfrm>
        <a:prstGeom prst="rect">
          <a:avLst/>
        </a:prstGeom>
        <a:noFill/>
        <a:ln w="1">
          <a:noFill/>
          <a:miter lim="800000"/>
          <a:headEnd/>
          <a:tailEnd type="none" w="med" len="med"/>
        </a:ln>
        <a:effectLst/>
      </xdr:spPr>
    </xdr:pic>
    <xdr:clientData/>
  </xdr:oneCellAnchor>
  <xdr:oneCellAnchor>
    <xdr:from>
      <xdr:col>3</xdr:col>
      <xdr:colOff>38099</xdr:colOff>
      <xdr:row>226</xdr:row>
      <xdr:rowOff>0</xdr:rowOff>
    </xdr:from>
    <xdr:ext cx="158750" cy="190500"/>
    <xdr:pic>
      <xdr:nvPicPr>
        <xdr:cNvPr id="1433" name="Picture 1432" descr="http://www.blogcdn.com/media/2012/09/ltenetworks.jpg">
          <a:extLst>
            <a:ext uri="{FF2B5EF4-FFF2-40B4-BE49-F238E27FC236}">
              <a16:creationId xmlns="" xmlns:a16="http://schemas.microsoft.com/office/drawing/2014/main" id="{00000000-0008-0000-0A00-000099050000}"/>
            </a:ext>
          </a:extLst>
        </xdr:cNvPr>
        <xdr:cNvPicPr/>
      </xdr:nvPicPr>
      <xdr:blipFill>
        <a:blip xmlns:r="http://schemas.openxmlformats.org/officeDocument/2006/relationships" r:embed="rId50" cstate="print"/>
        <a:srcRect l="23556" r="27111"/>
        <a:stretch>
          <a:fillRect/>
        </a:stretch>
      </xdr:blipFill>
      <xdr:spPr bwMode="auto">
        <a:xfrm>
          <a:off x="2292349" y="218630500"/>
          <a:ext cx="158750" cy="190500"/>
        </a:xfrm>
        <a:prstGeom prst="rect">
          <a:avLst/>
        </a:prstGeom>
        <a:noFill/>
        <a:ln w="9525">
          <a:noFill/>
          <a:miter lim="800000"/>
          <a:headEnd/>
          <a:tailEnd/>
        </a:ln>
      </xdr:spPr>
    </xdr:pic>
    <xdr:clientData/>
  </xdr:oneCellAnchor>
  <xdr:oneCellAnchor>
    <xdr:from>
      <xdr:col>3</xdr:col>
      <xdr:colOff>0</xdr:colOff>
      <xdr:row>549</xdr:row>
      <xdr:rowOff>261408</xdr:rowOff>
    </xdr:from>
    <xdr:ext cx="209550" cy="160020"/>
    <xdr:pic>
      <xdr:nvPicPr>
        <xdr:cNvPr id="1435" name="Picture 5" descr="http://t0.gstatic.com/images?q=tbn:ANd9GcR2wLGNqdW1KVjSkkXzxtY9J7kSH3YArES1m5PQzzCeqCTDlyA1FA">
          <a:extLst>
            <a:ext uri="{FF2B5EF4-FFF2-40B4-BE49-F238E27FC236}">
              <a16:creationId xmlns="" xmlns:a16="http://schemas.microsoft.com/office/drawing/2014/main" id="{00000000-0008-0000-0A00-00009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16500075"/>
          <a:ext cx="209550" cy="160020"/>
        </a:xfrm>
        <a:prstGeom prst="rect">
          <a:avLst/>
        </a:prstGeom>
        <a:noFill/>
      </xdr:spPr>
    </xdr:pic>
    <xdr:clientData/>
  </xdr:oneCellAnchor>
  <xdr:oneCellAnchor>
    <xdr:from>
      <xdr:col>3</xdr:col>
      <xdr:colOff>1455207</xdr:colOff>
      <xdr:row>549</xdr:row>
      <xdr:rowOff>23282</xdr:rowOff>
    </xdr:from>
    <xdr:ext cx="152400" cy="203200"/>
    <xdr:pic>
      <xdr:nvPicPr>
        <xdr:cNvPr id="1436" name="Picture 4">
          <a:extLst>
            <a:ext uri="{FF2B5EF4-FFF2-40B4-BE49-F238E27FC236}">
              <a16:creationId xmlns="" xmlns:a16="http://schemas.microsoft.com/office/drawing/2014/main" id="{00000000-0008-0000-0A00-00009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4319232"/>
          <a:ext cx="152400" cy="203200"/>
        </a:xfrm>
        <a:prstGeom prst="rect">
          <a:avLst/>
        </a:prstGeom>
        <a:noFill/>
        <a:ln w="1">
          <a:noFill/>
          <a:miter lim="800000"/>
          <a:headEnd/>
          <a:tailEnd type="none" w="med" len="med"/>
        </a:ln>
        <a:effectLst/>
      </xdr:spPr>
    </xdr:pic>
    <xdr:clientData/>
  </xdr:oneCellAnchor>
  <xdr:oneCellAnchor>
    <xdr:from>
      <xdr:col>3</xdr:col>
      <xdr:colOff>38099</xdr:colOff>
      <xdr:row>549</xdr:row>
      <xdr:rowOff>0</xdr:rowOff>
    </xdr:from>
    <xdr:ext cx="158750" cy="190500"/>
    <xdr:pic>
      <xdr:nvPicPr>
        <xdr:cNvPr id="1437" name="Picture 1436" descr="http://www.blogcdn.com/media/2012/09/ltenetworks.jpg">
          <a:extLst>
            <a:ext uri="{FF2B5EF4-FFF2-40B4-BE49-F238E27FC236}">
              <a16:creationId xmlns="" xmlns:a16="http://schemas.microsoft.com/office/drawing/2014/main" id="{00000000-0008-0000-0A00-00009D050000}"/>
            </a:ext>
          </a:extLst>
        </xdr:cNvPr>
        <xdr:cNvPicPr/>
      </xdr:nvPicPr>
      <xdr:blipFill>
        <a:blip xmlns:r="http://schemas.openxmlformats.org/officeDocument/2006/relationships" r:embed="rId50" cstate="print"/>
        <a:srcRect l="23556" r="27111"/>
        <a:stretch>
          <a:fillRect/>
        </a:stretch>
      </xdr:blipFill>
      <xdr:spPr bwMode="auto">
        <a:xfrm>
          <a:off x="2292349" y="216238667"/>
          <a:ext cx="158750" cy="190500"/>
        </a:xfrm>
        <a:prstGeom prst="rect">
          <a:avLst/>
        </a:prstGeom>
        <a:noFill/>
        <a:ln w="9525">
          <a:noFill/>
          <a:miter lim="800000"/>
          <a:headEnd/>
          <a:tailEnd/>
        </a:ln>
      </xdr:spPr>
    </xdr:pic>
    <xdr:clientData/>
  </xdr:oneCellAnchor>
  <xdr:oneCellAnchor>
    <xdr:from>
      <xdr:col>3</xdr:col>
      <xdr:colOff>0</xdr:colOff>
      <xdr:row>340</xdr:row>
      <xdr:rowOff>261408</xdr:rowOff>
    </xdr:from>
    <xdr:ext cx="209550" cy="160020"/>
    <xdr:pic>
      <xdr:nvPicPr>
        <xdr:cNvPr id="1443" name="Picture 5" descr="http://t0.gstatic.com/images?q=tbn:ANd9GcR2wLGNqdW1KVjSkkXzxtY9J7kSH3YArES1m5PQzzCeqCTDlyA1FA">
          <a:extLst>
            <a:ext uri="{FF2B5EF4-FFF2-40B4-BE49-F238E27FC236}">
              <a16:creationId xmlns="" xmlns:a16="http://schemas.microsoft.com/office/drawing/2014/main" id="{00000000-0008-0000-0A00-0000A3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2374408"/>
          <a:ext cx="209550" cy="160020"/>
        </a:xfrm>
        <a:prstGeom prst="rect">
          <a:avLst/>
        </a:prstGeom>
        <a:noFill/>
      </xdr:spPr>
    </xdr:pic>
    <xdr:clientData/>
  </xdr:oneCellAnchor>
  <xdr:oneCellAnchor>
    <xdr:from>
      <xdr:col>3</xdr:col>
      <xdr:colOff>1207557</xdr:colOff>
      <xdr:row>340</xdr:row>
      <xdr:rowOff>13757</xdr:rowOff>
    </xdr:from>
    <xdr:ext cx="152400" cy="203200"/>
    <xdr:pic>
      <xdr:nvPicPr>
        <xdr:cNvPr id="1444" name="Picture 4">
          <a:extLst>
            <a:ext uri="{FF2B5EF4-FFF2-40B4-BE49-F238E27FC236}">
              <a16:creationId xmlns="" xmlns:a16="http://schemas.microsoft.com/office/drawing/2014/main" id="{00000000-0008-0000-0A00-0000A4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42126757"/>
          <a:ext cx="152400" cy="203200"/>
        </a:xfrm>
        <a:prstGeom prst="rect">
          <a:avLst/>
        </a:prstGeom>
        <a:noFill/>
        <a:ln w="1">
          <a:noFill/>
          <a:miter lim="800000"/>
          <a:headEnd/>
          <a:tailEnd type="none" w="med" len="med"/>
        </a:ln>
        <a:effectLst/>
      </xdr:spPr>
    </xdr:pic>
    <xdr:clientData/>
  </xdr:oneCellAnchor>
  <xdr:oneCellAnchor>
    <xdr:from>
      <xdr:col>3</xdr:col>
      <xdr:colOff>38099</xdr:colOff>
      <xdr:row>340</xdr:row>
      <xdr:rowOff>0</xdr:rowOff>
    </xdr:from>
    <xdr:ext cx="158750" cy="190500"/>
    <xdr:pic>
      <xdr:nvPicPr>
        <xdr:cNvPr id="1445" name="Picture 1444" descr="http://www.blogcdn.com/media/2012/09/ltenetworks.jpg">
          <a:extLst>
            <a:ext uri="{FF2B5EF4-FFF2-40B4-BE49-F238E27FC236}">
              <a16:creationId xmlns="" xmlns:a16="http://schemas.microsoft.com/office/drawing/2014/main" id="{00000000-0008-0000-0A00-0000A5050000}"/>
            </a:ext>
          </a:extLst>
        </xdr:cNvPr>
        <xdr:cNvPicPr/>
      </xdr:nvPicPr>
      <xdr:blipFill>
        <a:blip xmlns:r="http://schemas.openxmlformats.org/officeDocument/2006/relationships" r:embed="rId50" cstate="print"/>
        <a:srcRect l="23556" r="27111"/>
        <a:stretch>
          <a:fillRect/>
        </a:stretch>
      </xdr:blipFill>
      <xdr:spPr bwMode="auto">
        <a:xfrm>
          <a:off x="2292349" y="142113000"/>
          <a:ext cx="158750" cy="190500"/>
        </a:xfrm>
        <a:prstGeom prst="rect">
          <a:avLst/>
        </a:prstGeom>
        <a:noFill/>
        <a:ln w="9525">
          <a:noFill/>
          <a:miter lim="800000"/>
          <a:headEnd/>
          <a:tailEnd/>
        </a:ln>
      </xdr:spPr>
    </xdr:pic>
    <xdr:clientData/>
  </xdr:oneCellAnchor>
  <xdr:oneCellAnchor>
    <xdr:from>
      <xdr:col>3</xdr:col>
      <xdr:colOff>0</xdr:colOff>
      <xdr:row>339</xdr:row>
      <xdr:rowOff>261408</xdr:rowOff>
    </xdr:from>
    <xdr:ext cx="209550" cy="160020"/>
    <xdr:pic>
      <xdr:nvPicPr>
        <xdr:cNvPr id="1446" name="Picture 5" descr="http://t0.gstatic.com/images?q=tbn:ANd9GcR2wLGNqdW1KVjSkkXzxtY9J7kSH3YArES1m5PQzzCeqCTDlyA1FA">
          <a:extLst>
            <a:ext uri="{FF2B5EF4-FFF2-40B4-BE49-F238E27FC236}">
              <a16:creationId xmlns="" xmlns:a16="http://schemas.microsoft.com/office/drawing/2014/main" id="{00000000-0008-0000-0A00-0000A6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1326658"/>
          <a:ext cx="209550" cy="160020"/>
        </a:xfrm>
        <a:prstGeom prst="rect">
          <a:avLst/>
        </a:prstGeom>
        <a:noFill/>
      </xdr:spPr>
    </xdr:pic>
    <xdr:clientData/>
  </xdr:oneCellAnchor>
  <xdr:oneCellAnchor>
    <xdr:from>
      <xdr:col>3</xdr:col>
      <xdr:colOff>1207557</xdr:colOff>
      <xdr:row>339</xdr:row>
      <xdr:rowOff>13757</xdr:rowOff>
    </xdr:from>
    <xdr:ext cx="152400" cy="203200"/>
    <xdr:pic>
      <xdr:nvPicPr>
        <xdr:cNvPr id="1447" name="Picture 4">
          <a:extLst>
            <a:ext uri="{FF2B5EF4-FFF2-40B4-BE49-F238E27FC236}">
              <a16:creationId xmlns="" xmlns:a16="http://schemas.microsoft.com/office/drawing/2014/main" id="{00000000-0008-0000-0A00-0000A7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41079007"/>
          <a:ext cx="152400" cy="203200"/>
        </a:xfrm>
        <a:prstGeom prst="rect">
          <a:avLst/>
        </a:prstGeom>
        <a:noFill/>
        <a:ln w="1">
          <a:noFill/>
          <a:miter lim="800000"/>
          <a:headEnd/>
          <a:tailEnd type="none" w="med" len="med"/>
        </a:ln>
        <a:effectLst/>
      </xdr:spPr>
    </xdr:pic>
    <xdr:clientData/>
  </xdr:oneCellAnchor>
  <xdr:oneCellAnchor>
    <xdr:from>
      <xdr:col>3</xdr:col>
      <xdr:colOff>38099</xdr:colOff>
      <xdr:row>339</xdr:row>
      <xdr:rowOff>0</xdr:rowOff>
    </xdr:from>
    <xdr:ext cx="158750" cy="190500"/>
    <xdr:pic>
      <xdr:nvPicPr>
        <xdr:cNvPr id="1448" name="Picture 1447" descr="http://www.blogcdn.com/media/2012/09/ltenetworks.jpg">
          <a:extLst>
            <a:ext uri="{FF2B5EF4-FFF2-40B4-BE49-F238E27FC236}">
              <a16:creationId xmlns="" xmlns:a16="http://schemas.microsoft.com/office/drawing/2014/main" id="{00000000-0008-0000-0A00-0000A8050000}"/>
            </a:ext>
          </a:extLst>
        </xdr:cNvPr>
        <xdr:cNvPicPr/>
      </xdr:nvPicPr>
      <xdr:blipFill>
        <a:blip xmlns:r="http://schemas.openxmlformats.org/officeDocument/2006/relationships" r:embed="rId50" cstate="print"/>
        <a:srcRect l="23556" r="27111"/>
        <a:stretch>
          <a:fillRect/>
        </a:stretch>
      </xdr:blipFill>
      <xdr:spPr bwMode="auto">
        <a:xfrm>
          <a:off x="2292349" y="141065250"/>
          <a:ext cx="158750" cy="190500"/>
        </a:xfrm>
        <a:prstGeom prst="rect">
          <a:avLst/>
        </a:prstGeom>
        <a:noFill/>
        <a:ln w="9525">
          <a:noFill/>
          <a:miter lim="800000"/>
          <a:headEnd/>
          <a:tailEnd/>
        </a:ln>
      </xdr:spPr>
    </xdr:pic>
    <xdr:clientData/>
  </xdr:oneCellAnchor>
  <xdr:oneCellAnchor>
    <xdr:from>
      <xdr:col>3</xdr:col>
      <xdr:colOff>0</xdr:colOff>
      <xdr:row>338</xdr:row>
      <xdr:rowOff>15079</xdr:rowOff>
    </xdr:from>
    <xdr:ext cx="200025" cy="140018"/>
    <xdr:pic>
      <xdr:nvPicPr>
        <xdr:cNvPr id="1449" name="Picture 5" descr="http://t0.gstatic.com/images?q=tbn:ANd9GcR2wLGNqdW1KVjSkkXzxtY9J7kSH3YArES1m5PQzzCeqCTDlyA1FA">
          <a:extLst>
            <a:ext uri="{FF2B5EF4-FFF2-40B4-BE49-F238E27FC236}">
              <a16:creationId xmlns="" xmlns:a16="http://schemas.microsoft.com/office/drawing/2014/main" id="{00000000-0008-0000-0A00-0000A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0032579"/>
          <a:ext cx="200025" cy="140018"/>
        </a:xfrm>
        <a:prstGeom prst="rect">
          <a:avLst/>
        </a:prstGeom>
        <a:noFill/>
      </xdr:spPr>
    </xdr:pic>
    <xdr:clientData/>
  </xdr:oneCellAnchor>
  <xdr:oneCellAnchor>
    <xdr:from>
      <xdr:col>3</xdr:col>
      <xdr:colOff>1227931</xdr:colOff>
      <xdr:row>338</xdr:row>
      <xdr:rowOff>0</xdr:rowOff>
    </xdr:from>
    <xdr:ext cx="152400" cy="203200"/>
    <xdr:pic>
      <xdr:nvPicPr>
        <xdr:cNvPr id="1450" name="Picture 4">
          <a:extLst>
            <a:ext uri="{FF2B5EF4-FFF2-40B4-BE49-F238E27FC236}">
              <a16:creationId xmlns="" xmlns:a16="http://schemas.microsoft.com/office/drawing/2014/main" id="{00000000-0008-0000-0A00-0000A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40017500"/>
          <a:ext cx="152400" cy="203200"/>
        </a:xfrm>
        <a:prstGeom prst="rect">
          <a:avLst/>
        </a:prstGeom>
        <a:noFill/>
        <a:ln w="1">
          <a:noFill/>
          <a:miter lim="800000"/>
          <a:headEnd/>
          <a:tailEnd type="none" w="med" len="med"/>
        </a:ln>
        <a:effectLst/>
      </xdr:spPr>
    </xdr:pic>
    <xdr:clientData/>
  </xdr:oneCellAnchor>
  <xdr:oneCellAnchor>
    <xdr:from>
      <xdr:col>3</xdr:col>
      <xdr:colOff>0</xdr:colOff>
      <xdr:row>337</xdr:row>
      <xdr:rowOff>261408</xdr:rowOff>
    </xdr:from>
    <xdr:ext cx="209550" cy="160020"/>
    <xdr:pic>
      <xdr:nvPicPr>
        <xdr:cNvPr id="1451" name="Picture 5" descr="http://t0.gstatic.com/images?q=tbn:ANd9GcR2wLGNqdW1KVjSkkXzxtY9J7kSH3YArES1m5PQzzCeqCTDlyA1FA">
          <a:extLst>
            <a:ext uri="{FF2B5EF4-FFF2-40B4-BE49-F238E27FC236}">
              <a16:creationId xmlns="" xmlns:a16="http://schemas.microsoft.com/office/drawing/2014/main" id="{00000000-0008-0000-0A00-0000A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9231158"/>
          <a:ext cx="209550" cy="160020"/>
        </a:xfrm>
        <a:prstGeom prst="rect">
          <a:avLst/>
        </a:prstGeom>
        <a:noFill/>
      </xdr:spPr>
    </xdr:pic>
    <xdr:clientData/>
  </xdr:oneCellAnchor>
  <xdr:oneCellAnchor>
    <xdr:from>
      <xdr:col>3</xdr:col>
      <xdr:colOff>1207557</xdr:colOff>
      <xdr:row>337</xdr:row>
      <xdr:rowOff>13757</xdr:rowOff>
    </xdr:from>
    <xdr:ext cx="152400" cy="203200"/>
    <xdr:pic>
      <xdr:nvPicPr>
        <xdr:cNvPr id="1452" name="Picture 4">
          <a:extLst>
            <a:ext uri="{FF2B5EF4-FFF2-40B4-BE49-F238E27FC236}">
              <a16:creationId xmlns="" xmlns:a16="http://schemas.microsoft.com/office/drawing/2014/main" id="{00000000-0008-0000-0A00-0000A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38983507"/>
          <a:ext cx="152400" cy="203200"/>
        </a:xfrm>
        <a:prstGeom prst="rect">
          <a:avLst/>
        </a:prstGeom>
        <a:noFill/>
        <a:ln w="1">
          <a:noFill/>
          <a:miter lim="800000"/>
          <a:headEnd/>
          <a:tailEnd type="none" w="med" len="med"/>
        </a:ln>
        <a:effectLst/>
      </xdr:spPr>
    </xdr:pic>
    <xdr:clientData/>
  </xdr:oneCellAnchor>
  <xdr:oneCellAnchor>
    <xdr:from>
      <xdr:col>3</xdr:col>
      <xdr:colOff>38099</xdr:colOff>
      <xdr:row>337</xdr:row>
      <xdr:rowOff>0</xdr:rowOff>
    </xdr:from>
    <xdr:ext cx="158750" cy="190500"/>
    <xdr:pic>
      <xdr:nvPicPr>
        <xdr:cNvPr id="1453" name="Picture 1452" descr="http://www.blogcdn.com/media/2012/09/ltenetworks.jpg">
          <a:extLst>
            <a:ext uri="{FF2B5EF4-FFF2-40B4-BE49-F238E27FC236}">
              <a16:creationId xmlns="" xmlns:a16="http://schemas.microsoft.com/office/drawing/2014/main" id="{00000000-0008-0000-0A00-0000AD050000}"/>
            </a:ext>
          </a:extLst>
        </xdr:cNvPr>
        <xdr:cNvPicPr/>
      </xdr:nvPicPr>
      <xdr:blipFill>
        <a:blip xmlns:r="http://schemas.openxmlformats.org/officeDocument/2006/relationships" r:embed="rId50" cstate="print"/>
        <a:srcRect l="23556" r="27111"/>
        <a:stretch>
          <a:fillRect/>
        </a:stretch>
      </xdr:blipFill>
      <xdr:spPr bwMode="auto">
        <a:xfrm>
          <a:off x="2292349" y="138969750"/>
          <a:ext cx="158750" cy="190500"/>
        </a:xfrm>
        <a:prstGeom prst="rect">
          <a:avLst/>
        </a:prstGeom>
        <a:noFill/>
        <a:ln w="9525">
          <a:noFill/>
          <a:miter lim="800000"/>
          <a:headEnd/>
          <a:tailEnd/>
        </a:ln>
      </xdr:spPr>
    </xdr:pic>
    <xdr:clientData/>
  </xdr:oneCellAnchor>
  <xdr:oneCellAnchor>
    <xdr:from>
      <xdr:col>3</xdr:col>
      <xdr:colOff>0</xdr:colOff>
      <xdr:row>336</xdr:row>
      <xdr:rowOff>15079</xdr:rowOff>
    </xdr:from>
    <xdr:ext cx="200025" cy="140018"/>
    <xdr:pic>
      <xdr:nvPicPr>
        <xdr:cNvPr id="1454" name="Picture 5" descr="http://t0.gstatic.com/images?q=tbn:ANd9GcR2wLGNqdW1KVjSkkXzxtY9J7kSH3YArES1m5PQzzCeqCTDlyA1FA">
          <a:extLst>
            <a:ext uri="{FF2B5EF4-FFF2-40B4-BE49-F238E27FC236}">
              <a16:creationId xmlns="" xmlns:a16="http://schemas.microsoft.com/office/drawing/2014/main" id="{00000000-0008-0000-0A00-0000A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37937079"/>
          <a:ext cx="200025" cy="140018"/>
        </a:xfrm>
        <a:prstGeom prst="rect">
          <a:avLst/>
        </a:prstGeom>
        <a:noFill/>
      </xdr:spPr>
    </xdr:pic>
    <xdr:clientData/>
  </xdr:oneCellAnchor>
  <xdr:oneCellAnchor>
    <xdr:from>
      <xdr:col>3</xdr:col>
      <xdr:colOff>1227931</xdr:colOff>
      <xdr:row>336</xdr:row>
      <xdr:rowOff>0</xdr:rowOff>
    </xdr:from>
    <xdr:ext cx="152400" cy="203200"/>
    <xdr:pic>
      <xdr:nvPicPr>
        <xdr:cNvPr id="1455" name="Picture 4">
          <a:extLst>
            <a:ext uri="{FF2B5EF4-FFF2-40B4-BE49-F238E27FC236}">
              <a16:creationId xmlns="" xmlns:a16="http://schemas.microsoft.com/office/drawing/2014/main" id="{00000000-0008-0000-0A00-0000A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82181" y="137922000"/>
          <a:ext cx="152400" cy="203200"/>
        </a:xfrm>
        <a:prstGeom prst="rect">
          <a:avLst/>
        </a:prstGeom>
        <a:noFill/>
        <a:ln w="1">
          <a:noFill/>
          <a:miter lim="800000"/>
          <a:headEnd/>
          <a:tailEnd type="none" w="med" len="med"/>
        </a:ln>
        <a:effectLst/>
      </xdr:spPr>
    </xdr:pic>
    <xdr:clientData/>
  </xdr:oneCellAnchor>
  <xdr:oneCellAnchor>
    <xdr:from>
      <xdr:col>3</xdr:col>
      <xdr:colOff>0</xdr:colOff>
      <xdr:row>548</xdr:row>
      <xdr:rowOff>261408</xdr:rowOff>
    </xdr:from>
    <xdr:ext cx="209550" cy="160020"/>
    <xdr:pic>
      <xdr:nvPicPr>
        <xdr:cNvPr id="1358" name="Picture 5" descr="http://t0.gstatic.com/images?q=tbn:ANd9GcR2wLGNqdW1KVjSkkXzxtY9J7kSH3YArES1m5PQzzCeqCTDlyA1FA">
          <a:extLst>
            <a:ext uri="{FF2B5EF4-FFF2-40B4-BE49-F238E27FC236}">
              <a16:creationId xmlns="" xmlns:a16="http://schemas.microsoft.com/office/drawing/2014/main" id="{00000000-0008-0000-0A00-00004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2804758"/>
          <a:ext cx="209550" cy="160020"/>
        </a:xfrm>
        <a:prstGeom prst="rect">
          <a:avLst/>
        </a:prstGeom>
        <a:noFill/>
      </xdr:spPr>
    </xdr:pic>
    <xdr:clientData/>
  </xdr:oneCellAnchor>
  <xdr:oneCellAnchor>
    <xdr:from>
      <xdr:col>3</xdr:col>
      <xdr:colOff>1455207</xdr:colOff>
      <xdr:row>548</xdr:row>
      <xdr:rowOff>23282</xdr:rowOff>
    </xdr:from>
    <xdr:ext cx="152400" cy="203200"/>
    <xdr:pic>
      <xdr:nvPicPr>
        <xdr:cNvPr id="1359" name="Picture 4">
          <a:extLst>
            <a:ext uri="{FF2B5EF4-FFF2-40B4-BE49-F238E27FC236}">
              <a16:creationId xmlns="" xmlns:a16="http://schemas.microsoft.com/office/drawing/2014/main" id="{00000000-0008-0000-0A00-00004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2566632"/>
          <a:ext cx="152400" cy="203200"/>
        </a:xfrm>
        <a:prstGeom prst="rect">
          <a:avLst/>
        </a:prstGeom>
        <a:noFill/>
        <a:ln w="1">
          <a:noFill/>
          <a:miter lim="800000"/>
          <a:headEnd/>
          <a:tailEnd type="none" w="med" len="med"/>
        </a:ln>
        <a:effectLst/>
      </xdr:spPr>
    </xdr:pic>
    <xdr:clientData/>
  </xdr:oneCellAnchor>
  <xdr:oneCellAnchor>
    <xdr:from>
      <xdr:col>3</xdr:col>
      <xdr:colOff>38099</xdr:colOff>
      <xdr:row>548</xdr:row>
      <xdr:rowOff>0</xdr:rowOff>
    </xdr:from>
    <xdr:ext cx="158750" cy="190500"/>
    <xdr:pic>
      <xdr:nvPicPr>
        <xdr:cNvPr id="1363" name="Picture 1362" descr="http://www.blogcdn.com/media/2012/09/ltenetworks.jpg">
          <a:extLst>
            <a:ext uri="{FF2B5EF4-FFF2-40B4-BE49-F238E27FC236}">
              <a16:creationId xmlns="" xmlns:a16="http://schemas.microsoft.com/office/drawing/2014/main" id="{00000000-0008-0000-0A00-000053050000}"/>
            </a:ext>
          </a:extLst>
        </xdr:cNvPr>
        <xdr:cNvPicPr/>
      </xdr:nvPicPr>
      <xdr:blipFill>
        <a:blip xmlns:r="http://schemas.openxmlformats.org/officeDocument/2006/relationships" r:embed="rId50" cstate="print"/>
        <a:srcRect l="23556" r="27111"/>
        <a:stretch>
          <a:fillRect/>
        </a:stretch>
      </xdr:blipFill>
      <xdr:spPr bwMode="auto">
        <a:xfrm>
          <a:off x="2285999" y="232543350"/>
          <a:ext cx="158750" cy="190500"/>
        </a:xfrm>
        <a:prstGeom prst="rect">
          <a:avLst/>
        </a:prstGeom>
        <a:noFill/>
        <a:ln w="9525">
          <a:noFill/>
          <a:miter lim="800000"/>
          <a:headEnd/>
          <a:tailEnd/>
        </a:ln>
      </xdr:spPr>
    </xdr:pic>
    <xdr:clientData/>
  </xdr:oneCellAnchor>
  <xdr:oneCellAnchor>
    <xdr:from>
      <xdr:col>3</xdr:col>
      <xdr:colOff>0</xdr:colOff>
      <xdr:row>547</xdr:row>
      <xdr:rowOff>261408</xdr:rowOff>
    </xdr:from>
    <xdr:ext cx="209550" cy="160020"/>
    <xdr:pic>
      <xdr:nvPicPr>
        <xdr:cNvPr id="1368" name="Picture 5" descr="http://t0.gstatic.com/images?q=tbn:ANd9GcR2wLGNqdW1KVjSkkXzxtY9J7kSH3YArES1m5PQzzCeqCTDlyA1FA">
          <a:extLst>
            <a:ext uri="{FF2B5EF4-FFF2-40B4-BE49-F238E27FC236}">
              <a16:creationId xmlns="" xmlns:a16="http://schemas.microsoft.com/office/drawing/2014/main" id="{00000000-0008-0000-0A00-000058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2804758"/>
          <a:ext cx="209550" cy="160020"/>
        </a:xfrm>
        <a:prstGeom prst="rect">
          <a:avLst/>
        </a:prstGeom>
        <a:noFill/>
      </xdr:spPr>
    </xdr:pic>
    <xdr:clientData/>
  </xdr:oneCellAnchor>
  <xdr:oneCellAnchor>
    <xdr:from>
      <xdr:col>3</xdr:col>
      <xdr:colOff>1455207</xdr:colOff>
      <xdr:row>547</xdr:row>
      <xdr:rowOff>23282</xdr:rowOff>
    </xdr:from>
    <xdr:ext cx="152400" cy="203200"/>
    <xdr:pic>
      <xdr:nvPicPr>
        <xdr:cNvPr id="1372" name="Picture 4">
          <a:extLst>
            <a:ext uri="{FF2B5EF4-FFF2-40B4-BE49-F238E27FC236}">
              <a16:creationId xmlns="" xmlns:a16="http://schemas.microsoft.com/office/drawing/2014/main" id="{00000000-0008-0000-0A00-00005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2566632"/>
          <a:ext cx="152400" cy="203200"/>
        </a:xfrm>
        <a:prstGeom prst="rect">
          <a:avLst/>
        </a:prstGeom>
        <a:noFill/>
        <a:ln w="1">
          <a:noFill/>
          <a:miter lim="800000"/>
          <a:headEnd/>
          <a:tailEnd type="none" w="med" len="med"/>
        </a:ln>
        <a:effectLst/>
      </xdr:spPr>
    </xdr:pic>
    <xdr:clientData/>
  </xdr:oneCellAnchor>
  <xdr:oneCellAnchor>
    <xdr:from>
      <xdr:col>3</xdr:col>
      <xdr:colOff>38099</xdr:colOff>
      <xdr:row>547</xdr:row>
      <xdr:rowOff>0</xdr:rowOff>
    </xdr:from>
    <xdr:ext cx="158750" cy="190500"/>
    <xdr:pic>
      <xdr:nvPicPr>
        <xdr:cNvPr id="1373" name="Picture 1372" descr="http://www.blogcdn.com/media/2012/09/ltenetworks.jpg">
          <a:extLst>
            <a:ext uri="{FF2B5EF4-FFF2-40B4-BE49-F238E27FC236}">
              <a16:creationId xmlns="" xmlns:a16="http://schemas.microsoft.com/office/drawing/2014/main" id="{00000000-0008-0000-0A00-00005D050000}"/>
            </a:ext>
          </a:extLst>
        </xdr:cNvPr>
        <xdr:cNvPicPr/>
      </xdr:nvPicPr>
      <xdr:blipFill>
        <a:blip xmlns:r="http://schemas.openxmlformats.org/officeDocument/2006/relationships" r:embed="rId50" cstate="print"/>
        <a:srcRect l="23556" r="27111"/>
        <a:stretch>
          <a:fillRect/>
        </a:stretch>
      </xdr:blipFill>
      <xdr:spPr bwMode="auto">
        <a:xfrm>
          <a:off x="2285999" y="232543350"/>
          <a:ext cx="158750" cy="190500"/>
        </a:xfrm>
        <a:prstGeom prst="rect">
          <a:avLst/>
        </a:prstGeom>
        <a:noFill/>
        <a:ln w="9525">
          <a:noFill/>
          <a:miter lim="800000"/>
          <a:headEnd/>
          <a:tailEnd/>
        </a:ln>
      </xdr:spPr>
    </xdr:pic>
    <xdr:clientData/>
  </xdr:oneCellAnchor>
  <xdr:oneCellAnchor>
    <xdr:from>
      <xdr:col>3</xdr:col>
      <xdr:colOff>0</xdr:colOff>
      <xdr:row>177</xdr:row>
      <xdr:rowOff>261408</xdr:rowOff>
    </xdr:from>
    <xdr:ext cx="209550" cy="160020"/>
    <xdr:pic>
      <xdr:nvPicPr>
        <xdr:cNvPr id="1423" name="Picture 5" descr="http://t0.gstatic.com/images?q=tbn:ANd9GcR2wLGNqdW1KVjSkkXzxtY9J7kSH3YArES1m5PQzzCeqCTDlyA1FA">
          <a:extLst>
            <a:ext uri="{FF2B5EF4-FFF2-40B4-BE49-F238E27FC236}">
              <a16:creationId xmlns="" xmlns:a16="http://schemas.microsoft.com/office/drawing/2014/main" id="{00000000-0008-0000-0A00-00008F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54735749"/>
          <a:ext cx="209550" cy="160020"/>
        </a:xfrm>
        <a:prstGeom prst="rect">
          <a:avLst/>
        </a:prstGeom>
        <a:noFill/>
      </xdr:spPr>
    </xdr:pic>
    <xdr:clientData/>
  </xdr:oneCellAnchor>
  <xdr:oneCellAnchor>
    <xdr:from>
      <xdr:col>3</xdr:col>
      <xdr:colOff>1450009</xdr:colOff>
      <xdr:row>177</xdr:row>
      <xdr:rowOff>13757</xdr:rowOff>
    </xdr:from>
    <xdr:ext cx="152400" cy="203200"/>
    <xdr:pic>
      <xdr:nvPicPr>
        <xdr:cNvPr id="1462" name="Picture 4">
          <a:extLst>
            <a:ext uri="{FF2B5EF4-FFF2-40B4-BE49-F238E27FC236}">
              <a16:creationId xmlns="" xmlns:a16="http://schemas.microsoft.com/office/drawing/2014/main" id="{00000000-0008-0000-0A00-0000B6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1373" y="54488098"/>
          <a:ext cx="152400" cy="203200"/>
        </a:xfrm>
        <a:prstGeom prst="rect">
          <a:avLst/>
        </a:prstGeom>
        <a:noFill/>
        <a:ln w="1">
          <a:noFill/>
          <a:miter lim="800000"/>
          <a:headEnd/>
          <a:tailEnd type="none" w="med" len="med"/>
        </a:ln>
        <a:effectLst/>
      </xdr:spPr>
    </xdr:pic>
    <xdr:clientData/>
  </xdr:oneCellAnchor>
  <xdr:oneCellAnchor>
    <xdr:from>
      <xdr:col>3</xdr:col>
      <xdr:colOff>38099</xdr:colOff>
      <xdr:row>177</xdr:row>
      <xdr:rowOff>0</xdr:rowOff>
    </xdr:from>
    <xdr:ext cx="158750" cy="190500"/>
    <xdr:pic>
      <xdr:nvPicPr>
        <xdr:cNvPr id="1463" name="Picture 1462" descr="http://www.blogcdn.com/media/2012/09/ltenetworks.jpg">
          <a:extLst>
            <a:ext uri="{FF2B5EF4-FFF2-40B4-BE49-F238E27FC236}">
              <a16:creationId xmlns="" xmlns:a16="http://schemas.microsoft.com/office/drawing/2014/main" id="{00000000-0008-0000-0A00-0000B7050000}"/>
            </a:ext>
          </a:extLst>
        </xdr:cNvPr>
        <xdr:cNvPicPr/>
      </xdr:nvPicPr>
      <xdr:blipFill>
        <a:blip xmlns:r="http://schemas.openxmlformats.org/officeDocument/2006/relationships" r:embed="rId50" cstate="print"/>
        <a:srcRect l="23556" r="27111"/>
        <a:stretch>
          <a:fillRect/>
        </a:stretch>
      </xdr:blipFill>
      <xdr:spPr bwMode="auto">
        <a:xfrm>
          <a:off x="2289463" y="54474341"/>
          <a:ext cx="158750" cy="190500"/>
        </a:xfrm>
        <a:prstGeom prst="rect">
          <a:avLst/>
        </a:prstGeom>
        <a:noFill/>
        <a:ln w="9525">
          <a:noFill/>
          <a:miter lim="800000"/>
          <a:headEnd/>
          <a:tailEnd/>
        </a:ln>
      </xdr:spPr>
    </xdr:pic>
    <xdr:clientData/>
  </xdr:oneCellAnchor>
  <xdr:oneCellAnchor>
    <xdr:from>
      <xdr:col>3</xdr:col>
      <xdr:colOff>0</xdr:colOff>
      <xdr:row>546</xdr:row>
      <xdr:rowOff>261408</xdr:rowOff>
    </xdr:from>
    <xdr:ext cx="209550" cy="160020"/>
    <xdr:pic>
      <xdr:nvPicPr>
        <xdr:cNvPr id="1465" name="Picture 5" descr="http://t0.gstatic.com/images?q=tbn:ANd9GcR2wLGNqdW1KVjSkkXzxtY9J7kSH3YArES1m5PQzzCeqCTDlyA1FA">
          <a:extLst>
            <a:ext uri="{FF2B5EF4-FFF2-40B4-BE49-F238E27FC236}">
              <a16:creationId xmlns="" xmlns:a16="http://schemas.microsoft.com/office/drawing/2014/main" id="{00000000-0008-0000-0A00-0000B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234342613"/>
          <a:ext cx="209550" cy="160020"/>
        </a:xfrm>
        <a:prstGeom prst="rect">
          <a:avLst/>
        </a:prstGeom>
        <a:noFill/>
      </xdr:spPr>
    </xdr:pic>
    <xdr:clientData/>
  </xdr:oneCellAnchor>
  <xdr:oneCellAnchor>
    <xdr:from>
      <xdr:col>3</xdr:col>
      <xdr:colOff>1455207</xdr:colOff>
      <xdr:row>546</xdr:row>
      <xdr:rowOff>23282</xdr:rowOff>
    </xdr:from>
    <xdr:ext cx="152400" cy="203200"/>
    <xdr:pic>
      <xdr:nvPicPr>
        <xdr:cNvPr id="1466" name="Picture 4">
          <a:extLst>
            <a:ext uri="{FF2B5EF4-FFF2-40B4-BE49-F238E27FC236}">
              <a16:creationId xmlns="" xmlns:a16="http://schemas.microsoft.com/office/drawing/2014/main" id="{00000000-0008-0000-0A00-0000B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6571" y="234104487"/>
          <a:ext cx="152400" cy="203200"/>
        </a:xfrm>
        <a:prstGeom prst="rect">
          <a:avLst/>
        </a:prstGeom>
        <a:noFill/>
        <a:ln w="1">
          <a:noFill/>
          <a:miter lim="800000"/>
          <a:headEnd/>
          <a:tailEnd type="none" w="med" len="med"/>
        </a:ln>
        <a:effectLst/>
      </xdr:spPr>
    </xdr:pic>
    <xdr:clientData/>
  </xdr:oneCellAnchor>
  <xdr:oneCellAnchor>
    <xdr:from>
      <xdr:col>3</xdr:col>
      <xdr:colOff>38099</xdr:colOff>
      <xdr:row>546</xdr:row>
      <xdr:rowOff>0</xdr:rowOff>
    </xdr:from>
    <xdr:ext cx="158750" cy="190500"/>
    <xdr:pic>
      <xdr:nvPicPr>
        <xdr:cNvPr id="1467" name="Picture 1466" descr="http://www.blogcdn.com/media/2012/09/ltenetworks.jpg">
          <a:extLst>
            <a:ext uri="{FF2B5EF4-FFF2-40B4-BE49-F238E27FC236}">
              <a16:creationId xmlns="" xmlns:a16="http://schemas.microsoft.com/office/drawing/2014/main" id="{00000000-0008-0000-0A00-0000BB050000}"/>
            </a:ext>
          </a:extLst>
        </xdr:cNvPr>
        <xdr:cNvPicPr/>
      </xdr:nvPicPr>
      <xdr:blipFill>
        <a:blip xmlns:r="http://schemas.openxmlformats.org/officeDocument/2006/relationships" r:embed="rId50" cstate="print"/>
        <a:srcRect l="23556" r="27111"/>
        <a:stretch>
          <a:fillRect/>
        </a:stretch>
      </xdr:blipFill>
      <xdr:spPr bwMode="auto">
        <a:xfrm>
          <a:off x="2289463" y="234081205"/>
          <a:ext cx="158750" cy="190500"/>
        </a:xfrm>
        <a:prstGeom prst="rect">
          <a:avLst/>
        </a:prstGeom>
        <a:noFill/>
        <a:ln w="9525">
          <a:noFill/>
          <a:miter lim="800000"/>
          <a:headEnd/>
          <a:tailEnd/>
        </a:ln>
      </xdr:spPr>
    </xdr:pic>
    <xdr:clientData/>
  </xdr:oneCellAnchor>
  <xdr:oneCellAnchor>
    <xdr:from>
      <xdr:col>3</xdr:col>
      <xdr:colOff>0</xdr:colOff>
      <xdr:row>545</xdr:row>
      <xdr:rowOff>261408</xdr:rowOff>
    </xdr:from>
    <xdr:ext cx="209550" cy="160020"/>
    <xdr:pic>
      <xdr:nvPicPr>
        <xdr:cNvPr id="1469" name="Picture 5" descr="http://t0.gstatic.com/images?q=tbn:ANd9GcR2wLGNqdW1KVjSkkXzxtY9J7kSH3YArES1m5PQzzCeqCTDlyA1FA">
          <a:extLst>
            <a:ext uri="{FF2B5EF4-FFF2-40B4-BE49-F238E27FC236}">
              <a16:creationId xmlns="" xmlns:a16="http://schemas.microsoft.com/office/drawing/2014/main" id="{00000000-0008-0000-0A00-0000BD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234342613"/>
          <a:ext cx="209550" cy="160020"/>
        </a:xfrm>
        <a:prstGeom prst="rect">
          <a:avLst/>
        </a:prstGeom>
        <a:noFill/>
      </xdr:spPr>
    </xdr:pic>
    <xdr:clientData/>
  </xdr:oneCellAnchor>
  <xdr:oneCellAnchor>
    <xdr:from>
      <xdr:col>3</xdr:col>
      <xdr:colOff>1455207</xdr:colOff>
      <xdr:row>545</xdr:row>
      <xdr:rowOff>23282</xdr:rowOff>
    </xdr:from>
    <xdr:ext cx="152400" cy="203200"/>
    <xdr:pic>
      <xdr:nvPicPr>
        <xdr:cNvPr id="1470" name="Picture 4">
          <a:extLst>
            <a:ext uri="{FF2B5EF4-FFF2-40B4-BE49-F238E27FC236}">
              <a16:creationId xmlns="" xmlns:a16="http://schemas.microsoft.com/office/drawing/2014/main" id="{00000000-0008-0000-0A00-0000BE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6571" y="234104487"/>
          <a:ext cx="152400" cy="203200"/>
        </a:xfrm>
        <a:prstGeom prst="rect">
          <a:avLst/>
        </a:prstGeom>
        <a:noFill/>
        <a:ln w="1">
          <a:noFill/>
          <a:miter lim="800000"/>
          <a:headEnd/>
          <a:tailEnd type="none" w="med" len="med"/>
        </a:ln>
        <a:effectLst/>
      </xdr:spPr>
    </xdr:pic>
    <xdr:clientData/>
  </xdr:oneCellAnchor>
  <xdr:oneCellAnchor>
    <xdr:from>
      <xdr:col>3</xdr:col>
      <xdr:colOff>38099</xdr:colOff>
      <xdr:row>545</xdr:row>
      <xdr:rowOff>0</xdr:rowOff>
    </xdr:from>
    <xdr:ext cx="158750" cy="190500"/>
    <xdr:pic>
      <xdr:nvPicPr>
        <xdr:cNvPr id="1471" name="Picture 1470" descr="http://www.blogcdn.com/media/2012/09/ltenetworks.jpg">
          <a:extLst>
            <a:ext uri="{FF2B5EF4-FFF2-40B4-BE49-F238E27FC236}">
              <a16:creationId xmlns="" xmlns:a16="http://schemas.microsoft.com/office/drawing/2014/main" id="{00000000-0008-0000-0A00-0000BF050000}"/>
            </a:ext>
          </a:extLst>
        </xdr:cNvPr>
        <xdr:cNvPicPr/>
      </xdr:nvPicPr>
      <xdr:blipFill>
        <a:blip xmlns:r="http://schemas.openxmlformats.org/officeDocument/2006/relationships" r:embed="rId50" cstate="print"/>
        <a:srcRect l="23556" r="27111"/>
        <a:stretch>
          <a:fillRect/>
        </a:stretch>
      </xdr:blipFill>
      <xdr:spPr bwMode="auto">
        <a:xfrm>
          <a:off x="2289463" y="234081205"/>
          <a:ext cx="158750" cy="190500"/>
        </a:xfrm>
        <a:prstGeom prst="rect">
          <a:avLst/>
        </a:prstGeom>
        <a:noFill/>
        <a:ln w="9525">
          <a:noFill/>
          <a:miter lim="800000"/>
          <a:headEnd/>
          <a:tailEnd/>
        </a:ln>
      </xdr:spPr>
    </xdr:pic>
    <xdr:clientData/>
  </xdr:oneCellAnchor>
  <xdr:twoCellAnchor editAs="oneCell">
    <xdr:from>
      <xdr:col>3</xdr:col>
      <xdr:colOff>0</xdr:colOff>
      <xdr:row>928</xdr:row>
      <xdr:rowOff>261408</xdr:rowOff>
    </xdr:from>
    <xdr:to>
      <xdr:col>3</xdr:col>
      <xdr:colOff>209550</xdr:colOff>
      <xdr:row>928</xdr:row>
      <xdr:rowOff>421428</xdr:rowOff>
    </xdr:to>
    <xdr:pic>
      <xdr:nvPicPr>
        <xdr:cNvPr id="1474" name="Picture 5" descr="http://t0.gstatic.com/images?q=tbn:ANd9GcR2wLGNqdW1KVjSkkXzxtY9J7kSH3YArES1m5PQzzCeqCTDlyA1FA">
          <a:extLst>
            <a:ext uri="{FF2B5EF4-FFF2-40B4-BE49-F238E27FC236}">
              <a16:creationId xmlns="" xmlns:a16="http://schemas.microsoft.com/office/drawing/2014/main" id="{00000000-0008-0000-0A00-0000C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644289953"/>
          <a:ext cx="209550" cy="160020"/>
        </a:xfrm>
        <a:prstGeom prst="rect">
          <a:avLst/>
        </a:prstGeom>
        <a:noFill/>
      </xdr:spPr>
    </xdr:pic>
    <xdr:clientData/>
  </xdr:twoCellAnchor>
  <xdr:twoCellAnchor editAs="oneCell">
    <xdr:from>
      <xdr:col>3</xdr:col>
      <xdr:colOff>1207557</xdr:colOff>
      <xdr:row>928</xdr:row>
      <xdr:rowOff>13757</xdr:rowOff>
    </xdr:from>
    <xdr:to>
      <xdr:col>3</xdr:col>
      <xdr:colOff>1359957</xdr:colOff>
      <xdr:row>928</xdr:row>
      <xdr:rowOff>216957</xdr:rowOff>
    </xdr:to>
    <xdr:pic>
      <xdr:nvPicPr>
        <xdr:cNvPr id="1475" name="Picture 4">
          <a:extLst>
            <a:ext uri="{FF2B5EF4-FFF2-40B4-BE49-F238E27FC236}">
              <a16:creationId xmlns="" xmlns:a16="http://schemas.microsoft.com/office/drawing/2014/main" id="{00000000-0008-0000-0A00-0000C3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8921" y="644042302"/>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928</xdr:row>
      <xdr:rowOff>0</xdr:rowOff>
    </xdr:from>
    <xdr:to>
      <xdr:col>3</xdr:col>
      <xdr:colOff>196849</xdr:colOff>
      <xdr:row>928</xdr:row>
      <xdr:rowOff>190500</xdr:rowOff>
    </xdr:to>
    <xdr:pic>
      <xdr:nvPicPr>
        <xdr:cNvPr id="1476" name="Picture 1475" descr="http://www.blogcdn.com/media/2012/09/ltenetworks.jpg">
          <a:extLst>
            <a:ext uri="{FF2B5EF4-FFF2-40B4-BE49-F238E27FC236}">
              <a16:creationId xmlns="" xmlns:a16="http://schemas.microsoft.com/office/drawing/2014/main" id="{00000000-0008-0000-0A00-0000C4050000}"/>
            </a:ext>
          </a:extLst>
        </xdr:cNvPr>
        <xdr:cNvPicPr/>
      </xdr:nvPicPr>
      <xdr:blipFill>
        <a:blip xmlns:r="http://schemas.openxmlformats.org/officeDocument/2006/relationships" r:embed="rId50" cstate="print"/>
        <a:srcRect l="23556" r="27111"/>
        <a:stretch>
          <a:fillRect/>
        </a:stretch>
      </xdr:blipFill>
      <xdr:spPr bwMode="auto">
        <a:xfrm>
          <a:off x="2289463" y="644028545"/>
          <a:ext cx="158750" cy="190500"/>
        </a:xfrm>
        <a:prstGeom prst="rect">
          <a:avLst/>
        </a:prstGeom>
        <a:noFill/>
        <a:ln w="9525">
          <a:noFill/>
          <a:miter lim="800000"/>
          <a:headEnd/>
          <a:tailEnd/>
        </a:ln>
      </xdr:spPr>
    </xdr:pic>
    <xdr:clientData/>
  </xdr:twoCellAnchor>
  <xdr:oneCellAnchor>
    <xdr:from>
      <xdr:col>3</xdr:col>
      <xdr:colOff>0</xdr:colOff>
      <xdr:row>544</xdr:row>
      <xdr:rowOff>261408</xdr:rowOff>
    </xdr:from>
    <xdr:ext cx="209550" cy="160020"/>
    <xdr:pic>
      <xdr:nvPicPr>
        <xdr:cNvPr id="1479" name="Picture 5" descr="http://t0.gstatic.com/images?q=tbn:ANd9GcR2wLGNqdW1KVjSkkXzxtY9J7kSH3YArES1m5PQzzCeqCTDlyA1FA">
          <a:extLst>
            <a:ext uri="{FF2B5EF4-FFF2-40B4-BE49-F238E27FC236}">
              <a16:creationId xmlns="" xmlns:a16="http://schemas.microsoft.com/office/drawing/2014/main" id="{00000000-0008-0000-0A00-0000C7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234342613"/>
          <a:ext cx="209550" cy="160020"/>
        </a:xfrm>
        <a:prstGeom prst="rect">
          <a:avLst/>
        </a:prstGeom>
        <a:noFill/>
      </xdr:spPr>
    </xdr:pic>
    <xdr:clientData/>
  </xdr:oneCellAnchor>
  <xdr:oneCellAnchor>
    <xdr:from>
      <xdr:col>3</xdr:col>
      <xdr:colOff>1455207</xdr:colOff>
      <xdr:row>544</xdr:row>
      <xdr:rowOff>23282</xdr:rowOff>
    </xdr:from>
    <xdr:ext cx="152400" cy="203200"/>
    <xdr:pic>
      <xdr:nvPicPr>
        <xdr:cNvPr id="1480" name="Picture 4">
          <a:extLst>
            <a:ext uri="{FF2B5EF4-FFF2-40B4-BE49-F238E27FC236}">
              <a16:creationId xmlns="" xmlns:a16="http://schemas.microsoft.com/office/drawing/2014/main" id="{00000000-0008-0000-0A00-0000C8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6571" y="234104487"/>
          <a:ext cx="152400" cy="203200"/>
        </a:xfrm>
        <a:prstGeom prst="rect">
          <a:avLst/>
        </a:prstGeom>
        <a:noFill/>
        <a:ln w="1">
          <a:noFill/>
          <a:miter lim="800000"/>
          <a:headEnd/>
          <a:tailEnd type="none" w="med" len="med"/>
        </a:ln>
        <a:effectLst/>
      </xdr:spPr>
    </xdr:pic>
    <xdr:clientData/>
  </xdr:oneCellAnchor>
  <xdr:oneCellAnchor>
    <xdr:from>
      <xdr:col>3</xdr:col>
      <xdr:colOff>38099</xdr:colOff>
      <xdr:row>544</xdr:row>
      <xdr:rowOff>0</xdr:rowOff>
    </xdr:from>
    <xdr:ext cx="158750" cy="190500"/>
    <xdr:pic>
      <xdr:nvPicPr>
        <xdr:cNvPr id="1481" name="Picture 1480" descr="http://www.blogcdn.com/media/2012/09/ltenetworks.jpg">
          <a:extLst>
            <a:ext uri="{FF2B5EF4-FFF2-40B4-BE49-F238E27FC236}">
              <a16:creationId xmlns="" xmlns:a16="http://schemas.microsoft.com/office/drawing/2014/main" id="{00000000-0008-0000-0A00-0000C9050000}"/>
            </a:ext>
          </a:extLst>
        </xdr:cNvPr>
        <xdr:cNvPicPr/>
      </xdr:nvPicPr>
      <xdr:blipFill>
        <a:blip xmlns:r="http://schemas.openxmlformats.org/officeDocument/2006/relationships" r:embed="rId50" cstate="print"/>
        <a:srcRect l="23556" r="27111"/>
        <a:stretch>
          <a:fillRect/>
        </a:stretch>
      </xdr:blipFill>
      <xdr:spPr bwMode="auto">
        <a:xfrm>
          <a:off x="2289463" y="234081205"/>
          <a:ext cx="158750" cy="190500"/>
        </a:xfrm>
        <a:prstGeom prst="rect">
          <a:avLst/>
        </a:prstGeom>
        <a:noFill/>
        <a:ln w="9525">
          <a:noFill/>
          <a:miter lim="800000"/>
          <a:headEnd/>
          <a:tailEnd/>
        </a:ln>
      </xdr:spPr>
    </xdr:pic>
    <xdr:clientData/>
  </xdr:oneCellAnchor>
  <xdr:oneCellAnchor>
    <xdr:from>
      <xdr:col>3</xdr:col>
      <xdr:colOff>0</xdr:colOff>
      <xdr:row>543</xdr:row>
      <xdr:rowOff>261408</xdr:rowOff>
    </xdr:from>
    <xdr:ext cx="209550" cy="160020"/>
    <xdr:pic>
      <xdr:nvPicPr>
        <xdr:cNvPr id="1484" name="Picture 5" descr="http://t0.gstatic.com/images?q=tbn:ANd9GcR2wLGNqdW1KVjSkkXzxtY9J7kSH3YArES1m5PQzzCeqCTDlyA1FA">
          <a:extLst>
            <a:ext uri="{FF2B5EF4-FFF2-40B4-BE49-F238E27FC236}">
              <a16:creationId xmlns="" xmlns:a16="http://schemas.microsoft.com/office/drawing/2014/main" id="{00000000-0008-0000-0A00-0000CC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235641476"/>
          <a:ext cx="209550" cy="160020"/>
        </a:xfrm>
        <a:prstGeom prst="rect">
          <a:avLst/>
        </a:prstGeom>
        <a:noFill/>
      </xdr:spPr>
    </xdr:pic>
    <xdr:clientData/>
  </xdr:oneCellAnchor>
  <xdr:oneCellAnchor>
    <xdr:from>
      <xdr:col>3</xdr:col>
      <xdr:colOff>1455207</xdr:colOff>
      <xdr:row>543</xdr:row>
      <xdr:rowOff>23282</xdr:rowOff>
    </xdr:from>
    <xdr:ext cx="152400" cy="203200"/>
    <xdr:pic>
      <xdr:nvPicPr>
        <xdr:cNvPr id="1485" name="Picture 4">
          <a:extLst>
            <a:ext uri="{FF2B5EF4-FFF2-40B4-BE49-F238E27FC236}">
              <a16:creationId xmlns="" xmlns:a16="http://schemas.microsoft.com/office/drawing/2014/main" id="{00000000-0008-0000-0A00-0000CD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6571" y="235403350"/>
          <a:ext cx="152400" cy="203200"/>
        </a:xfrm>
        <a:prstGeom prst="rect">
          <a:avLst/>
        </a:prstGeom>
        <a:noFill/>
        <a:ln w="1">
          <a:noFill/>
          <a:miter lim="800000"/>
          <a:headEnd/>
          <a:tailEnd type="none" w="med" len="med"/>
        </a:ln>
        <a:effectLst/>
      </xdr:spPr>
    </xdr:pic>
    <xdr:clientData/>
  </xdr:oneCellAnchor>
  <xdr:oneCellAnchor>
    <xdr:from>
      <xdr:col>3</xdr:col>
      <xdr:colOff>38099</xdr:colOff>
      <xdr:row>543</xdr:row>
      <xdr:rowOff>0</xdr:rowOff>
    </xdr:from>
    <xdr:ext cx="158750" cy="190500"/>
    <xdr:pic>
      <xdr:nvPicPr>
        <xdr:cNvPr id="1486" name="Picture 1485" descr="http://www.blogcdn.com/media/2012/09/ltenetworks.jpg">
          <a:extLst>
            <a:ext uri="{FF2B5EF4-FFF2-40B4-BE49-F238E27FC236}">
              <a16:creationId xmlns="" xmlns:a16="http://schemas.microsoft.com/office/drawing/2014/main" id="{00000000-0008-0000-0A00-0000CE050000}"/>
            </a:ext>
          </a:extLst>
        </xdr:cNvPr>
        <xdr:cNvPicPr/>
      </xdr:nvPicPr>
      <xdr:blipFill>
        <a:blip xmlns:r="http://schemas.openxmlformats.org/officeDocument/2006/relationships" r:embed="rId50" cstate="print"/>
        <a:srcRect l="23556" r="27111"/>
        <a:stretch>
          <a:fillRect/>
        </a:stretch>
      </xdr:blipFill>
      <xdr:spPr bwMode="auto">
        <a:xfrm>
          <a:off x="2289463" y="235380068"/>
          <a:ext cx="158750" cy="190500"/>
        </a:xfrm>
        <a:prstGeom prst="rect">
          <a:avLst/>
        </a:prstGeom>
        <a:noFill/>
        <a:ln w="9525">
          <a:noFill/>
          <a:miter lim="800000"/>
          <a:headEnd/>
          <a:tailEnd/>
        </a:ln>
      </xdr:spPr>
    </xdr:pic>
    <xdr:clientData/>
  </xdr:oneCellAnchor>
  <xdr:oneCellAnchor>
    <xdr:from>
      <xdr:col>3</xdr:col>
      <xdr:colOff>0</xdr:colOff>
      <xdr:row>542</xdr:row>
      <xdr:rowOff>261408</xdr:rowOff>
    </xdr:from>
    <xdr:ext cx="209550" cy="160020"/>
    <xdr:pic>
      <xdr:nvPicPr>
        <xdr:cNvPr id="1487" name="Picture 5" descr="http://t0.gstatic.com/images?q=tbn:ANd9GcR2wLGNqdW1KVjSkkXzxtY9J7kSH3YArES1m5PQzzCeqCTDlyA1FA">
          <a:extLst>
            <a:ext uri="{FF2B5EF4-FFF2-40B4-BE49-F238E27FC236}">
              <a16:creationId xmlns="" xmlns:a16="http://schemas.microsoft.com/office/drawing/2014/main" id="{00000000-0008-0000-0A00-0000CF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234342613"/>
          <a:ext cx="209550" cy="160020"/>
        </a:xfrm>
        <a:prstGeom prst="rect">
          <a:avLst/>
        </a:prstGeom>
        <a:noFill/>
      </xdr:spPr>
    </xdr:pic>
    <xdr:clientData/>
  </xdr:oneCellAnchor>
  <xdr:oneCellAnchor>
    <xdr:from>
      <xdr:col>3</xdr:col>
      <xdr:colOff>1455207</xdr:colOff>
      <xdr:row>542</xdr:row>
      <xdr:rowOff>23282</xdr:rowOff>
    </xdr:from>
    <xdr:ext cx="152400" cy="203200"/>
    <xdr:pic>
      <xdr:nvPicPr>
        <xdr:cNvPr id="1488" name="Picture 4">
          <a:extLst>
            <a:ext uri="{FF2B5EF4-FFF2-40B4-BE49-F238E27FC236}">
              <a16:creationId xmlns="" xmlns:a16="http://schemas.microsoft.com/office/drawing/2014/main" id="{00000000-0008-0000-0A00-0000D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6571" y="234104487"/>
          <a:ext cx="152400" cy="203200"/>
        </a:xfrm>
        <a:prstGeom prst="rect">
          <a:avLst/>
        </a:prstGeom>
        <a:noFill/>
        <a:ln w="1">
          <a:noFill/>
          <a:miter lim="800000"/>
          <a:headEnd/>
          <a:tailEnd type="none" w="med" len="med"/>
        </a:ln>
        <a:effectLst/>
      </xdr:spPr>
    </xdr:pic>
    <xdr:clientData/>
  </xdr:oneCellAnchor>
  <xdr:oneCellAnchor>
    <xdr:from>
      <xdr:col>3</xdr:col>
      <xdr:colOff>38099</xdr:colOff>
      <xdr:row>542</xdr:row>
      <xdr:rowOff>0</xdr:rowOff>
    </xdr:from>
    <xdr:ext cx="158750" cy="190500"/>
    <xdr:pic>
      <xdr:nvPicPr>
        <xdr:cNvPr id="1489" name="Picture 1488" descr="http://www.blogcdn.com/media/2012/09/ltenetworks.jpg">
          <a:extLst>
            <a:ext uri="{FF2B5EF4-FFF2-40B4-BE49-F238E27FC236}">
              <a16:creationId xmlns="" xmlns:a16="http://schemas.microsoft.com/office/drawing/2014/main" id="{00000000-0008-0000-0A00-0000D1050000}"/>
            </a:ext>
          </a:extLst>
        </xdr:cNvPr>
        <xdr:cNvPicPr/>
      </xdr:nvPicPr>
      <xdr:blipFill>
        <a:blip xmlns:r="http://schemas.openxmlformats.org/officeDocument/2006/relationships" r:embed="rId50" cstate="print"/>
        <a:srcRect l="23556" r="27111"/>
        <a:stretch>
          <a:fillRect/>
        </a:stretch>
      </xdr:blipFill>
      <xdr:spPr bwMode="auto">
        <a:xfrm>
          <a:off x="2289463" y="234081205"/>
          <a:ext cx="158750" cy="190500"/>
        </a:xfrm>
        <a:prstGeom prst="rect">
          <a:avLst/>
        </a:prstGeom>
        <a:noFill/>
        <a:ln w="9525">
          <a:noFill/>
          <a:miter lim="800000"/>
          <a:headEnd/>
          <a:tailEnd/>
        </a:ln>
      </xdr:spPr>
    </xdr:pic>
    <xdr:clientData/>
  </xdr:oneCellAnchor>
  <xdr:oneCellAnchor>
    <xdr:from>
      <xdr:col>3</xdr:col>
      <xdr:colOff>0</xdr:colOff>
      <xdr:row>225</xdr:row>
      <xdr:rowOff>261408</xdr:rowOff>
    </xdr:from>
    <xdr:ext cx="209550" cy="160020"/>
    <xdr:pic>
      <xdr:nvPicPr>
        <xdr:cNvPr id="1490" name="Picture 5" descr="http://t0.gstatic.com/images?q=tbn:ANd9GcR2wLGNqdW1KVjSkkXzxtY9J7kSH3YArES1m5PQzzCeqCTDlyA1FA">
          <a:extLst>
            <a:ext uri="{FF2B5EF4-FFF2-40B4-BE49-F238E27FC236}">
              <a16:creationId xmlns="" xmlns:a16="http://schemas.microsoft.com/office/drawing/2014/main" id="{00000000-0008-0000-0A00-0000D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1364" y="87631635"/>
          <a:ext cx="209550" cy="160020"/>
        </a:xfrm>
        <a:prstGeom prst="rect">
          <a:avLst/>
        </a:prstGeom>
        <a:noFill/>
      </xdr:spPr>
    </xdr:pic>
    <xdr:clientData/>
  </xdr:oneCellAnchor>
  <xdr:oneCellAnchor>
    <xdr:from>
      <xdr:col>3</xdr:col>
      <xdr:colOff>1207557</xdr:colOff>
      <xdr:row>225</xdr:row>
      <xdr:rowOff>13757</xdr:rowOff>
    </xdr:from>
    <xdr:ext cx="152400" cy="203200"/>
    <xdr:pic>
      <xdr:nvPicPr>
        <xdr:cNvPr id="1491" name="Picture 4">
          <a:extLst>
            <a:ext uri="{FF2B5EF4-FFF2-40B4-BE49-F238E27FC236}">
              <a16:creationId xmlns="" xmlns:a16="http://schemas.microsoft.com/office/drawing/2014/main" id="{00000000-0008-0000-0A00-0000D3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8921" y="87383984"/>
          <a:ext cx="152400" cy="203200"/>
        </a:xfrm>
        <a:prstGeom prst="rect">
          <a:avLst/>
        </a:prstGeom>
        <a:noFill/>
        <a:ln w="1">
          <a:noFill/>
          <a:miter lim="800000"/>
          <a:headEnd/>
          <a:tailEnd type="none" w="med" len="med"/>
        </a:ln>
        <a:effectLst/>
      </xdr:spPr>
    </xdr:pic>
    <xdr:clientData/>
  </xdr:oneCellAnchor>
  <xdr:oneCellAnchor>
    <xdr:from>
      <xdr:col>3</xdr:col>
      <xdr:colOff>38099</xdr:colOff>
      <xdr:row>225</xdr:row>
      <xdr:rowOff>0</xdr:rowOff>
    </xdr:from>
    <xdr:ext cx="158750" cy="190500"/>
    <xdr:pic>
      <xdr:nvPicPr>
        <xdr:cNvPr id="1492" name="Picture 1491" descr="http://www.blogcdn.com/media/2012/09/ltenetworks.jpg">
          <a:extLst>
            <a:ext uri="{FF2B5EF4-FFF2-40B4-BE49-F238E27FC236}">
              <a16:creationId xmlns="" xmlns:a16="http://schemas.microsoft.com/office/drawing/2014/main" id="{00000000-0008-0000-0A00-0000D4050000}"/>
            </a:ext>
          </a:extLst>
        </xdr:cNvPr>
        <xdr:cNvPicPr/>
      </xdr:nvPicPr>
      <xdr:blipFill>
        <a:blip xmlns:r="http://schemas.openxmlformats.org/officeDocument/2006/relationships" r:embed="rId50" cstate="print"/>
        <a:srcRect l="23556" r="27111"/>
        <a:stretch>
          <a:fillRect/>
        </a:stretch>
      </xdr:blipFill>
      <xdr:spPr bwMode="auto">
        <a:xfrm>
          <a:off x="2289463" y="87370227"/>
          <a:ext cx="158750" cy="190500"/>
        </a:xfrm>
        <a:prstGeom prst="rect">
          <a:avLst/>
        </a:prstGeom>
        <a:noFill/>
        <a:ln w="9525">
          <a:noFill/>
          <a:miter lim="800000"/>
          <a:headEnd/>
          <a:tailEnd/>
        </a:ln>
      </xdr:spPr>
    </xdr:pic>
    <xdr:clientData/>
  </xdr:oneCellAnchor>
  <xdr:oneCellAnchor>
    <xdr:from>
      <xdr:col>3</xdr:col>
      <xdr:colOff>0</xdr:colOff>
      <xdr:row>541</xdr:row>
      <xdr:rowOff>261408</xdr:rowOff>
    </xdr:from>
    <xdr:ext cx="209550" cy="160020"/>
    <xdr:pic>
      <xdr:nvPicPr>
        <xdr:cNvPr id="1397" name="Picture 5" descr="http://t0.gstatic.com/images?q=tbn:ANd9GcR2wLGNqdW1KVjSkkXzxtY9J7kSH3YArES1m5PQzzCeqCTDlyA1FA">
          <a:extLst>
            <a:ext uri="{FF2B5EF4-FFF2-40B4-BE49-F238E27FC236}">
              <a16:creationId xmlns="" xmlns:a16="http://schemas.microsoft.com/office/drawing/2014/main" id="{00000000-0008-0000-0A00-000075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8033983"/>
          <a:ext cx="209550" cy="160020"/>
        </a:xfrm>
        <a:prstGeom prst="rect">
          <a:avLst/>
        </a:prstGeom>
        <a:noFill/>
      </xdr:spPr>
    </xdr:pic>
    <xdr:clientData/>
  </xdr:oneCellAnchor>
  <xdr:oneCellAnchor>
    <xdr:from>
      <xdr:col>3</xdr:col>
      <xdr:colOff>1455207</xdr:colOff>
      <xdr:row>541</xdr:row>
      <xdr:rowOff>23282</xdr:rowOff>
    </xdr:from>
    <xdr:ext cx="152400" cy="203200"/>
    <xdr:pic>
      <xdr:nvPicPr>
        <xdr:cNvPr id="1401" name="Picture 4">
          <a:extLst>
            <a:ext uri="{FF2B5EF4-FFF2-40B4-BE49-F238E27FC236}">
              <a16:creationId xmlns="" xmlns:a16="http://schemas.microsoft.com/office/drawing/2014/main" id="{00000000-0008-0000-0A00-000079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7795857"/>
          <a:ext cx="152400" cy="203200"/>
        </a:xfrm>
        <a:prstGeom prst="rect">
          <a:avLst/>
        </a:prstGeom>
        <a:noFill/>
        <a:ln w="1">
          <a:noFill/>
          <a:miter lim="800000"/>
          <a:headEnd/>
          <a:tailEnd type="none" w="med" len="med"/>
        </a:ln>
        <a:effectLst/>
      </xdr:spPr>
    </xdr:pic>
    <xdr:clientData/>
  </xdr:oneCellAnchor>
  <xdr:oneCellAnchor>
    <xdr:from>
      <xdr:col>3</xdr:col>
      <xdr:colOff>38099</xdr:colOff>
      <xdr:row>541</xdr:row>
      <xdr:rowOff>0</xdr:rowOff>
    </xdr:from>
    <xdr:ext cx="158750" cy="190500"/>
    <xdr:pic>
      <xdr:nvPicPr>
        <xdr:cNvPr id="1402" name="Picture 1401" descr="http://www.blogcdn.com/media/2012/09/ltenetworks.jpg">
          <a:extLst>
            <a:ext uri="{FF2B5EF4-FFF2-40B4-BE49-F238E27FC236}">
              <a16:creationId xmlns="" xmlns:a16="http://schemas.microsoft.com/office/drawing/2014/main" id="{00000000-0008-0000-0A00-00007A050000}"/>
            </a:ext>
          </a:extLst>
        </xdr:cNvPr>
        <xdr:cNvPicPr/>
      </xdr:nvPicPr>
      <xdr:blipFill>
        <a:blip xmlns:r="http://schemas.openxmlformats.org/officeDocument/2006/relationships" r:embed="rId50" cstate="print"/>
        <a:srcRect l="23556" r="27111"/>
        <a:stretch>
          <a:fillRect/>
        </a:stretch>
      </xdr:blipFill>
      <xdr:spPr bwMode="auto">
        <a:xfrm>
          <a:off x="2285999" y="237772575"/>
          <a:ext cx="158750" cy="190500"/>
        </a:xfrm>
        <a:prstGeom prst="rect">
          <a:avLst/>
        </a:prstGeom>
        <a:noFill/>
        <a:ln w="9525">
          <a:noFill/>
          <a:miter lim="800000"/>
          <a:headEnd/>
          <a:tailEnd/>
        </a:ln>
      </xdr:spPr>
    </xdr:pic>
    <xdr:clientData/>
  </xdr:oneCellAnchor>
  <xdr:oneCellAnchor>
    <xdr:from>
      <xdr:col>3</xdr:col>
      <xdr:colOff>0</xdr:colOff>
      <xdr:row>540</xdr:row>
      <xdr:rowOff>261408</xdr:rowOff>
    </xdr:from>
    <xdr:ext cx="209550" cy="160020"/>
    <xdr:pic>
      <xdr:nvPicPr>
        <xdr:cNvPr id="1403" name="Picture 5" descr="http://t0.gstatic.com/images?q=tbn:ANd9GcR2wLGNqdW1KVjSkkXzxtY9J7kSH3YArES1m5PQzzCeqCTDlyA1FA">
          <a:extLst>
            <a:ext uri="{FF2B5EF4-FFF2-40B4-BE49-F238E27FC236}">
              <a16:creationId xmlns="" xmlns:a16="http://schemas.microsoft.com/office/drawing/2014/main" id="{00000000-0008-0000-0A00-00007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6738583"/>
          <a:ext cx="209550" cy="160020"/>
        </a:xfrm>
        <a:prstGeom prst="rect">
          <a:avLst/>
        </a:prstGeom>
        <a:noFill/>
      </xdr:spPr>
    </xdr:pic>
    <xdr:clientData/>
  </xdr:oneCellAnchor>
  <xdr:oneCellAnchor>
    <xdr:from>
      <xdr:col>3</xdr:col>
      <xdr:colOff>1455207</xdr:colOff>
      <xdr:row>540</xdr:row>
      <xdr:rowOff>23282</xdr:rowOff>
    </xdr:from>
    <xdr:ext cx="152400" cy="203200"/>
    <xdr:pic>
      <xdr:nvPicPr>
        <xdr:cNvPr id="1404" name="Picture 4">
          <a:extLst>
            <a:ext uri="{FF2B5EF4-FFF2-40B4-BE49-F238E27FC236}">
              <a16:creationId xmlns="" xmlns:a16="http://schemas.microsoft.com/office/drawing/2014/main" id="{00000000-0008-0000-0A00-00007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6500457"/>
          <a:ext cx="152400" cy="203200"/>
        </a:xfrm>
        <a:prstGeom prst="rect">
          <a:avLst/>
        </a:prstGeom>
        <a:noFill/>
        <a:ln w="1">
          <a:noFill/>
          <a:miter lim="800000"/>
          <a:headEnd/>
          <a:tailEnd type="none" w="med" len="med"/>
        </a:ln>
        <a:effectLst/>
      </xdr:spPr>
    </xdr:pic>
    <xdr:clientData/>
  </xdr:oneCellAnchor>
  <xdr:oneCellAnchor>
    <xdr:from>
      <xdr:col>3</xdr:col>
      <xdr:colOff>38099</xdr:colOff>
      <xdr:row>540</xdr:row>
      <xdr:rowOff>0</xdr:rowOff>
    </xdr:from>
    <xdr:ext cx="158750" cy="190500"/>
    <xdr:pic>
      <xdr:nvPicPr>
        <xdr:cNvPr id="1414" name="Picture 1413" descr="http://www.blogcdn.com/media/2012/09/ltenetworks.jpg">
          <a:extLst>
            <a:ext uri="{FF2B5EF4-FFF2-40B4-BE49-F238E27FC236}">
              <a16:creationId xmlns="" xmlns:a16="http://schemas.microsoft.com/office/drawing/2014/main" id="{00000000-0008-0000-0A00-000086050000}"/>
            </a:ext>
          </a:extLst>
        </xdr:cNvPr>
        <xdr:cNvPicPr/>
      </xdr:nvPicPr>
      <xdr:blipFill>
        <a:blip xmlns:r="http://schemas.openxmlformats.org/officeDocument/2006/relationships" r:embed="rId50" cstate="print"/>
        <a:srcRect l="23556" r="27111"/>
        <a:stretch>
          <a:fillRect/>
        </a:stretch>
      </xdr:blipFill>
      <xdr:spPr bwMode="auto">
        <a:xfrm>
          <a:off x="2285999" y="236477175"/>
          <a:ext cx="158750" cy="190500"/>
        </a:xfrm>
        <a:prstGeom prst="rect">
          <a:avLst/>
        </a:prstGeom>
        <a:noFill/>
        <a:ln w="9525">
          <a:noFill/>
          <a:miter lim="800000"/>
          <a:headEnd/>
          <a:tailEnd/>
        </a:ln>
      </xdr:spPr>
    </xdr:pic>
    <xdr:clientData/>
  </xdr:oneCellAnchor>
  <xdr:oneCellAnchor>
    <xdr:from>
      <xdr:col>3</xdr:col>
      <xdr:colOff>0</xdr:colOff>
      <xdr:row>539</xdr:row>
      <xdr:rowOff>261408</xdr:rowOff>
    </xdr:from>
    <xdr:ext cx="209550" cy="160020"/>
    <xdr:pic>
      <xdr:nvPicPr>
        <xdr:cNvPr id="1422" name="Picture 5" descr="http://t0.gstatic.com/images?q=tbn:ANd9GcR2wLGNqdW1KVjSkkXzxtY9J7kSH3YArES1m5PQzzCeqCTDlyA1FA">
          <a:extLst>
            <a:ext uri="{FF2B5EF4-FFF2-40B4-BE49-F238E27FC236}">
              <a16:creationId xmlns="" xmlns:a16="http://schemas.microsoft.com/office/drawing/2014/main" id="{00000000-0008-0000-0A00-00008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6738583"/>
          <a:ext cx="209550" cy="160020"/>
        </a:xfrm>
        <a:prstGeom prst="rect">
          <a:avLst/>
        </a:prstGeom>
        <a:noFill/>
      </xdr:spPr>
    </xdr:pic>
    <xdr:clientData/>
  </xdr:oneCellAnchor>
  <xdr:oneCellAnchor>
    <xdr:from>
      <xdr:col>3</xdr:col>
      <xdr:colOff>1246721</xdr:colOff>
      <xdr:row>539</xdr:row>
      <xdr:rowOff>23282</xdr:rowOff>
    </xdr:from>
    <xdr:ext cx="152400" cy="203200"/>
    <xdr:pic>
      <xdr:nvPicPr>
        <xdr:cNvPr id="1426" name="Picture 4">
          <a:extLst>
            <a:ext uri="{FF2B5EF4-FFF2-40B4-BE49-F238E27FC236}">
              <a16:creationId xmlns="" xmlns:a16="http://schemas.microsoft.com/office/drawing/2014/main" id="{00000000-0008-0000-0A00-000092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6555199"/>
          <a:ext cx="152400" cy="203200"/>
        </a:xfrm>
        <a:prstGeom prst="rect">
          <a:avLst/>
        </a:prstGeom>
        <a:noFill/>
        <a:ln w="1">
          <a:noFill/>
          <a:miter lim="800000"/>
          <a:headEnd/>
          <a:tailEnd type="none" w="med" len="med"/>
        </a:ln>
        <a:effectLst/>
      </xdr:spPr>
    </xdr:pic>
    <xdr:clientData/>
  </xdr:oneCellAnchor>
  <xdr:oneCellAnchor>
    <xdr:from>
      <xdr:col>3</xdr:col>
      <xdr:colOff>38099</xdr:colOff>
      <xdr:row>539</xdr:row>
      <xdr:rowOff>0</xdr:rowOff>
    </xdr:from>
    <xdr:ext cx="158750" cy="190500"/>
    <xdr:pic>
      <xdr:nvPicPr>
        <xdr:cNvPr id="1430" name="Picture 1429" descr="http://www.blogcdn.com/media/2012/09/ltenetworks.jpg">
          <a:extLst>
            <a:ext uri="{FF2B5EF4-FFF2-40B4-BE49-F238E27FC236}">
              <a16:creationId xmlns="" xmlns:a16="http://schemas.microsoft.com/office/drawing/2014/main" id="{00000000-0008-0000-0A00-000096050000}"/>
            </a:ext>
          </a:extLst>
        </xdr:cNvPr>
        <xdr:cNvPicPr/>
      </xdr:nvPicPr>
      <xdr:blipFill>
        <a:blip xmlns:r="http://schemas.openxmlformats.org/officeDocument/2006/relationships" r:embed="rId50" cstate="print"/>
        <a:srcRect l="23556" r="27111"/>
        <a:stretch>
          <a:fillRect/>
        </a:stretch>
      </xdr:blipFill>
      <xdr:spPr bwMode="auto">
        <a:xfrm>
          <a:off x="2285999" y="236477175"/>
          <a:ext cx="158750" cy="190500"/>
        </a:xfrm>
        <a:prstGeom prst="rect">
          <a:avLst/>
        </a:prstGeom>
        <a:noFill/>
        <a:ln w="9525">
          <a:noFill/>
          <a:miter lim="800000"/>
          <a:headEnd/>
          <a:tailEnd/>
        </a:ln>
      </xdr:spPr>
    </xdr:pic>
    <xdr:clientData/>
  </xdr:oneCellAnchor>
  <xdr:oneCellAnchor>
    <xdr:from>
      <xdr:col>3</xdr:col>
      <xdr:colOff>0</xdr:colOff>
      <xdr:row>224</xdr:row>
      <xdr:rowOff>261408</xdr:rowOff>
    </xdr:from>
    <xdr:ext cx="209550" cy="160020"/>
    <xdr:pic>
      <xdr:nvPicPr>
        <xdr:cNvPr id="1438" name="Picture 5" descr="http://t0.gstatic.com/images?q=tbn:ANd9GcR2wLGNqdW1KVjSkkXzxtY9J7kSH3YArES1m5PQzzCeqCTDlyA1FA">
          <a:extLst>
            <a:ext uri="{FF2B5EF4-FFF2-40B4-BE49-F238E27FC236}">
              <a16:creationId xmlns="" xmlns:a16="http://schemas.microsoft.com/office/drawing/2014/main" id="{00000000-0008-0000-0A00-00009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87577083"/>
          <a:ext cx="209550" cy="160020"/>
        </a:xfrm>
        <a:prstGeom prst="rect">
          <a:avLst/>
        </a:prstGeom>
        <a:noFill/>
      </xdr:spPr>
    </xdr:pic>
    <xdr:clientData/>
  </xdr:oneCellAnchor>
  <xdr:oneCellAnchor>
    <xdr:from>
      <xdr:col>3</xdr:col>
      <xdr:colOff>1207557</xdr:colOff>
      <xdr:row>224</xdr:row>
      <xdr:rowOff>13757</xdr:rowOff>
    </xdr:from>
    <xdr:ext cx="152400" cy="203200"/>
    <xdr:pic>
      <xdr:nvPicPr>
        <xdr:cNvPr id="1439" name="Picture 4">
          <a:extLst>
            <a:ext uri="{FF2B5EF4-FFF2-40B4-BE49-F238E27FC236}">
              <a16:creationId xmlns="" xmlns:a16="http://schemas.microsoft.com/office/drawing/2014/main" id="{00000000-0008-0000-0A00-00009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5457" y="87329432"/>
          <a:ext cx="152400" cy="203200"/>
        </a:xfrm>
        <a:prstGeom prst="rect">
          <a:avLst/>
        </a:prstGeom>
        <a:noFill/>
        <a:ln w="1">
          <a:noFill/>
          <a:miter lim="800000"/>
          <a:headEnd/>
          <a:tailEnd type="none" w="med" len="med"/>
        </a:ln>
        <a:effectLst/>
      </xdr:spPr>
    </xdr:pic>
    <xdr:clientData/>
  </xdr:oneCellAnchor>
  <xdr:oneCellAnchor>
    <xdr:from>
      <xdr:col>3</xdr:col>
      <xdr:colOff>38099</xdr:colOff>
      <xdr:row>224</xdr:row>
      <xdr:rowOff>0</xdr:rowOff>
    </xdr:from>
    <xdr:ext cx="158750" cy="190500"/>
    <xdr:pic>
      <xdr:nvPicPr>
        <xdr:cNvPr id="1440" name="Picture 1439" descr="http://www.blogcdn.com/media/2012/09/ltenetworks.jpg">
          <a:extLst>
            <a:ext uri="{FF2B5EF4-FFF2-40B4-BE49-F238E27FC236}">
              <a16:creationId xmlns="" xmlns:a16="http://schemas.microsoft.com/office/drawing/2014/main" id="{00000000-0008-0000-0A00-0000A0050000}"/>
            </a:ext>
          </a:extLst>
        </xdr:cNvPr>
        <xdr:cNvPicPr/>
      </xdr:nvPicPr>
      <xdr:blipFill>
        <a:blip xmlns:r="http://schemas.openxmlformats.org/officeDocument/2006/relationships" r:embed="rId50" cstate="print"/>
        <a:srcRect l="23556" r="27111"/>
        <a:stretch>
          <a:fillRect/>
        </a:stretch>
      </xdr:blipFill>
      <xdr:spPr bwMode="auto">
        <a:xfrm>
          <a:off x="2285999" y="87315675"/>
          <a:ext cx="158750" cy="190500"/>
        </a:xfrm>
        <a:prstGeom prst="rect">
          <a:avLst/>
        </a:prstGeom>
        <a:noFill/>
        <a:ln w="9525">
          <a:noFill/>
          <a:miter lim="800000"/>
          <a:headEnd/>
          <a:tailEnd/>
        </a:ln>
      </xdr:spPr>
    </xdr:pic>
    <xdr:clientData/>
  </xdr:oneCellAnchor>
  <xdr:oneCellAnchor>
    <xdr:from>
      <xdr:col>3</xdr:col>
      <xdr:colOff>0</xdr:colOff>
      <xdr:row>538</xdr:row>
      <xdr:rowOff>261408</xdr:rowOff>
    </xdr:from>
    <xdr:ext cx="209550" cy="160020"/>
    <xdr:pic>
      <xdr:nvPicPr>
        <xdr:cNvPr id="1442" name="Picture 5" descr="http://t0.gstatic.com/images?q=tbn:ANd9GcR2wLGNqdW1KVjSkkXzxtY9J7kSH3YArES1m5PQzzCeqCTDlyA1FA">
          <a:extLst>
            <a:ext uri="{FF2B5EF4-FFF2-40B4-BE49-F238E27FC236}">
              <a16:creationId xmlns="" xmlns:a16="http://schemas.microsoft.com/office/drawing/2014/main" id="{00000000-0008-0000-0A00-0000A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8281633"/>
          <a:ext cx="209550" cy="160020"/>
        </a:xfrm>
        <a:prstGeom prst="rect">
          <a:avLst/>
        </a:prstGeom>
        <a:noFill/>
      </xdr:spPr>
    </xdr:pic>
    <xdr:clientData/>
  </xdr:oneCellAnchor>
  <xdr:oneCellAnchor>
    <xdr:from>
      <xdr:col>3</xdr:col>
      <xdr:colOff>1455207</xdr:colOff>
      <xdr:row>538</xdr:row>
      <xdr:rowOff>23282</xdr:rowOff>
    </xdr:from>
    <xdr:ext cx="152400" cy="203200"/>
    <xdr:pic>
      <xdr:nvPicPr>
        <xdr:cNvPr id="1456" name="Picture 4">
          <a:extLst>
            <a:ext uri="{FF2B5EF4-FFF2-40B4-BE49-F238E27FC236}">
              <a16:creationId xmlns="" xmlns:a16="http://schemas.microsoft.com/office/drawing/2014/main" id="{00000000-0008-0000-0A00-0000B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8043507"/>
          <a:ext cx="152400" cy="203200"/>
        </a:xfrm>
        <a:prstGeom prst="rect">
          <a:avLst/>
        </a:prstGeom>
        <a:noFill/>
        <a:ln w="1">
          <a:noFill/>
          <a:miter lim="800000"/>
          <a:headEnd/>
          <a:tailEnd type="none" w="med" len="med"/>
        </a:ln>
        <a:effectLst/>
      </xdr:spPr>
    </xdr:pic>
    <xdr:clientData/>
  </xdr:oneCellAnchor>
  <xdr:oneCellAnchor>
    <xdr:from>
      <xdr:col>3</xdr:col>
      <xdr:colOff>38099</xdr:colOff>
      <xdr:row>538</xdr:row>
      <xdr:rowOff>0</xdr:rowOff>
    </xdr:from>
    <xdr:ext cx="158750" cy="190500"/>
    <xdr:pic>
      <xdr:nvPicPr>
        <xdr:cNvPr id="1457" name="Picture 1456" descr="http://www.blogcdn.com/media/2012/09/ltenetworks.jpg">
          <a:extLst>
            <a:ext uri="{FF2B5EF4-FFF2-40B4-BE49-F238E27FC236}">
              <a16:creationId xmlns="" xmlns:a16="http://schemas.microsoft.com/office/drawing/2014/main" id="{00000000-0008-0000-0A00-0000B1050000}"/>
            </a:ext>
          </a:extLst>
        </xdr:cNvPr>
        <xdr:cNvPicPr/>
      </xdr:nvPicPr>
      <xdr:blipFill>
        <a:blip xmlns:r="http://schemas.openxmlformats.org/officeDocument/2006/relationships" r:embed="rId50" cstate="print"/>
        <a:srcRect l="23556" r="27111"/>
        <a:stretch>
          <a:fillRect/>
        </a:stretch>
      </xdr:blipFill>
      <xdr:spPr bwMode="auto">
        <a:xfrm>
          <a:off x="2285999" y="238020225"/>
          <a:ext cx="158750" cy="190500"/>
        </a:xfrm>
        <a:prstGeom prst="rect">
          <a:avLst/>
        </a:prstGeom>
        <a:noFill/>
        <a:ln w="9525">
          <a:noFill/>
          <a:miter lim="800000"/>
          <a:headEnd/>
          <a:tailEnd/>
        </a:ln>
      </xdr:spPr>
    </xdr:pic>
    <xdr:clientData/>
  </xdr:oneCellAnchor>
  <xdr:oneCellAnchor>
    <xdr:from>
      <xdr:col>3</xdr:col>
      <xdr:colOff>0</xdr:colOff>
      <xdr:row>536</xdr:row>
      <xdr:rowOff>261408</xdr:rowOff>
    </xdr:from>
    <xdr:ext cx="209550" cy="160020"/>
    <xdr:pic>
      <xdr:nvPicPr>
        <xdr:cNvPr id="1460" name="Picture 5" descr="http://t0.gstatic.com/images?q=tbn:ANd9GcR2wLGNqdW1KVjSkkXzxtY9J7kSH3YArES1m5PQzzCeqCTDlyA1FA">
          <a:extLst>
            <a:ext uri="{FF2B5EF4-FFF2-40B4-BE49-F238E27FC236}">
              <a16:creationId xmlns="" xmlns:a16="http://schemas.microsoft.com/office/drawing/2014/main" id="{00000000-0008-0000-0A00-0000B4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8281633"/>
          <a:ext cx="209550" cy="160020"/>
        </a:xfrm>
        <a:prstGeom prst="rect">
          <a:avLst/>
        </a:prstGeom>
        <a:noFill/>
      </xdr:spPr>
    </xdr:pic>
    <xdr:clientData/>
  </xdr:oneCellAnchor>
  <xdr:oneCellAnchor>
    <xdr:from>
      <xdr:col>3</xdr:col>
      <xdr:colOff>1455207</xdr:colOff>
      <xdr:row>536</xdr:row>
      <xdr:rowOff>23282</xdr:rowOff>
    </xdr:from>
    <xdr:ext cx="152400" cy="203200"/>
    <xdr:pic>
      <xdr:nvPicPr>
        <xdr:cNvPr id="1461" name="Picture 4">
          <a:extLst>
            <a:ext uri="{FF2B5EF4-FFF2-40B4-BE49-F238E27FC236}">
              <a16:creationId xmlns="" xmlns:a16="http://schemas.microsoft.com/office/drawing/2014/main" id="{00000000-0008-0000-0A00-0000B5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8043507"/>
          <a:ext cx="152400" cy="203200"/>
        </a:xfrm>
        <a:prstGeom prst="rect">
          <a:avLst/>
        </a:prstGeom>
        <a:noFill/>
        <a:ln w="1">
          <a:noFill/>
          <a:miter lim="800000"/>
          <a:headEnd/>
          <a:tailEnd type="none" w="med" len="med"/>
        </a:ln>
        <a:effectLst/>
      </xdr:spPr>
    </xdr:pic>
    <xdr:clientData/>
  </xdr:oneCellAnchor>
  <xdr:oneCellAnchor>
    <xdr:from>
      <xdr:col>3</xdr:col>
      <xdr:colOff>38099</xdr:colOff>
      <xdr:row>536</xdr:row>
      <xdr:rowOff>0</xdr:rowOff>
    </xdr:from>
    <xdr:ext cx="158750" cy="190500"/>
    <xdr:pic>
      <xdr:nvPicPr>
        <xdr:cNvPr id="1496" name="Picture 1495" descr="http://www.blogcdn.com/media/2012/09/ltenetworks.jpg">
          <a:extLst>
            <a:ext uri="{FF2B5EF4-FFF2-40B4-BE49-F238E27FC236}">
              <a16:creationId xmlns="" xmlns:a16="http://schemas.microsoft.com/office/drawing/2014/main" id="{00000000-0008-0000-0A00-0000D8050000}"/>
            </a:ext>
          </a:extLst>
        </xdr:cNvPr>
        <xdr:cNvPicPr/>
      </xdr:nvPicPr>
      <xdr:blipFill>
        <a:blip xmlns:r="http://schemas.openxmlformats.org/officeDocument/2006/relationships" r:embed="rId50" cstate="print"/>
        <a:srcRect l="23556" r="27111"/>
        <a:stretch>
          <a:fillRect/>
        </a:stretch>
      </xdr:blipFill>
      <xdr:spPr bwMode="auto">
        <a:xfrm>
          <a:off x="2285999" y="238020225"/>
          <a:ext cx="158750" cy="190500"/>
        </a:xfrm>
        <a:prstGeom prst="rect">
          <a:avLst/>
        </a:prstGeom>
        <a:noFill/>
        <a:ln w="9525">
          <a:noFill/>
          <a:miter lim="800000"/>
          <a:headEnd/>
          <a:tailEnd/>
        </a:ln>
      </xdr:spPr>
    </xdr:pic>
    <xdr:clientData/>
  </xdr:oneCellAnchor>
  <xdr:oneCellAnchor>
    <xdr:from>
      <xdr:col>3</xdr:col>
      <xdr:colOff>0</xdr:colOff>
      <xdr:row>537</xdr:row>
      <xdr:rowOff>261408</xdr:rowOff>
    </xdr:from>
    <xdr:ext cx="209550" cy="160020"/>
    <xdr:pic>
      <xdr:nvPicPr>
        <xdr:cNvPr id="1497" name="Picture 5" descr="http://t0.gstatic.com/images?q=tbn:ANd9GcR2wLGNqdW1KVjSkkXzxtY9J7kSH3YArES1m5PQzzCeqCTDlyA1FA">
          <a:extLst>
            <a:ext uri="{FF2B5EF4-FFF2-40B4-BE49-F238E27FC236}">
              <a16:creationId xmlns="" xmlns:a16="http://schemas.microsoft.com/office/drawing/2014/main" id="{00000000-0008-0000-0A00-0000D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9577033"/>
          <a:ext cx="209550" cy="160020"/>
        </a:xfrm>
        <a:prstGeom prst="rect">
          <a:avLst/>
        </a:prstGeom>
        <a:noFill/>
      </xdr:spPr>
    </xdr:pic>
    <xdr:clientData/>
  </xdr:oneCellAnchor>
  <xdr:oneCellAnchor>
    <xdr:from>
      <xdr:col>3</xdr:col>
      <xdr:colOff>1455207</xdr:colOff>
      <xdr:row>537</xdr:row>
      <xdr:rowOff>23282</xdr:rowOff>
    </xdr:from>
    <xdr:ext cx="152400" cy="203200"/>
    <xdr:pic>
      <xdr:nvPicPr>
        <xdr:cNvPr id="1498" name="Picture 4">
          <a:extLst>
            <a:ext uri="{FF2B5EF4-FFF2-40B4-BE49-F238E27FC236}">
              <a16:creationId xmlns="" xmlns:a16="http://schemas.microsoft.com/office/drawing/2014/main" id="{00000000-0008-0000-0A00-0000D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9338907"/>
          <a:ext cx="152400" cy="203200"/>
        </a:xfrm>
        <a:prstGeom prst="rect">
          <a:avLst/>
        </a:prstGeom>
        <a:noFill/>
        <a:ln w="1">
          <a:noFill/>
          <a:miter lim="800000"/>
          <a:headEnd/>
          <a:tailEnd type="none" w="med" len="med"/>
        </a:ln>
        <a:effectLst/>
      </xdr:spPr>
    </xdr:pic>
    <xdr:clientData/>
  </xdr:oneCellAnchor>
  <xdr:oneCellAnchor>
    <xdr:from>
      <xdr:col>3</xdr:col>
      <xdr:colOff>38099</xdr:colOff>
      <xdr:row>537</xdr:row>
      <xdr:rowOff>0</xdr:rowOff>
    </xdr:from>
    <xdr:ext cx="158750" cy="190500"/>
    <xdr:pic>
      <xdr:nvPicPr>
        <xdr:cNvPr id="1499" name="Picture 1498" descr="http://www.blogcdn.com/media/2012/09/ltenetworks.jpg">
          <a:extLst>
            <a:ext uri="{FF2B5EF4-FFF2-40B4-BE49-F238E27FC236}">
              <a16:creationId xmlns="" xmlns:a16="http://schemas.microsoft.com/office/drawing/2014/main" id="{00000000-0008-0000-0A00-0000DB050000}"/>
            </a:ext>
          </a:extLst>
        </xdr:cNvPr>
        <xdr:cNvPicPr/>
      </xdr:nvPicPr>
      <xdr:blipFill>
        <a:blip xmlns:r="http://schemas.openxmlformats.org/officeDocument/2006/relationships" r:embed="rId50" cstate="print"/>
        <a:srcRect l="23556" r="27111"/>
        <a:stretch>
          <a:fillRect/>
        </a:stretch>
      </xdr:blipFill>
      <xdr:spPr bwMode="auto">
        <a:xfrm>
          <a:off x="2285999" y="239315625"/>
          <a:ext cx="158750" cy="190500"/>
        </a:xfrm>
        <a:prstGeom prst="rect">
          <a:avLst/>
        </a:prstGeom>
        <a:noFill/>
        <a:ln w="9525">
          <a:noFill/>
          <a:miter lim="800000"/>
          <a:headEnd/>
          <a:tailEnd/>
        </a:ln>
      </xdr:spPr>
    </xdr:pic>
    <xdr:clientData/>
  </xdr:oneCellAnchor>
  <xdr:oneCellAnchor>
    <xdr:from>
      <xdr:col>3</xdr:col>
      <xdr:colOff>0</xdr:colOff>
      <xdr:row>824</xdr:row>
      <xdr:rowOff>261408</xdr:rowOff>
    </xdr:from>
    <xdr:ext cx="209550" cy="160020"/>
    <xdr:pic>
      <xdr:nvPicPr>
        <xdr:cNvPr id="1503" name="Picture 5" descr="http://t0.gstatic.com/images?q=tbn:ANd9GcR2wLGNqdW1KVjSkkXzxtY9J7kSH3YArES1m5PQzzCeqCTDlyA1FA">
          <a:extLst>
            <a:ext uri="{FF2B5EF4-FFF2-40B4-BE49-F238E27FC236}">
              <a16:creationId xmlns="" xmlns:a16="http://schemas.microsoft.com/office/drawing/2014/main" id="{00000000-0008-0000-0A00-0000DF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574837983"/>
          <a:ext cx="209550" cy="160020"/>
        </a:xfrm>
        <a:prstGeom prst="rect">
          <a:avLst/>
        </a:prstGeom>
        <a:noFill/>
      </xdr:spPr>
    </xdr:pic>
    <xdr:clientData/>
  </xdr:oneCellAnchor>
  <xdr:oneCellAnchor>
    <xdr:from>
      <xdr:col>3</xdr:col>
      <xdr:colOff>1207557</xdr:colOff>
      <xdr:row>824</xdr:row>
      <xdr:rowOff>13757</xdr:rowOff>
    </xdr:from>
    <xdr:ext cx="152400" cy="203200"/>
    <xdr:pic>
      <xdr:nvPicPr>
        <xdr:cNvPr id="1504" name="Picture 4">
          <a:extLst>
            <a:ext uri="{FF2B5EF4-FFF2-40B4-BE49-F238E27FC236}">
              <a16:creationId xmlns="" xmlns:a16="http://schemas.microsoft.com/office/drawing/2014/main" id="{00000000-0008-0000-0A00-0000E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5457" y="574590332"/>
          <a:ext cx="152400" cy="203200"/>
        </a:xfrm>
        <a:prstGeom prst="rect">
          <a:avLst/>
        </a:prstGeom>
        <a:noFill/>
        <a:ln w="1">
          <a:noFill/>
          <a:miter lim="800000"/>
          <a:headEnd/>
          <a:tailEnd type="none" w="med" len="med"/>
        </a:ln>
        <a:effectLst/>
      </xdr:spPr>
    </xdr:pic>
    <xdr:clientData/>
  </xdr:oneCellAnchor>
  <xdr:oneCellAnchor>
    <xdr:from>
      <xdr:col>3</xdr:col>
      <xdr:colOff>38099</xdr:colOff>
      <xdr:row>824</xdr:row>
      <xdr:rowOff>0</xdr:rowOff>
    </xdr:from>
    <xdr:ext cx="158750" cy="190500"/>
    <xdr:pic>
      <xdr:nvPicPr>
        <xdr:cNvPr id="1505" name="Picture 1504" descr="http://www.blogcdn.com/media/2012/09/ltenetworks.jpg">
          <a:extLst>
            <a:ext uri="{FF2B5EF4-FFF2-40B4-BE49-F238E27FC236}">
              <a16:creationId xmlns="" xmlns:a16="http://schemas.microsoft.com/office/drawing/2014/main" id="{00000000-0008-0000-0A00-0000E1050000}"/>
            </a:ext>
          </a:extLst>
        </xdr:cNvPr>
        <xdr:cNvPicPr/>
      </xdr:nvPicPr>
      <xdr:blipFill>
        <a:blip xmlns:r="http://schemas.openxmlformats.org/officeDocument/2006/relationships" r:embed="rId50" cstate="print"/>
        <a:srcRect l="23556" r="27111"/>
        <a:stretch>
          <a:fillRect/>
        </a:stretch>
      </xdr:blipFill>
      <xdr:spPr bwMode="auto">
        <a:xfrm>
          <a:off x="2285999" y="574576575"/>
          <a:ext cx="158750" cy="190500"/>
        </a:xfrm>
        <a:prstGeom prst="rect">
          <a:avLst/>
        </a:prstGeom>
        <a:noFill/>
        <a:ln w="9525">
          <a:noFill/>
          <a:miter lim="800000"/>
          <a:headEnd/>
          <a:tailEnd/>
        </a:ln>
      </xdr:spPr>
    </xdr:pic>
    <xdr:clientData/>
  </xdr:oneCellAnchor>
  <xdr:oneCellAnchor>
    <xdr:from>
      <xdr:col>3</xdr:col>
      <xdr:colOff>0</xdr:colOff>
      <xdr:row>825</xdr:row>
      <xdr:rowOff>261408</xdr:rowOff>
    </xdr:from>
    <xdr:ext cx="209550" cy="160020"/>
    <xdr:pic>
      <xdr:nvPicPr>
        <xdr:cNvPr id="1506" name="Picture 5" descr="http://t0.gstatic.com/images?q=tbn:ANd9GcR2wLGNqdW1KVjSkkXzxtY9J7kSH3YArES1m5PQzzCeqCTDlyA1FA">
          <a:extLst>
            <a:ext uri="{FF2B5EF4-FFF2-40B4-BE49-F238E27FC236}">
              <a16:creationId xmlns="" xmlns:a16="http://schemas.microsoft.com/office/drawing/2014/main" id="{00000000-0008-0000-0A00-0000E2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576419133"/>
          <a:ext cx="209550" cy="160020"/>
        </a:xfrm>
        <a:prstGeom prst="rect">
          <a:avLst/>
        </a:prstGeom>
        <a:noFill/>
      </xdr:spPr>
    </xdr:pic>
    <xdr:clientData/>
  </xdr:oneCellAnchor>
  <xdr:oneCellAnchor>
    <xdr:from>
      <xdr:col>3</xdr:col>
      <xdr:colOff>1207557</xdr:colOff>
      <xdr:row>825</xdr:row>
      <xdr:rowOff>13757</xdr:rowOff>
    </xdr:from>
    <xdr:ext cx="152400" cy="203200"/>
    <xdr:pic>
      <xdr:nvPicPr>
        <xdr:cNvPr id="1507" name="Picture 4">
          <a:extLst>
            <a:ext uri="{FF2B5EF4-FFF2-40B4-BE49-F238E27FC236}">
              <a16:creationId xmlns="" xmlns:a16="http://schemas.microsoft.com/office/drawing/2014/main" id="{00000000-0008-0000-0A00-0000E3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5457" y="576171482"/>
          <a:ext cx="152400" cy="203200"/>
        </a:xfrm>
        <a:prstGeom prst="rect">
          <a:avLst/>
        </a:prstGeom>
        <a:noFill/>
        <a:ln w="1">
          <a:noFill/>
          <a:miter lim="800000"/>
          <a:headEnd/>
          <a:tailEnd type="none" w="med" len="med"/>
        </a:ln>
        <a:effectLst/>
      </xdr:spPr>
    </xdr:pic>
    <xdr:clientData/>
  </xdr:oneCellAnchor>
  <xdr:oneCellAnchor>
    <xdr:from>
      <xdr:col>3</xdr:col>
      <xdr:colOff>38099</xdr:colOff>
      <xdr:row>825</xdr:row>
      <xdr:rowOff>0</xdr:rowOff>
    </xdr:from>
    <xdr:ext cx="158750" cy="190500"/>
    <xdr:pic>
      <xdr:nvPicPr>
        <xdr:cNvPr id="1508" name="Picture 1507" descr="http://www.blogcdn.com/media/2012/09/ltenetworks.jpg">
          <a:extLst>
            <a:ext uri="{FF2B5EF4-FFF2-40B4-BE49-F238E27FC236}">
              <a16:creationId xmlns="" xmlns:a16="http://schemas.microsoft.com/office/drawing/2014/main" id="{00000000-0008-0000-0A00-0000E4050000}"/>
            </a:ext>
          </a:extLst>
        </xdr:cNvPr>
        <xdr:cNvPicPr/>
      </xdr:nvPicPr>
      <xdr:blipFill>
        <a:blip xmlns:r="http://schemas.openxmlformats.org/officeDocument/2006/relationships" r:embed="rId50" cstate="print"/>
        <a:srcRect l="23556" r="27111"/>
        <a:stretch>
          <a:fillRect/>
        </a:stretch>
      </xdr:blipFill>
      <xdr:spPr bwMode="auto">
        <a:xfrm>
          <a:off x="2285999" y="576157725"/>
          <a:ext cx="158750" cy="190500"/>
        </a:xfrm>
        <a:prstGeom prst="rect">
          <a:avLst/>
        </a:prstGeom>
        <a:noFill/>
        <a:ln w="9525">
          <a:noFill/>
          <a:miter lim="800000"/>
          <a:headEnd/>
          <a:tailEnd/>
        </a:ln>
      </xdr:spPr>
    </xdr:pic>
    <xdr:clientData/>
  </xdr:oneCellAnchor>
  <xdr:oneCellAnchor>
    <xdr:from>
      <xdr:col>3</xdr:col>
      <xdr:colOff>0</xdr:colOff>
      <xdr:row>826</xdr:row>
      <xdr:rowOff>261408</xdr:rowOff>
    </xdr:from>
    <xdr:ext cx="209550" cy="160020"/>
    <xdr:pic>
      <xdr:nvPicPr>
        <xdr:cNvPr id="1509" name="Picture 5" descr="http://t0.gstatic.com/images?q=tbn:ANd9GcR2wLGNqdW1KVjSkkXzxtY9J7kSH3YArES1m5PQzzCeqCTDlyA1FA">
          <a:extLst>
            <a:ext uri="{FF2B5EF4-FFF2-40B4-BE49-F238E27FC236}">
              <a16:creationId xmlns="" xmlns:a16="http://schemas.microsoft.com/office/drawing/2014/main" id="{00000000-0008-0000-0A00-0000E5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577666908"/>
          <a:ext cx="209550" cy="160020"/>
        </a:xfrm>
        <a:prstGeom prst="rect">
          <a:avLst/>
        </a:prstGeom>
        <a:noFill/>
      </xdr:spPr>
    </xdr:pic>
    <xdr:clientData/>
  </xdr:oneCellAnchor>
  <xdr:oneCellAnchor>
    <xdr:from>
      <xdr:col>3</xdr:col>
      <xdr:colOff>1207557</xdr:colOff>
      <xdr:row>826</xdr:row>
      <xdr:rowOff>13757</xdr:rowOff>
    </xdr:from>
    <xdr:ext cx="152400" cy="203200"/>
    <xdr:pic>
      <xdr:nvPicPr>
        <xdr:cNvPr id="1510" name="Picture 4">
          <a:extLst>
            <a:ext uri="{FF2B5EF4-FFF2-40B4-BE49-F238E27FC236}">
              <a16:creationId xmlns="" xmlns:a16="http://schemas.microsoft.com/office/drawing/2014/main" id="{00000000-0008-0000-0A00-0000E6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5457" y="577419257"/>
          <a:ext cx="152400" cy="203200"/>
        </a:xfrm>
        <a:prstGeom prst="rect">
          <a:avLst/>
        </a:prstGeom>
        <a:noFill/>
        <a:ln w="1">
          <a:noFill/>
          <a:miter lim="800000"/>
          <a:headEnd/>
          <a:tailEnd type="none" w="med" len="med"/>
        </a:ln>
        <a:effectLst/>
      </xdr:spPr>
    </xdr:pic>
    <xdr:clientData/>
  </xdr:oneCellAnchor>
  <xdr:oneCellAnchor>
    <xdr:from>
      <xdr:col>3</xdr:col>
      <xdr:colOff>38099</xdr:colOff>
      <xdr:row>826</xdr:row>
      <xdr:rowOff>0</xdr:rowOff>
    </xdr:from>
    <xdr:ext cx="158750" cy="190500"/>
    <xdr:pic>
      <xdr:nvPicPr>
        <xdr:cNvPr id="1511" name="Picture 1510" descr="http://www.blogcdn.com/media/2012/09/ltenetworks.jpg">
          <a:extLst>
            <a:ext uri="{FF2B5EF4-FFF2-40B4-BE49-F238E27FC236}">
              <a16:creationId xmlns="" xmlns:a16="http://schemas.microsoft.com/office/drawing/2014/main" id="{00000000-0008-0000-0A00-0000E7050000}"/>
            </a:ext>
          </a:extLst>
        </xdr:cNvPr>
        <xdr:cNvPicPr/>
      </xdr:nvPicPr>
      <xdr:blipFill>
        <a:blip xmlns:r="http://schemas.openxmlformats.org/officeDocument/2006/relationships" r:embed="rId50" cstate="print"/>
        <a:srcRect l="23556" r="27111"/>
        <a:stretch>
          <a:fillRect/>
        </a:stretch>
      </xdr:blipFill>
      <xdr:spPr bwMode="auto">
        <a:xfrm>
          <a:off x="2285999" y="577405500"/>
          <a:ext cx="158750" cy="190500"/>
        </a:xfrm>
        <a:prstGeom prst="rect">
          <a:avLst/>
        </a:prstGeom>
        <a:noFill/>
        <a:ln w="9525">
          <a:noFill/>
          <a:miter lim="800000"/>
          <a:headEnd/>
          <a:tailEnd/>
        </a:ln>
      </xdr:spPr>
    </xdr:pic>
    <xdr:clientData/>
  </xdr:oneCellAnchor>
  <xdr:oneCellAnchor>
    <xdr:from>
      <xdr:col>3</xdr:col>
      <xdr:colOff>0</xdr:colOff>
      <xdr:row>535</xdr:row>
      <xdr:rowOff>261408</xdr:rowOff>
    </xdr:from>
    <xdr:ext cx="209550" cy="160020"/>
    <xdr:pic>
      <xdr:nvPicPr>
        <xdr:cNvPr id="1515" name="Picture 5" descr="http://t0.gstatic.com/images?q=tbn:ANd9GcR2wLGNqdW1KVjSkkXzxtY9J7kSH3YArES1m5PQzzCeqCTDlyA1FA">
          <a:extLst>
            <a:ext uri="{FF2B5EF4-FFF2-40B4-BE49-F238E27FC236}">
              <a16:creationId xmlns="" xmlns:a16="http://schemas.microsoft.com/office/drawing/2014/main" id="{00000000-0008-0000-0A00-0000EB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8281633"/>
          <a:ext cx="209550" cy="160020"/>
        </a:xfrm>
        <a:prstGeom prst="rect">
          <a:avLst/>
        </a:prstGeom>
        <a:noFill/>
      </xdr:spPr>
    </xdr:pic>
    <xdr:clientData/>
  </xdr:oneCellAnchor>
  <xdr:oneCellAnchor>
    <xdr:from>
      <xdr:col>3</xdr:col>
      <xdr:colOff>1455207</xdr:colOff>
      <xdr:row>535</xdr:row>
      <xdr:rowOff>23282</xdr:rowOff>
    </xdr:from>
    <xdr:ext cx="152400" cy="203200"/>
    <xdr:pic>
      <xdr:nvPicPr>
        <xdr:cNvPr id="1516" name="Picture 4">
          <a:extLst>
            <a:ext uri="{FF2B5EF4-FFF2-40B4-BE49-F238E27FC236}">
              <a16:creationId xmlns="" xmlns:a16="http://schemas.microsoft.com/office/drawing/2014/main" id="{00000000-0008-0000-0A00-0000EC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8043507"/>
          <a:ext cx="152400" cy="203200"/>
        </a:xfrm>
        <a:prstGeom prst="rect">
          <a:avLst/>
        </a:prstGeom>
        <a:noFill/>
        <a:ln w="1">
          <a:noFill/>
          <a:miter lim="800000"/>
          <a:headEnd/>
          <a:tailEnd type="none" w="med" len="med"/>
        </a:ln>
        <a:effectLst/>
      </xdr:spPr>
    </xdr:pic>
    <xdr:clientData/>
  </xdr:oneCellAnchor>
  <xdr:oneCellAnchor>
    <xdr:from>
      <xdr:col>3</xdr:col>
      <xdr:colOff>38099</xdr:colOff>
      <xdr:row>535</xdr:row>
      <xdr:rowOff>0</xdr:rowOff>
    </xdr:from>
    <xdr:ext cx="158750" cy="190500"/>
    <xdr:pic>
      <xdr:nvPicPr>
        <xdr:cNvPr id="1517" name="Picture 1516" descr="http://www.blogcdn.com/media/2012/09/ltenetworks.jpg">
          <a:extLst>
            <a:ext uri="{FF2B5EF4-FFF2-40B4-BE49-F238E27FC236}">
              <a16:creationId xmlns="" xmlns:a16="http://schemas.microsoft.com/office/drawing/2014/main" id="{00000000-0008-0000-0A00-0000ED050000}"/>
            </a:ext>
          </a:extLst>
        </xdr:cNvPr>
        <xdr:cNvPicPr/>
      </xdr:nvPicPr>
      <xdr:blipFill>
        <a:blip xmlns:r="http://schemas.openxmlformats.org/officeDocument/2006/relationships" r:embed="rId50" cstate="print"/>
        <a:srcRect l="23556" r="27111"/>
        <a:stretch>
          <a:fillRect/>
        </a:stretch>
      </xdr:blipFill>
      <xdr:spPr bwMode="auto">
        <a:xfrm>
          <a:off x="2285999" y="238020225"/>
          <a:ext cx="158750" cy="190500"/>
        </a:xfrm>
        <a:prstGeom prst="rect">
          <a:avLst/>
        </a:prstGeom>
        <a:noFill/>
        <a:ln w="9525">
          <a:noFill/>
          <a:miter lim="800000"/>
          <a:headEnd/>
          <a:tailEnd/>
        </a:ln>
      </xdr:spPr>
    </xdr:pic>
    <xdr:clientData/>
  </xdr:oneCellAnchor>
  <xdr:oneCellAnchor>
    <xdr:from>
      <xdr:col>3</xdr:col>
      <xdr:colOff>0</xdr:colOff>
      <xdr:row>534</xdr:row>
      <xdr:rowOff>261408</xdr:rowOff>
    </xdr:from>
    <xdr:ext cx="209550" cy="160020"/>
    <xdr:pic>
      <xdr:nvPicPr>
        <xdr:cNvPr id="1518" name="Picture 5" descr="http://t0.gstatic.com/images?q=tbn:ANd9GcR2wLGNqdW1KVjSkkXzxtY9J7kSH3YArES1m5PQzzCeqCTDlyA1FA">
          <a:extLst>
            <a:ext uri="{FF2B5EF4-FFF2-40B4-BE49-F238E27FC236}">
              <a16:creationId xmlns="" xmlns:a16="http://schemas.microsoft.com/office/drawing/2014/main" id="{00000000-0008-0000-0A00-0000EE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7900" y="236986233"/>
          <a:ext cx="209550" cy="160020"/>
        </a:xfrm>
        <a:prstGeom prst="rect">
          <a:avLst/>
        </a:prstGeom>
        <a:noFill/>
      </xdr:spPr>
    </xdr:pic>
    <xdr:clientData/>
  </xdr:oneCellAnchor>
  <xdr:oneCellAnchor>
    <xdr:from>
      <xdr:col>3</xdr:col>
      <xdr:colOff>1455207</xdr:colOff>
      <xdr:row>534</xdr:row>
      <xdr:rowOff>23282</xdr:rowOff>
    </xdr:from>
    <xdr:ext cx="152400" cy="203200"/>
    <xdr:pic>
      <xdr:nvPicPr>
        <xdr:cNvPr id="1519" name="Picture 4">
          <a:extLst>
            <a:ext uri="{FF2B5EF4-FFF2-40B4-BE49-F238E27FC236}">
              <a16:creationId xmlns="" xmlns:a16="http://schemas.microsoft.com/office/drawing/2014/main" id="{00000000-0008-0000-0A00-0000EF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3107" y="236748107"/>
          <a:ext cx="152400" cy="203200"/>
        </a:xfrm>
        <a:prstGeom prst="rect">
          <a:avLst/>
        </a:prstGeom>
        <a:noFill/>
        <a:ln w="1">
          <a:noFill/>
          <a:miter lim="800000"/>
          <a:headEnd/>
          <a:tailEnd type="none" w="med" len="med"/>
        </a:ln>
        <a:effectLst/>
      </xdr:spPr>
    </xdr:pic>
    <xdr:clientData/>
  </xdr:oneCellAnchor>
  <xdr:oneCellAnchor>
    <xdr:from>
      <xdr:col>3</xdr:col>
      <xdr:colOff>38099</xdr:colOff>
      <xdr:row>534</xdr:row>
      <xdr:rowOff>0</xdr:rowOff>
    </xdr:from>
    <xdr:ext cx="158750" cy="190500"/>
    <xdr:pic>
      <xdr:nvPicPr>
        <xdr:cNvPr id="1520" name="Picture 1519" descr="http://www.blogcdn.com/media/2012/09/ltenetworks.jpg">
          <a:extLst>
            <a:ext uri="{FF2B5EF4-FFF2-40B4-BE49-F238E27FC236}">
              <a16:creationId xmlns="" xmlns:a16="http://schemas.microsoft.com/office/drawing/2014/main" id="{00000000-0008-0000-0A00-0000F0050000}"/>
            </a:ext>
          </a:extLst>
        </xdr:cNvPr>
        <xdr:cNvPicPr/>
      </xdr:nvPicPr>
      <xdr:blipFill>
        <a:blip xmlns:r="http://schemas.openxmlformats.org/officeDocument/2006/relationships" r:embed="rId50" cstate="print"/>
        <a:srcRect l="23556" r="27111"/>
        <a:stretch>
          <a:fillRect/>
        </a:stretch>
      </xdr:blipFill>
      <xdr:spPr bwMode="auto">
        <a:xfrm>
          <a:off x="2285999" y="236724825"/>
          <a:ext cx="158750" cy="190500"/>
        </a:xfrm>
        <a:prstGeom prst="rect">
          <a:avLst/>
        </a:prstGeom>
        <a:noFill/>
        <a:ln w="9525">
          <a:noFill/>
          <a:miter lim="800000"/>
          <a:headEnd/>
          <a:tailEnd/>
        </a:ln>
      </xdr:spPr>
    </xdr:pic>
    <xdr:clientData/>
  </xdr:oneCellAnchor>
  <xdr:oneCellAnchor>
    <xdr:from>
      <xdr:col>3</xdr:col>
      <xdr:colOff>0</xdr:colOff>
      <xdr:row>533</xdr:row>
      <xdr:rowOff>261408</xdr:rowOff>
    </xdr:from>
    <xdr:ext cx="209550" cy="160020"/>
    <xdr:pic>
      <xdr:nvPicPr>
        <xdr:cNvPr id="1468" name="Picture 5" descr="http://t0.gstatic.com/images?q=tbn:ANd9GcR2wLGNqdW1KVjSkkXzxtY9J7kSH3YArES1m5PQzzCeqCTDlyA1FA">
          <a:extLst>
            <a:ext uri="{FF2B5EF4-FFF2-40B4-BE49-F238E27FC236}">
              <a16:creationId xmlns="" xmlns:a16="http://schemas.microsoft.com/office/drawing/2014/main" id="{00000000-0008-0000-0A00-0000BC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29623408"/>
          <a:ext cx="209550" cy="160020"/>
        </a:xfrm>
        <a:prstGeom prst="rect">
          <a:avLst/>
        </a:prstGeom>
        <a:noFill/>
      </xdr:spPr>
    </xdr:pic>
    <xdr:clientData/>
  </xdr:oneCellAnchor>
  <xdr:oneCellAnchor>
    <xdr:from>
      <xdr:col>3</xdr:col>
      <xdr:colOff>1455207</xdr:colOff>
      <xdr:row>533</xdr:row>
      <xdr:rowOff>23282</xdr:rowOff>
    </xdr:from>
    <xdr:ext cx="152400" cy="203200"/>
    <xdr:pic>
      <xdr:nvPicPr>
        <xdr:cNvPr id="1472" name="Picture 4">
          <a:extLst>
            <a:ext uri="{FF2B5EF4-FFF2-40B4-BE49-F238E27FC236}">
              <a16:creationId xmlns="" xmlns:a16="http://schemas.microsoft.com/office/drawing/2014/main" id="{00000000-0008-0000-0A00-0000C0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29385282"/>
          <a:ext cx="152400" cy="203200"/>
        </a:xfrm>
        <a:prstGeom prst="rect">
          <a:avLst/>
        </a:prstGeom>
        <a:noFill/>
        <a:ln w="1">
          <a:noFill/>
          <a:miter lim="800000"/>
          <a:headEnd/>
          <a:tailEnd type="none" w="med" len="med"/>
        </a:ln>
        <a:effectLst/>
      </xdr:spPr>
    </xdr:pic>
    <xdr:clientData/>
  </xdr:oneCellAnchor>
  <xdr:oneCellAnchor>
    <xdr:from>
      <xdr:col>3</xdr:col>
      <xdr:colOff>38099</xdr:colOff>
      <xdr:row>533</xdr:row>
      <xdr:rowOff>0</xdr:rowOff>
    </xdr:from>
    <xdr:ext cx="158750" cy="190500"/>
    <xdr:pic>
      <xdr:nvPicPr>
        <xdr:cNvPr id="1473" name="Picture 1472" descr="http://www.blogcdn.com/media/2012/09/ltenetworks.jpg">
          <a:extLst>
            <a:ext uri="{FF2B5EF4-FFF2-40B4-BE49-F238E27FC236}">
              <a16:creationId xmlns="" xmlns:a16="http://schemas.microsoft.com/office/drawing/2014/main" id="{00000000-0008-0000-0A00-0000C1050000}"/>
            </a:ext>
          </a:extLst>
        </xdr:cNvPr>
        <xdr:cNvPicPr/>
      </xdr:nvPicPr>
      <xdr:blipFill>
        <a:blip xmlns:r="http://schemas.openxmlformats.org/officeDocument/2006/relationships" r:embed="rId50" cstate="print"/>
        <a:srcRect l="23556" r="27111"/>
        <a:stretch>
          <a:fillRect/>
        </a:stretch>
      </xdr:blipFill>
      <xdr:spPr bwMode="auto">
        <a:xfrm>
          <a:off x="2292349" y="229362000"/>
          <a:ext cx="158750" cy="190500"/>
        </a:xfrm>
        <a:prstGeom prst="rect">
          <a:avLst/>
        </a:prstGeom>
        <a:noFill/>
        <a:ln w="9525">
          <a:noFill/>
          <a:miter lim="800000"/>
          <a:headEnd/>
          <a:tailEnd/>
        </a:ln>
      </xdr:spPr>
    </xdr:pic>
    <xdr:clientData/>
  </xdr:oneCellAnchor>
  <xdr:oneCellAnchor>
    <xdr:from>
      <xdr:col>3</xdr:col>
      <xdr:colOff>0</xdr:colOff>
      <xdr:row>532</xdr:row>
      <xdr:rowOff>261408</xdr:rowOff>
    </xdr:from>
    <xdr:ext cx="209550" cy="160020"/>
    <xdr:pic>
      <xdr:nvPicPr>
        <xdr:cNvPr id="1478" name="Picture 5" descr="http://t0.gstatic.com/images?q=tbn:ANd9GcR2wLGNqdW1KVjSkkXzxtY9J7kSH3YArES1m5PQzzCeqCTDlyA1FA">
          <a:extLst>
            <a:ext uri="{FF2B5EF4-FFF2-40B4-BE49-F238E27FC236}">
              <a16:creationId xmlns="" xmlns:a16="http://schemas.microsoft.com/office/drawing/2014/main" id="{00000000-0008-0000-0A00-0000C6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532</xdr:row>
      <xdr:rowOff>23282</xdr:rowOff>
    </xdr:from>
    <xdr:ext cx="152400" cy="203200"/>
    <xdr:pic>
      <xdr:nvPicPr>
        <xdr:cNvPr id="1482" name="Picture 4">
          <a:extLst>
            <a:ext uri="{FF2B5EF4-FFF2-40B4-BE49-F238E27FC236}">
              <a16:creationId xmlns="" xmlns:a16="http://schemas.microsoft.com/office/drawing/2014/main" id="{00000000-0008-0000-0A00-0000C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532</xdr:row>
      <xdr:rowOff>0</xdr:rowOff>
    </xdr:from>
    <xdr:ext cx="158750" cy="190500"/>
    <xdr:pic>
      <xdr:nvPicPr>
        <xdr:cNvPr id="1483" name="Picture 1482" descr="http://www.blogcdn.com/media/2012/09/ltenetworks.jpg">
          <a:extLst>
            <a:ext uri="{FF2B5EF4-FFF2-40B4-BE49-F238E27FC236}">
              <a16:creationId xmlns="" xmlns:a16="http://schemas.microsoft.com/office/drawing/2014/main" id="{00000000-0008-0000-0A00-0000CB05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531</xdr:row>
      <xdr:rowOff>261408</xdr:rowOff>
    </xdr:from>
    <xdr:ext cx="209550" cy="160020"/>
    <xdr:pic>
      <xdr:nvPicPr>
        <xdr:cNvPr id="1495" name="Picture 5" descr="http://t0.gstatic.com/images?q=tbn:ANd9GcR2wLGNqdW1KVjSkkXzxtY9J7kSH3YArES1m5PQzzCeqCTDlyA1FA">
          <a:extLst>
            <a:ext uri="{FF2B5EF4-FFF2-40B4-BE49-F238E27FC236}">
              <a16:creationId xmlns="" xmlns:a16="http://schemas.microsoft.com/office/drawing/2014/main" id="{00000000-0008-0000-0A00-0000D7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6079241"/>
          <a:ext cx="209550" cy="160020"/>
        </a:xfrm>
        <a:prstGeom prst="rect">
          <a:avLst/>
        </a:prstGeom>
        <a:noFill/>
      </xdr:spPr>
    </xdr:pic>
    <xdr:clientData/>
  </xdr:oneCellAnchor>
  <xdr:oneCellAnchor>
    <xdr:from>
      <xdr:col>3</xdr:col>
      <xdr:colOff>1455207</xdr:colOff>
      <xdr:row>531</xdr:row>
      <xdr:rowOff>23282</xdr:rowOff>
    </xdr:from>
    <xdr:ext cx="152400" cy="203200"/>
    <xdr:pic>
      <xdr:nvPicPr>
        <xdr:cNvPr id="1521" name="Picture 4">
          <a:extLst>
            <a:ext uri="{FF2B5EF4-FFF2-40B4-BE49-F238E27FC236}">
              <a16:creationId xmlns="" xmlns:a16="http://schemas.microsoft.com/office/drawing/2014/main" id="{00000000-0008-0000-0A00-0000F1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5841115"/>
          <a:ext cx="152400" cy="203200"/>
        </a:xfrm>
        <a:prstGeom prst="rect">
          <a:avLst/>
        </a:prstGeom>
        <a:noFill/>
        <a:ln w="1">
          <a:noFill/>
          <a:miter lim="800000"/>
          <a:headEnd/>
          <a:tailEnd type="none" w="med" len="med"/>
        </a:ln>
        <a:effectLst/>
      </xdr:spPr>
    </xdr:pic>
    <xdr:clientData/>
  </xdr:oneCellAnchor>
  <xdr:oneCellAnchor>
    <xdr:from>
      <xdr:col>3</xdr:col>
      <xdr:colOff>38099</xdr:colOff>
      <xdr:row>531</xdr:row>
      <xdr:rowOff>0</xdr:rowOff>
    </xdr:from>
    <xdr:ext cx="158750" cy="190500"/>
    <xdr:pic>
      <xdr:nvPicPr>
        <xdr:cNvPr id="1522" name="Picture 1521" descr="http://www.blogcdn.com/media/2012/09/ltenetworks.jpg">
          <a:extLst>
            <a:ext uri="{FF2B5EF4-FFF2-40B4-BE49-F238E27FC236}">
              <a16:creationId xmlns="" xmlns:a16="http://schemas.microsoft.com/office/drawing/2014/main" id="{00000000-0008-0000-0A00-0000F2050000}"/>
            </a:ext>
          </a:extLst>
        </xdr:cNvPr>
        <xdr:cNvPicPr/>
      </xdr:nvPicPr>
      <xdr:blipFill>
        <a:blip xmlns:r="http://schemas.openxmlformats.org/officeDocument/2006/relationships" r:embed="rId50" cstate="print"/>
        <a:srcRect l="23556" r="27111"/>
        <a:stretch>
          <a:fillRect/>
        </a:stretch>
      </xdr:blipFill>
      <xdr:spPr bwMode="auto">
        <a:xfrm>
          <a:off x="2292349" y="235817833"/>
          <a:ext cx="158750" cy="190500"/>
        </a:xfrm>
        <a:prstGeom prst="rect">
          <a:avLst/>
        </a:prstGeom>
        <a:noFill/>
        <a:ln w="9525">
          <a:noFill/>
          <a:miter lim="800000"/>
          <a:headEnd/>
          <a:tailEnd/>
        </a:ln>
      </xdr:spPr>
    </xdr:pic>
    <xdr:clientData/>
  </xdr:oneCellAnchor>
  <xdr:oneCellAnchor>
    <xdr:from>
      <xdr:col>3</xdr:col>
      <xdr:colOff>0</xdr:colOff>
      <xdr:row>528</xdr:row>
      <xdr:rowOff>261408</xdr:rowOff>
    </xdr:from>
    <xdr:ext cx="209550" cy="160020"/>
    <xdr:pic>
      <xdr:nvPicPr>
        <xdr:cNvPr id="1523" name="Picture 5" descr="http://t0.gstatic.com/images?q=tbn:ANd9GcR2wLGNqdW1KVjSkkXzxtY9J7kSH3YArES1m5PQzzCeqCTDlyA1FA">
          <a:extLst>
            <a:ext uri="{FF2B5EF4-FFF2-40B4-BE49-F238E27FC236}">
              <a16:creationId xmlns="" xmlns:a16="http://schemas.microsoft.com/office/drawing/2014/main" id="{00000000-0008-0000-0A00-0000F3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4788075"/>
          <a:ext cx="209550" cy="160020"/>
        </a:xfrm>
        <a:prstGeom prst="rect">
          <a:avLst/>
        </a:prstGeom>
        <a:noFill/>
      </xdr:spPr>
    </xdr:pic>
    <xdr:clientData/>
  </xdr:oneCellAnchor>
  <xdr:oneCellAnchor>
    <xdr:from>
      <xdr:col>3</xdr:col>
      <xdr:colOff>1455207</xdr:colOff>
      <xdr:row>528</xdr:row>
      <xdr:rowOff>23282</xdr:rowOff>
    </xdr:from>
    <xdr:ext cx="152400" cy="203200"/>
    <xdr:pic>
      <xdr:nvPicPr>
        <xdr:cNvPr id="1524" name="Picture 4">
          <a:extLst>
            <a:ext uri="{FF2B5EF4-FFF2-40B4-BE49-F238E27FC236}">
              <a16:creationId xmlns="" xmlns:a16="http://schemas.microsoft.com/office/drawing/2014/main" id="{00000000-0008-0000-0A00-0000F4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4549949"/>
          <a:ext cx="152400" cy="203200"/>
        </a:xfrm>
        <a:prstGeom prst="rect">
          <a:avLst/>
        </a:prstGeom>
        <a:noFill/>
        <a:ln w="1">
          <a:noFill/>
          <a:miter lim="800000"/>
          <a:headEnd/>
          <a:tailEnd type="none" w="med" len="med"/>
        </a:ln>
        <a:effectLst/>
      </xdr:spPr>
    </xdr:pic>
    <xdr:clientData/>
  </xdr:oneCellAnchor>
  <xdr:oneCellAnchor>
    <xdr:from>
      <xdr:col>3</xdr:col>
      <xdr:colOff>38099</xdr:colOff>
      <xdr:row>528</xdr:row>
      <xdr:rowOff>0</xdr:rowOff>
    </xdr:from>
    <xdr:ext cx="158750" cy="190500"/>
    <xdr:pic>
      <xdr:nvPicPr>
        <xdr:cNvPr id="1525" name="Picture 1524" descr="http://www.blogcdn.com/media/2012/09/ltenetworks.jpg">
          <a:extLst>
            <a:ext uri="{FF2B5EF4-FFF2-40B4-BE49-F238E27FC236}">
              <a16:creationId xmlns="" xmlns:a16="http://schemas.microsoft.com/office/drawing/2014/main" id="{00000000-0008-0000-0A00-0000F5050000}"/>
            </a:ext>
          </a:extLst>
        </xdr:cNvPr>
        <xdr:cNvPicPr/>
      </xdr:nvPicPr>
      <xdr:blipFill>
        <a:blip xmlns:r="http://schemas.openxmlformats.org/officeDocument/2006/relationships" r:embed="rId50" cstate="print"/>
        <a:srcRect l="23556" r="27111"/>
        <a:stretch>
          <a:fillRect/>
        </a:stretch>
      </xdr:blipFill>
      <xdr:spPr bwMode="auto">
        <a:xfrm>
          <a:off x="2292349" y="234526667"/>
          <a:ext cx="158750" cy="190500"/>
        </a:xfrm>
        <a:prstGeom prst="rect">
          <a:avLst/>
        </a:prstGeom>
        <a:noFill/>
        <a:ln w="9525">
          <a:noFill/>
          <a:miter lim="800000"/>
          <a:headEnd/>
          <a:tailEnd/>
        </a:ln>
      </xdr:spPr>
    </xdr:pic>
    <xdr:clientData/>
  </xdr:oneCellAnchor>
  <xdr:oneCellAnchor>
    <xdr:from>
      <xdr:col>3</xdr:col>
      <xdr:colOff>0</xdr:colOff>
      <xdr:row>527</xdr:row>
      <xdr:rowOff>261408</xdr:rowOff>
    </xdr:from>
    <xdr:ext cx="209550" cy="160020"/>
    <xdr:pic>
      <xdr:nvPicPr>
        <xdr:cNvPr id="1529" name="Picture 5" descr="http://t0.gstatic.com/images?q=tbn:ANd9GcR2wLGNqdW1KVjSkkXzxtY9J7kSH3YArES1m5PQzzCeqCTDlyA1FA">
          <a:extLst>
            <a:ext uri="{FF2B5EF4-FFF2-40B4-BE49-F238E27FC236}">
              <a16:creationId xmlns="" xmlns:a16="http://schemas.microsoft.com/office/drawing/2014/main" id="{00000000-0008-0000-0A00-0000F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3496908"/>
          <a:ext cx="209550" cy="160020"/>
        </a:xfrm>
        <a:prstGeom prst="rect">
          <a:avLst/>
        </a:prstGeom>
        <a:noFill/>
      </xdr:spPr>
    </xdr:pic>
    <xdr:clientData/>
  </xdr:oneCellAnchor>
  <xdr:oneCellAnchor>
    <xdr:from>
      <xdr:col>3</xdr:col>
      <xdr:colOff>1455207</xdr:colOff>
      <xdr:row>527</xdr:row>
      <xdr:rowOff>23282</xdr:rowOff>
    </xdr:from>
    <xdr:ext cx="152400" cy="203200"/>
    <xdr:pic>
      <xdr:nvPicPr>
        <xdr:cNvPr id="1530" name="Picture 4">
          <a:extLst>
            <a:ext uri="{FF2B5EF4-FFF2-40B4-BE49-F238E27FC236}">
              <a16:creationId xmlns="" xmlns:a16="http://schemas.microsoft.com/office/drawing/2014/main" id="{00000000-0008-0000-0A00-0000F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3258782"/>
          <a:ext cx="152400" cy="203200"/>
        </a:xfrm>
        <a:prstGeom prst="rect">
          <a:avLst/>
        </a:prstGeom>
        <a:noFill/>
        <a:ln w="1">
          <a:noFill/>
          <a:miter lim="800000"/>
          <a:headEnd/>
          <a:tailEnd type="none" w="med" len="med"/>
        </a:ln>
        <a:effectLst/>
      </xdr:spPr>
    </xdr:pic>
    <xdr:clientData/>
  </xdr:oneCellAnchor>
  <xdr:oneCellAnchor>
    <xdr:from>
      <xdr:col>3</xdr:col>
      <xdr:colOff>38099</xdr:colOff>
      <xdr:row>527</xdr:row>
      <xdr:rowOff>0</xdr:rowOff>
    </xdr:from>
    <xdr:ext cx="158750" cy="190500"/>
    <xdr:pic>
      <xdr:nvPicPr>
        <xdr:cNvPr id="1531" name="Picture 1530" descr="http://www.blogcdn.com/media/2012/09/ltenetworks.jpg">
          <a:extLst>
            <a:ext uri="{FF2B5EF4-FFF2-40B4-BE49-F238E27FC236}">
              <a16:creationId xmlns="" xmlns:a16="http://schemas.microsoft.com/office/drawing/2014/main" id="{00000000-0008-0000-0A00-0000FB050000}"/>
            </a:ext>
          </a:extLst>
        </xdr:cNvPr>
        <xdr:cNvPicPr/>
      </xdr:nvPicPr>
      <xdr:blipFill>
        <a:blip xmlns:r="http://schemas.openxmlformats.org/officeDocument/2006/relationships" r:embed="rId50" cstate="print"/>
        <a:srcRect l="23556" r="27111"/>
        <a:stretch>
          <a:fillRect/>
        </a:stretch>
      </xdr:blipFill>
      <xdr:spPr bwMode="auto">
        <a:xfrm>
          <a:off x="2292349" y="233235500"/>
          <a:ext cx="158750" cy="190500"/>
        </a:xfrm>
        <a:prstGeom prst="rect">
          <a:avLst/>
        </a:prstGeom>
        <a:noFill/>
        <a:ln w="9525">
          <a:noFill/>
          <a:miter lim="800000"/>
          <a:headEnd/>
          <a:tailEnd/>
        </a:ln>
      </xdr:spPr>
    </xdr:pic>
    <xdr:clientData/>
  </xdr:oneCellAnchor>
  <xdr:oneCellAnchor>
    <xdr:from>
      <xdr:col>3</xdr:col>
      <xdr:colOff>0</xdr:colOff>
      <xdr:row>526</xdr:row>
      <xdr:rowOff>261408</xdr:rowOff>
    </xdr:from>
    <xdr:ext cx="209550" cy="160020"/>
    <xdr:pic>
      <xdr:nvPicPr>
        <xdr:cNvPr id="1532" name="Picture 5" descr="http://t0.gstatic.com/images?q=tbn:ANd9GcR2wLGNqdW1KVjSkkXzxtY9J7kSH3YArES1m5PQzzCeqCTDlyA1FA">
          <a:extLst>
            <a:ext uri="{FF2B5EF4-FFF2-40B4-BE49-F238E27FC236}">
              <a16:creationId xmlns="" xmlns:a16="http://schemas.microsoft.com/office/drawing/2014/main" id="{00000000-0008-0000-0A00-0000FC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2205741"/>
          <a:ext cx="209550" cy="160020"/>
        </a:xfrm>
        <a:prstGeom prst="rect">
          <a:avLst/>
        </a:prstGeom>
        <a:noFill/>
      </xdr:spPr>
    </xdr:pic>
    <xdr:clientData/>
  </xdr:oneCellAnchor>
  <xdr:oneCellAnchor>
    <xdr:from>
      <xdr:col>3</xdr:col>
      <xdr:colOff>1455207</xdr:colOff>
      <xdr:row>526</xdr:row>
      <xdr:rowOff>23282</xdr:rowOff>
    </xdr:from>
    <xdr:ext cx="152400" cy="203200"/>
    <xdr:pic>
      <xdr:nvPicPr>
        <xdr:cNvPr id="1533" name="Picture 4">
          <a:extLst>
            <a:ext uri="{FF2B5EF4-FFF2-40B4-BE49-F238E27FC236}">
              <a16:creationId xmlns="" xmlns:a16="http://schemas.microsoft.com/office/drawing/2014/main" id="{00000000-0008-0000-0A00-0000FD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1967615"/>
          <a:ext cx="152400" cy="203200"/>
        </a:xfrm>
        <a:prstGeom prst="rect">
          <a:avLst/>
        </a:prstGeom>
        <a:noFill/>
        <a:ln w="1">
          <a:noFill/>
          <a:miter lim="800000"/>
          <a:headEnd/>
          <a:tailEnd type="none" w="med" len="med"/>
        </a:ln>
        <a:effectLst/>
      </xdr:spPr>
    </xdr:pic>
    <xdr:clientData/>
  </xdr:oneCellAnchor>
  <xdr:oneCellAnchor>
    <xdr:from>
      <xdr:col>3</xdr:col>
      <xdr:colOff>38099</xdr:colOff>
      <xdr:row>526</xdr:row>
      <xdr:rowOff>0</xdr:rowOff>
    </xdr:from>
    <xdr:ext cx="158750" cy="190500"/>
    <xdr:pic>
      <xdr:nvPicPr>
        <xdr:cNvPr id="1534" name="Picture 1533" descr="http://www.blogcdn.com/media/2012/09/ltenetworks.jpg">
          <a:extLst>
            <a:ext uri="{FF2B5EF4-FFF2-40B4-BE49-F238E27FC236}">
              <a16:creationId xmlns="" xmlns:a16="http://schemas.microsoft.com/office/drawing/2014/main" id="{00000000-0008-0000-0A00-0000FE050000}"/>
            </a:ext>
          </a:extLst>
        </xdr:cNvPr>
        <xdr:cNvPicPr/>
      </xdr:nvPicPr>
      <xdr:blipFill>
        <a:blip xmlns:r="http://schemas.openxmlformats.org/officeDocument/2006/relationships" r:embed="rId50" cstate="print"/>
        <a:srcRect l="23556" r="27111"/>
        <a:stretch>
          <a:fillRect/>
        </a:stretch>
      </xdr:blipFill>
      <xdr:spPr bwMode="auto">
        <a:xfrm>
          <a:off x="2292349" y="231944333"/>
          <a:ext cx="158750" cy="190500"/>
        </a:xfrm>
        <a:prstGeom prst="rect">
          <a:avLst/>
        </a:prstGeom>
        <a:noFill/>
        <a:ln w="9525">
          <a:noFill/>
          <a:miter lim="800000"/>
          <a:headEnd/>
          <a:tailEnd/>
        </a:ln>
      </xdr:spPr>
    </xdr:pic>
    <xdr:clientData/>
  </xdr:oneCellAnchor>
  <xdr:oneCellAnchor>
    <xdr:from>
      <xdr:col>3</xdr:col>
      <xdr:colOff>0</xdr:colOff>
      <xdr:row>525</xdr:row>
      <xdr:rowOff>261408</xdr:rowOff>
    </xdr:from>
    <xdr:ext cx="209550" cy="160020"/>
    <xdr:pic>
      <xdr:nvPicPr>
        <xdr:cNvPr id="1535" name="Picture 5" descr="http://t0.gstatic.com/images?q=tbn:ANd9GcR2wLGNqdW1KVjSkkXzxtY9J7kSH3YArES1m5PQzzCeqCTDlyA1FA">
          <a:extLst>
            <a:ext uri="{FF2B5EF4-FFF2-40B4-BE49-F238E27FC236}">
              <a16:creationId xmlns="" xmlns:a16="http://schemas.microsoft.com/office/drawing/2014/main" id="{00000000-0008-0000-0A00-0000FF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525</xdr:row>
      <xdr:rowOff>23282</xdr:rowOff>
    </xdr:from>
    <xdr:ext cx="152400" cy="203200"/>
    <xdr:pic>
      <xdr:nvPicPr>
        <xdr:cNvPr id="1536" name="Picture 4">
          <a:extLst>
            <a:ext uri="{FF2B5EF4-FFF2-40B4-BE49-F238E27FC236}">
              <a16:creationId xmlns="" xmlns:a16="http://schemas.microsoft.com/office/drawing/2014/main" id="{00000000-0008-0000-0A00-000000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525</xdr:row>
      <xdr:rowOff>0</xdr:rowOff>
    </xdr:from>
    <xdr:ext cx="158750" cy="190500"/>
    <xdr:pic>
      <xdr:nvPicPr>
        <xdr:cNvPr id="1537" name="Picture 1536" descr="http://www.blogcdn.com/media/2012/09/ltenetworks.jpg">
          <a:extLst>
            <a:ext uri="{FF2B5EF4-FFF2-40B4-BE49-F238E27FC236}">
              <a16:creationId xmlns="" xmlns:a16="http://schemas.microsoft.com/office/drawing/2014/main" id="{00000000-0008-0000-0A00-000001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524</xdr:row>
      <xdr:rowOff>261408</xdr:rowOff>
    </xdr:from>
    <xdr:ext cx="209550" cy="160020"/>
    <xdr:pic>
      <xdr:nvPicPr>
        <xdr:cNvPr id="1539" name="Picture 5" descr="http://t0.gstatic.com/images?q=tbn:ANd9GcR2wLGNqdW1KVjSkkXzxtY9J7kSH3YArES1m5PQzzCeqCTDlyA1FA">
          <a:extLst>
            <a:ext uri="{FF2B5EF4-FFF2-40B4-BE49-F238E27FC236}">
              <a16:creationId xmlns="" xmlns:a16="http://schemas.microsoft.com/office/drawing/2014/main" id="{00000000-0008-0000-0A00-000003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524</xdr:row>
      <xdr:rowOff>23282</xdr:rowOff>
    </xdr:from>
    <xdr:ext cx="152400" cy="203200"/>
    <xdr:pic>
      <xdr:nvPicPr>
        <xdr:cNvPr id="1540" name="Picture 4">
          <a:extLst>
            <a:ext uri="{FF2B5EF4-FFF2-40B4-BE49-F238E27FC236}">
              <a16:creationId xmlns="" xmlns:a16="http://schemas.microsoft.com/office/drawing/2014/main" id="{00000000-0008-0000-0A00-000004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524</xdr:row>
      <xdr:rowOff>0</xdr:rowOff>
    </xdr:from>
    <xdr:ext cx="158750" cy="190500"/>
    <xdr:pic>
      <xdr:nvPicPr>
        <xdr:cNvPr id="1541" name="Picture 1540" descr="http://www.blogcdn.com/media/2012/09/ltenetworks.jpg">
          <a:extLst>
            <a:ext uri="{FF2B5EF4-FFF2-40B4-BE49-F238E27FC236}">
              <a16:creationId xmlns="" xmlns:a16="http://schemas.microsoft.com/office/drawing/2014/main" id="{00000000-0008-0000-0A00-000005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523</xdr:row>
      <xdr:rowOff>261408</xdr:rowOff>
    </xdr:from>
    <xdr:ext cx="209550" cy="160020"/>
    <xdr:pic>
      <xdr:nvPicPr>
        <xdr:cNvPr id="1543" name="Picture 5" descr="http://t0.gstatic.com/images?q=tbn:ANd9GcR2wLGNqdW1KVjSkkXzxtY9J7kSH3YArES1m5PQzzCeqCTDlyA1FA">
          <a:extLst>
            <a:ext uri="{FF2B5EF4-FFF2-40B4-BE49-F238E27FC236}">
              <a16:creationId xmlns="" xmlns:a16="http://schemas.microsoft.com/office/drawing/2014/main" id="{00000000-0008-0000-0A00-000007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523</xdr:row>
      <xdr:rowOff>23282</xdr:rowOff>
    </xdr:from>
    <xdr:ext cx="152400" cy="203200"/>
    <xdr:pic>
      <xdr:nvPicPr>
        <xdr:cNvPr id="1544" name="Picture 4">
          <a:extLst>
            <a:ext uri="{FF2B5EF4-FFF2-40B4-BE49-F238E27FC236}">
              <a16:creationId xmlns="" xmlns:a16="http://schemas.microsoft.com/office/drawing/2014/main" id="{00000000-0008-0000-0A00-000008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523</xdr:row>
      <xdr:rowOff>0</xdr:rowOff>
    </xdr:from>
    <xdr:ext cx="158750" cy="190500"/>
    <xdr:pic>
      <xdr:nvPicPr>
        <xdr:cNvPr id="1545" name="Picture 1544" descr="http://www.blogcdn.com/media/2012/09/ltenetworks.jpg">
          <a:extLst>
            <a:ext uri="{FF2B5EF4-FFF2-40B4-BE49-F238E27FC236}">
              <a16:creationId xmlns="" xmlns:a16="http://schemas.microsoft.com/office/drawing/2014/main" id="{00000000-0008-0000-0A00-000009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529</xdr:row>
      <xdr:rowOff>261408</xdr:rowOff>
    </xdr:from>
    <xdr:ext cx="209550" cy="160020"/>
    <xdr:pic>
      <xdr:nvPicPr>
        <xdr:cNvPr id="1547" name="Picture 5" descr="http://t0.gstatic.com/images?q=tbn:ANd9GcR2wLGNqdW1KVjSkkXzxtY9J7kSH3YArES1m5PQzzCeqCTDlyA1FA">
          <a:extLst>
            <a:ext uri="{FF2B5EF4-FFF2-40B4-BE49-F238E27FC236}">
              <a16:creationId xmlns="" xmlns:a16="http://schemas.microsoft.com/office/drawing/2014/main" id="{00000000-0008-0000-0A00-00000B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8661575"/>
          <a:ext cx="209550" cy="160020"/>
        </a:xfrm>
        <a:prstGeom prst="rect">
          <a:avLst/>
        </a:prstGeom>
        <a:noFill/>
      </xdr:spPr>
    </xdr:pic>
    <xdr:clientData/>
  </xdr:oneCellAnchor>
  <xdr:oneCellAnchor>
    <xdr:from>
      <xdr:col>3</xdr:col>
      <xdr:colOff>1455207</xdr:colOff>
      <xdr:row>529</xdr:row>
      <xdr:rowOff>23282</xdr:rowOff>
    </xdr:from>
    <xdr:ext cx="152400" cy="203200"/>
    <xdr:pic>
      <xdr:nvPicPr>
        <xdr:cNvPr id="1548" name="Picture 4">
          <a:extLst>
            <a:ext uri="{FF2B5EF4-FFF2-40B4-BE49-F238E27FC236}">
              <a16:creationId xmlns="" xmlns:a16="http://schemas.microsoft.com/office/drawing/2014/main" id="{00000000-0008-0000-0A00-00000C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8423449"/>
          <a:ext cx="152400" cy="203200"/>
        </a:xfrm>
        <a:prstGeom prst="rect">
          <a:avLst/>
        </a:prstGeom>
        <a:noFill/>
        <a:ln w="1">
          <a:noFill/>
          <a:miter lim="800000"/>
          <a:headEnd/>
          <a:tailEnd type="none" w="med" len="med"/>
        </a:ln>
        <a:effectLst/>
      </xdr:spPr>
    </xdr:pic>
    <xdr:clientData/>
  </xdr:oneCellAnchor>
  <xdr:oneCellAnchor>
    <xdr:from>
      <xdr:col>3</xdr:col>
      <xdr:colOff>38099</xdr:colOff>
      <xdr:row>529</xdr:row>
      <xdr:rowOff>0</xdr:rowOff>
    </xdr:from>
    <xdr:ext cx="158750" cy="190500"/>
    <xdr:pic>
      <xdr:nvPicPr>
        <xdr:cNvPr id="1549" name="Picture 1548" descr="http://www.blogcdn.com/media/2012/09/ltenetworks.jpg">
          <a:extLst>
            <a:ext uri="{FF2B5EF4-FFF2-40B4-BE49-F238E27FC236}">
              <a16:creationId xmlns="" xmlns:a16="http://schemas.microsoft.com/office/drawing/2014/main" id="{00000000-0008-0000-0A00-00000D060000}"/>
            </a:ext>
          </a:extLst>
        </xdr:cNvPr>
        <xdr:cNvPicPr/>
      </xdr:nvPicPr>
      <xdr:blipFill>
        <a:blip xmlns:r="http://schemas.openxmlformats.org/officeDocument/2006/relationships" r:embed="rId50" cstate="print"/>
        <a:srcRect l="23556" r="27111"/>
        <a:stretch>
          <a:fillRect/>
        </a:stretch>
      </xdr:blipFill>
      <xdr:spPr bwMode="auto">
        <a:xfrm>
          <a:off x="2292349" y="238400167"/>
          <a:ext cx="158750" cy="190500"/>
        </a:xfrm>
        <a:prstGeom prst="rect">
          <a:avLst/>
        </a:prstGeom>
        <a:noFill/>
        <a:ln w="9525">
          <a:noFill/>
          <a:miter lim="800000"/>
          <a:headEnd/>
          <a:tailEnd/>
        </a:ln>
      </xdr:spPr>
    </xdr:pic>
    <xdr:clientData/>
  </xdr:oneCellAnchor>
  <xdr:oneCellAnchor>
    <xdr:from>
      <xdr:col>3</xdr:col>
      <xdr:colOff>0</xdr:colOff>
      <xdr:row>530</xdr:row>
      <xdr:rowOff>261408</xdr:rowOff>
    </xdr:from>
    <xdr:ext cx="209550" cy="160020"/>
    <xdr:pic>
      <xdr:nvPicPr>
        <xdr:cNvPr id="1551" name="Picture 5" descr="http://t0.gstatic.com/images?q=tbn:ANd9GcR2wLGNqdW1KVjSkkXzxtY9J7kSH3YArES1m5PQzzCeqCTDlyA1FA">
          <a:extLst>
            <a:ext uri="{FF2B5EF4-FFF2-40B4-BE49-F238E27FC236}">
              <a16:creationId xmlns="" xmlns:a16="http://schemas.microsoft.com/office/drawing/2014/main" id="{00000000-0008-0000-0A00-00000F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9952741"/>
          <a:ext cx="209550" cy="160020"/>
        </a:xfrm>
        <a:prstGeom prst="rect">
          <a:avLst/>
        </a:prstGeom>
        <a:noFill/>
      </xdr:spPr>
    </xdr:pic>
    <xdr:clientData/>
  </xdr:oneCellAnchor>
  <xdr:oneCellAnchor>
    <xdr:from>
      <xdr:col>3</xdr:col>
      <xdr:colOff>1455207</xdr:colOff>
      <xdr:row>530</xdr:row>
      <xdr:rowOff>23282</xdr:rowOff>
    </xdr:from>
    <xdr:ext cx="152400" cy="203200"/>
    <xdr:pic>
      <xdr:nvPicPr>
        <xdr:cNvPr id="1552" name="Picture 4">
          <a:extLst>
            <a:ext uri="{FF2B5EF4-FFF2-40B4-BE49-F238E27FC236}">
              <a16:creationId xmlns="" xmlns:a16="http://schemas.microsoft.com/office/drawing/2014/main" id="{00000000-0008-0000-0A00-000010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9714615"/>
          <a:ext cx="152400" cy="203200"/>
        </a:xfrm>
        <a:prstGeom prst="rect">
          <a:avLst/>
        </a:prstGeom>
        <a:noFill/>
        <a:ln w="1">
          <a:noFill/>
          <a:miter lim="800000"/>
          <a:headEnd/>
          <a:tailEnd type="none" w="med" len="med"/>
        </a:ln>
        <a:effectLst/>
      </xdr:spPr>
    </xdr:pic>
    <xdr:clientData/>
  </xdr:oneCellAnchor>
  <xdr:oneCellAnchor>
    <xdr:from>
      <xdr:col>3</xdr:col>
      <xdr:colOff>38099</xdr:colOff>
      <xdr:row>530</xdr:row>
      <xdr:rowOff>0</xdr:rowOff>
    </xdr:from>
    <xdr:ext cx="158750" cy="190500"/>
    <xdr:pic>
      <xdr:nvPicPr>
        <xdr:cNvPr id="1553" name="Picture 1552" descr="http://www.blogcdn.com/media/2012/09/ltenetworks.jpg">
          <a:extLst>
            <a:ext uri="{FF2B5EF4-FFF2-40B4-BE49-F238E27FC236}">
              <a16:creationId xmlns="" xmlns:a16="http://schemas.microsoft.com/office/drawing/2014/main" id="{00000000-0008-0000-0A00-000011060000}"/>
            </a:ext>
          </a:extLst>
        </xdr:cNvPr>
        <xdr:cNvPicPr/>
      </xdr:nvPicPr>
      <xdr:blipFill>
        <a:blip xmlns:r="http://schemas.openxmlformats.org/officeDocument/2006/relationships" r:embed="rId50" cstate="print"/>
        <a:srcRect l="23556" r="27111"/>
        <a:stretch>
          <a:fillRect/>
        </a:stretch>
      </xdr:blipFill>
      <xdr:spPr bwMode="auto">
        <a:xfrm>
          <a:off x="2292349" y="239691333"/>
          <a:ext cx="158750" cy="190500"/>
        </a:xfrm>
        <a:prstGeom prst="rect">
          <a:avLst/>
        </a:prstGeom>
        <a:noFill/>
        <a:ln w="9525">
          <a:noFill/>
          <a:miter lim="800000"/>
          <a:headEnd/>
          <a:tailEnd/>
        </a:ln>
      </xdr:spPr>
    </xdr:pic>
    <xdr:clientData/>
  </xdr:oneCellAnchor>
  <xdr:oneCellAnchor>
    <xdr:from>
      <xdr:col>3</xdr:col>
      <xdr:colOff>0</xdr:colOff>
      <xdr:row>522</xdr:row>
      <xdr:rowOff>261408</xdr:rowOff>
    </xdr:from>
    <xdr:ext cx="209550" cy="160020"/>
    <xdr:pic>
      <xdr:nvPicPr>
        <xdr:cNvPr id="1559" name="Picture 5" descr="http://t0.gstatic.com/images?q=tbn:ANd9GcR2wLGNqdW1KVjSkkXzxtY9J7kSH3YArES1m5PQzzCeqCTDlyA1FA">
          <a:extLst>
            <a:ext uri="{FF2B5EF4-FFF2-40B4-BE49-F238E27FC236}">
              <a16:creationId xmlns="" xmlns:a16="http://schemas.microsoft.com/office/drawing/2014/main" id="{00000000-0008-0000-0A00-000017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2205741"/>
          <a:ext cx="209550" cy="160020"/>
        </a:xfrm>
        <a:prstGeom prst="rect">
          <a:avLst/>
        </a:prstGeom>
        <a:noFill/>
      </xdr:spPr>
    </xdr:pic>
    <xdr:clientData/>
  </xdr:oneCellAnchor>
  <xdr:oneCellAnchor>
    <xdr:from>
      <xdr:col>3</xdr:col>
      <xdr:colOff>1455207</xdr:colOff>
      <xdr:row>522</xdr:row>
      <xdr:rowOff>23282</xdr:rowOff>
    </xdr:from>
    <xdr:ext cx="152400" cy="203200"/>
    <xdr:pic>
      <xdr:nvPicPr>
        <xdr:cNvPr id="1560" name="Picture 4">
          <a:extLst>
            <a:ext uri="{FF2B5EF4-FFF2-40B4-BE49-F238E27FC236}">
              <a16:creationId xmlns="" xmlns:a16="http://schemas.microsoft.com/office/drawing/2014/main" id="{00000000-0008-0000-0A00-000018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1967615"/>
          <a:ext cx="152400" cy="203200"/>
        </a:xfrm>
        <a:prstGeom prst="rect">
          <a:avLst/>
        </a:prstGeom>
        <a:noFill/>
        <a:ln w="1">
          <a:noFill/>
          <a:miter lim="800000"/>
          <a:headEnd/>
          <a:tailEnd type="none" w="med" len="med"/>
        </a:ln>
        <a:effectLst/>
      </xdr:spPr>
    </xdr:pic>
    <xdr:clientData/>
  </xdr:oneCellAnchor>
  <xdr:oneCellAnchor>
    <xdr:from>
      <xdr:col>3</xdr:col>
      <xdr:colOff>38099</xdr:colOff>
      <xdr:row>522</xdr:row>
      <xdr:rowOff>0</xdr:rowOff>
    </xdr:from>
    <xdr:ext cx="158750" cy="190500"/>
    <xdr:pic>
      <xdr:nvPicPr>
        <xdr:cNvPr id="1561" name="Picture 1560" descr="http://www.blogcdn.com/media/2012/09/ltenetworks.jpg">
          <a:extLst>
            <a:ext uri="{FF2B5EF4-FFF2-40B4-BE49-F238E27FC236}">
              <a16:creationId xmlns="" xmlns:a16="http://schemas.microsoft.com/office/drawing/2014/main" id="{00000000-0008-0000-0A00-000019060000}"/>
            </a:ext>
          </a:extLst>
        </xdr:cNvPr>
        <xdr:cNvPicPr/>
      </xdr:nvPicPr>
      <xdr:blipFill>
        <a:blip xmlns:r="http://schemas.openxmlformats.org/officeDocument/2006/relationships" r:embed="rId50" cstate="print"/>
        <a:srcRect l="23556" r="27111"/>
        <a:stretch>
          <a:fillRect/>
        </a:stretch>
      </xdr:blipFill>
      <xdr:spPr bwMode="auto">
        <a:xfrm>
          <a:off x="2292349" y="231944333"/>
          <a:ext cx="158750" cy="190500"/>
        </a:xfrm>
        <a:prstGeom prst="rect">
          <a:avLst/>
        </a:prstGeom>
        <a:noFill/>
        <a:ln w="9525">
          <a:noFill/>
          <a:miter lim="800000"/>
          <a:headEnd/>
          <a:tailEnd/>
        </a:ln>
      </xdr:spPr>
    </xdr:pic>
    <xdr:clientData/>
  </xdr:oneCellAnchor>
  <xdr:oneCellAnchor>
    <xdr:from>
      <xdr:col>3</xdr:col>
      <xdr:colOff>0</xdr:colOff>
      <xdr:row>521</xdr:row>
      <xdr:rowOff>261408</xdr:rowOff>
    </xdr:from>
    <xdr:ext cx="209550" cy="160020"/>
    <xdr:pic>
      <xdr:nvPicPr>
        <xdr:cNvPr id="1562" name="Picture 5" descr="http://t0.gstatic.com/images?q=tbn:ANd9GcR2wLGNqdW1KVjSkkXzxtY9J7kSH3YArES1m5PQzzCeqCTDlyA1FA">
          <a:extLst>
            <a:ext uri="{FF2B5EF4-FFF2-40B4-BE49-F238E27FC236}">
              <a16:creationId xmlns="" xmlns:a16="http://schemas.microsoft.com/office/drawing/2014/main" id="{00000000-0008-0000-0A00-00001A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521</xdr:row>
      <xdr:rowOff>23282</xdr:rowOff>
    </xdr:from>
    <xdr:ext cx="152400" cy="203200"/>
    <xdr:pic>
      <xdr:nvPicPr>
        <xdr:cNvPr id="1563" name="Picture 4">
          <a:extLst>
            <a:ext uri="{FF2B5EF4-FFF2-40B4-BE49-F238E27FC236}">
              <a16:creationId xmlns="" xmlns:a16="http://schemas.microsoft.com/office/drawing/2014/main" id="{00000000-0008-0000-0A00-00001B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521</xdr:row>
      <xdr:rowOff>0</xdr:rowOff>
    </xdr:from>
    <xdr:ext cx="158750" cy="190500"/>
    <xdr:pic>
      <xdr:nvPicPr>
        <xdr:cNvPr id="1564" name="Picture 1563" descr="http://www.blogcdn.com/media/2012/09/ltenetworks.jpg">
          <a:extLst>
            <a:ext uri="{FF2B5EF4-FFF2-40B4-BE49-F238E27FC236}">
              <a16:creationId xmlns="" xmlns:a16="http://schemas.microsoft.com/office/drawing/2014/main" id="{00000000-0008-0000-0A00-00001C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520</xdr:row>
      <xdr:rowOff>261408</xdr:rowOff>
    </xdr:from>
    <xdr:ext cx="209550" cy="160020"/>
    <xdr:pic>
      <xdr:nvPicPr>
        <xdr:cNvPr id="1567" name="Picture 5" descr="http://t0.gstatic.com/images?q=tbn:ANd9GcR2wLGNqdW1KVjSkkXzxtY9J7kSH3YArES1m5PQzzCeqCTDlyA1FA">
          <a:extLst>
            <a:ext uri="{FF2B5EF4-FFF2-40B4-BE49-F238E27FC236}">
              <a16:creationId xmlns="" xmlns:a16="http://schemas.microsoft.com/office/drawing/2014/main" id="{00000000-0008-0000-0A00-00001F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2205741"/>
          <a:ext cx="209550" cy="160020"/>
        </a:xfrm>
        <a:prstGeom prst="rect">
          <a:avLst/>
        </a:prstGeom>
        <a:noFill/>
      </xdr:spPr>
    </xdr:pic>
    <xdr:clientData/>
  </xdr:oneCellAnchor>
  <xdr:oneCellAnchor>
    <xdr:from>
      <xdr:col>3</xdr:col>
      <xdr:colOff>1455207</xdr:colOff>
      <xdr:row>520</xdr:row>
      <xdr:rowOff>23282</xdr:rowOff>
    </xdr:from>
    <xdr:ext cx="152400" cy="203200"/>
    <xdr:pic>
      <xdr:nvPicPr>
        <xdr:cNvPr id="1568" name="Picture 4">
          <a:extLst>
            <a:ext uri="{FF2B5EF4-FFF2-40B4-BE49-F238E27FC236}">
              <a16:creationId xmlns="" xmlns:a16="http://schemas.microsoft.com/office/drawing/2014/main" id="{00000000-0008-0000-0A00-000020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1967615"/>
          <a:ext cx="152400" cy="203200"/>
        </a:xfrm>
        <a:prstGeom prst="rect">
          <a:avLst/>
        </a:prstGeom>
        <a:noFill/>
        <a:ln w="1">
          <a:noFill/>
          <a:miter lim="800000"/>
          <a:headEnd/>
          <a:tailEnd type="none" w="med" len="med"/>
        </a:ln>
        <a:effectLst/>
      </xdr:spPr>
    </xdr:pic>
    <xdr:clientData/>
  </xdr:oneCellAnchor>
  <xdr:oneCellAnchor>
    <xdr:from>
      <xdr:col>3</xdr:col>
      <xdr:colOff>38099</xdr:colOff>
      <xdr:row>520</xdr:row>
      <xdr:rowOff>0</xdr:rowOff>
    </xdr:from>
    <xdr:ext cx="158750" cy="190500"/>
    <xdr:pic>
      <xdr:nvPicPr>
        <xdr:cNvPr id="1569" name="Picture 1568" descr="http://www.blogcdn.com/media/2012/09/ltenetworks.jpg">
          <a:extLst>
            <a:ext uri="{FF2B5EF4-FFF2-40B4-BE49-F238E27FC236}">
              <a16:creationId xmlns="" xmlns:a16="http://schemas.microsoft.com/office/drawing/2014/main" id="{00000000-0008-0000-0A00-000021060000}"/>
            </a:ext>
          </a:extLst>
        </xdr:cNvPr>
        <xdr:cNvPicPr/>
      </xdr:nvPicPr>
      <xdr:blipFill>
        <a:blip xmlns:r="http://schemas.openxmlformats.org/officeDocument/2006/relationships" r:embed="rId50" cstate="print"/>
        <a:srcRect l="23556" r="27111"/>
        <a:stretch>
          <a:fillRect/>
        </a:stretch>
      </xdr:blipFill>
      <xdr:spPr bwMode="auto">
        <a:xfrm>
          <a:off x="2292349" y="231944333"/>
          <a:ext cx="158750" cy="190500"/>
        </a:xfrm>
        <a:prstGeom prst="rect">
          <a:avLst/>
        </a:prstGeom>
        <a:noFill/>
        <a:ln w="9525">
          <a:noFill/>
          <a:miter lim="800000"/>
          <a:headEnd/>
          <a:tailEnd/>
        </a:ln>
      </xdr:spPr>
    </xdr:pic>
    <xdr:clientData/>
  </xdr:oneCellAnchor>
  <xdr:oneCellAnchor>
    <xdr:from>
      <xdr:col>3</xdr:col>
      <xdr:colOff>0</xdr:colOff>
      <xdr:row>519</xdr:row>
      <xdr:rowOff>261408</xdr:rowOff>
    </xdr:from>
    <xdr:ext cx="209550" cy="160020"/>
    <xdr:pic>
      <xdr:nvPicPr>
        <xdr:cNvPr id="1570" name="Picture 5" descr="http://t0.gstatic.com/images?q=tbn:ANd9GcR2wLGNqdW1KVjSkkXzxtY9J7kSH3YArES1m5PQzzCeqCTDlyA1FA">
          <a:extLst>
            <a:ext uri="{FF2B5EF4-FFF2-40B4-BE49-F238E27FC236}">
              <a16:creationId xmlns="" xmlns:a16="http://schemas.microsoft.com/office/drawing/2014/main" id="{00000000-0008-0000-0A00-000022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519</xdr:row>
      <xdr:rowOff>23282</xdr:rowOff>
    </xdr:from>
    <xdr:ext cx="152400" cy="203200"/>
    <xdr:pic>
      <xdr:nvPicPr>
        <xdr:cNvPr id="1571" name="Picture 4">
          <a:extLst>
            <a:ext uri="{FF2B5EF4-FFF2-40B4-BE49-F238E27FC236}">
              <a16:creationId xmlns="" xmlns:a16="http://schemas.microsoft.com/office/drawing/2014/main" id="{00000000-0008-0000-0A00-000023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519</xdr:row>
      <xdr:rowOff>0</xdr:rowOff>
    </xdr:from>
    <xdr:ext cx="158750" cy="190500"/>
    <xdr:pic>
      <xdr:nvPicPr>
        <xdr:cNvPr id="1572" name="Picture 1571" descr="http://www.blogcdn.com/media/2012/09/ltenetworks.jpg">
          <a:extLst>
            <a:ext uri="{FF2B5EF4-FFF2-40B4-BE49-F238E27FC236}">
              <a16:creationId xmlns="" xmlns:a16="http://schemas.microsoft.com/office/drawing/2014/main" id="{00000000-0008-0000-0A00-000024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518</xdr:row>
      <xdr:rowOff>261408</xdr:rowOff>
    </xdr:from>
    <xdr:ext cx="209550" cy="160020"/>
    <xdr:pic>
      <xdr:nvPicPr>
        <xdr:cNvPr id="1574" name="Picture 5" descr="http://t0.gstatic.com/images?q=tbn:ANd9GcR2wLGNqdW1KVjSkkXzxtY9J7kSH3YArES1m5PQzzCeqCTDlyA1FA">
          <a:extLst>
            <a:ext uri="{FF2B5EF4-FFF2-40B4-BE49-F238E27FC236}">
              <a16:creationId xmlns="" xmlns:a16="http://schemas.microsoft.com/office/drawing/2014/main" id="{00000000-0008-0000-0A00-000026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518</xdr:row>
      <xdr:rowOff>23282</xdr:rowOff>
    </xdr:from>
    <xdr:ext cx="152400" cy="203200"/>
    <xdr:pic>
      <xdr:nvPicPr>
        <xdr:cNvPr id="1575" name="Picture 4">
          <a:extLst>
            <a:ext uri="{FF2B5EF4-FFF2-40B4-BE49-F238E27FC236}">
              <a16:creationId xmlns="" xmlns:a16="http://schemas.microsoft.com/office/drawing/2014/main" id="{00000000-0008-0000-0A00-000027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518</xdr:row>
      <xdr:rowOff>21166</xdr:rowOff>
    </xdr:from>
    <xdr:ext cx="158750" cy="190500"/>
    <xdr:pic>
      <xdr:nvPicPr>
        <xdr:cNvPr id="1576" name="Picture 1575" descr="http://www.blogcdn.com/media/2012/09/ltenetworks.jpg">
          <a:extLst>
            <a:ext uri="{FF2B5EF4-FFF2-40B4-BE49-F238E27FC236}">
              <a16:creationId xmlns="" xmlns:a16="http://schemas.microsoft.com/office/drawing/2014/main" id="{00000000-0008-0000-0A00-000028060000}"/>
            </a:ext>
          </a:extLst>
        </xdr:cNvPr>
        <xdr:cNvPicPr/>
      </xdr:nvPicPr>
      <xdr:blipFill>
        <a:blip xmlns:r="http://schemas.openxmlformats.org/officeDocument/2006/relationships" r:embed="rId50" cstate="print"/>
        <a:srcRect l="23556" r="27111"/>
        <a:stretch>
          <a:fillRect/>
        </a:stretch>
      </xdr:blipFill>
      <xdr:spPr bwMode="auto">
        <a:xfrm>
          <a:off x="2006599" y="248750666"/>
          <a:ext cx="158750" cy="190500"/>
        </a:xfrm>
        <a:prstGeom prst="rect">
          <a:avLst/>
        </a:prstGeom>
        <a:noFill/>
        <a:ln w="9525">
          <a:noFill/>
          <a:miter lim="800000"/>
          <a:headEnd/>
          <a:tailEnd/>
        </a:ln>
      </xdr:spPr>
    </xdr:pic>
    <xdr:clientData/>
  </xdr:oneCellAnchor>
  <xdr:oneCellAnchor>
    <xdr:from>
      <xdr:col>3</xdr:col>
      <xdr:colOff>0</xdr:colOff>
      <xdr:row>517</xdr:row>
      <xdr:rowOff>261408</xdr:rowOff>
    </xdr:from>
    <xdr:ext cx="209550" cy="160020"/>
    <xdr:pic>
      <xdr:nvPicPr>
        <xdr:cNvPr id="1578" name="Picture 5" descr="http://t0.gstatic.com/images?q=tbn:ANd9GcR2wLGNqdW1KVjSkkXzxtY9J7kSH3YArES1m5PQzzCeqCTDlyA1FA">
          <a:extLst>
            <a:ext uri="{FF2B5EF4-FFF2-40B4-BE49-F238E27FC236}">
              <a16:creationId xmlns="" xmlns:a16="http://schemas.microsoft.com/office/drawing/2014/main" id="{00000000-0008-0000-0A00-00002A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230914575"/>
          <a:ext cx="209550" cy="160020"/>
        </a:xfrm>
        <a:prstGeom prst="rect">
          <a:avLst/>
        </a:prstGeom>
        <a:noFill/>
      </xdr:spPr>
    </xdr:pic>
    <xdr:clientData/>
  </xdr:oneCellAnchor>
  <xdr:oneCellAnchor>
    <xdr:from>
      <xdr:col>3</xdr:col>
      <xdr:colOff>1455207</xdr:colOff>
      <xdr:row>517</xdr:row>
      <xdr:rowOff>23282</xdr:rowOff>
    </xdr:from>
    <xdr:ext cx="152400" cy="203200"/>
    <xdr:pic>
      <xdr:nvPicPr>
        <xdr:cNvPr id="1579" name="Picture 4">
          <a:extLst>
            <a:ext uri="{FF2B5EF4-FFF2-40B4-BE49-F238E27FC236}">
              <a16:creationId xmlns="" xmlns:a16="http://schemas.microsoft.com/office/drawing/2014/main" id="{00000000-0008-0000-0A00-00002B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709457" y="230676449"/>
          <a:ext cx="152400" cy="203200"/>
        </a:xfrm>
        <a:prstGeom prst="rect">
          <a:avLst/>
        </a:prstGeom>
        <a:noFill/>
        <a:ln w="1">
          <a:noFill/>
          <a:miter lim="800000"/>
          <a:headEnd/>
          <a:tailEnd type="none" w="med" len="med"/>
        </a:ln>
        <a:effectLst/>
      </xdr:spPr>
    </xdr:pic>
    <xdr:clientData/>
  </xdr:oneCellAnchor>
  <xdr:oneCellAnchor>
    <xdr:from>
      <xdr:col>3</xdr:col>
      <xdr:colOff>38099</xdr:colOff>
      <xdr:row>517</xdr:row>
      <xdr:rowOff>0</xdr:rowOff>
    </xdr:from>
    <xdr:ext cx="158750" cy="190500"/>
    <xdr:pic>
      <xdr:nvPicPr>
        <xdr:cNvPr id="1580" name="Picture 1579" descr="http://www.blogcdn.com/media/2012/09/ltenetworks.jpg">
          <a:extLst>
            <a:ext uri="{FF2B5EF4-FFF2-40B4-BE49-F238E27FC236}">
              <a16:creationId xmlns="" xmlns:a16="http://schemas.microsoft.com/office/drawing/2014/main" id="{00000000-0008-0000-0A00-00002C060000}"/>
            </a:ext>
          </a:extLst>
        </xdr:cNvPr>
        <xdr:cNvPicPr/>
      </xdr:nvPicPr>
      <xdr:blipFill>
        <a:blip xmlns:r="http://schemas.openxmlformats.org/officeDocument/2006/relationships" r:embed="rId50" cstate="print"/>
        <a:srcRect l="23556" r="27111"/>
        <a:stretch>
          <a:fillRect/>
        </a:stretch>
      </xdr:blipFill>
      <xdr:spPr bwMode="auto">
        <a:xfrm>
          <a:off x="2292349" y="230653167"/>
          <a:ext cx="158750" cy="190500"/>
        </a:xfrm>
        <a:prstGeom prst="rect">
          <a:avLst/>
        </a:prstGeom>
        <a:noFill/>
        <a:ln w="9525">
          <a:noFill/>
          <a:miter lim="800000"/>
          <a:headEnd/>
          <a:tailEnd/>
        </a:ln>
      </xdr:spPr>
    </xdr:pic>
    <xdr:clientData/>
  </xdr:oneCellAnchor>
  <xdr:oneCellAnchor>
    <xdr:from>
      <xdr:col>3</xdr:col>
      <xdr:colOff>0</xdr:colOff>
      <xdr:row>335</xdr:row>
      <xdr:rowOff>261408</xdr:rowOff>
    </xdr:from>
    <xdr:ext cx="209550" cy="160020"/>
    <xdr:pic>
      <xdr:nvPicPr>
        <xdr:cNvPr id="1581" name="Picture 5" descr="http://t0.gstatic.com/images?q=tbn:ANd9GcR2wLGNqdW1KVjSkkXzxtY9J7kSH3YArES1m5PQzzCeqCTDlyA1FA">
          <a:extLst>
            <a:ext uri="{FF2B5EF4-FFF2-40B4-BE49-F238E27FC236}">
              <a16:creationId xmlns="" xmlns:a16="http://schemas.microsoft.com/office/drawing/2014/main" id="{00000000-0008-0000-0A00-00002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8406908"/>
          <a:ext cx="209550" cy="160020"/>
        </a:xfrm>
        <a:prstGeom prst="rect">
          <a:avLst/>
        </a:prstGeom>
        <a:noFill/>
      </xdr:spPr>
    </xdr:pic>
    <xdr:clientData/>
  </xdr:oneCellAnchor>
  <xdr:oneCellAnchor>
    <xdr:from>
      <xdr:col>3</xdr:col>
      <xdr:colOff>1207557</xdr:colOff>
      <xdr:row>335</xdr:row>
      <xdr:rowOff>13757</xdr:rowOff>
    </xdr:from>
    <xdr:ext cx="152400" cy="203200"/>
    <xdr:pic>
      <xdr:nvPicPr>
        <xdr:cNvPr id="1582" name="Picture 4">
          <a:extLst>
            <a:ext uri="{FF2B5EF4-FFF2-40B4-BE49-F238E27FC236}">
              <a16:creationId xmlns="" xmlns:a16="http://schemas.microsoft.com/office/drawing/2014/main" id="{00000000-0008-0000-0A00-00002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48159257"/>
          <a:ext cx="152400" cy="203200"/>
        </a:xfrm>
        <a:prstGeom prst="rect">
          <a:avLst/>
        </a:prstGeom>
        <a:noFill/>
        <a:ln w="1">
          <a:noFill/>
          <a:miter lim="800000"/>
          <a:headEnd/>
          <a:tailEnd type="none" w="med" len="med"/>
        </a:ln>
        <a:effectLst/>
      </xdr:spPr>
    </xdr:pic>
    <xdr:clientData/>
  </xdr:oneCellAnchor>
  <xdr:oneCellAnchor>
    <xdr:from>
      <xdr:col>3</xdr:col>
      <xdr:colOff>38099</xdr:colOff>
      <xdr:row>335</xdr:row>
      <xdr:rowOff>0</xdr:rowOff>
    </xdr:from>
    <xdr:ext cx="158750" cy="190500"/>
    <xdr:pic>
      <xdr:nvPicPr>
        <xdr:cNvPr id="1583" name="Picture 1582" descr="http://www.blogcdn.com/media/2012/09/ltenetworks.jpg">
          <a:extLst>
            <a:ext uri="{FF2B5EF4-FFF2-40B4-BE49-F238E27FC236}">
              <a16:creationId xmlns="" xmlns:a16="http://schemas.microsoft.com/office/drawing/2014/main" id="{00000000-0008-0000-0A00-00002F060000}"/>
            </a:ext>
          </a:extLst>
        </xdr:cNvPr>
        <xdr:cNvPicPr/>
      </xdr:nvPicPr>
      <xdr:blipFill>
        <a:blip xmlns:r="http://schemas.openxmlformats.org/officeDocument/2006/relationships" r:embed="rId50" cstate="print"/>
        <a:srcRect l="23556" r="27111"/>
        <a:stretch>
          <a:fillRect/>
        </a:stretch>
      </xdr:blipFill>
      <xdr:spPr bwMode="auto">
        <a:xfrm>
          <a:off x="2292349" y="148145500"/>
          <a:ext cx="158750" cy="190500"/>
        </a:xfrm>
        <a:prstGeom prst="rect">
          <a:avLst/>
        </a:prstGeom>
        <a:noFill/>
        <a:ln w="9525">
          <a:noFill/>
          <a:miter lim="800000"/>
          <a:headEnd/>
          <a:tailEnd/>
        </a:ln>
      </xdr:spPr>
    </xdr:pic>
    <xdr:clientData/>
  </xdr:oneCellAnchor>
  <xdr:oneCellAnchor>
    <xdr:from>
      <xdr:col>3</xdr:col>
      <xdr:colOff>0</xdr:colOff>
      <xdr:row>334</xdr:row>
      <xdr:rowOff>261408</xdr:rowOff>
    </xdr:from>
    <xdr:ext cx="209550" cy="160020"/>
    <xdr:pic>
      <xdr:nvPicPr>
        <xdr:cNvPr id="1584" name="Picture 5" descr="http://t0.gstatic.com/images?q=tbn:ANd9GcR2wLGNqdW1KVjSkkXzxtY9J7kSH3YArES1m5PQzzCeqCTDlyA1FA">
          <a:extLst>
            <a:ext uri="{FF2B5EF4-FFF2-40B4-BE49-F238E27FC236}">
              <a16:creationId xmlns="" xmlns:a16="http://schemas.microsoft.com/office/drawing/2014/main" id="{00000000-0008-0000-0A00-000030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7359158"/>
          <a:ext cx="209550" cy="160020"/>
        </a:xfrm>
        <a:prstGeom prst="rect">
          <a:avLst/>
        </a:prstGeom>
        <a:noFill/>
      </xdr:spPr>
    </xdr:pic>
    <xdr:clientData/>
  </xdr:oneCellAnchor>
  <xdr:oneCellAnchor>
    <xdr:from>
      <xdr:col>3</xdr:col>
      <xdr:colOff>1207557</xdr:colOff>
      <xdr:row>334</xdr:row>
      <xdr:rowOff>13757</xdr:rowOff>
    </xdr:from>
    <xdr:ext cx="152400" cy="203200"/>
    <xdr:pic>
      <xdr:nvPicPr>
        <xdr:cNvPr id="1585" name="Picture 4">
          <a:extLst>
            <a:ext uri="{FF2B5EF4-FFF2-40B4-BE49-F238E27FC236}">
              <a16:creationId xmlns="" xmlns:a16="http://schemas.microsoft.com/office/drawing/2014/main" id="{00000000-0008-0000-0A00-000031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47111507"/>
          <a:ext cx="152400" cy="203200"/>
        </a:xfrm>
        <a:prstGeom prst="rect">
          <a:avLst/>
        </a:prstGeom>
        <a:noFill/>
        <a:ln w="1">
          <a:noFill/>
          <a:miter lim="800000"/>
          <a:headEnd/>
          <a:tailEnd type="none" w="med" len="med"/>
        </a:ln>
        <a:effectLst/>
      </xdr:spPr>
    </xdr:pic>
    <xdr:clientData/>
  </xdr:oneCellAnchor>
  <xdr:oneCellAnchor>
    <xdr:from>
      <xdr:col>3</xdr:col>
      <xdr:colOff>38099</xdr:colOff>
      <xdr:row>334</xdr:row>
      <xdr:rowOff>0</xdr:rowOff>
    </xdr:from>
    <xdr:ext cx="158750" cy="190500"/>
    <xdr:pic>
      <xdr:nvPicPr>
        <xdr:cNvPr id="1586" name="Picture 1585" descr="http://www.blogcdn.com/media/2012/09/ltenetworks.jpg">
          <a:extLst>
            <a:ext uri="{FF2B5EF4-FFF2-40B4-BE49-F238E27FC236}">
              <a16:creationId xmlns="" xmlns:a16="http://schemas.microsoft.com/office/drawing/2014/main" id="{00000000-0008-0000-0A00-000032060000}"/>
            </a:ext>
          </a:extLst>
        </xdr:cNvPr>
        <xdr:cNvPicPr/>
      </xdr:nvPicPr>
      <xdr:blipFill>
        <a:blip xmlns:r="http://schemas.openxmlformats.org/officeDocument/2006/relationships" r:embed="rId50" cstate="print"/>
        <a:srcRect l="23556" r="27111"/>
        <a:stretch>
          <a:fillRect/>
        </a:stretch>
      </xdr:blipFill>
      <xdr:spPr bwMode="auto">
        <a:xfrm>
          <a:off x="2292349" y="147097750"/>
          <a:ext cx="158750" cy="190500"/>
        </a:xfrm>
        <a:prstGeom prst="rect">
          <a:avLst/>
        </a:prstGeom>
        <a:noFill/>
        <a:ln w="9525">
          <a:noFill/>
          <a:miter lim="800000"/>
          <a:headEnd/>
          <a:tailEnd/>
        </a:ln>
      </xdr:spPr>
    </xdr:pic>
    <xdr:clientData/>
  </xdr:oneCellAnchor>
  <xdr:oneCellAnchor>
    <xdr:from>
      <xdr:col>3</xdr:col>
      <xdr:colOff>0</xdr:colOff>
      <xdr:row>333</xdr:row>
      <xdr:rowOff>261408</xdr:rowOff>
    </xdr:from>
    <xdr:ext cx="209550" cy="160020"/>
    <xdr:pic>
      <xdr:nvPicPr>
        <xdr:cNvPr id="1590" name="Picture 5" descr="http://t0.gstatic.com/images?q=tbn:ANd9GcR2wLGNqdW1KVjSkkXzxtY9J7kSH3YArES1m5PQzzCeqCTDlyA1FA">
          <a:extLst>
            <a:ext uri="{FF2B5EF4-FFF2-40B4-BE49-F238E27FC236}">
              <a16:creationId xmlns="" xmlns:a16="http://schemas.microsoft.com/office/drawing/2014/main" id="{00000000-0008-0000-0A00-000036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146311408"/>
          <a:ext cx="209550" cy="160020"/>
        </a:xfrm>
        <a:prstGeom prst="rect">
          <a:avLst/>
        </a:prstGeom>
        <a:noFill/>
      </xdr:spPr>
    </xdr:pic>
    <xdr:clientData/>
  </xdr:oneCellAnchor>
  <xdr:oneCellAnchor>
    <xdr:from>
      <xdr:col>3</xdr:col>
      <xdr:colOff>1207557</xdr:colOff>
      <xdr:row>333</xdr:row>
      <xdr:rowOff>13757</xdr:rowOff>
    </xdr:from>
    <xdr:ext cx="152400" cy="203200"/>
    <xdr:pic>
      <xdr:nvPicPr>
        <xdr:cNvPr id="1591" name="Picture 4">
          <a:extLst>
            <a:ext uri="{FF2B5EF4-FFF2-40B4-BE49-F238E27FC236}">
              <a16:creationId xmlns="" xmlns:a16="http://schemas.microsoft.com/office/drawing/2014/main" id="{00000000-0008-0000-0A00-000037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146063757"/>
          <a:ext cx="152400" cy="203200"/>
        </a:xfrm>
        <a:prstGeom prst="rect">
          <a:avLst/>
        </a:prstGeom>
        <a:noFill/>
        <a:ln w="1">
          <a:noFill/>
          <a:miter lim="800000"/>
          <a:headEnd/>
          <a:tailEnd type="none" w="med" len="med"/>
        </a:ln>
        <a:effectLst/>
      </xdr:spPr>
    </xdr:pic>
    <xdr:clientData/>
  </xdr:oneCellAnchor>
  <xdr:oneCellAnchor>
    <xdr:from>
      <xdr:col>3</xdr:col>
      <xdr:colOff>38099</xdr:colOff>
      <xdr:row>333</xdr:row>
      <xdr:rowOff>0</xdr:rowOff>
    </xdr:from>
    <xdr:ext cx="158750" cy="190500"/>
    <xdr:pic>
      <xdr:nvPicPr>
        <xdr:cNvPr id="1592" name="Picture 1591" descr="http://www.blogcdn.com/media/2012/09/ltenetworks.jpg">
          <a:extLst>
            <a:ext uri="{FF2B5EF4-FFF2-40B4-BE49-F238E27FC236}">
              <a16:creationId xmlns="" xmlns:a16="http://schemas.microsoft.com/office/drawing/2014/main" id="{00000000-0008-0000-0A00-000038060000}"/>
            </a:ext>
          </a:extLst>
        </xdr:cNvPr>
        <xdr:cNvPicPr/>
      </xdr:nvPicPr>
      <xdr:blipFill>
        <a:blip xmlns:r="http://schemas.openxmlformats.org/officeDocument/2006/relationships" r:embed="rId50" cstate="print"/>
        <a:srcRect l="23556" r="27111"/>
        <a:stretch>
          <a:fillRect/>
        </a:stretch>
      </xdr:blipFill>
      <xdr:spPr bwMode="auto">
        <a:xfrm>
          <a:off x="2292349" y="146050000"/>
          <a:ext cx="158750" cy="190500"/>
        </a:xfrm>
        <a:prstGeom prst="rect">
          <a:avLst/>
        </a:prstGeom>
        <a:noFill/>
        <a:ln w="9525">
          <a:noFill/>
          <a:miter lim="800000"/>
          <a:headEnd/>
          <a:tailEnd/>
        </a:ln>
      </xdr:spPr>
    </xdr:pic>
    <xdr:clientData/>
  </xdr:oneCellAnchor>
  <xdr:twoCellAnchor editAs="oneCell">
    <xdr:from>
      <xdr:col>3</xdr:col>
      <xdr:colOff>0</xdr:colOff>
      <xdr:row>137</xdr:row>
      <xdr:rowOff>261408</xdr:rowOff>
    </xdr:from>
    <xdr:to>
      <xdr:col>3</xdr:col>
      <xdr:colOff>209550</xdr:colOff>
      <xdr:row>137</xdr:row>
      <xdr:rowOff>421428</xdr:rowOff>
    </xdr:to>
    <xdr:pic>
      <xdr:nvPicPr>
        <xdr:cNvPr id="1597"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54250" y="34551408"/>
          <a:ext cx="209550" cy="160020"/>
        </a:xfrm>
        <a:prstGeom prst="rect">
          <a:avLst/>
        </a:prstGeom>
        <a:noFill/>
      </xdr:spPr>
    </xdr:pic>
    <xdr:clientData/>
  </xdr:twoCellAnchor>
  <xdr:twoCellAnchor editAs="oneCell">
    <xdr:from>
      <xdr:col>3</xdr:col>
      <xdr:colOff>1207557</xdr:colOff>
      <xdr:row>137</xdr:row>
      <xdr:rowOff>13757</xdr:rowOff>
    </xdr:from>
    <xdr:to>
      <xdr:col>3</xdr:col>
      <xdr:colOff>1359957</xdr:colOff>
      <xdr:row>137</xdr:row>
      <xdr:rowOff>216957</xdr:rowOff>
    </xdr:to>
    <xdr:pic>
      <xdr:nvPicPr>
        <xdr:cNvPr id="1598"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61807" y="343037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137</xdr:row>
      <xdr:rowOff>0</xdr:rowOff>
    </xdr:from>
    <xdr:to>
      <xdr:col>3</xdr:col>
      <xdr:colOff>158750</xdr:colOff>
      <xdr:row>137</xdr:row>
      <xdr:rowOff>190500</xdr:rowOff>
    </xdr:to>
    <xdr:pic>
      <xdr:nvPicPr>
        <xdr:cNvPr id="1599" name="Picture 1598"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54250" y="34290000"/>
          <a:ext cx="158750" cy="190500"/>
        </a:xfrm>
        <a:prstGeom prst="rect">
          <a:avLst/>
        </a:prstGeom>
        <a:noFill/>
        <a:ln w="9525">
          <a:noFill/>
          <a:miter lim="800000"/>
          <a:headEnd/>
          <a:tailEnd/>
        </a:ln>
      </xdr:spPr>
    </xdr:pic>
    <xdr:clientData/>
  </xdr:twoCellAnchor>
  <xdr:oneCellAnchor>
    <xdr:from>
      <xdr:col>3</xdr:col>
      <xdr:colOff>0</xdr:colOff>
      <xdr:row>176</xdr:row>
      <xdr:rowOff>250825</xdr:rowOff>
    </xdr:from>
    <xdr:ext cx="209550" cy="160020"/>
    <xdr:pic>
      <xdr:nvPicPr>
        <xdr:cNvPr id="1501" name="Picture 5" descr="http://t0.gstatic.com/images?q=tbn:ANd9GcR2wLGNqdW1KVjSkkXzxtY9J7kSH3YArES1m5PQzzCeqCTDlyA1FA">
          <a:extLst>
            <a:ext uri="{FF2B5EF4-FFF2-40B4-BE49-F238E27FC236}">
              <a16:creationId xmlns="" xmlns:a16="http://schemas.microsoft.com/office/drawing/2014/main" id="{00000000-0008-0000-0A00-0000DD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1242575"/>
          <a:ext cx="209550" cy="160020"/>
        </a:xfrm>
        <a:prstGeom prst="rect">
          <a:avLst/>
        </a:prstGeom>
        <a:noFill/>
      </xdr:spPr>
    </xdr:pic>
    <xdr:clientData/>
  </xdr:oneCellAnchor>
  <xdr:oneCellAnchor>
    <xdr:from>
      <xdr:col>3</xdr:col>
      <xdr:colOff>1207557</xdr:colOff>
      <xdr:row>176</xdr:row>
      <xdr:rowOff>3174</xdr:rowOff>
    </xdr:from>
    <xdr:ext cx="152400" cy="203200"/>
    <xdr:pic>
      <xdr:nvPicPr>
        <xdr:cNvPr id="1502" name="Picture 4">
          <a:extLst>
            <a:ext uri="{FF2B5EF4-FFF2-40B4-BE49-F238E27FC236}">
              <a16:creationId xmlns="" xmlns:a16="http://schemas.microsoft.com/office/drawing/2014/main" id="{00000000-0008-0000-0A00-0000DE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0994924"/>
          <a:ext cx="152400" cy="203200"/>
        </a:xfrm>
        <a:prstGeom prst="rect">
          <a:avLst/>
        </a:prstGeom>
        <a:noFill/>
        <a:ln w="1">
          <a:noFill/>
          <a:miter lim="800000"/>
          <a:headEnd/>
          <a:tailEnd type="none" w="med" len="med"/>
        </a:ln>
        <a:effectLst/>
      </xdr:spPr>
    </xdr:pic>
    <xdr:clientData/>
  </xdr:oneCellAnchor>
  <xdr:oneCellAnchor>
    <xdr:from>
      <xdr:col>3</xdr:col>
      <xdr:colOff>38099</xdr:colOff>
      <xdr:row>175</xdr:row>
      <xdr:rowOff>1524000</xdr:rowOff>
    </xdr:from>
    <xdr:ext cx="158750" cy="190500"/>
    <xdr:pic>
      <xdr:nvPicPr>
        <xdr:cNvPr id="1512" name="Picture 1511" descr="http://www.blogcdn.com/media/2012/09/ltenetworks.jpg">
          <a:extLst>
            <a:ext uri="{FF2B5EF4-FFF2-40B4-BE49-F238E27FC236}">
              <a16:creationId xmlns="" xmlns:a16="http://schemas.microsoft.com/office/drawing/2014/main" id="{00000000-0008-0000-0A00-0000E8050000}"/>
            </a:ext>
          </a:extLst>
        </xdr:cNvPr>
        <xdr:cNvPicPr/>
      </xdr:nvPicPr>
      <xdr:blipFill>
        <a:blip xmlns:r="http://schemas.openxmlformats.org/officeDocument/2006/relationships" r:embed="rId50" cstate="print"/>
        <a:srcRect l="23556" r="27111"/>
        <a:stretch>
          <a:fillRect/>
        </a:stretch>
      </xdr:blipFill>
      <xdr:spPr bwMode="auto">
        <a:xfrm>
          <a:off x="2006599" y="60981167"/>
          <a:ext cx="158750" cy="190500"/>
        </a:xfrm>
        <a:prstGeom prst="rect">
          <a:avLst/>
        </a:prstGeom>
        <a:noFill/>
        <a:ln w="9525">
          <a:noFill/>
          <a:miter lim="800000"/>
          <a:headEnd/>
          <a:tailEnd/>
        </a:ln>
      </xdr:spPr>
    </xdr:pic>
    <xdr:clientData/>
  </xdr:oneCellAnchor>
  <xdr:oneCellAnchor>
    <xdr:from>
      <xdr:col>3</xdr:col>
      <xdr:colOff>0</xdr:colOff>
      <xdr:row>175</xdr:row>
      <xdr:rowOff>261408</xdr:rowOff>
    </xdr:from>
    <xdr:ext cx="209550" cy="160020"/>
    <xdr:pic>
      <xdr:nvPicPr>
        <xdr:cNvPr id="1513" name="Picture 5" descr="http://t0.gstatic.com/images?q=tbn:ANd9GcR2wLGNqdW1KVjSkkXzxtY9J7kSH3YArES1m5PQzzCeqCTDlyA1FA">
          <a:extLst>
            <a:ext uri="{FF2B5EF4-FFF2-40B4-BE49-F238E27FC236}">
              <a16:creationId xmlns="" xmlns:a16="http://schemas.microsoft.com/office/drawing/2014/main" id="{00000000-0008-0000-0A00-0000E905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9718575"/>
          <a:ext cx="209550" cy="160020"/>
        </a:xfrm>
        <a:prstGeom prst="rect">
          <a:avLst/>
        </a:prstGeom>
        <a:noFill/>
      </xdr:spPr>
    </xdr:pic>
    <xdr:clientData/>
  </xdr:oneCellAnchor>
  <xdr:oneCellAnchor>
    <xdr:from>
      <xdr:col>3</xdr:col>
      <xdr:colOff>1207557</xdr:colOff>
      <xdr:row>175</xdr:row>
      <xdr:rowOff>13757</xdr:rowOff>
    </xdr:from>
    <xdr:ext cx="152400" cy="203200"/>
    <xdr:pic>
      <xdr:nvPicPr>
        <xdr:cNvPr id="1514" name="Picture 4">
          <a:extLst>
            <a:ext uri="{FF2B5EF4-FFF2-40B4-BE49-F238E27FC236}">
              <a16:creationId xmlns="" xmlns:a16="http://schemas.microsoft.com/office/drawing/2014/main" id="{00000000-0008-0000-0A00-0000EA05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9470924"/>
          <a:ext cx="152400" cy="203200"/>
        </a:xfrm>
        <a:prstGeom prst="rect">
          <a:avLst/>
        </a:prstGeom>
        <a:noFill/>
        <a:ln w="1">
          <a:noFill/>
          <a:miter lim="800000"/>
          <a:headEnd/>
          <a:tailEnd type="none" w="med" len="med"/>
        </a:ln>
        <a:effectLst/>
      </xdr:spPr>
    </xdr:pic>
    <xdr:clientData/>
  </xdr:oneCellAnchor>
  <xdr:oneCellAnchor>
    <xdr:from>
      <xdr:col>3</xdr:col>
      <xdr:colOff>38099</xdr:colOff>
      <xdr:row>175</xdr:row>
      <xdr:rowOff>0</xdr:rowOff>
    </xdr:from>
    <xdr:ext cx="158750" cy="190500"/>
    <xdr:pic>
      <xdr:nvPicPr>
        <xdr:cNvPr id="1555" name="Picture 1554" descr="http://www.blogcdn.com/media/2012/09/ltenetworks.jpg">
          <a:extLst>
            <a:ext uri="{FF2B5EF4-FFF2-40B4-BE49-F238E27FC236}">
              <a16:creationId xmlns="" xmlns:a16="http://schemas.microsoft.com/office/drawing/2014/main" id="{00000000-0008-0000-0A00-000013060000}"/>
            </a:ext>
          </a:extLst>
        </xdr:cNvPr>
        <xdr:cNvPicPr/>
      </xdr:nvPicPr>
      <xdr:blipFill>
        <a:blip xmlns:r="http://schemas.openxmlformats.org/officeDocument/2006/relationships" r:embed="rId50" cstate="print"/>
        <a:srcRect l="23556" r="27111"/>
        <a:stretch>
          <a:fillRect/>
        </a:stretch>
      </xdr:blipFill>
      <xdr:spPr bwMode="auto">
        <a:xfrm>
          <a:off x="2006599" y="59457167"/>
          <a:ext cx="158750" cy="190500"/>
        </a:xfrm>
        <a:prstGeom prst="rect">
          <a:avLst/>
        </a:prstGeom>
        <a:noFill/>
        <a:ln w="9525">
          <a:noFill/>
          <a:miter lim="800000"/>
          <a:headEnd/>
          <a:tailEnd/>
        </a:ln>
      </xdr:spPr>
    </xdr:pic>
    <xdr:clientData/>
  </xdr:oneCellAnchor>
  <xdr:oneCellAnchor>
    <xdr:from>
      <xdr:col>3</xdr:col>
      <xdr:colOff>0</xdr:colOff>
      <xdr:row>174</xdr:row>
      <xdr:rowOff>261408</xdr:rowOff>
    </xdr:from>
    <xdr:ext cx="209550" cy="160020"/>
    <xdr:pic>
      <xdr:nvPicPr>
        <xdr:cNvPr id="1556" name="Picture 5" descr="http://t0.gstatic.com/images?q=tbn:ANd9GcR2wLGNqdW1KVjSkkXzxtY9J7kSH3YArES1m5PQzzCeqCTDlyA1FA">
          <a:extLst>
            <a:ext uri="{FF2B5EF4-FFF2-40B4-BE49-F238E27FC236}">
              <a16:creationId xmlns="" xmlns:a16="http://schemas.microsoft.com/office/drawing/2014/main" id="{00000000-0008-0000-0A00-000014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8183991"/>
          <a:ext cx="209550" cy="160020"/>
        </a:xfrm>
        <a:prstGeom prst="rect">
          <a:avLst/>
        </a:prstGeom>
        <a:noFill/>
      </xdr:spPr>
    </xdr:pic>
    <xdr:clientData/>
  </xdr:oneCellAnchor>
  <xdr:oneCellAnchor>
    <xdr:from>
      <xdr:col>3</xdr:col>
      <xdr:colOff>1207557</xdr:colOff>
      <xdr:row>174</xdr:row>
      <xdr:rowOff>13757</xdr:rowOff>
    </xdr:from>
    <xdr:ext cx="152400" cy="203200"/>
    <xdr:pic>
      <xdr:nvPicPr>
        <xdr:cNvPr id="1557" name="Picture 4">
          <a:extLst>
            <a:ext uri="{FF2B5EF4-FFF2-40B4-BE49-F238E27FC236}">
              <a16:creationId xmlns="" xmlns:a16="http://schemas.microsoft.com/office/drawing/2014/main" id="{00000000-0008-0000-0A00-000015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7936340"/>
          <a:ext cx="152400" cy="203200"/>
        </a:xfrm>
        <a:prstGeom prst="rect">
          <a:avLst/>
        </a:prstGeom>
        <a:noFill/>
        <a:ln w="1">
          <a:noFill/>
          <a:miter lim="800000"/>
          <a:headEnd/>
          <a:tailEnd type="none" w="med" len="med"/>
        </a:ln>
        <a:effectLst/>
      </xdr:spPr>
    </xdr:pic>
    <xdr:clientData/>
  </xdr:oneCellAnchor>
  <xdr:oneCellAnchor>
    <xdr:from>
      <xdr:col>3</xdr:col>
      <xdr:colOff>38099</xdr:colOff>
      <xdr:row>174</xdr:row>
      <xdr:rowOff>0</xdr:rowOff>
    </xdr:from>
    <xdr:ext cx="158750" cy="190500"/>
    <xdr:pic>
      <xdr:nvPicPr>
        <xdr:cNvPr id="1587" name="Picture 1586" descr="http://www.blogcdn.com/media/2012/09/ltenetworks.jpg">
          <a:extLst>
            <a:ext uri="{FF2B5EF4-FFF2-40B4-BE49-F238E27FC236}">
              <a16:creationId xmlns="" xmlns:a16="http://schemas.microsoft.com/office/drawing/2014/main" id="{00000000-0008-0000-0A00-000033060000}"/>
            </a:ext>
          </a:extLst>
        </xdr:cNvPr>
        <xdr:cNvPicPr/>
      </xdr:nvPicPr>
      <xdr:blipFill>
        <a:blip xmlns:r="http://schemas.openxmlformats.org/officeDocument/2006/relationships" r:embed="rId50" cstate="print"/>
        <a:srcRect l="23556" r="27111"/>
        <a:stretch>
          <a:fillRect/>
        </a:stretch>
      </xdr:blipFill>
      <xdr:spPr bwMode="auto">
        <a:xfrm>
          <a:off x="2006599" y="57922583"/>
          <a:ext cx="158750" cy="190500"/>
        </a:xfrm>
        <a:prstGeom prst="rect">
          <a:avLst/>
        </a:prstGeom>
        <a:noFill/>
        <a:ln w="9525">
          <a:noFill/>
          <a:miter lim="800000"/>
          <a:headEnd/>
          <a:tailEnd/>
        </a:ln>
      </xdr:spPr>
    </xdr:pic>
    <xdr:clientData/>
  </xdr:oneCellAnchor>
  <xdr:oneCellAnchor>
    <xdr:from>
      <xdr:col>3</xdr:col>
      <xdr:colOff>0</xdr:colOff>
      <xdr:row>173</xdr:row>
      <xdr:rowOff>261408</xdr:rowOff>
    </xdr:from>
    <xdr:ext cx="209550" cy="160020"/>
    <xdr:pic>
      <xdr:nvPicPr>
        <xdr:cNvPr id="1588" name="Picture 5" descr="http://t0.gstatic.com/images?q=tbn:ANd9GcR2wLGNqdW1KVjSkkXzxtY9J7kSH3YArES1m5PQzzCeqCTDlyA1FA">
          <a:extLst>
            <a:ext uri="{FF2B5EF4-FFF2-40B4-BE49-F238E27FC236}">
              <a16:creationId xmlns="" xmlns:a16="http://schemas.microsoft.com/office/drawing/2014/main" id="{00000000-0008-0000-0A00-000034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6649408"/>
          <a:ext cx="209550" cy="160020"/>
        </a:xfrm>
        <a:prstGeom prst="rect">
          <a:avLst/>
        </a:prstGeom>
        <a:noFill/>
      </xdr:spPr>
    </xdr:pic>
    <xdr:clientData/>
  </xdr:oneCellAnchor>
  <xdr:oneCellAnchor>
    <xdr:from>
      <xdr:col>3</xdr:col>
      <xdr:colOff>1207557</xdr:colOff>
      <xdr:row>173</xdr:row>
      <xdr:rowOff>13757</xdr:rowOff>
    </xdr:from>
    <xdr:ext cx="152400" cy="203200"/>
    <xdr:pic>
      <xdr:nvPicPr>
        <xdr:cNvPr id="1589" name="Picture 4">
          <a:extLst>
            <a:ext uri="{FF2B5EF4-FFF2-40B4-BE49-F238E27FC236}">
              <a16:creationId xmlns="" xmlns:a16="http://schemas.microsoft.com/office/drawing/2014/main" id="{00000000-0008-0000-0A00-000035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6401757"/>
          <a:ext cx="152400" cy="203200"/>
        </a:xfrm>
        <a:prstGeom prst="rect">
          <a:avLst/>
        </a:prstGeom>
        <a:noFill/>
        <a:ln w="1">
          <a:noFill/>
          <a:miter lim="800000"/>
          <a:headEnd/>
          <a:tailEnd type="none" w="med" len="med"/>
        </a:ln>
        <a:effectLst/>
      </xdr:spPr>
    </xdr:pic>
    <xdr:clientData/>
  </xdr:oneCellAnchor>
  <xdr:oneCellAnchor>
    <xdr:from>
      <xdr:col>3</xdr:col>
      <xdr:colOff>38099</xdr:colOff>
      <xdr:row>173</xdr:row>
      <xdr:rowOff>0</xdr:rowOff>
    </xdr:from>
    <xdr:ext cx="158750" cy="190500"/>
    <xdr:pic>
      <xdr:nvPicPr>
        <xdr:cNvPr id="1602" name="Picture 1601" descr="http://www.blogcdn.com/media/2012/09/ltenetworks.jpg">
          <a:extLst>
            <a:ext uri="{FF2B5EF4-FFF2-40B4-BE49-F238E27FC236}">
              <a16:creationId xmlns="" xmlns:a16="http://schemas.microsoft.com/office/drawing/2014/main" id="{00000000-0008-0000-0A00-000042060000}"/>
            </a:ext>
          </a:extLst>
        </xdr:cNvPr>
        <xdr:cNvPicPr/>
      </xdr:nvPicPr>
      <xdr:blipFill>
        <a:blip xmlns:r="http://schemas.openxmlformats.org/officeDocument/2006/relationships" r:embed="rId50" cstate="print"/>
        <a:srcRect l="23556" r="27111"/>
        <a:stretch>
          <a:fillRect/>
        </a:stretch>
      </xdr:blipFill>
      <xdr:spPr bwMode="auto">
        <a:xfrm>
          <a:off x="2006599" y="56388000"/>
          <a:ext cx="158750" cy="190500"/>
        </a:xfrm>
        <a:prstGeom prst="rect">
          <a:avLst/>
        </a:prstGeom>
        <a:noFill/>
        <a:ln w="9525">
          <a:noFill/>
          <a:miter lim="800000"/>
          <a:headEnd/>
          <a:tailEnd/>
        </a:ln>
      </xdr:spPr>
    </xdr:pic>
    <xdr:clientData/>
  </xdr:oneCellAnchor>
  <xdr:oneCellAnchor>
    <xdr:from>
      <xdr:col>3</xdr:col>
      <xdr:colOff>0</xdr:colOff>
      <xdr:row>172</xdr:row>
      <xdr:rowOff>261408</xdr:rowOff>
    </xdr:from>
    <xdr:ext cx="209550" cy="160020"/>
    <xdr:pic>
      <xdr:nvPicPr>
        <xdr:cNvPr id="1603" name="Picture 5" descr="http://t0.gstatic.com/images?q=tbn:ANd9GcR2wLGNqdW1KVjSkkXzxtY9J7kSH3YArES1m5PQzzCeqCTDlyA1FA">
          <a:extLst>
            <a:ext uri="{FF2B5EF4-FFF2-40B4-BE49-F238E27FC236}">
              <a16:creationId xmlns="" xmlns:a16="http://schemas.microsoft.com/office/drawing/2014/main" id="{00000000-0008-0000-0A00-000043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5114825"/>
          <a:ext cx="209550" cy="160020"/>
        </a:xfrm>
        <a:prstGeom prst="rect">
          <a:avLst/>
        </a:prstGeom>
        <a:noFill/>
      </xdr:spPr>
    </xdr:pic>
    <xdr:clientData/>
  </xdr:oneCellAnchor>
  <xdr:oneCellAnchor>
    <xdr:from>
      <xdr:col>3</xdr:col>
      <xdr:colOff>1207557</xdr:colOff>
      <xdr:row>172</xdr:row>
      <xdr:rowOff>13757</xdr:rowOff>
    </xdr:from>
    <xdr:ext cx="152400" cy="203200"/>
    <xdr:pic>
      <xdr:nvPicPr>
        <xdr:cNvPr id="1604" name="Picture 4">
          <a:extLst>
            <a:ext uri="{FF2B5EF4-FFF2-40B4-BE49-F238E27FC236}">
              <a16:creationId xmlns="" xmlns:a16="http://schemas.microsoft.com/office/drawing/2014/main" id="{00000000-0008-0000-0A00-000044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4867174"/>
          <a:ext cx="152400" cy="203200"/>
        </a:xfrm>
        <a:prstGeom prst="rect">
          <a:avLst/>
        </a:prstGeom>
        <a:noFill/>
        <a:ln w="1">
          <a:noFill/>
          <a:miter lim="800000"/>
          <a:headEnd/>
          <a:tailEnd type="none" w="med" len="med"/>
        </a:ln>
        <a:effectLst/>
      </xdr:spPr>
    </xdr:pic>
    <xdr:clientData/>
  </xdr:oneCellAnchor>
  <xdr:oneCellAnchor>
    <xdr:from>
      <xdr:col>3</xdr:col>
      <xdr:colOff>38099</xdr:colOff>
      <xdr:row>172</xdr:row>
      <xdr:rowOff>0</xdr:rowOff>
    </xdr:from>
    <xdr:ext cx="158750" cy="190500"/>
    <xdr:pic>
      <xdr:nvPicPr>
        <xdr:cNvPr id="1605" name="Picture 1604" descr="http://www.blogcdn.com/media/2012/09/ltenetworks.jpg">
          <a:extLst>
            <a:ext uri="{FF2B5EF4-FFF2-40B4-BE49-F238E27FC236}">
              <a16:creationId xmlns="" xmlns:a16="http://schemas.microsoft.com/office/drawing/2014/main" id="{00000000-0008-0000-0A00-000045060000}"/>
            </a:ext>
          </a:extLst>
        </xdr:cNvPr>
        <xdr:cNvPicPr/>
      </xdr:nvPicPr>
      <xdr:blipFill>
        <a:blip xmlns:r="http://schemas.openxmlformats.org/officeDocument/2006/relationships" r:embed="rId50" cstate="print"/>
        <a:srcRect l="23556" r="27111"/>
        <a:stretch>
          <a:fillRect/>
        </a:stretch>
      </xdr:blipFill>
      <xdr:spPr bwMode="auto">
        <a:xfrm>
          <a:off x="2006599" y="54853417"/>
          <a:ext cx="158750" cy="190500"/>
        </a:xfrm>
        <a:prstGeom prst="rect">
          <a:avLst/>
        </a:prstGeom>
        <a:noFill/>
        <a:ln w="9525">
          <a:noFill/>
          <a:miter lim="800000"/>
          <a:headEnd/>
          <a:tailEnd/>
        </a:ln>
      </xdr:spPr>
    </xdr:pic>
    <xdr:clientData/>
  </xdr:oneCellAnchor>
  <xdr:oneCellAnchor>
    <xdr:from>
      <xdr:col>3</xdr:col>
      <xdr:colOff>0</xdr:colOff>
      <xdr:row>516</xdr:row>
      <xdr:rowOff>261408</xdr:rowOff>
    </xdr:from>
    <xdr:ext cx="209550" cy="160020"/>
    <xdr:pic>
      <xdr:nvPicPr>
        <xdr:cNvPr id="1614" name="Picture 5" descr="http://t0.gstatic.com/images?q=tbn:ANd9GcR2wLGNqdW1KVjSkkXzxtY9J7kSH3YArES1m5PQzzCeqCTDlyA1FA">
          <a:extLst>
            <a:ext uri="{FF2B5EF4-FFF2-40B4-BE49-F238E27FC236}">
              <a16:creationId xmlns="" xmlns:a16="http://schemas.microsoft.com/office/drawing/2014/main" id="{00000000-0008-0000-0A00-00004E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6165158"/>
          <a:ext cx="209550" cy="160020"/>
        </a:xfrm>
        <a:prstGeom prst="rect">
          <a:avLst/>
        </a:prstGeom>
        <a:noFill/>
      </xdr:spPr>
    </xdr:pic>
    <xdr:clientData/>
  </xdr:oneCellAnchor>
  <xdr:oneCellAnchor>
    <xdr:from>
      <xdr:col>3</xdr:col>
      <xdr:colOff>1246721</xdr:colOff>
      <xdr:row>516</xdr:row>
      <xdr:rowOff>23282</xdr:rowOff>
    </xdr:from>
    <xdr:ext cx="152400" cy="203200"/>
    <xdr:pic>
      <xdr:nvPicPr>
        <xdr:cNvPr id="1615" name="Picture 4">
          <a:extLst>
            <a:ext uri="{FF2B5EF4-FFF2-40B4-BE49-F238E27FC236}">
              <a16:creationId xmlns="" xmlns:a16="http://schemas.microsoft.com/office/drawing/2014/main" id="{00000000-0008-0000-0A00-00004F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5927032"/>
          <a:ext cx="152400" cy="203200"/>
        </a:xfrm>
        <a:prstGeom prst="rect">
          <a:avLst/>
        </a:prstGeom>
        <a:noFill/>
        <a:ln w="1">
          <a:noFill/>
          <a:miter lim="800000"/>
          <a:headEnd/>
          <a:tailEnd type="none" w="med" len="med"/>
        </a:ln>
        <a:effectLst/>
      </xdr:spPr>
    </xdr:pic>
    <xdr:clientData/>
  </xdr:oneCellAnchor>
  <xdr:oneCellAnchor>
    <xdr:from>
      <xdr:col>3</xdr:col>
      <xdr:colOff>38099</xdr:colOff>
      <xdr:row>516</xdr:row>
      <xdr:rowOff>0</xdr:rowOff>
    </xdr:from>
    <xdr:ext cx="158750" cy="190500"/>
    <xdr:pic>
      <xdr:nvPicPr>
        <xdr:cNvPr id="1616" name="Picture 1615" descr="http://www.blogcdn.com/media/2012/09/ltenetworks.jpg">
          <a:extLst>
            <a:ext uri="{FF2B5EF4-FFF2-40B4-BE49-F238E27FC236}">
              <a16:creationId xmlns="" xmlns:a16="http://schemas.microsoft.com/office/drawing/2014/main" id="{00000000-0008-0000-0A00-000050060000}"/>
            </a:ext>
          </a:extLst>
        </xdr:cNvPr>
        <xdr:cNvPicPr/>
      </xdr:nvPicPr>
      <xdr:blipFill>
        <a:blip xmlns:r="http://schemas.openxmlformats.org/officeDocument/2006/relationships" r:embed="rId50" cstate="print"/>
        <a:srcRect l="23556" r="27111"/>
        <a:stretch>
          <a:fillRect/>
        </a:stretch>
      </xdr:blipFill>
      <xdr:spPr bwMode="auto">
        <a:xfrm>
          <a:off x="2006599" y="245903750"/>
          <a:ext cx="158750" cy="190500"/>
        </a:xfrm>
        <a:prstGeom prst="rect">
          <a:avLst/>
        </a:prstGeom>
        <a:noFill/>
        <a:ln w="9525">
          <a:noFill/>
          <a:miter lim="800000"/>
          <a:headEnd/>
          <a:tailEnd/>
        </a:ln>
      </xdr:spPr>
    </xdr:pic>
    <xdr:clientData/>
  </xdr:oneCellAnchor>
  <xdr:oneCellAnchor>
    <xdr:from>
      <xdr:col>3</xdr:col>
      <xdr:colOff>0</xdr:colOff>
      <xdr:row>515</xdr:row>
      <xdr:rowOff>261408</xdr:rowOff>
    </xdr:from>
    <xdr:ext cx="209550" cy="160020"/>
    <xdr:pic>
      <xdr:nvPicPr>
        <xdr:cNvPr id="1617" name="Picture 5" descr="http://t0.gstatic.com/images?q=tbn:ANd9GcR2wLGNqdW1KVjSkkXzxtY9J7kSH3YArES1m5PQzzCeqCTDlyA1FA">
          <a:extLst>
            <a:ext uri="{FF2B5EF4-FFF2-40B4-BE49-F238E27FC236}">
              <a16:creationId xmlns="" xmlns:a16="http://schemas.microsoft.com/office/drawing/2014/main" id="{00000000-0008-0000-0A00-000051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4768158"/>
          <a:ext cx="209550" cy="160020"/>
        </a:xfrm>
        <a:prstGeom prst="rect">
          <a:avLst/>
        </a:prstGeom>
        <a:noFill/>
      </xdr:spPr>
    </xdr:pic>
    <xdr:clientData/>
  </xdr:oneCellAnchor>
  <xdr:oneCellAnchor>
    <xdr:from>
      <xdr:col>3</xdr:col>
      <xdr:colOff>1246721</xdr:colOff>
      <xdr:row>515</xdr:row>
      <xdr:rowOff>23282</xdr:rowOff>
    </xdr:from>
    <xdr:ext cx="152400" cy="203200"/>
    <xdr:pic>
      <xdr:nvPicPr>
        <xdr:cNvPr id="1618" name="Picture 4">
          <a:extLst>
            <a:ext uri="{FF2B5EF4-FFF2-40B4-BE49-F238E27FC236}">
              <a16:creationId xmlns="" xmlns:a16="http://schemas.microsoft.com/office/drawing/2014/main" id="{00000000-0008-0000-0A00-000052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4530032"/>
          <a:ext cx="152400" cy="203200"/>
        </a:xfrm>
        <a:prstGeom prst="rect">
          <a:avLst/>
        </a:prstGeom>
        <a:noFill/>
        <a:ln w="1">
          <a:noFill/>
          <a:miter lim="800000"/>
          <a:headEnd/>
          <a:tailEnd type="none" w="med" len="med"/>
        </a:ln>
        <a:effectLst/>
      </xdr:spPr>
    </xdr:pic>
    <xdr:clientData/>
  </xdr:oneCellAnchor>
  <xdr:oneCellAnchor>
    <xdr:from>
      <xdr:col>3</xdr:col>
      <xdr:colOff>38099</xdr:colOff>
      <xdr:row>515</xdr:row>
      <xdr:rowOff>0</xdr:rowOff>
    </xdr:from>
    <xdr:ext cx="158750" cy="190500"/>
    <xdr:pic>
      <xdr:nvPicPr>
        <xdr:cNvPr id="1619" name="Picture 1618" descr="http://www.blogcdn.com/media/2012/09/ltenetworks.jpg">
          <a:extLst>
            <a:ext uri="{FF2B5EF4-FFF2-40B4-BE49-F238E27FC236}">
              <a16:creationId xmlns="" xmlns:a16="http://schemas.microsoft.com/office/drawing/2014/main" id="{00000000-0008-0000-0A00-000053060000}"/>
            </a:ext>
          </a:extLst>
        </xdr:cNvPr>
        <xdr:cNvPicPr/>
      </xdr:nvPicPr>
      <xdr:blipFill>
        <a:blip xmlns:r="http://schemas.openxmlformats.org/officeDocument/2006/relationships" r:embed="rId50" cstate="print"/>
        <a:srcRect l="23556" r="27111"/>
        <a:stretch>
          <a:fillRect/>
        </a:stretch>
      </xdr:blipFill>
      <xdr:spPr bwMode="auto">
        <a:xfrm>
          <a:off x="2006599" y="244506750"/>
          <a:ext cx="158750" cy="190500"/>
        </a:xfrm>
        <a:prstGeom prst="rect">
          <a:avLst/>
        </a:prstGeom>
        <a:noFill/>
        <a:ln w="9525">
          <a:noFill/>
          <a:miter lim="800000"/>
          <a:headEnd/>
          <a:tailEnd/>
        </a:ln>
      </xdr:spPr>
    </xdr:pic>
    <xdr:clientData/>
  </xdr:oneCellAnchor>
  <xdr:oneCellAnchor>
    <xdr:from>
      <xdr:col>3</xdr:col>
      <xdr:colOff>0</xdr:colOff>
      <xdr:row>514</xdr:row>
      <xdr:rowOff>261408</xdr:rowOff>
    </xdr:from>
    <xdr:ext cx="209550" cy="160020"/>
    <xdr:pic>
      <xdr:nvPicPr>
        <xdr:cNvPr id="1621" name="Picture 5" descr="http://t0.gstatic.com/images?q=tbn:ANd9GcR2wLGNqdW1KVjSkkXzxtY9J7kSH3YArES1m5PQzzCeqCTDlyA1FA">
          <a:extLst>
            <a:ext uri="{FF2B5EF4-FFF2-40B4-BE49-F238E27FC236}">
              <a16:creationId xmlns="" xmlns:a16="http://schemas.microsoft.com/office/drawing/2014/main" id="{00000000-0008-0000-0A00-000055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4768158"/>
          <a:ext cx="209550" cy="160020"/>
        </a:xfrm>
        <a:prstGeom prst="rect">
          <a:avLst/>
        </a:prstGeom>
        <a:noFill/>
      </xdr:spPr>
    </xdr:pic>
    <xdr:clientData/>
  </xdr:oneCellAnchor>
  <xdr:oneCellAnchor>
    <xdr:from>
      <xdr:col>3</xdr:col>
      <xdr:colOff>1246721</xdr:colOff>
      <xdr:row>514</xdr:row>
      <xdr:rowOff>23282</xdr:rowOff>
    </xdr:from>
    <xdr:ext cx="152400" cy="203200"/>
    <xdr:pic>
      <xdr:nvPicPr>
        <xdr:cNvPr id="1622" name="Picture 4">
          <a:extLst>
            <a:ext uri="{FF2B5EF4-FFF2-40B4-BE49-F238E27FC236}">
              <a16:creationId xmlns="" xmlns:a16="http://schemas.microsoft.com/office/drawing/2014/main" id="{00000000-0008-0000-0A00-000056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4530032"/>
          <a:ext cx="152400" cy="203200"/>
        </a:xfrm>
        <a:prstGeom prst="rect">
          <a:avLst/>
        </a:prstGeom>
        <a:noFill/>
        <a:ln w="1">
          <a:noFill/>
          <a:miter lim="800000"/>
          <a:headEnd/>
          <a:tailEnd type="none" w="med" len="med"/>
        </a:ln>
        <a:effectLst/>
      </xdr:spPr>
    </xdr:pic>
    <xdr:clientData/>
  </xdr:oneCellAnchor>
  <xdr:oneCellAnchor>
    <xdr:from>
      <xdr:col>3</xdr:col>
      <xdr:colOff>38099</xdr:colOff>
      <xdr:row>514</xdr:row>
      <xdr:rowOff>0</xdr:rowOff>
    </xdr:from>
    <xdr:ext cx="158750" cy="190500"/>
    <xdr:pic>
      <xdr:nvPicPr>
        <xdr:cNvPr id="1623" name="Picture 1622" descr="http://www.blogcdn.com/media/2012/09/ltenetworks.jpg">
          <a:extLst>
            <a:ext uri="{FF2B5EF4-FFF2-40B4-BE49-F238E27FC236}">
              <a16:creationId xmlns="" xmlns:a16="http://schemas.microsoft.com/office/drawing/2014/main" id="{00000000-0008-0000-0A00-000057060000}"/>
            </a:ext>
          </a:extLst>
        </xdr:cNvPr>
        <xdr:cNvPicPr/>
      </xdr:nvPicPr>
      <xdr:blipFill>
        <a:blip xmlns:r="http://schemas.openxmlformats.org/officeDocument/2006/relationships" r:embed="rId50" cstate="print"/>
        <a:srcRect l="23556" r="27111"/>
        <a:stretch>
          <a:fillRect/>
        </a:stretch>
      </xdr:blipFill>
      <xdr:spPr bwMode="auto">
        <a:xfrm>
          <a:off x="2006599" y="244506750"/>
          <a:ext cx="158750" cy="190500"/>
        </a:xfrm>
        <a:prstGeom prst="rect">
          <a:avLst/>
        </a:prstGeom>
        <a:noFill/>
        <a:ln w="9525">
          <a:noFill/>
          <a:miter lim="800000"/>
          <a:headEnd/>
          <a:tailEnd/>
        </a:ln>
      </xdr:spPr>
    </xdr:pic>
    <xdr:clientData/>
  </xdr:oneCellAnchor>
  <xdr:oneCellAnchor>
    <xdr:from>
      <xdr:col>3</xdr:col>
      <xdr:colOff>0</xdr:colOff>
      <xdr:row>332</xdr:row>
      <xdr:rowOff>261408</xdr:rowOff>
    </xdr:from>
    <xdr:ext cx="209550" cy="160020"/>
    <xdr:pic>
      <xdr:nvPicPr>
        <xdr:cNvPr id="1625" name="Picture 5" descr="http://t0.gstatic.com/images?q=tbn:ANd9GcR2wLGNqdW1KVjSkkXzxtY9J7kSH3YArES1m5PQzzCeqCTDlyA1FA">
          <a:extLst>
            <a:ext uri="{FF2B5EF4-FFF2-40B4-BE49-F238E27FC236}">
              <a16:creationId xmlns="" xmlns:a16="http://schemas.microsoft.com/office/drawing/2014/main" id="{00000000-0008-0000-0A00-000059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56778325"/>
          <a:ext cx="209550" cy="160020"/>
        </a:xfrm>
        <a:prstGeom prst="rect">
          <a:avLst/>
        </a:prstGeom>
        <a:noFill/>
      </xdr:spPr>
    </xdr:pic>
    <xdr:clientData/>
  </xdr:oneCellAnchor>
  <xdr:oneCellAnchor>
    <xdr:from>
      <xdr:col>3</xdr:col>
      <xdr:colOff>1207557</xdr:colOff>
      <xdr:row>332</xdr:row>
      <xdr:rowOff>13757</xdr:rowOff>
    </xdr:from>
    <xdr:ext cx="152400" cy="203200"/>
    <xdr:pic>
      <xdr:nvPicPr>
        <xdr:cNvPr id="1626" name="Picture 4">
          <a:extLst>
            <a:ext uri="{FF2B5EF4-FFF2-40B4-BE49-F238E27FC236}">
              <a16:creationId xmlns="" xmlns:a16="http://schemas.microsoft.com/office/drawing/2014/main" id="{00000000-0008-0000-0A00-00005A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56530674"/>
          <a:ext cx="152400" cy="203200"/>
        </a:xfrm>
        <a:prstGeom prst="rect">
          <a:avLst/>
        </a:prstGeom>
        <a:noFill/>
        <a:ln w="1">
          <a:noFill/>
          <a:miter lim="800000"/>
          <a:headEnd/>
          <a:tailEnd type="none" w="med" len="med"/>
        </a:ln>
        <a:effectLst/>
      </xdr:spPr>
    </xdr:pic>
    <xdr:clientData/>
  </xdr:oneCellAnchor>
  <xdr:oneCellAnchor>
    <xdr:from>
      <xdr:col>3</xdr:col>
      <xdr:colOff>38099</xdr:colOff>
      <xdr:row>332</xdr:row>
      <xdr:rowOff>0</xdr:rowOff>
    </xdr:from>
    <xdr:ext cx="158750" cy="190500"/>
    <xdr:pic>
      <xdr:nvPicPr>
        <xdr:cNvPr id="1627" name="Picture 1626" descr="http://www.blogcdn.com/media/2012/09/ltenetworks.jpg">
          <a:extLst>
            <a:ext uri="{FF2B5EF4-FFF2-40B4-BE49-F238E27FC236}">
              <a16:creationId xmlns="" xmlns:a16="http://schemas.microsoft.com/office/drawing/2014/main" id="{00000000-0008-0000-0A00-00005B060000}"/>
            </a:ext>
          </a:extLst>
        </xdr:cNvPr>
        <xdr:cNvPicPr/>
      </xdr:nvPicPr>
      <xdr:blipFill>
        <a:blip xmlns:r="http://schemas.openxmlformats.org/officeDocument/2006/relationships" r:embed="rId50" cstate="print"/>
        <a:srcRect l="23556" r="27111"/>
        <a:stretch>
          <a:fillRect/>
        </a:stretch>
      </xdr:blipFill>
      <xdr:spPr bwMode="auto">
        <a:xfrm>
          <a:off x="2006599" y="156516917"/>
          <a:ext cx="158750" cy="190500"/>
        </a:xfrm>
        <a:prstGeom prst="rect">
          <a:avLst/>
        </a:prstGeom>
        <a:noFill/>
        <a:ln w="9525">
          <a:noFill/>
          <a:miter lim="800000"/>
          <a:headEnd/>
          <a:tailEnd/>
        </a:ln>
      </xdr:spPr>
    </xdr:pic>
    <xdr:clientData/>
  </xdr:oneCellAnchor>
  <xdr:oneCellAnchor>
    <xdr:from>
      <xdr:col>3</xdr:col>
      <xdr:colOff>0</xdr:colOff>
      <xdr:row>331</xdr:row>
      <xdr:rowOff>261408</xdr:rowOff>
    </xdr:from>
    <xdr:ext cx="209550" cy="160020"/>
    <xdr:pic>
      <xdr:nvPicPr>
        <xdr:cNvPr id="1628" name="Picture 5" descr="http://t0.gstatic.com/images?q=tbn:ANd9GcR2wLGNqdW1KVjSkkXzxtY9J7kSH3YArES1m5PQzzCeqCTDlyA1FA">
          <a:extLst>
            <a:ext uri="{FF2B5EF4-FFF2-40B4-BE49-F238E27FC236}">
              <a16:creationId xmlns="" xmlns:a16="http://schemas.microsoft.com/office/drawing/2014/main" id="{00000000-0008-0000-0A00-00005C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55730575"/>
          <a:ext cx="209550" cy="160020"/>
        </a:xfrm>
        <a:prstGeom prst="rect">
          <a:avLst/>
        </a:prstGeom>
        <a:noFill/>
      </xdr:spPr>
    </xdr:pic>
    <xdr:clientData/>
  </xdr:oneCellAnchor>
  <xdr:oneCellAnchor>
    <xdr:from>
      <xdr:col>3</xdr:col>
      <xdr:colOff>1207557</xdr:colOff>
      <xdr:row>331</xdr:row>
      <xdr:rowOff>13757</xdr:rowOff>
    </xdr:from>
    <xdr:ext cx="152400" cy="203200"/>
    <xdr:pic>
      <xdr:nvPicPr>
        <xdr:cNvPr id="1629" name="Picture 4">
          <a:extLst>
            <a:ext uri="{FF2B5EF4-FFF2-40B4-BE49-F238E27FC236}">
              <a16:creationId xmlns="" xmlns:a16="http://schemas.microsoft.com/office/drawing/2014/main" id="{00000000-0008-0000-0A00-00005D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55482924"/>
          <a:ext cx="152400" cy="203200"/>
        </a:xfrm>
        <a:prstGeom prst="rect">
          <a:avLst/>
        </a:prstGeom>
        <a:noFill/>
        <a:ln w="1">
          <a:noFill/>
          <a:miter lim="800000"/>
          <a:headEnd/>
          <a:tailEnd type="none" w="med" len="med"/>
        </a:ln>
        <a:effectLst/>
      </xdr:spPr>
    </xdr:pic>
    <xdr:clientData/>
  </xdr:oneCellAnchor>
  <xdr:oneCellAnchor>
    <xdr:from>
      <xdr:col>3</xdr:col>
      <xdr:colOff>38099</xdr:colOff>
      <xdr:row>331</xdr:row>
      <xdr:rowOff>0</xdr:rowOff>
    </xdr:from>
    <xdr:ext cx="158750" cy="190500"/>
    <xdr:pic>
      <xdr:nvPicPr>
        <xdr:cNvPr id="1630" name="Picture 1629" descr="http://www.blogcdn.com/media/2012/09/ltenetworks.jpg">
          <a:extLst>
            <a:ext uri="{FF2B5EF4-FFF2-40B4-BE49-F238E27FC236}">
              <a16:creationId xmlns="" xmlns:a16="http://schemas.microsoft.com/office/drawing/2014/main" id="{00000000-0008-0000-0A00-00005E060000}"/>
            </a:ext>
          </a:extLst>
        </xdr:cNvPr>
        <xdr:cNvPicPr/>
      </xdr:nvPicPr>
      <xdr:blipFill>
        <a:blip xmlns:r="http://schemas.openxmlformats.org/officeDocument/2006/relationships" r:embed="rId50" cstate="print"/>
        <a:srcRect l="23556" r="27111"/>
        <a:stretch>
          <a:fillRect/>
        </a:stretch>
      </xdr:blipFill>
      <xdr:spPr bwMode="auto">
        <a:xfrm>
          <a:off x="2006599" y="155469167"/>
          <a:ext cx="158750" cy="190500"/>
        </a:xfrm>
        <a:prstGeom prst="rect">
          <a:avLst/>
        </a:prstGeom>
        <a:noFill/>
        <a:ln w="9525">
          <a:noFill/>
          <a:miter lim="800000"/>
          <a:headEnd/>
          <a:tailEnd/>
        </a:ln>
      </xdr:spPr>
    </xdr:pic>
    <xdr:clientData/>
  </xdr:oneCellAnchor>
  <xdr:oneCellAnchor>
    <xdr:from>
      <xdr:col>3</xdr:col>
      <xdr:colOff>0</xdr:colOff>
      <xdr:row>330</xdr:row>
      <xdr:rowOff>261408</xdr:rowOff>
    </xdr:from>
    <xdr:ext cx="209550" cy="160020"/>
    <xdr:pic>
      <xdr:nvPicPr>
        <xdr:cNvPr id="1632" name="Picture 5" descr="http://t0.gstatic.com/images?q=tbn:ANd9GcR2wLGNqdW1KVjSkkXzxtY9J7kSH3YArES1m5PQzzCeqCTDlyA1FA">
          <a:extLst>
            <a:ext uri="{FF2B5EF4-FFF2-40B4-BE49-F238E27FC236}">
              <a16:creationId xmlns="" xmlns:a16="http://schemas.microsoft.com/office/drawing/2014/main" id="{00000000-0008-0000-0A00-000060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56778325"/>
          <a:ext cx="209550" cy="160020"/>
        </a:xfrm>
        <a:prstGeom prst="rect">
          <a:avLst/>
        </a:prstGeom>
        <a:noFill/>
      </xdr:spPr>
    </xdr:pic>
    <xdr:clientData/>
  </xdr:oneCellAnchor>
  <xdr:oneCellAnchor>
    <xdr:from>
      <xdr:col>3</xdr:col>
      <xdr:colOff>1207557</xdr:colOff>
      <xdr:row>330</xdr:row>
      <xdr:rowOff>13757</xdr:rowOff>
    </xdr:from>
    <xdr:ext cx="152400" cy="203200"/>
    <xdr:pic>
      <xdr:nvPicPr>
        <xdr:cNvPr id="1633" name="Picture 4">
          <a:extLst>
            <a:ext uri="{FF2B5EF4-FFF2-40B4-BE49-F238E27FC236}">
              <a16:creationId xmlns="" xmlns:a16="http://schemas.microsoft.com/office/drawing/2014/main" id="{00000000-0008-0000-0A00-000061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56530674"/>
          <a:ext cx="152400" cy="203200"/>
        </a:xfrm>
        <a:prstGeom prst="rect">
          <a:avLst/>
        </a:prstGeom>
        <a:noFill/>
        <a:ln w="1">
          <a:noFill/>
          <a:miter lim="800000"/>
          <a:headEnd/>
          <a:tailEnd type="none" w="med" len="med"/>
        </a:ln>
        <a:effectLst/>
      </xdr:spPr>
    </xdr:pic>
    <xdr:clientData/>
  </xdr:oneCellAnchor>
  <xdr:oneCellAnchor>
    <xdr:from>
      <xdr:col>3</xdr:col>
      <xdr:colOff>38099</xdr:colOff>
      <xdr:row>330</xdr:row>
      <xdr:rowOff>0</xdr:rowOff>
    </xdr:from>
    <xdr:ext cx="158750" cy="190500"/>
    <xdr:pic>
      <xdr:nvPicPr>
        <xdr:cNvPr id="1634" name="Picture 1633" descr="http://www.blogcdn.com/media/2012/09/ltenetworks.jpg">
          <a:extLst>
            <a:ext uri="{FF2B5EF4-FFF2-40B4-BE49-F238E27FC236}">
              <a16:creationId xmlns="" xmlns:a16="http://schemas.microsoft.com/office/drawing/2014/main" id="{00000000-0008-0000-0A00-000062060000}"/>
            </a:ext>
          </a:extLst>
        </xdr:cNvPr>
        <xdr:cNvPicPr/>
      </xdr:nvPicPr>
      <xdr:blipFill>
        <a:blip xmlns:r="http://schemas.openxmlformats.org/officeDocument/2006/relationships" r:embed="rId50" cstate="print"/>
        <a:srcRect l="23556" r="27111"/>
        <a:stretch>
          <a:fillRect/>
        </a:stretch>
      </xdr:blipFill>
      <xdr:spPr bwMode="auto">
        <a:xfrm>
          <a:off x="2006599" y="156516917"/>
          <a:ext cx="158750" cy="190500"/>
        </a:xfrm>
        <a:prstGeom prst="rect">
          <a:avLst/>
        </a:prstGeom>
        <a:noFill/>
        <a:ln w="9525">
          <a:noFill/>
          <a:miter lim="800000"/>
          <a:headEnd/>
          <a:tailEnd/>
        </a:ln>
      </xdr:spPr>
    </xdr:pic>
    <xdr:clientData/>
  </xdr:oneCellAnchor>
  <xdr:oneCellAnchor>
    <xdr:from>
      <xdr:col>3</xdr:col>
      <xdr:colOff>0</xdr:colOff>
      <xdr:row>513</xdr:row>
      <xdr:rowOff>261408</xdr:rowOff>
    </xdr:from>
    <xdr:ext cx="209550" cy="160020"/>
    <xdr:pic>
      <xdr:nvPicPr>
        <xdr:cNvPr id="1527" name="Picture 5" descr="http://t0.gstatic.com/images?q=tbn:ANd9GcR2wLGNqdW1KVjSkkXzxtY9J7kSH3YArES1m5PQzzCeqCTDlyA1FA">
          <a:extLst>
            <a:ext uri="{FF2B5EF4-FFF2-40B4-BE49-F238E27FC236}">
              <a16:creationId xmlns="" xmlns:a16="http://schemas.microsoft.com/office/drawing/2014/main" id="{43BD5D14-B02C-4629-A96B-EA6793FE902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5381991"/>
          <a:ext cx="209550" cy="160020"/>
        </a:xfrm>
        <a:prstGeom prst="rect">
          <a:avLst/>
        </a:prstGeom>
        <a:noFill/>
      </xdr:spPr>
    </xdr:pic>
    <xdr:clientData/>
  </xdr:oneCellAnchor>
  <xdr:oneCellAnchor>
    <xdr:from>
      <xdr:col>3</xdr:col>
      <xdr:colOff>1246721</xdr:colOff>
      <xdr:row>513</xdr:row>
      <xdr:rowOff>23282</xdr:rowOff>
    </xdr:from>
    <xdr:ext cx="152400" cy="203200"/>
    <xdr:pic>
      <xdr:nvPicPr>
        <xdr:cNvPr id="1528" name="Picture 4">
          <a:extLst>
            <a:ext uri="{FF2B5EF4-FFF2-40B4-BE49-F238E27FC236}">
              <a16:creationId xmlns="" xmlns:a16="http://schemas.microsoft.com/office/drawing/2014/main" id="{52F28AA6-3F6F-4958-B213-403C9C4D22BE}"/>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5143865"/>
          <a:ext cx="152400" cy="203200"/>
        </a:xfrm>
        <a:prstGeom prst="rect">
          <a:avLst/>
        </a:prstGeom>
        <a:noFill/>
        <a:ln w="1">
          <a:noFill/>
          <a:miter lim="800000"/>
          <a:headEnd/>
          <a:tailEnd type="none" w="med" len="med"/>
        </a:ln>
        <a:effectLst/>
      </xdr:spPr>
    </xdr:pic>
    <xdr:clientData/>
  </xdr:oneCellAnchor>
  <xdr:oneCellAnchor>
    <xdr:from>
      <xdr:col>3</xdr:col>
      <xdr:colOff>38099</xdr:colOff>
      <xdr:row>513</xdr:row>
      <xdr:rowOff>0</xdr:rowOff>
    </xdr:from>
    <xdr:ext cx="158750" cy="190500"/>
    <xdr:pic>
      <xdr:nvPicPr>
        <xdr:cNvPr id="1538" name="Picture 1537" descr="http://www.blogcdn.com/media/2012/09/ltenetworks.jpg">
          <a:extLst>
            <a:ext uri="{FF2B5EF4-FFF2-40B4-BE49-F238E27FC236}">
              <a16:creationId xmlns="" xmlns:a16="http://schemas.microsoft.com/office/drawing/2014/main" id="{47F3B26D-DC7A-4593-AA5D-C6C7F580A3B2}"/>
            </a:ext>
          </a:extLst>
        </xdr:cNvPr>
        <xdr:cNvPicPr/>
      </xdr:nvPicPr>
      <xdr:blipFill>
        <a:blip xmlns:r="http://schemas.openxmlformats.org/officeDocument/2006/relationships" r:embed="rId50" cstate="print"/>
        <a:srcRect l="23556" r="27111"/>
        <a:stretch>
          <a:fillRect/>
        </a:stretch>
      </xdr:blipFill>
      <xdr:spPr bwMode="auto">
        <a:xfrm>
          <a:off x="2006599" y="245120583"/>
          <a:ext cx="158750" cy="190500"/>
        </a:xfrm>
        <a:prstGeom prst="rect">
          <a:avLst/>
        </a:prstGeom>
        <a:noFill/>
        <a:ln w="9525">
          <a:noFill/>
          <a:miter lim="800000"/>
          <a:headEnd/>
          <a:tailEnd/>
        </a:ln>
      </xdr:spPr>
    </xdr:pic>
    <xdr:clientData/>
  </xdr:oneCellAnchor>
  <xdr:oneCellAnchor>
    <xdr:from>
      <xdr:col>3</xdr:col>
      <xdr:colOff>0</xdr:colOff>
      <xdr:row>279</xdr:row>
      <xdr:rowOff>261408</xdr:rowOff>
    </xdr:from>
    <xdr:ext cx="209550" cy="160020"/>
    <xdr:pic>
      <xdr:nvPicPr>
        <xdr:cNvPr id="1542" name="Picture 5" descr="http://t0.gstatic.com/images?q=tbn:ANd9GcR2wLGNqdW1KVjSkkXzxtY9J7kSH3YArES1m5PQzzCeqCTDlyA1FA">
          <a:extLst>
            <a:ext uri="{FF2B5EF4-FFF2-40B4-BE49-F238E27FC236}">
              <a16:creationId xmlns="" xmlns:a16="http://schemas.microsoft.com/office/drawing/2014/main" id="{9DE78596-20B2-4AF3-A601-77969511B4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31314825"/>
          <a:ext cx="209550" cy="160020"/>
        </a:xfrm>
        <a:prstGeom prst="rect">
          <a:avLst/>
        </a:prstGeom>
        <a:noFill/>
      </xdr:spPr>
    </xdr:pic>
    <xdr:clientData/>
  </xdr:oneCellAnchor>
  <xdr:oneCellAnchor>
    <xdr:from>
      <xdr:col>3</xdr:col>
      <xdr:colOff>1207557</xdr:colOff>
      <xdr:row>279</xdr:row>
      <xdr:rowOff>13757</xdr:rowOff>
    </xdr:from>
    <xdr:ext cx="152400" cy="203200"/>
    <xdr:pic>
      <xdr:nvPicPr>
        <xdr:cNvPr id="1546" name="Picture 4">
          <a:extLst>
            <a:ext uri="{FF2B5EF4-FFF2-40B4-BE49-F238E27FC236}">
              <a16:creationId xmlns="" xmlns:a16="http://schemas.microsoft.com/office/drawing/2014/main" id="{5258A6F4-BAC6-474C-8A9E-43AF4B324F7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31067174"/>
          <a:ext cx="152400" cy="203200"/>
        </a:xfrm>
        <a:prstGeom prst="rect">
          <a:avLst/>
        </a:prstGeom>
        <a:noFill/>
        <a:ln w="1">
          <a:noFill/>
          <a:miter lim="800000"/>
          <a:headEnd/>
          <a:tailEnd type="none" w="med" len="med"/>
        </a:ln>
        <a:effectLst/>
      </xdr:spPr>
    </xdr:pic>
    <xdr:clientData/>
  </xdr:oneCellAnchor>
  <xdr:oneCellAnchor>
    <xdr:from>
      <xdr:col>3</xdr:col>
      <xdr:colOff>38099</xdr:colOff>
      <xdr:row>279</xdr:row>
      <xdr:rowOff>0</xdr:rowOff>
    </xdr:from>
    <xdr:ext cx="158750" cy="190500"/>
    <xdr:pic>
      <xdr:nvPicPr>
        <xdr:cNvPr id="1550" name="Picture 1549" descr="http://www.blogcdn.com/media/2012/09/ltenetworks.jpg">
          <a:extLst>
            <a:ext uri="{FF2B5EF4-FFF2-40B4-BE49-F238E27FC236}">
              <a16:creationId xmlns="" xmlns:a16="http://schemas.microsoft.com/office/drawing/2014/main" id="{EEBB172F-D086-4D7C-8984-CD0D98DD87F6}"/>
            </a:ext>
          </a:extLst>
        </xdr:cNvPr>
        <xdr:cNvPicPr/>
      </xdr:nvPicPr>
      <xdr:blipFill>
        <a:blip xmlns:r="http://schemas.openxmlformats.org/officeDocument/2006/relationships" r:embed="rId50" cstate="print"/>
        <a:srcRect l="23556" r="27111"/>
        <a:stretch>
          <a:fillRect/>
        </a:stretch>
      </xdr:blipFill>
      <xdr:spPr bwMode="auto">
        <a:xfrm>
          <a:off x="2006599" y="131053417"/>
          <a:ext cx="158750" cy="190500"/>
        </a:xfrm>
        <a:prstGeom prst="rect">
          <a:avLst/>
        </a:prstGeom>
        <a:noFill/>
        <a:ln w="9525">
          <a:noFill/>
          <a:miter lim="800000"/>
          <a:headEnd/>
          <a:tailEnd/>
        </a:ln>
      </xdr:spPr>
    </xdr:pic>
    <xdr:clientData/>
  </xdr:oneCellAnchor>
  <xdr:oneCellAnchor>
    <xdr:from>
      <xdr:col>3</xdr:col>
      <xdr:colOff>0</xdr:colOff>
      <xdr:row>278</xdr:row>
      <xdr:rowOff>261408</xdr:rowOff>
    </xdr:from>
    <xdr:ext cx="209550" cy="160020"/>
    <xdr:pic>
      <xdr:nvPicPr>
        <xdr:cNvPr id="1554" name="Picture 5" descr="http://t0.gstatic.com/images?q=tbn:ANd9GcR2wLGNqdW1KVjSkkXzxtY9J7kSH3YArES1m5PQzzCeqCTDlyA1FA">
          <a:extLst>
            <a:ext uri="{FF2B5EF4-FFF2-40B4-BE49-F238E27FC236}">
              <a16:creationId xmlns="" xmlns:a16="http://schemas.microsoft.com/office/drawing/2014/main" id="{F0FDD3B0-62D4-4CAB-B8D7-81B6D2D3B855}"/>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29695575"/>
          <a:ext cx="209550" cy="160020"/>
        </a:xfrm>
        <a:prstGeom prst="rect">
          <a:avLst/>
        </a:prstGeom>
        <a:noFill/>
      </xdr:spPr>
    </xdr:pic>
    <xdr:clientData/>
  </xdr:oneCellAnchor>
  <xdr:oneCellAnchor>
    <xdr:from>
      <xdr:col>3</xdr:col>
      <xdr:colOff>1207557</xdr:colOff>
      <xdr:row>278</xdr:row>
      <xdr:rowOff>13757</xdr:rowOff>
    </xdr:from>
    <xdr:ext cx="152400" cy="203200"/>
    <xdr:pic>
      <xdr:nvPicPr>
        <xdr:cNvPr id="1558" name="Picture 4">
          <a:extLst>
            <a:ext uri="{FF2B5EF4-FFF2-40B4-BE49-F238E27FC236}">
              <a16:creationId xmlns="" xmlns:a16="http://schemas.microsoft.com/office/drawing/2014/main" id="{5265CDC2-AA14-48BF-9650-314652CB054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29447924"/>
          <a:ext cx="152400" cy="203200"/>
        </a:xfrm>
        <a:prstGeom prst="rect">
          <a:avLst/>
        </a:prstGeom>
        <a:noFill/>
        <a:ln w="1">
          <a:noFill/>
          <a:miter lim="800000"/>
          <a:headEnd/>
          <a:tailEnd type="none" w="med" len="med"/>
        </a:ln>
        <a:effectLst/>
      </xdr:spPr>
    </xdr:pic>
    <xdr:clientData/>
  </xdr:oneCellAnchor>
  <xdr:oneCellAnchor>
    <xdr:from>
      <xdr:col>3</xdr:col>
      <xdr:colOff>38099</xdr:colOff>
      <xdr:row>278</xdr:row>
      <xdr:rowOff>0</xdr:rowOff>
    </xdr:from>
    <xdr:ext cx="158750" cy="190500"/>
    <xdr:pic>
      <xdr:nvPicPr>
        <xdr:cNvPr id="1565" name="Picture 1564" descr="http://www.blogcdn.com/media/2012/09/ltenetworks.jpg">
          <a:extLst>
            <a:ext uri="{FF2B5EF4-FFF2-40B4-BE49-F238E27FC236}">
              <a16:creationId xmlns="" xmlns:a16="http://schemas.microsoft.com/office/drawing/2014/main" id="{CA9FB1CD-E9C5-475B-A223-87F47BD9B9AE}"/>
            </a:ext>
          </a:extLst>
        </xdr:cNvPr>
        <xdr:cNvPicPr/>
      </xdr:nvPicPr>
      <xdr:blipFill>
        <a:blip xmlns:r="http://schemas.openxmlformats.org/officeDocument/2006/relationships" r:embed="rId50" cstate="print"/>
        <a:srcRect l="23556" r="27111"/>
        <a:stretch>
          <a:fillRect/>
        </a:stretch>
      </xdr:blipFill>
      <xdr:spPr bwMode="auto">
        <a:xfrm>
          <a:off x="2006599" y="129434167"/>
          <a:ext cx="158750" cy="190500"/>
        </a:xfrm>
        <a:prstGeom prst="rect">
          <a:avLst/>
        </a:prstGeom>
        <a:noFill/>
        <a:ln w="9525">
          <a:noFill/>
          <a:miter lim="800000"/>
          <a:headEnd/>
          <a:tailEnd/>
        </a:ln>
      </xdr:spPr>
    </xdr:pic>
    <xdr:clientData/>
  </xdr:oneCellAnchor>
  <xdr:oneCellAnchor>
    <xdr:from>
      <xdr:col>3</xdr:col>
      <xdr:colOff>0</xdr:colOff>
      <xdr:row>512</xdr:row>
      <xdr:rowOff>261408</xdr:rowOff>
    </xdr:from>
    <xdr:ext cx="209550" cy="160020"/>
    <xdr:pic>
      <xdr:nvPicPr>
        <xdr:cNvPr id="1594" name="Picture 5" descr="http://t0.gstatic.com/images?q=tbn:ANd9GcR2wLGNqdW1KVjSkkXzxtY9J7kSH3YArES1m5PQzzCeqCTDlyA1FA">
          <a:extLst>
            <a:ext uri="{FF2B5EF4-FFF2-40B4-BE49-F238E27FC236}">
              <a16:creationId xmlns="" xmlns:a16="http://schemas.microsoft.com/office/drawing/2014/main" id="{B7872ADB-8BA9-4730-86E9-E8942D97A66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0207991"/>
          <a:ext cx="209550" cy="160020"/>
        </a:xfrm>
        <a:prstGeom prst="rect">
          <a:avLst/>
        </a:prstGeom>
        <a:noFill/>
      </xdr:spPr>
    </xdr:pic>
    <xdr:clientData/>
  </xdr:oneCellAnchor>
  <xdr:oneCellAnchor>
    <xdr:from>
      <xdr:col>3</xdr:col>
      <xdr:colOff>1246721</xdr:colOff>
      <xdr:row>512</xdr:row>
      <xdr:rowOff>23282</xdr:rowOff>
    </xdr:from>
    <xdr:ext cx="152400" cy="203200"/>
    <xdr:pic>
      <xdr:nvPicPr>
        <xdr:cNvPr id="1595" name="Picture 4">
          <a:extLst>
            <a:ext uri="{FF2B5EF4-FFF2-40B4-BE49-F238E27FC236}">
              <a16:creationId xmlns="" xmlns:a16="http://schemas.microsoft.com/office/drawing/2014/main" id="{A1BC75F6-A4CB-4E1E-93D2-0B26D4FA9D9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9969865"/>
          <a:ext cx="152400" cy="203200"/>
        </a:xfrm>
        <a:prstGeom prst="rect">
          <a:avLst/>
        </a:prstGeom>
        <a:noFill/>
        <a:ln w="1">
          <a:noFill/>
          <a:miter lim="800000"/>
          <a:headEnd/>
          <a:tailEnd type="none" w="med" len="med"/>
        </a:ln>
        <a:effectLst/>
      </xdr:spPr>
    </xdr:pic>
    <xdr:clientData/>
  </xdr:oneCellAnchor>
  <xdr:oneCellAnchor>
    <xdr:from>
      <xdr:col>3</xdr:col>
      <xdr:colOff>38099</xdr:colOff>
      <xdr:row>512</xdr:row>
      <xdr:rowOff>0</xdr:rowOff>
    </xdr:from>
    <xdr:ext cx="158750" cy="190500"/>
    <xdr:pic>
      <xdr:nvPicPr>
        <xdr:cNvPr id="1596" name="Picture 1595" descr="http://www.blogcdn.com/media/2012/09/ltenetworks.jpg">
          <a:extLst>
            <a:ext uri="{FF2B5EF4-FFF2-40B4-BE49-F238E27FC236}">
              <a16:creationId xmlns="" xmlns:a16="http://schemas.microsoft.com/office/drawing/2014/main" id="{6122019A-FCBC-4134-A472-155C82F5AD00}"/>
            </a:ext>
          </a:extLst>
        </xdr:cNvPr>
        <xdr:cNvPicPr/>
      </xdr:nvPicPr>
      <xdr:blipFill>
        <a:blip xmlns:r="http://schemas.openxmlformats.org/officeDocument/2006/relationships" r:embed="rId50" cstate="print"/>
        <a:srcRect l="23556" r="27111"/>
        <a:stretch>
          <a:fillRect/>
        </a:stretch>
      </xdr:blipFill>
      <xdr:spPr bwMode="auto">
        <a:xfrm>
          <a:off x="2006599" y="249946583"/>
          <a:ext cx="158750" cy="190500"/>
        </a:xfrm>
        <a:prstGeom prst="rect">
          <a:avLst/>
        </a:prstGeom>
        <a:noFill/>
        <a:ln w="9525">
          <a:noFill/>
          <a:miter lim="800000"/>
          <a:headEnd/>
          <a:tailEnd/>
        </a:ln>
      </xdr:spPr>
    </xdr:pic>
    <xdr:clientData/>
  </xdr:oneCellAnchor>
  <xdr:oneCellAnchor>
    <xdr:from>
      <xdr:col>3</xdr:col>
      <xdr:colOff>0</xdr:colOff>
      <xdr:row>511</xdr:row>
      <xdr:rowOff>261408</xdr:rowOff>
    </xdr:from>
    <xdr:ext cx="209550" cy="160020"/>
    <xdr:pic>
      <xdr:nvPicPr>
        <xdr:cNvPr id="1600" name="Picture 5" descr="http://t0.gstatic.com/images?q=tbn:ANd9GcR2wLGNqdW1KVjSkkXzxtY9J7kSH3YArES1m5PQzzCeqCTDlyA1FA">
          <a:extLst>
            <a:ext uri="{FF2B5EF4-FFF2-40B4-BE49-F238E27FC236}">
              <a16:creationId xmlns="" xmlns:a16="http://schemas.microsoft.com/office/drawing/2014/main" id="{40C614F7-92FC-4B7B-B3A8-4BC9FA3FE1ED}"/>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8747491"/>
          <a:ext cx="209550" cy="160020"/>
        </a:xfrm>
        <a:prstGeom prst="rect">
          <a:avLst/>
        </a:prstGeom>
        <a:noFill/>
      </xdr:spPr>
    </xdr:pic>
    <xdr:clientData/>
  </xdr:oneCellAnchor>
  <xdr:oneCellAnchor>
    <xdr:from>
      <xdr:col>3</xdr:col>
      <xdr:colOff>1246721</xdr:colOff>
      <xdr:row>511</xdr:row>
      <xdr:rowOff>23282</xdr:rowOff>
    </xdr:from>
    <xdr:ext cx="152400" cy="203200"/>
    <xdr:pic>
      <xdr:nvPicPr>
        <xdr:cNvPr id="1601" name="Picture 4">
          <a:extLst>
            <a:ext uri="{FF2B5EF4-FFF2-40B4-BE49-F238E27FC236}">
              <a16:creationId xmlns="" xmlns:a16="http://schemas.microsoft.com/office/drawing/2014/main" id="{3D94CC2D-67CC-4FDD-990C-7818EE3D01A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8509365"/>
          <a:ext cx="152400" cy="203200"/>
        </a:xfrm>
        <a:prstGeom prst="rect">
          <a:avLst/>
        </a:prstGeom>
        <a:noFill/>
        <a:ln w="1">
          <a:noFill/>
          <a:miter lim="800000"/>
          <a:headEnd/>
          <a:tailEnd type="none" w="med" len="med"/>
        </a:ln>
        <a:effectLst/>
      </xdr:spPr>
    </xdr:pic>
    <xdr:clientData/>
  </xdr:oneCellAnchor>
  <xdr:oneCellAnchor>
    <xdr:from>
      <xdr:col>3</xdr:col>
      <xdr:colOff>38099</xdr:colOff>
      <xdr:row>511</xdr:row>
      <xdr:rowOff>0</xdr:rowOff>
    </xdr:from>
    <xdr:ext cx="158750" cy="190500"/>
    <xdr:pic>
      <xdr:nvPicPr>
        <xdr:cNvPr id="1636" name="Picture 1635" descr="http://www.blogcdn.com/media/2012/09/ltenetworks.jpg">
          <a:extLst>
            <a:ext uri="{FF2B5EF4-FFF2-40B4-BE49-F238E27FC236}">
              <a16:creationId xmlns="" xmlns:a16="http://schemas.microsoft.com/office/drawing/2014/main" id="{A3470B7A-3915-4887-8E25-271992D01583}"/>
            </a:ext>
          </a:extLst>
        </xdr:cNvPr>
        <xdr:cNvPicPr/>
      </xdr:nvPicPr>
      <xdr:blipFill>
        <a:blip xmlns:r="http://schemas.openxmlformats.org/officeDocument/2006/relationships" r:embed="rId50" cstate="print"/>
        <a:srcRect l="23556" r="27111"/>
        <a:stretch>
          <a:fillRect/>
        </a:stretch>
      </xdr:blipFill>
      <xdr:spPr bwMode="auto">
        <a:xfrm>
          <a:off x="2006599" y="248486083"/>
          <a:ext cx="158750" cy="190500"/>
        </a:xfrm>
        <a:prstGeom prst="rect">
          <a:avLst/>
        </a:prstGeom>
        <a:noFill/>
        <a:ln w="9525">
          <a:noFill/>
          <a:miter lim="800000"/>
          <a:headEnd/>
          <a:tailEnd/>
        </a:ln>
      </xdr:spPr>
    </xdr:pic>
    <xdr:clientData/>
  </xdr:oneCellAnchor>
  <xdr:oneCellAnchor>
    <xdr:from>
      <xdr:col>3</xdr:col>
      <xdr:colOff>0</xdr:colOff>
      <xdr:row>510</xdr:row>
      <xdr:rowOff>261408</xdr:rowOff>
    </xdr:from>
    <xdr:ext cx="209550" cy="160020"/>
    <xdr:pic>
      <xdr:nvPicPr>
        <xdr:cNvPr id="1638" name="Picture 5" descr="http://t0.gstatic.com/images?q=tbn:ANd9GcR2wLGNqdW1KVjSkkXzxtY9J7kSH3YArES1m5PQzzCeqCTDlyA1FA">
          <a:extLst>
            <a:ext uri="{FF2B5EF4-FFF2-40B4-BE49-F238E27FC236}">
              <a16:creationId xmlns="" xmlns:a16="http://schemas.microsoft.com/office/drawing/2014/main" id="{4F452461-AB84-4EF0-99F0-2027730DADB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8747491"/>
          <a:ext cx="209550" cy="160020"/>
        </a:xfrm>
        <a:prstGeom prst="rect">
          <a:avLst/>
        </a:prstGeom>
        <a:noFill/>
      </xdr:spPr>
    </xdr:pic>
    <xdr:clientData/>
  </xdr:oneCellAnchor>
  <xdr:oneCellAnchor>
    <xdr:from>
      <xdr:col>3</xdr:col>
      <xdr:colOff>1246721</xdr:colOff>
      <xdr:row>510</xdr:row>
      <xdr:rowOff>23282</xdr:rowOff>
    </xdr:from>
    <xdr:ext cx="152400" cy="203200"/>
    <xdr:pic>
      <xdr:nvPicPr>
        <xdr:cNvPr id="1639" name="Picture 4">
          <a:extLst>
            <a:ext uri="{FF2B5EF4-FFF2-40B4-BE49-F238E27FC236}">
              <a16:creationId xmlns="" xmlns:a16="http://schemas.microsoft.com/office/drawing/2014/main" id="{FFD74F17-2A54-4FFA-9873-B6660BD1AF8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8509365"/>
          <a:ext cx="152400" cy="203200"/>
        </a:xfrm>
        <a:prstGeom prst="rect">
          <a:avLst/>
        </a:prstGeom>
        <a:noFill/>
        <a:ln w="1">
          <a:noFill/>
          <a:miter lim="800000"/>
          <a:headEnd/>
          <a:tailEnd type="none" w="med" len="med"/>
        </a:ln>
        <a:effectLst/>
      </xdr:spPr>
    </xdr:pic>
    <xdr:clientData/>
  </xdr:oneCellAnchor>
  <xdr:oneCellAnchor>
    <xdr:from>
      <xdr:col>3</xdr:col>
      <xdr:colOff>38099</xdr:colOff>
      <xdr:row>510</xdr:row>
      <xdr:rowOff>0</xdr:rowOff>
    </xdr:from>
    <xdr:ext cx="158750" cy="190500"/>
    <xdr:pic>
      <xdr:nvPicPr>
        <xdr:cNvPr id="1640" name="Picture 1639" descr="http://www.blogcdn.com/media/2012/09/ltenetworks.jpg">
          <a:extLst>
            <a:ext uri="{FF2B5EF4-FFF2-40B4-BE49-F238E27FC236}">
              <a16:creationId xmlns="" xmlns:a16="http://schemas.microsoft.com/office/drawing/2014/main" id="{F803082D-4C2A-4707-A6FC-01AD12ABD3CD}"/>
            </a:ext>
          </a:extLst>
        </xdr:cNvPr>
        <xdr:cNvPicPr/>
      </xdr:nvPicPr>
      <xdr:blipFill>
        <a:blip xmlns:r="http://schemas.openxmlformats.org/officeDocument/2006/relationships" r:embed="rId50" cstate="print"/>
        <a:srcRect l="23556" r="27111"/>
        <a:stretch>
          <a:fillRect/>
        </a:stretch>
      </xdr:blipFill>
      <xdr:spPr bwMode="auto">
        <a:xfrm>
          <a:off x="2006599" y="248486083"/>
          <a:ext cx="158750" cy="190500"/>
        </a:xfrm>
        <a:prstGeom prst="rect">
          <a:avLst/>
        </a:prstGeom>
        <a:noFill/>
        <a:ln w="9525">
          <a:noFill/>
          <a:miter lim="800000"/>
          <a:headEnd/>
          <a:tailEnd/>
        </a:ln>
      </xdr:spPr>
    </xdr:pic>
    <xdr:clientData/>
  </xdr:oneCellAnchor>
  <xdr:oneCellAnchor>
    <xdr:from>
      <xdr:col>3</xdr:col>
      <xdr:colOff>0</xdr:colOff>
      <xdr:row>507</xdr:row>
      <xdr:rowOff>261408</xdr:rowOff>
    </xdr:from>
    <xdr:ext cx="209550" cy="160020"/>
    <xdr:pic>
      <xdr:nvPicPr>
        <xdr:cNvPr id="1642" name="Picture 5" descr="http://t0.gstatic.com/images?q=tbn:ANd9GcR2wLGNqdW1KVjSkkXzxtY9J7kSH3YArES1m5PQzzCeqCTDlyA1FA">
          <a:extLst>
            <a:ext uri="{FF2B5EF4-FFF2-40B4-BE49-F238E27FC236}">
              <a16:creationId xmlns="" xmlns:a16="http://schemas.microsoft.com/office/drawing/2014/main" id="{56E9E810-A409-4E4C-AE38-9B88AA20628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48747491"/>
          <a:ext cx="209550" cy="160020"/>
        </a:xfrm>
        <a:prstGeom prst="rect">
          <a:avLst/>
        </a:prstGeom>
        <a:noFill/>
      </xdr:spPr>
    </xdr:pic>
    <xdr:clientData/>
  </xdr:oneCellAnchor>
  <xdr:oneCellAnchor>
    <xdr:from>
      <xdr:col>3</xdr:col>
      <xdr:colOff>1246721</xdr:colOff>
      <xdr:row>507</xdr:row>
      <xdr:rowOff>23282</xdr:rowOff>
    </xdr:from>
    <xdr:ext cx="152400" cy="203200"/>
    <xdr:pic>
      <xdr:nvPicPr>
        <xdr:cNvPr id="1643" name="Picture 4">
          <a:extLst>
            <a:ext uri="{FF2B5EF4-FFF2-40B4-BE49-F238E27FC236}">
              <a16:creationId xmlns="" xmlns:a16="http://schemas.microsoft.com/office/drawing/2014/main" id="{43E5CB99-FE95-4BAD-BB9A-480A2FFF343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8509365"/>
          <a:ext cx="152400" cy="203200"/>
        </a:xfrm>
        <a:prstGeom prst="rect">
          <a:avLst/>
        </a:prstGeom>
        <a:noFill/>
        <a:ln w="1">
          <a:noFill/>
          <a:miter lim="800000"/>
          <a:headEnd/>
          <a:tailEnd type="none" w="med" len="med"/>
        </a:ln>
        <a:effectLst/>
      </xdr:spPr>
    </xdr:pic>
    <xdr:clientData/>
  </xdr:oneCellAnchor>
  <xdr:oneCellAnchor>
    <xdr:from>
      <xdr:col>3</xdr:col>
      <xdr:colOff>38099</xdr:colOff>
      <xdr:row>507</xdr:row>
      <xdr:rowOff>0</xdr:rowOff>
    </xdr:from>
    <xdr:ext cx="158750" cy="190500"/>
    <xdr:pic>
      <xdr:nvPicPr>
        <xdr:cNvPr id="1644" name="Picture 1643" descr="http://www.blogcdn.com/media/2012/09/ltenetworks.jpg">
          <a:extLst>
            <a:ext uri="{FF2B5EF4-FFF2-40B4-BE49-F238E27FC236}">
              <a16:creationId xmlns="" xmlns:a16="http://schemas.microsoft.com/office/drawing/2014/main" id="{A53EE3B9-109C-49C5-A59F-D662BEE35372}"/>
            </a:ext>
          </a:extLst>
        </xdr:cNvPr>
        <xdr:cNvPicPr/>
      </xdr:nvPicPr>
      <xdr:blipFill>
        <a:blip xmlns:r="http://schemas.openxmlformats.org/officeDocument/2006/relationships" r:embed="rId50" cstate="print"/>
        <a:srcRect l="23556" r="27111"/>
        <a:stretch>
          <a:fillRect/>
        </a:stretch>
      </xdr:blipFill>
      <xdr:spPr bwMode="auto">
        <a:xfrm>
          <a:off x="2006599" y="248486083"/>
          <a:ext cx="158750" cy="190500"/>
        </a:xfrm>
        <a:prstGeom prst="rect">
          <a:avLst/>
        </a:prstGeom>
        <a:noFill/>
        <a:ln w="9525">
          <a:noFill/>
          <a:miter lim="800000"/>
          <a:headEnd/>
          <a:tailEnd/>
        </a:ln>
      </xdr:spPr>
    </xdr:pic>
    <xdr:clientData/>
  </xdr:oneCellAnchor>
  <xdr:oneCellAnchor>
    <xdr:from>
      <xdr:col>3</xdr:col>
      <xdr:colOff>0</xdr:colOff>
      <xdr:row>509</xdr:row>
      <xdr:rowOff>261408</xdr:rowOff>
    </xdr:from>
    <xdr:ext cx="209550" cy="160020"/>
    <xdr:pic>
      <xdr:nvPicPr>
        <xdr:cNvPr id="1646" name="Picture 5" descr="http://t0.gstatic.com/images?q=tbn:ANd9GcR2wLGNqdW1KVjSkkXzxtY9J7kSH3YArES1m5PQzzCeqCTDlyA1FA">
          <a:extLst>
            <a:ext uri="{FF2B5EF4-FFF2-40B4-BE49-F238E27FC236}">
              <a16:creationId xmlns="" xmlns:a16="http://schemas.microsoft.com/office/drawing/2014/main" id="{1C0AC150-A14F-4937-A972-E86BCF8ED4F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1668491"/>
          <a:ext cx="209550" cy="160020"/>
        </a:xfrm>
        <a:prstGeom prst="rect">
          <a:avLst/>
        </a:prstGeom>
        <a:noFill/>
      </xdr:spPr>
    </xdr:pic>
    <xdr:clientData/>
  </xdr:oneCellAnchor>
  <xdr:oneCellAnchor>
    <xdr:from>
      <xdr:col>3</xdr:col>
      <xdr:colOff>1246721</xdr:colOff>
      <xdr:row>509</xdr:row>
      <xdr:rowOff>23282</xdr:rowOff>
    </xdr:from>
    <xdr:ext cx="152400" cy="203200"/>
    <xdr:pic>
      <xdr:nvPicPr>
        <xdr:cNvPr id="1647" name="Picture 4">
          <a:extLst>
            <a:ext uri="{FF2B5EF4-FFF2-40B4-BE49-F238E27FC236}">
              <a16:creationId xmlns="" xmlns:a16="http://schemas.microsoft.com/office/drawing/2014/main" id="{1D8D9DCC-A233-4D6F-B449-A7EC7E63FE2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1430365"/>
          <a:ext cx="152400" cy="203200"/>
        </a:xfrm>
        <a:prstGeom prst="rect">
          <a:avLst/>
        </a:prstGeom>
        <a:noFill/>
        <a:ln w="1">
          <a:noFill/>
          <a:miter lim="800000"/>
          <a:headEnd/>
          <a:tailEnd type="none" w="med" len="med"/>
        </a:ln>
        <a:effectLst/>
      </xdr:spPr>
    </xdr:pic>
    <xdr:clientData/>
  </xdr:oneCellAnchor>
  <xdr:oneCellAnchor>
    <xdr:from>
      <xdr:col>3</xdr:col>
      <xdr:colOff>38099</xdr:colOff>
      <xdr:row>509</xdr:row>
      <xdr:rowOff>0</xdr:rowOff>
    </xdr:from>
    <xdr:ext cx="158750" cy="190500"/>
    <xdr:pic>
      <xdr:nvPicPr>
        <xdr:cNvPr id="1648" name="Picture 1647" descr="http://www.blogcdn.com/media/2012/09/ltenetworks.jpg">
          <a:extLst>
            <a:ext uri="{FF2B5EF4-FFF2-40B4-BE49-F238E27FC236}">
              <a16:creationId xmlns="" xmlns:a16="http://schemas.microsoft.com/office/drawing/2014/main" id="{24D87B2C-79BA-4E58-9C03-A53503FC7CA0}"/>
            </a:ext>
          </a:extLst>
        </xdr:cNvPr>
        <xdr:cNvPicPr/>
      </xdr:nvPicPr>
      <xdr:blipFill>
        <a:blip xmlns:r="http://schemas.openxmlformats.org/officeDocument/2006/relationships" r:embed="rId50" cstate="print"/>
        <a:srcRect l="23556" r="27111"/>
        <a:stretch>
          <a:fillRect/>
        </a:stretch>
      </xdr:blipFill>
      <xdr:spPr bwMode="auto">
        <a:xfrm>
          <a:off x="2006599" y="251407083"/>
          <a:ext cx="158750" cy="190500"/>
        </a:xfrm>
        <a:prstGeom prst="rect">
          <a:avLst/>
        </a:prstGeom>
        <a:noFill/>
        <a:ln w="9525">
          <a:noFill/>
          <a:miter lim="800000"/>
          <a:headEnd/>
          <a:tailEnd/>
        </a:ln>
      </xdr:spPr>
    </xdr:pic>
    <xdr:clientData/>
  </xdr:oneCellAnchor>
  <xdr:oneCellAnchor>
    <xdr:from>
      <xdr:col>3</xdr:col>
      <xdr:colOff>0</xdr:colOff>
      <xdr:row>508</xdr:row>
      <xdr:rowOff>261408</xdr:rowOff>
    </xdr:from>
    <xdr:ext cx="209550" cy="160020"/>
    <xdr:pic>
      <xdr:nvPicPr>
        <xdr:cNvPr id="1650" name="Picture 5" descr="http://t0.gstatic.com/images?q=tbn:ANd9GcR2wLGNqdW1KVjSkkXzxtY9J7kSH3YArES1m5PQzzCeqCTDlyA1FA">
          <a:extLst>
            <a:ext uri="{FF2B5EF4-FFF2-40B4-BE49-F238E27FC236}">
              <a16:creationId xmlns="" xmlns:a16="http://schemas.microsoft.com/office/drawing/2014/main" id="{8F5EAFF4-0F38-44F6-8621-B2EA38808DB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0207991"/>
          <a:ext cx="209550" cy="160020"/>
        </a:xfrm>
        <a:prstGeom prst="rect">
          <a:avLst/>
        </a:prstGeom>
        <a:noFill/>
      </xdr:spPr>
    </xdr:pic>
    <xdr:clientData/>
  </xdr:oneCellAnchor>
  <xdr:oneCellAnchor>
    <xdr:from>
      <xdr:col>3</xdr:col>
      <xdr:colOff>1246721</xdr:colOff>
      <xdr:row>508</xdr:row>
      <xdr:rowOff>23282</xdr:rowOff>
    </xdr:from>
    <xdr:ext cx="152400" cy="203200"/>
    <xdr:pic>
      <xdr:nvPicPr>
        <xdr:cNvPr id="1651" name="Picture 4">
          <a:extLst>
            <a:ext uri="{FF2B5EF4-FFF2-40B4-BE49-F238E27FC236}">
              <a16:creationId xmlns="" xmlns:a16="http://schemas.microsoft.com/office/drawing/2014/main" id="{762083B7-0886-4A96-A76A-626F4A266FAB}"/>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49969865"/>
          <a:ext cx="152400" cy="203200"/>
        </a:xfrm>
        <a:prstGeom prst="rect">
          <a:avLst/>
        </a:prstGeom>
        <a:noFill/>
        <a:ln w="1">
          <a:noFill/>
          <a:miter lim="800000"/>
          <a:headEnd/>
          <a:tailEnd type="none" w="med" len="med"/>
        </a:ln>
        <a:effectLst/>
      </xdr:spPr>
    </xdr:pic>
    <xdr:clientData/>
  </xdr:oneCellAnchor>
  <xdr:oneCellAnchor>
    <xdr:from>
      <xdr:col>3</xdr:col>
      <xdr:colOff>38099</xdr:colOff>
      <xdr:row>508</xdr:row>
      <xdr:rowOff>0</xdr:rowOff>
    </xdr:from>
    <xdr:ext cx="158750" cy="190500"/>
    <xdr:pic>
      <xdr:nvPicPr>
        <xdr:cNvPr id="1652" name="Picture 1651" descr="http://www.blogcdn.com/media/2012/09/ltenetworks.jpg">
          <a:extLst>
            <a:ext uri="{FF2B5EF4-FFF2-40B4-BE49-F238E27FC236}">
              <a16:creationId xmlns="" xmlns:a16="http://schemas.microsoft.com/office/drawing/2014/main" id="{FF1F797A-AD23-442F-82E4-E5BFC2D507BC}"/>
            </a:ext>
          </a:extLst>
        </xdr:cNvPr>
        <xdr:cNvPicPr/>
      </xdr:nvPicPr>
      <xdr:blipFill>
        <a:blip xmlns:r="http://schemas.openxmlformats.org/officeDocument/2006/relationships" r:embed="rId50" cstate="print"/>
        <a:srcRect l="23556" r="27111"/>
        <a:stretch>
          <a:fillRect/>
        </a:stretch>
      </xdr:blipFill>
      <xdr:spPr bwMode="auto">
        <a:xfrm>
          <a:off x="2006599" y="249946583"/>
          <a:ext cx="158750" cy="190500"/>
        </a:xfrm>
        <a:prstGeom prst="rect">
          <a:avLst/>
        </a:prstGeom>
        <a:noFill/>
        <a:ln w="9525">
          <a:noFill/>
          <a:miter lim="800000"/>
          <a:headEnd/>
          <a:tailEnd/>
        </a:ln>
      </xdr:spPr>
    </xdr:pic>
    <xdr:clientData/>
  </xdr:oneCellAnchor>
  <xdr:oneCellAnchor>
    <xdr:from>
      <xdr:col>3</xdr:col>
      <xdr:colOff>0</xdr:colOff>
      <xdr:row>329</xdr:row>
      <xdr:rowOff>261408</xdr:rowOff>
    </xdr:from>
    <xdr:ext cx="209550" cy="160020"/>
    <xdr:pic>
      <xdr:nvPicPr>
        <xdr:cNvPr id="1606" name="Picture 5" descr="http://t0.gstatic.com/images?q=tbn:ANd9GcR2wLGNqdW1KVjSkkXzxtY9J7kSH3YArES1m5PQzzCeqCTDlyA1FA">
          <a:extLst>
            <a:ext uri="{FF2B5EF4-FFF2-40B4-BE49-F238E27FC236}">
              <a16:creationId xmlns="" xmlns:a16="http://schemas.microsoft.com/office/drawing/2014/main" id="{DE08E02B-A469-4943-B12F-C0060AB889E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59953325"/>
          <a:ext cx="209550" cy="160020"/>
        </a:xfrm>
        <a:prstGeom prst="rect">
          <a:avLst/>
        </a:prstGeom>
        <a:noFill/>
      </xdr:spPr>
    </xdr:pic>
    <xdr:clientData/>
  </xdr:oneCellAnchor>
  <xdr:oneCellAnchor>
    <xdr:from>
      <xdr:col>3</xdr:col>
      <xdr:colOff>1207557</xdr:colOff>
      <xdr:row>329</xdr:row>
      <xdr:rowOff>13757</xdr:rowOff>
    </xdr:from>
    <xdr:ext cx="152400" cy="203200"/>
    <xdr:pic>
      <xdr:nvPicPr>
        <xdr:cNvPr id="1612" name="Picture 4">
          <a:extLst>
            <a:ext uri="{FF2B5EF4-FFF2-40B4-BE49-F238E27FC236}">
              <a16:creationId xmlns="" xmlns:a16="http://schemas.microsoft.com/office/drawing/2014/main" id="{9817FC80-ADF1-43D9-8D8D-FA0827E36A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5970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329</xdr:row>
      <xdr:rowOff>0</xdr:rowOff>
    </xdr:from>
    <xdr:ext cx="158750" cy="190500"/>
    <xdr:pic>
      <xdr:nvPicPr>
        <xdr:cNvPr id="1613" name="Picture 1612" descr="http://www.blogcdn.com/media/2012/09/ltenetworks.jpg">
          <a:extLst>
            <a:ext uri="{FF2B5EF4-FFF2-40B4-BE49-F238E27FC236}">
              <a16:creationId xmlns="" xmlns:a16="http://schemas.microsoft.com/office/drawing/2014/main" id="{3CA6ED96-8D71-4F1E-A842-05C96BE8858E}"/>
            </a:ext>
          </a:extLst>
        </xdr:cNvPr>
        <xdr:cNvPicPr/>
      </xdr:nvPicPr>
      <xdr:blipFill>
        <a:blip xmlns:r="http://schemas.openxmlformats.org/officeDocument/2006/relationships" r:embed="rId50" cstate="print"/>
        <a:srcRect l="23556" r="27111"/>
        <a:stretch>
          <a:fillRect/>
        </a:stretch>
      </xdr:blipFill>
      <xdr:spPr bwMode="auto">
        <a:xfrm>
          <a:off x="2006599" y="159691917"/>
          <a:ext cx="158750" cy="190500"/>
        </a:xfrm>
        <a:prstGeom prst="rect">
          <a:avLst/>
        </a:prstGeom>
        <a:noFill/>
        <a:ln w="9525">
          <a:noFill/>
          <a:miter lim="800000"/>
          <a:headEnd/>
          <a:tailEnd/>
        </a:ln>
      </xdr:spPr>
    </xdr:pic>
    <xdr:clientData/>
  </xdr:oneCellAnchor>
  <xdr:oneCellAnchor>
    <xdr:from>
      <xdr:col>3</xdr:col>
      <xdr:colOff>0</xdr:colOff>
      <xdr:row>328</xdr:row>
      <xdr:rowOff>261408</xdr:rowOff>
    </xdr:from>
    <xdr:ext cx="209550" cy="160020"/>
    <xdr:pic>
      <xdr:nvPicPr>
        <xdr:cNvPr id="1620" name="Picture 5" descr="http://t0.gstatic.com/images?q=tbn:ANd9GcR2wLGNqdW1KVjSkkXzxtY9J7kSH3YArES1m5PQzzCeqCTDlyA1FA">
          <a:extLst>
            <a:ext uri="{FF2B5EF4-FFF2-40B4-BE49-F238E27FC236}">
              <a16:creationId xmlns="" xmlns:a16="http://schemas.microsoft.com/office/drawing/2014/main" id="{7152EF8D-18AC-47D5-AF6D-F87A9A6610A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59953325"/>
          <a:ext cx="209550" cy="160020"/>
        </a:xfrm>
        <a:prstGeom prst="rect">
          <a:avLst/>
        </a:prstGeom>
        <a:noFill/>
      </xdr:spPr>
    </xdr:pic>
    <xdr:clientData/>
  </xdr:oneCellAnchor>
  <xdr:oneCellAnchor>
    <xdr:from>
      <xdr:col>3</xdr:col>
      <xdr:colOff>1207557</xdr:colOff>
      <xdr:row>328</xdr:row>
      <xdr:rowOff>13757</xdr:rowOff>
    </xdr:from>
    <xdr:ext cx="152400" cy="203200"/>
    <xdr:pic>
      <xdr:nvPicPr>
        <xdr:cNvPr id="1624" name="Picture 4">
          <a:extLst>
            <a:ext uri="{FF2B5EF4-FFF2-40B4-BE49-F238E27FC236}">
              <a16:creationId xmlns="" xmlns:a16="http://schemas.microsoft.com/office/drawing/2014/main" id="{85829201-0AEA-4284-A889-1ECB6737488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5970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328</xdr:row>
      <xdr:rowOff>0</xdr:rowOff>
    </xdr:from>
    <xdr:ext cx="158750" cy="190500"/>
    <xdr:pic>
      <xdr:nvPicPr>
        <xdr:cNvPr id="1631" name="Picture 1630" descr="http://www.blogcdn.com/media/2012/09/ltenetworks.jpg">
          <a:extLst>
            <a:ext uri="{FF2B5EF4-FFF2-40B4-BE49-F238E27FC236}">
              <a16:creationId xmlns="" xmlns:a16="http://schemas.microsoft.com/office/drawing/2014/main" id="{69D9EE56-0437-4D5B-94B7-D81136F06A7D}"/>
            </a:ext>
          </a:extLst>
        </xdr:cNvPr>
        <xdr:cNvPicPr/>
      </xdr:nvPicPr>
      <xdr:blipFill>
        <a:blip xmlns:r="http://schemas.openxmlformats.org/officeDocument/2006/relationships" r:embed="rId50" cstate="print"/>
        <a:srcRect l="23556" r="27111"/>
        <a:stretch>
          <a:fillRect/>
        </a:stretch>
      </xdr:blipFill>
      <xdr:spPr bwMode="auto">
        <a:xfrm>
          <a:off x="2006599" y="159691917"/>
          <a:ext cx="158750" cy="190500"/>
        </a:xfrm>
        <a:prstGeom prst="rect">
          <a:avLst/>
        </a:prstGeom>
        <a:noFill/>
        <a:ln w="9525">
          <a:noFill/>
          <a:miter lim="800000"/>
          <a:headEnd/>
          <a:tailEnd/>
        </a:ln>
      </xdr:spPr>
    </xdr:pic>
    <xdr:clientData/>
  </xdr:oneCellAnchor>
  <xdr:oneCellAnchor>
    <xdr:from>
      <xdr:col>3</xdr:col>
      <xdr:colOff>0</xdr:colOff>
      <xdr:row>506</xdr:row>
      <xdr:rowOff>261408</xdr:rowOff>
    </xdr:from>
    <xdr:ext cx="209550" cy="160020"/>
    <xdr:pic>
      <xdr:nvPicPr>
        <xdr:cNvPr id="1655" name="Picture 5" descr="http://t0.gstatic.com/images?q=tbn:ANd9GcR2wLGNqdW1KVjSkkXzxtY9J7kSH3YArES1m5PQzzCeqCTDlyA1FA">
          <a:extLst>
            <a:ext uri="{FF2B5EF4-FFF2-40B4-BE49-F238E27FC236}">
              <a16:creationId xmlns="" xmlns:a16="http://schemas.microsoft.com/office/drawing/2014/main" id="{4EC52B48-C321-44A6-AA40-49A33CDEB1F1}"/>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1890741"/>
          <a:ext cx="209550" cy="160020"/>
        </a:xfrm>
        <a:prstGeom prst="rect">
          <a:avLst/>
        </a:prstGeom>
        <a:noFill/>
      </xdr:spPr>
    </xdr:pic>
    <xdr:clientData/>
  </xdr:oneCellAnchor>
  <xdr:oneCellAnchor>
    <xdr:from>
      <xdr:col>3</xdr:col>
      <xdr:colOff>1246721</xdr:colOff>
      <xdr:row>506</xdr:row>
      <xdr:rowOff>23282</xdr:rowOff>
    </xdr:from>
    <xdr:ext cx="152400" cy="203200"/>
    <xdr:pic>
      <xdr:nvPicPr>
        <xdr:cNvPr id="1656" name="Picture 4">
          <a:extLst>
            <a:ext uri="{FF2B5EF4-FFF2-40B4-BE49-F238E27FC236}">
              <a16:creationId xmlns="" xmlns:a16="http://schemas.microsoft.com/office/drawing/2014/main" id="{9FA04094-A493-4B8E-BA42-7351C2617EC7}"/>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1652615"/>
          <a:ext cx="152400" cy="203200"/>
        </a:xfrm>
        <a:prstGeom prst="rect">
          <a:avLst/>
        </a:prstGeom>
        <a:noFill/>
        <a:ln w="1">
          <a:noFill/>
          <a:miter lim="800000"/>
          <a:headEnd/>
          <a:tailEnd type="none" w="med" len="med"/>
        </a:ln>
        <a:effectLst/>
      </xdr:spPr>
    </xdr:pic>
    <xdr:clientData/>
  </xdr:oneCellAnchor>
  <xdr:oneCellAnchor>
    <xdr:from>
      <xdr:col>3</xdr:col>
      <xdr:colOff>38099</xdr:colOff>
      <xdr:row>506</xdr:row>
      <xdr:rowOff>0</xdr:rowOff>
    </xdr:from>
    <xdr:ext cx="158750" cy="190500"/>
    <xdr:pic>
      <xdr:nvPicPr>
        <xdr:cNvPr id="1657" name="Picture 1656" descr="http://www.blogcdn.com/media/2012/09/ltenetworks.jpg">
          <a:extLst>
            <a:ext uri="{FF2B5EF4-FFF2-40B4-BE49-F238E27FC236}">
              <a16:creationId xmlns="" xmlns:a16="http://schemas.microsoft.com/office/drawing/2014/main" id="{FE363CB1-BB43-45E2-AFE1-0E6A8B20962E}"/>
            </a:ext>
          </a:extLst>
        </xdr:cNvPr>
        <xdr:cNvPicPr/>
      </xdr:nvPicPr>
      <xdr:blipFill>
        <a:blip xmlns:r="http://schemas.openxmlformats.org/officeDocument/2006/relationships" r:embed="rId50" cstate="print"/>
        <a:srcRect l="23556" r="27111"/>
        <a:stretch>
          <a:fillRect/>
        </a:stretch>
      </xdr:blipFill>
      <xdr:spPr bwMode="auto">
        <a:xfrm>
          <a:off x="2006599" y="251629333"/>
          <a:ext cx="158750" cy="190500"/>
        </a:xfrm>
        <a:prstGeom prst="rect">
          <a:avLst/>
        </a:prstGeom>
        <a:noFill/>
        <a:ln w="9525">
          <a:noFill/>
          <a:miter lim="800000"/>
          <a:headEnd/>
          <a:tailEnd/>
        </a:ln>
      </xdr:spPr>
    </xdr:pic>
    <xdr:clientData/>
  </xdr:oneCellAnchor>
  <xdr:oneCellAnchor>
    <xdr:from>
      <xdr:col>3</xdr:col>
      <xdr:colOff>0</xdr:colOff>
      <xdr:row>505</xdr:row>
      <xdr:rowOff>261408</xdr:rowOff>
    </xdr:from>
    <xdr:ext cx="209550" cy="160020"/>
    <xdr:pic>
      <xdr:nvPicPr>
        <xdr:cNvPr id="1658" name="Picture 5" descr="http://t0.gstatic.com/images?q=tbn:ANd9GcR2wLGNqdW1KVjSkkXzxtY9J7kSH3YArES1m5PQzzCeqCTDlyA1FA">
          <a:extLst>
            <a:ext uri="{FF2B5EF4-FFF2-40B4-BE49-F238E27FC236}">
              <a16:creationId xmlns="" xmlns:a16="http://schemas.microsoft.com/office/drawing/2014/main" id="{8968D3CC-6586-4015-BFAB-146E134F4285}"/>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1890741"/>
          <a:ext cx="209550" cy="160020"/>
        </a:xfrm>
        <a:prstGeom prst="rect">
          <a:avLst/>
        </a:prstGeom>
        <a:noFill/>
      </xdr:spPr>
    </xdr:pic>
    <xdr:clientData/>
  </xdr:oneCellAnchor>
  <xdr:oneCellAnchor>
    <xdr:from>
      <xdr:col>3</xdr:col>
      <xdr:colOff>1246721</xdr:colOff>
      <xdr:row>505</xdr:row>
      <xdr:rowOff>23282</xdr:rowOff>
    </xdr:from>
    <xdr:ext cx="152400" cy="203200"/>
    <xdr:pic>
      <xdr:nvPicPr>
        <xdr:cNvPr id="1659" name="Picture 4">
          <a:extLst>
            <a:ext uri="{FF2B5EF4-FFF2-40B4-BE49-F238E27FC236}">
              <a16:creationId xmlns="" xmlns:a16="http://schemas.microsoft.com/office/drawing/2014/main" id="{3C6B6457-00D8-4C2F-BABD-057C1974A44B}"/>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1652615"/>
          <a:ext cx="152400" cy="203200"/>
        </a:xfrm>
        <a:prstGeom prst="rect">
          <a:avLst/>
        </a:prstGeom>
        <a:noFill/>
        <a:ln w="1">
          <a:noFill/>
          <a:miter lim="800000"/>
          <a:headEnd/>
          <a:tailEnd type="none" w="med" len="med"/>
        </a:ln>
        <a:effectLst/>
      </xdr:spPr>
    </xdr:pic>
    <xdr:clientData/>
  </xdr:oneCellAnchor>
  <xdr:oneCellAnchor>
    <xdr:from>
      <xdr:col>3</xdr:col>
      <xdr:colOff>38099</xdr:colOff>
      <xdr:row>505</xdr:row>
      <xdr:rowOff>0</xdr:rowOff>
    </xdr:from>
    <xdr:ext cx="158750" cy="190500"/>
    <xdr:pic>
      <xdr:nvPicPr>
        <xdr:cNvPr id="1660" name="Picture 1659" descr="http://www.blogcdn.com/media/2012/09/ltenetworks.jpg">
          <a:extLst>
            <a:ext uri="{FF2B5EF4-FFF2-40B4-BE49-F238E27FC236}">
              <a16:creationId xmlns="" xmlns:a16="http://schemas.microsoft.com/office/drawing/2014/main" id="{FA0FCA00-6BED-4A71-BE4D-E3C9DBC8548F}"/>
            </a:ext>
          </a:extLst>
        </xdr:cNvPr>
        <xdr:cNvPicPr/>
      </xdr:nvPicPr>
      <xdr:blipFill>
        <a:blip xmlns:r="http://schemas.openxmlformats.org/officeDocument/2006/relationships" r:embed="rId50" cstate="print"/>
        <a:srcRect l="23556" r="27111"/>
        <a:stretch>
          <a:fillRect/>
        </a:stretch>
      </xdr:blipFill>
      <xdr:spPr bwMode="auto">
        <a:xfrm>
          <a:off x="2006599" y="251629333"/>
          <a:ext cx="158750" cy="190500"/>
        </a:xfrm>
        <a:prstGeom prst="rect">
          <a:avLst/>
        </a:prstGeom>
        <a:noFill/>
        <a:ln w="9525">
          <a:noFill/>
          <a:miter lim="800000"/>
          <a:headEnd/>
          <a:tailEnd/>
        </a:ln>
      </xdr:spPr>
    </xdr:pic>
    <xdr:clientData/>
  </xdr:oneCellAnchor>
  <xdr:oneCellAnchor>
    <xdr:from>
      <xdr:col>3</xdr:col>
      <xdr:colOff>0</xdr:colOff>
      <xdr:row>504</xdr:row>
      <xdr:rowOff>261408</xdr:rowOff>
    </xdr:from>
    <xdr:ext cx="209550" cy="160020"/>
    <xdr:pic>
      <xdr:nvPicPr>
        <xdr:cNvPr id="1662" name="Picture 5" descr="http://t0.gstatic.com/images?q=tbn:ANd9GcR2wLGNqdW1KVjSkkXzxtY9J7kSH3YArES1m5PQzzCeqCTDlyA1FA">
          <a:extLst>
            <a:ext uri="{FF2B5EF4-FFF2-40B4-BE49-F238E27FC236}">
              <a16:creationId xmlns="" xmlns:a16="http://schemas.microsoft.com/office/drawing/2014/main" id="{0D71BD53-E7E7-4990-857A-92F80D0A74B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4811741"/>
          <a:ext cx="209550" cy="160020"/>
        </a:xfrm>
        <a:prstGeom prst="rect">
          <a:avLst/>
        </a:prstGeom>
        <a:noFill/>
      </xdr:spPr>
    </xdr:pic>
    <xdr:clientData/>
  </xdr:oneCellAnchor>
  <xdr:oneCellAnchor>
    <xdr:from>
      <xdr:col>3</xdr:col>
      <xdr:colOff>1246721</xdr:colOff>
      <xdr:row>504</xdr:row>
      <xdr:rowOff>23282</xdr:rowOff>
    </xdr:from>
    <xdr:ext cx="152400" cy="203200"/>
    <xdr:pic>
      <xdr:nvPicPr>
        <xdr:cNvPr id="1663" name="Picture 4">
          <a:extLst>
            <a:ext uri="{FF2B5EF4-FFF2-40B4-BE49-F238E27FC236}">
              <a16:creationId xmlns="" xmlns:a16="http://schemas.microsoft.com/office/drawing/2014/main" id="{78D6BF4D-2E9D-4328-BD81-1B35DBD7C92D}"/>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4573615"/>
          <a:ext cx="152400" cy="203200"/>
        </a:xfrm>
        <a:prstGeom prst="rect">
          <a:avLst/>
        </a:prstGeom>
        <a:noFill/>
        <a:ln w="1">
          <a:noFill/>
          <a:miter lim="800000"/>
          <a:headEnd/>
          <a:tailEnd type="none" w="med" len="med"/>
        </a:ln>
        <a:effectLst/>
      </xdr:spPr>
    </xdr:pic>
    <xdr:clientData/>
  </xdr:oneCellAnchor>
  <xdr:oneCellAnchor>
    <xdr:from>
      <xdr:col>3</xdr:col>
      <xdr:colOff>38099</xdr:colOff>
      <xdr:row>504</xdr:row>
      <xdr:rowOff>0</xdr:rowOff>
    </xdr:from>
    <xdr:ext cx="158750" cy="190500"/>
    <xdr:pic>
      <xdr:nvPicPr>
        <xdr:cNvPr id="1664" name="Picture 1663" descr="http://www.blogcdn.com/media/2012/09/ltenetworks.jpg">
          <a:extLst>
            <a:ext uri="{FF2B5EF4-FFF2-40B4-BE49-F238E27FC236}">
              <a16:creationId xmlns="" xmlns:a16="http://schemas.microsoft.com/office/drawing/2014/main" id="{A746AB96-9E48-47FE-8321-70FF9F2A2B1A}"/>
            </a:ext>
          </a:extLst>
        </xdr:cNvPr>
        <xdr:cNvPicPr/>
      </xdr:nvPicPr>
      <xdr:blipFill>
        <a:blip xmlns:r="http://schemas.openxmlformats.org/officeDocument/2006/relationships" r:embed="rId50" cstate="print"/>
        <a:srcRect l="23556" r="27111"/>
        <a:stretch>
          <a:fillRect/>
        </a:stretch>
      </xdr:blipFill>
      <xdr:spPr bwMode="auto">
        <a:xfrm>
          <a:off x="2006599" y="254550333"/>
          <a:ext cx="158750" cy="190500"/>
        </a:xfrm>
        <a:prstGeom prst="rect">
          <a:avLst/>
        </a:prstGeom>
        <a:noFill/>
        <a:ln w="9525">
          <a:noFill/>
          <a:miter lim="800000"/>
          <a:headEnd/>
          <a:tailEnd/>
        </a:ln>
      </xdr:spPr>
    </xdr:pic>
    <xdr:clientData/>
  </xdr:oneCellAnchor>
  <xdr:oneCellAnchor>
    <xdr:from>
      <xdr:col>3</xdr:col>
      <xdr:colOff>0</xdr:colOff>
      <xdr:row>503</xdr:row>
      <xdr:rowOff>261408</xdr:rowOff>
    </xdr:from>
    <xdr:ext cx="209550" cy="160020"/>
    <xdr:pic>
      <xdr:nvPicPr>
        <xdr:cNvPr id="1665" name="Picture 5" descr="http://t0.gstatic.com/images?q=tbn:ANd9GcR2wLGNqdW1KVjSkkXzxtY9J7kSH3YArES1m5PQzzCeqCTDlyA1FA">
          <a:extLst>
            <a:ext uri="{FF2B5EF4-FFF2-40B4-BE49-F238E27FC236}">
              <a16:creationId xmlns="" xmlns:a16="http://schemas.microsoft.com/office/drawing/2014/main" id="{73205CE6-7DF9-4100-A136-755435A585E5}"/>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3351241"/>
          <a:ext cx="209550" cy="160020"/>
        </a:xfrm>
        <a:prstGeom prst="rect">
          <a:avLst/>
        </a:prstGeom>
        <a:noFill/>
      </xdr:spPr>
    </xdr:pic>
    <xdr:clientData/>
  </xdr:oneCellAnchor>
  <xdr:oneCellAnchor>
    <xdr:from>
      <xdr:col>3</xdr:col>
      <xdr:colOff>1246721</xdr:colOff>
      <xdr:row>503</xdr:row>
      <xdr:rowOff>23282</xdr:rowOff>
    </xdr:from>
    <xdr:ext cx="152400" cy="203200"/>
    <xdr:pic>
      <xdr:nvPicPr>
        <xdr:cNvPr id="1666" name="Picture 4">
          <a:extLst>
            <a:ext uri="{FF2B5EF4-FFF2-40B4-BE49-F238E27FC236}">
              <a16:creationId xmlns="" xmlns:a16="http://schemas.microsoft.com/office/drawing/2014/main" id="{93577B87-7191-4978-8E27-5B26A576FEA7}"/>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3113115"/>
          <a:ext cx="152400" cy="203200"/>
        </a:xfrm>
        <a:prstGeom prst="rect">
          <a:avLst/>
        </a:prstGeom>
        <a:noFill/>
        <a:ln w="1">
          <a:noFill/>
          <a:miter lim="800000"/>
          <a:headEnd/>
          <a:tailEnd type="none" w="med" len="med"/>
        </a:ln>
        <a:effectLst/>
      </xdr:spPr>
    </xdr:pic>
    <xdr:clientData/>
  </xdr:oneCellAnchor>
  <xdr:oneCellAnchor>
    <xdr:from>
      <xdr:col>3</xdr:col>
      <xdr:colOff>38099</xdr:colOff>
      <xdr:row>503</xdr:row>
      <xdr:rowOff>0</xdr:rowOff>
    </xdr:from>
    <xdr:ext cx="158750" cy="190500"/>
    <xdr:pic>
      <xdr:nvPicPr>
        <xdr:cNvPr id="1667" name="Picture 1666" descr="http://www.blogcdn.com/media/2012/09/ltenetworks.jpg">
          <a:extLst>
            <a:ext uri="{FF2B5EF4-FFF2-40B4-BE49-F238E27FC236}">
              <a16:creationId xmlns="" xmlns:a16="http://schemas.microsoft.com/office/drawing/2014/main" id="{43A238F1-DA7B-4617-A8C7-0E31DCB85274}"/>
            </a:ext>
          </a:extLst>
        </xdr:cNvPr>
        <xdr:cNvPicPr/>
      </xdr:nvPicPr>
      <xdr:blipFill>
        <a:blip xmlns:r="http://schemas.openxmlformats.org/officeDocument/2006/relationships" r:embed="rId50" cstate="print"/>
        <a:srcRect l="23556" r="27111"/>
        <a:stretch>
          <a:fillRect/>
        </a:stretch>
      </xdr:blipFill>
      <xdr:spPr bwMode="auto">
        <a:xfrm>
          <a:off x="2006599" y="253089833"/>
          <a:ext cx="158750" cy="190500"/>
        </a:xfrm>
        <a:prstGeom prst="rect">
          <a:avLst/>
        </a:prstGeom>
        <a:noFill/>
        <a:ln w="9525">
          <a:noFill/>
          <a:miter lim="800000"/>
          <a:headEnd/>
          <a:tailEnd/>
        </a:ln>
      </xdr:spPr>
    </xdr:pic>
    <xdr:clientData/>
  </xdr:oneCellAnchor>
  <xdr:oneCellAnchor>
    <xdr:from>
      <xdr:col>3</xdr:col>
      <xdr:colOff>0</xdr:colOff>
      <xdr:row>502</xdr:row>
      <xdr:rowOff>250825</xdr:rowOff>
    </xdr:from>
    <xdr:ext cx="209550" cy="160020"/>
    <xdr:pic>
      <xdr:nvPicPr>
        <xdr:cNvPr id="1670" name="Picture 5" descr="http://t0.gstatic.com/images?q=tbn:ANd9GcR2wLGNqdW1KVjSkkXzxtY9J7kSH3YArES1m5PQzzCeqCTDlyA1FA">
          <a:extLst>
            <a:ext uri="{FF2B5EF4-FFF2-40B4-BE49-F238E27FC236}">
              <a16:creationId xmlns="" xmlns:a16="http://schemas.microsoft.com/office/drawing/2014/main" id="{B50CADA5-0DE3-463C-BCDE-9491ABC9C9AE}"/>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4801158"/>
          <a:ext cx="209550" cy="160020"/>
        </a:xfrm>
        <a:prstGeom prst="rect">
          <a:avLst/>
        </a:prstGeom>
        <a:noFill/>
      </xdr:spPr>
    </xdr:pic>
    <xdr:clientData/>
  </xdr:oneCellAnchor>
  <xdr:oneCellAnchor>
    <xdr:from>
      <xdr:col>3</xdr:col>
      <xdr:colOff>1246721</xdr:colOff>
      <xdr:row>502</xdr:row>
      <xdr:rowOff>12699</xdr:rowOff>
    </xdr:from>
    <xdr:ext cx="152400" cy="203200"/>
    <xdr:pic>
      <xdr:nvPicPr>
        <xdr:cNvPr id="1671" name="Picture 4">
          <a:extLst>
            <a:ext uri="{FF2B5EF4-FFF2-40B4-BE49-F238E27FC236}">
              <a16:creationId xmlns="" xmlns:a16="http://schemas.microsoft.com/office/drawing/2014/main" id="{D68825DB-E6E0-47F3-B3F7-E612C717CAC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4563032"/>
          <a:ext cx="152400" cy="203200"/>
        </a:xfrm>
        <a:prstGeom prst="rect">
          <a:avLst/>
        </a:prstGeom>
        <a:noFill/>
        <a:ln w="1">
          <a:noFill/>
          <a:miter lim="800000"/>
          <a:headEnd/>
          <a:tailEnd type="none" w="med" len="med"/>
        </a:ln>
        <a:effectLst/>
      </xdr:spPr>
    </xdr:pic>
    <xdr:clientData/>
  </xdr:oneCellAnchor>
  <xdr:oneCellAnchor>
    <xdr:from>
      <xdr:col>3</xdr:col>
      <xdr:colOff>38099</xdr:colOff>
      <xdr:row>501</xdr:row>
      <xdr:rowOff>1449917</xdr:rowOff>
    </xdr:from>
    <xdr:ext cx="158750" cy="190500"/>
    <xdr:pic>
      <xdr:nvPicPr>
        <xdr:cNvPr id="1672" name="Picture 1671" descr="http://www.blogcdn.com/media/2012/09/ltenetworks.jpg">
          <a:extLst>
            <a:ext uri="{FF2B5EF4-FFF2-40B4-BE49-F238E27FC236}">
              <a16:creationId xmlns="" xmlns:a16="http://schemas.microsoft.com/office/drawing/2014/main" id="{D334A8BE-A448-4B58-B6F2-6E8597CE822D}"/>
            </a:ext>
          </a:extLst>
        </xdr:cNvPr>
        <xdr:cNvPicPr/>
      </xdr:nvPicPr>
      <xdr:blipFill>
        <a:blip xmlns:r="http://schemas.openxmlformats.org/officeDocument/2006/relationships" r:embed="rId50" cstate="print"/>
        <a:srcRect l="23556" r="27111"/>
        <a:stretch>
          <a:fillRect/>
        </a:stretch>
      </xdr:blipFill>
      <xdr:spPr bwMode="auto">
        <a:xfrm>
          <a:off x="2006599" y="254539750"/>
          <a:ext cx="158750" cy="190500"/>
        </a:xfrm>
        <a:prstGeom prst="rect">
          <a:avLst/>
        </a:prstGeom>
        <a:noFill/>
        <a:ln w="9525">
          <a:noFill/>
          <a:miter lim="800000"/>
          <a:headEnd/>
          <a:tailEnd/>
        </a:ln>
      </xdr:spPr>
    </xdr:pic>
    <xdr:clientData/>
  </xdr:oneCellAnchor>
  <xdr:oneCellAnchor>
    <xdr:from>
      <xdr:col>3</xdr:col>
      <xdr:colOff>0</xdr:colOff>
      <xdr:row>501</xdr:row>
      <xdr:rowOff>261408</xdr:rowOff>
    </xdr:from>
    <xdr:ext cx="209550" cy="160020"/>
    <xdr:pic>
      <xdr:nvPicPr>
        <xdr:cNvPr id="1676" name="Picture 5" descr="http://t0.gstatic.com/images?q=tbn:ANd9GcR2wLGNqdW1KVjSkkXzxtY9J7kSH3YArES1m5PQzzCeqCTDlyA1FA">
          <a:extLst>
            <a:ext uri="{FF2B5EF4-FFF2-40B4-BE49-F238E27FC236}">
              <a16:creationId xmlns="" xmlns:a16="http://schemas.microsoft.com/office/drawing/2014/main" id="{E9AD984D-1065-4CE7-A1FB-5E0AEB2C2151}"/>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3351241"/>
          <a:ext cx="209550" cy="160020"/>
        </a:xfrm>
        <a:prstGeom prst="rect">
          <a:avLst/>
        </a:prstGeom>
        <a:noFill/>
      </xdr:spPr>
    </xdr:pic>
    <xdr:clientData/>
  </xdr:oneCellAnchor>
  <xdr:oneCellAnchor>
    <xdr:from>
      <xdr:col>3</xdr:col>
      <xdr:colOff>1246721</xdr:colOff>
      <xdr:row>501</xdr:row>
      <xdr:rowOff>23282</xdr:rowOff>
    </xdr:from>
    <xdr:ext cx="152400" cy="203200"/>
    <xdr:pic>
      <xdr:nvPicPr>
        <xdr:cNvPr id="1677" name="Picture 4">
          <a:extLst>
            <a:ext uri="{FF2B5EF4-FFF2-40B4-BE49-F238E27FC236}">
              <a16:creationId xmlns="" xmlns:a16="http://schemas.microsoft.com/office/drawing/2014/main" id="{A7E9AE2A-6F77-4E4D-B360-864FFF2BCE2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3113115"/>
          <a:ext cx="152400" cy="203200"/>
        </a:xfrm>
        <a:prstGeom prst="rect">
          <a:avLst/>
        </a:prstGeom>
        <a:noFill/>
        <a:ln w="1">
          <a:noFill/>
          <a:miter lim="800000"/>
          <a:headEnd/>
          <a:tailEnd type="none" w="med" len="med"/>
        </a:ln>
        <a:effectLst/>
      </xdr:spPr>
    </xdr:pic>
    <xdr:clientData/>
  </xdr:oneCellAnchor>
  <xdr:oneCellAnchor>
    <xdr:from>
      <xdr:col>3</xdr:col>
      <xdr:colOff>38099</xdr:colOff>
      <xdr:row>501</xdr:row>
      <xdr:rowOff>0</xdr:rowOff>
    </xdr:from>
    <xdr:ext cx="158750" cy="190500"/>
    <xdr:pic>
      <xdr:nvPicPr>
        <xdr:cNvPr id="1678" name="Picture 1677" descr="http://www.blogcdn.com/media/2012/09/ltenetworks.jpg">
          <a:extLst>
            <a:ext uri="{FF2B5EF4-FFF2-40B4-BE49-F238E27FC236}">
              <a16:creationId xmlns="" xmlns:a16="http://schemas.microsoft.com/office/drawing/2014/main" id="{49699B4C-4133-445D-93C6-805F2F81E036}"/>
            </a:ext>
          </a:extLst>
        </xdr:cNvPr>
        <xdr:cNvPicPr/>
      </xdr:nvPicPr>
      <xdr:blipFill>
        <a:blip xmlns:r="http://schemas.openxmlformats.org/officeDocument/2006/relationships" r:embed="rId50" cstate="print"/>
        <a:srcRect l="23556" r="27111"/>
        <a:stretch>
          <a:fillRect/>
        </a:stretch>
      </xdr:blipFill>
      <xdr:spPr bwMode="auto">
        <a:xfrm>
          <a:off x="2006599" y="253089833"/>
          <a:ext cx="158750" cy="190500"/>
        </a:xfrm>
        <a:prstGeom prst="rect">
          <a:avLst/>
        </a:prstGeom>
        <a:noFill/>
        <a:ln w="9525">
          <a:noFill/>
          <a:miter lim="800000"/>
          <a:headEnd/>
          <a:tailEnd/>
        </a:ln>
      </xdr:spPr>
    </xdr:pic>
    <xdr:clientData/>
  </xdr:oneCellAnchor>
  <xdr:oneCellAnchor>
    <xdr:from>
      <xdr:col>3</xdr:col>
      <xdr:colOff>0</xdr:colOff>
      <xdr:row>500</xdr:row>
      <xdr:rowOff>261408</xdr:rowOff>
    </xdr:from>
    <xdr:ext cx="209550" cy="160020"/>
    <xdr:pic>
      <xdr:nvPicPr>
        <xdr:cNvPr id="1679" name="Picture 5" descr="http://t0.gstatic.com/images?q=tbn:ANd9GcR2wLGNqdW1KVjSkkXzxtY9J7kSH3YArES1m5PQzzCeqCTDlyA1FA">
          <a:extLst>
            <a:ext uri="{FF2B5EF4-FFF2-40B4-BE49-F238E27FC236}">
              <a16:creationId xmlns="" xmlns:a16="http://schemas.microsoft.com/office/drawing/2014/main" id="{2223F479-417D-4070-B907-CD35EA7C4887}"/>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3351241"/>
          <a:ext cx="209550" cy="160020"/>
        </a:xfrm>
        <a:prstGeom prst="rect">
          <a:avLst/>
        </a:prstGeom>
        <a:noFill/>
      </xdr:spPr>
    </xdr:pic>
    <xdr:clientData/>
  </xdr:oneCellAnchor>
  <xdr:oneCellAnchor>
    <xdr:from>
      <xdr:col>3</xdr:col>
      <xdr:colOff>1246721</xdr:colOff>
      <xdr:row>500</xdr:row>
      <xdr:rowOff>23282</xdr:rowOff>
    </xdr:from>
    <xdr:ext cx="152400" cy="203200"/>
    <xdr:pic>
      <xdr:nvPicPr>
        <xdr:cNvPr id="1680" name="Picture 4">
          <a:extLst>
            <a:ext uri="{FF2B5EF4-FFF2-40B4-BE49-F238E27FC236}">
              <a16:creationId xmlns="" xmlns:a16="http://schemas.microsoft.com/office/drawing/2014/main" id="{32AF7E4A-D28D-4D3C-9E6C-71853317596D}"/>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3113115"/>
          <a:ext cx="152400" cy="203200"/>
        </a:xfrm>
        <a:prstGeom prst="rect">
          <a:avLst/>
        </a:prstGeom>
        <a:noFill/>
        <a:ln w="1">
          <a:noFill/>
          <a:miter lim="800000"/>
          <a:headEnd/>
          <a:tailEnd type="none" w="med" len="med"/>
        </a:ln>
        <a:effectLst/>
      </xdr:spPr>
    </xdr:pic>
    <xdr:clientData/>
  </xdr:oneCellAnchor>
  <xdr:oneCellAnchor>
    <xdr:from>
      <xdr:col>3</xdr:col>
      <xdr:colOff>38099</xdr:colOff>
      <xdr:row>500</xdr:row>
      <xdr:rowOff>0</xdr:rowOff>
    </xdr:from>
    <xdr:ext cx="158750" cy="190500"/>
    <xdr:pic>
      <xdr:nvPicPr>
        <xdr:cNvPr id="1681" name="Picture 1680" descr="http://www.blogcdn.com/media/2012/09/ltenetworks.jpg">
          <a:extLst>
            <a:ext uri="{FF2B5EF4-FFF2-40B4-BE49-F238E27FC236}">
              <a16:creationId xmlns="" xmlns:a16="http://schemas.microsoft.com/office/drawing/2014/main" id="{9A86C64E-3BBD-4972-B7DB-ECA8E0DC8FE8}"/>
            </a:ext>
          </a:extLst>
        </xdr:cNvPr>
        <xdr:cNvPicPr/>
      </xdr:nvPicPr>
      <xdr:blipFill>
        <a:blip xmlns:r="http://schemas.openxmlformats.org/officeDocument/2006/relationships" r:embed="rId50" cstate="print"/>
        <a:srcRect l="23556" r="27111"/>
        <a:stretch>
          <a:fillRect/>
        </a:stretch>
      </xdr:blipFill>
      <xdr:spPr bwMode="auto">
        <a:xfrm>
          <a:off x="2006599" y="253089833"/>
          <a:ext cx="158750" cy="190500"/>
        </a:xfrm>
        <a:prstGeom prst="rect">
          <a:avLst/>
        </a:prstGeom>
        <a:noFill/>
        <a:ln w="9525">
          <a:noFill/>
          <a:miter lim="800000"/>
          <a:headEnd/>
          <a:tailEnd/>
        </a:ln>
      </xdr:spPr>
    </xdr:pic>
    <xdr:clientData/>
  </xdr:oneCellAnchor>
  <xdr:oneCellAnchor>
    <xdr:from>
      <xdr:col>3</xdr:col>
      <xdr:colOff>0</xdr:colOff>
      <xdr:row>822</xdr:row>
      <xdr:rowOff>261408</xdr:rowOff>
    </xdr:from>
    <xdr:ext cx="209550" cy="160020"/>
    <xdr:pic>
      <xdr:nvPicPr>
        <xdr:cNvPr id="1682" name="Picture 5" descr="http://t0.gstatic.com/images?q=tbn:ANd9GcR2wLGNqdW1KVjSkkXzxtY9J7kSH3YArES1m5PQzzCeqCTDlyA1FA">
          <a:extLst>
            <a:ext uri="{FF2B5EF4-FFF2-40B4-BE49-F238E27FC236}">
              <a16:creationId xmlns="" xmlns:a16="http://schemas.microsoft.com/office/drawing/2014/main" id="{71915A39-72AA-44FF-9FDE-2A0FAB14D527}"/>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38224741"/>
          <a:ext cx="209550" cy="160020"/>
        </a:xfrm>
        <a:prstGeom prst="rect">
          <a:avLst/>
        </a:prstGeom>
        <a:noFill/>
      </xdr:spPr>
    </xdr:pic>
    <xdr:clientData/>
  </xdr:oneCellAnchor>
  <xdr:oneCellAnchor>
    <xdr:from>
      <xdr:col>3</xdr:col>
      <xdr:colOff>1207557</xdr:colOff>
      <xdr:row>822</xdr:row>
      <xdr:rowOff>13757</xdr:rowOff>
    </xdr:from>
    <xdr:ext cx="152400" cy="203200"/>
    <xdr:pic>
      <xdr:nvPicPr>
        <xdr:cNvPr id="1683" name="Picture 4">
          <a:extLst>
            <a:ext uri="{FF2B5EF4-FFF2-40B4-BE49-F238E27FC236}">
              <a16:creationId xmlns="" xmlns:a16="http://schemas.microsoft.com/office/drawing/2014/main" id="{882B85CD-9E9C-4929-A0D7-9B40D661EEE7}"/>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37977090"/>
          <a:ext cx="152400" cy="203200"/>
        </a:xfrm>
        <a:prstGeom prst="rect">
          <a:avLst/>
        </a:prstGeom>
        <a:noFill/>
        <a:ln w="1">
          <a:noFill/>
          <a:miter lim="800000"/>
          <a:headEnd/>
          <a:tailEnd type="none" w="med" len="med"/>
        </a:ln>
        <a:effectLst/>
      </xdr:spPr>
    </xdr:pic>
    <xdr:clientData/>
  </xdr:oneCellAnchor>
  <xdr:oneCellAnchor>
    <xdr:from>
      <xdr:col>3</xdr:col>
      <xdr:colOff>38099</xdr:colOff>
      <xdr:row>822</xdr:row>
      <xdr:rowOff>0</xdr:rowOff>
    </xdr:from>
    <xdr:ext cx="158750" cy="190500"/>
    <xdr:pic>
      <xdr:nvPicPr>
        <xdr:cNvPr id="1684" name="Picture 1683" descr="http://www.blogcdn.com/media/2012/09/ltenetworks.jpg">
          <a:extLst>
            <a:ext uri="{FF2B5EF4-FFF2-40B4-BE49-F238E27FC236}">
              <a16:creationId xmlns="" xmlns:a16="http://schemas.microsoft.com/office/drawing/2014/main" id="{FAE10800-9C2A-4EE3-8F36-A5746C5DDF8D}"/>
            </a:ext>
          </a:extLst>
        </xdr:cNvPr>
        <xdr:cNvPicPr/>
      </xdr:nvPicPr>
      <xdr:blipFill>
        <a:blip xmlns:r="http://schemas.openxmlformats.org/officeDocument/2006/relationships" r:embed="rId50" cstate="print"/>
        <a:srcRect l="23556" r="27111"/>
        <a:stretch>
          <a:fillRect/>
        </a:stretch>
      </xdr:blipFill>
      <xdr:spPr bwMode="auto">
        <a:xfrm>
          <a:off x="2006599" y="637963333"/>
          <a:ext cx="158750" cy="190500"/>
        </a:xfrm>
        <a:prstGeom prst="rect">
          <a:avLst/>
        </a:prstGeom>
        <a:noFill/>
        <a:ln w="9525">
          <a:noFill/>
          <a:miter lim="800000"/>
          <a:headEnd/>
          <a:tailEnd/>
        </a:ln>
      </xdr:spPr>
    </xdr:pic>
    <xdr:clientData/>
  </xdr:oneCellAnchor>
  <xdr:oneCellAnchor>
    <xdr:from>
      <xdr:col>3</xdr:col>
      <xdr:colOff>0</xdr:colOff>
      <xdr:row>823</xdr:row>
      <xdr:rowOff>261408</xdr:rowOff>
    </xdr:from>
    <xdr:ext cx="209550" cy="160020"/>
    <xdr:pic>
      <xdr:nvPicPr>
        <xdr:cNvPr id="1685" name="Picture 5" descr="http://t0.gstatic.com/images?q=tbn:ANd9GcR2wLGNqdW1KVjSkkXzxtY9J7kSH3YArES1m5PQzzCeqCTDlyA1FA">
          <a:extLst>
            <a:ext uri="{FF2B5EF4-FFF2-40B4-BE49-F238E27FC236}">
              <a16:creationId xmlns="" xmlns:a16="http://schemas.microsoft.com/office/drawing/2014/main" id="{A648F99C-CE8E-4978-8209-E66D5E998AAE}"/>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38224741"/>
          <a:ext cx="209550" cy="160020"/>
        </a:xfrm>
        <a:prstGeom prst="rect">
          <a:avLst/>
        </a:prstGeom>
        <a:noFill/>
      </xdr:spPr>
    </xdr:pic>
    <xdr:clientData/>
  </xdr:oneCellAnchor>
  <xdr:oneCellAnchor>
    <xdr:from>
      <xdr:col>3</xdr:col>
      <xdr:colOff>1207557</xdr:colOff>
      <xdr:row>823</xdr:row>
      <xdr:rowOff>13757</xdr:rowOff>
    </xdr:from>
    <xdr:ext cx="152400" cy="203200"/>
    <xdr:pic>
      <xdr:nvPicPr>
        <xdr:cNvPr id="1686" name="Picture 4">
          <a:extLst>
            <a:ext uri="{FF2B5EF4-FFF2-40B4-BE49-F238E27FC236}">
              <a16:creationId xmlns="" xmlns:a16="http://schemas.microsoft.com/office/drawing/2014/main" id="{6B204029-ECA3-4FEE-88A6-0D00F0A3D0A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37977090"/>
          <a:ext cx="152400" cy="203200"/>
        </a:xfrm>
        <a:prstGeom prst="rect">
          <a:avLst/>
        </a:prstGeom>
        <a:noFill/>
        <a:ln w="1">
          <a:noFill/>
          <a:miter lim="800000"/>
          <a:headEnd/>
          <a:tailEnd type="none" w="med" len="med"/>
        </a:ln>
        <a:effectLst/>
      </xdr:spPr>
    </xdr:pic>
    <xdr:clientData/>
  </xdr:oneCellAnchor>
  <xdr:oneCellAnchor>
    <xdr:from>
      <xdr:col>3</xdr:col>
      <xdr:colOff>38099</xdr:colOff>
      <xdr:row>823</xdr:row>
      <xdr:rowOff>0</xdr:rowOff>
    </xdr:from>
    <xdr:ext cx="158750" cy="190500"/>
    <xdr:pic>
      <xdr:nvPicPr>
        <xdr:cNvPr id="1687" name="Picture 1686" descr="http://www.blogcdn.com/media/2012/09/ltenetworks.jpg">
          <a:extLst>
            <a:ext uri="{FF2B5EF4-FFF2-40B4-BE49-F238E27FC236}">
              <a16:creationId xmlns="" xmlns:a16="http://schemas.microsoft.com/office/drawing/2014/main" id="{CB17C57C-D3EA-4DFD-BB96-F1683637EE1C}"/>
            </a:ext>
          </a:extLst>
        </xdr:cNvPr>
        <xdr:cNvPicPr/>
      </xdr:nvPicPr>
      <xdr:blipFill>
        <a:blip xmlns:r="http://schemas.openxmlformats.org/officeDocument/2006/relationships" r:embed="rId50" cstate="print"/>
        <a:srcRect l="23556" r="27111"/>
        <a:stretch>
          <a:fillRect/>
        </a:stretch>
      </xdr:blipFill>
      <xdr:spPr bwMode="auto">
        <a:xfrm>
          <a:off x="2006599" y="637963333"/>
          <a:ext cx="158750" cy="190500"/>
        </a:xfrm>
        <a:prstGeom prst="rect">
          <a:avLst/>
        </a:prstGeom>
        <a:noFill/>
        <a:ln w="9525">
          <a:noFill/>
          <a:miter lim="800000"/>
          <a:headEnd/>
          <a:tailEnd/>
        </a:ln>
      </xdr:spPr>
    </xdr:pic>
    <xdr:clientData/>
  </xdr:oneCellAnchor>
  <xdr:twoCellAnchor editAs="oneCell">
    <xdr:from>
      <xdr:col>3</xdr:col>
      <xdr:colOff>0</xdr:colOff>
      <xdr:row>903</xdr:row>
      <xdr:rowOff>250825</xdr:rowOff>
    </xdr:from>
    <xdr:to>
      <xdr:col>3</xdr:col>
      <xdr:colOff>209550</xdr:colOff>
      <xdr:row>903</xdr:row>
      <xdr:rowOff>410845</xdr:rowOff>
    </xdr:to>
    <xdr:pic>
      <xdr:nvPicPr>
        <xdr:cNvPr id="1695" name="Picture 5" descr="http://t0.gstatic.com/images?q=tbn:ANd9GcR2wLGNqdW1KVjSkkXzxtY9J7kSH3YArES1m5PQzzCeqCTDlyA1FA">
          <a:extLst>
            <a:ext uri="{FF2B5EF4-FFF2-40B4-BE49-F238E27FC236}">
              <a16:creationId xmlns="" xmlns:a16="http://schemas.microsoft.com/office/drawing/2014/main" id="{A55EE2B9-4392-4F8C-AC0B-804A36C7D02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717726742"/>
          <a:ext cx="209550" cy="160020"/>
        </a:xfrm>
        <a:prstGeom prst="rect">
          <a:avLst/>
        </a:prstGeom>
        <a:noFill/>
      </xdr:spPr>
    </xdr:pic>
    <xdr:clientData/>
  </xdr:twoCellAnchor>
  <xdr:twoCellAnchor editAs="oneCell">
    <xdr:from>
      <xdr:col>3</xdr:col>
      <xdr:colOff>1207557</xdr:colOff>
      <xdr:row>903</xdr:row>
      <xdr:rowOff>3174</xdr:rowOff>
    </xdr:from>
    <xdr:to>
      <xdr:col>3</xdr:col>
      <xdr:colOff>1359957</xdr:colOff>
      <xdr:row>903</xdr:row>
      <xdr:rowOff>206374</xdr:rowOff>
    </xdr:to>
    <xdr:pic>
      <xdr:nvPicPr>
        <xdr:cNvPr id="1696" name="Picture 4">
          <a:extLst>
            <a:ext uri="{FF2B5EF4-FFF2-40B4-BE49-F238E27FC236}">
              <a16:creationId xmlns="" xmlns:a16="http://schemas.microsoft.com/office/drawing/2014/main" id="{090E6D78-A205-497C-AF0F-667167385C0D}"/>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717479091"/>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902</xdr:row>
      <xdr:rowOff>1344084</xdr:rowOff>
    </xdr:from>
    <xdr:to>
      <xdr:col>3</xdr:col>
      <xdr:colOff>196849</xdr:colOff>
      <xdr:row>903</xdr:row>
      <xdr:rowOff>179917</xdr:rowOff>
    </xdr:to>
    <xdr:pic>
      <xdr:nvPicPr>
        <xdr:cNvPr id="1697" name="Picture 1696" descr="http://www.blogcdn.com/media/2012/09/ltenetworks.jpg">
          <a:extLst>
            <a:ext uri="{FF2B5EF4-FFF2-40B4-BE49-F238E27FC236}">
              <a16:creationId xmlns="" xmlns:a16="http://schemas.microsoft.com/office/drawing/2014/main" id="{8AF7C062-AF8E-4D00-81A0-D6F75B7F7A51}"/>
            </a:ext>
          </a:extLst>
        </xdr:cNvPr>
        <xdr:cNvPicPr/>
      </xdr:nvPicPr>
      <xdr:blipFill>
        <a:blip xmlns:r="http://schemas.openxmlformats.org/officeDocument/2006/relationships" r:embed="rId50" cstate="print"/>
        <a:srcRect l="23556" r="27111"/>
        <a:stretch>
          <a:fillRect/>
        </a:stretch>
      </xdr:blipFill>
      <xdr:spPr bwMode="auto">
        <a:xfrm>
          <a:off x="2006599" y="717465334"/>
          <a:ext cx="158750" cy="190500"/>
        </a:xfrm>
        <a:prstGeom prst="rect">
          <a:avLst/>
        </a:prstGeom>
        <a:noFill/>
        <a:ln w="9525">
          <a:noFill/>
          <a:miter lim="800000"/>
          <a:headEnd/>
          <a:tailEnd/>
        </a:ln>
      </xdr:spPr>
    </xdr:pic>
    <xdr:clientData/>
  </xdr:twoCellAnchor>
  <xdr:twoCellAnchor editAs="oneCell">
    <xdr:from>
      <xdr:col>3</xdr:col>
      <xdr:colOff>0</xdr:colOff>
      <xdr:row>902</xdr:row>
      <xdr:rowOff>261408</xdr:rowOff>
    </xdr:from>
    <xdr:to>
      <xdr:col>3</xdr:col>
      <xdr:colOff>209550</xdr:colOff>
      <xdr:row>902</xdr:row>
      <xdr:rowOff>421428</xdr:rowOff>
    </xdr:to>
    <xdr:pic>
      <xdr:nvPicPr>
        <xdr:cNvPr id="1698" name="Picture 5" descr="http://t0.gstatic.com/images?q=tbn:ANd9GcR2wLGNqdW1KVjSkkXzxtY9J7kSH3YArES1m5PQzzCeqCTDlyA1FA">
          <a:extLst>
            <a:ext uri="{FF2B5EF4-FFF2-40B4-BE49-F238E27FC236}">
              <a16:creationId xmlns="" xmlns:a16="http://schemas.microsoft.com/office/drawing/2014/main" id="{AF26F3D6-A8D9-41D0-BACD-2B43B60BE9B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716382658"/>
          <a:ext cx="209550" cy="160020"/>
        </a:xfrm>
        <a:prstGeom prst="rect">
          <a:avLst/>
        </a:prstGeom>
        <a:noFill/>
      </xdr:spPr>
    </xdr:pic>
    <xdr:clientData/>
  </xdr:twoCellAnchor>
  <xdr:twoCellAnchor editAs="oneCell">
    <xdr:from>
      <xdr:col>3</xdr:col>
      <xdr:colOff>1207557</xdr:colOff>
      <xdr:row>902</xdr:row>
      <xdr:rowOff>13757</xdr:rowOff>
    </xdr:from>
    <xdr:to>
      <xdr:col>3</xdr:col>
      <xdr:colOff>1359957</xdr:colOff>
      <xdr:row>902</xdr:row>
      <xdr:rowOff>216957</xdr:rowOff>
    </xdr:to>
    <xdr:pic>
      <xdr:nvPicPr>
        <xdr:cNvPr id="1699" name="Picture 4">
          <a:extLst>
            <a:ext uri="{FF2B5EF4-FFF2-40B4-BE49-F238E27FC236}">
              <a16:creationId xmlns="" xmlns:a16="http://schemas.microsoft.com/office/drawing/2014/main" id="{3037D748-D0D7-4DFD-A419-89BA2A3F7D8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716135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901</xdr:row>
      <xdr:rowOff>0</xdr:rowOff>
    </xdr:from>
    <xdr:to>
      <xdr:col>3</xdr:col>
      <xdr:colOff>196849</xdr:colOff>
      <xdr:row>902</xdr:row>
      <xdr:rowOff>190500</xdr:rowOff>
    </xdr:to>
    <xdr:pic>
      <xdr:nvPicPr>
        <xdr:cNvPr id="1700" name="Picture 1699" descr="http://www.blogcdn.com/media/2012/09/ltenetworks.jpg">
          <a:extLst>
            <a:ext uri="{FF2B5EF4-FFF2-40B4-BE49-F238E27FC236}">
              <a16:creationId xmlns="" xmlns:a16="http://schemas.microsoft.com/office/drawing/2014/main" id="{F786524F-B02E-4160-81E2-1A94BE902405}"/>
            </a:ext>
          </a:extLst>
        </xdr:cNvPr>
        <xdr:cNvPicPr/>
      </xdr:nvPicPr>
      <xdr:blipFill>
        <a:blip xmlns:r="http://schemas.openxmlformats.org/officeDocument/2006/relationships" r:embed="rId50" cstate="print"/>
        <a:srcRect l="23556" r="27111"/>
        <a:stretch>
          <a:fillRect/>
        </a:stretch>
      </xdr:blipFill>
      <xdr:spPr bwMode="auto">
        <a:xfrm>
          <a:off x="2006599" y="716121250"/>
          <a:ext cx="158750" cy="190500"/>
        </a:xfrm>
        <a:prstGeom prst="rect">
          <a:avLst/>
        </a:prstGeom>
        <a:noFill/>
        <a:ln w="9525">
          <a:noFill/>
          <a:miter lim="800000"/>
          <a:headEnd/>
          <a:tailEnd/>
        </a:ln>
      </xdr:spPr>
    </xdr:pic>
    <xdr:clientData/>
  </xdr:twoCellAnchor>
  <xdr:oneCellAnchor>
    <xdr:from>
      <xdr:col>3</xdr:col>
      <xdr:colOff>0</xdr:colOff>
      <xdr:row>171</xdr:row>
      <xdr:rowOff>261408</xdr:rowOff>
    </xdr:from>
    <xdr:ext cx="209550" cy="160020"/>
    <xdr:pic>
      <xdr:nvPicPr>
        <xdr:cNvPr id="1566" name="Picture 5" descr="http://t0.gstatic.com/images?q=tbn:ANd9GcR2wLGNqdW1KVjSkkXzxtY9J7kSH3YArES1m5PQzzCeqCTDlyA1FA">
          <a:extLst>
            <a:ext uri="{FF2B5EF4-FFF2-40B4-BE49-F238E27FC236}">
              <a16:creationId xmlns="" xmlns:a16="http://schemas.microsoft.com/office/drawing/2014/main" id="{225A26D0-B969-4A04-A8E4-B77308930397}"/>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6458908"/>
          <a:ext cx="209550" cy="160020"/>
        </a:xfrm>
        <a:prstGeom prst="rect">
          <a:avLst/>
        </a:prstGeom>
        <a:noFill/>
      </xdr:spPr>
    </xdr:pic>
    <xdr:clientData/>
  </xdr:oneCellAnchor>
  <xdr:oneCellAnchor>
    <xdr:from>
      <xdr:col>3</xdr:col>
      <xdr:colOff>1207557</xdr:colOff>
      <xdr:row>171</xdr:row>
      <xdr:rowOff>13757</xdr:rowOff>
    </xdr:from>
    <xdr:ext cx="152400" cy="203200"/>
    <xdr:pic>
      <xdr:nvPicPr>
        <xdr:cNvPr id="1573" name="Picture 4">
          <a:extLst>
            <a:ext uri="{FF2B5EF4-FFF2-40B4-BE49-F238E27FC236}">
              <a16:creationId xmlns="" xmlns:a16="http://schemas.microsoft.com/office/drawing/2014/main" id="{82F4F99E-D2E4-406E-9D3B-B7138A475E5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6211257"/>
          <a:ext cx="152400" cy="203200"/>
        </a:xfrm>
        <a:prstGeom prst="rect">
          <a:avLst/>
        </a:prstGeom>
        <a:noFill/>
        <a:ln w="1">
          <a:noFill/>
          <a:miter lim="800000"/>
          <a:headEnd/>
          <a:tailEnd type="none" w="med" len="med"/>
        </a:ln>
        <a:effectLst/>
      </xdr:spPr>
    </xdr:pic>
    <xdr:clientData/>
  </xdr:oneCellAnchor>
  <xdr:oneCellAnchor>
    <xdr:from>
      <xdr:col>3</xdr:col>
      <xdr:colOff>38099</xdr:colOff>
      <xdr:row>171</xdr:row>
      <xdr:rowOff>0</xdr:rowOff>
    </xdr:from>
    <xdr:ext cx="158750" cy="190500"/>
    <xdr:pic>
      <xdr:nvPicPr>
        <xdr:cNvPr id="1577" name="Picture 1576" descr="http://www.blogcdn.com/media/2012/09/ltenetworks.jpg">
          <a:extLst>
            <a:ext uri="{FF2B5EF4-FFF2-40B4-BE49-F238E27FC236}">
              <a16:creationId xmlns="" xmlns:a16="http://schemas.microsoft.com/office/drawing/2014/main" id="{C8AB0392-5CF5-4E7C-B8BD-587A60F7970C}"/>
            </a:ext>
          </a:extLst>
        </xdr:cNvPr>
        <xdr:cNvPicPr/>
      </xdr:nvPicPr>
      <xdr:blipFill>
        <a:blip xmlns:r="http://schemas.openxmlformats.org/officeDocument/2006/relationships" r:embed="rId50" cstate="print"/>
        <a:srcRect l="23556" r="27111"/>
        <a:stretch>
          <a:fillRect/>
        </a:stretch>
      </xdr:blipFill>
      <xdr:spPr bwMode="auto">
        <a:xfrm>
          <a:off x="2006599" y="56197500"/>
          <a:ext cx="158750" cy="190500"/>
        </a:xfrm>
        <a:prstGeom prst="rect">
          <a:avLst/>
        </a:prstGeom>
        <a:noFill/>
        <a:ln w="9525">
          <a:noFill/>
          <a:miter lim="800000"/>
          <a:headEnd/>
          <a:tailEnd/>
        </a:ln>
      </xdr:spPr>
    </xdr:pic>
    <xdr:clientData/>
  </xdr:oneCellAnchor>
  <xdr:oneCellAnchor>
    <xdr:from>
      <xdr:col>3</xdr:col>
      <xdr:colOff>0</xdr:colOff>
      <xdr:row>170</xdr:row>
      <xdr:rowOff>261408</xdr:rowOff>
    </xdr:from>
    <xdr:ext cx="209550" cy="160020"/>
    <xdr:pic>
      <xdr:nvPicPr>
        <xdr:cNvPr id="1593" name="Picture 5" descr="http://t0.gstatic.com/images?q=tbn:ANd9GcR2wLGNqdW1KVjSkkXzxtY9J7kSH3YArES1m5PQzzCeqCTDlyA1FA">
          <a:extLst>
            <a:ext uri="{FF2B5EF4-FFF2-40B4-BE49-F238E27FC236}">
              <a16:creationId xmlns="" xmlns:a16="http://schemas.microsoft.com/office/drawing/2014/main" id="{B3DBF8A3-DBA1-4747-AEBC-4D9DD64B7249}"/>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7993491"/>
          <a:ext cx="209550" cy="160020"/>
        </a:xfrm>
        <a:prstGeom prst="rect">
          <a:avLst/>
        </a:prstGeom>
        <a:noFill/>
      </xdr:spPr>
    </xdr:pic>
    <xdr:clientData/>
  </xdr:oneCellAnchor>
  <xdr:oneCellAnchor>
    <xdr:from>
      <xdr:col>3</xdr:col>
      <xdr:colOff>1207557</xdr:colOff>
      <xdr:row>170</xdr:row>
      <xdr:rowOff>13757</xdr:rowOff>
    </xdr:from>
    <xdr:ext cx="152400" cy="203200"/>
    <xdr:pic>
      <xdr:nvPicPr>
        <xdr:cNvPr id="1607" name="Picture 4">
          <a:extLst>
            <a:ext uri="{FF2B5EF4-FFF2-40B4-BE49-F238E27FC236}">
              <a16:creationId xmlns="" xmlns:a16="http://schemas.microsoft.com/office/drawing/2014/main" id="{1C941D80-FB84-416D-9486-4EE3DE5366D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7745840"/>
          <a:ext cx="152400" cy="203200"/>
        </a:xfrm>
        <a:prstGeom prst="rect">
          <a:avLst/>
        </a:prstGeom>
        <a:noFill/>
        <a:ln w="1">
          <a:noFill/>
          <a:miter lim="800000"/>
          <a:headEnd/>
          <a:tailEnd type="none" w="med" len="med"/>
        </a:ln>
        <a:effectLst/>
      </xdr:spPr>
    </xdr:pic>
    <xdr:clientData/>
  </xdr:oneCellAnchor>
  <xdr:oneCellAnchor>
    <xdr:from>
      <xdr:col>3</xdr:col>
      <xdr:colOff>38099</xdr:colOff>
      <xdr:row>170</xdr:row>
      <xdr:rowOff>0</xdr:rowOff>
    </xdr:from>
    <xdr:ext cx="158750" cy="190500"/>
    <xdr:pic>
      <xdr:nvPicPr>
        <xdr:cNvPr id="1608" name="Picture 1607" descr="http://www.blogcdn.com/media/2012/09/ltenetworks.jpg">
          <a:extLst>
            <a:ext uri="{FF2B5EF4-FFF2-40B4-BE49-F238E27FC236}">
              <a16:creationId xmlns="" xmlns:a16="http://schemas.microsoft.com/office/drawing/2014/main" id="{BFDE843D-5F90-41D6-B461-C4A83CF41554}"/>
            </a:ext>
          </a:extLst>
        </xdr:cNvPr>
        <xdr:cNvPicPr/>
      </xdr:nvPicPr>
      <xdr:blipFill>
        <a:blip xmlns:r="http://schemas.openxmlformats.org/officeDocument/2006/relationships" r:embed="rId50" cstate="print"/>
        <a:srcRect l="23556" r="27111"/>
        <a:stretch>
          <a:fillRect/>
        </a:stretch>
      </xdr:blipFill>
      <xdr:spPr bwMode="auto">
        <a:xfrm>
          <a:off x="2006599" y="57732083"/>
          <a:ext cx="158750" cy="190500"/>
        </a:xfrm>
        <a:prstGeom prst="rect">
          <a:avLst/>
        </a:prstGeom>
        <a:noFill/>
        <a:ln w="9525">
          <a:noFill/>
          <a:miter lim="800000"/>
          <a:headEnd/>
          <a:tailEnd/>
        </a:ln>
      </xdr:spPr>
    </xdr:pic>
    <xdr:clientData/>
  </xdr:oneCellAnchor>
  <xdr:oneCellAnchor>
    <xdr:from>
      <xdr:col>3</xdr:col>
      <xdr:colOff>0</xdr:colOff>
      <xdr:row>169</xdr:row>
      <xdr:rowOff>261408</xdr:rowOff>
    </xdr:from>
    <xdr:ext cx="209550" cy="160020"/>
    <xdr:pic>
      <xdr:nvPicPr>
        <xdr:cNvPr id="1609" name="Picture 5" descr="http://t0.gstatic.com/images?q=tbn:ANd9GcR2wLGNqdW1KVjSkkXzxtY9J7kSH3YArES1m5PQzzCeqCTDlyA1FA">
          <a:extLst>
            <a:ext uri="{FF2B5EF4-FFF2-40B4-BE49-F238E27FC236}">
              <a16:creationId xmlns="" xmlns:a16="http://schemas.microsoft.com/office/drawing/2014/main" id="{426DACE7-C602-4A4E-9E59-67B11137B2D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7993491"/>
          <a:ext cx="209550" cy="160020"/>
        </a:xfrm>
        <a:prstGeom prst="rect">
          <a:avLst/>
        </a:prstGeom>
        <a:noFill/>
      </xdr:spPr>
    </xdr:pic>
    <xdr:clientData/>
  </xdr:oneCellAnchor>
  <xdr:oneCellAnchor>
    <xdr:from>
      <xdr:col>3</xdr:col>
      <xdr:colOff>1207557</xdr:colOff>
      <xdr:row>169</xdr:row>
      <xdr:rowOff>13757</xdr:rowOff>
    </xdr:from>
    <xdr:ext cx="152400" cy="203200"/>
    <xdr:pic>
      <xdr:nvPicPr>
        <xdr:cNvPr id="1610" name="Picture 4">
          <a:extLst>
            <a:ext uri="{FF2B5EF4-FFF2-40B4-BE49-F238E27FC236}">
              <a16:creationId xmlns="" xmlns:a16="http://schemas.microsoft.com/office/drawing/2014/main" id="{4A9E9C22-25D5-4E8F-B148-8033B6EB420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7745840"/>
          <a:ext cx="152400" cy="203200"/>
        </a:xfrm>
        <a:prstGeom prst="rect">
          <a:avLst/>
        </a:prstGeom>
        <a:noFill/>
        <a:ln w="1">
          <a:noFill/>
          <a:miter lim="800000"/>
          <a:headEnd/>
          <a:tailEnd type="none" w="med" len="med"/>
        </a:ln>
        <a:effectLst/>
      </xdr:spPr>
    </xdr:pic>
    <xdr:clientData/>
  </xdr:oneCellAnchor>
  <xdr:oneCellAnchor>
    <xdr:from>
      <xdr:col>3</xdr:col>
      <xdr:colOff>38099</xdr:colOff>
      <xdr:row>169</xdr:row>
      <xdr:rowOff>0</xdr:rowOff>
    </xdr:from>
    <xdr:ext cx="158750" cy="190500"/>
    <xdr:pic>
      <xdr:nvPicPr>
        <xdr:cNvPr id="1611" name="Picture 1610" descr="http://www.blogcdn.com/media/2012/09/ltenetworks.jpg">
          <a:extLst>
            <a:ext uri="{FF2B5EF4-FFF2-40B4-BE49-F238E27FC236}">
              <a16:creationId xmlns="" xmlns:a16="http://schemas.microsoft.com/office/drawing/2014/main" id="{5248B6A6-BD42-4CE7-B568-0413737E8088}"/>
            </a:ext>
          </a:extLst>
        </xdr:cNvPr>
        <xdr:cNvPicPr/>
      </xdr:nvPicPr>
      <xdr:blipFill>
        <a:blip xmlns:r="http://schemas.openxmlformats.org/officeDocument/2006/relationships" r:embed="rId50" cstate="print"/>
        <a:srcRect l="23556" r="27111"/>
        <a:stretch>
          <a:fillRect/>
        </a:stretch>
      </xdr:blipFill>
      <xdr:spPr bwMode="auto">
        <a:xfrm>
          <a:off x="2006599" y="57732083"/>
          <a:ext cx="158750" cy="190500"/>
        </a:xfrm>
        <a:prstGeom prst="rect">
          <a:avLst/>
        </a:prstGeom>
        <a:noFill/>
        <a:ln w="9525">
          <a:noFill/>
          <a:miter lim="800000"/>
          <a:headEnd/>
          <a:tailEnd/>
        </a:ln>
      </xdr:spPr>
    </xdr:pic>
    <xdr:clientData/>
  </xdr:oneCellAnchor>
  <xdr:oneCellAnchor>
    <xdr:from>
      <xdr:col>3</xdr:col>
      <xdr:colOff>0</xdr:colOff>
      <xdr:row>168</xdr:row>
      <xdr:rowOff>261408</xdr:rowOff>
    </xdr:from>
    <xdr:ext cx="209550" cy="160020"/>
    <xdr:pic>
      <xdr:nvPicPr>
        <xdr:cNvPr id="1637" name="Picture 5" descr="http://t0.gstatic.com/images?q=tbn:ANd9GcR2wLGNqdW1KVjSkkXzxtY9J7kSH3YArES1m5PQzzCeqCTDlyA1FA">
          <a:extLst>
            <a:ext uri="{FF2B5EF4-FFF2-40B4-BE49-F238E27FC236}">
              <a16:creationId xmlns="" xmlns:a16="http://schemas.microsoft.com/office/drawing/2014/main" id="{C668A0C8-ED84-4DE7-9237-20C7D3341B9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6458908"/>
          <a:ext cx="209550" cy="160020"/>
        </a:xfrm>
        <a:prstGeom prst="rect">
          <a:avLst/>
        </a:prstGeom>
        <a:noFill/>
      </xdr:spPr>
    </xdr:pic>
    <xdr:clientData/>
  </xdr:oneCellAnchor>
  <xdr:oneCellAnchor>
    <xdr:from>
      <xdr:col>3</xdr:col>
      <xdr:colOff>1207557</xdr:colOff>
      <xdr:row>168</xdr:row>
      <xdr:rowOff>13757</xdr:rowOff>
    </xdr:from>
    <xdr:ext cx="152400" cy="203200"/>
    <xdr:pic>
      <xdr:nvPicPr>
        <xdr:cNvPr id="1641" name="Picture 4">
          <a:extLst>
            <a:ext uri="{FF2B5EF4-FFF2-40B4-BE49-F238E27FC236}">
              <a16:creationId xmlns="" xmlns:a16="http://schemas.microsoft.com/office/drawing/2014/main" id="{DB4A1600-C40F-4D40-B3DD-C7DEAF0C1787}"/>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6211257"/>
          <a:ext cx="152400" cy="203200"/>
        </a:xfrm>
        <a:prstGeom prst="rect">
          <a:avLst/>
        </a:prstGeom>
        <a:noFill/>
        <a:ln w="1">
          <a:noFill/>
          <a:miter lim="800000"/>
          <a:headEnd/>
          <a:tailEnd type="none" w="med" len="med"/>
        </a:ln>
        <a:effectLst/>
      </xdr:spPr>
    </xdr:pic>
    <xdr:clientData/>
  </xdr:oneCellAnchor>
  <xdr:oneCellAnchor>
    <xdr:from>
      <xdr:col>3</xdr:col>
      <xdr:colOff>38099</xdr:colOff>
      <xdr:row>168</xdr:row>
      <xdr:rowOff>0</xdr:rowOff>
    </xdr:from>
    <xdr:ext cx="158750" cy="190500"/>
    <xdr:pic>
      <xdr:nvPicPr>
        <xdr:cNvPr id="1645" name="Picture 1644" descr="http://www.blogcdn.com/media/2012/09/ltenetworks.jpg">
          <a:extLst>
            <a:ext uri="{FF2B5EF4-FFF2-40B4-BE49-F238E27FC236}">
              <a16:creationId xmlns="" xmlns:a16="http://schemas.microsoft.com/office/drawing/2014/main" id="{478B3B9B-6EEE-41CC-84DA-E68E249C81AF}"/>
            </a:ext>
          </a:extLst>
        </xdr:cNvPr>
        <xdr:cNvPicPr/>
      </xdr:nvPicPr>
      <xdr:blipFill>
        <a:blip xmlns:r="http://schemas.openxmlformats.org/officeDocument/2006/relationships" r:embed="rId50" cstate="print"/>
        <a:srcRect l="23556" r="27111"/>
        <a:stretch>
          <a:fillRect/>
        </a:stretch>
      </xdr:blipFill>
      <xdr:spPr bwMode="auto">
        <a:xfrm>
          <a:off x="2006599" y="56197500"/>
          <a:ext cx="158750" cy="190500"/>
        </a:xfrm>
        <a:prstGeom prst="rect">
          <a:avLst/>
        </a:prstGeom>
        <a:noFill/>
        <a:ln w="9525">
          <a:noFill/>
          <a:miter lim="800000"/>
          <a:headEnd/>
          <a:tailEnd/>
        </a:ln>
      </xdr:spPr>
    </xdr:pic>
    <xdr:clientData/>
  </xdr:oneCellAnchor>
  <xdr:oneCellAnchor>
    <xdr:from>
      <xdr:col>3</xdr:col>
      <xdr:colOff>0</xdr:colOff>
      <xdr:row>167</xdr:row>
      <xdr:rowOff>261408</xdr:rowOff>
    </xdr:from>
    <xdr:ext cx="209550" cy="160020"/>
    <xdr:pic>
      <xdr:nvPicPr>
        <xdr:cNvPr id="1649" name="Picture 5" descr="http://t0.gstatic.com/images?q=tbn:ANd9GcR2wLGNqdW1KVjSkkXzxtY9J7kSH3YArES1m5PQzzCeqCTDlyA1FA">
          <a:extLst>
            <a:ext uri="{FF2B5EF4-FFF2-40B4-BE49-F238E27FC236}">
              <a16:creationId xmlns="" xmlns:a16="http://schemas.microsoft.com/office/drawing/2014/main" id="{B9FDC7F0-DC06-42D3-9335-E8F06DDD4ACB}"/>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4924325"/>
          <a:ext cx="209550" cy="160020"/>
        </a:xfrm>
        <a:prstGeom prst="rect">
          <a:avLst/>
        </a:prstGeom>
        <a:noFill/>
      </xdr:spPr>
    </xdr:pic>
    <xdr:clientData/>
  </xdr:oneCellAnchor>
  <xdr:oneCellAnchor>
    <xdr:from>
      <xdr:col>3</xdr:col>
      <xdr:colOff>1207557</xdr:colOff>
      <xdr:row>167</xdr:row>
      <xdr:rowOff>13757</xdr:rowOff>
    </xdr:from>
    <xdr:ext cx="152400" cy="203200"/>
    <xdr:pic>
      <xdr:nvPicPr>
        <xdr:cNvPr id="1653" name="Picture 4">
          <a:extLst>
            <a:ext uri="{FF2B5EF4-FFF2-40B4-BE49-F238E27FC236}">
              <a16:creationId xmlns="" xmlns:a16="http://schemas.microsoft.com/office/drawing/2014/main" id="{138923B4-0A3A-4154-B70E-E8349E23923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4676674"/>
          <a:ext cx="152400" cy="203200"/>
        </a:xfrm>
        <a:prstGeom prst="rect">
          <a:avLst/>
        </a:prstGeom>
        <a:noFill/>
        <a:ln w="1">
          <a:noFill/>
          <a:miter lim="800000"/>
          <a:headEnd/>
          <a:tailEnd type="none" w="med" len="med"/>
        </a:ln>
        <a:effectLst/>
      </xdr:spPr>
    </xdr:pic>
    <xdr:clientData/>
  </xdr:oneCellAnchor>
  <xdr:oneCellAnchor>
    <xdr:from>
      <xdr:col>3</xdr:col>
      <xdr:colOff>38099</xdr:colOff>
      <xdr:row>167</xdr:row>
      <xdr:rowOff>0</xdr:rowOff>
    </xdr:from>
    <xdr:ext cx="158750" cy="190500"/>
    <xdr:pic>
      <xdr:nvPicPr>
        <xdr:cNvPr id="1673" name="Picture 1672" descr="http://www.blogcdn.com/media/2012/09/ltenetworks.jpg">
          <a:extLst>
            <a:ext uri="{FF2B5EF4-FFF2-40B4-BE49-F238E27FC236}">
              <a16:creationId xmlns="" xmlns:a16="http://schemas.microsoft.com/office/drawing/2014/main" id="{2BAA7480-AFE2-497C-9C42-B8411421B5C0}"/>
            </a:ext>
          </a:extLst>
        </xdr:cNvPr>
        <xdr:cNvPicPr/>
      </xdr:nvPicPr>
      <xdr:blipFill>
        <a:blip xmlns:r="http://schemas.openxmlformats.org/officeDocument/2006/relationships" r:embed="rId50" cstate="print"/>
        <a:srcRect l="23556" r="27111"/>
        <a:stretch>
          <a:fillRect/>
        </a:stretch>
      </xdr:blipFill>
      <xdr:spPr bwMode="auto">
        <a:xfrm>
          <a:off x="2006599" y="54662917"/>
          <a:ext cx="158750" cy="190500"/>
        </a:xfrm>
        <a:prstGeom prst="rect">
          <a:avLst/>
        </a:prstGeom>
        <a:noFill/>
        <a:ln w="9525">
          <a:noFill/>
          <a:miter lim="800000"/>
          <a:headEnd/>
          <a:tailEnd/>
        </a:ln>
      </xdr:spPr>
    </xdr:pic>
    <xdr:clientData/>
  </xdr:oneCellAnchor>
  <xdr:oneCellAnchor>
    <xdr:from>
      <xdr:col>3</xdr:col>
      <xdr:colOff>0</xdr:colOff>
      <xdr:row>499</xdr:row>
      <xdr:rowOff>261408</xdr:rowOff>
    </xdr:from>
    <xdr:ext cx="209550" cy="160020"/>
    <xdr:pic>
      <xdr:nvPicPr>
        <xdr:cNvPr id="1675" name="Picture 5" descr="http://t0.gstatic.com/images?q=tbn:ANd9GcR2wLGNqdW1KVjSkkXzxtY9J7kSH3YArES1m5PQzzCeqCTDlyA1FA">
          <a:extLst>
            <a:ext uri="{FF2B5EF4-FFF2-40B4-BE49-F238E27FC236}">
              <a16:creationId xmlns="" xmlns:a16="http://schemas.microsoft.com/office/drawing/2014/main" id="{CED11E7E-5F05-4F76-988F-2C360A35FE4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8515908"/>
          <a:ext cx="209550" cy="160020"/>
        </a:xfrm>
        <a:prstGeom prst="rect">
          <a:avLst/>
        </a:prstGeom>
        <a:noFill/>
      </xdr:spPr>
    </xdr:pic>
    <xdr:clientData/>
  </xdr:oneCellAnchor>
  <xdr:oneCellAnchor>
    <xdr:from>
      <xdr:col>3</xdr:col>
      <xdr:colOff>1246721</xdr:colOff>
      <xdr:row>499</xdr:row>
      <xdr:rowOff>23282</xdr:rowOff>
    </xdr:from>
    <xdr:ext cx="152400" cy="203200"/>
    <xdr:pic>
      <xdr:nvPicPr>
        <xdr:cNvPr id="1701" name="Picture 4">
          <a:extLst>
            <a:ext uri="{FF2B5EF4-FFF2-40B4-BE49-F238E27FC236}">
              <a16:creationId xmlns="" xmlns:a16="http://schemas.microsoft.com/office/drawing/2014/main" id="{0FC919CB-9EB1-4894-8C5F-85DA42EF21D8}"/>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8277782"/>
          <a:ext cx="152400" cy="203200"/>
        </a:xfrm>
        <a:prstGeom prst="rect">
          <a:avLst/>
        </a:prstGeom>
        <a:noFill/>
        <a:ln w="1">
          <a:noFill/>
          <a:miter lim="800000"/>
          <a:headEnd/>
          <a:tailEnd type="none" w="med" len="med"/>
        </a:ln>
        <a:effectLst/>
      </xdr:spPr>
    </xdr:pic>
    <xdr:clientData/>
  </xdr:oneCellAnchor>
  <xdr:oneCellAnchor>
    <xdr:from>
      <xdr:col>3</xdr:col>
      <xdr:colOff>38099</xdr:colOff>
      <xdr:row>499</xdr:row>
      <xdr:rowOff>0</xdr:rowOff>
    </xdr:from>
    <xdr:ext cx="158750" cy="190500"/>
    <xdr:pic>
      <xdr:nvPicPr>
        <xdr:cNvPr id="1702" name="Picture 1701" descr="http://www.blogcdn.com/media/2012/09/ltenetworks.jpg">
          <a:extLst>
            <a:ext uri="{FF2B5EF4-FFF2-40B4-BE49-F238E27FC236}">
              <a16:creationId xmlns="" xmlns:a16="http://schemas.microsoft.com/office/drawing/2014/main" id="{7678656B-2F08-4ACF-BE3F-989365C3489B}"/>
            </a:ext>
          </a:extLst>
        </xdr:cNvPr>
        <xdr:cNvPicPr/>
      </xdr:nvPicPr>
      <xdr:blipFill>
        <a:blip xmlns:r="http://schemas.openxmlformats.org/officeDocument/2006/relationships" r:embed="rId50" cstate="print"/>
        <a:srcRect l="23556" r="27111"/>
        <a:stretch>
          <a:fillRect/>
        </a:stretch>
      </xdr:blipFill>
      <xdr:spPr bwMode="auto">
        <a:xfrm>
          <a:off x="2006599" y="258254500"/>
          <a:ext cx="158750" cy="190500"/>
        </a:xfrm>
        <a:prstGeom prst="rect">
          <a:avLst/>
        </a:prstGeom>
        <a:noFill/>
        <a:ln w="9525">
          <a:noFill/>
          <a:miter lim="800000"/>
          <a:headEnd/>
          <a:tailEnd/>
        </a:ln>
      </xdr:spPr>
    </xdr:pic>
    <xdr:clientData/>
  </xdr:oneCellAnchor>
  <xdr:oneCellAnchor>
    <xdr:from>
      <xdr:col>3</xdr:col>
      <xdr:colOff>0</xdr:colOff>
      <xdr:row>821</xdr:row>
      <xdr:rowOff>261408</xdr:rowOff>
    </xdr:from>
    <xdr:ext cx="209550" cy="160020"/>
    <xdr:pic>
      <xdr:nvPicPr>
        <xdr:cNvPr id="1703" name="Picture 5" descr="http://t0.gstatic.com/images?q=tbn:ANd9GcR2wLGNqdW1KVjSkkXzxtY9J7kSH3YArES1m5PQzzCeqCTDlyA1FA">
          <a:extLst>
            <a:ext uri="{FF2B5EF4-FFF2-40B4-BE49-F238E27FC236}">
              <a16:creationId xmlns="" xmlns:a16="http://schemas.microsoft.com/office/drawing/2014/main" id="{0ED65706-25AC-414B-AECD-92F0083B089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48247158"/>
          <a:ext cx="209550" cy="160020"/>
        </a:xfrm>
        <a:prstGeom prst="rect">
          <a:avLst/>
        </a:prstGeom>
        <a:noFill/>
      </xdr:spPr>
    </xdr:pic>
    <xdr:clientData/>
  </xdr:oneCellAnchor>
  <xdr:oneCellAnchor>
    <xdr:from>
      <xdr:col>3</xdr:col>
      <xdr:colOff>1207557</xdr:colOff>
      <xdr:row>821</xdr:row>
      <xdr:rowOff>13757</xdr:rowOff>
    </xdr:from>
    <xdr:ext cx="152400" cy="203200"/>
    <xdr:pic>
      <xdr:nvPicPr>
        <xdr:cNvPr id="1704" name="Picture 4">
          <a:extLst>
            <a:ext uri="{FF2B5EF4-FFF2-40B4-BE49-F238E27FC236}">
              <a16:creationId xmlns="" xmlns:a16="http://schemas.microsoft.com/office/drawing/2014/main" id="{24DC85FD-5E0A-47B4-A3B3-796E7EB415E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47999507"/>
          <a:ext cx="152400" cy="203200"/>
        </a:xfrm>
        <a:prstGeom prst="rect">
          <a:avLst/>
        </a:prstGeom>
        <a:noFill/>
        <a:ln w="1">
          <a:noFill/>
          <a:miter lim="800000"/>
          <a:headEnd/>
          <a:tailEnd type="none" w="med" len="med"/>
        </a:ln>
        <a:effectLst/>
      </xdr:spPr>
    </xdr:pic>
    <xdr:clientData/>
  </xdr:oneCellAnchor>
  <xdr:oneCellAnchor>
    <xdr:from>
      <xdr:col>3</xdr:col>
      <xdr:colOff>38099</xdr:colOff>
      <xdr:row>821</xdr:row>
      <xdr:rowOff>0</xdr:rowOff>
    </xdr:from>
    <xdr:ext cx="158750" cy="190500"/>
    <xdr:pic>
      <xdr:nvPicPr>
        <xdr:cNvPr id="1705" name="Picture 1704" descr="http://www.blogcdn.com/media/2012/09/ltenetworks.jpg">
          <a:extLst>
            <a:ext uri="{FF2B5EF4-FFF2-40B4-BE49-F238E27FC236}">
              <a16:creationId xmlns="" xmlns:a16="http://schemas.microsoft.com/office/drawing/2014/main" id="{B62A7851-AA09-480C-84B4-8295F79697BB}"/>
            </a:ext>
          </a:extLst>
        </xdr:cNvPr>
        <xdr:cNvPicPr/>
      </xdr:nvPicPr>
      <xdr:blipFill>
        <a:blip xmlns:r="http://schemas.openxmlformats.org/officeDocument/2006/relationships" r:embed="rId50" cstate="print"/>
        <a:srcRect l="23556" r="27111"/>
        <a:stretch>
          <a:fillRect/>
        </a:stretch>
      </xdr:blipFill>
      <xdr:spPr bwMode="auto">
        <a:xfrm>
          <a:off x="2006599" y="647985750"/>
          <a:ext cx="158750" cy="190500"/>
        </a:xfrm>
        <a:prstGeom prst="rect">
          <a:avLst/>
        </a:prstGeom>
        <a:noFill/>
        <a:ln w="9525">
          <a:noFill/>
          <a:miter lim="800000"/>
          <a:headEnd/>
          <a:tailEnd/>
        </a:ln>
      </xdr:spPr>
    </xdr:pic>
    <xdr:clientData/>
  </xdr:oneCellAnchor>
  <xdr:oneCellAnchor>
    <xdr:from>
      <xdr:col>3</xdr:col>
      <xdr:colOff>0</xdr:colOff>
      <xdr:row>820</xdr:row>
      <xdr:rowOff>261408</xdr:rowOff>
    </xdr:from>
    <xdr:ext cx="209550" cy="160020"/>
    <xdr:pic>
      <xdr:nvPicPr>
        <xdr:cNvPr id="1707" name="Picture 5" descr="http://t0.gstatic.com/images?q=tbn:ANd9GcR2wLGNqdW1KVjSkkXzxtY9J7kSH3YArES1m5PQzzCeqCTDlyA1FA">
          <a:extLst>
            <a:ext uri="{FF2B5EF4-FFF2-40B4-BE49-F238E27FC236}">
              <a16:creationId xmlns="" xmlns:a16="http://schemas.microsoft.com/office/drawing/2014/main" id="{139EE5CC-201F-41D4-9430-1DDD0110CA9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46426825"/>
          <a:ext cx="209550" cy="160020"/>
        </a:xfrm>
        <a:prstGeom prst="rect">
          <a:avLst/>
        </a:prstGeom>
        <a:noFill/>
      </xdr:spPr>
    </xdr:pic>
    <xdr:clientData/>
  </xdr:oneCellAnchor>
  <xdr:oneCellAnchor>
    <xdr:from>
      <xdr:col>3</xdr:col>
      <xdr:colOff>1207557</xdr:colOff>
      <xdr:row>820</xdr:row>
      <xdr:rowOff>13757</xdr:rowOff>
    </xdr:from>
    <xdr:ext cx="152400" cy="203200"/>
    <xdr:pic>
      <xdr:nvPicPr>
        <xdr:cNvPr id="1708" name="Picture 4">
          <a:extLst>
            <a:ext uri="{FF2B5EF4-FFF2-40B4-BE49-F238E27FC236}">
              <a16:creationId xmlns="" xmlns:a16="http://schemas.microsoft.com/office/drawing/2014/main" id="{296BE89B-BE51-46E4-99F0-80EE3C732C3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46179174"/>
          <a:ext cx="152400" cy="203200"/>
        </a:xfrm>
        <a:prstGeom prst="rect">
          <a:avLst/>
        </a:prstGeom>
        <a:noFill/>
        <a:ln w="1">
          <a:noFill/>
          <a:miter lim="800000"/>
          <a:headEnd/>
          <a:tailEnd type="none" w="med" len="med"/>
        </a:ln>
        <a:effectLst/>
      </xdr:spPr>
    </xdr:pic>
    <xdr:clientData/>
  </xdr:oneCellAnchor>
  <xdr:oneCellAnchor>
    <xdr:from>
      <xdr:col>3</xdr:col>
      <xdr:colOff>38099</xdr:colOff>
      <xdr:row>820</xdr:row>
      <xdr:rowOff>0</xdr:rowOff>
    </xdr:from>
    <xdr:ext cx="158750" cy="190500"/>
    <xdr:pic>
      <xdr:nvPicPr>
        <xdr:cNvPr id="1709" name="Picture 1708" descr="http://www.blogcdn.com/media/2012/09/ltenetworks.jpg">
          <a:extLst>
            <a:ext uri="{FF2B5EF4-FFF2-40B4-BE49-F238E27FC236}">
              <a16:creationId xmlns="" xmlns:a16="http://schemas.microsoft.com/office/drawing/2014/main" id="{45276002-B614-4676-8C48-C1B2492F35DE}"/>
            </a:ext>
          </a:extLst>
        </xdr:cNvPr>
        <xdr:cNvPicPr/>
      </xdr:nvPicPr>
      <xdr:blipFill>
        <a:blip xmlns:r="http://schemas.openxmlformats.org/officeDocument/2006/relationships" r:embed="rId50" cstate="print"/>
        <a:srcRect l="23556" r="27111"/>
        <a:stretch>
          <a:fillRect/>
        </a:stretch>
      </xdr:blipFill>
      <xdr:spPr bwMode="auto">
        <a:xfrm>
          <a:off x="2006599" y="646165417"/>
          <a:ext cx="158750" cy="190500"/>
        </a:xfrm>
        <a:prstGeom prst="rect">
          <a:avLst/>
        </a:prstGeom>
        <a:noFill/>
        <a:ln w="9525">
          <a:noFill/>
          <a:miter lim="800000"/>
          <a:headEnd/>
          <a:tailEnd/>
        </a:ln>
      </xdr:spPr>
    </xdr:pic>
    <xdr:clientData/>
  </xdr:oneCellAnchor>
  <xdr:oneCellAnchor>
    <xdr:from>
      <xdr:col>3</xdr:col>
      <xdr:colOff>0</xdr:colOff>
      <xdr:row>498</xdr:row>
      <xdr:rowOff>261408</xdr:rowOff>
    </xdr:from>
    <xdr:ext cx="209550" cy="160020"/>
    <xdr:pic>
      <xdr:nvPicPr>
        <xdr:cNvPr id="1712" name="Picture 5" descr="http://t0.gstatic.com/images?q=tbn:ANd9GcR2wLGNqdW1KVjSkkXzxtY9J7kSH3YArES1m5PQzzCeqCTDlyA1FA">
          <a:extLst>
            <a:ext uri="{FF2B5EF4-FFF2-40B4-BE49-F238E27FC236}">
              <a16:creationId xmlns="" xmlns:a16="http://schemas.microsoft.com/office/drawing/2014/main" id="{082136EC-227E-4AED-9D4B-D944B9B16A1E}"/>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9976408"/>
          <a:ext cx="209550" cy="160020"/>
        </a:xfrm>
        <a:prstGeom prst="rect">
          <a:avLst/>
        </a:prstGeom>
        <a:noFill/>
      </xdr:spPr>
    </xdr:pic>
    <xdr:clientData/>
  </xdr:oneCellAnchor>
  <xdr:oneCellAnchor>
    <xdr:from>
      <xdr:col>3</xdr:col>
      <xdr:colOff>1246721</xdr:colOff>
      <xdr:row>498</xdr:row>
      <xdr:rowOff>23282</xdr:rowOff>
    </xdr:from>
    <xdr:ext cx="152400" cy="203200"/>
    <xdr:pic>
      <xdr:nvPicPr>
        <xdr:cNvPr id="1713" name="Picture 4">
          <a:extLst>
            <a:ext uri="{FF2B5EF4-FFF2-40B4-BE49-F238E27FC236}">
              <a16:creationId xmlns="" xmlns:a16="http://schemas.microsoft.com/office/drawing/2014/main" id="{2DA421DA-92ED-4DC6-9686-27DE5B9326E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59738282"/>
          <a:ext cx="152400" cy="203200"/>
        </a:xfrm>
        <a:prstGeom prst="rect">
          <a:avLst/>
        </a:prstGeom>
        <a:noFill/>
        <a:ln w="1">
          <a:noFill/>
          <a:miter lim="800000"/>
          <a:headEnd/>
          <a:tailEnd type="none" w="med" len="med"/>
        </a:ln>
        <a:effectLst/>
      </xdr:spPr>
    </xdr:pic>
    <xdr:clientData/>
  </xdr:oneCellAnchor>
  <xdr:oneCellAnchor>
    <xdr:from>
      <xdr:col>3</xdr:col>
      <xdr:colOff>38099</xdr:colOff>
      <xdr:row>498</xdr:row>
      <xdr:rowOff>0</xdr:rowOff>
    </xdr:from>
    <xdr:ext cx="158750" cy="190500"/>
    <xdr:pic>
      <xdr:nvPicPr>
        <xdr:cNvPr id="1714" name="Picture 1713" descr="http://www.blogcdn.com/media/2012/09/ltenetworks.jpg">
          <a:extLst>
            <a:ext uri="{FF2B5EF4-FFF2-40B4-BE49-F238E27FC236}">
              <a16:creationId xmlns="" xmlns:a16="http://schemas.microsoft.com/office/drawing/2014/main" id="{B3B3DCEC-4271-4878-9520-1D813B5F03B4}"/>
            </a:ext>
          </a:extLst>
        </xdr:cNvPr>
        <xdr:cNvPicPr/>
      </xdr:nvPicPr>
      <xdr:blipFill>
        <a:blip xmlns:r="http://schemas.openxmlformats.org/officeDocument/2006/relationships" r:embed="rId50" cstate="print"/>
        <a:srcRect l="23556" r="27111"/>
        <a:stretch>
          <a:fillRect/>
        </a:stretch>
      </xdr:blipFill>
      <xdr:spPr bwMode="auto">
        <a:xfrm>
          <a:off x="2006599" y="259715000"/>
          <a:ext cx="158750" cy="190500"/>
        </a:xfrm>
        <a:prstGeom prst="rect">
          <a:avLst/>
        </a:prstGeom>
        <a:noFill/>
        <a:ln w="9525">
          <a:noFill/>
          <a:miter lim="800000"/>
          <a:headEnd/>
          <a:tailEnd/>
        </a:ln>
      </xdr:spPr>
    </xdr:pic>
    <xdr:clientData/>
  </xdr:oneCellAnchor>
  <xdr:oneCellAnchor>
    <xdr:from>
      <xdr:col>3</xdr:col>
      <xdr:colOff>0</xdr:colOff>
      <xdr:row>327</xdr:row>
      <xdr:rowOff>261408</xdr:rowOff>
    </xdr:from>
    <xdr:ext cx="209550" cy="160020"/>
    <xdr:pic>
      <xdr:nvPicPr>
        <xdr:cNvPr id="1654" name="Picture 5" descr="http://t0.gstatic.com/images?q=tbn:ANd9GcR2wLGNqdW1KVjSkkXzxtY9J7kSH3YArES1m5PQzzCeqCTDlyA1FA">
          <a:extLst>
            <a:ext uri="{FF2B5EF4-FFF2-40B4-BE49-F238E27FC236}">
              <a16:creationId xmlns="" xmlns:a16="http://schemas.microsoft.com/office/drawing/2014/main" id="{45D92478-E5D6-42F2-BDF1-6428AACCA9F6}"/>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67435741"/>
          <a:ext cx="209550" cy="160020"/>
        </a:xfrm>
        <a:prstGeom prst="rect">
          <a:avLst/>
        </a:prstGeom>
        <a:noFill/>
      </xdr:spPr>
    </xdr:pic>
    <xdr:clientData/>
  </xdr:oneCellAnchor>
  <xdr:oneCellAnchor>
    <xdr:from>
      <xdr:col>3</xdr:col>
      <xdr:colOff>1207557</xdr:colOff>
      <xdr:row>327</xdr:row>
      <xdr:rowOff>13757</xdr:rowOff>
    </xdr:from>
    <xdr:ext cx="152400" cy="203200"/>
    <xdr:pic>
      <xdr:nvPicPr>
        <xdr:cNvPr id="1661" name="Picture 4">
          <a:extLst>
            <a:ext uri="{FF2B5EF4-FFF2-40B4-BE49-F238E27FC236}">
              <a16:creationId xmlns="" xmlns:a16="http://schemas.microsoft.com/office/drawing/2014/main" id="{30530E89-1013-47E5-84C6-99180240AFA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67188090"/>
          <a:ext cx="152400" cy="203200"/>
        </a:xfrm>
        <a:prstGeom prst="rect">
          <a:avLst/>
        </a:prstGeom>
        <a:noFill/>
        <a:ln w="1">
          <a:noFill/>
          <a:miter lim="800000"/>
          <a:headEnd/>
          <a:tailEnd type="none" w="med" len="med"/>
        </a:ln>
        <a:effectLst/>
      </xdr:spPr>
    </xdr:pic>
    <xdr:clientData/>
  </xdr:oneCellAnchor>
  <xdr:oneCellAnchor>
    <xdr:from>
      <xdr:col>3</xdr:col>
      <xdr:colOff>38099</xdr:colOff>
      <xdr:row>327</xdr:row>
      <xdr:rowOff>0</xdr:rowOff>
    </xdr:from>
    <xdr:ext cx="158750" cy="190500"/>
    <xdr:pic>
      <xdr:nvPicPr>
        <xdr:cNvPr id="1668" name="Picture 1667" descr="http://www.blogcdn.com/media/2012/09/ltenetworks.jpg">
          <a:extLst>
            <a:ext uri="{FF2B5EF4-FFF2-40B4-BE49-F238E27FC236}">
              <a16:creationId xmlns="" xmlns:a16="http://schemas.microsoft.com/office/drawing/2014/main" id="{C5AA4A23-3727-47E0-9B9D-FC5BB614953A}"/>
            </a:ext>
          </a:extLst>
        </xdr:cNvPr>
        <xdr:cNvPicPr/>
      </xdr:nvPicPr>
      <xdr:blipFill>
        <a:blip xmlns:r="http://schemas.openxmlformats.org/officeDocument/2006/relationships" r:embed="rId50" cstate="print"/>
        <a:srcRect l="23556" r="27111"/>
        <a:stretch>
          <a:fillRect/>
        </a:stretch>
      </xdr:blipFill>
      <xdr:spPr bwMode="auto">
        <a:xfrm>
          <a:off x="2006599" y="167174333"/>
          <a:ext cx="158750" cy="190500"/>
        </a:xfrm>
        <a:prstGeom prst="rect">
          <a:avLst/>
        </a:prstGeom>
        <a:noFill/>
        <a:ln w="9525">
          <a:noFill/>
          <a:miter lim="800000"/>
          <a:headEnd/>
          <a:tailEnd/>
        </a:ln>
      </xdr:spPr>
    </xdr:pic>
    <xdr:clientData/>
  </xdr:oneCellAnchor>
  <xdr:oneCellAnchor>
    <xdr:from>
      <xdr:col>3</xdr:col>
      <xdr:colOff>0</xdr:colOff>
      <xdr:row>497</xdr:row>
      <xdr:rowOff>261408</xdr:rowOff>
    </xdr:from>
    <xdr:ext cx="209550" cy="160020"/>
    <xdr:pic>
      <xdr:nvPicPr>
        <xdr:cNvPr id="1690" name="Picture 5" descr="http://t0.gstatic.com/images?q=tbn:ANd9GcR2wLGNqdW1KVjSkkXzxtY9J7kSH3YArES1m5PQzzCeqCTDlyA1FA">
          <a:extLst>
            <a:ext uri="{FF2B5EF4-FFF2-40B4-BE49-F238E27FC236}">
              <a16:creationId xmlns="" xmlns:a16="http://schemas.microsoft.com/office/drawing/2014/main" id="{1FDAAC11-D7FC-4213-AD16-F16A4BFBD95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3341908"/>
          <a:ext cx="209550" cy="160020"/>
        </a:xfrm>
        <a:prstGeom prst="rect">
          <a:avLst/>
        </a:prstGeom>
        <a:noFill/>
      </xdr:spPr>
    </xdr:pic>
    <xdr:clientData/>
  </xdr:oneCellAnchor>
  <xdr:oneCellAnchor>
    <xdr:from>
      <xdr:col>3</xdr:col>
      <xdr:colOff>1246721</xdr:colOff>
      <xdr:row>497</xdr:row>
      <xdr:rowOff>23282</xdr:rowOff>
    </xdr:from>
    <xdr:ext cx="152400" cy="203200"/>
    <xdr:pic>
      <xdr:nvPicPr>
        <xdr:cNvPr id="1691" name="Picture 4">
          <a:extLst>
            <a:ext uri="{FF2B5EF4-FFF2-40B4-BE49-F238E27FC236}">
              <a16:creationId xmlns="" xmlns:a16="http://schemas.microsoft.com/office/drawing/2014/main" id="{BCA250B1-B56A-4071-A4EF-C57D85B1BB88}"/>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3103782"/>
          <a:ext cx="152400" cy="203200"/>
        </a:xfrm>
        <a:prstGeom prst="rect">
          <a:avLst/>
        </a:prstGeom>
        <a:noFill/>
        <a:ln w="1">
          <a:noFill/>
          <a:miter lim="800000"/>
          <a:headEnd/>
          <a:tailEnd type="none" w="med" len="med"/>
        </a:ln>
        <a:effectLst/>
      </xdr:spPr>
    </xdr:pic>
    <xdr:clientData/>
  </xdr:oneCellAnchor>
  <xdr:oneCellAnchor>
    <xdr:from>
      <xdr:col>3</xdr:col>
      <xdr:colOff>38099</xdr:colOff>
      <xdr:row>497</xdr:row>
      <xdr:rowOff>0</xdr:rowOff>
    </xdr:from>
    <xdr:ext cx="158750" cy="190500"/>
    <xdr:pic>
      <xdr:nvPicPr>
        <xdr:cNvPr id="1692" name="Picture 1691" descr="http://www.blogcdn.com/media/2012/09/ltenetworks.jpg">
          <a:extLst>
            <a:ext uri="{FF2B5EF4-FFF2-40B4-BE49-F238E27FC236}">
              <a16:creationId xmlns="" xmlns:a16="http://schemas.microsoft.com/office/drawing/2014/main" id="{3E585794-C592-4C87-A751-C915C54316BD}"/>
            </a:ext>
          </a:extLst>
        </xdr:cNvPr>
        <xdr:cNvPicPr/>
      </xdr:nvPicPr>
      <xdr:blipFill>
        <a:blip xmlns:r="http://schemas.openxmlformats.org/officeDocument/2006/relationships" r:embed="rId50" cstate="print"/>
        <a:srcRect l="23556" r="27111"/>
        <a:stretch>
          <a:fillRect/>
        </a:stretch>
      </xdr:blipFill>
      <xdr:spPr bwMode="auto">
        <a:xfrm>
          <a:off x="2006599" y="263080500"/>
          <a:ext cx="158750" cy="190500"/>
        </a:xfrm>
        <a:prstGeom prst="rect">
          <a:avLst/>
        </a:prstGeom>
        <a:noFill/>
        <a:ln w="9525">
          <a:noFill/>
          <a:miter lim="800000"/>
          <a:headEnd/>
          <a:tailEnd/>
        </a:ln>
      </xdr:spPr>
    </xdr:pic>
    <xdr:clientData/>
  </xdr:oneCellAnchor>
  <xdr:oneCellAnchor>
    <xdr:from>
      <xdr:col>3</xdr:col>
      <xdr:colOff>0</xdr:colOff>
      <xdr:row>495</xdr:row>
      <xdr:rowOff>261408</xdr:rowOff>
    </xdr:from>
    <xdr:ext cx="209550" cy="160020"/>
    <xdr:pic>
      <xdr:nvPicPr>
        <xdr:cNvPr id="1693" name="Picture 5" descr="http://t0.gstatic.com/images?q=tbn:ANd9GcR2wLGNqdW1KVjSkkXzxtY9J7kSH3YArES1m5PQzzCeqCTDlyA1FA">
          <a:extLst>
            <a:ext uri="{FF2B5EF4-FFF2-40B4-BE49-F238E27FC236}">
              <a16:creationId xmlns="" xmlns:a16="http://schemas.microsoft.com/office/drawing/2014/main" id="{961A50C2-BB4E-46D9-8EE7-E8F28B59C79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1881408"/>
          <a:ext cx="209550" cy="160020"/>
        </a:xfrm>
        <a:prstGeom prst="rect">
          <a:avLst/>
        </a:prstGeom>
        <a:noFill/>
      </xdr:spPr>
    </xdr:pic>
    <xdr:clientData/>
  </xdr:oneCellAnchor>
  <xdr:oneCellAnchor>
    <xdr:from>
      <xdr:col>3</xdr:col>
      <xdr:colOff>1246721</xdr:colOff>
      <xdr:row>495</xdr:row>
      <xdr:rowOff>23282</xdr:rowOff>
    </xdr:from>
    <xdr:ext cx="152400" cy="203200"/>
    <xdr:pic>
      <xdr:nvPicPr>
        <xdr:cNvPr id="1694" name="Picture 4">
          <a:extLst>
            <a:ext uri="{FF2B5EF4-FFF2-40B4-BE49-F238E27FC236}">
              <a16:creationId xmlns="" xmlns:a16="http://schemas.microsoft.com/office/drawing/2014/main" id="{415858D6-C1FE-4A64-917E-9324EDB71BEB}"/>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1643282"/>
          <a:ext cx="152400" cy="203200"/>
        </a:xfrm>
        <a:prstGeom prst="rect">
          <a:avLst/>
        </a:prstGeom>
        <a:noFill/>
        <a:ln w="1">
          <a:noFill/>
          <a:miter lim="800000"/>
          <a:headEnd/>
          <a:tailEnd type="none" w="med" len="med"/>
        </a:ln>
        <a:effectLst/>
      </xdr:spPr>
    </xdr:pic>
    <xdr:clientData/>
  </xdr:oneCellAnchor>
  <xdr:oneCellAnchor>
    <xdr:from>
      <xdr:col>3</xdr:col>
      <xdr:colOff>38099</xdr:colOff>
      <xdr:row>495</xdr:row>
      <xdr:rowOff>0</xdr:rowOff>
    </xdr:from>
    <xdr:ext cx="158750" cy="190500"/>
    <xdr:pic>
      <xdr:nvPicPr>
        <xdr:cNvPr id="1721" name="Picture 1720" descr="http://www.blogcdn.com/media/2012/09/ltenetworks.jpg">
          <a:extLst>
            <a:ext uri="{FF2B5EF4-FFF2-40B4-BE49-F238E27FC236}">
              <a16:creationId xmlns="" xmlns:a16="http://schemas.microsoft.com/office/drawing/2014/main" id="{9DE91BB0-E61D-4443-9ADD-4C2F581824B9}"/>
            </a:ext>
          </a:extLst>
        </xdr:cNvPr>
        <xdr:cNvPicPr/>
      </xdr:nvPicPr>
      <xdr:blipFill>
        <a:blip xmlns:r="http://schemas.openxmlformats.org/officeDocument/2006/relationships" r:embed="rId50" cstate="print"/>
        <a:srcRect l="23556" r="27111"/>
        <a:stretch>
          <a:fillRect/>
        </a:stretch>
      </xdr:blipFill>
      <xdr:spPr bwMode="auto">
        <a:xfrm>
          <a:off x="2006599" y="261620000"/>
          <a:ext cx="158750" cy="190500"/>
        </a:xfrm>
        <a:prstGeom prst="rect">
          <a:avLst/>
        </a:prstGeom>
        <a:noFill/>
        <a:ln w="9525">
          <a:noFill/>
          <a:miter lim="800000"/>
          <a:headEnd/>
          <a:tailEnd/>
        </a:ln>
      </xdr:spPr>
    </xdr:pic>
    <xdr:clientData/>
  </xdr:oneCellAnchor>
  <xdr:oneCellAnchor>
    <xdr:from>
      <xdr:col>3</xdr:col>
      <xdr:colOff>0</xdr:colOff>
      <xdr:row>326</xdr:row>
      <xdr:rowOff>261408</xdr:rowOff>
    </xdr:from>
    <xdr:ext cx="209550" cy="160020"/>
    <xdr:pic>
      <xdr:nvPicPr>
        <xdr:cNvPr id="1723" name="Picture 5" descr="http://t0.gstatic.com/images?q=tbn:ANd9GcR2wLGNqdW1KVjSkkXzxtY9J7kSH3YArES1m5PQzzCeqCTDlyA1FA">
          <a:extLst>
            <a:ext uri="{FF2B5EF4-FFF2-40B4-BE49-F238E27FC236}">
              <a16:creationId xmlns="" xmlns:a16="http://schemas.microsoft.com/office/drawing/2014/main" id="{1D8E3236-04E1-42B8-B02E-A4D47C4622F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67435741"/>
          <a:ext cx="209550" cy="160020"/>
        </a:xfrm>
        <a:prstGeom prst="rect">
          <a:avLst/>
        </a:prstGeom>
        <a:noFill/>
      </xdr:spPr>
    </xdr:pic>
    <xdr:clientData/>
  </xdr:oneCellAnchor>
  <xdr:oneCellAnchor>
    <xdr:from>
      <xdr:col>3</xdr:col>
      <xdr:colOff>1207557</xdr:colOff>
      <xdr:row>326</xdr:row>
      <xdr:rowOff>13757</xdr:rowOff>
    </xdr:from>
    <xdr:ext cx="152400" cy="203200"/>
    <xdr:pic>
      <xdr:nvPicPr>
        <xdr:cNvPr id="1724" name="Picture 4">
          <a:extLst>
            <a:ext uri="{FF2B5EF4-FFF2-40B4-BE49-F238E27FC236}">
              <a16:creationId xmlns="" xmlns:a16="http://schemas.microsoft.com/office/drawing/2014/main" id="{EDEA09C2-C8D8-48C3-81B6-5EDAD036399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67188090"/>
          <a:ext cx="152400" cy="203200"/>
        </a:xfrm>
        <a:prstGeom prst="rect">
          <a:avLst/>
        </a:prstGeom>
        <a:noFill/>
        <a:ln w="1">
          <a:noFill/>
          <a:miter lim="800000"/>
          <a:headEnd/>
          <a:tailEnd type="none" w="med" len="med"/>
        </a:ln>
        <a:effectLst/>
      </xdr:spPr>
    </xdr:pic>
    <xdr:clientData/>
  </xdr:oneCellAnchor>
  <xdr:oneCellAnchor>
    <xdr:from>
      <xdr:col>3</xdr:col>
      <xdr:colOff>38099</xdr:colOff>
      <xdr:row>326</xdr:row>
      <xdr:rowOff>0</xdr:rowOff>
    </xdr:from>
    <xdr:ext cx="158750" cy="190500"/>
    <xdr:pic>
      <xdr:nvPicPr>
        <xdr:cNvPr id="1725" name="Picture 1724" descr="http://www.blogcdn.com/media/2012/09/ltenetworks.jpg">
          <a:extLst>
            <a:ext uri="{FF2B5EF4-FFF2-40B4-BE49-F238E27FC236}">
              <a16:creationId xmlns="" xmlns:a16="http://schemas.microsoft.com/office/drawing/2014/main" id="{7C325387-B1B6-430B-8380-8F4FFD8B4BF0}"/>
            </a:ext>
          </a:extLst>
        </xdr:cNvPr>
        <xdr:cNvPicPr/>
      </xdr:nvPicPr>
      <xdr:blipFill>
        <a:blip xmlns:r="http://schemas.openxmlformats.org/officeDocument/2006/relationships" r:embed="rId50" cstate="print"/>
        <a:srcRect l="23556" r="27111"/>
        <a:stretch>
          <a:fillRect/>
        </a:stretch>
      </xdr:blipFill>
      <xdr:spPr bwMode="auto">
        <a:xfrm>
          <a:off x="2006599" y="167174333"/>
          <a:ext cx="158750" cy="190500"/>
        </a:xfrm>
        <a:prstGeom prst="rect">
          <a:avLst/>
        </a:prstGeom>
        <a:noFill/>
        <a:ln w="9525">
          <a:noFill/>
          <a:miter lim="800000"/>
          <a:headEnd/>
          <a:tailEnd/>
        </a:ln>
      </xdr:spPr>
    </xdr:pic>
    <xdr:clientData/>
  </xdr:oneCellAnchor>
  <xdr:twoCellAnchor editAs="oneCell">
    <xdr:from>
      <xdr:col>3</xdr:col>
      <xdr:colOff>0</xdr:colOff>
      <xdr:row>927</xdr:row>
      <xdr:rowOff>261408</xdr:rowOff>
    </xdr:from>
    <xdr:to>
      <xdr:col>3</xdr:col>
      <xdr:colOff>209550</xdr:colOff>
      <xdr:row>927</xdr:row>
      <xdr:rowOff>421428</xdr:rowOff>
    </xdr:to>
    <xdr:pic>
      <xdr:nvPicPr>
        <xdr:cNvPr id="1726"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749466158"/>
          <a:ext cx="209550" cy="160020"/>
        </a:xfrm>
        <a:prstGeom prst="rect">
          <a:avLst/>
        </a:prstGeom>
        <a:noFill/>
      </xdr:spPr>
    </xdr:pic>
    <xdr:clientData/>
  </xdr:twoCellAnchor>
  <xdr:twoCellAnchor editAs="oneCell">
    <xdr:from>
      <xdr:col>3</xdr:col>
      <xdr:colOff>1207557</xdr:colOff>
      <xdr:row>927</xdr:row>
      <xdr:rowOff>13757</xdr:rowOff>
    </xdr:from>
    <xdr:to>
      <xdr:col>3</xdr:col>
      <xdr:colOff>1359957</xdr:colOff>
      <xdr:row>927</xdr:row>
      <xdr:rowOff>216957</xdr:rowOff>
    </xdr:to>
    <xdr:pic>
      <xdr:nvPicPr>
        <xdr:cNvPr id="1727"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7492185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927</xdr:row>
      <xdr:rowOff>0</xdr:rowOff>
    </xdr:from>
    <xdr:to>
      <xdr:col>3</xdr:col>
      <xdr:colOff>196849</xdr:colOff>
      <xdr:row>927</xdr:row>
      <xdr:rowOff>190500</xdr:rowOff>
    </xdr:to>
    <xdr:pic>
      <xdr:nvPicPr>
        <xdr:cNvPr id="1728" name="Picture 1727"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006599" y="749204750"/>
          <a:ext cx="158750" cy="190500"/>
        </a:xfrm>
        <a:prstGeom prst="rect">
          <a:avLst/>
        </a:prstGeom>
        <a:noFill/>
        <a:ln w="9525">
          <a:noFill/>
          <a:miter lim="800000"/>
          <a:headEnd/>
          <a:tailEnd/>
        </a:ln>
      </xdr:spPr>
    </xdr:pic>
    <xdr:clientData/>
  </xdr:twoCellAnchor>
  <xdr:oneCellAnchor>
    <xdr:from>
      <xdr:col>3</xdr:col>
      <xdr:colOff>0</xdr:colOff>
      <xdr:row>494</xdr:row>
      <xdr:rowOff>261408</xdr:rowOff>
    </xdr:from>
    <xdr:ext cx="209550" cy="160020"/>
    <xdr:pic>
      <xdr:nvPicPr>
        <xdr:cNvPr id="1730" name="Picture 5" descr="http://t0.gstatic.com/images?q=tbn:ANd9GcR2wLGNqdW1KVjSkkXzxtY9J7kSH3YArES1m5PQzzCeqCTDlyA1FA">
          <a:extLst>
            <a:ext uri="{FF2B5EF4-FFF2-40B4-BE49-F238E27FC236}">
              <a16:creationId xmlns="" xmlns:a16="http://schemas.microsoft.com/office/drawing/2014/main" id="{1AF67657-A85D-41FF-B6FD-C1FD49C1A4A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2929158"/>
          <a:ext cx="209550" cy="160020"/>
        </a:xfrm>
        <a:prstGeom prst="rect">
          <a:avLst/>
        </a:prstGeom>
        <a:noFill/>
      </xdr:spPr>
    </xdr:pic>
    <xdr:clientData/>
  </xdr:oneCellAnchor>
  <xdr:oneCellAnchor>
    <xdr:from>
      <xdr:col>3</xdr:col>
      <xdr:colOff>1246721</xdr:colOff>
      <xdr:row>494</xdr:row>
      <xdr:rowOff>23282</xdr:rowOff>
    </xdr:from>
    <xdr:ext cx="152400" cy="203200"/>
    <xdr:pic>
      <xdr:nvPicPr>
        <xdr:cNvPr id="1731" name="Picture 4">
          <a:extLst>
            <a:ext uri="{FF2B5EF4-FFF2-40B4-BE49-F238E27FC236}">
              <a16:creationId xmlns="" xmlns:a16="http://schemas.microsoft.com/office/drawing/2014/main" id="{81F8FCB6-C9F6-46C4-8977-A709246EFB4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2691032"/>
          <a:ext cx="152400" cy="203200"/>
        </a:xfrm>
        <a:prstGeom prst="rect">
          <a:avLst/>
        </a:prstGeom>
        <a:noFill/>
        <a:ln w="1">
          <a:noFill/>
          <a:miter lim="800000"/>
          <a:headEnd/>
          <a:tailEnd type="none" w="med" len="med"/>
        </a:ln>
        <a:effectLst/>
      </xdr:spPr>
    </xdr:pic>
    <xdr:clientData/>
  </xdr:oneCellAnchor>
  <xdr:oneCellAnchor>
    <xdr:from>
      <xdr:col>3</xdr:col>
      <xdr:colOff>38099</xdr:colOff>
      <xdr:row>494</xdr:row>
      <xdr:rowOff>0</xdr:rowOff>
    </xdr:from>
    <xdr:ext cx="158750" cy="190500"/>
    <xdr:pic>
      <xdr:nvPicPr>
        <xdr:cNvPr id="1732" name="Picture 1731" descr="http://www.blogcdn.com/media/2012/09/ltenetworks.jpg">
          <a:extLst>
            <a:ext uri="{FF2B5EF4-FFF2-40B4-BE49-F238E27FC236}">
              <a16:creationId xmlns="" xmlns:a16="http://schemas.microsoft.com/office/drawing/2014/main" id="{997118D5-B7DC-457B-B74F-E3C6F081ABE5}"/>
            </a:ext>
          </a:extLst>
        </xdr:cNvPr>
        <xdr:cNvPicPr/>
      </xdr:nvPicPr>
      <xdr:blipFill>
        <a:blip xmlns:r="http://schemas.openxmlformats.org/officeDocument/2006/relationships" r:embed="rId50" cstate="print"/>
        <a:srcRect l="23556" r="27111"/>
        <a:stretch>
          <a:fillRect/>
        </a:stretch>
      </xdr:blipFill>
      <xdr:spPr bwMode="auto">
        <a:xfrm>
          <a:off x="2006599" y="262667750"/>
          <a:ext cx="158750" cy="190500"/>
        </a:xfrm>
        <a:prstGeom prst="rect">
          <a:avLst/>
        </a:prstGeom>
        <a:noFill/>
        <a:ln w="9525">
          <a:noFill/>
          <a:miter lim="800000"/>
          <a:headEnd/>
          <a:tailEnd/>
        </a:ln>
      </xdr:spPr>
    </xdr:pic>
    <xdr:clientData/>
  </xdr:oneCellAnchor>
  <xdr:oneCellAnchor>
    <xdr:from>
      <xdr:col>3</xdr:col>
      <xdr:colOff>0</xdr:colOff>
      <xdr:row>492</xdr:row>
      <xdr:rowOff>261408</xdr:rowOff>
    </xdr:from>
    <xdr:ext cx="209550" cy="160020"/>
    <xdr:pic>
      <xdr:nvPicPr>
        <xdr:cNvPr id="1737" name="Picture 5" descr="http://t0.gstatic.com/images?q=tbn:ANd9GcR2wLGNqdW1KVjSkkXzxtY9J7kSH3YArES1m5PQzzCeqCTDlyA1FA">
          <a:extLst>
            <a:ext uri="{FF2B5EF4-FFF2-40B4-BE49-F238E27FC236}">
              <a16:creationId xmlns="" xmlns:a16="http://schemas.microsoft.com/office/drawing/2014/main" id="{C1638413-1BCA-42AA-A06F-166670F5980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2929158"/>
          <a:ext cx="209550" cy="160020"/>
        </a:xfrm>
        <a:prstGeom prst="rect">
          <a:avLst/>
        </a:prstGeom>
        <a:noFill/>
      </xdr:spPr>
    </xdr:pic>
    <xdr:clientData/>
  </xdr:oneCellAnchor>
  <xdr:oneCellAnchor>
    <xdr:from>
      <xdr:col>3</xdr:col>
      <xdr:colOff>1246721</xdr:colOff>
      <xdr:row>492</xdr:row>
      <xdr:rowOff>23282</xdr:rowOff>
    </xdr:from>
    <xdr:ext cx="152400" cy="203200"/>
    <xdr:pic>
      <xdr:nvPicPr>
        <xdr:cNvPr id="1738" name="Picture 4">
          <a:extLst>
            <a:ext uri="{FF2B5EF4-FFF2-40B4-BE49-F238E27FC236}">
              <a16:creationId xmlns="" xmlns:a16="http://schemas.microsoft.com/office/drawing/2014/main" id="{D0B37680-444B-4CFB-A983-F98F5A0BAAA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2691032"/>
          <a:ext cx="152400" cy="203200"/>
        </a:xfrm>
        <a:prstGeom prst="rect">
          <a:avLst/>
        </a:prstGeom>
        <a:noFill/>
        <a:ln w="1">
          <a:noFill/>
          <a:miter lim="800000"/>
          <a:headEnd/>
          <a:tailEnd type="none" w="med" len="med"/>
        </a:ln>
        <a:effectLst/>
      </xdr:spPr>
    </xdr:pic>
    <xdr:clientData/>
  </xdr:oneCellAnchor>
  <xdr:oneCellAnchor>
    <xdr:from>
      <xdr:col>3</xdr:col>
      <xdr:colOff>38099</xdr:colOff>
      <xdr:row>492</xdr:row>
      <xdr:rowOff>0</xdr:rowOff>
    </xdr:from>
    <xdr:ext cx="158750" cy="190500"/>
    <xdr:pic>
      <xdr:nvPicPr>
        <xdr:cNvPr id="1739" name="Picture 1738" descr="http://www.blogcdn.com/media/2012/09/ltenetworks.jpg">
          <a:extLst>
            <a:ext uri="{FF2B5EF4-FFF2-40B4-BE49-F238E27FC236}">
              <a16:creationId xmlns="" xmlns:a16="http://schemas.microsoft.com/office/drawing/2014/main" id="{B1DA9D1A-849D-4331-8A97-5C38AA78E64F}"/>
            </a:ext>
          </a:extLst>
        </xdr:cNvPr>
        <xdr:cNvPicPr/>
      </xdr:nvPicPr>
      <xdr:blipFill>
        <a:blip xmlns:r="http://schemas.openxmlformats.org/officeDocument/2006/relationships" r:embed="rId50" cstate="print"/>
        <a:srcRect l="23556" r="27111"/>
        <a:stretch>
          <a:fillRect/>
        </a:stretch>
      </xdr:blipFill>
      <xdr:spPr bwMode="auto">
        <a:xfrm>
          <a:off x="2006599" y="262667750"/>
          <a:ext cx="158750" cy="190500"/>
        </a:xfrm>
        <a:prstGeom prst="rect">
          <a:avLst/>
        </a:prstGeom>
        <a:noFill/>
        <a:ln w="9525">
          <a:noFill/>
          <a:miter lim="800000"/>
          <a:headEnd/>
          <a:tailEnd/>
        </a:ln>
      </xdr:spPr>
    </xdr:pic>
    <xdr:clientData/>
  </xdr:oneCellAnchor>
  <xdr:oneCellAnchor>
    <xdr:from>
      <xdr:col>3</xdr:col>
      <xdr:colOff>0</xdr:colOff>
      <xdr:row>491</xdr:row>
      <xdr:rowOff>261408</xdr:rowOff>
    </xdr:from>
    <xdr:ext cx="209550" cy="160020"/>
    <xdr:pic>
      <xdr:nvPicPr>
        <xdr:cNvPr id="1741" name="Picture 5" descr="http://t0.gstatic.com/images?q=tbn:ANd9GcR2wLGNqdW1KVjSkkXzxtY9J7kSH3YArES1m5PQzzCeqCTDlyA1FA">
          <a:extLst>
            <a:ext uri="{FF2B5EF4-FFF2-40B4-BE49-F238E27FC236}">
              <a16:creationId xmlns="" xmlns:a16="http://schemas.microsoft.com/office/drawing/2014/main" id="{721CCC83-D509-44B3-BD6B-8322D2D34FB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2929158"/>
          <a:ext cx="209550" cy="160020"/>
        </a:xfrm>
        <a:prstGeom prst="rect">
          <a:avLst/>
        </a:prstGeom>
        <a:noFill/>
      </xdr:spPr>
    </xdr:pic>
    <xdr:clientData/>
  </xdr:oneCellAnchor>
  <xdr:oneCellAnchor>
    <xdr:from>
      <xdr:col>3</xdr:col>
      <xdr:colOff>1246721</xdr:colOff>
      <xdr:row>491</xdr:row>
      <xdr:rowOff>23282</xdr:rowOff>
    </xdr:from>
    <xdr:ext cx="152400" cy="203200"/>
    <xdr:pic>
      <xdr:nvPicPr>
        <xdr:cNvPr id="1742" name="Picture 4">
          <a:extLst>
            <a:ext uri="{FF2B5EF4-FFF2-40B4-BE49-F238E27FC236}">
              <a16:creationId xmlns="" xmlns:a16="http://schemas.microsoft.com/office/drawing/2014/main" id="{99462FA9-FBF4-4BB9-84F3-7C12E90D3D2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2691032"/>
          <a:ext cx="152400" cy="203200"/>
        </a:xfrm>
        <a:prstGeom prst="rect">
          <a:avLst/>
        </a:prstGeom>
        <a:noFill/>
        <a:ln w="1">
          <a:noFill/>
          <a:miter lim="800000"/>
          <a:headEnd/>
          <a:tailEnd type="none" w="med" len="med"/>
        </a:ln>
        <a:effectLst/>
      </xdr:spPr>
    </xdr:pic>
    <xdr:clientData/>
  </xdr:oneCellAnchor>
  <xdr:oneCellAnchor>
    <xdr:from>
      <xdr:col>3</xdr:col>
      <xdr:colOff>38099</xdr:colOff>
      <xdr:row>491</xdr:row>
      <xdr:rowOff>0</xdr:rowOff>
    </xdr:from>
    <xdr:ext cx="158750" cy="190500"/>
    <xdr:pic>
      <xdr:nvPicPr>
        <xdr:cNvPr id="1743" name="Picture 1742" descr="http://www.blogcdn.com/media/2012/09/ltenetworks.jpg">
          <a:extLst>
            <a:ext uri="{FF2B5EF4-FFF2-40B4-BE49-F238E27FC236}">
              <a16:creationId xmlns="" xmlns:a16="http://schemas.microsoft.com/office/drawing/2014/main" id="{CDC5958D-580C-4425-AD0F-C8413676EC53}"/>
            </a:ext>
          </a:extLst>
        </xdr:cNvPr>
        <xdr:cNvPicPr/>
      </xdr:nvPicPr>
      <xdr:blipFill>
        <a:blip xmlns:r="http://schemas.openxmlformats.org/officeDocument/2006/relationships" r:embed="rId50" cstate="print"/>
        <a:srcRect l="23556" r="27111"/>
        <a:stretch>
          <a:fillRect/>
        </a:stretch>
      </xdr:blipFill>
      <xdr:spPr bwMode="auto">
        <a:xfrm>
          <a:off x="2006599" y="262667750"/>
          <a:ext cx="158750" cy="190500"/>
        </a:xfrm>
        <a:prstGeom prst="rect">
          <a:avLst/>
        </a:prstGeom>
        <a:noFill/>
        <a:ln w="9525">
          <a:noFill/>
          <a:miter lim="800000"/>
          <a:headEnd/>
          <a:tailEnd/>
        </a:ln>
      </xdr:spPr>
    </xdr:pic>
    <xdr:clientData/>
  </xdr:oneCellAnchor>
  <xdr:oneCellAnchor>
    <xdr:from>
      <xdr:col>3</xdr:col>
      <xdr:colOff>0</xdr:colOff>
      <xdr:row>490</xdr:row>
      <xdr:rowOff>261408</xdr:rowOff>
    </xdr:from>
    <xdr:ext cx="209550" cy="160020"/>
    <xdr:pic>
      <xdr:nvPicPr>
        <xdr:cNvPr id="1745" name="Picture 5" descr="http://t0.gstatic.com/images?q=tbn:ANd9GcR2wLGNqdW1KVjSkkXzxtY9J7kSH3YArES1m5PQzzCeqCTDlyA1FA">
          <a:extLst>
            <a:ext uri="{FF2B5EF4-FFF2-40B4-BE49-F238E27FC236}">
              <a16:creationId xmlns="" xmlns:a16="http://schemas.microsoft.com/office/drawing/2014/main" id="{99EC6501-4C33-40F1-BA56-C078A7D61659}"/>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2929158"/>
          <a:ext cx="209550" cy="160020"/>
        </a:xfrm>
        <a:prstGeom prst="rect">
          <a:avLst/>
        </a:prstGeom>
        <a:noFill/>
      </xdr:spPr>
    </xdr:pic>
    <xdr:clientData/>
  </xdr:oneCellAnchor>
  <xdr:oneCellAnchor>
    <xdr:from>
      <xdr:col>3</xdr:col>
      <xdr:colOff>1246721</xdr:colOff>
      <xdr:row>490</xdr:row>
      <xdr:rowOff>23282</xdr:rowOff>
    </xdr:from>
    <xdr:ext cx="152400" cy="203200"/>
    <xdr:pic>
      <xdr:nvPicPr>
        <xdr:cNvPr id="1746" name="Picture 4">
          <a:extLst>
            <a:ext uri="{FF2B5EF4-FFF2-40B4-BE49-F238E27FC236}">
              <a16:creationId xmlns="" xmlns:a16="http://schemas.microsoft.com/office/drawing/2014/main" id="{557A50F2-EA5B-44F0-8604-8DC3B6AD4A0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2691032"/>
          <a:ext cx="152400" cy="203200"/>
        </a:xfrm>
        <a:prstGeom prst="rect">
          <a:avLst/>
        </a:prstGeom>
        <a:noFill/>
        <a:ln w="1">
          <a:noFill/>
          <a:miter lim="800000"/>
          <a:headEnd/>
          <a:tailEnd type="none" w="med" len="med"/>
        </a:ln>
        <a:effectLst/>
      </xdr:spPr>
    </xdr:pic>
    <xdr:clientData/>
  </xdr:oneCellAnchor>
  <xdr:oneCellAnchor>
    <xdr:from>
      <xdr:col>3</xdr:col>
      <xdr:colOff>38099</xdr:colOff>
      <xdr:row>490</xdr:row>
      <xdr:rowOff>0</xdr:rowOff>
    </xdr:from>
    <xdr:ext cx="158750" cy="190500"/>
    <xdr:pic>
      <xdr:nvPicPr>
        <xdr:cNvPr id="1747" name="Picture 1746" descr="http://www.blogcdn.com/media/2012/09/ltenetworks.jpg">
          <a:extLst>
            <a:ext uri="{FF2B5EF4-FFF2-40B4-BE49-F238E27FC236}">
              <a16:creationId xmlns="" xmlns:a16="http://schemas.microsoft.com/office/drawing/2014/main" id="{A8C4A8B1-E1ED-4F1A-8EC8-FA5CC8CE7A35}"/>
            </a:ext>
          </a:extLst>
        </xdr:cNvPr>
        <xdr:cNvPicPr/>
      </xdr:nvPicPr>
      <xdr:blipFill>
        <a:blip xmlns:r="http://schemas.openxmlformats.org/officeDocument/2006/relationships" r:embed="rId50" cstate="print"/>
        <a:srcRect l="23556" r="27111"/>
        <a:stretch>
          <a:fillRect/>
        </a:stretch>
      </xdr:blipFill>
      <xdr:spPr bwMode="auto">
        <a:xfrm>
          <a:off x="2006599" y="262667750"/>
          <a:ext cx="158750" cy="190500"/>
        </a:xfrm>
        <a:prstGeom prst="rect">
          <a:avLst/>
        </a:prstGeom>
        <a:noFill/>
        <a:ln w="9525">
          <a:noFill/>
          <a:miter lim="800000"/>
          <a:headEnd/>
          <a:tailEnd/>
        </a:ln>
      </xdr:spPr>
    </xdr:pic>
    <xdr:clientData/>
  </xdr:oneCellAnchor>
  <xdr:oneCellAnchor>
    <xdr:from>
      <xdr:col>3</xdr:col>
      <xdr:colOff>0</xdr:colOff>
      <xdr:row>489</xdr:row>
      <xdr:rowOff>261408</xdr:rowOff>
    </xdr:from>
    <xdr:ext cx="209550" cy="160020"/>
    <xdr:pic>
      <xdr:nvPicPr>
        <xdr:cNvPr id="1749" name="Picture 5" descr="http://t0.gstatic.com/images?q=tbn:ANd9GcR2wLGNqdW1KVjSkkXzxtY9J7kSH3YArES1m5PQzzCeqCTDlyA1FA">
          <a:extLst>
            <a:ext uri="{FF2B5EF4-FFF2-40B4-BE49-F238E27FC236}">
              <a16:creationId xmlns="" xmlns:a16="http://schemas.microsoft.com/office/drawing/2014/main" id="{FDDD5039-852B-42B4-BB06-A358273B6C0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4389658"/>
          <a:ext cx="209550" cy="160020"/>
        </a:xfrm>
        <a:prstGeom prst="rect">
          <a:avLst/>
        </a:prstGeom>
        <a:noFill/>
      </xdr:spPr>
    </xdr:pic>
    <xdr:clientData/>
  </xdr:oneCellAnchor>
  <xdr:oneCellAnchor>
    <xdr:from>
      <xdr:col>3</xdr:col>
      <xdr:colOff>1246721</xdr:colOff>
      <xdr:row>489</xdr:row>
      <xdr:rowOff>23282</xdr:rowOff>
    </xdr:from>
    <xdr:ext cx="152400" cy="203200"/>
    <xdr:pic>
      <xdr:nvPicPr>
        <xdr:cNvPr id="1750" name="Picture 4">
          <a:extLst>
            <a:ext uri="{FF2B5EF4-FFF2-40B4-BE49-F238E27FC236}">
              <a16:creationId xmlns="" xmlns:a16="http://schemas.microsoft.com/office/drawing/2014/main" id="{6062A4F2-6199-470E-9117-8ACF2F26A62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4151532"/>
          <a:ext cx="152400" cy="203200"/>
        </a:xfrm>
        <a:prstGeom prst="rect">
          <a:avLst/>
        </a:prstGeom>
        <a:noFill/>
        <a:ln w="1">
          <a:noFill/>
          <a:miter lim="800000"/>
          <a:headEnd/>
          <a:tailEnd type="none" w="med" len="med"/>
        </a:ln>
        <a:effectLst/>
      </xdr:spPr>
    </xdr:pic>
    <xdr:clientData/>
  </xdr:oneCellAnchor>
  <xdr:oneCellAnchor>
    <xdr:from>
      <xdr:col>3</xdr:col>
      <xdr:colOff>38099</xdr:colOff>
      <xdr:row>489</xdr:row>
      <xdr:rowOff>0</xdr:rowOff>
    </xdr:from>
    <xdr:ext cx="158750" cy="190500"/>
    <xdr:pic>
      <xdr:nvPicPr>
        <xdr:cNvPr id="1751" name="Picture 1750" descr="http://www.blogcdn.com/media/2012/09/ltenetworks.jpg">
          <a:extLst>
            <a:ext uri="{FF2B5EF4-FFF2-40B4-BE49-F238E27FC236}">
              <a16:creationId xmlns="" xmlns:a16="http://schemas.microsoft.com/office/drawing/2014/main" id="{73D070A2-87A3-4902-82E7-25AA46DFCCF7}"/>
            </a:ext>
          </a:extLst>
        </xdr:cNvPr>
        <xdr:cNvPicPr/>
      </xdr:nvPicPr>
      <xdr:blipFill>
        <a:blip xmlns:r="http://schemas.openxmlformats.org/officeDocument/2006/relationships" r:embed="rId50" cstate="print"/>
        <a:srcRect l="23556" r="27111"/>
        <a:stretch>
          <a:fillRect/>
        </a:stretch>
      </xdr:blipFill>
      <xdr:spPr bwMode="auto">
        <a:xfrm>
          <a:off x="2006599" y="264128250"/>
          <a:ext cx="158750" cy="190500"/>
        </a:xfrm>
        <a:prstGeom prst="rect">
          <a:avLst/>
        </a:prstGeom>
        <a:noFill/>
        <a:ln w="9525">
          <a:noFill/>
          <a:miter lim="800000"/>
          <a:headEnd/>
          <a:tailEnd/>
        </a:ln>
      </xdr:spPr>
    </xdr:pic>
    <xdr:clientData/>
  </xdr:oneCellAnchor>
  <xdr:oneCellAnchor>
    <xdr:from>
      <xdr:col>3</xdr:col>
      <xdr:colOff>0</xdr:colOff>
      <xdr:row>493</xdr:row>
      <xdr:rowOff>261408</xdr:rowOff>
    </xdr:from>
    <xdr:ext cx="209550" cy="160020"/>
    <xdr:pic>
      <xdr:nvPicPr>
        <xdr:cNvPr id="1754" name="Picture 5" descr="http://t0.gstatic.com/images?q=tbn:ANd9GcR2wLGNqdW1KVjSkkXzxtY9J7kSH3YArES1m5PQzzCeqCTDlyA1FA">
          <a:extLst>
            <a:ext uri="{FF2B5EF4-FFF2-40B4-BE49-F238E27FC236}">
              <a16:creationId xmlns="" xmlns:a16="http://schemas.microsoft.com/office/drawing/2014/main" id="{20AB3298-C86C-4EFE-857A-DEDD860D29F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0231658"/>
          <a:ext cx="209550" cy="160020"/>
        </a:xfrm>
        <a:prstGeom prst="rect">
          <a:avLst/>
        </a:prstGeom>
        <a:noFill/>
      </xdr:spPr>
    </xdr:pic>
    <xdr:clientData/>
  </xdr:oneCellAnchor>
  <xdr:oneCellAnchor>
    <xdr:from>
      <xdr:col>3</xdr:col>
      <xdr:colOff>1246721</xdr:colOff>
      <xdr:row>493</xdr:row>
      <xdr:rowOff>23282</xdr:rowOff>
    </xdr:from>
    <xdr:ext cx="152400" cy="203200"/>
    <xdr:pic>
      <xdr:nvPicPr>
        <xdr:cNvPr id="1755" name="Picture 4">
          <a:extLst>
            <a:ext uri="{FF2B5EF4-FFF2-40B4-BE49-F238E27FC236}">
              <a16:creationId xmlns="" xmlns:a16="http://schemas.microsoft.com/office/drawing/2014/main" id="{0A6CAD25-FE5C-4448-AEB8-0B4F0515C3B4}"/>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9993532"/>
          <a:ext cx="152400" cy="203200"/>
        </a:xfrm>
        <a:prstGeom prst="rect">
          <a:avLst/>
        </a:prstGeom>
        <a:noFill/>
        <a:ln w="1">
          <a:noFill/>
          <a:miter lim="800000"/>
          <a:headEnd/>
          <a:tailEnd type="none" w="med" len="med"/>
        </a:ln>
        <a:effectLst/>
      </xdr:spPr>
    </xdr:pic>
    <xdr:clientData/>
  </xdr:oneCellAnchor>
  <xdr:oneCellAnchor>
    <xdr:from>
      <xdr:col>3</xdr:col>
      <xdr:colOff>38099</xdr:colOff>
      <xdr:row>493</xdr:row>
      <xdr:rowOff>0</xdr:rowOff>
    </xdr:from>
    <xdr:ext cx="158750" cy="190500"/>
    <xdr:pic>
      <xdr:nvPicPr>
        <xdr:cNvPr id="1756" name="Picture 1755" descr="http://www.blogcdn.com/media/2012/09/ltenetworks.jpg">
          <a:extLst>
            <a:ext uri="{FF2B5EF4-FFF2-40B4-BE49-F238E27FC236}">
              <a16:creationId xmlns="" xmlns:a16="http://schemas.microsoft.com/office/drawing/2014/main" id="{18240D0A-8102-4665-95A8-7C082B98C1E1}"/>
            </a:ext>
          </a:extLst>
        </xdr:cNvPr>
        <xdr:cNvPicPr/>
      </xdr:nvPicPr>
      <xdr:blipFill>
        <a:blip xmlns:r="http://schemas.openxmlformats.org/officeDocument/2006/relationships" r:embed="rId50" cstate="print"/>
        <a:srcRect l="23556" r="27111"/>
        <a:stretch>
          <a:fillRect/>
        </a:stretch>
      </xdr:blipFill>
      <xdr:spPr bwMode="auto">
        <a:xfrm>
          <a:off x="2006599" y="269970250"/>
          <a:ext cx="158750" cy="190500"/>
        </a:xfrm>
        <a:prstGeom prst="rect">
          <a:avLst/>
        </a:prstGeom>
        <a:noFill/>
        <a:ln w="9525">
          <a:noFill/>
          <a:miter lim="800000"/>
          <a:headEnd/>
          <a:tailEnd/>
        </a:ln>
      </xdr:spPr>
    </xdr:pic>
    <xdr:clientData/>
  </xdr:oneCellAnchor>
  <xdr:oneCellAnchor>
    <xdr:from>
      <xdr:col>3</xdr:col>
      <xdr:colOff>0</xdr:colOff>
      <xdr:row>496</xdr:row>
      <xdr:rowOff>261408</xdr:rowOff>
    </xdr:from>
    <xdr:ext cx="209550" cy="160020"/>
    <xdr:pic>
      <xdr:nvPicPr>
        <xdr:cNvPr id="1758" name="Picture 5" descr="http://t0.gstatic.com/images?q=tbn:ANd9GcR2wLGNqdW1KVjSkkXzxtY9J7kSH3YArES1m5PQzzCeqCTDlyA1FA">
          <a:extLst>
            <a:ext uri="{FF2B5EF4-FFF2-40B4-BE49-F238E27FC236}">
              <a16:creationId xmlns="" xmlns:a16="http://schemas.microsoft.com/office/drawing/2014/main" id="{7A9A43D8-B645-42EE-A54C-FC6E30EE9C3E}"/>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4613158"/>
          <a:ext cx="209550" cy="160020"/>
        </a:xfrm>
        <a:prstGeom prst="rect">
          <a:avLst/>
        </a:prstGeom>
        <a:noFill/>
      </xdr:spPr>
    </xdr:pic>
    <xdr:clientData/>
  </xdr:oneCellAnchor>
  <xdr:oneCellAnchor>
    <xdr:from>
      <xdr:col>3</xdr:col>
      <xdr:colOff>1246721</xdr:colOff>
      <xdr:row>496</xdr:row>
      <xdr:rowOff>23282</xdr:rowOff>
    </xdr:from>
    <xdr:ext cx="152400" cy="203200"/>
    <xdr:pic>
      <xdr:nvPicPr>
        <xdr:cNvPr id="1759" name="Picture 4">
          <a:extLst>
            <a:ext uri="{FF2B5EF4-FFF2-40B4-BE49-F238E27FC236}">
              <a16:creationId xmlns="" xmlns:a16="http://schemas.microsoft.com/office/drawing/2014/main" id="{7E558655-84E8-46EF-AE89-1814E814E5E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4375032"/>
          <a:ext cx="152400" cy="203200"/>
        </a:xfrm>
        <a:prstGeom prst="rect">
          <a:avLst/>
        </a:prstGeom>
        <a:noFill/>
        <a:ln w="1">
          <a:noFill/>
          <a:miter lim="800000"/>
          <a:headEnd/>
          <a:tailEnd type="none" w="med" len="med"/>
        </a:ln>
        <a:effectLst/>
      </xdr:spPr>
    </xdr:pic>
    <xdr:clientData/>
  </xdr:oneCellAnchor>
  <xdr:oneCellAnchor>
    <xdr:from>
      <xdr:col>3</xdr:col>
      <xdr:colOff>38099</xdr:colOff>
      <xdr:row>496</xdr:row>
      <xdr:rowOff>0</xdr:rowOff>
    </xdr:from>
    <xdr:ext cx="158750" cy="190500"/>
    <xdr:pic>
      <xdr:nvPicPr>
        <xdr:cNvPr id="1760" name="Picture 1759" descr="http://www.blogcdn.com/media/2012/09/ltenetworks.jpg">
          <a:extLst>
            <a:ext uri="{FF2B5EF4-FFF2-40B4-BE49-F238E27FC236}">
              <a16:creationId xmlns="" xmlns:a16="http://schemas.microsoft.com/office/drawing/2014/main" id="{72DED621-B4A0-4687-8B0E-B5642ED4E097}"/>
            </a:ext>
          </a:extLst>
        </xdr:cNvPr>
        <xdr:cNvPicPr/>
      </xdr:nvPicPr>
      <xdr:blipFill>
        <a:blip xmlns:r="http://schemas.openxmlformats.org/officeDocument/2006/relationships" r:embed="rId50" cstate="print"/>
        <a:srcRect l="23556" r="27111"/>
        <a:stretch>
          <a:fillRect/>
        </a:stretch>
      </xdr:blipFill>
      <xdr:spPr bwMode="auto">
        <a:xfrm>
          <a:off x="2006599" y="274351750"/>
          <a:ext cx="158750" cy="190500"/>
        </a:xfrm>
        <a:prstGeom prst="rect">
          <a:avLst/>
        </a:prstGeom>
        <a:noFill/>
        <a:ln w="9525">
          <a:noFill/>
          <a:miter lim="800000"/>
          <a:headEnd/>
          <a:tailEnd/>
        </a:ln>
      </xdr:spPr>
    </xdr:pic>
    <xdr:clientData/>
  </xdr:oneCellAnchor>
  <xdr:oneCellAnchor>
    <xdr:from>
      <xdr:col>3</xdr:col>
      <xdr:colOff>0</xdr:colOff>
      <xdr:row>488</xdr:row>
      <xdr:rowOff>261408</xdr:rowOff>
    </xdr:from>
    <xdr:ext cx="209550" cy="160020"/>
    <xdr:pic>
      <xdr:nvPicPr>
        <xdr:cNvPr id="1761" name="Picture 5" descr="http://t0.gstatic.com/images?q=tbn:ANd9GcR2wLGNqdW1KVjSkkXzxtY9J7kSH3YArES1m5PQzzCeqCTDlyA1FA">
          <a:extLst>
            <a:ext uri="{FF2B5EF4-FFF2-40B4-BE49-F238E27FC236}">
              <a16:creationId xmlns="" xmlns:a16="http://schemas.microsoft.com/office/drawing/2014/main" id="{E1A6BBCF-E5A6-4991-A64C-FA8AABC3D9F1}"/>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2929158"/>
          <a:ext cx="209550" cy="160020"/>
        </a:xfrm>
        <a:prstGeom prst="rect">
          <a:avLst/>
        </a:prstGeom>
        <a:noFill/>
      </xdr:spPr>
    </xdr:pic>
    <xdr:clientData/>
  </xdr:oneCellAnchor>
  <xdr:oneCellAnchor>
    <xdr:from>
      <xdr:col>3</xdr:col>
      <xdr:colOff>1246721</xdr:colOff>
      <xdr:row>488</xdr:row>
      <xdr:rowOff>23282</xdr:rowOff>
    </xdr:from>
    <xdr:ext cx="152400" cy="203200"/>
    <xdr:pic>
      <xdr:nvPicPr>
        <xdr:cNvPr id="1762" name="Picture 4">
          <a:extLst>
            <a:ext uri="{FF2B5EF4-FFF2-40B4-BE49-F238E27FC236}">
              <a16:creationId xmlns="" xmlns:a16="http://schemas.microsoft.com/office/drawing/2014/main" id="{D900C619-F50C-4981-8A96-350007E705F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2691032"/>
          <a:ext cx="152400" cy="203200"/>
        </a:xfrm>
        <a:prstGeom prst="rect">
          <a:avLst/>
        </a:prstGeom>
        <a:noFill/>
        <a:ln w="1">
          <a:noFill/>
          <a:miter lim="800000"/>
          <a:headEnd/>
          <a:tailEnd type="none" w="med" len="med"/>
        </a:ln>
        <a:effectLst/>
      </xdr:spPr>
    </xdr:pic>
    <xdr:clientData/>
  </xdr:oneCellAnchor>
  <xdr:oneCellAnchor>
    <xdr:from>
      <xdr:col>3</xdr:col>
      <xdr:colOff>38099</xdr:colOff>
      <xdr:row>488</xdr:row>
      <xdr:rowOff>0</xdr:rowOff>
    </xdr:from>
    <xdr:ext cx="158750" cy="190500"/>
    <xdr:pic>
      <xdr:nvPicPr>
        <xdr:cNvPr id="1763" name="Picture 1762" descr="http://www.blogcdn.com/media/2012/09/ltenetworks.jpg">
          <a:extLst>
            <a:ext uri="{FF2B5EF4-FFF2-40B4-BE49-F238E27FC236}">
              <a16:creationId xmlns="" xmlns:a16="http://schemas.microsoft.com/office/drawing/2014/main" id="{F50C3FD2-A19E-437A-B251-A319AF63EB4D}"/>
            </a:ext>
          </a:extLst>
        </xdr:cNvPr>
        <xdr:cNvPicPr/>
      </xdr:nvPicPr>
      <xdr:blipFill>
        <a:blip xmlns:r="http://schemas.openxmlformats.org/officeDocument/2006/relationships" r:embed="rId50" cstate="print"/>
        <a:srcRect l="23556" r="27111"/>
        <a:stretch>
          <a:fillRect/>
        </a:stretch>
      </xdr:blipFill>
      <xdr:spPr bwMode="auto">
        <a:xfrm>
          <a:off x="2006599" y="262667750"/>
          <a:ext cx="158750" cy="190500"/>
        </a:xfrm>
        <a:prstGeom prst="rect">
          <a:avLst/>
        </a:prstGeom>
        <a:noFill/>
        <a:ln w="9525">
          <a:noFill/>
          <a:miter lim="800000"/>
          <a:headEnd/>
          <a:tailEnd/>
        </a:ln>
      </xdr:spPr>
    </xdr:pic>
    <xdr:clientData/>
  </xdr:oneCellAnchor>
  <xdr:oneCellAnchor>
    <xdr:from>
      <xdr:col>3</xdr:col>
      <xdr:colOff>0</xdr:colOff>
      <xdr:row>819</xdr:row>
      <xdr:rowOff>261408</xdr:rowOff>
    </xdr:from>
    <xdr:ext cx="209550" cy="160020"/>
    <xdr:pic>
      <xdr:nvPicPr>
        <xdr:cNvPr id="1635" name="Picture 5" descr="http://t0.gstatic.com/images?q=tbn:ANd9GcR2wLGNqdW1KVjSkkXzxtY9J7kSH3YArES1m5PQzzCeqCTDlyA1FA">
          <a:extLst>
            <a:ext uri="{FF2B5EF4-FFF2-40B4-BE49-F238E27FC236}">
              <a16:creationId xmlns="" xmlns:a16="http://schemas.microsoft.com/office/drawing/2014/main" id="{C4FD1766-C118-4648-9211-0A91487BD99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65815491"/>
          <a:ext cx="209550" cy="160020"/>
        </a:xfrm>
        <a:prstGeom prst="rect">
          <a:avLst/>
        </a:prstGeom>
        <a:noFill/>
      </xdr:spPr>
    </xdr:pic>
    <xdr:clientData/>
  </xdr:oneCellAnchor>
  <xdr:oneCellAnchor>
    <xdr:from>
      <xdr:col>3</xdr:col>
      <xdr:colOff>1207557</xdr:colOff>
      <xdr:row>819</xdr:row>
      <xdr:rowOff>13757</xdr:rowOff>
    </xdr:from>
    <xdr:ext cx="152400" cy="203200"/>
    <xdr:pic>
      <xdr:nvPicPr>
        <xdr:cNvPr id="1674" name="Picture 4">
          <a:extLst>
            <a:ext uri="{FF2B5EF4-FFF2-40B4-BE49-F238E27FC236}">
              <a16:creationId xmlns="" xmlns:a16="http://schemas.microsoft.com/office/drawing/2014/main" id="{4090FCD7-46FD-4181-9DFF-F83C041BB62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65567840"/>
          <a:ext cx="152400" cy="203200"/>
        </a:xfrm>
        <a:prstGeom prst="rect">
          <a:avLst/>
        </a:prstGeom>
        <a:noFill/>
        <a:ln w="1">
          <a:noFill/>
          <a:miter lim="800000"/>
          <a:headEnd/>
          <a:tailEnd type="none" w="med" len="med"/>
        </a:ln>
        <a:effectLst/>
      </xdr:spPr>
    </xdr:pic>
    <xdr:clientData/>
  </xdr:oneCellAnchor>
  <xdr:oneCellAnchor>
    <xdr:from>
      <xdr:col>3</xdr:col>
      <xdr:colOff>38099</xdr:colOff>
      <xdr:row>819</xdr:row>
      <xdr:rowOff>0</xdr:rowOff>
    </xdr:from>
    <xdr:ext cx="158750" cy="190500"/>
    <xdr:pic>
      <xdr:nvPicPr>
        <xdr:cNvPr id="1706" name="Picture 1705" descr="http://www.blogcdn.com/media/2012/09/ltenetworks.jpg">
          <a:extLst>
            <a:ext uri="{FF2B5EF4-FFF2-40B4-BE49-F238E27FC236}">
              <a16:creationId xmlns="" xmlns:a16="http://schemas.microsoft.com/office/drawing/2014/main" id="{C0F5DAF3-34CF-456F-8F4F-1B5C9C0D13CC}"/>
            </a:ext>
          </a:extLst>
        </xdr:cNvPr>
        <xdr:cNvPicPr/>
      </xdr:nvPicPr>
      <xdr:blipFill>
        <a:blip xmlns:r="http://schemas.openxmlformats.org/officeDocument/2006/relationships" r:embed="rId50" cstate="print"/>
        <a:srcRect l="23556" r="27111"/>
        <a:stretch>
          <a:fillRect/>
        </a:stretch>
      </xdr:blipFill>
      <xdr:spPr bwMode="auto">
        <a:xfrm>
          <a:off x="2006599" y="665554083"/>
          <a:ext cx="158750" cy="190500"/>
        </a:xfrm>
        <a:prstGeom prst="rect">
          <a:avLst/>
        </a:prstGeom>
        <a:noFill/>
        <a:ln w="9525">
          <a:noFill/>
          <a:miter lim="800000"/>
          <a:headEnd/>
          <a:tailEnd/>
        </a:ln>
      </xdr:spPr>
    </xdr:pic>
    <xdr:clientData/>
  </xdr:oneCellAnchor>
  <xdr:oneCellAnchor>
    <xdr:from>
      <xdr:col>3</xdr:col>
      <xdr:colOff>0</xdr:colOff>
      <xdr:row>487</xdr:row>
      <xdr:rowOff>261408</xdr:rowOff>
    </xdr:from>
    <xdr:ext cx="209550" cy="160020"/>
    <xdr:pic>
      <xdr:nvPicPr>
        <xdr:cNvPr id="1716" name="Picture 5" descr="http://t0.gstatic.com/images?q=tbn:ANd9GcR2wLGNqdW1KVjSkkXzxtY9J7kSH3YArES1m5PQzzCeqCTDlyA1FA">
          <a:extLst>
            <a:ext uri="{FF2B5EF4-FFF2-40B4-BE49-F238E27FC236}">
              <a16:creationId xmlns="" xmlns:a16="http://schemas.microsoft.com/office/drawing/2014/main" id="{EBB49CA0-20E5-4C24-86ED-87EBD38A908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5119908"/>
          <a:ext cx="209550" cy="160020"/>
        </a:xfrm>
        <a:prstGeom prst="rect">
          <a:avLst/>
        </a:prstGeom>
        <a:noFill/>
      </xdr:spPr>
    </xdr:pic>
    <xdr:clientData/>
  </xdr:oneCellAnchor>
  <xdr:oneCellAnchor>
    <xdr:from>
      <xdr:col>3</xdr:col>
      <xdr:colOff>1246721</xdr:colOff>
      <xdr:row>487</xdr:row>
      <xdr:rowOff>23282</xdr:rowOff>
    </xdr:from>
    <xdr:ext cx="152400" cy="203200"/>
    <xdr:pic>
      <xdr:nvPicPr>
        <xdr:cNvPr id="1717" name="Picture 4">
          <a:extLst>
            <a:ext uri="{FF2B5EF4-FFF2-40B4-BE49-F238E27FC236}">
              <a16:creationId xmlns="" xmlns:a16="http://schemas.microsoft.com/office/drawing/2014/main" id="{310AA7C7-0681-4915-ABD9-029367ABFBE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488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487</xdr:row>
      <xdr:rowOff>0</xdr:rowOff>
    </xdr:from>
    <xdr:ext cx="158750" cy="190500"/>
    <xdr:pic>
      <xdr:nvPicPr>
        <xdr:cNvPr id="1718" name="Picture 1717" descr="http://www.blogcdn.com/media/2012/09/ltenetworks.jpg">
          <a:extLst>
            <a:ext uri="{FF2B5EF4-FFF2-40B4-BE49-F238E27FC236}">
              <a16:creationId xmlns="" xmlns:a16="http://schemas.microsoft.com/office/drawing/2014/main" id="{91C93F96-3661-45FB-81A6-0AFE05E6C926}"/>
            </a:ext>
          </a:extLst>
        </xdr:cNvPr>
        <xdr:cNvPicPr/>
      </xdr:nvPicPr>
      <xdr:blipFill>
        <a:blip xmlns:r="http://schemas.openxmlformats.org/officeDocument/2006/relationships" r:embed="rId50" cstate="print"/>
        <a:srcRect l="23556" r="27111"/>
        <a:stretch>
          <a:fillRect/>
        </a:stretch>
      </xdr:blipFill>
      <xdr:spPr bwMode="auto">
        <a:xfrm>
          <a:off x="2006599" y="264858500"/>
          <a:ext cx="158750" cy="190500"/>
        </a:xfrm>
        <a:prstGeom prst="rect">
          <a:avLst/>
        </a:prstGeom>
        <a:noFill/>
        <a:ln w="9525">
          <a:noFill/>
          <a:miter lim="800000"/>
          <a:headEnd/>
          <a:tailEnd/>
        </a:ln>
      </xdr:spPr>
    </xdr:pic>
    <xdr:clientData/>
  </xdr:oneCellAnchor>
  <xdr:oneCellAnchor>
    <xdr:from>
      <xdr:col>3</xdr:col>
      <xdr:colOff>1246721</xdr:colOff>
      <xdr:row>223</xdr:row>
      <xdr:rowOff>23282</xdr:rowOff>
    </xdr:from>
    <xdr:ext cx="152400" cy="203200"/>
    <xdr:pic>
      <xdr:nvPicPr>
        <xdr:cNvPr id="1720" name="Picture 4">
          <a:extLst>
            <a:ext uri="{FF2B5EF4-FFF2-40B4-BE49-F238E27FC236}">
              <a16:creationId xmlns="" xmlns:a16="http://schemas.microsoft.com/office/drawing/2014/main" id="{EBC8D14E-B1A1-4539-9200-E7BD37DEC93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3177865"/>
          <a:ext cx="152400" cy="203200"/>
        </a:xfrm>
        <a:prstGeom prst="rect">
          <a:avLst/>
        </a:prstGeom>
        <a:noFill/>
        <a:ln w="1">
          <a:noFill/>
          <a:miter lim="800000"/>
          <a:headEnd/>
          <a:tailEnd type="none" w="med" len="med"/>
        </a:ln>
        <a:effectLst/>
      </xdr:spPr>
    </xdr:pic>
    <xdr:clientData/>
  </xdr:oneCellAnchor>
  <xdr:oneCellAnchor>
    <xdr:from>
      <xdr:col>3</xdr:col>
      <xdr:colOff>38099</xdr:colOff>
      <xdr:row>223</xdr:row>
      <xdr:rowOff>0</xdr:rowOff>
    </xdr:from>
    <xdr:ext cx="158750" cy="190500"/>
    <xdr:pic>
      <xdr:nvPicPr>
        <xdr:cNvPr id="1765" name="Picture 1764" descr="http://www.blogcdn.com/media/2012/09/ltenetworks.jpg">
          <a:extLst>
            <a:ext uri="{FF2B5EF4-FFF2-40B4-BE49-F238E27FC236}">
              <a16:creationId xmlns="" xmlns:a16="http://schemas.microsoft.com/office/drawing/2014/main" id="{8F5A6DE2-D740-43E6-B084-272D2A1675EB}"/>
            </a:ext>
          </a:extLst>
        </xdr:cNvPr>
        <xdr:cNvPicPr/>
      </xdr:nvPicPr>
      <xdr:blipFill>
        <a:blip xmlns:r="http://schemas.openxmlformats.org/officeDocument/2006/relationships" r:embed="rId50" cstate="print"/>
        <a:srcRect l="23556" r="27111"/>
        <a:stretch>
          <a:fillRect/>
        </a:stretch>
      </xdr:blipFill>
      <xdr:spPr bwMode="auto">
        <a:xfrm>
          <a:off x="2006599" y="263154583"/>
          <a:ext cx="158750" cy="190500"/>
        </a:xfrm>
        <a:prstGeom prst="rect">
          <a:avLst/>
        </a:prstGeom>
        <a:noFill/>
        <a:ln w="9525">
          <a:noFill/>
          <a:miter lim="800000"/>
          <a:headEnd/>
          <a:tailEnd/>
        </a:ln>
      </xdr:spPr>
    </xdr:pic>
    <xdr:clientData/>
  </xdr:oneCellAnchor>
  <xdr:oneCellAnchor>
    <xdr:from>
      <xdr:col>3</xdr:col>
      <xdr:colOff>0</xdr:colOff>
      <xdr:row>222</xdr:row>
      <xdr:rowOff>261408</xdr:rowOff>
    </xdr:from>
    <xdr:ext cx="209550" cy="160020"/>
    <xdr:pic>
      <xdr:nvPicPr>
        <xdr:cNvPr id="1769" name="Picture 5" descr="http://t0.gstatic.com/images?q=tbn:ANd9GcR2wLGNqdW1KVjSkkXzxtY9J7kSH3YArES1m5PQzzCeqCTDlyA1FA">
          <a:extLst>
            <a:ext uri="{FF2B5EF4-FFF2-40B4-BE49-F238E27FC236}">
              <a16:creationId xmlns="" xmlns:a16="http://schemas.microsoft.com/office/drawing/2014/main" id="{918875FD-FCF9-4465-8CF7-7C64026AC7C7}"/>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4876491"/>
          <a:ext cx="209550" cy="160020"/>
        </a:xfrm>
        <a:prstGeom prst="rect">
          <a:avLst/>
        </a:prstGeom>
        <a:noFill/>
      </xdr:spPr>
    </xdr:pic>
    <xdr:clientData/>
  </xdr:oneCellAnchor>
  <xdr:oneCellAnchor>
    <xdr:from>
      <xdr:col>3</xdr:col>
      <xdr:colOff>1246721</xdr:colOff>
      <xdr:row>222</xdr:row>
      <xdr:rowOff>23282</xdr:rowOff>
    </xdr:from>
    <xdr:ext cx="152400" cy="203200"/>
    <xdr:pic>
      <xdr:nvPicPr>
        <xdr:cNvPr id="1770" name="Picture 4">
          <a:extLst>
            <a:ext uri="{FF2B5EF4-FFF2-40B4-BE49-F238E27FC236}">
              <a16:creationId xmlns="" xmlns:a16="http://schemas.microsoft.com/office/drawing/2014/main" id="{23437B66-862F-4E86-A828-1E4B5FD190F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4638365"/>
          <a:ext cx="152400" cy="203200"/>
        </a:xfrm>
        <a:prstGeom prst="rect">
          <a:avLst/>
        </a:prstGeom>
        <a:noFill/>
        <a:ln w="1">
          <a:noFill/>
          <a:miter lim="800000"/>
          <a:headEnd/>
          <a:tailEnd type="none" w="med" len="med"/>
        </a:ln>
        <a:effectLst/>
      </xdr:spPr>
    </xdr:pic>
    <xdr:clientData/>
  </xdr:oneCellAnchor>
  <xdr:oneCellAnchor>
    <xdr:from>
      <xdr:col>3</xdr:col>
      <xdr:colOff>38099</xdr:colOff>
      <xdr:row>222</xdr:row>
      <xdr:rowOff>0</xdr:rowOff>
    </xdr:from>
    <xdr:ext cx="158750" cy="190500"/>
    <xdr:pic>
      <xdr:nvPicPr>
        <xdr:cNvPr id="1771" name="Picture 1770" descr="http://www.blogcdn.com/media/2012/09/ltenetworks.jpg">
          <a:extLst>
            <a:ext uri="{FF2B5EF4-FFF2-40B4-BE49-F238E27FC236}">
              <a16:creationId xmlns="" xmlns:a16="http://schemas.microsoft.com/office/drawing/2014/main" id="{6AB356E4-6E25-4113-9A59-4B19E44BB01A}"/>
            </a:ext>
          </a:extLst>
        </xdr:cNvPr>
        <xdr:cNvPicPr/>
      </xdr:nvPicPr>
      <xdr:blipFill>
        <a:blip xmlns:r="http://schemas.openxmlformats.org/officeDocument/2006/relationships" r:embed="rId50" cstate="print"/>
        <a:srcRect l="23556" r="27111"/>
        <a:stretch>
          <a:fillRect/>
        </a:stretch>
      </xdr:blipFill>
      <xdr:spPr bwMode="auto">
        <a:xfrm>
          <a:off x="2006599" y="264615083"/>
          <a:ext cx="158750" cy="190500"/>
        </a:xfrm>
        <a:prstGeom prst="rect">
          <a:avLst/>
        </a:prstGeom>
        <a:noFill/>
        <a:ln w="9525">
          <a:noFill/>
          <a:miter lim="800000"/>
          <a:headEnd/>
          <a:tailEnd/>
        </a:ln>
      </xdr:spPr>
    </xdr:pic>
    <xdr:clientData/>
  </xdr:oneCellAnchor>
  <xdr:oneCellAnchor>
    <xdr:from>
      <xdr:col>3</xdr:col>
      <xdr:colOff>0</xdr:colOff>
      <xdr:row>221</xdr:row>
      <xdr:rowOff>261408</xdr:rowOff>
    </xdr:from>
    <xdr:ext cx="209550" cy="160020"/>
    <xdr:pic>
      <xdr:nvPicPr>
        <xdr:cNvPr id="1772" name="Picture 5" descr="http://t0.gstatic.com/images?q=tbn:ANd9GcR2wLGNqdW1KVjSkkXzxtY9J7kSH3YArES1m5PQzzCeqCTDlyA1FA">
          <a:extLst>
            <a:ext uri="{FF2B5EF4-FFF2-40B4-BE49-F238E27FC236}">
              <a16:creationId xmlns="" xmlns:a16="http://schemas.microsoft.com/office/drawing/2014/main" id="{711BED6F-F1D8-4113-962D-8E09D71C9076}"/>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3415991"/>
          <a:ext cx="209550" cy="160020"/>
        </a:xfrm>
        <a:prstGeom prst="rect">
          <a:avLst/>
        </a:prstGeom>
        <a:noFill/>
      </xdr:spPr>
    </xdr:pic>
    <xdr:clientData/>
  </xdr:oneCellAnchor>
  <xdr:oneCellAnchor>
    <xdr:from>
      <xdr:col>3</xdr:col>
      <xdr:colOff>1246721</xdr:colOff>
      <xdr:row>221</xdr:row>
      <xdr:rowOff>23282</xdr:rowOff>
    </xdr:from>
    <xdr:ext cx="152400" cy="203200"/>
    <xdr:pic>
      <xdr:nvPicPr>
        <xdr:cNvPr id="1773" name="Picture 4">
          <a:extLst>
            <a:ext uri="{FF2B5EF4-FFF2-40B4-BE49-F238E27FC236}">
              <a16:creationId xmlns="" xmlns:a16="http://schemas.microsoft.com/office/drawing/2014/main" id="{0B04C3D8-4F85-4FA3-ABD2-4341A5DA16B8}"/>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3177865"/>
          <a:ext cx="152400" cy="203200"/>
        </a:xfrm>
        <a:prstGeom prst="rect">
          <a:avLst/>
        </a:prstGeom>
        <a:noFill/>
        <a:ln w="1">
          <a:noFill/>
          <a:miter lim="800000"/>
          <a:headEnd/>
          <a:tailEnd type="none" w="med" len="med"/>
        </a:ln>
        <a:effectLst/>
      </xdr:spPr>
    </xdr:pic>
    <xdr:clientData/>
  </xdr:oneCellAnchor>
  <xdr:oneCellAnchor>
    <xdr:from>
      <xdr:col>3</xdr:col>
      <xdr:colOff>38099</xdr:colOff>
      <xdr:row>221</xdr:row>
      <xdr:rowOff>0</xdr:rowOff>
    </xdr:from>
    <xdr:ext cx="158750" cy="190500"/>
    <xdr:pic>
      <xdr:nvPicPr>
        <xdr:cNvPr id="1774" name="Picture 1773" descr="http://www.blogcdn.com/media/2012/09/ltenetworks.jpg">
          <a:extLst>
            <a:ext uri="{FF2B5EF4-FFF2-40B4-BE49-F238E27FC236}">
              <a16:creationId xmlns="" xmlns:a16="http://schemas.microsoft.com/office/drawing/2014/main" id="{2B786B75-B751-4FF5-9DCA-EE0FDC6F149B}"/>
            </a:ext>
          </a:extLst>
        </xdr:cNvPr>
        <xdr:cNvPicPr/>
      </xdr:nvPicPr>
      <xdr:blipFill>
        <a:blip xmlns:r="http://schemas.openxmlformats.org/officeDocument/2006/relationships" r:embed="rId50" cstate="print"/>
        <a:srcRect l="23556" r="27111"/>
        <a:stretch>
          <a:fillRect/>
        </a:stretch>
      </xdr:blipFill>
      <xdr:spPr bwMode="auto">
        <a:xfrm>
          <a:off x="2006599" y="263154583"/>
          <a:ext cx="158750" cy="190500"/>
        </a:xfrm>
        <a:prstGeom prst="rect">
          <a:avLst/>
        </a:prstGeom>
        <a:noFill/>
        <a:ln w="9525">
          <a:noFill/>
          <a:miter lim="800000"/>
          <a:headEnd/>
          <a:tailEnd/>
        </a:ln>
      </xdr:spPr>
    </xdr:pic>
    <xdr:clientData/>
  </xdr:oneCellAnchor>
  <xdr:twoCellAnchor editAs="oneCell">
    <xdr:from>
      <xdr:col>3</xdr:col>
      <xdr:colOff>0</xdr:colOff>
      <xdr:row>115</xdr:row>
      <xdr:rowOff>261408</xdr:rowOff>
    </xdr:from>
    <xdr:to>
      <xdr:col>3</xdr:col>
      <xdr:colOff>209550</xdr:colOff>
      <xdr:row>115</xdr:row>
      <xdr:rowOff>421428</xdr:rowOff>
    </xdr:to>
    <xdr:pic>
      <xdr:nvPicPr>
        <xdr:cNvPr id="1775" name="Picture 5" descr="http://t0.gstatic.com/images?q=tbn:ANd9GcR2wLGNqdW1KVjSkkXzxtY9J7kSH3YArES1m5PQzzCeqCTDlyA1FA">
          <a:extLst>
            <a:ext uri="{FF2B5EF4-FFF2-40B4-BE49-F238E27FC236}">
              <a16:creationId xmlns="" xmlns:a16="http://schemas.microsoft.com/office/drawing/2014/main" id="{9AB82F81-62BB-47F4-93C1-803BCC84BF7B}"/>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624491"/>
          <a:ext cx="209550" cy="160020"/>
        </a:xfrm>
        <a:prstGeom prst="rect">
          <a:avLst/>
        </a:prstGeom>
        <a:noFill/>
      </xdr:spPr>
    </xdr:pic>
    <xdr:clientData/>
  </xdr:twoCellAnchor>
  <xdr:twoCellAnchor editAs="oneCell">
    <xdr:from>
      <xdr:col>3</xdr:col>
      <xdr:colOff>1207557</xdr:colOff>
      <xdr:row>115</xdr:row>
      <xdr:rowOff>13757</xdr:rowOff>
    </xdr:from>
    <xdr:to>
      <xdr:col>3</xdr:col>
      <xdr:colOff>1359957</xdr:colOff>
      <xdr:row>115</xdr:row>
      <xdr:rowOff>216957</xdr:rowOff>
    </xdr:to>
    <xdr:pic>
      <xdr:nvPicPr>
        <xdr:cNvPr id="1776" name="Picture 4">
          <a:extLst>
            <a:ext uri="{FF2B5EF4-FFF2-40B4-BE49-F238E27FC236}">
              <a16:creationId xmlns="" xmlns:a16="http://schemas.microsoft.com/office/drawing/2014/main" id="{1823EC3A-A588-41BF-A184-46401767BCC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637684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115</xdr:row>
      <xdr:rowOff>0</xdr:rowOff>
    </xdr:from>
    <xdr:to>
      <xdr:col>3</xdr:col>
      <xdr:colOff>158750</xdr:colOff>
      <xdr:row>115</xdr:row>
      <xdr:rowOff>190500</xdr:rowOff>
    </xdr:to>
    <xdr:pic>
      <xdr:nvPicPr>
        <xdr:cNvPr id="1777" name="Picture 1776" descr="http://www.blogcdn.com/media/2012/09/ltenetworks.jpg">
          <a:extLst>
            <a:ext uri="{FF2B5EF4-FFF2-40B4-BE49-F238E27FC236}">
              <a16:creationId xmlns="" xmlns:a16="http://schemas.microsoft.com/office/drawing/2014/main" id="{2F4AE77B-0A92-44FB-BE19-E8E85DD98C0A}"/>
            </a:ext>
          </a:extLst>
        </xdr:cNvPr>
        <xdr:cNvPicPr/>
      </xdr:nvPicPr>
      <xdr:blipFill>
        <a:blip xmlns:r="http://schemas.openxmlformats.org/officeDocument/2006/relationships" r:embed="rId50" cstate="print"/>
        <a:srcRect l="23556" r="27111"/>
        <a:stretch>
          <a:fillRect/>
        </a:stretch>
      </xdr:blipFill>
      <xdr:spPr bwMode="auto">
        <a:xfrm>
          <a:off x="1968500" y="26363083"/>
          <a:ext cx="158750" cy="190500"/>
        </a:xfrm>
        <a:prstGeom prst="rect">
          <a:avLst/>
        </a:prstGeom>
        <a:noFill/>
        <a:ln w="9525">
          <a:noFill/>
          <a:miter lim="800000"/>
          <a:headEnd/>
          <a:tailEnd/>
        </a:ln>
      </xdr:spPr>
    </xdr:pic>
    <xdr:clientData/>
  </xdr:twoCellAnchor>
  <xdr:twoCellAnchor editAs="oneCell">
    <xdr:from>
      <xdr:col>3</xdr:col>
      <xdr:colOff>0</xdr:colOff>
      <xdr:row>114</xdr:row>
      <xdr:rowOff>271991</xdr:rowOff>
    </xdr:from>
    <xdr:to>
      <xdr:col>3</xdr:col>
      <xdr:colOff>209550</xdr:colOff>
      <xdr:row>114</xdr:row>
      <xdr:rowOff>432011</xdr:rowOff>
    </xdr:to>
    <xdr:pic>
      <xdr:nvPicPr>
        <xdr:cNvPr id="1778" name="Picture 5" descr="http://t0.gstatic.com/images?q=tbn:ANd9GcR2wLGNqdW1KVjSkkXzxtY9J7kSH3YArES1m5PQzzCeqCTDlyA1FA">
          <a:extLst>
            <a:ext uri="{FF2B5EF4-FFF2-40B4-BE49-F238E27FC236}">
              <a16:creationId xmlns="" xmlns:a16="http://schemas.microsoft.com/office/drawing/2014/main" id="{ED417770-2D22-4E4D-9D0C-4AC3CC7A1F26}"/>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5216908"/>
          <a:ext cx="209550" cy="160020"/>
        </a:xfrm>
        <a:prstGeom prst="rect">
          <a:avLst/>
        </a:prstGeom>
        <a:noFill/>
      </xdr:spPr>
    </xdr:pic>
    <xdr:clientData/>
  </xdr:twoCellAnchor>
  <xdr:twoCellAnchor editAs="oneCell">
    <xdr:from>
      <xdr:col>3</xdr:col>
      <xdr:colOff>1207557</xdr:colOff>
      <xdr:row>114</xdr:row>
      <xdr:rowOff>24340</xdr:rowOff>
    </xdr:from>
    <xdr:to>
      <xdr:col>3</xdr:col>
      <xdr:colOff>1359957</xdr:colOff>
      <xdr:row>114</xdr:row>
      <xdr:rowOff>227540</xdr:rowOff>
    </xdr:to>
    <xdr:pic>
      <xdr:nvPicPr>
        <xdr:cNvPr id="1779" name="Picture 4">
          <a:extLst>
            <a:ext uri="{FF2B5EF4-FFF2-40B4-BE49-F238E27FC236}">
              <a16:creationId xmlns="" xmlns:a16="http://schemas.microsoft.com/office/drawing/2014/main" id="{0F0F2B5D-0B24-4762-9B65-7375EE890DC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49692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114</xdr:row>
      <xdr:rowOff>10583</xdr:rowOff>
    </xdr:from>
    <xdr:to>
      <xdr:col>3</xdr:col>
      <xdr:colOff>158750</xdr:colOff>
      <xdr:row>114</xdr:row>
      <xdr:rowOff>201083</xdr:rowOff>
    </xdr:to>
    <xdr:pic>
      <xdr:nvPicPr>
        <xdr:cNvPr id="1780" name="Picture 1779" descr="http://www.blogcdn.com/media/2012/09/ltenetworks.jpg">
          <a:extLst>
            <a:ext uri="{FF2B5EF4-FFF2-40B4-BE49-F238E27FC236}">
              <a16:creationId xmlns="" xmlns:a16="http://schemas.microsoft.com/office/drawing/2014/main" id="{437B5AF1-9E10-4C3B-BFB3-DD2BDC10A491}"/>
            </a:ext>
          </a:extLst>
        </xdr:cNvPr>
        <xdr:cNvPicPr/>
      </xdr:nvPicPr>
      <xdr:blipFill>
        <a:blip xmlns:r="http://schemas.openxmlformats.org/officeDocument/2006/relationships" r:embed="rId50" cstate="print"/>
        <a:srcRect l="23556" r="27111"/>
        <a:stretch>
          <a:fillRect/>
        </a:stretch>
      </xdr:blipFill>
      <xdr:spPr bwMode="auto">
        <a:xfrm>
          <a:off x="1968500" y="24955500"/>
          <a:ext cx="158750" cy="190500"/>
        </a:xfrm>
        <a:prstGeom prst="rect">
          <a:avLst/>
        </a:prstGeom>
        <a:noFill/>
        <a:ln w="9525">
          <a:noFill/>
          <a:miter lim="800000"/>
          <a:headEnd/>
          <a:tailEnd/>
        </a:ln>
      </xdr:spPr>
    </xdr:pic>
    <xdr:clientData/>
  </xdr:twoCellAnchor>
  <xdr:twoCellAnchor editAs="oneCell">
    <xdr:from>
      <xdr:col>3</xdr:col>
      <xdr:colOff>0</xdr:colOff>
      <xdr:row>116</xdr:row>
      <xdr:rowOff>261408</xdr:rowOff>
    </xdr:from>
    <xdr:to>
      <xdr:col>3</xdr:col>
      <xdr:colOff>209550</xdr:colOff>
      <xdr:row>116</xdr:row>
      <xdr:rowOff>421428</xdr:rowOff>
    </xdr:to>
    <xdr:pic>
      <xdr:nvPicPr>
        <xdr:cNvPr id="1781" name="Picture 5" descr="http://t0.gstatic.com/images?q=tbn:ANd9GcR2wLGNqdW1KVjSkkXzxtY9J7kSH3YArES1m5PQzzCeqCTDlyA1FA">
          <a:extLst>
            <a:ext uri="{FF2B5EF4-FFF2-40B4-BE49-F238E27FC236}">
              <a16:creationId xmlns="" xmlns:a16="http://schemas.microsoft.com/office/drawing/2014/main" id="{1C72A595-5B97-496D-90DE-8AC6212198D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8042658"/>
          <a:ext cx="209550" cy="160020"/>
        </a:xfrm>
        <a:prstGeom prst="rect">
          <a:avLst/>
        </a:prstGeom>
        <a:noFill/>
      </xdr:spPr>
    </xdr:pic>
    <xdr:clientData/>
  </xdr:twoCellAnchor>
  <xdr:twoCellAnchor editAs="oneCell">
    <xdr:from>
      <xdr:col>3</xdr:col>
      <xdr:colOff>1207557</xdr:colOff>
      <xdr:row>116</xdr:row>
      <xdr:rowOff>13757</xdr:rowOff>
    </xdr:from>
    <xdr:to>
      <xdr:col>3</xdr:col>
      <xdr:colOff>1359957</xdr:colOff>
      <xdr:row>116</xdr:row>
      <xdr:rowOff>216957</xdr:rowOff>
    </xdr:to>
    <xdr:pic>
      <xdr:nvPicPr>
        <xdr:cNvPr id="1782" name="Picture 4">
          <a:extLst>
            <a:ext uri="{FF2B5EF4-FFF2-40B4-BE49-F238E27FC236}">
              <a16:creationId xmlns="" xmlns:a16="http://schemas.microsoft.com/office/drawing/2014/main" id="{8FDB8B10-A8DD-4F8D-A73B-0A1881C1F42E}"/>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77950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116</xdr:row>
      <xdr:rowOff>0</xdr:rowOff>
    </xdr:from>
    <xdr:to>
      <xdr:col>3</xdr:col>
      <xdr:colOff>158750</xdr:colOff>
      <xdr:row>116</xdr:row>
      <xdr:rowOff>190500</xdr:rowOff>
    </xdr:to>
    <xdr:pic>
      <xdr:nvPicPr>
        <xdr:cNvPr id="1783" name="Picture 1782" descr="http://www.blogcdn.com/media/2012/09/ltenetworks.jpg">
          <a:extLst>
            <a:ext uri="{FF2B5EF4-FFF2-40B4-BE49-F238E27FC236}">
              <a16:creationId xmlns="" xmlns:a16="http://schemas.microsoft.com/office/drawing/2014/main" id="{36661C47-2677-415A-A102-BACD7BDF9E1E}"/>
            </a:ext>
          </a:extLst>
        </xdr:cNvPr>
        <xdr:cNvPicPr/>
      </xdr:nvPicPr>
      <xdr:blipFill>
        <a:blip xmlns:r="http://schemas.openxmlformats.org/officeDocument/2006/relationships" r:embed="rId50" cstate="print"/>
        <a:srcRect l="23556" r="27111"/>
        <a:stretch>
          <a:fillRect/>
        </a:stretch>
      </xdr:blipFill>
      <xdr:spPr bwMode="auto">
        <a:xfrm>
          <a:off x="1968500" y="27781250"/>
          <a:ext cx="158750" cy="190500"/>
        </a:xfrm>
        <a:prstGeom prst="rect">
          <a:avLst/>
        </a:prstGeom>
        <a:noFill/>
        <a:ln w="9525">
          <a:noFill/>
          <a:miter lim="800000"/>
          <a:headEnd/>
          <a:tailEnd/>
        </a:ln>
      </xdr:spPr>
    </xdr:pic>
    <xdr:clientData/>
  </xdr:twoCellAnchor>
  <xdr:oneCellAnchor>
    <xdr:from>
      <xdr:col>3</xdr:col>
      <xdr:colOff>0</xdr:colOff>
      <xdr:row>115</xdr:row>
      <xdr:rowOff>261408</xdr:rowOff>
    </xdr:from>
    <xdr:ext cx="209550" cy="160020"/>
    <xdr:pic>
      <xdr:nvPicPr>
        <xdr:cNvPr id="1784" name="Picture 5" descr="http://t0.gstatic.com/images?q=tbn:ANd9GcR2wLGNqdW1KVjSkkXzxtY9J7kSH3YArES1m5PQzzCeqCTDlyA1FA">
          <a:extLst>
            <a:ext uri="{FF2B5EF4-FFF2-40B4-BE49-F238E27FC236}">
              <a16:creationId xmlns="" xmlns:a16="http://schemas.microsoft.com/office/drawing/2014/main" id="{F806939F-52D1-409F-84FB-F3216E82D12B}"/>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8042658"/>
          <a:ext cx="209550" cy="160020"/>
        </a:xfrm>
        <a:prstGeom prst="rect">
          <a:avLst/>
        </a:prstGeom>
        <a:noFill/>
      </xdr:spPr>
    </xdr:pic>
    <xdr:clientData/>
  </xdr:oneCellAnchor>
  <xdr:oneCellAnchor>
    <xdr:from>
      <xdr:col>3</xdr:col>
      <xdr:colOff>1207557</xdr:colOff>
      <xdr:row>115</xdr:row>
      <xdr:rowOff>13757</xdr:rowOff>
    </xdr:from>
    <xdr:ext cx="152400" cy="203200"/>
    <xdr:pic>
      <xdr:nvPicPr>
        <xdr:cNvPr id="1785" name="Picture 4">
          <a:extLst>
            <a:ext uri="{FF2B5EF4-FFF2-40B4-BE49-F238E27FC236}">
              <a16:creationId xmlns="" xmlns:a16="http://schemas.microsoft.com/office/drawing/2014/main" id="{0B2F2DB4-8C1C-42E3-8799-23322390A9AD}"/>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7795007"/>
          <a:ext cx="152400" cy="203200"/>
        </a:xfrm>
        <a:prstGeom prst="rect">
          <a:avLst/>
        </a:prstGeom>
        <a:noFill/>
        <a:ln w="1">
          <a:noFill/>
          <a:miter lim="800000"/>
          <a:headEnd/>
          <a:tailEnd type="none" w="med" len="med"/>
        </a:ln>
        <a:effectLst/>
      </xdr:spPr>
    </xdr:pic>
    <xdr:clientData/>
  </xdr:oneCellAnchor>
  <xdr:oneCellAnchor>
    <xdr:from>
      <xdr:col>3</xdr:col>
      <xdr:colOff>0</xdr:colOff>
      <xdr:row>115</xdr:row>
      <xdr:rowOff>0</xdr:rowOff>
    </xdr:from>
    <xdr:ext cx="158750" cy="190500"/>
    <xdr:pic>
      <xdr:nvPicPr>
        <xdr:cNvPr id="1786" name="Picture 1785" descr="http://www.blogcdn.com/media/2012/09/ltenetworks.jpg">
          <a:extLst>
            <a:ext uri="{FF2B5EF4-FFF2-40B4-BE49-F238E27FC236}">
              <a16:creationId xmlns="" xmlns:a16="http://schemas.microsoft.com/office/drawing/2014/main" id="{E07DA7BD-E123-4F65-BA17-80C8D2EA9ECF}"/>
            </a:ext>
          </a:extLst>
        </xdr:cNvPr>
        <xdr:cNvPicPr/>
      </xdr:nvPicPr>
      <xdr:blipFill>
        <a:blip xmlns:r="http://schemas.openxmlformats.org/officeDocument/2006/relationships" r:embed="rId50" cstate="print"/>
        <a:srcRect l="23556" r="27111"/>
        <a:stretch>
          <a:fillRect/>
        </a:stretch>
      </xdr:blipFill>
      <xdr:spPr bwMode="auto">
        <a:xfrm>
          <a:off x="1968500" y="27781250"/>
          <a:ext cx="158750" cy="190500"/>
        </a:xfrm>
        <a:prstGeom prst="rect">
          <a:avLst/>
        </a:prstGeom>
        <a:noFill/>
        <a:ln w="9525">
          <a:noFill/>
          <a:miter lim="800000"/>
          <a:headEnd/>
          <a:tailEnd/>
        </a:ln>
      </xdr:spPr>
    </xdr:pic>
    <xdr:clientData/>
  </xdr:oneCellAnchor>
  <xdr:oneCellAnchor>
    <xdr:from>
      <xdr:col>3</xdr:col>
      <xdr:colOff>0</xdr:colOff>
      <xdr:row>114</xdr:row>
      <xdr:rowOff>261408</xdr:rowOff>
    </xdr:from>
    <xdr:ext cx="209550" cy="160020"/>
    <xdr:pic>
      <xdr:nvPicPr>
        <xdr:cNvPr id="1787" name="Picture 5" descr="http://t0.gstatic.com/images?q=tbn:ANd9GcR2wLGNqdW1KVjSkkXzxtY9J7kSH3YArES1m5PQzzCeqCTDlyA1FA">
          <a:extLst>
            <a:ext uri="{FF2B5EF4-FFF2-40B4-BE49-F238E27FC236}">
              <a16:creationId xmlns="" xmlns:a16="http://schemas.microsoft.com/office/drawing/2014/main" id="{3DC1774A-258D-4EDC-B0DC-8CEC9AA128A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624491"/>
          <a:ext cx="209550" cy="160020"/>
        </a:xfrm>
        <a:prstGeom prst="rect">
          <a:avLst/>
        </a:prstGeom>
        <a:noFill/>
      </xdr:spPr>
    </xdr:pic>
    <xdr:clientData/>
  </xdr:oneCellAnchor>
  <xdr:oneCellAnchor>
    <xdr:from>
      <xdr:col>3</xdr:col>
      <xdr:colOff>1207557</xdr:colOff>
      <xdr:row>114</xdr:row>
      <xdr:rowOff>13757</xdr:rowOff>
    </xdr:from>
    <xdr:ext cx="152400" cy="203200"/>
    <xdr:pic>
      <xdr:nvPicPr>
        <xdr:cNvPr id="1788" name="Picture 4">
          <a:extLst>
            <a:ext uri="{FF2B5EF4-FFF2-40B4-BE49-F238E27FC236}">
              <a16:creationId xmlns="" xmlns:a16="http://schemas.microsoft.com/office/drawing/2014/main" id="{EA1C679F-F8CA-4706-A991-23111875652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6376840"/>
          <a:ext cx="152400" cy="203200"/>
        </a:xfrm>
        <a:prstGeom prst="rect">
          <a:avLst/>
        </a:prstGeom>
        <a:noFill/>
        <a:ln w="1">
          <a:noFill/>
          <a:miter lim="800000"/>
          <a:headEnd/>
          <a:tailEnd type="none" w="med" len="med"/>
        </a:ln>
        <a:effectLst/>
      </xdr:spPr>
    </xdr:pic>
    <xdr:clientData/>
  </xdr:oneCellAnchor>
  <xdr:oneCellAnchor>
    <xdr:from>
      <xdr:col>3</xdr:col>
      <xdr:colOff>0</xdr:colOff>
      <xdr:row>114</xdr:row>
      <xdr:rowOff>0</xdr:rowOff>
    </xdr:from>
    <xdr:ext cx="158750" cy="190500"/>
    <xdr:pic>
      <xdr:nvPicPr>
        <xdr:cNvPr id="1789" name="Picture 1788" descr="http://www.blogcdn.com/media/2012/09/ltenetworks.jpg">
          <a:extLst>
            <a:ext uri="{FF2B5EF4-FFF2-40B4-BE49-F238E27FC236}">
              <a16:creationId xmlns="" xmlns:a16="http://schemas.microsoft.com/office/drawing/2014/main" id="{ECD61019-98EE-4F3A-AEDF-4D8CC3132318}"/>
            </a:ext>
          </a:extLst>
        </xdr:cNvPr>
        <xdr:cNvPicPr/>
      </xdr:nvPicPr>
      <xdr:blipFill>
        <a:blip xmlns:r="http://schemas.openxmlformats.org/officeDocument/2006/relationships" r:embed="rId50" cstate="print"/>
        <a:srcRect l="23556" r="27111"/>
        <a:stretch>
          <a:fillRect/>
        </a:stretch>
      </xdr:blipFill>
      <xdr:spPr bwMode="auto">
        <a:xfrm>
          <a:off x="1968500" y="26363083"/>
          <a:ext cx="158750" cy="190500"/>
        </a:xfrm>
        <a:prstGeom prst="rect">
          <a:avLst/>
        </a:prstGeom>
        <a:noFill/>
        <a:ln w="9525">
          <a:noFill/>
          <a:miter lim="800000"/>
          <a:headEnd/>
          <a:tailEnd/>
        </a:ln>
      </xdr:spPr>
    </xdr:pic>
    <xdr:clientData/>
  </xdr:oneCellAnchor>
  <xdr:oneCellAnchor>
    <xdr:from>
      <xdr:col>3</xdr:col>
      <xdr:colOff>0</xdr:colOff>
      <xdr:row>114</xdr:row>
      <xdr:rowOff>261408</xdr:rowOff>
    </xdr:from>
    <xdr:ext cx="209550" cy="160020"/>
    <xdr:pic>
      <xdr:nvPicPr>
        <xdr:cNvPr id="1790" name="Picture 5" descr="http://t0.gstatic.com/images?q=tbn:ANd9GcR2wLGNqdW1KVjSkkXzxtY9J7kSH3YArES1m5PQzzCeqCTDlyA1FA">
          <a:extLst>
            <a:ext uri="{FF2B5EF4-FFF2-40B4-BE49-F238E27FC236}">
              <a16:creationId xmlns="" xmlns:a16="http://schemas.microsoft.com/office/drawing/2014/main" id="{41ED528F-8FC2-496F-B062-E893F9CEF07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624491"/>
          <a:ext cx="209550" cy="160020"/>
        </a:xfrm>
        <a:prstGeom prst="rect">
          <a:avLst/>
        </a:prstGeom>
        <a:noFill/>
      </xdr:spPr>
    </xdr:pic>
    <xdr:clientData/>
  </xdr:oneCellAnchor>
  <xdr:oneCellAnchor>
    <xdr:from>
      <xdr:col>3</xdr:col>
      <xdr:colOff>1207557</xdr:colOff>
      <xdr:row>114</xdr:row>
      <xdr:rowOff>13757</xdr:rowOff>
    </xdr:from>
    <xdr:ext cx="152400" cy="203200"/>
    <xdr:pic>
      <xdr:nvPicPr>
        <xdr:cNvPr id="1791" name="Picture 4">
          <a:extLst>
            <a:ext uri="{FF2B5EF4-FFF2-40B4-BE49-F238E27FC236}">
              <a16:creationId xmlns="" xmlns:a16="http://schemas.microsoft.com/office/drawing/2014/main" id="{A702DC18-2543-495E-BCE2-C0143D22FC6E}"/>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26376840"/>
          <a:ext cx="152400" cy="203200"/>
        </a:xfrm>
        <a:prstGeom prst="rect">
          <a:avLst/>
        </a:prstGeom>
        <a:noFill/>
        <a:ln w="1">
          <a:noFill/>
          <a:miter lim="800000"/>
          <a:headEnd/>
          <a:tailEnd type="none" w="med" len="med"/>
        </a:ln>
        <a:effectLst/>
      </xdr:spPr>
    </xdr:pic>
    <xdr:clientData/>
  </xdr:oneCellAnchor>
  <xdr:oneCellAnchor>
    <xdr:from>
      <xdr:col>3</xdr:col>
      <xdr:colOff>0</xdr:colOff>
      <xdr:row>114</xdr:row>
      <xdr:rowOff>0</xdr:rowOff>
    </xdr:from>
    <xdr:ext cx="158750" cy="190500"/>
    <xdr:pic>
      <xdr:nvPicPr>
        <xdr:cNvPr id="1792" name="Picture 1791" descr="http://www.blogcdn.com/media/2012/09/ltenetworks.jpg">
          <a:extLst>
            <a:ext uri="{FF2B5EF4-FFF2-40B4-BE49-F238E27FC236}">
              <a16:creationId xmlns="" xmlns:a16="http://schemas.microsoft.com/office/drawing/2014/main" id="{D4A58B47-FD36-4A33-A4CC-29317F8F8A04}"/>
            </a:ext>
          </a:extLst>
        </xdr:cNvPr>
        <xdr:cNvPicPr/>
      </xdr:nvPicPr>
      <xdr:blipFill>
        <a:blip xmlns:r="http://schemas.openxmlformats.org/officeDocument/2006/relationships" r:embed="rId50" cstate="print"/>
        <a:srcRect l="23556" r="27111"/>
        <a:stretch>
          <a:fillRect/>
        </a:stretch>
      </xdr:blipFill>
      <xdr:spPr bwMode="auto">
        <a:xfrm>
          <a:off x="1968500" y="26363083"/>
          <a:ext cx="158750" cy="190500"/>
        </a:xfrm>
        <a:prstGeom prst="rect">
          <a:avLst/>
        </a:prstGeom>
        <a:noFill/>
        <a:ln w="9525">
          <a:noFill/>
          <a:miter lim="800000"/>
          <a:headEnd/>
          <a:tailEnd/>
        </a:ln>
      </xdr:spPr>
    </xdr:pic>
    <xdr:clientData/>
  </xdr:oneCellAnchor>
  <xdr:oneCellAnchor>
    <xdr:from>
      <xdr:col>3</xdr:col>
      <xdr:colOff>0</xdr:colOff>
      <xdr:row>486</xdr:row>
      <xdr:rowOff>261408</xdr:rowOff>
    </xdr:from>
    <xdr:ext cx="209550" cy="160020"/>
    <xdr:pic>
      <xdr:nvPicPr>
        <xdr:cNvPr id="1799" name="Picture 5" descr="http://t0.gstatic.com/images?q=tbn:ANd9GcR2wLGNqdW1KVjSkkXzxtY9J7kSH3YArES1m5PQzzCeqCTDlyA1FA">
          <a:extLst>
            <a:ext uri="{FF2B5EF4-FFF2-40B4-BE49-F238E27FC236}">
              <a16:creationId xmlns="" xmlns:a16="http://schemas.microsoft.com/office/drawing/2014/main" id="{56BDED00-4052-42C6-98F2-6D16F41075E9}"/>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7860991"/>
          <a:ext cx="209550" cy="160020"/>
        </a:xfrm>
        <a:prstGeom prst="rect">
          <a:avLst/>
        </a:prstGeom>
        <a:noFill/>
      </xdr:spPr>
    </xdr:pic>
    <xdr:clientData/>
  </xdr:oneCellAnchor>
  <xdr:oneCellAnchor>
    <xdr:from>
      <xdr:col>3</xdr:col>
      <xdr:colOff>1246721</xdr:colOff>
      <xdr:row>486</xdr:row>
      <xdr:rowOff>23282</xdr:rowOff>
    </xdr:from>
    <xdr:ext cx="152400" cy="203200"/>
    <xdr:pic>
      <xdr:nvPicPr>
        <xdr:cNvPr id="1800" name="Picture 4">
          <a:extLst>
            <a:ext uri="{FF2B5EF4-FFF2-40B4-BE49-F238E27FC236}">
              <a16:creationId xmlns="" xmlns:a16="http://schemas.microsoft.com/office/drawing/2014/main" id="{207485A1-EEAF-40B0-940D-AC43F363088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7622865"/>
          <a:ext cx="152400" cy="203200"/>
        </a:xfrm>
        <a:prstGeom prst="rect">
          <a:avLst/>
        </a:prstGeom>
        <a:noFill/>
        <a:ln w="1">
          <a:noFill/>
          <a:miter lim="800000"/>
          <a:headEnd/>
          <a:tailEnd type="none" w="med" len="med"/>
        </a:ln>
        <a:effectLst/>
      </xdr:spPr>
    </xdr:pic>
    <xdr:clientData/>
  </xdr:oneCellAnchor>
  <xdr:oneCellAnchor>
    <xdr:from>
      <xdr:col>3</xdr:col>
      <xdr:colOff>38099</xdr:colOff>
      <xdr:row>486</xdr:row>
      <xdr:rowOff>0</xdr:rowOff>
    </xdr:from>
    <xdr:ext cx="158750" cy="190500"/>
    <xdr:pic>
      <xdr:nvPicPr>
        <xdr:cNvPr id="1801" name="Picture 1800" descr="http://www.blogcdn.com/media/2012/09/ltenetworks.jpg">
          <a:extLst>
            <a:ext uri="{FF2B5EF4-FFF2-40B4-BE49-F238E27FC236}">
              <a16:creationId xmlns="" xmlns:a16="http://schemas.microsoft.com/office/drawing/2014/main" id="{CAABE0B0-2EB4-4E1E-8AF2-C92778930912}"/>
            </a:ext>
          </a:extLst>
        </xdr:cNvPr>
        <xdr:cNvPicPr/>
      </xdr:nvPicPr>
      <xdr:blipFill>
        <a:blip xmlns:r="http://schemas.openxmlformats.org/officeDocument/2006/relationships" r:embed="rId50" cstate="print"/>
        <a:srcRect l="23556" r="27111"/>
        <a:stretch>
          <a:fillRect/>
        </a:stretch>
      </xdr:blipFill>
      <xdr:spPr bwMode="auto">
        <a:xfrm>
          <a:off x="2006599" y="267599583"/>
          <a:ext cx="158750" cy="190500"/>
        </a:xfrm>
        <a:prstGeom prst="rect">
          <a:avLst/>
        </a:prstGeom>
        <a:noFill/>
        <a:ln w="9525">
          <a:noFill/>
          <a:miter lim="800000"/>
          <a:headEnd/>
          <a:tailEnd/>
        </a:ln>
      </xdr:spPr>
    </xdr:pic>
    <xdr:clientData/>
  </xdr:oneCellAnchor>
  <xdr:oneCellAnchor>
    <xdr:from>
      <xdr:col>3</xdr:col>
      <xdr:colOff>0</xdr:colOff>
      <xdr:row>220</xdr:row>
      <xdr:rowOff>261408</xdr:rowOff>
    </xdr:from>
    <xdr:ext cx="209550" cy="160020"/>
    <xdr:pic>
      <xdr:nvPicPr>
        <xdr:cNvPr id="1804" name="Picture 5" descr="http://t0.gstatic.com/images?q=tbn:ANd9GcR2wLGNqdW1KVjSkkXzxtY9J7kSH3YArES1m5PQzzCeqCTDlyA1FA">
          <a:extLst>
            <a:ext uri="{FF2B5EF4-FFF2-40B4-BE49-F238E27FC236}">
              <a16:creationId xmlns="" xmlns:a16="http://schemas.microsoft.com/office/drawing/2014/main" id="{650D72A8-DD29-41AF-8789-3708F707DD9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0781991"/>
          <a:ext cx="209550" cy="160020"/>
        </a:xfrm>
        <a:prstGeom prst="rect">
          <a:avLst/>
        </a:prstGeom>
        <a:noFill/>
      </xdr:spPr>
    </xdr:pic>
    <xdr:clientData/>
  </xdr:oneCellAnchor>
  <xdr:oneCellAnchor>
    <xdr:from>
      <xdr:col>3</xdr:col>
      <xdr:colOff>1246721</xdr:colOff>
      <xdr:row>220</xdr:row>
      <xdr:rowOff>23282</xdr:rowOff>
    </xdr:from>
    <xdr:ext cx="152400" cy="203200"/>
    <xdr:pic>
      <xdr:nvPicPr>
        <xdr:cNvPr id="1805" name="Picture 4">
          <a:extLst>
            <a:ext uri="{FF2B5EF4-FFF2-40B4-BE49-F238E27FC236}">
              <a16:creationId xmlns="" xmlns:a16="http://schemas.microsoft.com/office/drawing/2014/main" id="{761A2087-46B8-4227-AE35-39A2A6D819E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0543865"/>
          <a:ext cx="152400" cy="203200"/>
        </a:xfrm>
        <a:prstGeom prst="rect">
          <a:avLst/>
        </a:prstGeom>
        <a:noFill/>
        <a:ln w="1">
          <a:noFill/>
          <a:miter lim="800000"/>
          <a:headEnd/>
          <a:tailEnd type="none" w="med" len="med"/>
        </a:ln>
        <a:effectLst/>
      </xdr:spPr>
    </xdr:pic>
    <xdr:clientData/>
  </xdr:oneCellAnchor>
  <xdr:oneCellAnchor>
    <xdr:from>
      <xdr:col>3</xdr:col>
      <xdr:colOff>38099</xdr:colOff>
      <xdr:row>220</xdr:row>
      <xdr:rowOff>0</xdr:rowOff>
    </xdr:from>
    <xdr:ext cx="158750" cy="190500"/>
    <xdr:pic>
      <xdr:nvPicPr>
        <xdr:cNvPr id="1806" name="Picture 1805" descr="http://www.blogcdn.com/media/2012/09/ltenetworks.jpg">
          <a:extLst>
            <a:ext uri="{FF2B5EF4-FFF2-40B4-BE49-F238E27FC236}">
              <a16:creationId xmlns="" xmlns:a16="http://schemas.microsoft.com/office/drawing/2014/main" id="{81719E33-4457-466F-BC9D-8A666474A64A}"/>
            </a:ext>
          </a:extLst>
        </xdr:cNvPr>
        <xdr:cNvPicPr/>
      </xdr:nvPicPr>
      <xdr:blipFill>
        <a:blip xmlns:r="http://schemas.openxmlformats.org/officeDocument/2006/relationships" r:embed="rId50" cstate="print"/>
        <a:srcRect l="23556" r="27111"/>
        <a:stretch>
          <a:fillRect/>
        </a:stretch>
      </xdr:blipFill>
      <xdr:spPr bwMode="auto">
        <a:xfrm>
          <a:off x="2006599" y="270520583"/>
          <a:ext cx="158750" cy="190500"/>
        </a:xfrm>
        <a:prstGeom prst="rect">
          <a:avLst/>
        </a:prstGeom>
        <a:noFill/>
        <a:ln w="9525">
          <a:noFill/>
          <a:miter lim="800000"/>
          <a:headEnd/>
          <a:tailEnd/>
        </a:ln>
      </xdr:spPr>
    </xdr:pic>
    <xdr:clientData/>
  </xdr:oneCellAnchor>
  <xdr:oneCellAnchor>
    <xdr:from>
      <xdr:col>3</xdr:col>
      <xdr:colOff>0</xdr:colOff>
      <xdr:row>219</xdr:row>
      <xdr:rowOff>261408</xdr:rowOff>
    </xdr:from>
    <xdr:ext cx="209550" cy="160020"/>
    <xdr:pic>
      <xdr:nvPicPr>
        <xdr:cNvPr id="1810" name="Picture 5" descr="http://t0.gstatic.com/images?q=tbn:ANd9GcR2wLGNqdW1KVjSkkXzxtY9J7kSH3YArES1m5PQzzCeqCTDlyA1FA">
          <a:extLst>
            <a:ext uri="{FF2B5EF4-FFF2-40B4-BE49-F238E27FC236}">
              <a16:creationId xmlns="" xmlns:a16="http://schemas.microsoft.com/office/drawing/2014/main" id="{B46AFC05-6B13-41F6-BE42-6F2257A08BE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0781991"/>
          <a:ext cx="209550" cy="160020"/>
        </a:xfrm>
        <a:prstGeom prst="rect">
          <a:avLst/>
        </a:prstGeom>
        <a:noFill/>
      </xdr:spPr>
    </xdr:pic>
    <xdr:clientData/>
  </xdr:oneCellAnchor>
  <xdr:oneCellAnchor>
    <xdr:from>
      <xdr:col>3</xdr:col>
      <xdr:colOff>1246721</xdr:colOff>
      <xdr:row>219</xdr:row>
      <xdr:rowOff>23282</xdr:rowOff>
    </xdr:from>
    <xdr:ext cx="152400" cy="203200"/>
    <xdr:pic>
      <xdr:nvPicPr>
        <xdr:cNvPr id="1811" name="Picture 4">
          <a:extLst>
            <a:ext uri="{FF2B5EF4-FFF2-40B4-BE49-F238E27FC236}">
              <a16:creationId xmlns="" xmlns:a16="http://schemas.microsoft.com/office/drawing/2014/main" id="{A33089A4-82C2-4B05-A7FF-009158B1B5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0543865"/>
          <a:ext cx="152400" cy="203200"/>
        </a:xfrm>
        <a:prstGeom prst="rect">
          <a:avLst/>
        </a:prstGeom>
        <a:noFill/>
        <a:ln w="1">
          <a:noFill/>
          <a:miter lim="800000"/>
          <a:headEnd/>
          <a:tailEnd type="none" w="med" len="med"/>
        </a:ln>
        <a:effectLst/>
      </xdr:spPr>
    </xdr:pic>
    <xdr:clientData/>
  </xdr:oneCellAnchor>
  <xdr:oneCellAnchor>
    <xdr:from>
      <xdr:col>3</xdr:col>
      <xdr:colOff>38099</xdr:colOff>
      <xdr:row>219</xdr:row>
      <xdr:rowOff>0</xdr:rowOff>
    </xdr:from>
    <xdr:ext cx="158750" cy="190500"/>
    <xdr:pic>
      <xdr:nvPicPr>
        <xdr:cNvPr id="1812" name="Picture 1811" descr="http://www.blogcdn.com/media/2012/09/ltenetworks.jpg">
          <a:extLst>
            <a:ext uri="{FF2B5EF4-FFF2-40B4-BE49-F238E27FC236}">
              <a16:creationId xmlns="" xmlns:a16="http://schemas.microsoft.com/office/drawing/2014/main" id="{0CB91B57-B6C0-4C87-B3ED-E3718A8C8955}"/>
            </a:ext>
          </a:extLst>
        </xdr:cNvPr>
        <xdr:cNvPicPr/>
      </xdr:nvPicPr>
      <xdr:blipFill>
        <a:blip xmlns:r="http://schemas.openxmlformats.org/officeDocument/2006/relationships" r:embed="rId50" cstate="print"/>
        <a:srcRect l="23556" r="27111"/>
        <a:stretch>
          <a:fillRect/>
        </a:stretch>
      </xdr:blipFill>
      <xdr:spPr bwMode="auto">
        <a:xfrm>
          <a:off x="2006599" y="270520583"/>
          <a:ext cx="158750" cy="190500"/>
        </a:xfrm>
        <a:prstGeom prst="rect">
          <a:avLst/>
        </a:prstGeom>
        <a:noFill/>
        <a:ln w="9525">
          <a:noFill/>
          <a:miter lim="800000"/>
          <a:headEnd/>
          <a:tailEnd/>
        </a:ln>
      </xdr:spPr>
    </xdr:pic>
    <xdr:clientData/>
  </xdr:oneCellAnchor>
  <xdr:oneCellAnchor>
    <xdr:from>
      <xdr:col>3</xdr:col>
      <xdr:colOff>0</xdr:colOff>
      <xdr:row>253</xdr:row>
      <xdr:rowOff>261408</xdr:rowOff>
    </xdr:from>
    <xdr:ext cx="209550" cy="160020"/>
    <xdr:pic>
      <xdr:nvPicPr>
        <xdr:cNvPr id="1813" name="Picture 5" descr="http://t0.gstatic.com/images?q=tbn:ANd9GcR2wLGNqdW1KVjSkkXzxtY9J7kSH3YArES1m5PQzzCeqCTDlyA1FA">
          <a:extLst>
            <a:ext uri="{FF2B5EF4-FFF2-40B4-BE49-F238E27FC236}">
              <a16:creationId xmlns="" xmlns:a16="http://schemas.microsoft.com/office/drawing/2014/main" id="{9CF0AC91-BC8F-46EB-8949-4961E192F08B}"/>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27748241"/>
          <a:ext cx="209550" cy="160020"/>
        </a:xfrm>
        <a:prstGeom prst="rect">
          <a:avLst/>
        </a:prstGeom>
        <a:noFill/>
      </xdr:spPr>
    </xdr:pic>
    <xdr:clientData/>
  </xdr:oneCellAnchor>
  <xdr:oneCellAnchor>
    <xdr:from>
      <xdr:col>3</xdr:col>
      <xdr:colOff>1207557</xdr:colOff>
      <xdr:row>253</xdr:row>
      <xdr:rowOff>13757</xdr:rowOff>
    </xdr:from>
    <xdr:ext cx="152400" cy="203200"/>
    <xdr:pic>
      <xdr:nvPicPr>
        <xdr:cNvPr id="1814" name="Picture 4">
          <a:extLst>
            <a:ext uri="{FF2B5EF4-FFF2-40B4-BE49-F238E27FC236}">
              <a16:creationId xmlns="" xmlns:a16="http://schemas.microsoft.com/office/drawing/2014/main" id="{5656B174-AB4E-4A01-AC96-AFD7E2C00FA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27500590"/>
          <a:ext cx="152400" cy="203200"/>
        </a:xfrm>
        <a:prstGeom prst="rect">
          <a:avLst/>
        </a:prstGeom>
        <a:noFill/>
        <a:ln w="1">
          <a:noFill/>
          <a:miter lim="800000"/>
          <a:headEnd/>
          <a:tailEnd type="none" w="med" len="med"/>
        </a:ln>
        <a:effectLst/>
      </xdr:spPr>
    </xdr:pic>
    <xdr:clientData/>
  </xdr:oneCellAnchor>
  <xdr:oneCellAnchor>
    <xdr:from>
      <xdr:col>3</xdr:col>
      <xdr:colOff>38099</xdr:colOff>
      <xdr:row>253</xdr:row>
      <xdr:rowOff>0</xdr:rowOff>
    </xdr:from>
    <xdr:ext cx="158750" cy="190500"/>
    <xdr:pic>
      <xdr:nvPicPr>
        <xdr:cNvPr id="1815" name="Picture 1814" descr="http://www.blogcdn.com/media/2012/09/ltenetworks.jpg">
          <a:extLst>
            <a:ext uri="{FF2B5EF4-FFF2-40B4-BE49-F238E27FC236}">
              <a16:creationId xmlns="" xmlns:a16="http://schemas.microsoft.com/office/drawing/2014/main" id="{9C848587-7E90-477C-B32D-C867854C6B1F}"/>
            </a:ext>
          </a:extLst>
        </xdr:cNvPr>
        <xdr:cNvPicPr/>
      </xdr:nvPicPr>
      <xdr:blipFill>
        <a:blip xmlns:r="http://schemas.openxmlformats.org/officeDocument/2006/relationships" r:embed="rId50" cstate="print"/>
        <a:srcRect l="23556" r="27111"/>
        <a:stretch>
          <a:fillRect/>
        </a:stretch>
      </xdr:blipFill>
      <xdr:spPr bwMode="auto">
        <a:xfrm>
          <a:off x="2006599" y="127486833"/>
          <a:ext cx="158750" cy="190500"/>
        </a:xfrm>
        <a:prstGeom prst="rect">
          <a:avLst/>
        </a:prstGeom>
        <a:noFill/>
        <a:ln w="9525">
          <a:noFill/>
          <a:miter lim="800000"/>
          <a:headEnd/>
          <a:tailEnd/>
        </a:ln>
      </xdr:spPr>
    </xdr:pic>
    <xdr:clientData/>
  </xdr:oneCellAnchor>
  <xdr:oneCellAnchor>
    <xdr:from>
      <xdr:col>3</xdr:col>
      <xdr:colOff>0</xdr:colOff>
      <xdr:row>277</xdr:row>
      <xdr:rowOff>261408</xdr:rowOff>
    </xdr:from>
    <xdr:ext cx="209550" cy="160020"/>
    <xdr:pic>
      <xdr:nvPicPr>
        <xdr:cNvPr id="1818" name="Picture 5" descr="http://t0.gstatic.com/images?q=tbn:ANd9GcR2wLGNqdW1KVjSkkXzxtY9J7kSH3YArES1m5PQzzCeqCTDlyA1FA">
          <a:extLst>
            <a:ext uri="{FF2B5EF4-FFF2-40B4-BE49-F238E27FC236}">
              <a16:creationId xmlns="" xmlns:a16="http://schemas.microsoft.com/office/drawing/2014/main" id="{A57A56F7-EBB5-42E7-BB9F-3AAF6354B31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44977908"/>
          <a:ext cx="209550" cy="160020"/>
        </a:xfrm>
        <a:prstGeom prst="rect">
          <a:avLst/>
        </a:prstGeom>
        <a:noFill/>
      </xdr:spPr>
    </xdr:pic>
    <xdr:clientData/>
  </xdr:oneCellAnchor>
  <xdr:oneCellAnchor>
    <xdr:from>
      <xdr:col>3</xdr:col>
      <xdr:colOff>1207557</xdr:colOff>
      <xdr:row>277</xdr:row>
      <xdr:rowOff>13757</xdr:rowOff>
    </xdr:from>
    <xdr:ext cx="152400" cy="203200"/>
    <xdr:pic>
      <xdr:nvPicPr>
        <xdr:cNvPr id="1819" name="Picture 4">
          <a:extLst>
            <a:ext uri="{FF2B5EF4-FFF2-40B4-BE49-F238E27FC236}">
              <a16:creationId xmlns="" xmlns:a16="http://schemas.microsoft.com/office/drawing/2014/main" id="{400229A1-FE7B-438B-BAB2-6BD45032322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44730257"/>
          <a:ext cx="152400" cy="203200"/>
        </a:xfrm>
        <a:prstGeom prst="rect">
          <a:avLst/>
        </a:prstGeom>
        <a:noFill/>
        <a:ln w="1">
          <a:noFill/>
          <a:miter lim="800000"/>
          <a:headEnd/>
          <a:tailEnd type="none" w="med" len="med"/>
        </a:ln>
        <a:effectLst/>
      </xdr:spPr>
    </xdr:pic>
    <xdr:clientData/>
  </xdr:oneCellAnchor>
  <xdr:oneCellAnchor>
    <xdr:from>
      <xdr:col>3</xdr:col>
      <xdr:colOff>38099</xdr:colOff>
      <xdr:row>277</xdr:row>
      <xdr:rowOff>0</xdr:rowOff>
    </xdr:from>
    <xdr:ext cx="158750" cy="190500"/>
    <xdr:pic>
      <xdr:nvPicPr>
        <xdr:cNvPr id="1820" name="Picture 1819" descr="http://www.blogcdn.com/media/2012/09/ltenetworks.jpg">
          <a:extLst>
            <a:ext uri="{FF2B5EF4-FFF2-40B4-BE49-F238E27FC236}">
              <a16:creationId xmlns="" xmlns:a16="http://schemas.microsoft.com/office/drawing/2014/main" id="{87B49C63-20B0-4568-AFCC-70593DEA564F}"/>
            </a:ext>
          </a:extLst>
        </xdr:cNvPr>
        <xdr:cNvPicPr/>
      </xdr:nvPicPr>
      <xdr:blipFill>
        <a:blip xmlns:r="http://schemas.openxmlformats.org/officeDocument/2006/relationships" r:embed="rId50" cstate="print"/>
        <a:srcRect l="23556" r="27111"/>
        <a:stretch>
          <a:fillRect/>
        </a:stretch>
      </xdr:blipFill>
      <xdr:spPr bwMode="auto">
        <a:xfrm>
          <a:off x="2006599" y="144716500"/>
          <a:ext cx="158750" cy="190500"/>
        </a:xfrm>
        <a:prstGeom prst="rect">
          <a:avLst/>
        </a:prstGeom>
        <a:noFill/>
        <a:ln w="9525">
          <a:noFill/>
          <a:miter lim="800000"/>
          <a:headEnd/>
          <a:tailEnd/>
        </a:ln>
      </xdr:spPr>
    </xdr:pic>
    <xdr:clientData/>
  </xdr:oneCellAnchor>
  <xdr:oneCellAnchor>
    <xdr:from>
      <xdr:col>3</xdr:col>
      <xdr:colOff>0</xdr:colOff>
      <xdr:row>485</xdr:row>
      <xdr:rowOff>261408</xdr:rowOff>
    </xdr:from>
    <xdr:ext cx="209550" cy="160020"/>
    <xdr:pic>
      <xdr:nvPicPr>
        <xdr:cNvPr id="1824" name="Picture 5" descr="http://t0.gstatic.com/images?q=tbn:ANd9GcR2wLGNqdW1KVjSkkXzxtY9J7kSH3YArES1m5PQzzCeqCTDlyA1FA">
          <a:extLst>
            <a:ext uri="{FF2B5EF4-FFF2-40B4-BE49-F238E27FC236}">
              <a16:creationId xmlns="" xmlns:a16="http://schemas.microsoft.com/office/drawing/2014/main" id="{FBA8ABF6-BE89-4B6A-AEA1-905901EB14D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1300575"/>
          <a:ext cx="209550" cy="160020"/>
        </a:xfrm>
        <a:prstGeom prst="rect">
          <a:avLst/>
        </a:prstGeom>
        <a:noFill/>
      </xdr:spPr>
    </xdr:pic>
    <xdr:clientData/>
  </xdr:oneCellAnchor>
  <xdr:oneCellAnchor>
    <xdr:from>
      <xdr:col>3</xdr:col>
      <xdr:colOff>1246721</xdr:colOff>
      <xdr:row>485</xdr:row>
      <xdr:rowOff>23282</xdr:rowOff>
    </xdr:from>
    <xdr:ext cx="152400" cy="203200"/>
    <xdr:pic>
      <xdr:nvPicPr>
        <xdr:cNvPr id="1825" name="Picture 4">
          <a:extLst>
            <a:ext uri="{FF2B5EF4-FFF2-40B4-BE49-F238E27FC236}">
              <a16:creationId xmlns="" xmlns:a16="http://schemas.microsoft.com/office/drawing/2014/main" id="{F1F26E16-41BD-472B-9E17-6D89AEE4EFF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1062449"/>
          <a:ext cx="152400" cy="203200"/>
        </a:xfrm>
        <a:prstGeom prst="rect">
          <a:avLst/>
        </a:prstGeom>
        <a:noFill/>
        <a:ln w="1">
          <a:noFill/>
          <a:miter lim="800000"/>
          <a:headEnd/>
          <a:tailEnd type="none" w="med" len="med"/>
        </a:ln>
        <a:effectLst/>
      </xdr:spPr>
    </xdr:pic>
    <xdr:clientData/>
  </xdr:oneCellAnchor>
  <xdr:oneCellAnchor>
    <xdr:from>
      <xdr:col>3</xdr:col>
      <xdr:colOff>38099</xdr:colOff>
      <xdr:row>485</xdr:row>
      <xdr:rowOff>0</xdr:rowOff>
    </xdr:from>
    <xdr:ext cx="158750" cy="190500"/>
    <xdr:pic>
      <xdr:nvPicPr>
        <xdr:cNvPr id="1826" name="Picture 1825" descr="http://www.blogcdn.com/media/2012/09/ltenetworks.jpg">
          <a:extLst>
            <a:ext uri="{FF2B5EF4-FFF2-40B4-BE49-F238E27FC236}">
              <a16:creationId xmlns="" xmlns:a16="http://schemas.microsoft.com/office/drawing/2014/main" id="{D1E15D1F-0B30-4FA1-ACC4-72A94ED720C1}"/>
            </a:ext>
          </a:extLst>
        </xdr:cNvPr>
        <xdr:cNvPicPr/>
      </xdr:nvPicPr>
      <xdr:blipFill>
        <a:blip xmlns:r="http://schemas.openxmlformats.org/officeDocument/2006/relationships" r:embed="rId50" cstate="print"/>
        <a:srcRect l="23556" r="27111"/>
        <a:stretch>
          <a:fillRect/>
        </a:stretch>
      </xdr:blipFill>
      <xdr:spPr bwMode="auto">
        <a:xfrm>
          <a:off x="2006599" y="271039167"/>
          <a:ext cx="158750" cy="190500"/>
        </a:xfrm>
        <a:prstGeom prst="rect">
          <a:avLst/>
        </a:prstGeom>
        <a:noFill/>
        <a:ln w="9525">
          <a:noFill/>
          <a:miter lim="800000"/>
          <a:headEnd/>
          <a:tailEnd/>
        </a:ln>
      </xdr:spPr>
    </xdr:pic>
    <xdr:clientData/>
  </xdr:oneCellAnchor>
  <xdr:oneCellAnchor>
    <xdr:from>
      <xdr:col>3</xdr:col>
      <xdr:colOff>0</xdr:colOff>
      <xdr:row>484</xdr:row>
      <xdr:rowOff>261408</xdr:rowOff>
    </xdr:from>
    <xdr:ext cx="209550" cy="160020"/>
    <xdr:pic>
      <xdr:nvPicPr>
        <xdr:cNvPr id="1827" name="Picture 5" descr="http://t0.gstatic.com/images?q=tbn:ANd9GcR2wLGNqdW1KVjSkkXzxtY9J7kSH3YArES1m5PQzzCeqCTDlyA1FA">
          <a:extLst>
            <a:ext uri="{FF2B5EF4-FFF2-40B4-BE49-F238E27FC236}">
              <a16:creationId xmlns="" xmlns:a16="http://schemas.microsoft.com/office/drawing/2014/main" id="{8B3D899F-E8BB-4A8A-B24E-CF8985548DDE}"/>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69840075"/>
          <a:ext cx="209550" cy="160020"/>
        </a:xfrm>
        <a:prstGeom prst="rect">
          <a:avLst/>
        </a:prstGeom>
        <a:noFill/>
      </xdr:spPr>
    </xdr:pic>
    <xdr:clientData/>
  </xdr:oneCellAnchor>
  <xdr:oneCellAnchor>
    <xdr:from>
      <xdr:col>3</xdr:col>
      <xdr:colOff>1246721</xdr:colOff>
      <xdr:row>484</xdr:row>
      <xdr:rowOff>23282</xdr:rowOff>
    </xdr:from>
    <xdr:ext cx="152400" cy="203200"/>
    <xdr:pic>
      <xdr:nvPicPr>
        <xdr:cNvPr id="1828" name="Picture 4">
          <a:extLst>
            <a:ext uri="{FF2B5EF4-FFF2-40B4-BE49-F238E27FC236}">
              <a16:creationId xmlns="" xmlns:a16="http://schemas.microsoft.com/office/drawing/2014/main" id="{3ECF7B60-9280-487E-AF18-B12DA31B1D7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69601949"/>
          <a:ext cx="152400" cy="203200"/>
        </a:xfrm>
        <a:prstGeom prst="rect">
          <a:avLst/>
        </a:prstGeom>
        <a:noFill/>
        <a:ln w="1">
          <a:noFill/>
          <a:miter lim="800000"/>
          <a:headEnd/>
          <a:tailEnd type="none" w="med" len="med"/>
        </a:ln>
        <a:effectLst/>
      </xdr:spPr>
    </xdr:pic>
    <xdr:clientData/>
  </xdr:oneCellAnchor>
  <xdr:oneCellAnchor>
    <xdr:from>
      <xdr:col>3</xdr:col>
      <xdr:colOff>38099</xdr:colOff>
      <xdr:row>484</xdr:row>
      <xdr:rowOff>0</xdr:rowOff>
    </xdr:from>
    <xdr:ext cx="158750" cy="190500"/>
    <xdr:pic>
      <xdr:nvPicPr>
        <xdr:cNvPr id="1829" name="Picture 1828" descr="http://www.blogcdn.com/media/2012/09/ltenetworks.jpg">
          <a:extLst>
            <a:ext uri="{FF2B5EF4-FFF2-40B4-BE49-F238E27FC236}">
              <a16:creationId xmlns="" xmlns:a16="http://schemas.microsoft.com/office/drawing/2014/main" id="{DE551EC8-CEA1-4ECB-B0D9-54477F84C882}"/>
            </a:ext>
          </a:extLst>
        </xdr:cNvPr>
        <xdr:cNvPicPr/>
      </xdr:nvPicPr>
      <xdr:blipFill>
        <a:blip xmlns:r="http://schemas.openxmlformats.org/officeDocument/2006/relationships" r:embed="rId50" cstate="print"/>
        <a:srcRect l="23556" r="27111"/>
        <a:stretch>
          <a:fillRect/>
        </a:stretch>
      </xdr:blipFill>
      <xdr:spPr bwMode="auto">
        <a:xfrm>
          <a:off x="2006599" y="269578667"/>
          <a:ext cx="158750" cy="190500"/>
        </a:xfrm>
        <a:prstGeom prst="rect">
          <a:avLst/>
        </a:prstGeom>
        <a:noFill/>
        <a:ln w="9525">
          <a:noFill/>
          <a:miter lim="800000"/>
          <a:headEnd/>
          <a:tailEnd/>
        </a:ln>
      </xdr:spPr>
    </xdr:pic>
    <xdr:clientData/>
  </xdr:oneCellAnchor>
  <xdr:oneCellAnchor>
    <xdr:from>
      <xdr:col>3</xdr:col>
      <xdr:colOff>0</xdr:colOff>
      <xdr:row>483</xdr:row>
      <xdr:rowOff>261408</xdr:rowOff>
    </xdr:from>
    <xdr:ext cx="209550" cy="160020"/>
    <xdr:pic>
      <xdr:nvPicPr>
        <xdr:cNvPr id="1722" name="Picture 5" descr="http://t0.gstatic.com/images?q=tbn:ANd9GcR2wLGNqdW1KVjSkkXzxtY9J7kSH3YArES1m5PQzzCeqCTDlyA1FA">
          <a:extLst>
            <a:ext uri="{FF2B5EF4-FFF2-40B4-BE49-F238E27FC236}">
              <a16:creationId xmlns="" xmlns:a16="http://schemas.microsoft.com/office/drawing/2014/main" id="{215C50AF-1AD2-4CBF-8373-A723F643B3B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7057908"/>
          <a:ext cx="209550" cy="160020"/>
        </a:xfrm>
        <a:prstGeom prst="rect">
          <a:avLst/>
        </a:prstGeom>
        <a:noFill/>
      </xdr:spPr>
    </xdr:pic>
    <xdr:clientData/>
  </xdr:oneCellAnchor>
  <xdr:oneCellAnchor>
    <xdr:from>
      <xdr:col>3</xdr:col>
      <xdr:colOff>1246721</xdr:colOff>
      <xdr:row>483</xdr:row>
      <xdr:rowOff>23282</xdr:rowOff>
    </xdr:from>
    <xdr:ext cx="152400" cy="203200"/>
    <xdr:pic>
      <xdr:nvPicPr>
        <xdr:cNvPr id="1729" name="Picture 4">
          <a:extLst>
            <a:ext uri="{FF2B5EF4-FFF2-40B4-BE49-F238E27FC236}">
              <a16:creationId xmlns="" xmlns:a16="http://schemas.microsoft.com/office/drawing/2014/main" id="{05C944AD-B196-4BD7-B536-EFA0454ACC8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6819782"/>
          <a:ext cx="152400" cy="203200"/>
        </a:xfrm>
        <a:prstGeom prst="rect">
          <a:avLst/>
        </a:prstGeom>
        <a:noFill/>
        <a:ln w="1">
          <a:noFill/>
          <a:miter lim="800000"/>
          <a:headEnd/>
          <a:tailEnd type="none" w="med" len="med"/>
        </a:ln>
        <a:effectLst/>
      </xdr:spPr>
    </xdr:pic>
    <xdr:clientData/>
  </xdr:oneCellAnchor>
  <xdr:oneCellAnchor>
    <xdr:from>
      <xdr:col>3</xdr:col>
      <xdr:colOff>38099</xdr:colOff>
      <xdr:row>483</xdr:row>
      <xdr:rowOff>0</xdr:rowOff>
    </xdr:from>
    <xdr:ext cx="158750" cy="190500"/>
    <xdr:pic>
      <xdr:nvPicPr>
        <xdr:cNvPr id="1733" name="Picture 1732" descr="http://www.blogcdn.com/media/2012/09/ltenetworks.jpg">
          <a:extLst>
            <a:ext uri="{FF2B5EF4-FFF2-40B4-BE49-F238E27FC236}">
              <a16:creationId xmlns="" xmlns:a16="http://schemas.microsoft.com/office/drawing/2014/main" id="{33C538B1-4091-429F-B48E-2E2AEBA92CB4}"/>
            </a:ext>
          </a:extLst>
        </xdr:cNvPr>
        <xdr:cNvPicPr/>
      </xdr:nvPicPr>
      <xdr:blipFill>
        <a:blip xmlns:r="http://schemas.openxmlformats.org/officeDocument/2006/relationships" r:embed="rId50" cstate="print"/>
        <a:srcRect l="23556" r="27111"/>
        <a:stretch>
          <a:fillRect/>
        </a:stretch>
      </xdr:blipFill>
      <xdr:spPr bwMode="auto">
        <a:xfrm>
          <a:off x="2006599" y="276796500"/>
          <a:ext cx="158750" cy="190500"/>
        </a:xfrm>
        <a:prstGeom prst="rect">
          <a:avLst/>
        </a:prstGeom>
        <a:noFill/>
        <a:ln w="9525">
          <a:noFill/>
          <a:miter lim="800000"/>
          <a:headEnd/>
          <a:tailEnd/>
        </a:ln>
      </xdr:spPr>
    </xdr:pic>
    <xdr:clientData/>
  </xdr:oneCellAnchor>
  <xdr:oneCellAnchor>
    <xdr:from>
      <xdr:col>3</xdr:col>
      <xdr:colOff>0</xdr:colOff>
      <xdr:row>482</xdr:row>
      <xdr:rowOff>261408</xdr:rowOff>
    </xdr:from>
    <xdr:ext cx="209550" cy="160020"/>
    <xdr:pic>
      <xdr:nvPicPr>
        <xdr:cNvPr id="1734" name="Picture 5" descr="http://t0.gstatic.com/images?q=tbn:ANd9GcR2wLGNqdW1KVjSkkXzxtY9J7kSH3YArES1m5PQzzCeqCTDlyA1FA">
          <a:extLst>
            <a:ext uri="{FF2B5EF4-FFF2-40B4-BE49-F238E27FC236}">
              <a16:creationId xmlns="" xmlns:a16="http://schemas.microsoft.com/office/drawing/2014/main" id="{3562E02E-F94E-497F-BE58-B6463B755D9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7057908"/>
          <a:ext cx="209550" cy="160020"/>
        </a:xfrm>
        <a:prstGeom prst="rect">
          <a:avLst/>
        </a:prstGeom>
        <a:noFill/>
      </xdr:spPr>
    </xdr:pic>
    <xdr:clientData/>
  </xdr:oneCellAnchor>
  <xdr:oneCellAnchor>
    <xdr:from>
      <xdr:col>3</xdr:col>
      <xdr:colOff>1246721</xdr:colOff>
      <xdr:row>482</xdr:row>
      <xdr:rowOff>23282</xdr:rowOff>
    </xdr:from>
    <xdr:ext cx="152400" cy="203200"/>
    <xdr:pic>
      <xdr:nvPicPr>
        <xdr:cNvPr id="1735" name="Picture 4">
          <a:extLst>
            <a:ext uri="{FF2B5EF4-FFF2-40B4-BE49-F238E27FC236}">
              <a16:creationId xmlns="" xmlns:a16="http://schemas.microsoft.com/office/drawing/2014/main" id="{AB2FEB0F-5DFD-412B-91C1-BEC06E47824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6819782"/>
          <a:ext cx="152400" cy="203200"/>
        </a:xfrm>
        <a:prstGeom prst="rect">
          <a:avLst/>
        </a:prstGeom>
        <a:noFill/>
        <a:ln w="1">
          <a:noFill/>
          <a:miter lim="800000"/>
          <a:headEnd/>
          <a:tailEnd type="none" w="med" len="med"/>
        </a:ln>
        <a:effectLst/>
      </xdr:spPr>
    </xdr:pic>
    <xdr:clientData/>
  </xdr:oneCellAnchor>
  <xdr:oneCellAnchor>
    <xdr:from>
      <xdr:col>3</xdr:col>
      <xdr:colOff>38099</xdr:colOff>
      <xdr:row>482</xdr:row>
      <xdr:rowOff>0</xdr:rowOff>
    </xdr:from>
    <xdr:ext cx="158750" cy="190500"/>
    <xdr:pic>
      <xdr:nvPicPr>
        <xdr:cNvPr id="1736" name="Picture 1735" descr="http://www.blogcdn.com/media/2012/09/ltenetworks.jpg">
          <a:extLst>
            <a:ext uri="{FF2B5EF4-FFF2-40B4-BE49-F238E27FC236}">
              <a16:creationId xmlns="" xmlns:a16="http://schemas.microsoft.com/office/drawing/2014/main" id="{AEA80848-2E1F-4776-BA80-1938027EA71C}"/>
            </a:ext>
          </a:extLst>
        </xdr:cNvPr>
        <xdr:cNvPicPr/>
      </xdr:nvPicPr>
      <xdr:blipFill>
        <a:blip xmlns:r="http://schemas.openxmlformats.org/officeDocument/2006/relationships" r:embed="rId50" cstate="print"/>
        <a:srcRect l="23556" r="27111"/>
        <a:stretch>
          <a:fillRect/>
        </a:stretch>
      </xdr:blipFill>
      <xdr:spPr bwMode="auto">
        <a:xfrm>
          <a:off x="2006599" y="276796500"/>
          <a:ext cx="158750" cy="190500"/>
        </a:xfrm>
        <a:prstGeom prst="rect">
          <a:avLst/>
        </a:prstGeom>
        <a:noFill/>
        <a:ln w="9525">
          <a:noFill/>
          <a:miter lim="800000"/>
          <a:headEnd/>
          <a:tailEnd/>
        </a:ln>
      </xdr:spPr>
    </xdr:pic>
    <xdr:clientData/>
  </xdr:oneCellAnchor>
  <xdr:oneCellAnchor>
    <xdr:from>
      <xdr:col>3</xdr:col>
      <xdr:colOff>0</xdr:colOff>
      <xdr:row>481</xdr:row>
      <xdr:rowOff>261408</xdr:rowOff>
    </xdr:from>
    <xdr:ext cx="209550" cy="160020"/>
    <xdr:pic>
      <xdr:nvPicPr>
        <xdr:cNvPr id="1740" name="Picture 5" descr="http://t0.gstatic.com/images?q=tbn:ANd9GcR2wLGNqdW1KVjSkkXzxtY9J7kSH3YArES1m5PQzzCeqCTDlyA1FA">
          <a:extLst>
            <a:ext uri="{FF2B5EF4-FFF2-40B4-BE49-F238E27FC236}">
              <a16:creationId xmlns="" xmlns:a16="http://schemas.microsoft.com/office/drawing/2014/main" id="{165AD18A-6D33-4CDA-A851-58936B6D87C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78317325"/>
          <a:ext cx="209550" cy="160020"/>
        </a:xfrm>
        <a:prstGeom prst="rect">
          <a:avLst/>
        </a:prstGeom>
        <a:noFill/>
      </xdr:spPr>
    </xdr:pic>
    <xdr:clientData/>
  </xdr:oneCellAnchor>
  <xdr:oneCellAnchor>
    <xdr:from>
      <xdr:col>3</xdr:col>
      <xdr:colOff>1246721</xdr:colOff>
      <xdr:row>481</xdr:row>
      <xdr:rowOff>23282</xdr:rowOff>
    </xdr:from>
    <xdr:ext cx="152400" cy="203200"/>
    <xdr:pic>
      <xdr:nvPicPr>
        <xdr:cNvPr id="1744" name="Picture 4">
          <a:extLst>
            <a:ext uri="{FF2B5EF4-FFF2-40B4-BE49-F238E27FC236}">
              <a16:creationId xmlns="" xmlns:a16="http://schemas.microsoft.com/office/drawing/2014/main" id="{5FA173F9-1FAE-4D85-895F-55179ADB534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78079199"/>
          <a:ext cx="152400" cy="203200"/>
        </a:xfrm>
        <a:prstGeom prst="rect">
          <a:avLst/>
        </a:prstGeom>
        <a:noFill/>
        <a:ln w="1">
          <a:noFill/>
          <a:miter lim="800000"/>
          <a:headEnd/>
          <a:tailEnd type="none" w="med" len="med"/>
        </a:ln>
        <a:effectLst/>
      </xdr:spPr>
    </xdr:pic>
    <xdr:clientData/>
  </xdr:oneCellAnchor>
  <xdr:oneCellAnchor>
    <xdr:from>
      <xdr:col>3</xdr:col>
      <xdr:colOff>38099</xdr:colOff>
      <xdr:row>481</xdr:row>
      <xdr:rowOff>0</xdr:rowOff>
    </xdr:from>
    <xdr:ext cx="158750" cy="190500"/>
    <xdr:pic>
      <xdr:nvPicPr>
        <xdr:cNvPr id="1748" name="Picture 1747" descr="http://www.blogcdn.com/media/2012/09/ltenetworks.jpg">
          <a:extLst>
            <a:ext uri="{FF2B5EF4-FFF2-40B4-BE49-F238E27FC236}">
              <a16:creationId xmlns="" xmlns:a16="http://schemas.microsoft.com/office/drawing/2014/main" id="{59292E79-EDD5-4E86-947B-237A85D3D2A9}"/>
            </a:ext>
          </a:extLst>
        </xdr:cNvPr>
        <xdr:cNvPicPr/>
      </xdr:nvPicPr>
      <xdr:blipFill>
        <a:blip xmlns:r="http://schemas.openxmlformats.org/officeDocument/2006/relationships" r:embed="rId50" cstate="print"/>
        <a:srcRect l="23556" r="27111"/>
        <a:stretch>
          <a:fillRect/>
        </a:stretch>
      </xdr:blipFill>
      <xdr:spPr bwMode="auto">
        <a:xfrm>
          <a:off x="2006599" y="278055917"/>
          <a:ext cx="158750" cy="190500"/>
        </a:xfrm>
        <a:prstGeom prst="rect">
          <a:avLst/>
        </a:prstGeom>
        <a:noFill/>
        <a:ln w="9525">
          <a:noFill/>
          <a:miter lim="800000"/>
          <a:headEnd/>
          <a:tailEnd/>
        </a:ln>
      </xdr:spPr>
    </xdr:pic>
    <xdr:clientData/>
  </xdr:oneCellAnchor>
  <xdr:oneCellAnchor>
    <xdr:from>
      <xdr:col>3</xdr:col>
      <xdr:colOff>0</xdr:colOff>
      <xdr:row>166</xdr:row>
      <xdr:rowOff>261408</xdr:rowOff>
    </xdr:from>
    <xdr:ext cx="209550" cy="160020"/>
    <xdr:pic>
      <xdr:nvPicPr>
        <xdr:cNvPr id="1764" name="Picture 5" descr="http://t0.gstatic.com/images?q=tbn:ANd9GcR2wLGNqdW1KVjSkkXzxtY9J7kSH3YArES1m5PQzzCeqCTDlyA1FA">
          <a:extLst>
            <a:ext uri="{FF2B5EF4-FFF2-40B4-BE49-F238E27FC236}">
              <a16:creationId xmlns="" xmlns:a16="http://schemas.microsoft.com/office/drawing/2014/main" id="{74ECF448-4BA6-402A-A2F4-61FCEB88971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59369325"/>
          <a:ext cx="209550" cy="160020"/>
        </a:xfrm>
        <a:prstGeom prst="rect">
          <a:avLst/>
        </a:prstGeom>
        <a:noFill/>
      </xdr:spPr>
    </xdr:pic>
    <xdr:clientData/>
  </xdr:oneCellAnchor>
  <xdr:oneCellAnchor>
    <xdr:from>
      <xdr:col>3</xdr:col>
      <xdr:colOff>1207557</xdr:colOff>
      <xdr:row>166</xdr:row>
      <xdr:rowOff>13757</xdr:rowOff>
    </xdr:from>
    <xdr:ext cx="152400" cy="203200"/>
    <xdr:pic>
      <xdr:nvPicPr>
        <xdr:cNvPr id="1798" name="Picture 4">
          <a:extLst>
            <a:ext uri="{FF2B5EF4-FFF2-40B4-BE49-F238E27FC236}">
              <a16:creationId xmlns="" xmlns:a16="http://schemas.microsoft.com/office/drawing/2014/main" id="{EBF2E55B-E52C-435D-A234-0A204DDA48A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59121674"/>
          <a:ext cx="152400" cy="203200"/>
        </a:xfrm>
        <a:prstGeom prst="rect">
          <a:avLst/>
        </a:prstGeom>
        <a:noFill/>
        <a:ln w="1">
          <a:noFill/>
          <a:miter lim="800000"/>
          <a:headEnd/>
          <a:tailEnd type="none" w="med" len="med"/>
        </a:ln>
        <a:effectLst/>
      </xdr:spPr>
    </xdr:pic>
    <xdr:clientData/>
  </xdr:oneCellAnchor>
  <xdr:oneCellAnchor>
    <xdr:from>
      <xdr:col>3</xdr:col>
      <xdr:colOff>38099</xdr:colOff>
      <xdr:row>166</xdr:row>
      <xdr:rowOff>0</xdr:rowOff>
    </xdr:from>
    <xdr:ext cx="158750" cy="190500"/>
    <xdr:pic>
      <xdr:nvPicPr>
        <xdr:cNvPr id="1807" name="Picture 1806" descr="http://www.blogcdn.com/media/2012/09/ltenetworks.jpg">
          <a:extLst>
            <a:ext uri="{FF2B5EF4-FFF2-40B4-BE49-F238E27FC236}">
              <a16:creationId xmlns="" xmlns:a16="http://schemas.microsoft.com/office/drawing/2014/main" id="{41C8AB0C-2D39-462F-B1AA-BEABA8DBBC99}"/>
            </a:ext>
          </a:extLst>
        </xdr:cNvPr>
        <xdr:cNvPicPr/>
      </xdr:nvPicPr>
      <xdr:blipFill>
        <a:blip xmlns:r="http://schemas.openxmlformats.org/officeDocument/2006/relationships" r:embed="rId50" cstate="print"/>
        <a:srcRect l="23556" r="27111"/>
        <a:stretch>
          <a:fillRect/>
        </a:stretch>
      </xdr:blipFill>
      <xdr:spPr bwMode="auto">
        <a:xfrm>
          <a:off x="2006599" y="59107917"/>
          <a:ext cx="158750" cy="190500"/>
        </a:xfrm>
        <a:prstGeom prst="rect">
          <a:avLst/>
        </a:prstGeom>
        <a:noFill/>
        <a:ln w="9525">
          <a:noFill/>
          <a:miter lim="800000"/>
          <a:headEnd/>
          <a:tailEnd/>
        </a:ln>
      </xdr:spPr>
    </xdr:pic>
    <xdr:clientData/>
  </xdr:oneCellAnchor>
  <xdr:oneCellAnchor>
    <xdr:from>
      <xdr:col>3</xdr:col>
      <xdr:colOff>0</xdr:colOff>
      <xdr:row>818</xdr:row>
      <xdr:rowOff>261408</xdr:rowOff>
    </xdr:from>
    <xdr:ext cx="209550" cy="160020"/>
    <xdr:pic>
      <xdr:nvPicPr>
        <xdr:cNvPr id="1834" name="Picture 5" descr="http://t0.gstatic.com/images?q=tbn:ANd9GcR2wLGNqdW1KVjSkkXzxtY9J7kSH3YArES1m5PQzzCeqCTDlyA1FA">
          <a:extLst>
            <a:ext uri="{FF2B5EF4-FFF2-40B4-BE49-F238E27FC236}">
              <a16:creationId xmlns="" xmlns:a16="http://schemas.microsoft.com/office/drawing/2014/main" id="{85302285-D67E-4652-86A3-5B5D29269496}"/>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92178575"/>
          <a:ext cx="209550" cy="160020"/>
        </a:xfrm>
        <a:prstGeom prst="rect">
          <a:avLst/>
        </a:prstGeom>
        <a:noFill/>
      </xdr:spPr>
    </xdr:pic>
    <xdr:clientData/>
  </xdr:oneCellAnchor>
  <xdr:oneCellAnchor>
    <xdr:from>
      <xdr:col>3</xdr:col>
      <xdr:colOff>1207557</xdr:colOff>
      <xdr:row>818</xdr:row>
      <xdr:rowOff>13757</xdr:rowOff>
    </xdr:from>
    <xdr:ext cx="152400" cy="203200"/>
    <xdr:pic>
      <xdr:nvPicPr>
        <xdr:cNvPr id="1835" name="Picture 4">
          <a:extLst>
            <a:ext uri="{FF2B5EF4-FFF2-40B4-BE49-F238E27FC236}">
              <a16:creationId xmlns="" xmlns:a16="http://schemas.microsoft.com/office/drawing/2014/main" id="{CDA06B7D-0681-461B-BAF6-1D73627B060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91930924"/>
          <a:ext cx="152400" cy="203200"/>
        </a:xfrm>
        <a:prstGeom prst="rect">
          <a:avLst/>
        </a:prstGeom>
        <a:noFill/>
        <a:ln w="1">
          <a:noFill/>
          <a:miter lim="800000"/>
          <a:headEnd/>
          <a:tailEnd type="none" w="med" len="med"/>
        </a:ln>
        <a:effectLst/>
      </xdr:spPr>
    </xdr:pic>
    <xdr:clientData/>
  </xdr:oneCellAnchor>
  <xdr:oneCellAnchor>
    <xdr:from>
      <xdr:col>3</xdr:col>
      <xdr:colOff>38099</xdr:colOff>
      <xdr:row>818</xdr:row>
      <xdr:rowOff>0</xdr:rowOff>
    </xdr:from>
    <xdr:ext cx="158750" cy="190500"/>
    <xdr:pic>
      <xdr:nvPicPr>
        <xdr:cNvPr id="1836" name="Picture 1835" descr="http://www.blogcdn.com/media/2012/09/ltenetworks.jpg">
          <a:extLst>
            <a:ext uri="{FF2B5EF4-FFF2-40B4-BE49-F238E27FC236}">
              <a16:creationId xmlns="" xmlns:a16="http://schemas.microsoft.com/office/drawing/2014/main" id="{F350B9AA-3408-4487-A7DD-49A0F78DD99B}"/>
            </a:ext>
          </a:extLst>
        </xdr:cNvPr>
        <xdr:cNvPicPr/>
      </xdr:nvPicPr>
      <xdr:blipFill>
        <a:blip xmlns:r="http://schemas.openxmlformats.org/officeDocument/2006/relationships" r:embed="rId50" cstate="print"/>
        <a:srcRect l="23556" r="27111"/>
        <a:stretch>
          <a:fillRect/>
        </a:stretch>
      </xdr:blipFill>
      <xdr:spPr bwMode="auto">
        <a:xfrm>
          <a:off x="2006599" y="691917167"/>
          <a:ext cx="158750" cy="190500"/>
        </a:xfrm>
        <a:prstGeom prst="rect">
          <a:avLst/>
        </a:prstGeom>
        <a:noFill/>
        <a:ln w="9525">
          <a:noFill/>
          <a:miter lim="800000"/>
          <a:headEnd/>
          <a:tailEnd/>
        </a:ln>
      </xdr:spPr>
    </xdr:pic>
    <xdr:clientData/>
  </xdr:oneCellAnchor>
  <xdr:oneCellAnchor>
    <xdr:from>
      <xdr:col>3</xdr:col>
      <xdr:colOff>0</xdr:colOff>
      <xdr:row>817</xdr:row>
      <xdr:rowOff>261408</xdr:rowOff>
    </xdr:from>
    <xdr:ext cx="209550" cy="160020"/>
    <xdr:pic>
      <xdr:nvPicPr>
        <xdr:cNvPr id="1838" name="Picture 5" descr="http://t0.gstatic.com/images?q=tbn:ANd9GcR2wLGNqdW1KVjSkkXzxtY9J7kSH3YArES1m5PQzzCeqCTDlyA1FA">
          <a:extLst>
            <a:ext uri="{FF2B5EF4-FFF2-40B4-BE49-F238E27FC236}">
              <a16:creationId xmlns="" xmlns:a16="http://schemas.microsoft.com/office/drawing/2014/main" id="{FDDEF4F0-842C-42DF-938B-9B4A6AC977F7}"/>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92178575"/>
          <a:ext cx="209550" cy="160020"/>
        </a:xfrm>
        <a:prstGeom prst="rect">
          <a:avLst/>
        </a:prstGeom>
        <a:noFill/>
      </xdr:spPr>
    </xdr:pic>
    <xdr:clientData/>
  </xdr:oneCellAnchor>
  <xdr:oneCellAnchor>
    <xdr:from>
      <xdr:col>3</xdr:col>
      <xdr:colOff>1207557</xdr:colOff>
      <xdr:row>817</xdr:row>
      <xdr:rowOff>13757</xdr:rowOff>
    </xdr:from>
    <xdr:ext cx="152400" cy="203200"/>
    <xdr:pic>
      <xdr:nvPicPr>
        <xdr:cNvPr id="1839" name="Picture 4">
          <a:extLst>
            <a:ext uri="{FF2B5EF4-FFF2-40B4-BE49-F238E27FC236}">
              <a16:creationId xmlns="" xmlns:a16="http://schemas.microsoft.com/office/drawing/2014/main" id="{FBB22219-9107-4DEA-A43C-B33391D8D79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91930924"/>
          <a:ext cx="152400" cy="203200"/>
        </a:xfrm>
        <a:prstGeom prst="rect">
          <a:avLst/>
        </a:prstGeom>
        <a:noFill/>
        <a:ln w="1">
          <a:noFill/>
          <a:miter lim="800000"/>
          <a:headEnd/>
          <a:tailEnd type="none" w="med" len="med"/>
        </a:ln>
        <a:effectLst/>
      </xdr:spPr>
    </xdr:pic>
    <xdr:clientData/>
  </xdr:oneCellAnchor>
  <xdr:oneCellAnchor>
    <xdr:from>
      <xdr:col>3</xdr:col>
      <xdr:colOff>38099</xdr:colOff>
      <xdr:row>817</xdr:row>
      <xdr:rowOff>0</xdr:rowOff>
    </xdr:from>
    <xdr:ext cx="158750" cy="190500"/>
    <xdr:pic>
      <xdr:nvPicPr>
        <xdr:cNvPr id="1840" name="Picture 1839" descr="http://www.blogcdn.com/media/2012/09/ltenetworks.jpg">
          <a:extLst>
            <a:ext uri="{FF2B5EF4-FFF2-40B4-BE49-F238E27FC236}">
              <a16:creationId xmlns="" xmlns:a16="http://schemas.microsoft.com/office/drawing/2014/main" id="{FAB30456-7274-4977-8668-C93A4A1BEBDF}"/>
            </a:ext>
          </a:extLst>
        </xdr:cNvPr>
        <xdr:cNvPicPr/>
      </xdr:nvPicPr>
      <xdr:blipFill>
        <a:blip xmlns:r="http://schemas.openxmlformats.org/officeDocument/2006/relationships" r:embed="rId50" cstate="print"/>
        <a:srcRect l="23556" r="27111"/>
        <a:stretch>
          <a:fillRect/>
        </a:stretch>
      </xdr:blipFill>
      <xdr:spPr bwMode="auto">
        <a:xfrm>
          <a:off x="2006599" y="691917167"/>
          <a:ext cx="158750" cy="190500"/>
        </a:xfrm>
        <a:prstGeom prst="rect">
          <a:avLst/>
        </a:prstGeom>
        <a:noFill/>
        <a:ln w="9525">
          <a:noFill/>
          <a:miter lim="800000"/>
          <a:headEnd/>
          <a:tailEnd/>
        </a:ln>
      </xdr:spPr>
    </xdr:pic>
    <xdr:clientData/>
  </xdr:oneCellAnchor>
  <xdr:oneCellAnchor>
    <xdr:from>
      <xdr:col>3</xdr:col>
      <xdr:colOff>0</xdr:colOff>
      <xdr:row>816</xdr:row>
      <xdr:rowOff>261408</xdr:rowOff>
    </xdr:from>
    <xdr:ext cx="209550" cy="160020"/>
    <xdr:pic>
      <xdr:nvPicPr>
        <xdr:cNvPr id="1843"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690792158"/>
          <a:ext cx="209550" cy="160020"/>
        </a:xfrm>
        <a:prstGeom prst="rect">
          <a:avLst/>
        </a:prstGeom>
        <a:noFill/>
      </xdr:spPr>
    </xdr:pic>
    <xdr:clientData/>
  </xdr:oneCellAnchor>
  <xdr:oneCellAnchor>
    <xdr:from>
      <xdr:col>3</xdr:col>
      <xdr:colOff>1207557</xdr:colOff>
      <xdr:row>816</xdr:row>
      <xdr:rowOff>13757</xdr:rowOff>
    </xdr:from>
    <xdr:ext cx="152400" cy="203200"/>
    <xdr:pic>
      <xdr:nvPicPr>
        <xdr:cNvPr id="1844"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690544507"/>
          <a:ext cx="152400" cy="203200"/>
        </a:xfrm>
        <a:prstGeom prst="rect">
          <a:avLst/>
        </a:prstGeom>
        <a:noFill/>
        <a:ln w="1">
          <a:noFill/>
          <a:miter lim="800000"/>
          <a:headEnd/>
          <a:tailEnd type="none" w="med" len="med"/>
        </a:ln>
        <a:effectLst/>
      </xdr:spPr>
    </xdr:pic>
    <xdr:clientData/>
  </xdr:oneCellAnchor>
  <xdr:oneCellAnchor>
    <xdr:from>
      <xdr:col>3</xdr:col>
      <xdr:colOff>38099</xdr:colOff>
      <xdr:row>816</xdr:row>
      <xdr:rowOff>0</xdr:rowOff>
    </xdr:from>
    <xdr:ext cx="158750" cy="190500"/>
    <xdr:pic>
      <xdr:nvPicPr>
        <xdr:cNvPr id="1845" name="Picture 1844"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006599" y="690530750"/>
          <a:ext cx="158750" cy="190500"/>
        </a:xfrm>
        <a:prstGeom prst="rect">
          <a:avLst/>
        </a:prstGeom>
        <a:noFill/>
        <a:ln w="9525">
          <a:noFill/>
          <a:miter lim="800000"/>
          <a:headEnd/>
          <a:tailEnd/>
        </a:ln>
      </xdr:spPr>
    </xdr:pic>
    <xdr:clientData/>
  </xdr:oneCellAnchor>
  <xdr:oneCellAnchor>
    <xdr:from>
      <xdr:col>3</xdr:col>
      <xdr:colOff>0</xdr:colOff>
      <xdr:row>325</xdr:row>
      <xdr:rowOff>261408</xdr:rowOff>
    </xdr:from>
    <xdr:ext cx="209550" cy="160020"/>
    <xdr:pic>
      <xdr:nvPicPr>
        <xdr:cNvPr id="1847" name="Picture 5" descr="http://t0.gstatic.com/images?q=tbn:ANd9GcR2wLGNqdW1KVjSkkXzxtY9J7kSH3YArES1m5PQzzCeqCTDlyA1FA">
          <a:extLst>
            <a:ext uri="{FF2B5EF4-FFF2-40B4-BE49-F238E27FC236}">
              <a16:creationId xmlns="" xmlns:a16="http://schemas.microsoft.com/office/drawing/2014/main" id="{B2E6615B-0424-42CA-B2A1-889D58153BED}"/>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84347908"/>
          <a:ext cx="209550" cy="160020"/>
        </a:xfrm>
        <a:prstGeom prst="rect">
          <a:avLst/>
        </a:prstGeom>
        <a:noFill/>
      </xdr:spPr>
    </xdr:pic>
    <xdr:clientData/>
  </xdr:oneCellAnchor>
  <xdr:oneCellAnchor>
    <xdr:from>
      <xdr:col>3</xdr:col>
      <xdr:colOff>1207557</xdr:colOff>
      <xdr:row>325</xdr:row>
      <xdr:rowOff>13757</xdr:rowOff>
    </xdr:from>
    <xdr:ext cx="152400" cy="203200"/>
    <xdr:pic>
      <xdr:nvPicPr>
        <xdr:cNvPr id="1848" name="Picture 4">
          <a:extLst>
            <a:ext uri="{FF2B5EF4-FFF2-40B4-BE49-F238E27FC236}">
              <a16:creationId xmlns="" xmlns:a16="http://schemas.microsoft.com/office/drawing/2014/main" id="{92A36891-B32C-4777-8B3C-BADD44BC115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84100257"/>
          <a:ext cx="152400" cy="203200"/>
        </a:xfrm>
        <a:prstGeom prst="rect">
          <a:avLst/>
        </a:prstGeom>
        <a:noFill/>
        <a:ln w="1">
          <a:noFill/>
          <a:miter lim="800000"/>
          <a:headEnd/>
          <a:tailEnd type="none" w="med" len="med"/>
        </a:ln>
        <a:effectLst/>
      </xdr:spPr>
    </xdr:pic>
    <xdr:clientData/>
  </xdr:oneCellAnchor>
  <xdr:oneCellAnchor>
    <xdr:from>
      <xdr:col>3</xdr:col>
      <xdr:colOff>38099</xdr:colOff>
      <xdr:row>325</xdr:row>
      <xdr:rowOff>0</xdr:rowOff>
    </xdr:from>
    <xdr:ext cx="158750" cy="190500"/>
    <xdr:pic>
      <xdr:nvPicPr>
        <xdr:cNvPr id="1849" name="Picture 1848" descr="http://www.blogcdn.com/media/2012/09/ltenetworks.jpg">
          <a:extLst>
            <a:ext uri="{FF2B5EF4-FFF2-40B4-BE49-F238E27FC236}">
              <a16:creationId xmlns="" xmlns:a16="http://schemas.microsoft.com/office/drawing/2014/main" id="{8F3059AE-A019-4DAC-86FC-BAE64C078A5A}"/>
            </a:ext>
          </a:extLst>
        </xdr:cNvPr>
        <xdr:cNvPicPr/>
      </xdr:nvPicPr>
      <xdr:blipFill>
        <a:blip xmlns:r="http://schemas.openxmlformats.org/officeDocument/2006/relationships" r:embed="rId50" cstate="print"/>
        <a:srcRect l="23556" r="27111"/>
        <a:stretch>
          <a:fillRect/>
        </a:stretch>
      </xdr:blipFill>
      <xdr:spPr bwMode="auto">
        <a:xfrm>
          <a:off x="2006599" y="184086500"/>
          <a:ext cx="158750" cy="190500"/>
        </a:xfrm>
        <a:prstGeom prst="rect">
          <a:avLst/>
        </a:prstGeom>
        <a:noFill/>
        <a:ln w="9525">
          <a:noFill/>
          <a:miter lim="800000"/>
          <a:headEnd/>
          <a:tailEnd/>
        </a:ln>
      </xdr:spPr>
    </xdr:pic>
    <xdr:clientData/>
  </xdr:oneCellAnchor>
  <xdr:oneCellAnchor>
    <xdr:from>
      <xdr:col>3</xdr:col>
      <xdr:colOff>0</xdr:colOff>
      <xdr:row>324</xdr:row>
      <xdr:rowOff>261408</xdr:rowOff>
    </xdr:from>
    <xdr:ext cx="209550" cy="160020"/>
    <xdr:pic>
      <xdr:nvPicPr>
        <xdr:cNvPr id="1850" name="Picture 5" descr="http://t0.gstatic.com/images?q=tbn:ANd9GcR2wLGNqdW1KVjSkkXzxtY9J7kSH3YArES1m5PQzzCeqCTDlyA1FA">
          <a:extLst>
            <a:ext uri="{FF2B5EF4-FFF2-40B4-BE49-F238E27FC236}">
              <a16:creationId xmlns="" xmlns:a16="http://schemas.microsoft.com/office/drawing/2014/main" id="{7DF562FD-D312-4A37-BA5B-3BE63347D8B5}"/>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84347908"/>
          <a:ext cx="209550" cy="160020"/>
        </a:xfrm>
        <a:prstGeom prst="rect">
          <a:avLst/>
        </a:prstGeom>
        <a:noFill/>
      </xdr:spPr>
    </xdr:pic>
    <xdr:clientData/>
  </xdr:oneCellAnchor>
  <xdr:oneCellAnchor>
    <xdr:from>
      <xdr:col>3</xdr:col>
      <xdr:colOff>1207557</xdr:colOff>
      <xdr:row>324</xdr:row>
      <xdr:rowOff>13757</xdr:rowOff>
    </xdr:from>
    <xdr:ext cx="152400" cy="203200"/>
    <xdr:pic>
      <xdr:nvPicPr>
        <xdr:cNvPr id="1851" name="Picture 4">
          <a:extLst>
            <a:ext uri="{FF2B5EF4-FFF2-40B4-BE49-F238E27FC236}">
              <a16:creationId xmlns="" xmlns:a16="http://schemas.microsoft.com/office/drawing/2014/main" id="{EFA0B7B1-7349-45F5-81FB-11297ED4215C}"/>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84100257"/>
          <a:ext cx="152400" cy="203200"/>
        </a:xfrm>
        <a:prstGeom prst="rect">
          <a:avLst/>
        </a:prstGeom>
        <a:noFill/>
        <a:ln w="1">
          <a:noFill/>
          <a:miter lim="800000"/>
          <a:headEnd/>
          <a:tailEnd type="none" w="med" len="med"/>
        </a:ln>
        <a:effectLst/>
      </xdr:spPr>
    </xdr:pic>
    <xdr:clientData/>
  </xdr:oneCellAnchor>
  <xdr:oneCellAnchor>
    <xdr:from>
      <xdr:col>3</xdr:col>
      <xdr:colOff>38099</xdr:colOff>
      <xdr:row>324</xdr:row>
      <xdr:rowOff>0</xdr:rowOff>
    </xdr:from>
    <xdr:ext cx="158750" cy="190500"/>
    <xdr:pic>
      <xdr:nvPicPr>
        <xdr:cNvPr id="1852" name="Picture 1851" descr="http://www.blogcdn.com/media/2012/09/ltenetworks.jpg">
          <a:extLst>
            <a:ext uri="{FF2B5EF4-FFF2-40B4-BE49-F238E27FC236}">
              <a16:creationId xmlns="" xmlns:a16="http://schemas.microsoft.com/office/drawing/2014/main" id="{8EE211B7-FE0E-43A2-9595-922D7CD4031F}"/>
            </a:ext>
          </a:extLst>
        </xdr:cNvPr>
        <xdr:cNvPicPr/>
      </xdr:nvPicPr>
      <xdr:blipFill>
        <a:blip xmlns:r="http://schemas.openxmlformats.org/officeDocument/2006/relationships" r:embed="rId50" cstate="print"/>
        <a:srcRect l="23556" r="27111"/>
        <a:stretch>
          <a:fillRect/>
        </a:stretch>
      </xdr:blipFill>
      <xdr:spPr bwMode="auto">
        <a:xfrm>
          <a:off x="2006599" y="184086500"/>
          <a:ext cx="158750" cy="190500"/>
        </a:xfrm>
        <a:prstGeom prst="rect">
          <a:avLst/>
        </a:prstGeom>
        <a:noFill/>
        <a:ln w="9525">
          <a:noFill/>
          <a:miter lim="800000"/>
          <a:headEnd/>
          <a:tailEnd/>
        </a:ln>
      </xdr:spPr>
    </xdr:pic>
    <xdr:clientData/>
  </xdr:oneCellAnchor>
  <xdr:oneCellAnchor>
    <xdr:from>
      <xdr:col>3</xdr:col>
      <xdr:colOff>0</xdr:colOff>
      <xdr:row>323</xdr:row>
      <xdr:rowOff>261408</xdr:rowOff>
    </xdr:from>
    <xdr:ext cx="209550" cy="160020"/>
    <xdr:pic>
      <xdr:nvPicPr>
        <xdr:cNvPr id="1853" name="Picture 5" descr="http://t0.gstatic.com/images?q=tbn:ANd9GcR2wLGNqdW1KVjSkkXzxtY9J7kSH3YArES1m5PQzzCeqCTDlyA1FA">
          <a:extLst>
            <a:ext uri="{FF2B5EF4-FFF2-40B4-BE49-F238E27FC236}">
              <a16:creationId xmlns="" xmlns:a16="http://schemas.microsoft.com/office/drawing/2014/main" id="{06D5BBAC-17D1-47DF-B996-984C1CA4351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84347908"/>
          <a:ext cx="209550" cy="160020"/>
        </a:xfrm>
        <a:prstGeom prst="rect">
          <a:avLst/>
        </a:prstGeom>
        <a:noFill/>
      </xdr:spPr>
    </xdr:pic>
    <xdr:clientData/>
  </xdr:oneCellAnchor>
  <xdr:oneCellAnchor>
    <xdr:from>
      <xdr:col>3</xdr:col>
      <xdr:colOff>1207557</xdr:colOff>
      <xdr:row>323</xdr:row>
      <xdr:rowOff>13757</xdr:rowOff>
    </xdr:from>
    <xdr:ext cx="152400" cy="203200"/>
    <xdr:pic>
      <xdr:nvPicPr>
        <xdr:cNvPr id="1854" name="Picture 4">
          <a:extLst>
            <a:ext uri="{FF2B5EF4-FFF2-40B4-BE49-F238E27FC236}">
              <a16:creationId xmlns="" xmlns:a16="http://schemas.microsoft.com/office/drawing/2014/main" id="{5847455E-0CC7-47F5-8CE2-2FE8D505F3D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84100257"/>
          <a:ext cx="152400" cy="203200"/>
        </a:xfrm>
        <a:prstGeom prst="rect">
          <a:avLst/>
        </a:prstGeom>
        <a:noFill/>
        <a:ln w="1">
          <a:noFill/>
          <a:miter lim="800000"/>
          <a:headEnd/>
          <a:tailEnd type="none" w="med" len="med"/>
        </a:ln>
        <a:effectLst/>
      </xdr:spPr>
    </xdr:pic>
    <xdr:clientData/>
  </xdr:oneCellAnchor>
  <xdr:oneCellAnchor>
    <xdr:from>
      <xdr:col>3</xdr:col>
      <xdr:colOff>38099</xdr:colOff>
      <xdr:row>323</xdr:row>
      <xdr:rowOff>0</xdr:rowOff>
    </xdr:from>
    <xdr:ext cx="158750" cy="190500"/>
    <xdr:pic>
      <xdr:nvPicPr>
        <xdr:cNvPr id="1855" name="Picture 1854" descr="http://www.blogcdn.com/media/2012/09/ltenetworks.jpg">
          <a:extLst>
            <a:ext uri="{FF2B5EF4-FFF2-40B4-BE49-F238E27FC236}">
              <a16:creationId xmlns="" xmlns:a16="http://schemas.microsoft.com/office/drawing/2014/main" id="{C99BCBCB-F373-4D90-BFF9-84C161DF6981}"/>
            </a:ext>
          </a:extLst>
        </xdr:cNvPr>
        <xdr:cNvPicPr/>
      </xdr:nvPicPr>
      <xdr:blipFill>
        <a:blip xmlns:r="http://schemas.openxmlformats.org/officeDocument/2006/relationships" r:embed="rId50" cstate="print"/>
        <a:srcRect l="23556" r="27111"/>
        <a:stretch>
          <a:fillRect/>
        </a:stretch>
      </xdr:blipFill>
      <xdr:spPr bwMode="auto">
        <a:xfrm>
          <a:off x="2006599" y="184086500"/>
          <a:ext cx="158750" cy="190500"/>
        </a:xfrm>
        <a:prstGeom prst="rect">
          <a:avLst/>
        </a:prstGeom>
        <a:noFill/>
        <a:ln w="9525">
          <a:noFill/>
          <a:miter lim="800000"/>
          <a:headEnd/>
          <a:tailEnd/>
        </a:ln>
      </xdr:spPr>
    </xdr:pic>
    <xdr:clientData/>
  </xdr:oneCellAnchor>
  <xdr:oneCellAnchor>
    <xdr:from>
      <xdr:col>3</xdr:col>
      <xdr:colOff>0</xdr:colOff>
      <xdr:row>322</xdr:row>
      <xdr:rowOff>261408</xdr:rowOff>
    </xdr:from>
    <xdr:ext cx="209550" cy="160020"/>
    <xdr:pic>
      <xdr:nvPicPr>
        <xdr:cNvPr id="1856"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83300158"/>
          <a:ext cx="209550" cy="160020"/>
        </a:xfrm>
        <a:prstGeom prst="rect">
          <a:avLst/>
        </a:prstGeom>
        <a:noFill/>
      </xdr:spPr>
    </xdr:pic>
    <xdr:clientData/>
  </xdr:oneCellAnchor>
  <xdr:oneCellAnchor>
    <xdr:from>
      <xdr:col>3</xdr:col>
      <xdr:colOff>1207557</xdr:colOff>
      <xdr:row>322</xdr:row>
      <xdr:rowOff>13757</xdr:rowOff>
    </xdr:from>
    <xdr:ext cx="152400" cy="203200"/>
    <xdr:pic>
      <xdr:nvPicPr>
        <xdr:cNvPr id="1857"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83052507"/>
          <a:ext cx="152400" cy="203200"/>
        </a:xfrm>
        <a:prstGeom prst="rect">
          <a:avLst/>
        </a:prstGeom>
        <a:noFill/>
        <a:ln w="1">
          <a:noFill/>
          <a:miter lim="800000"/>
          <a:headEnd/>
          <a:tailEnd type="none" w="med" len="med"/>
        </a:ln>
        <a:effectLst/>
      </xdr:spPr>
    </xdr:pic>
    <xdr:clientData/>
  </xdr:oneCellAnchor>
  <xdr:oneCellAnchor>
    <xdr:from>
      <xdr:col>3</xdr:col>
      <xdr:colOff>38099</xdr:colOff>
      <xdr:row>322</xdr:row>
      <xdr:rowOff>0</xdr:rowOff>
    </xdr:from>
    <xdr:ext cx="158750" cy="190500"/>
    <xdr:pic>
      <xdr:nvPicPr>
        <xdr:cNvPr id="1858" name="Picture 1857"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006599" y="183038750"/>
          <a:ext cx="158750" cy="190500"/>
        </a:xfrm>
        <a:prstGeom prst="rect">
          <a:avLst/>
        </a:prstGeom>
        <a:noFill/>
        <a:ln w="9525">
          <a:noFill/>
          <a:miter lim="800000"/>
          <a:headEnd/>
          <a:tailEnd/>
        </a:ln>
      </xdr:spPr>
    </xdr:pic>
    <xdr:clientData/>
  </xdr:oneCellAnchor>
  <xdr:oneCellAnchor>
    <xdr:from>
      <xdr:col>3</xdr:col>
      <xdr:colOff>0</xdr:colOff>
      <xdr:row>480</xdr:row>
      <xdr:rowOff>261408</xdr:rowOff>
    </xdr:from>
    <xdr:ext cx="209550" cy="160020"/>
    <xdr:pic>
      <xdr:nvPicPr>
        <xdr:cNvPr id="1864"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282952825"/>
          <a:ext cx="209550" cy="160020"/>
        </a:xfrm>
        <a:prstGeom prst="rect">
          <a:avLst/>
        </a:prstGeom>
        <a:noFill/>
      </xdr:spPr>
    </xdr:pic>
    <xdr:clientData/>
  </xdr:oneCellAnchor>
  <xdr:oneCellAnchor>
    <xdr:from>
      <xdr:col>3</xdr:col>
      <xdr:colOff>1246721</xdr:colOff>
      <xdr:row>480</xdr:row>
      <xdr:rowOff>23282</xdr:rowOff>
    </xdr:from>
    <xdr:ext cx="152400" cy="203200"/>
    <xdr:pic>
      <xdr:nvPicPr>
        <xdr:cNvPr id="1865"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215221" y="282714699"/>
          <a:ext cx="152400" cy="203200"/>
        </a:xfrm>
        <a:prstGeom prst="rect">
          <a:avLst/>
        </a:prstGeom>
        <a:noFill/>
        <a:ln w="1">
          <a:noFill/>
          <a:miter lim="800000"/>
          <a:headEnd/>
          <a:tailEnd type="none" w="med" len="med"/>
        </a:ln>
        <a:effectLst/>
      </xdr:spPr>
    </xdr:pic>
    <xdr:clientData/>
  </xdr:oneCellAnchor>
  <xdr:oneCellAnchor>
    <xdr:from>
      <xdr:col>3</xdr:col>
      <xdr:colOff>38099</xdr:colOff>
      <xdr:row>480</xdr:row>
      <xdr:rowOff>0</xdr:rowOff>
    </xdr:from>
    <xdr:ext cx="158750" cy="190500"/>
    <xdr:pic>
      <xdr:nvPicPr>
        <xdr:cNvPr id="1866" name="Picture 1865"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006599" y="282691417"/>
          <a:ext cx="158750" cy="190500"/>
        </a:xfrm>
        <a:prstGeom prst="rect">
          <a:avLst/>
        </a:prstGeom>
        <a:noFill/>
        <a:ln w="9525">
          <a:noFill/>
          <a:miter lim="800000"/>
          <a:headEnd/>
          <a:tailEnd/>
        </a:ln>
      </xdr:spPr>
    </xdr:pic>
    <xdr:clientData/>
  </xdr:oneCellAnchor>
  <xdr:oneCellAnchor>
    <xdr:from>
      <xdr:col>3</xdr:col>
      <xdr:colOff>0</xdr:colOff>
      <xdr:row>252</xdr:row>
      <xdr:rowOff>261408</xdr:rowOff>
    </xdr:from>
    <xdr:ext cx="209550" cy="160020"/>
    <xdr:pic>
      <xdr:nvPicPr>
        <xdr:cNvPr id="1867" name="Picture 5" descr="http://t0.gstatic.com/images?q=tbn:ANd9GcR2wLGNqdW1KVjSkkXzxtY9J7kSH3YArES1m5PQzzCeqCTDlyA1FA">
          <a:extLst>
            <a:ext uri="{FF2B5EF4-FFF2-40B4-BE49-F238E27FC236}">
              <a16:creationId xmlns="" xmlns:a16="http://schemas.microsoft.com/office/drawing/2014/main" id="{9A9FAA05-534A-4F7B-BAF9-EE755C8D44A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968500" y="136871075"/>
          <a:ext cx="209550" cy="160020"/>
        </a:xfrm>
        <a:prstGeom prst="rect">
          <a:avLst/>
        </a:prstGeom>
        <a:noFill/>
      </xdr:spPr>
    </xdr:pic>
    <xdr:clientData/>
  </xdr:oneCellAnchor>
  <xdr:oneCellAnchor>
    <xdr:from>
      <xdr:col>3</xdr:col>
      <xdr:colOff>1207557</xdr:colOff>
      <xdr:row>252</xdr:row>
      <xdr:rowOff>13757</xdr:rowOff>
    </xdr:from>
    <xdr:ext cx="152400" cy="203200"/>
    <xdr:pic>
      <xdr:nvPicPr>
        <xdr:cNvPr id="1868" name="Picture 4">
          <a:extLst>
            <a:ext uri="{FF2B5EF4-FFF2-40B4-BE49-F238E27FC236}">
              <a16:creationId xmlns="" xmlns:a16="http://schemas.microsoft.com/office/drawing/2014/main" id="{FE918D01-7720-4A2B-A135-D0F528BF1B8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76057" y="136623424"/>
          <a:ext cx="152400" cy="203200"/>
        </a:xfrm>
        <a:prstGeom prst="rect">
          <a:avLst/>
        </a:prstGeom>
        <a:noFill/>
        <a:ln w="1">
          <a:noFill/>
          <a:miter lim="800000"/>
          <a:headEnd/>
          <a:tailEnd type="none" w="med" len="med"/>
        </a:ln>
        <a:effectLst/>
      </xdr:spPr>
    </xdr:pic>
    <xdr:clientData/>
  </xdr:oneCellAnchor>
  <xdr:oneCellAnchor>
    <xdr:from>
      <xdr:col>3</xdr:col>
      <xdr:colOff>38099</xdr:colOff>
      <xdr:row>252</xdr:row>
      <xdr:rowOff>0</xdr:rowOff>
    </xdr:from>
    <xdr:ext cx="158750" cy="190500"/>
    <xdr:pic>
      <xdr:nvPicPr>
        <xdr:cNvPr id="1869" name="Picture 1868" descr="http://www.blogcdn.com/media/2012/09/ltenetworks.jpg">
          <a:extLst>
            <a:ext uri="{FF2B5EF4-FFF2-40B4-BE49-F238E27FC236}">
              <a16:creationId xmlns="" xmlns:a16="http://schemas.microsoft.com/office/drawing/2014/main" id="{4DFFC2F2-3A64-4943-8183-2F65B04CF291}"/>
            </a:ext>
          </a:extLst>
        </xdr:cNvPr>
        <xdr:cNvPicPr/>
      </xdr:nvPicPr>
      <xdr:blipFill>
        <a:blip xmlns:r="http://schemas.openxmlformats.org/officeDocument/2006/relationships" r:embed="rId50" cstate="print"/>
        <a:srcRect l="23556" r="27111"/>
        <a:stretch>
          <a:fillRect/>
        </a:stretch>
      </xdr:blipFill>
      <xdr:spPr bwMode="auto">
        <a:xfrm>
          <a:off x="2006599" y="136609667"/>
          <a:ext cx="158750" cy="190500"/>
        </a:xfrm>
        <a:prstGeom prst="rect">
          <a:avLst/>
        </a:prstGeom>
        <a:noFill/>
        <a:ln w="9525">
          <a:noFill/>
          <a:miter lim="800000"/>
          <a:headEnd/>
          <a:tailEnd/>
        </a:ln>
      </xdr:spPr>
    </xdr:pic>
    <xdr:clientData/>
  </xdr:oneCellAnchor>
  <xdr:oneCellAnchor>
    <xdr:from>
      <xdr:col>3</xdr:col>
      <xdr:colOff>0</xdr:colOff>
      <xdr:row>479</xdr:row>
      <xdr:rowOff>261408</xdr:rowOff>
    </xdr:from>
    <xdr:ext cx="209550" cy="160020"/>
    <xdr:pic>
      <xdr:nvPicPr>
        <xdr:cNvPr id="1795"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87461325"/>
          <a:ext cx="209550" cy="160020"/>
        </a:xfrm>
        <a:prstGeom prst="rect">
          <a:avLst/>
        </a:prstGeom>
        <a:noFill/>
      </xdr:spPr>
    </xdr:pic>
    <xdr:clientData/>
  </xdr:oneCellAnchor>
  <xdr:oneCellAnchor>
    <xdr:from>
      <xdr:col>3</xdr:col>
      <xdr:colOff>1246721</xdr:colOff>
      <xdr:row>479</xdr:row>
      <xdr:rowOff>23282</xdr:rowOff>
    </xdr:from>
    <xdr:ext cx="152400" cy="203200"/>
    <xdr:pic>
      <xdr:nvPicPr>
        <xdr:cNvPr id="1796"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87223199"/>
          <a:ext cx="152400" cy="203200"/>
        </a:xfrm>
        <a:prstGeom prst="rect">
          <a:avLst/>
        </a:prstGeom>
        <a:noFill/>
        <a:ln w="1">
          <a:noFill/>
          <a:miter lim="800000"/>
          <a:headEnd/>
          <a:tailEnd type="none" w="med" len="med"/>
        </a:ln>
        <a:effectLst/>
      </xdr:spPr>
    </xdr:pic>
    <xdr:clientData/>
  </xdr:oneCellAnchor>
  <xdr:oneCellAnchor>
    <xdr:from>
      <xdr:col>3</xdr:col>
      <xdr:colOff>38099</xdr:colOff>
      <xdr:row>479</xdr:row>
      <xdr:rowOff>0</xdr:rowOff>
    </xdr:from>
    <xdr:ext cx="158750" cy="190500"/>
    <xdr:pic>
      <xdr:nvPicPr>
        <xdr:cNvPr id="1797" name="Picture 1796"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87199917"/>
          <a:ext cx="158750" cy="190500"/>
        </a:xfrm>
        <a:prstGeom prst="rect">
          <a:avLst/>
        </a:prstGeom>
        <a:noFill/>
        <a:ln w="9525">
          <a:noFill/>
          <a:miter lim="800000"/>
          <a:headEnd/>
          <a:tailEnd/>
        </a:ln>
      </xdr:spPr>
    </xdr:pic>
    <xdr:clientData/>
  </xdr:oneCellAnchor>
  <xdr:oneCellAnchor>
    <xdr:from>
      <xdr:col>3</xdr:col>
      <xdr:colOff>0</xdr:colOff>
      <xdr:row>478</xdr:row>
      <xdr:rowOff>261408</xdr:rowOff>
    </xdr:from>
    <xdr:ext cx="209550" cy="160020"/>
    <xdr:pic>
      <xdr:nvPicPr>
        <xdr:cNvPr id="1802"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86201908"/>
          <a:ext cx="209550" cy="160020"/>
        </a:xfrm>
        <a:prstGeom prst="rect">
          <a:avLst/>
        </a:prstGeom>
        <a:noFill/>
      </xdr:spPr>
    </xdr:pic>
    <xdr:clientData/>
  </xdr:oneCellAnchor>
  <xdr:oneCellAnchor>
    <xdr:from>
      <xdr:col>3</xdr:col>
      <xdr:colOff>1246721</xdr:colOff>
      <xdr:row>478</xdr:row>
      <xdr:rowOff>23282</xdr:rowOff>
    </xdr:from>
    <xdr:ext cx="152400" cy="203200"/>
    <xdr:pic>
      <xdr:nvPicPr>
        <xdr:cNvPr id="1803"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85963782"/>
          <a:ext cx="152400" cy="203200"/>
        </a:xfrm>
        <a:prstGeom prst="rect">
          <a:avLst/>
        </a:prstGeom>
        <a:noFill/>
        <a:ln w="1">
          <a:noFill/>
          <a:miter lim="800000"/>
          <a:headEnd/>
          <a:tailEnd type="none" w="med" len="med"/>
        </a:ln>
        <a:effectLst/>
      </xdr:spPr>
    </xdr:pic>
    <xdr:clientData/>
  </xdr:oneCellAnchor>
  <xdr:oneCellAnchor>
    <xdr:from>
      <xdr:col>3</xdr:col>
      <xdr:colOff>38099</xdr:colOff>
      <xdr:row>478</xdr:row>
      <xdr:rowOff>0</xdr:rowOff>
    </xdr:from>
    <xdr:ext cx="158750" cy="190500"/>
    <xdr:pic>
      <xdr:nvPicPr>
        <xdr:cNvPr id="1816" name="Picture 1815"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85940500"/>
          <a:ext cx="158750" cy="190500"/>
        </a:xfrm>
        <a:prstGeom prst="rect">
          <a:avLst/>
        </a:prstGeom>
        <a:noFill/>
        <a:ln w="9525">
          <a:noFill/>
          <a:miter lim="800000"/>
          <a:headEnd/>
          <a:tailEnd/>
        </a:ln>
      </xdr:spPr>
    </xdr:pic>
    <xdr:clientData/>
  </xdr:oneCellAnchor>
  <xdr:oneCellAnchor>
    <xdr:from>
      <xdr:col>3</xdr:col>
      <xdr:colOff>0</xdr:colOff>
      <xdr:row>165</xdr:row>
      <xdr:rowOff>261408</xdr:rowOff>
    </xdr:from>
    <xdr:ext cx="209550" cy="160020"/>
    <xdr:pic>
      <xdr:nvPicPr>
        <xdr:cNvPr id="1822" name="Picture 5" descr="http://t0.gstatic.com/images?q=tbn:ANd9GcR2wLGNqdW1KVjSkkXzxtY9J7kSH3YArES1m5PQzzCeqCTDlyA1FA">
          <a:extLst>
            <a:ext uri="{FF2B5EF4-FFF2-40B4-BE49-F238E27FC236}">
              <a16:creationId xmlns="" xmlns:a16="http://schemas.microsoft.com/office/drawing/2014/main" id="{74ECF448-4BA6-402A-A2F4-61FCEB88971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61634158"/>
          <a:ext cx="209550" cy="160020"/>
        </a:xfrm>
        <a:prstGeom prst="rect">
          <a:avLst/>
        </a:prstGeom>
        <a:noFill/>
      </xdr:spPr>
    </xdr:pic>
    <xdr:clientData/>
  </xdr:oneCellAnchor>
  <xdr:oneCellAnchor>
    <xdr:from>
      <xdr:col>3</xdr:col>
      <xdr:colOff>1207557</xdr:colOff>
      <xdr:row>165</xdr:row>
      <xdr:rowOff>13757</xdr:rowOff>
    </xdr:from>
    <xdr:ext cx="152400" cy="203200"/>
    <xdr:pic>
      <xdr:nvPicPr>
        <xdr:cNvPr id="1823" name="Picture 4">
          <a:extLst>
            <a:ext uri="{FF2B5EF4-FFF2-40B4-BE49-F238E27FC236}">
              <a16:creationId xmlns="" xmlns:a16="http://schemas.microsoft.com/office/drawing/2014/main" id="{EBF2E55B-E52C-435D-A234-0A204DDA48A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61386507"/>
          <a:ext cx="152400" cy="203200"/>
        </a:xfrm>
        <a:prstGeom prst="rect">
          <a:avLst/>
        </a:prstGeom>
        <a:noFill/>
        <a:ln w="1">
          <a:noFill/>
          <a:miter lim="800000"/>
          <a:headEnd/>
          <a:tailEnd type="none" w="med" len="med"/>
        </a:ln>
        <a:effectLst/>
      </xdr:spPr>
    </xdr:pic>
    <xdr:clientData/>
  </xdr:oneCellAnchor>
  <xdr:oneCellAnchor>
    <xdr:from>
      <xdr:col>3</xdr:col>
      <xdr:colOff>38099</xdr:colOff>
      <xdr:row>165</xdr:row>
      <xdr:rowOff>0</xdr:rowOff>
    </xdr:from>
    <xdr:ext cx="158750" cy="190500"/>
    <xdr:pic>
      <xdr:nvPicPr>
        <xdr:cNvPr id="1830" name="Picture 1829" descr="http://www.blogcdn.com/media/2012/09/ltenetworks.jpg">
          <a:extLst>
            <a:ext uri="{FF2B5EF4-FFF2-40B4-BE49-F238E27FC236}">
              <a16:creationId xmlns="" xmlns:a16="http://schemas.microsoft.com/office/drawing/2014/main" id="{41C8AB0C-2D39-462F-B1AA-BEABA8DBBC99}"/>
            </a:ext>
          </a:extLst>
        </xdr:cNvPr>
        <xdr:cNvPicPr/>
      </xdr:nvPicPr>
      <xdr:blipFill>
        <a:blip xmlns:r="http://schemas.openxmlformats.org/officeDocument/2006/relationships" r:embed="rId50" cstate="print"/>
        <a:srcRect l="23556" r="27111"/>
        <a:stretch>
          <a:fillRect/>
        </a:stretch>
      </xdr:blipFill>
      <xdr:spPr bwMode="auto">
        <a:xfrm>
          <a:off x="2281766" y="61372750"/>
          <a:ext cx="158750" cy="190500"/>
        </a:xfrm>
        <a:prstGeom prst="rect">
          <a:avLst/>
        </a:prstGeom>
        <a:noFill/>
        <a:ln w="9525">
          <a:noFill/>
          <a:miter lim="800000"/>
          <a:headEnd/>
          <a:tailEnd/>
        </a:ln>
      </xdr:spPr>
    </xdr:pic>
    <xdr:clientData/>
  </xdr:oneCellAnchor>
  <xdr:oneCellAnchor>
    <xdr:from>
      <xdr:col>3</xdr:col>
      <xdr:colOff>0</xdr:colOff>
      <xdr:row>164</xdr:row>
      <xdr:rowOff>261408</xdr:rowOff>
    </xdr:from>
    <xdr:ext cx="209550" cy="160020"/>
    <xdr:pic>
      <xdr:nvPicPr>
        <xdr:cNvPr id="1831" name="Picture 5" descr="http://t0.gstatic.com/images?q=tbn:ANd9GcR2wLGNqdW1KVjSkkXzxtY9J7kSH3YArES1m5PQzzCeqCTDlyA1FA">
          <a:extLst>
            <a:ext uri="{FF2B5EF4-FFF2-40B4-BE49-F238E27FC236}">
              <a16:creationId xmlns="" xmlns:a16="http://schemas.microsoft.com/office/drawing/2014/main" id="{74ECF448-4BA6-402A-A2F4-61FCEB88971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60110158"/>
          <a:ext cx="209550" cy="160020"/>
        </a:xfrm>
        <a:prstGeom prst="rect">
          <a:avLst/>
        </a:prstGeom>
        <a:noFill/>
      </xdr:spPr>
    </xdr:pic>
    <xdr:clientData/>
  </xdr:oneCellAnchor>
  <xdr:oneCellAnchor>
    <xdr:from>
      <xdr:col>3</xdr:col>
      <xdr:colOff>1207557</xdr:colOff>
      <xdr:row>164</xdr:row>
      <xdr:rowOff>13757</xdr:rowOff>
    </xdr:from>
    <xdr:ext cx="152400" cy="203200"/>
    <xdr:pic>
      <xdr:nvPicPr>
        <xdr:cNvPr id="1873" name="Picture 4">
          <a:extLst>
            <a:ext uri="{FF2B5EF4-FFF2-40B4-BE49-F238E27FC236}">
              <a16:creationId xmlns="" xmlns:a16="http://schemas.microsoft.com/office/drawing/2014/main" id="{EBF2E55B-E52C-435D-A234-0A204DDA48A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59862507"/>
          <a:ext cx="152400" cy="203200"/>
        </a:xfrm>
        <a:prstGeom prst="rect">
          <a:avLst/>
        </a:prstGeom>
        <a:noFill/>
        <a:ln w="1">
          <a:noFill/>
          <a:miter lim="800000"/>
          <a:headEnd/>
          <a:tailEnd type="none" w="med" len="med"/>
        </a:ln>
        <a:effectLst/>
      </xdr:spPr>
    </xdr:pic>
    <xdr:clientData/>
  </xdr:oneCellAnchor>
  <xdr:oneCellAnchor>
    <xdr:from>
      <xdr:col>3</xdr:col>
      <xdr:colOff>38099</xdr:colOff>
      <xdr:row>164</xdr:row>
      <xdr:rowOff>0</xdr:rowOff>
    </xdr:from>
    <xdr:ext cx="158750" cy="190500"/>
    <xdr:pic>
      <xdr:nvPicPr>
        <xdr:cNvPr id="1874" name="Picture 1873" descr="http://www.blogcdn.com/media/2012/09/ltenetworks.jpg">
          <a:extLst>
            <a:ext uri="{FF2B5EF4-FFF2-40B4-BE49-F238E27FC236}">
              <a16:creationId xmlns="" xmlns:a16="http://schemas.microsoft.com/office/drawing/2014/main" id="{41C8AB0C-2D39-462F-B1AA-BEABA8DBBC99}"/>
            </a:ext>
          </a:extLst>
        </xdr:cNvPr>
        <xdr:cNvPicPr/>
      </xdr:nvPicPr>
      <xdr:blipFill>
        <a:blip xmlns:r="http://schemas.openxmlformats.org/officeDocument/2006/relationships" r:embed="rId50" cstate="print"/>
        <a:srcRect l="23556" r="27111"/>
        <a:stretch>
          <a:fillRect/>
        </a:stretch>
      </xdr:blipFill>
      <xdr:spPr bwMode="auto">
        <a:xfrm>
          <a:off x="2281766" y="59848750"/>
          <a:ext cx="158750" cy="190500"/>
        </a:xfrm>
        <a:prstGeom prst="rect">
          <a:avLst/>
        </a:prstGeom>
        <a:noFill/>
        <a:ln w="9525">
          <a:noFill/>
          <a:miter lim="800000"/>
          <a:headEnd/>
          <a:tailEnd/>
        </a:ln>
      </xdr:spPr>
    </xdr:pic>
    <xdr:clientData/>
  </xdr:oneCellAnchor>
  <xdr:oneCellAnchor>
    <xdr:from>
      <xdr:col>3</xdr:col>
      <xdr:colOff>0</xdr:colOff>
      <xdr:row>477</xdr:row>
      <xdr:rowOff>261408</xdr:rowOff>
    </xdr:from>
    <xdr:ext cx="209550" cy="160020"/>
    <xdr:pic>
      <xdr:nvPicPr>
        <xdr:cNvPr id="1877"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89249908"/>
          <a:ext cx="209550" cy="160020"/>
        </a:xfrm>
        <a:prstGeom prst="rect">
          <a:avLst/>
        </a:prstGeom>
        <a:noFill/>
      </xdr:spPr>
    </xdr:pic>
    <xdr:clientData/>
  </xdr:oneCellAnchor>
  <xdr:oneCellAnchor>
    <xdr:from>
      <xdr:col>3</xdr:col>
      <xdr:colOff>1246721</xdr:colOff>
      <xdr:row>477</xdr:row>
      <xdr:rowOff>23282</xdr:rowOff>
    </xdr:from>
    <xdr:ext cx="152400" cy="203200"/>
    <xdr:pic>
      <xdr:nvPicPr>
        <xdr:cNvPr id="1878"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8901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477</xdr:row>
      <xdr:rowOff>0</xdr:rowOff>
    </xdr:from>
    <xdr:ext cx="158750" cy="190500"/>
    <xdr:pic>
      <xdr:nvPicPr>
        <xdr:cNvPr id="1879" name="Picture 1878"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88988500"/>
          <a:ext cx="158750" cy="190500"/>
        </a:xfrm>
        <a:prstGeom prst="rect">
          <a:avLst/>
        </a:prstGeom>
        <a:noFill/>
        <a:ln w="9525">
          <a:noFill/>
          <a:miter lim="800000"/>
          <a:headEnd/>
          <a:tailEnd/>
        </a:ln>
      </xdr:spPr>
    </xdr:pic>
    <xdr:clientData/>
  </xdr:oneCellAnchor>
  <xdr:oneCellAnchor>
    <xdr:from>
      <xdr:col>3</xdr:col>
      <xdr:colOff>0</xdr:colOff>
      <xdr:row>814</xdr:row>
      <xdr:rowOff>261408</xdr:rowOff>
    </xdr:from>
    <xdr:ext cx="209550" cy="160020"/>
    <xdr:pic>
      <xdr:nvPicPr>
        <xdr:cNvPr id="1882"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705079658"/>
          <a:ext cx="209550" cy="160020"/>
        </a:xfrm>
        <a:prstGeom prst="rect">
          <a:avLst/>
        </a:prstGeom>
        <a:noFill/>
      </xdr:spPr>
    </xdr:pic>
    <xdr:clientData/>
  </xdr:oneCellAnchor>
  <xdr:oneCellAnchor>
    <xdr:from>
      <xdr:col>3</xdr:col>
      <xdr:colOff>1207557</xdr:colOff>
      <xdr:row>814</xdr:row>
      <xdr:rowOff>13757</xdr:rowOff>
    </xdr:from>
    <xdr:ext cx="152400" cy="203200"/>
    <xdr:pic>
      <xdr:nvPicPr>
        <xdr:cNvPr id="1883"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704832007"/>
          <a:ext cx="152400" cy="203200"/>
        </a:xfrm>
        <a:prstGeom prst="rect">
          <a:avLst/>
        </a:prstGeom>
        <a:noFill/>
        <a:ln w="1">
          <a:noFill/>
          <a:miter lim="800000"/>
          <a:headEnd/>
          <a:tailEnd type="none" w="med" len="med"/>
        </a:ln>
        <a:effectLst/>
      </xdr:spPr>
    </xdr:pic>
    <xdr:clientData/>
  </xdr:oneCellAnchor>
  <xdr:oneCellAnchor>
    <xdr:from>
      <xdr:col>3</xdr:col>
      <xdr:colOff>38099</xdr:colOff>
      <xdr:row>814</xdr:row>
      <xdr:rowOff>0</xdr:rowOff>
    </xdr:from>
    <xdr:ext cx="158750" cy="190500"/>
    <xdr:pic>
      <xdr:nvPicPr>
        <xdr:cNvPr id="1884" name="Picture 1883"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281766" y="704818250"/>
          <a:ext cx="158750" cy="190500"/>
        </a:xfrm>
        <a:prstGeom prst="rect">
          <a:avLst/>
        </a:prstGeom>
        <a:noFill/>
        <a:ln w="9525">
          <a:noFill/>
          <a:miter lim="800000"/>
          <a:headEnd/>
          <a:tailEnd/>
        </a:ln>
      </xdr:spPr>
    </xdr:pic>
    <xdr:clientData/>
  </xdr:oneCellAnchor>
  <xdr:oneCellAnchor>
    <xdr:from>
      <xdr:col>3</xdr:col>
      <xdr:colOff>0</xdr:colOff>
      <xdr:row>815</xdr:row>
      <xdr:rowOff>261408</xdr:rowOff>
    </xdr:from>
    <xdr:ext cx="209550" cy="160020"/>
    <xdr:pic>
      <xdr:nvPicPr>
        <xdr:cNvPr id="1887"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706148575"/>
          <a:ext cx="209550" cy="160020"/>
        </a:xfrm>
        <a:prstGeom prst="rect">
          <a:avLst/>
        </a:prstGeom>
        <a:noFill/>
      </xdr:spPr>
    </xdr:pic>
    <xdr:clientData/>
  </xdr:oneCellAnchor>
  <xdr:oneCellAnchor>
    <xdr:from>
      <xdr:col>3</xdr:col>
      <xdr:colOff>1207557</xdr:colOff>
      <xdr:row>815</xdr:row>
      <xdr:rowOff>13757</xdr:rowOff>
    </xdr:from>
    <xdr:ext cx="152400" cy="203200"/>
    <xdr:pic>
      <xdr:nvPicPr>
        <xdr:cNvPr id="1888"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705900924"/>
          <a:ext cx="152400" cy="203200"/>
        </a:xfrm>
        <a:prstGeom prst="rect">
          <a:avLst/>
        </a:prstGeom>
        <a:noFill/>
        <a:ln w="1">
          <a:noFill/>
          <a:miter lim="800000"/>
          <a:headEnd/>
          <a:tailEnd type="none" w="med" len="med"/>
        </a:ln>
        <a:effectLst/>
      </xdr:spPr>
    </xdr:pic>
    <xdr:clientData/>
  </xdr:oneCellAnchor>
  <xdr:oneCellAnchor>
    <xdr:from>
      <xdr:col>3</xdr:col>
      <xdr:colOff>38099</xdr:colOff>
      <xdr:row>815</xdr:row>
      <xdr:rowOff>0</xdr:rowOff>
    </xdr:from>
    <xdr:ext cx="158750" cy="190500"/>
    <xdr:pic>
      <xdr:nvPicPr>
        <xdr:cNvPr id="1889" name="Picture 1888"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281766" y="705887167"/>
          <a:ext cx="158750" cy="190500"/>
        </a:xfrm>
        <a:prstGeom prst="rect">
          <a:avLst/>
        </a:prstGeom>
        <a:noFill/>
        <a:ln w="9525">
          <a:noFill/>
          <a:miter lim="800000"/>
          <a:headEnd/>
          <a:tailEnd/>
        </a:ln>
      </xdr:spPr>
    </xdr:pic>
    <xdr:clientData/>
  </xdr:oneCellAnchor>
  <xdr:oneCellAnchor>
    <xdr:from>
      <xdr:col>3</xdr:col>
      <xdr:colOff>0</xdr:colOff>
      <xdr:row>476</xdr:row>
      <xdr:rowOff>261408</xdr:rowOff>
    </xdr:from>
    <xdr:ext cx="209550" cy="160020"/>
    <xdr:pic>
      <xdr:nvPicPr>
        <xdr:cNvPr id="1894"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1768741"/>
          <a:ext cx="209550" cy="160020"/>
        </a:xfrm>
        <a:prstGeom prst="rect">
          <a:avLst/>
        </a:prstGeom>
        <a:noFill/>
      </xdr:spPr>
    </xdr:pic>
    <xdr:clientData/>
  </xdr:oneCellAnchor>
  <xdr:oneCellAnchor>
    <xdr:from>
      <xdr:col>3</xdr:col>
      <xdr:colOff>1246721</xdr:colOff>
      <xdr:row>476</xdr:row>
      <xdr:rowOff>23282</xdr:rowOff>
    </xdr:from>
    <xdr:ext cx="152400" cy="203200"/>
    <xdr:pic>
      <xdr:nvPicPr>
        <xdr:cNvPr id="1895"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1530615"/>
          <a:ext cx="152400" cy="203200"/>
        </a:xfrm>
        <a:prstGeom prst="rect">
          <a:avLst/>
        </a:prstGeom>
        <a:noFill/>
        <a:ln w="1">
          <a:noFill/>
          <a:miter lim="800000"/>
          <a:headEnd/>
          <a:tailEnd type="none" w="med" len="med"/>
        </a:ln>
        <a:effectLst/>
      </xdr:spPr>
    </xdr:pic>
    <xdr:clientData/>
  </xdr:oneCellAnchor>
  <xdr:oneCellAnchor>
    <xdr:from>
      <xdr:col>3</xdr:col>
      <xdr:colOff>38099</xdr:colOff>
      <xdr:row>476</xdr:row>
      <xdr:rowOff>0</xdr:rowOff>
    </xdr:from>
    <xdr:ext cx="158750" cy="190500"/>
    <xdr:pic>
      <xdr:nvPicPr>
        <xdr:cNvPr id="1896" name="Picture 1895"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1507333"/>
          <a:ext cx="158750" cy="190500"/>
        </a:xfrm>
        <a:prstGeom prst="rect">
          <a:avLst/>
        </a:prstGeom>
        <a:noFill/>
        <a:ln w="9525">
          <a:noFill/>
          <a:miter lim="800000"/>
          <a:headEnd/>
          <a:tailEnd/>
        </a:ln>
      </xdr:spPr>
    </xdr:pic>
    <xdr:clientData/>
  </xdr:oneCellAnchor>
  <xdr:oneCellAnchor>
    <xdr:from>
      <xdr:col>3</xdr:col>
      <xdr:colOff>0</xdr:colOff>
      <xdr:row>475</xdr:row>
      <xdr:rowOff>261408</xdr:rowOff>
    </xdr:from>
    <xdr:ext cx="209550" cy="160020"/>
    <xdr:pic>
      <xdr:nvPicPr>
        <xdr:cNvPr id="1897"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0509325"/>
          <a:ext cx="209550" cy="160020"/>
        </a:xfrm>
        <a:prstGeom prst="rect">
          <a:avLst/>
        </a:prstGeom>
        <a:noFill/>
      </xdr:spPr>
    </xdr:pic>
    <xdr:clientData/>
  </xdr:oneCellAnchor>
  <xdr:oneCellAnchor>
    <xdr:from>
      <xdr:col>3</xdr:col>
      <xdr:colOff>1246721</xdr:colOff>
      <xdr:row>475</xdr:row>
      <xdr:rowOff>23282</xdr:rowOff>
    </xdr:from>
    <xdr:ext cx="152400" cy="203200"/>
    <xdr:pic>
      <xdr:nvPicPr>
        <xdr:cNvPr id="1898"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0271199"/>
          <a:ext cx="152400" cy="203200"/>
        </a:xfrm>
        <a:prstGeom prst="rect">
          <a:avLst/>
        </a:prstGeom>
        <a:noFill/>
        <a:ln w="1">
          <a:noFill/>
          <a:miter lim="800000"/>
          <a:headEnd/>
          <a:tailEnd type="none" w="med" len="med"/>
        </a:ln>
        <a:effectLst/>
      </xdr:spPr>
    </xdr:pic>
    <xdr:clientData/>
  </xdr:oneCellAnchor>
  <xdr:oneCellAnchor>
    <xdr:from>
      <xdr:col>3</xdr:col>
      <xdr:colOff>38099</xdr:colOff>
      <xdr:row>475</xdr:row>
      <xdr:rowOff>0</xdr:rowOff>
    </xdr:from>
    <xdr:ext cx="158750" cy="190500"/>
    <xdr:pic>
      <xdr:nvPicPr>
        <xdr:cNvPr id="1899" name="Picture 1898"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0247917"/>
          <a:ext cx="158750" cy="190500"/>
        </a:xfrm>
        <a:prstGeom prst="rect">
          <a:avLst/>
        </a:prstGeom>
        <a:noFill/>
        <a:ln w="9525">
          <a:noFill/>
          <a:miter lim="800000"/>
          <a:headEnd/>
          <a:tailEnd/>
        </a:ln>
      </xdr:spPr>
    </xdr:pic>
    <xdr:clientData/>
  </xdr:oneCellAnchor>
  <xdr:oneCellAnchor>
    <xdr:from>
      <xdr:col>3</xdr:col>
      <xdr:colOff>0</xdr:colOff>
      <xdr:row>474</xdr:row>
      <xdr:rowOff>261408</xdr:rowOff>
    </xdr:from>
    <xdr:ext cx="209550" cy="160020"/>
    <xdr:pic>
      <xdr:nvPicPr>
        <xdr:cNvPr id="1900"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89249908"/>
          <a:ext cx="209550" cy="160020"/>
        </a:xfrm>
        <a:prstGeom prst="rect">
          <a:avLst/>
        </a:prstGeom>
        <a:noFill/>
      </xdr:spPr>
    </xdr:pic>
    <xdr:clientData/>
  </xdr:oneCellAnchor>
  <xdr:oneCellAnchor>
    <xdr:from>
      <xdr:col>3</xdr:col>
      <xdr:colOff>1246721</xdr:colOff>
      <xdr:row>474</xdr:row>
      <xdr:rowOff>23282</xdr:rowOff>
    </xdr:from>
    <xdr:ext cx="152400" cy="203200"/>
    <xdr:pic>
      <xdr:nvPicPr>
        <xdr:cNvPr id="1901"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8901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474</xdr:row>
      <xdr:rowOff>0</xdr:rowOff>
    </xdr:from>
    <xdr:ext cx="158750" cy="190500"/>
    <xdr:pic>
      <xdr:nvPicPr>
        <xdr:cNvPr id="1902" name="Picture 1901"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88988500"/>
          <a:ext cx="158750" cy="190500"/>
        </a:xfrm>
        <a:prstGeom prst="rect">
          <a:avLst/>
        </a:prstGeom>
        <a:noFill/>
        <a:ln w="9525">
          <a:noFill/>
          <a:miter lim="800000"/>
          <a:headEnd/>
          <a:tailEnd/>
        </a:ln>
      </xdr:spPr>
    </xdr:pic>
    <xdr:clientData/>
  </xdr:oneCellAnchor>
  <xdr:oneCellAnchor>
    <xdr:from>
      <xdr:col>3</xdr:col>
      <xdr:colOff>0</xdr:colOff>
      <xdr:row>321</xdr:row>
      <xdr:rowOff>261408</xdr:rowOff>
    </xdr:from>
    <xdr:ext cx="209550" cy="160020"/>
    <xdr:pic>
      <xdr:nvPicPr>
        <xdr:cNvPr id="1903"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89099825"/>
          <a:ext cx="209550" cy="160020"/>
        </a:xfrm>
        <a:prstGeom prst="rect">
          <a:avLst/>
        </a:prstGeom>
        <a:noFill/>
      </xdr:spPr>
    </xdr:pic>
    <xdr:clientData/>
  </xdr:oneCellAnchor>
  <xdr:oneCellAnchor>
    <xdr:from>
      <xdr:col>3</xdr:col>
      <xdr:colOff>1207557</xdr:colOff>
      <xdr:row>321</xdr:row>
      <xdr:rowOff>13757</xdr:rowOff>
    </xdr:from>
    <xdr:ext cx="152400" cy="203200"/>
    <xdr:pic>
      <xdr:nvPicPr>
        <xdr:cNvPr id="1904"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88852174"/>
          <a:ext cx="152400" cy="203200"/>
        </a:xfrm>
        <a:prstGeom prst="rect">
          <a:avLst/>
        </a:prstGeom>
        <a:noFill/>
        <a:ln w="1">
          <a:noFill/>
          <a:miter lim="800000"/>
          <a:headEnd/>
          <a:tailEnd type="none" w="med" len="med"/>
        </a:ln>
        <a:effectLst/>
      </xdr:spPr>
    </xdr:pic>
    <xdr:clientData/>
  </xdr:oneCellAnchor>
  <xdr:oneCellAnchor>
    <xdr:from>
      <xdr:col>3</xdr:col>
      <xdr:colOff>38099</xdr:colOff>
      <xdr:row>321</xdr:row>
      <xdr:rowOff>0</xdr:rowOff>
    </xdr:from>
    <xdr:ext cx="158750" cy="190500"/>
    <xdr:pic>
      <xdr:nvPicPr>
        <xdr:cNvPr id="1905" name="Picture 1904"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88838417"/>
          <a:ext cx="158750" cy="190500"/>
        </a:xfrm>
        <a:prstGeom prst="rect">
          <a:avLst/>
        </a:prstGeom>
        <a:noFill/>
        <a:ln w="9525">
          <a:noFill/>
          <a:miter lim="800000"/>
          <a:headEnd/>
          <a:tailEnd/>
        </a:ln>
      </xdr:spPr>
    </xdr:pic>
    <xdr:clientData/>
  </xdr:oneCellAnchor>
  <xdr:oneCellAnchor>
    <xdr:from>
      <xdr:col>3</xdr:col>
      <xdr:colOff>0</xdr:colOff>
      <xdr:row>473</xdr:row>
      <xdr:rowOff>261408</xdr:rowOff>
    </xdr:from>
    <xdr:ext cx="209550" cy="160020"/>
    <xdr:pic>
      <xdr:nvPicPr>
        <xdr:cNvPr id="1832"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89027658"/>
          <a:ext cx="209550" cy="160020"/>
        </a:xfrm>
        <a:prstGeom prst="rect">
          <a:avLst/>
        </a:prstGeom>
        <a:noFill/>
      </xdr:spPr>
    </xdr:pic>
    <xdr:clientData/>
  </xdr:oneCellAnchor>
  <xdr:oneCellAnchor>
    <xdr:from>
      <xdr:col>3</xdr:col>
      <xdr:colOff>1246721</xdr:colOff>
      <xdr:row>473</xdr:row>
      <xdr:rowOff>23282</xdr:rowOff>
    </xdr:from>
    <xdr:ext cx="152400" cy="203200"/>
    <xdr:pic>
      <xdr:nvPicPr>
        <xdr:cNvPr id="1833"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88789532"/>
          <a:ext cx="152400" cy="203200"/>
        </a:xfrm>
        <a:prstGeom prst="rect">
          <a:avLst/>
        </a:prstGeom>
        <a:noFill/>
        <a:ln w="1">
          <a:noFill/>
          <a:miter lim="800000"/>
          <a:headEnd/>
          <a:tailEnd type="none" w="med" len="med"/>
        </a:ln>
        <a:effectLst/>
      </xdr:spPr>
    </xdr:pic>
    <xdr:clientData/>
  </xdr:oneCellAnchor>
  <xdr:oneCellAnchor>
    <xdr:from>
      <xdr:col>3</xdr:col>
      <xdr:colOff>38099</xdr:colOff>
      <xdr:row>473</xdr:row>
      <xdr:rowOff>0</xdr:rowOff>
    </xdr:from>
    <xdr:ext cx="158750" cy="190500"/>
    <xdr:pic>
      <xdr:nvPicPr>
        <xdr:cNvPr id="1837" name="Picture 1836"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88766250"/>
          <a:ext cx="158750" cy="190500"/>
        </a:xfrm>
        <a:prstGeom prst="rect">
          <a:avLst/>
        </a:prstGeom>
        <a:noFill/>
        <a:ln w="9525">
          <a:noFill/>
          <a:miter lim="800000"/>
          <a:headEnd/>
          <a:tailEnd/>
        </a:ln>
      </xdr:spPr>
    </xdr:pic>
    <xdr:clientData/>
  </xdr:oneCellAnchor>
  <xdr:oneCellAnchor>
    <xdr:from>
      <xdr:col>3</xdr:col>
      <xdr:colOff>0</xdr:colOff>
      <xdr:row>471</xdr:row>
      <xdr:rowOff>261408</xdr:rowOff>
    </xdr:from>
    <xdr:ext cx="209550" cy="160020"/>
    <xdr:pic>
      <xdr:nvPicPr>
        <xdr:cNvPr id="1846"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3059908"/>
          <a:ext cx="209550" cy="160020"/>
        </a:xfrm>
        <a:prstGeom prst="rect">
          <a:avLst/>
        </a:prstGeom>
        <a:noFill/>
      </xdr:spPr>
    </xdr:pic>
    <xdr:clientData/>
  </xdr:oneCellAnchor>
  <xdr:oneCellAnchor>
    <xdr:from>
      <xdr:col>3</xdr:col>
      <xdr:colOff>1246721</xdr:colOff>
      <xdr:row>471</xdr:row>
      <xdr:rowOff>23282</xdr:rowOff>
    </xdr:from>
    <xdr:ext cx="152400" cy="203200"/>
    <xdr:pic>
      <xdr:nvPicPr>
        <xdr:cNvPr id="1859"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282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471</xdr:row>
      <xdr:rowOff>0</xdr:rowOff>
    </xdr:from>
    <xdr:ext cx="158750" cy="190500"/>
    <xdr:pic>
      <xdr:nvPicPr>
        <xdr:cNvPr id="1860" name="Picture 1859"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2798500"/>
          <a:ext cx="158750" cy="190500"/>
        </a:xfrm>
        <a:prstGeom prst="rect">
          <a:avLst/>
        </a:prstGeom>
        <a:noFill/>
        <a:ln w="9525">
          <a:noFill/>
          <a:miter lim="800000"/>
          <a:headEnd/>
          <a:tailEnd/>
        </a:ln>
      </xdr:spPr>
    </xdr:pic>
    <xdr:clientData/>
  </xdr:oneCellAnchor>
  <xdr:oneCellAnchor>
    <xdr:from>
      <xdr:col>3</xdr:col>
      <xdr:colOff>0</xdr:colOff>
      <xdr:row>470</xdr:row>
      <xdr:rowOff>261408</xdr:rowOff>
    </xdr:from>
    <xdr:ext cx="209550" cy="160020"/>
    <xdr:pic>
      <xdr:nvPicPr>
        <xdr:cNvPr id="1862"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3059908"/>
          <a:ext cx="209550" cy="160020"/>
        </a:xfrm>
        <a:prstGeom prst="rect">
          <a:avLst/>
        </a:prstGeom>
        <a:noFill/>
      </xdr:spPr>
    </xdr:pic>
    <xdr:clientData/>
  </xdr:oneCellAnchor>
  <xdr:oneCellAnchor>
    <xdr:from>
      <xdr:col>3</xdr:col>
      <xdr:colOff>1246721</xdr:colOff>
      <xdr:row>470</xdr:row>
      <xdr:rowOff>23282</xdr:rowOff>
    </xdr:from>
    <xdr:ext cx="152400" cy="203200"/>
    <xdr:pic>
      <xdr:nvPicPr>
        <xdr:cNvPr id="1863"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282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470</xdr:row>
      <xdr:rowOff>0</xdr:rowOff>
    </xdr:from>
    <xdr:ext cx="158750" cy="190500"/>
    <xdr:pic>
      <xdr:nvPicPr>
        <xdr:cNvPr id="1870" name="Picture 1869"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2798500"/>
          <a:ext cx="158750" cy="190500"/>
        </a:xfrm>
        <a:prstGeom prst="rect">
          <a:avLst/>
        </a:prstGeom>
        <a:noFill/>
        <a:ln w="9525">
          <a:noFill/>
          <a:miter lim="800000"/>
          <a:headEnd/>
          <a:tailEnd/>
        </a:ln>
      </xdr:spPr>
    </xdr:pic>
    <xdr:clientData/>
  </xdr:oneCellAnchor>
  <xdr:oneCellAnchor>
    <xdr:from>
      <xdr:col>3</xdr:col>
      <xdr:colOff>0</xdr:colOff>
      <xdr:row>472</xdr:row>
      <xdr:rowOff>261408</xdr:rowOff>
    </xdr:from>
    <xdr:ext cx="209550" cy="160020"/>
    <xdr:pic>
      <xdr:nvPicPr>
        <xdr:cNvPr id="1907"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578741"/>
          <a:ext cx="209550" cy="160020"/>
        </a:xfrm>
        <a:prstGeom prst="rect">
          <a:avLst/>
        </a:prstGeom>
        <a:noFill/>
      </xdr:spPr>
    </xdr:pic>
    <xdr:clientData/>
  </xdr:oneCellAnchor>
  <xdr:oneCellAnchor>
    <xdr:from>
      <xdr:col>3</xdr:col>
      <xdr:colOff>1246721</xdr:colOff>
      <xdr:row>472</xdr:row>
      <xdr:rowOff>23282</xdr:rowOff>
    </xdr:from>
    <xdr:ext cx="152400" cy="203200"/>
    <xdr:pic>
      <xdr:nvPicPr>
        <xdr:cNvPr id="1908"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340615"/>
          <a:ext cx="152400" cy="203200"/>
        </a:xfrm>
        <a:prstGeom prst="rect">
          <a:avLst/>
        </a:prstGeom>
        <a:noFill/>
        <a:ln w="1">
          <a:noFill/>
          <a:miter lim="800000"/>
          <a:headEnd/>
          <a:tailEnd type="none" w="med" len="med"/>
        </a:ln>
        <a:effectLst/>
      </xdr:spPr>
    </xdr:pic>
    <xdr:clientData/>
  </xdr:oneCellAnchor>
  <xdr:oneCellAnchor>
    <xdr:from>
      <xdr:col>3</xdr:col>
      <xdr:colOff>38099</xdr:colOff>
      <xdr:row>472</xdr:row>
      <xdr:rowOff>0</xdr:rowOff>
    </xdr:from>
    <xdr:ext cx="158750" cy="190500"/>
    <xdr:pic>
      <xdr:nvPicPr>
        <xdr:cNvPr id="1909" name="Picture 1908"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317333"/>
          <a:ext cx="158750" cy="190500"/>
        </a:xfrm>
        <a:prstGeom prst="rect">
          <a:avLst/>
        </a:prstGeom>
        <a:noFill/>
        <a:ln w="9525">
          <a:noFill/>
          <a:miter lim="800000"/>
          <a:headEnd/>
          <a:tailEnd/>
        </a:ln>
      </xdr:spPr>
    </xdr:pic>
    <xdr:clientData/>
  </xdr:oneCellAnchor>
  <xdr:oneCellAnchor>
    <xdr:from>
      <xdr:col>3</xdr:col>
      <xdr:colOff>0</xdr:colOff>
      <xdr:row>469</xdr:row>
      <xdr:rowOff>261408</xdr:rowOff>
    </xdr:from>
    <xdr:ext cx="209550" cy="160020"/>
    <xdr:pic>
      <xdr:nvPicPr>
        <xdr:cNvPr id="1910"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1800491"/>
          <a:ext cx="209550" cy="160020"/>
        </a:xfrm>
        <a:prstGeom prst="rect">
          <a:avLst/>
        </a:prstGeom>
        <a:noFill/>
      </xdr:spPr>
    </xdr:pic>
    <xdr:clientData/>
  </xdr:oneCellAnchor>
  <xdr:oneCellAnchor>
    <xdr:from>
      <xdr:col>3</xdr:col>
      <xdr:colOff>1246721</xdr:colOff>
      <xdr:row>469</xdr:row>
      <xdr:rowOff>23282</xdr:rowOff>
    </xdr:from>
    <xdr:ext cx="152400" cy="203200"/>
    <xdr:pic>
      <xdr:nvPicPr>
        <xdr:cNvPr id="1911"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1562365"/>
          <a:ext cx="152400" cy="203200"/>
        </a:xfrm>
        <a:prstGeom prst="rect">
          <a:avLst/>
        </a:prstGeom>
        <a:noFill/>
        <a:ln w="1">
          <a:noFill/>
          <a:miter lim="800000"/>
          <a:headEnd/>
          <a:tailEnd type="none" w="med" len="med"/>
        </a:ln>
        <a:effectLst/>
      </xdr:spPr>
    </xdr:pic>
    <xdr:clientData/>
  </xdr:oneCellAnchor>
  <xdr:oneCellAnchor>
    <xdr:from>
      <xdr:col>3</xdr:col>
      <xdr:colOff>38099</xdr:colOff>
      <xdr:row>469</xdr:row>
      <xdr:rowOff>0</xdr:rowOff>
    </xdr:from>
    <xdr:ext cx="158750" cy="190500"/>
    <xdr:pic>
      <xdr:nvPicPr>
        <xdr:cNvPr id="1912" name="Picture 1911"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1539083"/>
          <a:ext cx="158750" cy="190500"/>
        </a:xfrm>
        <a:prstGeom prst="rect">
          <a:avLst/>
        </a:prstGeom>
        <a:noFill/>
        <a:ln w="9525">
          <a:noFill/>
          <a:miter lim="800000"/>
          <a:headEnd/>
          <a:tailEnd/>
        </a:ln>
      </xdr:spPr>
    </xdr:pic>
    <xdr:clientData/>
  </xdr:oneCellAnchor>
  <xdr:oneCellAnchor>
    <xdr:from>
      <xdr:col>3</xdr:col>
      <xdr:colOff>0</xdr:colOff>
      <xdr:row>251</xdr:row>
      <xdr:rowOff>261408</xdr:rowOff>
    </xdr:from>
    <xdr:ext cx="209550" cy="160020"/>
    <xdr:pic>
      <xdr:nvPicPr>
        <xdr:cNvPr id="1914" name="Picture 5" descr="http://t0.gstatic.com/images?q=tbn:ANd9GcR2wLGNqdW1KVjSkkXzxtY9J7kSH3YArES1m5PQzzCeqCTDlyA1FA">
          <a:extLst>
            <a:ext uri="{FF2B5EF4-FFF2-40B4-BE49-F238E27FC236}">
              <a16:creationId xmlns="" xmlns:a16="http://schemas.microsoft.com/office/drawing/2014/main" id="{9A9FAA05-534A-4F7B-BAF9-EE755C8D44A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43168158"/>
          <a:ext cx="209550" cy="160020"/>
        </a:xfrm>
        <a:prstGeom prst="rect">
          <a:avLst/>
        </a:prstGeom>
        <a:noFill/>
      </xdr:spPr>
    </xdr:pic>
    <xdr:clientData/>
  </xdr:oneCellAnchor>
  <xdr:oneCellAnchor>
    <xdr:from>
      <xdr:col>3</xdr:col>
      <xdr:colOff>1207557</xdr:colOff>
      <xdr:row>251</xdr:row>
      <xdr:rowOff>13757</xdr:rowOff>
    </xdr:from>
    <xdr:ext cx="152400" cy="203200"/>
    <xdr:pic>
      <xdr:nvPicPr>
        <xdr:cNvPr id="1915" name="Picture 4">
          <a:extLst>
            <a:ext uri="{FF2B5EF4-FFF2-40B4-BE49-F238E27FC236}">
              <a16:creationId xmlns="" xmlns:a16="http://schemas.microsoft.com/office/drawing/2014/main" id="{FE918D01-7720-4A2B-A135-D0F528BF1B8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42920507"/>
          <a:ext cx="152400" cy="203200"/>
        </a:xfrm>
        <a:prstGeom prst="rect">
          <a:avLst/>
        </a:prstGeom>
        <a:noFill/>
        <a:ln w="1">
          <a:noFill/>
          <a:miter lim="800000"/>
          <a:headEnd/>
          <a:tailEnd type="none" w="med" len="med"/>
        </a:ln>
        <a:effectLst/>
      </xdr:spPr>
    </xdr:pic>
    <xdr:clientData/>
  </xdr:oneCellAnchor>
  <xdr:oneCellAnchor>
    <xdr:from>
      <xdr:col>3</xdr:col>
      <xdr:colOff>38099</xdr:colOff>
      <xdr:row>251</xdr:row>
      <xdr:rowOff>0</xdr:rowOff>
    </xdr:from>
    <xdr:ext cx="158750" cy="190500"/>
    <xdr:pic>
      <xdr:nvPicPr>
        <xdr:cNvPr id="1916" name="Picture 1915" descr="http://www.blogcdn.com/media/2012/09/ltenetworks.jpg">
          <a:extLst>
            <a:ext uri="{FF2B5EF4-FFF2-40B4-BE49-F238E27FC236}">
              <a16:creationId xmlns="" xmlns:a16="http://schemas.microsoft.com/office/drawing/2014/main" id="{4DFFC2F2-3A64-4943-8183-2F65B04CF291}"/>
            </a:ext>
          </a:extLst>
        </xdr:cNvPr>
        <xdr:cNvPicPr/>
      </xdr:nvPicPr>
      <xdr:blipFill>
        <a:blip xmlns:r="http://schemas.openxmlformats.org/officeDocument/2006/relationships" r:embed="rId50" cstate="print"/>
        <a:srcRect l="23556" r="27111"/>
        <a:stretch>
          <a:fillRect/>
        </a:stretch>
      </xdr:blipFill>
      <xdr:spPr bwMode="auto">
        <a:xfrm>
          <a:off x="2281766" y="142906750"/>
          <a:ext cx="158750" cy="190500"/>
        </a:xfrm>
        <a:prstGeom prst="rect">
          <a:avLst/>
        </a:prstGeom>
        <a:noFill/>
        <a:ln w="9525">
          <a:noFill/>
          <a:miter lim="800000"/>
          <a:headEnd/>
          <a:tailEnd/>
        </a:ln>
      </xdr:spPr>
    </xdr:pic>
    <xdr:clientData/>
  </xdr:oneCellAnchor>
  <xdr:oneCellAnchor>
    <xdr:from>
      <xdr:col>3</xdr:col>
      <xdr:colOff>0</xdr:colOff>
      <xdr:row>813</xdr:row>
      <xdr:rowOff>261408</xdr:rowOff>
    </xdr:from>
    <xdr:ext cx="209550" cy="160020"/>
    <xdr:pic>
      <xdr:nvPicPr>
        <xdr:cNvPr id="1920"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719144908"/>
          <a:ext cx="209550" cy="160020"/>
        </a:xfrm>
        <a:prstGeom prst="rect">
          <a:avLst/>
        </a:prstGeom>
        <a:noFill/>
      </xdr:spPr>
    </xdr:pic>
    <xdr:clientData/>
  </xdr:oneCellAnchor>
  <xdr:oneCellAnchor>
    <xdr:from>
      <xdr:col>3</xdr:col>
      <xdr:colOff>1207557</xdr:colOff>
      <xdr:row>813</xdr:row>
      <xdr:rowOff>13757</xdr:rowOff>
    </xdr:from>
    <xdr:ext cx="152400" cy="203200"/>
    <xdr:pic>
      <xdr:nvPicPr>
        <xdr:cNvPr id="1921"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718897257"/>
          <a:ext cx="152400" cy="203200"/>
        </a:xfrm>
        <a:prstGeom prst="rect">
          <a:avLst/>
        </a:prstGeom>
        <a:noFill/>
        <a:ln w="1">
          <a:noFill/>
          <a:miter lim="800000"/>
          <a:headEnd/>
          <a:tailEnd type="none" w="med" len="med"/>
        </a:ln>
        <a:effectLst/>
      </xdr:spPr>
    </xdr:pic>
    <xdr:clientData/>
  </xdr:oneCellAnchor>
  <xdr:oneCellAnchor>
    <xdr:from>
      <xdr:col>3</xdr:col>
      <xdr:colOff>38099</xdr:colOff>
      <xdr:row>813</xdr:row>
      <xdr:rowOff>0</xdr:rowOff>
    </xdr:from>
    <xdr:ext cx="158750" cy="190500"/>
    <xdr:pic>
      <xdr:nvPicPr>
        <xdr:cNvPr id="1922" name="Picture 1921"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281766" y="718883500"/>
          <a:ext cx="158750" cy="190500"/>
        </a:xfrm>
        <a:prstGeom prst="rect">
          <a:avLst/>
        </a:prstGeom>
        <a:noFill/>
        <a:ln w="9525">
          <a:noFill/>
          <a:miter lim="800000"/>
          <a:headEnd/>
          <a:tailEnd/>
        </a:ln>
      </xdr:spPr>
    </xdr:pic>
    <xdr:clientData/>
  </xdr:oneCellAnchor>
  <xdr:oneCellAnchor>
    <xdr:from>
      <xdr:col>3</xdr:col>
      <xdr:colOff>0</xdr:colOff>
      <xdr:row>468</xdr:row>
      <xdr:rowOff>261408</xdr:rowOff>
    </xdr:from>
    <xdr:ext cx="209550" cy="160020"/>
    <xdr:pic>
      <xdr:nvPicPr>
        <xdr:cNvPr id="1925"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536408"/>
          <a:ext cx="209550" cy="160020"/>
        </a:xfrm>
        <a:prstGeom prst="rect">
          <a:avLst/>
        </a:prstGeom>
        <a:noFill/>
      </xdr:spPr>
    </xdr:pic>
    <xdr:clientData/>
  </xdr:oneCellAnchor>
  <xdr:oneCellAnchor>
    <xdr:from>
      <xdr:col>3</xdr:col>
      <xdr:colOff>1246721</xdr:colOff>
      <xdr:row>468</xdr:row>
      <xdr:rowOff>23282</xdr:rowOff>
    </xdr:from>
    <xdr:ext cx="152400" cy="203200"/>
    <xdr:pic>
      <xdr:nvPicPr>
        <xdr:cNvPr id="1926"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298282"/>
          <a:ext cx="152400" cy="203200"/>
        </a:xfrm>
        <a:prstGeom prst="rect">
          <a:avLst/>
        </a:prstGeom>
        <a:noFill/>
        <a:ln w="1">
          <a:noFill/>
          <a:miter lim="800000"/>
          <a:headEnd/>
          <a:tailEnd type="none" w="med" len="med"/>
        </a:ln>
        <a:effectLst/>
      </xdr:spPr>
    </xdr:pic>
    <xdr:clientData/>
  </xdr:oneCellAnchor>
  <xdr:oneCellAnchor>
    <xdr:from>
      <xdr:col>3</xdr:col>
      <xdr:colOff>38099</xdr:colOff>
      <xdr:row>468</xdr:row>
      <xdr:rowOff>0</xdr:rowOff>
    </xdr:from>
    <xdr:ext cx="158750" cy="190500"/>
    <xdr:pic>
      <xdr:nvPicPr>
        <xdr:cNvPr id="1927" name="Picture 1926"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275000"/>
          <a:ext cx="158750" cy="190500"/>
        </a:xfrm>
        <a:prstGeom prst="rect">
          <a:avLst/>
        </a:prstGeom>
        <a:noFill/>
        <a:ln w="9525">
          <a:noFill/>
          <a:miter lim="800000"/>
          <a:headEnd/>
          <a:tailEnd/>
        </a:ln>
      </xdr:spPr>
    </xdr:pic>
    <xdr:clientData/>
  </xdr:oneCellAnchor>
  <xdr:oneCellAnchor>
    <xdr:from>
      <xdr:col>3</xdr:col>
      <xdr:colOff>0</xdr:colOff>
      <xdr:row>467</xdr:row>
      <xdr:rowOff>261408</xdr:rowOff>
    </xdr:from>
    <xdr:ext cx="209550" cy="160020"/>
    <xdr:pic>
      <xdr:nvPicPr>
        <xdr:cNvPr id="1929"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536408"/>
          <a:ext cx="209550" cy="160020"/>
        </a:xfrm>
        <a:prstGeom prst="rect">
          <a:avLst/>
        </a:prstGeom>
        <a:noFill/>
      </xdr:spPr>
    </xdr:pic>
    <xdr:clientData/>
  </xdr:oneCellAnchor>
  <xdr:oneCellAnchor>
    <xdr:from>
      <xdr:col>3</xdr:col>
      <xdr:colOff>1246721</xdr:colOff>
      <xdr:row>467</xdr:row>
      <xdr:rowOff>23282</xdr:rowOff>
    </xdr:from>
    <xdr:ext cx="152400" cy="203200"/>
    <xdr:pic>
      <xdr:nvPicPr>
        <xdr:cNvPr id="1930"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298282"/>
          <a:ext cx="152400" cy="203200"/>
        </a:xfrm>
        <a:prstGeom prst="rect">
          <a:avLst/>
        </a:prstGeom>
        <a:noFill/>
        <a:ln w="1">
          <a:noFill/>
          <a:miter lim="800000"/>
          <a:headEnd/>
          <a:tailEnd type="none" w="med" len="med"/>
        </a:ln>
        <a:effectLst/>
      </xdr:spPr>
    </xdr:pic>
    <xdr:clientData/>
  </xdr:oneCellAnchor>
  <xdr:oneCellAnchor>
    <xdr:from>
      <xdr:col>3</xdr:col>
      <xdr:colOff>38099</xdr:colOff>
      <xdr:row>467</xdr:row>
      <xdr:rowOff>0</xdr:rowOff>
    </xdr:from>
    <xdr:ext cx="158750" cy="190500"/>
    <xdr:pic>
      <xdr:nvPicPr>
        <xdr:cNvPr id="1931" name="Picture 1930"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275000"/>
          <a:ext cx="158750" cy="190500"/>
        </a:xfrm>
        <a:prstGeom prst="rect">
          <a:avLst/>
        </a:prstGeom>
        <a:noFill/>
        <a:ln w="9525">
          <a:noFill/>
          <a:miter lim="800000"/>
          <a:headEnd/>
          <a:tailEnd/>
        </a:ln>
      </xdr:spPr>
    </xdr:pic>
    <xdr:clientData/>
  </xdr:oneCellAnchor>
  <xdr:oneCellAnchor>
    <xdr:from>
      <xdr:col>3</xdr:col>
      <xdr:colOff>0</xdr:colOff>
      <xdr:row>466</xdr:row>
      <xdr:rowOff>261408</xdr:rowOff>
    </xdr:from>
    <xdr:ext cx="209550" cy="160020"/>
    <xdr:pic>
      <xdr:nvPicPr>
        <xdr:cNvPr id="1934"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599908"/>
          <a:ext cx="209550" cy="160020"/>
        </a:xfrm>
        <a:prstGeom prst="rect">
          <a:avLst/>
        </a:prstGeom>
        <a:noFill/>
      </xdr:spPr>
    </xdr:pic>
    <xdr:clientData/>
  </xdr:oneCellAnchor>
  <xdr:oneCellAnchor>
    <xdr:from>
      <xdr:col>3</xdr:col>
      <xdr:colOff>1246721</xdr:colOff>
      <xdr:row>466</xdr:row>
      <xdr:rowOff>23282</xdr:rowOff>
    </xdr:from>
    <xdr:ext cx="152400" cy="203200"/>
    <xdr:pic>
      <xdr:nvPicPr>
        <xdr:cNvPr id="1935"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361782"/>
          <a:ext cx="152400" cy="203200"/>
        </a:xfrm>
        <a:prstGeom prst="rect">
          <a:avLst/>
        </a:prstGeom>
        <a:noFill/>
        <a:ln w="1">
          <a:noFill/>
          <a:miter lim="800000"/>
          <a:headEnd/>
          <a:tailEnd type="none" w="med" len="med"/>
        </a:ln>
        <a:effectLst/>
      </xdr:spPr>
    </xdr:pic>
    <xdr:clientData/>
  </xdr:oneCellAnchor>
  <xdr:oneCellAnchor>
    <xdr:from>
      <xdr:col>3</xdr:col>
      <xdr:colOff>38099</xdr:colOff>
      <xdr:row>466</xdr:row>
      <xdr:rowOff>0</xdr:rowOff>
    </xdr:from>
    <xdr:ext cx="158750" cy="190500"/>
    <xdr:pic>
      <xdr:nvPicPr>
        <xdr:cNvPr id="1936" name="Picture 1935"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338500"/>
          <a:ext cx="158750" cy="190500"/>
        </a:xfrm>
        <a:prstGeom prst="rect">
          <a:avLst/>
        </a:prstGeom>
        <a:noFill/>
        <a:ln w="9525">
          <a:noFill/>
          <a:miter lim="800000"/>
          <a:headEnd/>
          <a:tailEnd/>
        </a:ln>
      </xdr:spPr>
    </xdr:pic>
    <xdr:clientData/>
  </xdr:oneCellAnchor>
  <xdr:oneCellAnchor>
    <xdr:from>
      <xdr:col>3</xdr:col>
      <xdr:colOff>0</xdr:colOff>
      <xdr:row>250</xdr:row>
      <xdr:rowOff>261408</xdr:rowOff>
    </xdr:from>
    <xdr:ext cx="209550" cy="160020"/>
    <xdr:pic>
      <xdr:nvPicPr>
        <xdr:cNvPr id="1817" name="Picture 5" descr="http://t0.gstatic.com/images?q=tbn:ANd9GcR2wLGNqdW1KVjSkkXzxtY9J7kSH3YArES1m5PQzzCeqCTDlyA1FA">
          <a:extLst>
            <a:ext uri="{FF2B5EF4-FFF2-40B4-BE49-F238E27FC236}">
              <a16:creationId xmlns="" xmlns:a16="http://schemas.microsoft.com/office/drawing/2014/main" id="{9A9FAA05-534A-4F7B-BAF9-EE755C8D44A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42713075"/>
          <a:ext cx="209550" cy="160020"/>
        </a:xfrm>
        <a:prstGeom prst="rect">
          <a:avLst/>
        </a:prstGeom>
        <a:noFill/>
      </xdr:spPr>
    </xdr:pic>
    <xdr:clientData/>
  </xdr:oneCellAnchor>
  <xdr:oneCellAnchor>
    <xdr:from>
      <xdr:col>3</xdr:col>
      <xdr:colOff>1207557</xdr:colOff>
      <xdr:row>250</xdr:row>
      <xdr:rowOff>13757</xdr:rowOff>
    </xdr:from>
    <xdr:ext cx="152400" cy="203200"/>
    <xdr:pic>
      <xdr:nvPicPr>
        <xdr:cNvPr id="1821" name="Picture 4">
          <a:extLst>
            <a:ext uri="{FF2B5EF4-FFF2-40B4-BE49-F238E27FC236}">
              <a16:creationId xmlns="" xmlns:a16="http://schemas.microsoft.com/office/drawing/2014/main" id="{FE918D01-7720-4A2B-A135-D0F528BF1B8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42465424"/>
          <a:ext cx="152400" cy="203200"/>
        </a:xfrm>
        <a:prstGeom prst="rect">
          <a:avLst/>
        </a:prstGeom>
        <a:noFill/>
        <a:ln w="1">
          <a:noFill/>
          <a:miter lim="800000"/>
          <a:headEnd/>
          <a:tailEnd type="none" w="med" len="med"/>
        </a:ln>
        <a:effectLst/>
      </xdr:spPr>
    </xdr:pic>
    <xdr:clientData/>
  </xdr:oneCellAnchor>
  <xdr:oneCellAnchor>
    <xdr:from>
      <xdr:col>3</xdr:col>
      <xdr:colOff>38099</xdr:colOff>
      <xdr:row>250</xdr:row>
      <xdr:rowOff>0</xdr:rowOff>
    </xdr:from>
    <xdr:ext cx="158750" cy="190500"/>
    <xdr:pic>
      <xdr:nvPicPr>
        <xdr:cNvPr id="1875" name="Picture 1874" descr="http://www.blogcdn.com/media/2012/09/ltenetworks.jpg">
          <a:extLst>
            <a:ext uri="{FF2B5EF4-FFF2-40B4-BE49-F238E27FC236}">
              <a16:creationId xmlns="" xmlns:a16="http://schemas.microsoft.com/office/drawing/2014/main" id="{4DFFC2F2-3A64-4943-8183-2F65B04CF291}"/>
            </a:ext>
          </a:extLst>
        </xdr:cNvPr>
        <xdr:cNvPicPr/>
      </xdr:nvPicPr>
      <xdr:blipFill>
        <a:blip xmlns:r="http://schemas.openxmlformats.org/officeDocument/2006/relationships" r:embed="rId50" cstate="print"/>
        <a:srcRect l="23556" r="27111"/>
        <a:stretch>
          <a:fillRect/>
        </a:stretch>
      </xdr:blipFill>
      <xdr:spPr bwMode="auto">
        <a:xfrm>
          <a:off x="2281766" y="142451667"/>
          <a:ext cx="158750" cy="190500"/>
        </a:xfrm>
        <a:prstGeom prst="rect">
          <a:avLst/>
        </a:prstGeom>
        <a:noFill/>
        <a:ln w="9525">
          <a:noFill/>
          <a:miter lim="800000"/>
          <a:headEnd/>
          <a:tailEnd/>
        </a:ln>
      </xdr:spPr>
    </xdr:pic>
    <xdr:clientData/>
  </xdr:oneCellAnchor>
  <xdr:oneCellAnchor>
    <xdr:from>
      <xdr:col>3</xdr:col>
      <xdr:colOff>0</xdr:colOff>
      <xdr:row>249</xdr:row>
      <xdr:rowOff>261408</xdr:rowOff>
    </xdr:from>
    <xdr:ext cx="209550" cy="160020"/>
    <xdr:pic>
      <xdr:nvPicPr>
        <xdr:cNvPr id="1876" name="Picture 5" descr="http://t0.gstatic.com/images?q=tbn:ANd9GcR2wLGNqdW1KVjSkkXzxtY9J7kSH3YArES1m5PQzzCeqCTDlyA1FA">
          <a:extLst>
            <a:ext uri="{FF2B5EF4-FFF2-40B4-BE49-F238E27FC236}">
              <a16:creationId xmlns="" xmlns:a16="http://schemas.microsoft.com/office/drawing/2014/main" id="{9A9FAA05-534A-4F7B-BAF9-EE755C8D44A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41273741"/>
          <a:ext cx="209550" cy="160020"/>
        </a:xfrm>
        <a:prstGeom prst="rect">
          <a:avLst/>
        </a:prstGeom>
        <a:noFill/>
      </xdr:spPr>
    </xdr:pic>
    <xdr:clientData/>
  </xdr:oneCellAnchor>
  <xdr:oneCellAnchor>
    <xdr:from>
      <xdr:col>3</xdr:col>
      <xdr:colOff>1207557</xdr:colOff>
      <xdr:row>249</xdr:row>
      <xdr:rowOff>13757</xdr:rowOff>
    </xdr:from>
    <xdr:ext cx="152400" cy="203200"/>
    <xdr:pic>
      <xdr:nvPicPr>
        <xdr:cNvPr id="1880" name="Picture 4">
          <a:extLst>
            <a:ext uri="{FF2B5EF4-FFF2-40B4-BE49-F238E27FC236}">
              <a16:creationId xmlns="" xmlns:a16="http://schemas.microsoft.com/office/drawing/2014/main" id="{FE918D01-7720-4A2B-A135-D0F528BF1B82}"/>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41026090"/>
          <a:ext cx="152400" cy="203200"/>
        </a:xfrm>
        <a:prstGeom prst="rect">
          <a:avLst/>
        </a:prstGeom>
        <a:noFill/>
        <a:ln w="1">
          <a:noFill/>
          <a:miter lim="800000"/>
          <a:headEnd/>
          <a:tailEnd type="none" w="med" len="med"/>
        </a:ln>
        <a:effectLst/>
      </xdr:spPr>
    </xdr:pic>
    <xdr:clientData/>
  </xdr:oneCellAnchor>
  <xdr:oneCellAnchor>
    <xdr:from>
      <xdr:col>3</xdr:col>
      <xdr:colOff>38099</xdr:colOff>
      <xdr:row>249</xdr:row>
      <xdr:rowOff>0</xdr:rowOff>
    </xdr:from>
    <xdr:ext cx="158750" cy="190500"/>
    <xdr:pic>
      <xdr:nvPicPr>
        <xdr:cNvPr id="1881" name="Picture 1880" descr="http://www.blogcdn.com/media/2012/09/ltenetworks.jpg">
          <a:extLst>
            <a:ext uri="{FF2B5EF4-FFF2-40B4-BE49-F238E27FC236}">
              <a16:creationId xmlns="" xmlns:a16="http://schemas.microsoft.com/office/drawing/2014/main" id="{4DFFC2F2-3A64-4943-8183-2F65B04CF291}"/>
            </a:ext>
          </a:extLst>
        </xdr:cNvPr>
        <xdr:cNvPicPr/>
      </xdr:nvPicPr>
      <xdr:blipFill>
        <a:blip xmlns:r="http://schemas.openxmlformats.org/officeDocument/2006/relationships" r:embed="rId50" cstate="print"/>
        <a:srcRect l="23556" r="27111"/>
        <a:stretch>
          <a:fillRect/>
        </a:stretch>
      </xdr:blipFill>
      <xdr:spPr bwMode="auto">
        <a:xfrm>
          <a:off x="2281766" y="141012333"/>
          <a:ext cx="158750" cy="190500"/>
        </a:xfrm>
        <a:prstGeom prst="rect">
          <a:avLst/>
        </a:prstGeom>
        <a:noFill/>
        <a:ln w="9525">
          <a:noFill/>
          <a:miter lim="800000"/>
          <a:headEnd/>
          <a:tailEnd/>
        </a:ln>
      </xdr:spPr>
    </xdr:pic>
    <xdr:clientData/>
  </xdr:oneCellAnchor>
  <xdr:oneCellAnchor>
    <xdr:from>
      <xdr:col>3</xdr:col>
      <xdr:colOff>0</xdr:colOff>
      <xdr:row>465</xdr:row>
      <xdr:rowOff>261408</xdr:rowOff>
    </xdr:from>
    <xdr:ext cx="209550" cy="160020"/>
    <xdr:pic>
      <xdr:nvPicPr>
        <xdr:cNvPr id="1890"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853908"/>
          <a:ext cx="209550" cy="160020"/>
        </a:xfrm>
        <a:prstGeom prst="rect">
          <a:avLst/>
        </a:prstGeom>
        <a:noFill/>
      </xdr:spPr>
    </xdr:pic>
    <xdr:clientData/>
  </xdr:oneCellAnchor>
  <xdr:oneCellAnchor>
    <xdr:from>
      <xdr:col>3</xdr:col>
      <xdr:colOff>1246721</xdr:colOff>
      <xdr:row>465</xdr:row>
      <xdr:rowOff>23282</xdr:rowOff>
    </xdr:from>
    <xdr:ext cx="152400" cy="203200"/>
    <xdr:pic>
      <xdr:nvPicPr>
        <xdr:cNvPr id="1891"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615782"/>
          <a:ext cx="152400" cy="203200"/>
        </a:xfrm>
        <a:prstGeom prst="rect">
          <a:avLst/>
        </a:prstGeom>
        <a:noFill/>
        <a:ln w="1">
          <a:noFill/>
          <a:miter lim="800000"/>
          <a:headEnd/>
          <a:tailEnd type="none" w="med" len="med"/>
        </a:ln>
        <a:effectLst/>
      </xdr:spPr>
    </xdr:pic>
    <xdr:clientData/>
  </xdr:oneCellAnchor>
  <xdr:oneCellAnchor>
    <xdr:from>
      <xdr:col>3</xdr:col>
      <xdr:colOff>38099</xdr:colOff>
      <xdr:row>465</xdr:row>
      <xdr:rowOff>0</xdr:rowOff>
    </xdr:from>
    <xdr:ext cx="158750" cy="190500"/>
    <xdr:pic>
      <xdr:nvPicPr>
        <xdr:cNvPr id="1892" name="Picture 1891"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592500"/>
          <a:ext cx="158750" cy="190500"/>
        </a:xfrm>
        <a:prstGeom prst="rect">
          <a:avLst/>
        </a:prstGeom>
        <a:noFill/>
        <a:ln w="9525">
          <a:noFill/>
          <a:miter lim="800000"/>
          <a:headEnd/>
          <a:tailEnd/>
        </a:ln>
      </xdr:spPr>
    </xdr:pic>
    <xdr:clientData/>
  </xdr:oneCellAnchor>
  <xdr:oneCellAnchor>
    <xdr:from>
      <xdr:col>3</xdr:col>
      <xdr:colOff>0</xdr:colOff>
      <xdr:row>464</xdr:row>
      <xdr:rowOff>261408</xdr:rowOff>
    </xdr:from>
    <xdr:ext cx="209550" cy="160020"/>
    <xdr:pic>
      <xdr:nvPicPr>
        <xdr:cNvPr id="1938"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853908"/>
          <a:ext cx="209550" cy="160020"/>
        </a:xfrm>
        <a:prstGeom prst="rect">
          <a:avLst/>
        </a:prstGeom>
        <a:noFill/>
      </xdr:spPr>
    </xdr:pic>
    <xdr:clientData/>
  </xdr:oneCellAnchor>
  <xdr:oneCellAnchor>
    <xdr:from>
      <xdr:col>3</xdr:col>
      <xdr:colOff>1246721</xdr:colOff>
      <xdr:row>464</xdr:row>
      <xdr:rowOff>23282</xdr:rowOff>
    </xdr:from>
    <xdr:ext cx="152400" cy="203200"/>
    <xdr:pic>
      <xdr:nvPicPr>
        <xdr:cNvPr id="1939"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615782"/>
          <a:ext cx="152400" cy="203200"/>
        </a:xfrm>
        <a:prstGeom prst="rect">
          <a:avLst/>
        </a:prstGeom>
        <a:noFill/>
        <a:ln w="1">
          <a:noFill/>
          <a:miter lim="800000"/>
          <a:headEnd/>
          <a:tailEnd type="none" w="med" len="med"/>
        </a:ln>
        <a:effectLst/>
      </xdr:spPr>
    </xdr:pic>
    <xdr:clientData/>
  </xdr:oneCellAnchor>
  <xdr:oneCellAnchor>
    <xdr:from>
      <xdr:col>3</xdr:col>
      <xdr:colOff>38099</xdr:colOff>
      <xdr:row>464</xdr:row>
      <xdr:rowOff>0</xdr:rowOff>
    </xdr:from>
    <xdr:ext cx="158750" cy="190500"/>
    <xdr:pic>
      <xdr:nvPicPr>
        <xdr:cNvPr id="1940" name="Picture 1939"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592500"/>
          <a:ext cx="158750" cy="190500"/>
        </a:xfrm>
        <a:prstGeom prst="rect">
          <a:avLst/>
        </a:prstGeom>
        <a:noFill/>
        <a:ln w="9525">
          <a:noFill/>
          <a:miter lim="800000"/>
          <a:headEnd/>
          <a:tailEnd/>
        </a:ln>
      </xdr:spPr>
    </xdr:pic>
    <xdr:clientData/>
  </xdr:oneCellAnchor>
  <xdr:oneCellAnchor>
    <xdr:from>
      <xdr:col>3</xdr:col>
      <xdr:colOff>0</xdr:colOff>
      <xdr:row>463</xdr:row>
      <xdr:rowOff>261408</xdr:rowOff>
    </xdr:from>
    <xdr:ext cx="209550" cy="160020"/>
    <xdr:pic>
      <xdr:nvPicPr>
        <xdr:cNvPr id="1942"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7113325"/>
          <a:ext cx="209550" cy="160020"/>
        </a:xfrm>
        <a:prstGeom prst="rect">
          <a:avLst/>
        </a:prstGeom>
        <a:noFill/>
      </xdr:spPr>
    </xdr:pic>
    <xdr:clientData/>
  </xdr:oneCellAnchor>
  <xdr:oneCellAnchor>
    <xdr:from>
      <xdr:col>3</xdr:col>
      <xdr:colOff>1246721</xdr:colOff>
      <xdr:row>463</xdr:row>
      <xdr:rowOff>23282</xdr:rowOff>
    </xdr:from>
    <xdr:ext cx="152400" cy="203200"/>
    <xdr:pic>
      <xdr:nvPicPr>
        <xdr:cNvPr id="1943"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6875199"/>
          <a:ext cx="152400" cy="203200"/>
        </a:xfrm>
        <a:prstGeom prst="rect">
          <a:avLst/>
        </a:prstGeom>
        <a:noFill/>
        <a:ln w="1">
          <a:noFill/>
          <a:miter lim="800000"/>
          <a:headEnd/>
          <a:tailEnd type="none" w="med" len="med"/>
        </a:ln>
        <a:effectLst/>
      </xdr:spPr>
    </xdr:pic>
    <xdr:clientData/>
  </xdr:oneCellAnchor>
  <xdr:oneCellAnchor>
    <xdr:from>
      <xdr:col>3</xdr:col>
      <xdr:colOff>38099</xdr:colOff>
      <xdr:row>463</xdr:row>
      <xdr:rowOff>0</xdr:rowOff>
    </xdr:from>
    <xdr:ext cx="158750" cy="190500"/>
    <xdr:pic>
      <xdr:nvPicPr>
        <xdr:cNvPr id="1944" name="Picture 1943"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6851917"/>
          <a:ext cx="158750" cy="190500"/>
        </a:xfrm>
        <a:prstGeom prst="rect">
          <a:avLst/>
        </a:prstGeom>
        <a:noFill/>
        <a:ln w="9525">
          <a:noFill/>
          <a:miter lim="800000"/>
          <a:headEnd/>
          <a:tailEnd/>
        </a:ln>
      </xdr:spPr>
    </xdr:pic>
    <xdr:clientData/>
  </xdr:oneCellAnchor>
  <xdr:twoCellAnchor editAs="oneCell">
    <xdr:from>
      <xdr:col>3</xdr:col>
      <xdr:colOff>0</xdr:colOff>
      <xdr:row>925</xdr:row>
      <xdr:rowOff>261408</xdr:rowOff>
    </xdr:from>
    <xdr:to>
      <xdr:col>3</xdr:col>
      <xdr:colOff>209550</xdr:colOff>
      <xdr:row>925</xdr:row>
      <xdr:rowOff>421428</xdr:rowOff>
    </xdr:to>
    <xdr:pic>
      <xdr:nvPicPr>
        <xdr:cNvPr id="1945"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31571658"/>
          <a:ext cx="209550" cy="160020"/>
        </a:xfrm>
        <a:prstGeom prst="rect">
          <a:avLst/>
        </a:prstGeom>
        <a:noFill/>
      </xdr:spPr>
    </xdr:pic>
    <xdr:clientData/>
  </xdr:twoCellAnchor>
  <xdr:twoCellAnchor editAs="oneCell">
    <xdr:from>
      <xdr:col>3</xdr:col>
      <xdr:colOff>1207557</xdr:colOff>
      <xdr:row>925</xdr:row>
      <xdr:rowOff>13757</xdr:rowOff>
    </xdr:from>
    <xdr:to>
      <xdr:col>3</xdr:col>
      <xdr:colOff>1359957</xdr:colOff>
      <xdr:row>925</xdr:row>
      <xdr:rowOff>216957</xdr:rowOff>
    </xdr:to>
    <xdr:pic>
      <xdr:nvPicPr>
        <xdr:cNvPr id="1946"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31324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925</xdr:row>
      <xdr:rowOff>0</xdr:rowOff>
    </xdr:from>
    <xdr:to>
      <xdr:col>3</xdr:col>
      <xdr:colOff>196849</xdr:colOff>
      <xdr:row>925</xdr:row>
      <xdr:rowOff>190500</xdr:rowOff>
    </xdr:to>
    <xdr:pic>
      <xdr:nvPicPr>
        <xdr:cNvPr id="1947" name="Picture 1946"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31310250"/>
          <a:ext cx="158750" cy="190500"/>
        </a:xfrm>
        <a:prstGeom prst="rect">
          <a:avLst/>
        </a:prstGeom>
        <a:noFill/>
        <a:ln w="9525">
          <a:noFill/>
          <a:miter lim="800000"/>
          <a:headEnd/>
          <a:tailEnd/>
        </a:ln>
      </xdr:spPr>
    </xdr:pic>
    <xdr:clientData/>
  </xdr:twoCellAnchor>
  <xdr:twoCellAnchor editAs="oneCell">
    <xdr:from>
      <xdr:col>3</xdr:col>
      <xdr:colOff>0</xdr:colOff>
      <xdr:row>924</xdr:row>
      <xdr:rowOff>261408</xdr:rowOff>
    </xdr:from>
    <xdr:to>
      <xdr:col>3</xdr:col>
      <xdr:colOff>209550</xdr:colOff>
      <xdr:row>924</xdr:row>
      <xdr:rowOff>421428</xdr:rowOff>
    </xdr:to>
    <xdr:pic>
      <xdr:nvPicPr>
        <xdr:cNvPr id="1948"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30047658"/>
          <a:ext cx="209550" cy="160020"/>
        </a:xfrm>
        <a:prstGeom prst="rect">
          <a:avLst/>
        </a:prstGeom>
        <a:noFill/>
      </xdr:spPr>
    </xdr:pic>
    <xdr:clientData/>
  </xdr:twoCellAnchor>
  <xdr:twoCellAnchor editAs="oneCell">
    <xdr:from>
      <xdr:col>3</xdr:col>
      <xdr:colOff>1207557</xdr:colOff>
      <xdr:row>924</xdr:row>
      <xdr:rowOff>13757</xdr:rowOff>
    </xdr:from>
    <xdr:to>
      <xdr:col>3</xdr:col>
      <xdr:colOff>1359957</xdr:colOff>
      <xdr:row>924</xdr:row>
      <xdr:rowOff>216957</xdr:rowOff>
    </xdr:to>
    <xdr:pic>
      <xdr:nvPicPr>
        <xdr:cNvPr id="1949"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29800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924</xdr:row>
      <xdr:rowOff>0</xdr:rowOff>
    </xdr:from>
    <xdr:to>
      <xdr:col>3</xdr:col>
      <xdr:colOff>196849</xdr:colOff>
      <xdr:row>924</xdr:row>
      <xdr:rowOff>190500</xdr:rowOff>
    </xdr:to>
    <xdr:pic>
      <xdr:nvPicPr>
        <xdr:cNvPr id="1950" name="Picture 1949"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29786250"/>
          <a:ext cx="158750" cy="190500"/>
        </a:xfrm>
        <a:prstGeom prst="rect">
          <a:avLst/>
        </a:prstGeom>
        <a:noFill/>
        <a:ln w="9525">
          <a:noFill/>
          <a:miter lim="800000"/>
          <a:headEnd/>
          <a:tailEnd/>
        </a:ln>
      </xdr:spPr>
    </xdr:pic>
    <xdr:clientData/>
  </xdr:twoCellAnchor>
  <xdr:twoCellAnchor editAs="oneCell">
    <xdr:from>
      <xdr:col>3</xdr:col>
      <xdr:colOff>0</xdr:colOff>
      <xdr:row>926</xdr:row>
      <xdr:rowOff>261408</xdr:rowOff>
    </xdr:from>
    <xdr:to>
      <xdr:col>3</xdr:col>
      <xdr:colOff>209550</xdr:colOff>
      <xdr:row>926</xdr:row>
      <xdr:rowOff>421428</xdr:rowOff>
    </xdr:to>
    <xdr:pic>
      <xdr:nvPicPr>
        <xdr:cNvPr id="1951"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33095658"/>
          <a:ext cx="209550" cy="160020"/>
        </a:xfrm>
        <a:prstGeom prst="rect">
          <a:avLst/>
        </a:prstGeom>
        <a:noFill/>
      </xdr:spPr>
    </xdr:pic>
    <xdr:clientData/>
  </xdr:twoCellAnchor>
  <xdr:twoCellAnchor editAs="oneCell">
    <xdr:from>
      <xdr:col>3</xdr:col>
      <xdr:colOff>1207557</xdr:colOff>
      <xdr:row>926</xdr:row>
      <xdr:rowOff>13757</xdr:rowOff>
    </xdr:from>
    <xdr:to>
      <xdr:col>3</xdr:col>
      <xdr:colOff>1359957</xdr:colOff>
      <xdr:row>926</xdr:row>
      <xdr:rowOff>216957</xdr:rowOff>
    </xdr:to>
    <xdr:pic>
      <xdr:nvPicPr>
        <xdr:cNvPr id="1952"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32848007"/>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926</xdr:row>
      <xdr:rowOff>0</xdr:rowOff>
    </xdr:from>
    <xdr:to>
      <xdr:col>3</xdr:col>
      <xdr:colOff>196849</xdr:colOff>
      <xdr:row>926</xdr:row>
      <xdr:rowOff>190500</xdr:rowOff>
    </xdr:to>
    <xdr:pic>
      <xdr:nvPicPr>
        <xdr:cNvPr id="1953" name="Picture 1952"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32834250"/>
          <a:ext cx="158750" cy="190500"/>
        </a:xfrm>
        <a:prstGeom prst="rect">
          <a:avLst/>
        </a:prstGeom>
        <a:noFill/>
        <a:ln w="9525">
          <a:noFill/>
          <a:miter lim="800000"/>
          <a:headEnd/>
          <a:tailEnd/>
        </a:ln>
      </xdr:spPr>
    </xdr:pic>
    <xdr:clientData/>
  </xdr:twoCellAnchor>
  <xdr:oneCellAnchor>
    <xdr:from>
      <xdr:col>3</xdr:col>
      <xdr:colOff>0</xdr:colOff>
      <xdr:row>462</xdr:row>
      <xdr:rowOff>261408</xdr:rowOff>
    </xdr:from>
    <xdr:ext cx="209550" cy="160020"/>
    <xdr:pic>
      <xdr:nvPicPr>
        <xdr:cNvPr id="1961"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8372741"/>
          <a:ext cx="209550" cy="160020"/>
        </a:xfrm>
        <a:prstGeom prst="rect">
          <a:avLst/>
        </a:prstGeom>
        <a:noFill/>
      </xdr:spPr>
    </xdr:pic>
    <xdr:clientData/>
  </xdr:oneCellAnchor>
  <xdr:oneCellAnchor>
    <xdr:from>
      <xdr:col>3</xdr:col>
      <xdr:colOff>1246721</xdr:colOff>
      <xdr:row>462</xdr:row>
      <xdr:rowOff>23282</xdr:rowOff>
    </xdr:from>
    <xdr:ext cx="152400" cy="203200"/>
    <xdr:pic>
      <xdr:nvPicPr>
        <xdr:cNvPr id="1962"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8134615"/>
          <a:ext cx="152400" cy="203200"/>
        </a:xfrm>
        <a:prstGeom prst="rect">
          <a:avLst/>
        </a:prstGeom>
        <a:noFill/>
        <a:ln w="1">
          <a:noFill/>
          <a:miter lim="800000"/>
          <a:headEnd/>
          <a:tailEnd type="none" w="med" len="med"/>
        </a:ln>
        <a:effectLst/>
      </xdr:spPr>
    </xdr:pic>
    <xdr:clientData/>
  </xdr:oneCellAnchor>
  <xdr:oneCellAnchor>
    <xdr:from>
      <xdr:col>3</xdr:col>
      <xdr:colOff>38099</xdr:colOff>
      <xdr:row>462</xdr:row>
      <xdr:rowOff>0</xdr:rowOff>
    </xdr:from>
    <xdr:ext cx="158750" cy="190500"/>
    <xdr:pic>
      <xdr:nvPicPr>
        <xdr:cNvPr id="1963" name="Picture 1962"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8111333"/>
          <a:ext cx="158750" cy="190500"/>
        </a:xfrm>
        <a:prstGeom prst="rect">
          <a:avLst/>
        </a:prstGeom>
        <a:noFill/>
        <a:ln w="9525">
          <a:noFill/>
          <a:miter lim="800000"/>
          <a:headEnd/>
          <a:tailEnd/>
        </a:ln>
      </xdr:spPr>
    </xdr:pic>
    <xdr:clientData/>
  </xdr:oneCellAnchor>
  <xdr:oneCellAnchor>
    <xdr:from>
      <xdr:col>3</xdr:col>
      <xdr:colOff>0</xdr:colOff>
      <xdr:row>461</xdr:row>
      <xdr:rowOff>261408</xdr:rowOff>
    </xdr:from>
    <xdr:ext cx="209550" cy="160020"/>
    <xdr:pic>
      <xdr:nvPicPr>
        <xdr:cNvPr id="1964"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7113325"/>
          <a:ext cx="209550" cy="160020"/>
        </a:xfrm>
        <a:prstGeom prst="rect">
          <a:avLst/>
        </a:prstGeom>
        <a:noFill/>
      </xdr:spPr>
    </xdr:pic>
    <xdr:clientData/>
  </xdr:oneCellAnchor>
  <xdr:oneCellAnchor>
    <xdr:from>
      <xdr:col>3</xdr:col>
      <xdr:colOff>1246721</xdr:colOff>
      <xdr:row>461</xdr:row>
      <xdr:rowOff>23282</xdr:rowOff>
    </xdr:from>
    <xdr:ext cx="152400" cy="203200"/>
    <xdr:pic>
      <xdr:nvPicPr>
        <xdr:cNvPr id="1965"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6875199"/>
          <a:ext cx="152400" cy="203200"/>
        </a:xfrm>
        <a:prstGeom prst="rect">
          <a:avLst/>
        </a:prstGeom>
        <a:noFill/>
        <a:ln w="1">
          <a:noFill/>
          <a:miter lim="800000"/>
          <a:headEnd/>
          <a:tailEnd type="none" w="med" len="med"/>
        </a:ln>
        <a:effectLst/>
      </xdr:spPr>
    </xdr:pic>
    <xdr:clientData/>
  </xdr:oneCellAnchor>
  <xdr:oneCellAnchor>
    <xdr:from>
      <xdr:col>3</xdr:col>
      <xdr:colOff>38099</xdr:colOff>
      <xdr:row>461</xdr:row>
      <xdr:rowOff>0</xdr:rowOff>
    </xdr:from>
    <xdr:ext cx="158750" cy="190500"/>
    <xdr:pic>
      <xdr:nvPicPr>
        <xdr:cNvPr id="1966" name="Picture 1965"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6851917"/>
          <a:ext cx="158750" cy="190500"/>
        </a:xfrm>
        <a:prstGeom prst="rect">
          <a:avLst/>
        </a:prstGeom>
        <a:noFill/>
        <a:ln w="9525">
          <a:noFill/>
          <a:miter lim="800000"/>
          <a:headEnd/>
          <a:tailEnd/>
        </a:ln>
      </xdr:spPr>
    </xdr:pic>
    <xdr:clientData/>
  </xdr:oneCellAnchor>
  <xdr:oneCellAnchor>
    <xdr:from>
      <xdr:col>3</xdr:col>
      <xdr:colOff>0</xdr:colOff>
      <xdr:row>460</xdr:row>
      <xdr:rowOff>261408</xdr:rowOff>
    </xdr:from>
    <xdr:ext cx="209550" cy="160020"/>
    <xdr:pic>
      <xdr:nvPicPr>
        <xdr:cNvPr id="1967"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853908"/>
          <a:ext cx="209550" cy="160020"/>
        </a:xfrm>
        <a:prstGeom prst="rect">
          <a:avLst/>
        </a:prstGeom>
        <a:noFill/>
      </xdr:spPr>
    </xdr:pic>
    <xdr:clientData/>
  </xdr:oneCellAnchor>
  <xdr:oneCellAnchor>
    <xdr:from>
      <xdr:col>3</xdr:col>
      <xdr:colOff>1246721</xdr:colOff>
      <xdr:row>460</xdr:row>
      <xdr:rowOff>23282</xdr:rowOff>
    </xdr:from>
    <xdr:ext cx="152400" cy="203200"/>
    <xdr:pic>
      <xdr:nvPicPr>
        <xdr:cNvPr id="1968"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615782"/>
          <a:ext cx="152400" cy="203200"/>
        </a:xfrm>
        <a:prstGeom prst="rect">
          <a:avLst/>
        </a:prstGeom>
        <a:noFill/>
        <a:ln w="1">
          <a:noFill/>
          <a:miter lim="800000"/>
          <a:headEnd/>
          <a:tailEnd type="none" w="med" len="med"/>
        </a:ln>
        <a:effectLst/>
      </xdr:spPr>
    </xdr:pic>
    <xdr:clientData/>
  </xdr:oneCellAnchor>
  <xdr:oneCellAnchor>
    <xdr:from>
      <xdr:col>3</xdr:col>
      <xdr:colOff>38099</xdr:colOff>
      <xdr:row>460</xdr:row>
      <xdr:rowOff>0</xdr:rowOff>
    </xdr:from>
    <xdr:ext cx="158750" cy="190500"/>
    <xdr:pic>
      <xdr:nvPicPr>
        <xdr:cNvPr id="1969" name="Picture 1968"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592500"/>
          <a:ext cx="158750" cy="190500"/>
        </a:xfrm>
        <a:prstGeom prst="rect">
          <a:avLst/>
        </a:prstGeom>
        <a:noFill/>
        <a:ln w="9525">
          <a:noFill/>
          <a:miter lim="800000"/>
          <a:headEnd/>
          <a:tailEnd/>
        </a:ln>
      </xdr:spPr>
    </xdr:pic>
    <xdr:clientData/>
  </xdr:oneCellAnchor>
  <xdr:oneCellAnchor>
    <xdr:from>
      <xdr:col>3</xdr:col>
      <xdr:colOff>0</xdr:colOff>
      <xdr:row>459</xdr:row>
      <xdr:rowOff>261408</xdr:rowOff>
    </xdr:from>
    <xdr:ext cx="209550" cy="160020"/>
    <xdr:pic>
      <xdr:nvPicPr>
        <xdr:cNvPr id="1971"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853908"/>
          <a:ext cx="209550" cy="160020"/>
        </a:xfrm>
        <a:prstGeom prst="rect">
          <a:avLst/>
        </a:prstGeom>
        <a:noFill/>
      </xdr:spPr>
    </xdr:pic>
    <xdr:clientData/>
  </xdr:oneCellAnchor>
  <xdr:oneCellAnchor>
    <xdr:from>
      <xdr:col>3</xdr:col>
      <xdr:colOff>1246721</xdr:colOff>
      <xdr:row>459</xdr:row>
      <xdr:rowOff>23282</xdr:rowOff>
    </xdr:from>
    <xdr:ext cx="152400" cy="203200"/>
    <xdr:pic>
      <xdr:nvPicPr>
        <xdr:cNvPr id="1972"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615782"/>
          <a:ext cx="152400" cy="203200"/>
        </a:xfrm>
        <a:prstGeom prst="rect">
          <a:avLst/>
        </a:prstGeom>
        <a:noFill/>
        <a:ln w="1">
          <a:noFill/>
          <a:miter lim="800000"/>
          <a:headEnd/>
          <a:tailEnd type="none" w="med" len="med"/>
        </a:ln>
        <a:effectLst/>
      </xdr:spPr>
    </xdr:pic>
    <xdr:clientData/>
  </xdr:oneCellAnchor>
  <xdr:oneCellAnchor>
    <xdr:from>
      <xdr:col>3</xdr:col>
      <xdr:colOff>38099</xdr:colOff>
      <xdr:row>459</xdr:row>
      <xdr:rowOff>0</xdr:rowOff>
    </xdr:from>
    <xdr:ext cx="158750" cy="190500"/>
    <xdr:pic>
      <xdr:nvPicPr>
        <xdr:cNvPr id="1973" name="Picture 1972"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592500"/>
          <a:ext cx="158750" cy="190500"/>
        </a:xfrm>
        <a:prstGeom prst="rect">
          <a:avLst/>
        </a:prstGeom>
        <a:noFill/>
        <a:ln w="9525">
          <a:noFill/>
          <a:miter lim="800000"/>
          <a:headEnd/>
          <a:tailEnd/>
        </a:ln>
      </xdr:spPr>
    </xdr:pic>
    <xdr:clientData/>
  </xdr:oneCellAnchor>
  <xdr:oneCellAnchor>
    <xdr:from>
      <xdr:col>3</xdr:col>
      <xdr:colOff>0</xdr:colOff>
      <xdr:row>458</xdr:row>
      <xdr:rowOff>261408</xdr:rowOff>
    </xdr:from>
    <xdr:ext cx="209550" cy="160020"/>
    <xdr:pic>
      <xdr:nvPicPr>
        <xdr:cNvPr id="1861"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95419991"/>
          <a:ext cx="209550" cy="160020"/>
        </a:xfrm>
        <a:prstGeom prst="rect">
          <a:avLst/>
        </a:prstGeom>
        <a:noFill/>
      </xdr:spPr>
    </xdr:pic>
    <xdr:clientData/>
  </xdr:oneCellAnchor>
  <xdr:oneCellAnchor>
    <xdr:from>
      <xdr:col>3</xdr:col>
      <xdr:colOff>1246721</xdr:colOff>
      <xdr:row>458</xdr:row>
      <xdr:rowOff>23282</xdr:rowOff>
    </xdr:from>
    <xdr:ext cx="152400" cy="203200"/>
    <xdr:pic>
      <xdr:nvPicPr>
        <xdr:cNvPr id="1871"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295181865"/>
          <a:ext cx="152400" cy="203200"/>
        </a:xfrm>
        <a:prstGeom prst="rect">
          <a:avLst/>
        </a:prstGeom>
        <a:noFill/>
        <a:ln w="1">
          <a:noFill/>
          <a:miter lim="800000"/>
          <a:headEnd/>
          <a:tailEnd type="none" w="med" len="med"/>
        </a:ln>
        <a:effectLst/>
      </xdr:spPr>
    </xdr:pic>
    <xdr:clientData/>
  </xdr:oneCellAnchor>
  <xdr:oneCellAnchor>
    <xdr:from>
      <xdr:col>3</xdr:col>
      <xdr:colOff>38099</xdr:colOff>
      <xdr:row>458</xdr:row>
      <xdr:rowOff>0</xdr:rowOff>
    </xdr:from>
    <xdr:ext cx="158750" cy="190500"/>
    <xdr:pic>
      <xdr:nvPicPr>
        <xdr:cNvPr id="1872" name="Picture 1871"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295158583"/>
          <a:ext cx="158750" cy="190500"/>
        </a:xfrm>
        <a:prstGeom prst="rect">
          <a:avLst/>
        </a:prstGeom>
        <a:noFill/>
        <a:ln w="9525">
          <a:noFill/>
          <a:miter lim="800000"/>
          <a:headEnd/>
          <a:tailEnd/>
        </a:ln>
      </xdr:spPr>
    </xdr:pic>
    <xdr:clientData/>
  </xdr:oneCellAnchor>
  <xdr:oneCellAnchor>
    <xdr:from>
      <xdr:col>3</xdr:col>
      <xdr:colOff>0</xdr:colOff>
      <xdr:row>320</xdr:row>
      <xdr:rowOff>261408</xdr:rowOff>
    </xdr:from>
    <xdr:ext cx="209550" cy="160020"/>
    <xdr:pic>
      <xdr:nvPicPr>
        <xdr:cNvPr id="1924"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7831075"/>
          <a:ext cx="209550" cy="160020"/>
        </a:xfrm>
        <a:prstGeom prst="rect">
          <a:avLst/>
        </a:prstGeom>
        <a:noFill/>
      </xdr:spPr>
    </xdr:pic>
    <xdr:clientData/>
  </xdr:oneCellAnchor>
  <xdr:oneCellAnchor>
    <xdr:from>
      <xdr:col>3</xdr:col>
      <xdr:colOff>1207557</xdr:colOff>
      <xdr:row>320</xdr:row>
      <xdr:rowOff>13757</xdr:rowOff>
    </xdr:from>
    <xdr:ext cx="152400" cy="203200"/>
    <xdr:pic>
      <xdr:nvPicPr>
        <xdr:cNvPr id="1928"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7583424"/>
          <a:ext cx="152400" cy="203200"/>
        </a:xfrm>
        <a:prstGeom prst="rect">
          <a:avLst/>
        </a:prstGeom>
        <a:noFill/>
        <a:ln w="1">
          <a:noFill/>
          <a:miter lim="800000"/>
          <a:headEnd/>
          <a:tailEnd type="none" w="med" len="med"/>
        </a:ln>
        <a:effectLst/>
      </xdr:spPr>
    </xdr:pic>
    <xdr:clientData/>
  </xdr:oneCellAnchor>
  <xdr:oneCellAnchor>
    <xdr:from>
      <xdr:col>3</xdr:col>
      <xdr:colOff>38099</xdr:colOff>
      <xdr:row>320</xdr:row>
      <xdr:rowOff>0</xdr:rowOff>
    </xdr:from>
    <xdr:ext cx="158750" cy="190500"/>
    <xdr:pic>
      <xdr:nvPicPr>
        <xdr:cNvPr id="1932" name="Picture 1931"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7569667"/>
          <a:ext cx="158750" cy="190500"/>
        </a:xfrm>
        <a:prstGeom prst="rect">
          <a:avLst/>
        </a:prstGeom>
        <a:noFill/>
        <a:ln w="9525">
          <a:noFill/>
          <a:miter lim="800000"/>
          <a:headEnd/>
          <a:tailEnd/>
        </a:ln>
      </xdr:spPr>
    </xdr:pic>
    <xdr:clientData/>
  </xdr:oneCellAnchor>
  <xdr:oneCellAnchor>
    <xdr:from>
      <xdr:col>3</xdr:col>
      <xdr:colOff>0</xdr:colOff>
      <xdr:row>319</xdr:row>
      <xdr:rowOff>261408</xdr:rowOff>
    </xdr:from>
    <xdr:ext cx="209550" cy="160020"/>
    <xdr:pic>
      <xdr:nvPicPr>
        <xdr:cNvPr id="1933"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6550491"/>
          <a:ext cx="209550" cy="160020"/>
        </a:xfrm>
        <a:prstGeom prst="rect">
          <a:avLst/>
        </a:prstGeom>
        <a:noFill/>
      </xdr:spPr>
    </xdr:pic>
    <xdr:clientData/>
  </xdr:oneCellAnchor>
  <xdr:oneCellAnchor>
    <xdr:from>
      <xdr:col>3</xdr:col>
      <xdr:colOff>1207557</xdr:colOff>
      <xdr:row>319</xdr:row>
      <xdr:rowOff>13757</xdr:rowOff>
    </xdr:from>
    <xdr:ext cx="152400" cy="203200"/>
    <xdr:pic>
      <xdr:nvPicPr>
        <xdr:cNvPr id="1937"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6302840"/>
          <a:ext cx="152400" cy="203200"/>
        </a:xfrm>
        <a:prstGeom prst="rect">
          <a:avLst/>
        </a:prstGeom>
        <a:noFill/>
        <a:ln w="1">
          <a:noFill/>
          <a:miter lim="800000"/>
          <a:headEnd/>
          <a:tailEnd type="none" w="med" len="med"/>
        </a:ln>
        <a:effectLst/>
      </xdr:spPr>
    </xdr:pic>
    <xdr:clientData/>
  </xdr:oneCellAnchor>
  <xdr:oneCellAnchor>
    <xdr:from>
      <xdr:col>3</xdr:col>
      <xdr:colOff>38099</xdr:colOff>
      <xdr:row>319</xdr:row>
      <xdr:rowOff>0</xdr:rowOff>
    </xdr:from>
    <xdr:ext cx="158750" cy="190500"/>
    <xdr:pic>
      <xdr:nvPicPr>
        <xdr:cNvPr id="1974" name="Picture 1973"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6289083"/>
          <a:ext cx="158750" cy="190500"/>
        </a:xfrm>
        <a:prstGeom prst="rect">
          <a:avLst/>
        </a:prstGeom>
        <a:noFill/>
        <a:ln w="9525">
          <a:noFill/>
          <a:miter lim="800000"/>
          <a:headEnd/>
          <a:tailEnd/>
        </a:ln>
      </xdr:spPr>
    </xdr:pic>
    <xdr:clientData/>
  </xdr:oneCellAnchor>
  <xdr:oneCellAnchor>
    <xdr:from>
      <xdr:col>3</xdr:col>
      <xdr:colOff>0</xdr:colOff>
      <xdr:row>318</xdr:row>
      <xdr:rowOff>261408</xdr:rowOff>
    </xdr:from>
    <xdr:ext cx="209550" cy="160020"/>
    <xdr:pic>
      <xdr:nvPicPr>
        <xdr:cNvPr id="1975"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5513325"/>
          <a:ext cx="209550" cy="160020"/>
        </a:xfrm>
        <a:prstGeom prst="rect">
          <a:avLst/>
        </a:prstGeom>
        <a:noFill/>
      </xdr:spPr>
    </xdr:pic>
    <xdr:clientData/>
  </xdr:oneCellAnchor>
  <xdr:oneCellAnchor>
    <xdr:from>
      <xdr:col>3</xdr:col>
      <xdr:colOff>1207557</xdr:colOff>
      <xdr:row>318</xdr:row>
      <xdr:rowOff>13757</xdr:rowOff>
    </xdr:from>
    <xdr:ext cx="152400" cy="203200"/>
    <xdr:pic>
      <xdr:nvPicPr>
        <xdr:cNvPr id="1976"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526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318</xdr:row>
      <xdr:rowOff>0</xdr:rowOff>
    </xdr:from>
    <xdr:ext cx="158750" cy="190500"/>
    <xdr:pic>
      <xdr:nvPicPr>
        <xdr:cNvPr id="1977" name="Picture 1976"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5251917"/>
          <a:ext cx="158750" cy="190500"/>
        </a:xfrm>
        <a:prstGeom prst="rect">
          <a:avLst/>
        </a:prstGeom>
        <a:noFill/>
        <a:ln w="9525">
          <a:noFill/>
          <a:miter lim="800000"/>
          <a:headEnd/>
          <a:tailEnd/>
        </a:ln>
      </xdr:spPr>
    </xdr:pic>
    <xdr:clientData/>
  </xdr:oneCellAnchor>
  <xdr:oneCellAnchor>
    <xdr:from>
      <xdr:col>3</xdr:col>
      <xdr:colOff>0</xdr:colOff>
      <xdr:row>317</xdr:row>
      <xdr:rowOff>261408</xdr:rowOff>
    </xdr:from>
    <xdr:ext cx="209550" cy="160020"/>
    <xdr:pic>
      <xdr:nvPicPr>
        <xdr:cNvPr id="1979"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5513325"/>
          <a:ext cx="209550" cy="160020"/>
        </a:xfrm>
        <a:prstGeom prst="rect">
          <a:avLst/>
        </a:prstGeom>
        <a:noFill/>
      </xdr:spPr>
    </xdr:pic>
    <xdr:clientData/>
  </xdr:oneCellAnchor>
  <xdr:oneCellAnchor>
    <xdr:from>
      <xdr:col>3</xdr:col>
      <xdr:colOff>1207557</xdr:colOff>
      <xdr:row>317</xdr:row>
      <xdr:rowOff>13757</xdr:rowOff>
    </xdr:from>
    <xdr:ext cx="152400" cy="203200"/>
    <xdr:pic>
      <xdr:nvPicPr>
        <xdr:cNvPr id="1980"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526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317</xdr:row>
      <xdr:rowOff>0</xdr:rowOff>
    </xdr:from>
    <xdr:ext cx="158750" cy="190500"/>
    <xdr:pic>
      <xdr:nvPicPr>
        <xdr:cNvPr id="1981" name="Picture 1980"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5251917"/>
          <a:ext cx="158750" cy="190500"/>
        </a:xfrm>
        <a:prstGeom prst="rect">
          <a:avLst/>
        </a:prstGeom>
        <a:noFill/>
        <a:ln w="9525">
          <a:noFill/>
          <a:miter lim="800000"/>
          <a:headEnd/>
          <a:tailEnd/>
        </a:ln>
      </xdr:spPr>
    </xdr:pic>
    <xdr:clientData/>
  </xdr:oneCellAnchor>
  <xdr:oneCellAnchor>
    <xdr:from>
      <xdr:col>3</xdr:col>
      <xdr:colOff>0</xdr:colOff>
      <xdr:row>316</xdr:row>
      <xdr:rowOff>261408</xdr:rowOff>
    </xdr:from>
    <xdr:ext cx="209550" cy="160020"/>
    <xdr:pic>
      <xdr:nvPicPr>
        <xdr:cNvPr id="1985"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6550491"/>
          <a:ext cx="209550" cy="160020"/>
        </a:xfrm>
        <a:prstGeom prst="rect">
          <a:avLst/>
        </a:prstGeom>
        <a:noFill/>
      </xdr:spPr>
    </xdr:pic>
    <xdr:clientData/>
  </xdr:oneCellAnchor>
  <xdr:oneCellAnchor>
    <xdr:from>
      <xdr:col>3</xdr:col>
      <xdr:colOff>1207557</xdr:colOff>
      <xdr:row>316</xdr:row>
      <xdr:rowOff>13757</xdr:rowOff>
    </xdr:from>
    <xdr:ext cx="152400" cy="203200"/>
    <xdr:pic>
      <xdr:nvPicPr>
        <xdr:cNvPr id="1986"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6302840"/>
          <a:ext cx="152400" cy="203200"/>
        </a:xfrm>
        <a:prstGeom prst="rect">
          <a:avLst/>
        </a:prstGeom>
        <a:noFill/>
        <a:ln w="1">
          <a:noFill/>
          <a:miter lim="800000"/>
          <a:headEnd/>
          <a:tailEnd type="none" w="med" len="med"/>
        </a:ln>
        <a:effectLst/>
      </xdr:spPr>
    </xdr:pic>
    <xdr:clientData/>
  </xdr:oneCellAnchor>
  <xdr:oneCellAnchor>
    <xdr:from>
      <xdr:col>3</xdr:col>
      <xdr:colOff>38099</xdr:colOff>
      <xdr:row>316</xdr:row>
      <xdr:rowOff>0</xdr:rowOff>
    </xdr:from>
    <xdr:ext cx="158750" cy="190500"/>
    <xdr:pic>
      <xdr:nvPicPr>
        <xdr:cNvPr id="1987" name="Picture 1986"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6289083"/>
          <a:ext cx="158750" cy="190500"/>
        </a:xfrm>
        <a:prstGeom prst="rect">
          <a:avLst/>
        </a:prstGeom>
        <a:noFill/>
        <a:ln w="9525">
          <a:noFill/>
          <a:miter lim="800000"/>
          <a:headEnd/>
          <a:tailEnd/>
        </a:ln>
      </xdr:spPr>
    </xdr:pic>
    <xdr:clientData/>
  </xdr:oneCellAnchor>
  <xdr:oneCellAnchor>
    <xdr:from>
      <xdr:col>3</xdr:col>
      <xdr:colOff>0</xdr:colOff>
      <xdr:row>315</xdr:row>
      <xdr:rowOff>261408</xdr:rowOff>
    </xdr:from>
    <xdr:ext cx="209550" cy="160020"/>
    <xdr:pic>
      <xdr:nvPicPr>
        <xdr:cNvPr id="1988"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5513325"/>
          <a:ext cx="209550" cy="160020"/>
        </a:xfrm>
        <a:prstGeom prst="rect">
          <a:avLst/>
        </a:prstGeom>
        <a:noFill/>
      </xdr:spPr>
    </xdr:pic>
    <xdr:clientData/>
  </xdr:oneCellAnchor>
  <xdr:oneCellAnchor>
    <xdr:from>
      <xdr:col>3</xdr:col>
      <xdr:colOff>1207557</xdr:colOff>
      <xdr:row>315</xdr:row>
      <xdr:rowOff>13757</xdr:rowOff>
    </xdr:from>
    <xdr:ext cx="152400" cy="203200"/>
    <xdr:pic>
      <xdr:nvPicPr>
        <xdr:cNvPr id="1989"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526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315</xdr:row>
      <xdr:rowOff>0</xdr:rowOff>
    </xdr:from>
    <xdr:ext cx="158750" cy="190500"/>
    <xdr:pic>
      <xdr:nvPicPr>
        <xdr:cNvPr id="1990" name="Picture 1989"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5251917"/>
          <a:ext cx="158750" cy="190500"/>
        </a:xfrm>
        <a:prstGeom prst="rect">
          <a:avLst/>
        </a:prstGeom>
        <a:noFill/>
        <a:ln w="9525">
          <a:noFill/>
          <a:miter lim="800000"/>
          <a:headEnd/>
          <a:tailEnd/>
        </a:ln>
      </xdr:spPr>
    </xdr:pic>
    <xdr:clientData/>
  </xdr:oneCellAnchor>
  <xdr:oneCellAnchor>
    <xdr:from>
      <xdr:col>3</xdr:col>
      <xdr:colOff>0</xdr:colOff>
      <xdr:row>314</xdr:row>
      <xdr:rowOff>261408</xdr:rowOff>
    </xdr:from>
    <xdr:ext cx="209550" cy="160020"/>
    <xdr:pic>
      <xdr:nvPicPr>
        <xdr:cNvPr id="1991"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4476158"/>
          <a:ext cx="209550" cy="160020"/>
        </a:xfrm>
        <a:prstGeom prst="rect">
          <a:avLst/>
        </a:prstGeom>
        <a:noFill/>
      </xdr:spPr>
    </xdr:pic>
    <xdr:clientData/>
  </xdr:oneCellAnchor>
  <xdr:oneCellAnchor>
    <xdr:from>
      <xdr:col>3</xdr:col>
      <xdr:colOff>1207557</xdr:colOff>
      <xdr:row>314</xdr:row>
      <xdr:rowOff>13757</xdr:rowOff>
    </xdr:from>
    <xdr:ext cx="152400" cy="203200"/>
    <xdr:pic>
      <xdr:nvPicPr>
        <xdr:cNvPr id="1992"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4228507"/>
          <a:ext cx="152400" cy="203200"/>
        </a:xfrm>
        <a:prstGeom prst="rect">
          <a:avLst/>
        </a:prstGeom>
        <a:noFill/>
        <a:ln w="1">
          <a:noFill/>
          <a:miter lim="800000"/>
          <a:headEnd/>
          <a:tailEnd type="none" w="med" len="med"/>
        </a:ln>
        <a:effectLst/>
      </xdr:spPr>
    </xdr:pic>
    <xdr:clientData/>
  </xdr:oneCellAnchor>
  <xdr:oneCellAnchor>
    <xdr:from>
      <xdr:col>3</xdr:col>
      <xdr:colOff>38099</xdr:colOff>
      <xdr:row>314</xdr:row>
      <xdr:rowOff>0</xdr:rowOff>
    </xdr:from>
    <xdr:ext cx="158750" cy="190500"/>
    <xdr:pic>
      <xdr:nvPicPr>
        <xdr:cNvPr id="1993" name="Picture 1992"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4214750"/>
          <a:ext cx="158750" cy="190500"/>
        </a:xfrm>
        <a:prstGeom prst="rect">
          <a:avLst/>
        </a:prstGeom>
        <a:noFill/>
        <a:ln w="9525">
          <a:noFill/>
          <a:miter lim="800000"/>
          <a:headEnd/>
          <a:tailEnd/>
        </a:ln>
      </xdr:spPr>
    </xdr:pic>
    <xdr:clientData/>
  </xdr:oneCellAnchor>
  <xdr:oneCellAnchor>
    <xdr:from>
      <xdr:col>3</xdr:col>
      <xdr:colOff>0</xdr:colOff>
      <xdr:row>313</xdr:row>
      <xdr:rowOff>261408</xdr:rowOff>
    </xdr:from>
    <xdr:ext cx="209550" cy="160020"/>
    <xdr:pic>
      <xdr:nvPicPr>
        <xdr:cNvPr id="1995"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5513325"/>
          <a:ext cx="209550" cy="160020"/>
        </a:xfrm>
        <a:prstGeom prst="rect">
          <a:avLst/>
        </a:prstGeom>
        <a:noFill/>
      </xdr:spPr>
    </xdr:pic>
    <xdr:clientData/>
  </xdr:oneCellAnchor>
  <xdr:oneCellAnchor>
    <xdr:from>
      <xdr:col>3</xdr:col>
      <xdr:colOff>1207557</xdr:colOff>
      <xdr:row>313</xdr:row>
      <xdr:rowOff>13757</xdr:rowOff>
    </xdr:from>
    <xdr:ext cx="152400" cy="203200"/>
    <xdr:pic>
      <xdr:nvPicPr>
        <xdr:cNvPr id="1996"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5265674"/>
          <a:ext cx="152400" cy="203200"/>
        </a:xfrm>
        <a:prstGeom prst="rect">
          <a:avLst/>
        </a:prstGeom>
        <a:noFill/>
        <a:ln w="1">
          <a:noFill/>
          <a:miter lim="800000"/>
          <a:headEnd/>
          <a:tailEnd type="none" w="med" len="med"/>
        </a:ln>
        <a:effectLst/>
      </xdr:spPr>
    </xdr:pic>
    <xdr:clientData/>
  </xdr:oneCellAnchor>
  <xdr:oneCellAnchor>
    <xdr:from>
      <xdr:col>3</xdr:col>
      <xdr:colOff>38099</xdr:colOff>
      <xdr:row>313</xdr:row>
      <xdr:rowOff>0</xdr:rowOff>
    </xdr:from>
    <xdr:ext cx="158750" cy="190500"/>
    <xdr:pic>
      <xdr:nvPicPr>
        <xdr:cNvPr id="1997" name="Picture 1996"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5251917"/>
          <a:ext cx="158750" cy="190500"/>
        </a:xfrm>
        <a:prstGeom prst="rect">
          <a:avLst/>
        </a:prstGeom>
        <a:noFill/>
        <a:ln w="9525">
          <a:noFill/>
          <a:miter lim="800000"/>
          <a:headEnd/>
          <a:tailEnd/>
        </a:ln>
      </xdr:spPr>
    </xdr:pic>
    <xdr:clientData/>
  </xdr:oneCellAnchor>
  <xdr:oneCellAnchor>
    <xdr:from>
      <xdr:col>3</xdr:col>
      <xdr:colOff>0</xdr:colOff>
      <xdr:row>457</xdr:row>
      <xdr:rowOff>261408</xdr:rowOff>
    </xdr:from>
    <xdr:ext cx="209550" cy="160020"/>
    <xdr:pic>
      <xdr:nvPicPr>
        <xdr:cNvPr id="2000"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2923575"/>
          <a:ext cx="209550" cy="160020"/>
        </a:xfrm>
        <a:prstGeom prst="rect">
          <a:avLst/>
        </a:prstGeom>
        <a:noFill/>
      </xdr:spPr>
    </xdr:pic>
    <xdr:clientData/>
  </xdr:oneCellAnchor>
  <xdr:oneCellAnchor>
    <xdr:from>
      <xdr:col>3</xdr:col>
      <xdr:colOff>1246721</xdr:colOff>
      <xdr:row>457</xdr:row>
      <xdr:rowOff>23282</xdr:rowOff>
    </xdr:from>
    <xdr:ext cx="152400" cy="203200"/>
    <xdr:pic>
      <xdr:nvPicPr>
        <xdr:cNvPr id="2001"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2685449"/>
          <a:ext cx="152400" cy="203200"/>
        </a:xfrm>
        <a:prstGeom prst="rect">
          <a:avLst/>
        </a:prstGeom>
        <a:noFill/>
        <a:ln w="1">
          <a:noFill/>
          <a:miter lim="800000"/>
          <a:headEnd/>
          <a:tailEnd type="none" w="med" len="med"/>
        </a:ln>
        <a:effectLst/>
      </xdr:spPr>
    </xdr:pic>
    <xdr:clientData/>
  </xdr:oneCellAnchor>
  <xdr:oneCellAnchor>
    <xdr:from>
      <xdr:col>3</xdr:col>
      <xdr:colOff>38099</xdr:colOff>
      <xdr:row>457</xdr:row>
      <xdr:rowOff>0</xdr:rowOff>
    </xdr:from>
    <xdr:ext cx="158750" cy="190500"/>
    <xdr:pic>
      <xdr:nvPicPr>
        <xdr:cNvPr id="2002" name="Picture 2001"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2662167"/>
          <a:ext cx="158750" cy="190500"/>
        </a:xfrm>
        <a:prstGeom prst="rect">
          <a:avLst/>
        </a:prstGeom>
        <a:noFill/>
        <a:ln w="9525">
          <a:noFill/>
          <a:miter lim="800000"/>
          <a:headEnd/>
          <a:tailEnd/>
        </a:ln>
      </xdr:spPr>
    </xdr:pic>
    <xdr:clientData/>
  </xdr:oneCellAnchor>
  <xdr:oneCellAnchor>
    <xdr:from>
      <xdr:col>3</xdr:col>
      <xdr:colOff>0</xdr:colOff>
      <xdr:row>456</xdr:row>
      <xdr:rowOff>261408</xdr:rowOff>
    </xdr:from>
    <xdr:ext cx="209550" cy="160020"/>
    <xdr:pic>
      <xdr:nvPicPr>
        <xdr:cNvPr id="1886"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4182991"/>
          <a:ext cx="209550" cy="160020"/>
        </a:xfrm>
        <a:prstGeom prst="rect">
          <a:avLst/>
        </a:prstGeom>
        <a:noFill/>
      </xdr:spPr>
    </xdr:pic>
    <xdr:clientData/>
  </xdr:oneCellAnchor>
  <xdr:oneCellAnchor>
    <xdr:from>
      <xdr:col>3</xdr:col>
      <xdr:colOff>1246721</xdr:colOff>
      <xdr:row>456</xdr:row>
      <xdr:rowOff>23282</xdr:rowOff>
    </xdr:from>
    <xdr:ext cx="152400" cy="203200"/>
    <xdr:pic>
      <xdr:nvPicPr>
        <xdr:cNvPr id="1906"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3944865"/>
          <a:ext cx="152400" cy="203200"/>
        </a:xfrm>
        <a:prstGeom prst="rect">
          <a:avLst/>
        </a:prstGeom>
        <a:noFill/>
        <a:ln w="1">
          <a:noFill/>
          <a:miter lim="800000"/>
          <a:headEnd/>
          <a:tailEnd type="none" w="med" len="med"/>
        </a:ln>
        <a:effectLst/>
      </xdr:spPr>
    </xdr:pic>
    <xdr:clientData/>
  </xdr:oneCellAnchor>
  <xdr:oneCellAnchor>
    <xdr:from>
      <xdr:col>3</xdr:col>
      <xdr:colOff>38099</xdr:colOff>
      <xdr:row>456</xdr:row>
      <xdr:rowOff>0</xdr:rowOff>
    </xdr:from>
    <xdr:ext cx="158750" cy="190500"/>
    <xdr:pic>
      <xdr:nvPicPr>
        <xdr:cNvPr id="1941" name="Picture 1940"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3921583"/>
          <a:ext cx="158750" cy="190500"/>
        </a:xfrm>
        <a:prstGeom prst="rect">
          <a:avLst/>
        </a:prstGeom>
        <a:noFill/>
        <a:ln w="9525">
          <a:noFill/>
          <a:miter lim="800000"/>
          <a:headEnd/>
          <a:tailEnd/>
        </a:ln>
      </xdr:spPr>
    </xdr:pic>
    <xdr:clientData/>
  </xdr:oneCellAnchor>
  <xdr:oneCellAnchor>
    <xdr:from>
      <xdr:col>3</xdr:col>
      <xdr:colOff>0</xdr:colOff>
      <xdr:row>455</xdr:row>
      <xdr:rowOff>261408</xdr:rowOff>
    </xdr:from>
    <xdr:ext cx="209550" cy="160020"/>
    <xdr:pic>
      <xdr:nvPicPr>
        <xdr:cNvPr id="1957"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2923575"/>
          <a:ext cx="209550" cy="160020"/>
        </a:xfrm>
        <a:prstGeom prst="rect">
          <a:avLst/>
        </a:prstGeom>
        <a:noFill/>
      </xdr:spPr>
    </xdr:pic>
    <xdr:clientData/>
  </xdr:oneCellAnchor>
  <xdr:oneCellAnchor>
    <xdr:from>
      <xdr:col>3</xdr:col>
      <xdr:colOff>1246721</xdr:colOff>
      <xdr:row>455</xdr:row>
      <xdr:rowOff>23282</xdr:rowOff>
    </xdr:from>
    <xdr:ext cx="152400" cy="203200"/>
    <xdr:pic>
      <xdr:nvPicPr>
        <xdr:cNvPr id="1958"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2685449"/>
          <a:ext cx="152400" cy="203200"/>
        </a:xfrm>
        <a:prstGeom prst="rect">
          <a:avLst/>
        </a:prstGeom>
        <a:noFill/>
        <a:ln w="1">
          <a:noFill/>
          <a:miter lim="800000"/>
          <a:headEnd/>
          <a:tailEnd type="none" w="med" len="med"/>
        </a:ln>
        <a:effectLst/>
      </xdr:spPr>
    </xdr:pic>
    <xdr:clientData/>
  </xdr:oneCellAnchor>
  <xdr:oneCellAnchor>
    <xdr:from>
      <xdr:col>3</xdr:col>
      <xdr:colOff>38099</xdr:colOff>
      <xdr:row>455</xdr:row>
      <xdr:rowOff>0</xdr:rowOff>
    </xdr:from>
    <xdr:ext cx="158750" cy="190500"/>
    <xdr:pic>
      <xdr:nvPicPr>
        <xdr:cNvPr id="1959" name="Picture 1958"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2662167"/>
          <a:ext cx="158750" cy="190500"/>
        </a:xfrm>
        <a:prstGeom prst="rect">
          <a:avLst/>
        </a:prstGeom>
        <a:noFill/>
        <a:ln w="9525">
          <a:noFill/>
          <a:miter lim="800000"/>
          <a:headEnd/>
          <a:tailEnd/>
        </a:ln>
      </xdr:spPr>
    </xdr:pic>
    <xdr:clientData/>
  </xdr:oneCellAnchor>
  <xdr:oneCellAnchor>
    <xdr:from>
      <xdr:col>3</xdr:col>
      <xdr:colOff>0</xdr:colOff>
      <xdr:row>454</xdr:row>
      <xdr:rowOff>261408</xdr:rowOff>
    </xdr:from>
    <xdr:ext cx="209550" cy="160020"/>
    <xdr:pic>
      <xdr:nvPicPr>
        <xdr:cNvPr id="2003"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4182991"/>
          <a:ext cx="209550" cy="160020"/>
        </a:xfrm>
        <a:prstGeom prst="rect">
          <a:avLst/>
        </a:prstGeom>
        <a:noFill/>
      </xdr:spPr>
    </xdr:pic>
    <xdr:clientData/>
  </xdr:oneCellAnchor>
  <xdr:oneCellAnchor>
    <xdr:from>
      <xdr:col>3</xdr:col>
      <xdr:colOff>1246721</xdr:colOff>
      <xdr:row>454</xdr:row>
      <xdr:rowOff>23282</xdr:rowOff>
    </xdr:from>
    <xdr:ext cx="152400" cy="203200"/>
    <xdr:pic>
      <xdr:nvPicPr>
        <xdr:cNvPr id="2004"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3944865"/>
          <a:ext cx="152400" cy="203200"/>
        </a:xfrm>
        <a:prstGeom prst="rect">
          <a:avLst/>
        </a:prstGeom>
        <a:noFill/>
        <a:ln w="1">
          <a:noFill/>
          <a:miter lim="800000"/>
          <a:headEnd/>
          <a:tailEnd type="none" w="med" len="med"/>
        </a:ln>
        <a:effectLst/>
      </xdr:spPr>
    </xdr:pic>
    <xdr:clientData/>
  </xdr:oneCellAnchor>
  <xdr:oneCellAnchor>
    <xdr:from>
      <xdr:col>3</xdr:col>
      <xdr:colOff>38099</xdr:colOff>
      <xdr:row>454</xdr:row>
      <xdr:rowOff>0</xdr:rowOff>
    </xdr:from>
    <xdr:ext cx="158750" cy="190500"/>
    <xdr:pic>
      <xdr:nvPicPr>
        <xdr:cNvPr id="2005" name="Picture 2004"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3921583"/>
          <a:ext cx="158750" cy="190500"/>
        </a:xfrm>
        <a:prstGeom prst="rect">
          <a:avLst/>
        </a:prstGeom>
        <a:noFill/>
        <a:ln w="9525">
          <a:noFill/>
          <a:miter lim="800000"/>
          <a:headEnd/>
          <a:tailEnd/>
        </a:ln>
      </xdr:spPr>
    </xdr:pic>
    <xdr:clientData/>
  </xdr:oneCellAnchor>
  <xdr:oneCellAnchor>
    <xdr:from>
      <xdr:col>3</xdr:col>
      <xdr:colOff>0</xdr:colOff>
      <xdr:row>453</xdr:row>
      <xdr:rowOff>261408</xdr:rowOff>
    </xdr:from>
    <xdr:ext cx="209550" cy="160020"/>
    <xdr:pic>
      <xdr:nvPicPr>
        <xdr:cNvPr id="2006"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2923575"/>
          <a:ext cx="209550" cy="160020"/>
        </a:xfrm>
        <a:prstGeom prst="rect">
          <a:avLst/>
        </a:prstGeom>
        <a:noFill/>
      </xdr:spPr>
    </xdr:pic>
    <xdr:clientData/>
  </xdr:oneCellAnchor>
  <xdr:oneCellAnchor>
    <xdr:from>
      <xdr:col>3</xdr:col>
      <xdr:colOff>1246721</xdr:colOff>
      <xdr:row>453</xdr:row>
      <xdr:rowOff>23282</xdr:rowOff>
    </xdr:from>
    <xdr:ext cx="152400" cy="203200"/>
    <xdr:pic>
      <xdr:nvPicPr>
        <xdr:cNvPr id="2007"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2685449"/>
          <a:ext cx="152400" cy="203200"/>
        </a:xfrm>
        <a:prstGeom prst="rect">
          <a:avLst/>
        </a:prstGeom>
        <a:noFill/>
        <a:ln w="1">
          <a:noFill/>
          <a:miter lim="800000"/>
          <a:headEnd/>
          <a:tailEnd type="none" w="med" len="med"/>
        </a:ln>
        <a:effectLst/>
      </xdr:spPr>
    </xdr:pic>
    <xdr:clientData/>
  </xdr:oneCellAnchor>
  <xdr:oneCellAnchor>
    <xdr:from>
      <xdr:col>3</xdr:col>
      <xdr:colOff>38099</xdr:colOff>
      <xdr:row>453</xdr:row>
      <xdr:rowOff>0</xdr:rowOff>
    </xdr:from>
    <xdr:ext cx="158750" cy="190500"/>
    <xdr:pic>
      <xdr:nvPicPr>
        <xdr:cNvPr id="2008" name="Picture 2007"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2662167"/>
          <a:ext cx="158750" cy="190500"/>
        </a:xfrm>
        <a:prstGeom prst="rect">
          <a:avLst/>
        </a:prstGeom>
        <a:noFill/>
        <a:ln w="9525">
          <a:noFill/>
          <a:miter lim="800000"/>
          <a:headEnd/>
          <a:tailEnd/>
        </a:ln>
      </xdr:spPr>
    </xdr:pic>
    <xdr:clientData/>
  </xdr:oneCellAnchor>
  <xdr:oneCellAnchor>
    <xdr:from>
      <xdr:col>3</xdr:col>
      <xdr:colOff>0</xdr:colOff>
      <xdr:row>452</xdr:row>
      <xdr:rowOff>261408</xdr:rowOff>
    </xdr:from>
    <xdr:ext cx="209550" cy="160020"/>
    <xdr:pic>
      <xdr:nvPicPr>
        <xdr:cNvPr id="2011" name="Picture 5" descr="http://t0.gstatic.com/images?q=tbn:ANd9GcR2wLGNqdW1KVjSkkXzxtY9J7kSH3YArES1m5PQzzCeqCTDlyA1FA">
          <a:extLst>
            <a:ext uri="{FF2B5EF4-FFF2-40B4-BE49-F238E27FC236}">
              <a16:creationId xmlns="" xmlns:a16="http://schemas.microsoft.com/office/drawing/2014/main" id="{84253E64-770C-4E44-9A49-CD4D4E6150CA}"/>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2923575"/>
          <a:ext cx="209550" cy="160020"/>
        </a:xfrm>
        <a:prstGeom prst="rect">
          <a:avLst/>
        </a:prstGeom>
        <a:noFill/>
      </xdr:spPr>
    </xdr:pic>
    <xdr:clientData/>
  </xdr:oneCellAnchor>
  <xdr:oneCellAnchor>
    <xdr:from>
      <xdr:col>3</xdr:col>
      <xdr:colOff>1246721</xdr:colOff>
      <xdr:row>452</xdr:row>
      <xdr:rowOff>23282</xdr:rowOff>
    </xdr:from>
    <xdr:ext cx="152400" cy="203200"/>
    <xdr:pic>
      <xdr:nvPicPr>
        <xdr:cNvPr id="2012" name="Picture 4">
          <a:extLst>
            <a:ext uri="{FF2B5EF4-FFF2-40B4-BE49-F238E27FC236}">
              <a16:creationId xmlns="" xmlns:a16="http://schemas.microsoft.com/office/drawing/2014/main" id="{BC9DB1C4-780C-49A3-B75F-1D41B50FDD59}"/>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302685449"/>
          <a:ext cx="152400" cy="203200"/>
        </a:xfrm>
        <a:prstGeom prst="rect">
          <a:avLst/>
        </a:prstGeom>
        <a:noFill/>
        <a:ln w="1">
          <a:noFill/>
          <a:miter lim="800000"/>
          <a:headEnd/>
          <a:tailEnd type="none" w="med" len="med"/>
        </a:ln>
        <a:effectLst/>
      </xdr:spPr>
    </xdr:pic>
    <xdr:clientData/>
  </xdr:oneCellAnchor>
  <xdr:oneCellAnchor>
    <xdr:from>
      <xdr:col>3</xdr:col>
      <xdr:colOff>38099</xdr:colOff>
      <xdr:row>452</xdr:row>
      <xdr:rowOff>0</xdr:rowOff>
    </xdr:from>
    <xdr:ext cx="158750" cy="190500"/>
    <xdr:pic>
      <xdr:nvPicPr>
        <xdr:cNvPr id="2013" name="Picture 2012" descr="http://www.blogcdn.com/media/2012/09/ltenetworks.jpg">
          <a:extLst>
            <a:ext uri="{FF2B5EF4-FFF2-40B4-BE49-F238E27FC236}">
              <a16:creationId xmlns="" xmlns:a16="http://schemas.microsoft.com/office/drawing/2014/main" id="{1DA67E66-9F89-4FDE-9028-33319904052E}"/>
            </a:ext>
          </a:extLst>
        </xdr:cNvPr>
        <xdr:cNvPicPr/>
      </xdr:nvPicPr>
      <xdr:blipFill>
        <a:blip xmlns:r="http://schemas.openxmlformats.org/officeDocument/2006/relationships" r:embed="rId50" cstate="print"/>
        <a:srcRect l="23556" r="27111"/>
        <a:stretch>
          <a:fillRect/>
        </a:stretch>
      </xdr:blipFill>
      <xdr:spPr bwMode="auto">
        <a:xfrm>
          <a:off x="2281766" y="302662167"/>
          <a:ext cx="158750" cy="190500"/>
        </a:xfrm>
        <a:prstGeom prst="rect">
          <a:avLst/>
        </a:prstGeom>
        <a:noFill/>
        <a:ln w="9525">
          <a:noFill/>
          <a:miter lim="800000"/>
          <a:headEnd/>
          <a:tailEnd/>
        </a:ln>
      </xdr:spPr>
    </xdr:pic>
    <xdr:clientData/>
  </xdr:oneCellAnchor>
  <xdr:oneCellAnchor>
    <xdr:from>
      <xdr:col>3</xdr:col>
      <xdr:colOff>0</xdr:colOff>
      <xdr:row>312</xdr:row>
      <xdr:rowOff>261408</xdr:rowOff>
    </xdr:from>
    <xdr:ext cx="209550" cy="160020"/>
    <xdr:pic>
      <xdr:nvPicPr>
        <xdr:cNvPr id="2024"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97513575"/>
          <a:ext cx="209550" cy="160020"/>
        </a:xfrm>
        <a:prstGeom prst="rect">
          <a:avLst/>
        </a:prstGeom>
        <a:noFill/>
      </xdr:spPr>
    </xdr:pic>
    <xdr:clientData/>
  </xdr:oneCellAnchor>
  <xdr:oneCellAnchor>
    <xdr:from>
      <xdr:col>3</xdr:col>
      <xdr:colOff>1207557</xdr:colOff>
      <xdr:row>312</xdr:row>
      <xdr:rowOff>13757</xdr:rowOff>
    </xdr:from>
    <xdr:ext cx="152400" cy="203200"/>
    <xdr:pic>
      <xdr:nvPicPr>
        <xdr:cNvPr id="2025"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97265924"/>
          <a:ext cx="152400" cy="203200"/>
        </a:xfrm>
        <a:prstGeom prst="rect">
          <a:avLst/>
        </a:prstGeom>
        <a:noFill/>
        <a:ln w="1">
          <a:noFill/>
          <a:miter lim="800000"/>
          <a:headEnd/>
          <a:tailEnd type="none" w="med" len="med"/>
        </a:ln>
        <a:effectLst/>
      </xdr:spPr>
    </xdr:pic>
    <xdr:clientData/>
  </xdr:oneCellAnchor>
  <xdr:oneCellAnchor>
    <xdr:from>
      <xdr:col>3</xdr:col>
      <xdr:colOff>38099</xdr:colOff>
      <xdr:row>312</xdr:row>
      <xdr:rowOff>0</xdr:rowOff>
    </xdr:from>
    <xdr:ext cx="158750" cy="190500"/>
    <xdr:pic>
      <xdr:nvPicPr>
        <xdr:cNvPr id="2026" name="Picture 2025"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197252167"/>
          <a:ext cx="158750" cy="190500"/>
        </a:xfrm>
        <a:prstGeom prst="rect">
          <a:avLst/>
        </a:prstGeom>
        <a:noFill/>
        <a:ln w="9525">
          <a:noFill/>
          <a:miter lim="800000"/>
          <a:headEnd/>
          <a:tailEnd/>
        </a:ln>
      </xdr:spPr>
    </xdr:pic>
    <xdr:clientData/>
  </xdr:oneCellAnchor>
  <xdr:twoCellAnchor editAs="oneCell">
    <xdr:from>
      <xdr:col>3</xdr:col>
      <xdr:colOff>0</xdr:colOff>
      <xdr:row>923</xdr:row>
      <xdr:rowOff>261408</xdr:rowOff>
    </xdr:from>
    <xdr:to>
      <xdr:col>3</xdr:col>
      <xdr:colOff>209550</xdr:colOff>
      <xdr:row>923</xdr:row>
      <xdr:rowOff>421428</xdr:rowOff>
    </xdr:to>
    <xdr:pic>
      <xdr:nvPicPr>
        <xdr:cNvPr id="2027"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64125991"/>
          <a:ext cx="209550" cy="160020"/>
        </a:xfrm>
        <a:prstGeom prst="rect">
          <a:avLst/>
        </a:prstGeom>
        <a:noFill/>
      </xdr:spPr>
    </xdr:pic>
    <xdr:clientData/>
  </xdr:twoCellAnchor>
  <xdr:twoCellAnchor editAs="oneCell">
    <xdr:from>
      <xdr:col>3</xdr:col>
      <xdr:colOff>1207557</xdr:colOff>
      <xdr:row>923</xdr:row>
      <xdr:rowOff>13757</xdr:rowOff>
    </xdr:from>
    <xdr:to>
      <xdr:col>3</xdr:col>
      <xdr:colOff>1359957</xdr:colOff>
      <xdr:row>923</xdr:row>
      <xdr:rowOff>216957</xdr:rowOff>
    </xdr:to>
    <xdr:pic>
      <xdr:nvPicPr>
        <xdr:cNvPr id="2028"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63878340"/>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923</xdr:row>
      <xdr:rowOff>0</xdr:rowOff>
    </xdr:from>
    <xdr:to>
      <xdr:col>3</xdr:col>
      <xdr:colOff>196849</xdr:colOff>
      <xdr:row>923</xdr:row>
      <xdr:rowOff>190500</xdr:rowOff>
    </xdr:to>
    <xdr:pic>
      <xdr:nvPicPr>
        <xdr:cNvPr id="2029" name="Picture 2028"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63864583"/>
          <a:ext cx="158750" cy="190500"/>
        </a:xfrm>
        <a:prstGeom prst="rect">
          <a:avLst/>
        </a:prstGeom>
        <a:noFill/>
        <a:ln w="9525">
          <a:noFill/>
          <a:miter lim="800000"/>
          <a:headEnd/>
          <a:tailEnd/>
        </a:ln>
      </xdr:spPr>
    </xdr:pic>
    <xdr:clientData/>
  </xdr:twoCellAnchor>
  <xdr:twoCellAnchor editAs="oneCell">
    <xdr:from>
      <xdr:col>3</xdr:col>
      <xdr:colOff>0</xdr:colOff>
      <xdr:row>921</xdr:row>
      <xdr:rowOff>261408</xdr:rowOff>
    </xdr:from>
    <xdr:to>
      <xdr:col>3</xdr:col>
      <xdr:colOff>209550</xdr:colOff>
      <xdr:row>921</xdr:row>
      <xdr:rowOff>421428</xdr:rowOff>
    </xdr:to>
    <xdr:pic>
      <xdr:nvPicPr>
        <xdr:cNvPr id="2031"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64125991"/>
          <a:ext cx="209550" cy="160020"/>
        </a:xfrm>
        <a:prstGeom prst="rect">
          <a:avLst/>
        </a:prstGeom>
        <a:noFill/>
      </xdr:spPr>
    </xdr:pic>
    <xdr:clientData/>
  </xdr:twoCellAnchor>
  <xdr:twoCellAnchor editAs="oneCell">
    <xdr:from>
      <xdr:col>3</xdr:col>
      <xdr:colOff>1207557</xdr:colOff>
      <xdr:row>921</xdr:row>
      <xdr:rowOff>13757</xdr:rowOff>
    </xdr:from>
    <xdr:to>
      <xdr:col>3</xdr:col>
      <xdr:colOff>1359957</xdr:colOff>
      <xdr:row>921</xdr:row>
      <xdr:rowOff>216957</xdr:rowOff>
    </xdr:to>
    <xdr:pic>
      <xdr:nvPicPr>
        <xdr:cNvPr id="2032"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63878340"/>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921</xdr:row>
      <xdr:rowOff>0</xdr:rowOff>
    </xdr:from>
    <xdr:to>
      <xdr:col>3</xdr:col>
      <xdr:colOff>196849</xdr:colOff>
      <xdr:row>921</xdr:row>
      <xdr:rowOff>190500</xdr:rowOff>
    </xdr:to>
    <xdr:pic>
      <xdr:nvPicPr>
        <xdr:cNvPr id="2033" name="Picture 2032"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63864583"/>
          <a:ext cx="158750" cy="190500"/>
        </a:xfrm>
        <a:prstGeom prst="rect">
          <a:avLst/>
        </a:prstGeom>
        <a:noFill/>
        <a:ln w="9525">
          <a:noFill/>
          <a:miter lim="800000"/>
          <a:headEnd/>
          <a:tailEnd/>
        </a:ln>
      </xdr:spPr>
    </xdr:pic>
    <xdr:clientData/>
  </xdr:twoCellAnchor>
  <xdr:twoCellAnchor editAs="oneCell">
    <xdr:from>
      <xdr:col>3</xdr:col>
      <xdr:colOff>0</xdr:colOff>
      <xdr:row>922</xdr:row>
      <xdr:rowOff>261408</xdr:rowOff>
    </xdr:from>
    <xdr:to>
      <xdr:col>3</xdr:col>
      <xdr:colOff>209550</xdr:colOff>
      <xdr:row>922</xdr:row>
      <xdr:rowOff>421428</xdr:rowOff>
    </xdr:to>
    <xdr:pic>
      <xdr:nvPicPr>
        <xdr:cNvPr id="2034" name="Picture 5" descr="http://t0.gstatic.com/images?q=tbn:ANd9GcR2wLGNqdW1KVjSkkXzxtY9J7kSH3YArES1m5PQzzCeqCTDlyA1FA">
          <a:extLst>
            <a:ext uri="{FF2B5EF4-FFF2-40B4-BE49-F238E27FC236}">
              <a16:creationId xmlns="" xmlns:a16="http://schemas.microsoft.com/office/drawing/2014/main" id="{EF8E6FCB-15CC-410A-8A28-836526C4D17C}"/>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864125991"/>
          <a:ext cx="209550" cy="160020"/>
        </a:xfrm>
        <a:prstGeom prst="rect">
          <a:avLst/>
        </a:prstGeom>
        <a:noFill/>
      </xdr:spPr>
    </xdr:pic>
    <xdr:clientData/>
  </xdr:twoCellAnchor>
  <xdr:twoCellAnchor editAs="oneCell">
    <xdr:from>
      <xdr:col>3</xdr:col>
      <xdr:colOff>1207557</xdr:colOff>
      <xdr:row>922</xdr:row>
      <xdr:rowOff>13757</xdr:rowOff>
    </xdr:from>
    <xdr:to>
      <xdr:col>3</xdr:col>
      <xdr:colOff>1359957</xdr:colOff>
      <xdr:row>922</xdr:row>
      <xdr:rowOff>216957</xdr:rowOff>
    </xdr:to>
    <xdr:pic>
      <xdr:nvPicPr>
        <xdr:cNvPr id="2035" name="Picture 4">
          <a:extLst>
            <a:ext uri="{FF2B5EF4-FFF2-40B4-BE49-F238E27FC236}">
              <a16:creationId xmlns="" xmlns:a16="http://schemas.microsoft.com/office/drawing/2014/main" id="{09395D6D-522A-4F8A-A3A3-0B0177577CB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863878340"/>
          <a:ext cx="152400" cy="203200"/>
        </a:xfrm>
        <a:prstGeom prst="rect">
          <a:avLst/>
        </a:prstGeom>
        <a:noFill/>
        <a:ln w="1">
          <a:noFill/>
          <a:miter lim="800000"/>
          <a:headEnd/>
          <a:tailEnd type="none" w="med" len="med"/>
        </a:ln>
        <a:effectLst/>
      </xdr:spPr>
    </xdr:pic>
    <xdr:clientData/>
  </xdr:twoCellAnchor>
  <xdr:twoCellAnchor editAs="oneCell">
    <xdr:from>
      <xdr:col>3</xdr:col>
      <xdr:colOff>38099</xdr:colOff>
      <xdr:row>922</xdr:row>
      <xdr:rowOff>0</xdr:rowOff>
    </xdr:from>
    <xdr:to>
      <xdr:col>3</xdr:col>
      <xdr:colOff>196849</xdr:colOff>
      <xdr:row>922</xdr:row>
      <xdr:rowOff>190500</xdr:rowOff>
    </xdr:to>
    <xdr:pic>
      <xdr:nvPicPr>
        <xdr:cNvPr id="2036" name="Picture 2035" descr="http://www.blogcdn.com/media/2012/09/ltenetworks.jpg">
          <a:extLst>
            <a:ext uri="{FF2B5EF4-FFF2-40B4-BE49-F238E27FC236}">
              <a16:creationId xmlns="" xmlns:a16="http://schemas.microsoft.com/office/drawing/2014/main" id="{9DD74E15-2B8F-4CCE-89FB-C6489CC88692}"/>
            </a:ext>
          </a:extLst>
        </xdr:cNvPr>
        <xdr:cNvPicPr/>
      </xdr:nvPicPr>
      <xdr:blipFill>
        <a:blip xmlns:r="http://schemas.openxmlformats.org/officeDocument/2006/relationships" r:embed="rId50" cstate="print"/>
        <a:srcRect l="23556" r="27111"/>
        <a:stretch>
          <a:fillRect/>
        </a:stretch>
      </xdr:blipFill>
      <xdr:spPr bwMode="auto">
        <a:xfrm>
          <a:off x="2281766" y="863864583"/>
          <a:ext cx="158750" cy="190500"/>
        </a:xfrm>
        <a:prstGeom prst="rect">
          <a:avLst/>
        </a:prstGeom>
        <a:noFill/>
        <a:ln w="9525">
          <a:noFill/>
          <a:miter lim="800000"/>
          <a:headEnd/>
          <a:tailEnd/>
        </a:ln>
      </xdr:spPr>
    </xdr:pic>
    <xdr:clientData/>
  </xdr:twoCellAnchor>
  <xdr:oneCellAnchor>
    <xdr:from>
      <xdr:col>3</xdr:col>
      <xdr:colOff>0</xdr:colOff>
      <xdr:row>163</xdr:row>
      <xdr:rowOff>261408</xdr:rowOff>
    </xdr:from>
    <xdr:ext cx="209550" cy="160020"/>
    <xdr:pic>
      <xdr:nvPicPr>
        <xdr:cNvPr id="2038" name="Picture 5" descr="http://t0.gstatic.com/images?q=tbn:ANd9GcR2wLGNqdW1KVjSkkXzxtY9J7kSH3YArES1m5PQzzCeqCTDlyA1FA">
          <a:extLst>
            <a:ext uri="{FF2B5EF4-FFF2-40B4-BE49-F238E27FC236}">
              <a16:creationId xmlns="" xmlns:a16="http://schemas.microsoft.com/office/drawing/2014/main" id="{74ECF448-4BA6-402A-A2F4-61FCEB889712}"/>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61157908"/>
          <a:ext cx="209550" cy="160020"/>
        </a:xfrm>
        <a:prstGeom prst="rect">
          <a:avLst/>
        </a:prstGeom>
        <a:noFill/>
      </xdr:spPr>
    </xdr:pic>
    <xdr:clientData/>
  </xdr:oneCellAnchor>
  <xdr:oneCellAnchor>
    <xdr:from>
      <xdr:col>3</xdr:col>
      <xdr:colOff>1207557</xdr:colOff>
      <xdr:row>163</xdr:row>
      <xdr:rowOff>13757</xdr:rowOff>
    </xdr:from>
    <xdr:ext cx="152400" cy="203200"/>
    <xdr:pic>
      <xdr:nvPicPr>
        <xdr:cNvPr id="2039" name="Picture 4">
          <a:extLst>
            <a:ext uri="{FF2B5EF4-FFF2-40B4-BE49-F238E27FC236}">
              <a16:creationId xmlns="" xmlns:a16="http://schemas.microsoft.com/office/drawing/2014/main" id="{EBF2E55B-E52C-435D-A234-0A204DDA48AA}"/>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60910257"/>
          <a:ext cx="152400" cy="203200"/>
        </a:xfrm>
        <a:prstGeom prst="rect">
          <a:avLst/>
        </a:prstGeom>
        <a:noFill/>
        <a:ln w="1">
          <a:noFill/>
          <a:miter lim="800000"/>
          <a:headEnd/>
          <a:tailEnd type="none" w="med" len="med"/>
        </a:ln>
        <a:effectLst/>
      </xdr:spPr>
    </xdr:pic>
    <xdr:clientData/>
  </xdr:oneCellAnchor>
  <xdr:oneCellAnchor>
    <xdr:from>
      <xdr:col>3</xdr:col>
      <xdr:colOff>38099</xdr:colOff>
      <xdr:row>163</xdr:row>
      <xdr:rowOff>0</xdr:rowOff>
    </xdr:from>
    <xdr:ext cx="158750" cy="190500"/>
    <xdr:pic>
      <xdr:nvPicPr>
        <xdr:cNvPr id="2040" name="Picture 2039" descr="http://www.blogcdn.com/media/2012/09/ltenetworks.jpg">
          <a:extLst>
            <a:ext uri="{FF2B5EF4-FFF2-40B4-BE49-F238E27FC236}">
              <a16:creationId xmlns="" xmlns:a16="http://schemas.microsoft.com/office/drawing/2014/main" id="{41C8AB0C-2D39-462F-B1AA-BEABA8DBBC99}"/>
            </a:ext>
          </a:extLst>
        </xdr:cNvPr>
        <xdr:cNvPicPr/>
      </xdr:nvPicPr>
      <xdr:blipFill>
        <a:blip xmlns:r="http://schemas.openxmlformats.org/officeDocument/2006/relationships" r:embed="rId50" cstate="print"/>
        <a:srcRect l="23556" r="27111"/>
        <a:stretch>
          <a:fillRect/>
        </a:stretch>
      </xdr:blipFill>
      <xdr:spPr bwMode="auto">
        <a:xfrm>
          <a:off x="2281766" y="60896500"/>
          <a:ext cx="158750" cy="190500"/>
        </a:xfrm>
        <a:prstGeom prst="rect">
          <a:avLst/>
        </a:prstGeom>
        <a:noFill/>
        <a:ln w="9525">
          <a:noFill/>
          <a:miter lim="800000"/>
          <a:headEnd/>
          <a:tailEnd/>
        </a:ln>
      </xdr:spPr>
    </xdr:pic>
    <xdr:clientData/>
  </xdr:oneCellAnchor>
  <xdr:twoCellAnchor editAs="oneCell">
    <xdr:from>
      <xdr:col>3</xdr:col>
      <xdr:colOff>0</xdr:colOff>
      <xdr:row>136</xdr:row>
      <xdr:rowOff>67735</xdr:rowOff>
    </xdr:from>
    <xdr:to>
      <xdr:col>3</xdr:col>
      <xdr:colOff>209550</xdr:colOff>
      <xdr:row>136</xdr:row>
      <xdr:rowOff>227755</xdr:rowOff>
    </xdr:to>
    <xdr:pic>
      <xdr:nvPicPr>
        <xdr:cNvPr id="2047"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9405985"/>
          <a:ext cx="209550" cy="160020"/>
        </a:xfrm>
        <a:prstGeom prst="rect">
          <a:avLst/>
        </a:prstGeom>
        <a:noFill/>
      </xdr:spPr>
    </xdr:pic>
    <xdr:clientData/>
  </xdr:twoCellAnchor>
  <xdr:twoCellAnchor editAs="oneCell">
    <xdr:from>
      <xdr:col>3</xdr:col>
      <xdr:colOff>1207557</xdr:colOff>
      <xdr:row>136</xdr:row>
      <xdr:rowOff>0</xdr:rowOff>
    </xdr:from>
    <xdr:to>
      <xdr:col>3</xdr:col>
      <xdr:colOff>1359957</xdr:colOff>
      <xdr:row>136</xdr:row>
      <xdr:rowOff>203200</xdr:rowOff>
    </xdr:to>
    <xdr:pic>
      <xdr:nvPicPr>
        <xdr:cNvPr id="2048"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933825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135</xdr:row>
      <xdr:rowOff>261408</xdr:rowOff>
    </xdr:from>
    <xdr:to>
      <xdr:col>3</xdr:col>
      <xdr:colOff>209550</xdr:colOff>
      <xdr:row>135</xdr:row>
      <xdr:rowOff>421428</xdr:rowOff>
    </xdr:to>
    <xdr:pic>
      <xdr:nvPicPr>
        <xdr:cNvPr id="2049"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8086241"/>
          <a:ext cx="209550" cy="160020"/>
        </a:xfrm>
        <a:prstGeom prst="rect">
          <a:avLst/>
        </a:prstGeom>
        <a:noFill/>
      </xdr:spPr>
    </xdr:pic>
    <xdr:clientData/>
  </xdr:twoCellAnchor>
  <xdr:twoCellAnchor editAs="oneCell">
    <xdr:from>
      <xdr:col>3</xdr:col>
      <xdr:colOff>1207557</xdr:colOff>
      <xdr:row>135</xdr:row>
      <xdr:rowOff>13757</xdr:rowOff>
    </xdr:from>
    <xdr:to>
      <xdr:col>3</xdr:col>
      <xdr:colOff>1359957</xdr:colOff>
      <xdr:row>135</xdr:row>
      <xdr:rowOff>216957</xdr:rowOff>
    </xdr:to>
    <xdr:pic>
      <xdr:nvPicPr>
        <xdr:cNvPr id="2050"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783859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135</xdr:row>
      <xdr:rowOff>0</xdr:rowOff>
    </xdr:from>
    <xdr:to>
      <xdr:col>3</xdr:col>
      <xdr:colOff>158750</xdr:colOff>
      <xdr:row>135</xdr:row>
      <xdr:rowOff>190500</xdr:rowOff>
    </xdr:to>
    <xdr:pic>
      <xdr:nvPicPr>
        <xdr:cNvPr id="2051" name="Picture 2050"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7824833"/>
          <a:ext cx="158750" cy="190500"/>
        </a:xfrm>
        <a:prstGeom prst="rect">
          <a:avLst/>
        </a:prstGeom>
        <a:noFill/>
        <a:ln w="9525">
          <a:noFill/>
          <a:miter lim="800000"/>
          <a:headEnd/>
          <a:tailEnd/>
        </a:ln>
      </xdr:spPr>
    </xdr:pic>
    <xdr:clientData/>
  </xdr:twoCellAnchor>
  <xdr:twoCellAnchor editAs="oneCell">
    <xdr:from>
      <xdr:col>3</xdr:col>
      <xdr:colOff>0</xdr:colOff>
      <xdr:row>446</xdr:row>
      <xdr:rowOff>261408</xdr:rowOff>
    </xdr:from>
    <xdr:to>
      <xdr:col>3</xdr:col>
      <xdr:colOff>209550</xdr:colOff>
      <xdr:row>446</xdr:row>
      <xdr:rowOff>421428</xdr:rowOff>
    </xdr:to>
    <xdr:pic>
      <xdr:nvPicPr>
        <xdr:cNvPr id="2052"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6998158"/>
          <a:ext cx="209550" cy="160020"/>
        </a:xfrm>
        <a:prstGeom prst="rect">
          <a:avLst/>
        </a:prstGeom>
        <a:noFill/>
      </xdr:spPr>
    </xdr:pic>
    <xdr:clientData/>
  </xdr:twoCellAnchor>
  <xdr:twoCellAnchor editAs="oneCell">
    <xdr:from>
      <xdr:col>3</xdr:col>
      <xdr:colOff>1207557</xdr:colOff>
      <xdr:row>446</xdr:row>
      <xdr:rowOff>13757</xdr:rowOff>
    </xdr:from>
    <xdr:to>
      <xdr:col>3</xdr:col>
      <xdr:colOff>1359957</xdr:colOff>
      <xdr:row>446</xdr:row>
      <xdr:rowOff>216957</xdr:rowOff>
    </xdr:to>
    <xdr:pic>
      <xdr:nvPicPr>
        <xdr:cNvPr id="2053"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067505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446</xdr:row>
      <xdr:rowOff>0</xdr:rowOff>
    </xdr:from>
    <xdr:to>
      <xdr:col>3</xdr:col>
      <xdr:colOff>158750</xdr:colOff>
      <xdr:row>446</xdr:row>
      <xdr:rowOff>190500</xdr:rowOff>
    </xdr:to>
    <xdr:pic>
      <xdr:nvPicPr>
        <xdr:cNvPr id="2054" name="Picture 2053"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06736750"/>
          <a:ext cx="158750" cy="190500"/>
        </a:xfrm>
        <a:prstGeom prst="rect">
          <a:avLst/>
        </a:prstGeom>
        <a:noFill/>
        <a:ln w="9525">
          <a:noFill/>
          <a:miter lim="800000"/>
          <a:headEnd/>
          <a:tailEnd/>
        </a:ln>
      </xdr:spPr>
    </xdr:pic>
    <xdr:clientData/>
  </xdr:twoCellAnchor>
  <xdr:twoCellAnchor editAs="oneCell">
    <xdr:from>
      <xdr:col>3</xdr:col>
      <xdr:colOff>0</xdr:colOff>
      <xdr:row>447</xdr:row>
      <xdr:rowOff>261408</xdr:rowOff>
    </xdr:from>
    <xdr:to>
      <xdr:col>3</xdr:col>
      <xdr:colOff>209550</xdr:colOff>
      <xdr:row>447</xdr:row>
      <xdr:rowOff>421428</xdr:rowOff>
    </xdr:to>
    <xdr:pic>
      <xdr:nvPicPr>
        <xdr:cNvPr id="2055"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8257575"/>
          <a:ext cx="209550" cy="160020"/>
        </a:xfrm>
        <a:prstGeom prst="rect">
          <a:avLst/>
        </a:prstGeom>
        <a:noFill/>
      </xdr:spPr>
    </xdr:pic>
    <xdr:clientData/>
  </xdr:twoCellAnchor>
  <xdr:twoCellAnchor editAs="oneCell">
    <xdr:from>
      <xdr:col>3</xdr:col>
      <xdr:colOff>1207557</xdr:colOff>
      <xdr:row>447</xdr:row>
      <xdr:rowOff>13757</xdr:rowOff>
    </xdr:from>
    <xdr:to>
      <xdr:col>3</xdr:col>
      <xdr:colOff>1359957</xdr:colOff>
      <xdr:row>447</xdr:row>
      <xdr:rowOff>216957</xdr:rowOff>
    </xdr:to>
    <xdr:pic>
      <xdr:nvPicPr>
        <xdr:cNvPr id="2056"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0800992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447</xdr:row>
      <xdr:rowOff>0</xdr:rowOff>
    </xdr:from>
    <xdr:to>
      <xdr:col>3</xdr:col>
      <xdr:colOff>158750</xdr:colOff>
      <xdr:row>447</xdr:row>
      <xdr:rowOff>190500</xdr:rowOff>
    </xdr:to>
    <xdr:pic>
      <xdr:nvPicPr>
        <xdr:cNvPr id="2057" name="Picture 2056"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07996167"/>
          <a:ext cx="158750" cy="190500"/>
        </a:xfrm>
        <a:prstGeom prst="rect">
          <a:avLst/>
        </a:prstGeom>
        <a:noFill/>
        <a:ln w="9525">
          <a:noFill/>
          <a:miter lim="800000"/>
          <a:headEnd/>
          <a:tailEnd/>
        </a:ln>
      </xdr:spPr>
    </xdr:pic>
    <xdr:clientData/>
  </xdr:twoCellAnchor>
  <xdr:twoCellAnchor editAs="oneCell">
    <xdr:from>
      <xdr:col>3</xdr:col>
      <xdr:colOff>0</xdr:colOff>
      <xdr:row>448</xdr:row>
      <xdr:rowOff>261408</xdr:rowOff>
    </xdr:from>
    <xdr:to>
      <xdr:col>3</xdr:col>
      <xdr:colOff>209550</xdr:colOff>
      <xdr:row>448</xdr:row>
      <xdr:rowOff>421428</xdr:rowOff>
    </xdr:to>
    <xdr:pic>
      <xdr:nvPicPr>
        <xdr:cNvPr id="2058"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9516991"/>
          <a:ext cx="209550" cy="160020"/>
        </a:xfrm>
        <a:prstGeom prst="rect">
          <a:avLst/>
        </a:prstGeom>
        <a:noFill/>
      </xdr:spPr>
    </xdr:pic>
    <xdr:clientData/>
  </xdr:twoCellAnchor>
  <xdr:twoCellAnchor editAs="oneCell">
    <xdr:from>
      <xdr:col>3</xdr:col>
      <xdr:colOff>1207557</xdr:colOff>
      <xdr:row>448</xdr:row>
      <xdr:rowOff>13757</xdr:rowOff>
    </xdr:from>
    <xdr:to>
      <xdr:col>3</xdr:col>
      <xdr:colOff>1359957</xdr:colOff>
      <xdr:row>448</xdr:row>
      <xdr:rowOff>216957</xdr:rowOff>
    </xdr:to>
    <xdr:pic>
      <xdr:nvPicPr>
        <xdr:cNvPr id="2059"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0926934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448</xdr:row>
      <xdr:rowOff>0</xdr:rowOff>
    </xdr:from>
    <xdr:to>
      <xdr:col>3</xdr:col>
      <xdr:colOff>158750</xdr:colOff>
      <xdr:row>448</xdr:row>
      <xdr:rowOff>190500</xdr:rowOff>
    </xdr:to>
    <xdr:pic>
      <xdr:nvPicPr>
        <xdr:cNvPr id="2060" name="Picture 2059"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09255583"/>
          <a:ext cx="158750" cy="190500"/>
        </a:xfrm>
        <a:prstGeom prst="rect">
          <a:avLst/>
        </a:prstGeom>
        <a:noFill/>
        <a:ln w="9525">
          <a:noFill/>
          <a:miter lim="800000"/>
          <a:headEnd/>
          <a:tailEnd/>
        </a:ln>
      </xdr:spPr>
    </xdr:pic>
    <xdr:clientData/>
  </xdr:twoCellAnchor>
  <xdr:twoCellAnchor editAs="oneCell">
    <xdr:from>
      <xdr:col>3</xdr:col>
      <xdr:colOff>0</xdr:colOff>
      <xdr:row>449</xdr:row>
      <xdr:rowOff>261408</xdr:rowOff>
    </xdr:from>
    <xdr:to>
      <xdr:col>3</xdr:col>
      <xdr:colOff>209550</xdr:colOff>
      <xdr:row>449</xdr:row>
      <xdr:rowOff>421428</xdr:rowOff>
    </xdr:to>
    <xdr:pic>
      <xdr:nvPicPr>
        <xdr:cNvPr id="2061"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0776408"/>
          <a:ext cx="209550" cy="160020"/>
        </a:xfrm>
        <a:prstGeom prst="rect">
          <a:avLst/>
        </a:prstGeom>
        <a:noFill/>
      </xdr:spPr>
    </xdr:pic>
    <xdr:clientData/>
  </xdr:twoCellAnchor>
  <xdr:twoCellAnchor editAs="oneCell">
    <xdr:from>
      <xdr:col>3</xdr:col>
      <xdr:colOff>1207557</xdr:colOff>
      <xdr:row>449</xdr:row>
      <xdr:rowOff>13757</xdr:rowOff>
    </xdr:from>
    <xdr:to>
      <xdr:col>3</xdr:col>
      <xdr:colOff>1359957</xdr:colOff>
      <xdr:row>449</xdr:row>
      <xdr:rowOff>216957</xdr:rowOff>
    </xdr:to>
    <xdr:pic>
      <xdr:nvPicPr>
        <xdr:cNvPr id="2062"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05287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449</xdr:row>
      <xdr:rowOff>0</xdr:rowOff>
    </xdr:from>
    <xdr:to>
      <xdr:col>3</xdr:col>
      <xdr:colOff>158750</xdr:colOff>
      <xdr:row>449</xdr:row>
      <xdr:rowOff>190500</xdr:rowOff>
    </xdr:to>
    <xdr:pic>
      <xdr:nvPicPr>
        <xdr:cNvPr id="2063" name="Picture 2062"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0515000"/>
          <a:ext cx="158750" cy="190500"/>
        </a:xfrm>
        <a:prstGeom prst="rect">
          <a:avLst/>
        </a:prstGeom>
        <a:noFill/>
        <a:ln w="9525">
          <a:noFill/>
          <a:miter lim="800000"/>
          <a:headEnd/>
          <a:tailEnd/>
        </a:ln>
      </xdr:spPr>
    </xdr:pic>
    <xdr:clientData/>
  </xdr:twoCellAnchor>
  <xdr:twoCellAnchor editAs="oneCell">
    <xdr:from>
      <xdr:col>3</xdr:col>
      <xdr:colOff>0</xdr:colOff>
      <xdr:row>450</xdr:row>
      <xdr:rowOff>261408</xdr:rowOff>
    </xdr:from>
    <xdr:to>
      <xdr:col>3</xdr:col>
      <xdr:colOff>209550</xdr:colOff>
      <xdr:row>450</xdr:row>
      <xdr:rowOff>421428</xdr:rowOff>
    </xdr:to>
    <xdr:pic>
      <xdr:nvPicPr>
        <xdr:cNvPr id="2064"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2035825"/>
          <a:ext cx="209550" cy="160020"/>
        </a:xfrm>
        <a:prstGeom prst="rect">
          <a:avLst/>
        </a:prstGeom>
        <a:noFill/>
      </xdr:spPr>
    </xdr:pic>
    <xdr:clientData/>
  </xdr:twoCellAnchor>
  <xdr:twoCellAnchor editAs="oneCell">
    <xdr:from>
      <xdr:col>3</xdr:col>
      <xdr:colOff>1207557</xdr:colOff>
      <xdr:row>450</xdr:row>
      <xdr:rowOff>13757</xdr:rowOff>
    </xdr:from>
    <xdr:to>
      <xdr:col>3</xdr:col>
      <xdr:colOff>1359957</xdr:colOff>
      <xdr:row>450</xdr:row>
      <xdr:rowOff>216957</xdr:rowOff>
    </xdr:to>
    <xdr:pic>
      <xdr:nvPicPr>
        <xdr:cNvPr id="2065"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178817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450</xdr:row>
      <xdr:rowOff>0</xdr:rowOff>
    </xdr:from>
    <xdr:to>
      <xdr:col>3</xdr:col>
      <xdr:colOff>158750</xdr:colOff>
      <xdr:row>450</xdr:row>
      <xdr:rowOff>190500</xdr:rowOff>
    </xdr:to>
    <xdr:pic>
      <xdr:nvPicPr>
        <xdr:cNvPr id="2066" name="Picture 2065"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1774417"/>
          <a:ext cx="158750" cy="190500"/>
        </a:xfrm>
        <a:prstGeom prst="rect">
          <a:avLst/>
        </a:prstGeom>
        <a:noFill/>
        <a:ln w="9525">
          <a:noFill/>
          <a:miter lim="800000"/>
          <a:headEnd/>
          <a:tailEnd/>
        </a:ln>
      </xdr:spPr>
    </xdr:pic>
    <xdr:clientData/>
  </xdr:twoCellAnchor>
  <xdr:twoCellAnchor editAs="oneCell">
    <xdr:from>
      <xdr:col>3</xdr:col>
      <xdr:colOff>0</xdr:colOff>
      <xdr:row>451</xdr:row>
      <xdr:rowOff>261408</xdr:rowOff>
    </xdr:from>
    <xdr:to>
      <xdr:col>3</xdr:col>
      <xdr:colOff>209550</xdr:colOff>
      <xdr:row>451</xdr:row>
      <xdr:rowOff>421428</xdr:rowOff>
    </xdr:to>
    <xdr:pic>
      <xdr:nvPicPr>
        <xdr:cNvPr id="2067"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3295241"/>
          <a:ext cx="209550" cy="160020"/>
        </a:xfrm>
        <a:prstGeom prst="rect">
          <a:avLst/>
        </a:prstGeom>
        <a:noFill/>
      </xdr:spPr>
    </xdr:pic>
    <xdr:clientData/>
  </xdr:twoCellAnchor>
  <xdr:twoCellAnchor editAs="oneCell">
    <xdr:from>
      <xdr:col>3</xdr:col>
      <xdr:colOff>1207557</xdr:colOff>
      <xdr:row>451</xdr:row>
      <xdr:rowOff>13757</xdr:rowOff>
    </xdr:from>
    <xdr:to>
      <xdr:col>3</xdr:col>
      <xdr:colOff>1359957</xdr:colOff>
      <xdr:row>451</xdr:row>
      <xdr:rowOff>216957</xdr:rowOff>
    </xdr:to>
    <xdr:pic>
      <xdr:nvPicPr>
        <xdr:cNvPr id="2068"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304759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451</xdr:row>
      <xdr:rowOff>0</xdr:rowOff>
    </xdr:from>
    <xdr:to>
      <xdr:col>3</xdr:col>
      <xdr:colOff>158750</xdr:colOff>
      <xdr:row>451</xdr:row>
      <xdr:rowOff>190500</xdr:rowOff>
    </xdr:to>
    <xdr:pic>
      <xdr:nvPicPr>
        <xdr:cNvPr id="2069" name="Picture 2068"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3033833"/>
          <a:ext cx="158750" cy="190500"/>
        </a:xfrm>
        <a:prstGeom prst="rect">
          <a:avLst/>
        </a:prstGeom>
        <a:noFill/>
        <a:ln w="9525">
          <a:noFill/>
          <a:miter lim="800000"/>
          <a:headEnd/>
          <a:tailEnd/>
        </a:ln>
      </xdr:spPr>
    </xdr:pic>
    <xdr:clientData/>
  </xdr:twoCellAnchor>
  <xdr:oneCellAnchor>
    <xdr:from>
      <xdr:col>3</xdr:col>
      <xdr:colOff>0</xdr:colOff>
      <xdr:row>812</xdr:row>
      <xdr:rowOff>261408</xdr:rowOff>
    </xdr:from>
    <xdr:ext cx="209550" cy="160020"/>
    <xdr:pic>
      <xdr:nvPicPr>
        <xdr:cNvPr id="2070"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762060325"/>
          <a:ext cx="209550" cy="160020"/>
        </a:xfrm>
        <a:prstGeom prst="rect">
          <a:avLst/>
        </a:prstGeom>
        <a:noFill/>
      </xdr:spPr>
    </xdr:pic>
    <xdr:clientData/>
  </xdr:oneCellAnchor>
  <xdr:oneCellAnchor>
    <xdr:from>
      <xdr:col>3</xdr:col>
      <xdr:colOff>1207557</xdr:colOff>
      <xdr:row>812</xdr:row>
      <xdr:rowOff>13757</xdr:rowOff>
    </xdr:from>
    <xdr:ext cx="152400" cy="203200"/>
    <xdr:pic>
      <xdr:nvPicPr>
        <xdr:cNvPr id="2071"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761812674"/>
          <a:ext cx="152400" cy="203200"/>
        </a:xfrm>
        <a:prstGeom prst="rect">
          <a:avLst/>
        </a:prstGeom>
        <a:noFill/>
        <a:ln w="1">
          <a:noFill/>
          <a:miter lim="800000"/>
          <a:headEnd/>
          <a:tailEnd type="none" w="med" len="med"/>
        </a:ln>
        <a:effectLst/>
      </xdr:spPr>
    </xdr:pic>
    <xdr:clientData/>
  </xdr:oneCellAnchor>
  <xdr:oneCellAnchor>
    <xdr:from>
      <xdr:col>3</xdr:col>
      <xdr:colOff>38099</xdr:colOff>
      <xdr:row>812</xdr:row>
      <xdr:rowOff>0</xdr:rowOff>
    </xdr:from>
    <xdr:ext cx="158750" cy="190500"/>
    <xdr:pic>
      <xdr:nvPicPr>
        <xdr:cNvPr id="2072" name="Picture 2071"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281766" y="761798917"/>
          <a:ext cx="158750" cy="190500"/>
        </a:xfrm>
        <a:prstGeom prst="rect">
          <a:avLst/>
        </a:prstGeom>
        <a:noFill/>
        <a:ln w="9525">
          <a:noFill/>
          <a:miter lim="800000"/>
          <a:headEnd/>
          <a:tailEnd/>
        </a:ln>
      </xdr:spPr>
    </xdr:pic>
    <xdr:clientData/>
  </xdr:oneCellAnchor>
  <xdr:oneCellAnchor>
    <xdr:from>
      <xdr:col>3</xdr:col>
      <xdr:colOff>0</xdr:colOff>
      <xdr:row>276</xdr:row>
      <xdr:rowOff>261408</xdr:rowOff>
    </xdr:from>
    <xdr:ext cx="209550" cy="160020"/>
    <xdr:pic>
      <xdr:nvPicPr>
        <xdr:cNvPr id="1923" name="Picture 5" descr="http://t0.gstatic.com/images?q=tbn:ANd9GcR2wLGNqdW1KVjSkkXzxtY9J7kSH3YArES1m5PQzzCeqCTDlyA1FA">
          <a:extLst>
            <a:ext uri="{FF2B5EF4-FFF2-40B4-BE49-F238E27FC236}">
              <a16:creationId xmlns="" xmlns:a16="http://schemas.microsoft.com/office/drawing/2014/main" id="{A57A56F7-EBB5-42E7-BB9F-3AAF6354B31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68430575"/>
          <a:ext cx="209550" cy="160020"/>
        </a:xfrm>
        <a:prstGeom prst="rect">
          <a:avLst/>
        </a:prstGeom>
        <a:noFill/>
      </xdr:spPr>
    </xdr:pic>
    <xdr:clientData/>
  </xdr:oneCellAnchor>
  <xdr:oneCellAnchor>
    <xdr:from>
      <xdr:col>3</xdr:col>
      <xdr:colOff>1207557</xdr:colOff>
      <xdr:row>276</xdr:row>
      <xdr:rowOff>13757</xdr:rowOff>
    </xdr:from>
    <xdr:ext cx="152400" cy="203200"/>
    <xdr:pic>
      <xdr:nvPicPr>
        <xdr:cNvPr id="1960" name="Picture 4">
          <a:extLst>
            <a:ext uri="{FF2B5EF4-FFF2-40B4-BE49-F238E27FC236}">
              <a16:creationId xmlns="" xmlns:a16="http://schemas.microsoft.com/office/drawing/2014/main" id="{400229A1-FE7B-438B-BAB2-6BD45032322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168182924"/>
          <a:ext cx="152400" cy="203200"/>
        </a:xfrm>
        <a:prstGeom prst="rect">
          <a:avLst/>
        </a:prstGeom>
        <a:noFill/>
        <a:ln w="1">
          <a:noFill/>
          <a:miter lim="800000"/>
          <a:headEnd/>
          <a:tailEnd type="none" w="med" len="med"/>
        </a:ln>
        <a:effectLst/>
      </xdr:spPr>
    </xdr:pic>
    <xdr:clientData/>
  </xdr:oneCellAnchor>
  <xdr:oneCellAnchor>
    <xdr:from>
      <xdr:col>3</xdr:col>
      <xdr:colOff>38099</xdr:colOff>
      <xdr:row>276</xdr:row>
      <xdr:rowOff>0</xdr:rowOff>
    </xdr:from>
    <xdr:ext cx="158750" cy="190500"/>
    <xdr:pic>
      <xdr:nvPicPr>
        <xdr:cNvPr id="1970" name="Picture 1969" descr="http://www.blogcdn.com/media/2012/09/ltenetworks.jpg">
          <a:extLst>
            <a:ext uri="{FF2B5EF4-FFF2-40B4-BE49-F238E27FC236}">
              <a16:creationId xmlns="" xmlns:a16="http://schemas.microsoft.com/office/drawing/2014/main" id="{87B49C63-20B0-4568-AFCC-70593DEA564F}"/>
            </a:ext>
          </a:extLst>
        </xdr:cNvPr>
        <xdr:cNvPicPr/>
      </xdr:nvPicPr>
      <xdr:blipFill>
        <a:blip xmlns:r="http://schemas.openxmlformats.org/officeDocument/2006/relationships" r:embed="rId50" cstate="print"/>
        <a:srcRect l="23556" r="27111"/>
        <a:stretch>
          <a:fillRect/>
        </a:stretch>
      </xdr:blipFill>
      <xdr:spPr bwMode="auto">
        <a:xfrm>
          <a:off x="2281766" y="168169167"/>
          <a:ext cx="158750" cy="190500"/>
        </a:xfrm>
        <a:prstGeom prst="rect">
          <a:avLst/>
        </a:prstGeom>
        <a:noFill/>
        <a:ln w="9525">
          <a:noFill/>
          <a:miter lim="800000"/>
          <a:headEnd/>
          <a:tailEnd/>
        </a:ln>
      </xdr:spPr>
    </xdr:pic>
    <xdr:clientData/>
  </xdr:oneCellAnchor>
  <xdr:twoCellAnchor editAs="oneCell">
    <xdr:from>
      <xdr:col>3</xdr:col>
      <xdr:colOff>0</xdr:colOff>
      <xdr:row>445</xdr:row>
      <xdr:rowOff>261408</xdr:rowOff>
    </xdr:from>
    <xdr:to>
      <xdr:col>3</xdr:col>
      <xdr:colOff>209550</xdr:colOff>
      <xdr:row>445</xdr:row>
      <xdr:rowOff>421428</xdr:rowOff>
    </xdr:to>
    <xdr:pic>
      <xdr:nvPicPr>
        <xdr:cNvPr id="1994"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08987825"/>
          <a:ext cx="209550" cy="160020"/>
        </a:xfrm>
        <a:prstGeom prst="rect">
          <a:avLst/>
        </a:prstGeom>
        <a:noFill/>
      </xdr:spPr>
    </xdr:pic>
    <xdr:clientData/>
  </xdr:twoCellAnchor>
  <xdr:twoCellAnchor editAs="oneCell">
    <xdr:from>
      <xdr:col>3</xdr:col>
      <xdr:colOff>1207557</xdr:colOff>
      <xdr:row>445</xdr:row>
      <xdr:rowOff>13757</xdr:rowOff>
    </xdr:from>
    <xdr:to>
      <xdr:col>3</xdr:col>
      <xdr:colOff>1359957</xdr:colOff>
      <xdr:row>445</xdr:row>
      <xdr:rowOff>216957</xdr:rowOff>
    </xdr:to>
    <xdr:pic>
      <xdr:nvPicPr>
        <xdr:cNvPr id="1998"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0874017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445</xdr:row>
      <xdr:rowOff>0</xdr:rowOff>
    </xdr:from>
    <xdr:to>
      <xdr:col>3</xdr:col>
      <xdr:colOff>158750</xdr:colOff>
      <xdr:row>445</xdr:row>
      <xdr:rowOff>190500</xdr:rowOff>
    </xdr:to>
    <xdr:pic>
      <xdr:nvPicPr>
        <xdr:cNvPr id="1999" name="Picture 1998"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08726417"/>
          <a:ext cx="158750" cy="190500"/>
        </a:xfrm>
        <a:prstGeom prst="rect">
          <a:avLst/>
        </a:prstGeom>
        <a:noFill/>
        <a:ln w="9525">
          <a:noFill/>
          <a:miter lim="800000"/>
          <a:headEnd/>
          <a:tailEnd/>
        </a:ln>
      </xdr:spPr>
    </xdr:pic>
    <xdr:clientData/>
  </xdr:twoCellAnchor>
  <xdr:twoCellAnchor editAs="oneCell">
    <xdr:from>
      <xdr:col>3</xdr:col>
      <xdr:colOff>0</xdr:colOff>
      <xdr:row>444</xdr:row>
      <xdr:rowOff>261408</xdr:rowOff>
    </xdr:from>
    <xdr:to>
      <xdr:col>3</xdr:col>
      <xdr:colOff>209550</xdr:colOff>
      <xdr:row>444</xdr:row>
      <xdr:rowOff>421428</xdr:rowOff>
    </xdr:to>
    <xdr:pic>
      <xdr:nvPicPr>
        <xdr:cNvPr id="2010"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0247241"/>
          <a:ext cx="209550" cy="160020"/>
        </a:xfrm>
        <a:prstGeom prst="rect">
          <a:avLst/>
        </a:prstGeom>
        <a:noFill/>
      </xdr:spPr>
    </xdr:pic>
    <xdr:clientData/>
  </xdr:twoCellAnchor>
  <xdr:twoCellAnchor editAs="oneCell">
    <xdr:from>
      <xdr:col>3</xdr:col>
      <xdr:colOff>1207557</xdr:colOff>
      <xdr:row>444</xdr:row>
      <xdr:rowOff>13757</xdr:rowOff>
    </xdr:from>
    <xdr:to>
      <xdr:col>3</xdr:col>
      <xdr:colOff>1359957</xdr:colOff>
      <xdr:row>444</xdr:row>
      <xdr:rowOff>216957</xdr:rowOff>
    </xdr:to>
    <xdr:pic>
      <xdr:nvPicPr>
        <xdr:cNvPr id="2014"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0999959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444</xdr:row>
      <xdr:rowOff>0</xdr:rowOff>
    </xdr:from>
    <xdr:to>
      <xdr:col>3</xdr:col>
      <xdr:colOff>158750</xdr:colOff>
      <xdr:row>444</xdr:row>
      <xdr:rowOff>190500</xdr:rowOff>
    </xdr:to>
    <xdr:pic>
      <xdr:nvPicPr>
        <xdr:cNvPr id="2041" name="Picture 2040"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09985833"/>
          <a:ext cx="158750" cy="190500"/>
        </a:xfrm>
        <a:prstGeom prst="rect">
          <a:avLst/>
        </a:prstGeom>
        <a:noFill/>
        <a:ln w="9525">
          <a:noFill/>
          <a:miter lim="800000"/>
          <a:headEnd/>
          <a:tailEnd/>
        </a:ln>
      </xdr:spPr>
    </xdr:pic>
    <xdr:clientData/>
  </xdr:twoCellAnchor>
  <xdr:twoCellAnchor editAs="oneCell">
    <xdr:from>
      <xdr:col>3</xdr:col>
      <xdr:colOff>0</xdr:colOff>
      <xdr:row>134</xdr:row>
      <xdr:rowOff>261408</xdr:rowOff>
    </xdr:from>
    <xdr:to>
      <xdr:col>3</xdr:col>
      <xdr:colOff>209550</xdr:colOff>
      <xdr:row>134</xdr:row>
      <xdr:rowOff>421428</xdr:rowOff>
    </xdr:to>
    <xdr:pic>
      <xdr:nvPicPr>
        <xdr:cNvPr id="2043"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9599658"/>
          <a:ext cx="209550" cy="160020"/>
        </a:xfrm>
        <a:prstGeom prst="rect">
          <a:avLst/>
        </a:prstGeom>
        <a:noFill/>
      </xdr:spPr>
    </xdr:pic>
    <xdr:clientData/>
  </xdr:twoCellAnchor>
  <xdr:twoCellAnchor editAs="oneCell">
    <xdr:from>
      <xdr:col>3</xdr:col>
      <xdr:colOff>1207557</xdr:colOff>
      <xdr:row>134</xdr:row>
      <xdr:rowOff>13757</xdr:rowOff>
    </xdr:from>
    <xdr:to>
      <xdr:col>3</xdr:col>
      <xdr:colOff>1359957</xdr:colOff>
      <xdr:row>134</xdr:row>
      <xdr:rowOff>216957</xdr:rowOff>
    </xdr:to>
    <xdr:pic>
      <xdr:nvPicPr>
        <xdr:cNvPr id="2044"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93520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134</xdr:row>
      <xdr:rowOff>0</xdr:rowOff>
    </xdr:from>
    <xdr:to>
      <xdr:col>3</xdr:col>
      <xdr:colOff>158750</xdr:colOff>
      <xdr:row>134</xdr:row>
      <xdr:rowOff>190500</xdr:rowOff>
    </xdr:to>
    <xdr:pic>
      <xdr:nvPicPr>
        <xdr:cNvPr id="2045" name="Picture 2044"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9338250"/>
          <a:ext cx="158750" cy="190500"/>
        </a:xfrm>
        <a:prstGeom prst="rect">
          <a:avLst/>
        </a:prstGeom>
        <a:noFill/>
        <a:ln w="9525">
          <a:noFill/>
          <a:miter lim="800000"/>
          <a:headEnd/>
          <a:tailEnd/>
        </a:ln>
      </xdr:spPr>
    </xdr:pic>
    <xdr:clientData/>
  </xdr:twoCellAnchor>
  <xdr:oneCellAnchor>
    <xdr:from>
      <xdr:col>3</xdr:col>
      <xdr:colOff>0</xdr:colOff>
      <xdr:row>811</xdr:row>
      <xdr:rowOff>261408</xdr:rowOff>
    </xdr:from>
    <xdr:ext cx="209550" cy="160020"/>
    <xdr:pic>
      <xdr:nvPicPr>
        <xdr:cNvPr id="2076" name="Picture 5" descr="http://t0.gstatic.com/images?q=tbn:ANd9GcR2wLGNqdW1KVjSkkXzxtY9J7kSH3YArES1m5PQzzCeqCTDlyA1FA">
          <a:extLst>
            <a:ext uri="{FF2B5EF4-FFF2-40B4-BE49-F238E27FC236}">
              <a16:creationId xmlns="" xmlns:a16="http://schemas.microsoft.com/office/drawing/2014/main" id="{71F25C8C-E499-47CF-8B9E-4D556FDA1334}"/>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770220075"/>
          <a:ext cx="209550" cy="160020"/>
        </a:xfrm>
        <a:prstGeom prst="rect">
          <a:avLst/>
        </a:prstGeom>
        <a:noFill/>
      </xdr:spPr>
    </xdr:pic>
    <xdr:clientData/>
  </xdr:oneCellAnchor>
  <xdr:oneCellAnchor>
    <xdr:from>
      <xdr:col>3</xdr:col>
      <xdr:colOff>1207557</xdr:colOff>
      <xdr:row>811</xdr:row>
      <xdr:rowOff>13757</xdr:rowOff>
    </xdr:from>
    <xdr:ext cx="152400" cy="203200"/>
    <xdr:pic>
      <xdr:nvPicPr>
        <xdr:cNvPr id="2077" name="Picture 4">
          <a:extLst>
            <a:ext uri="{FF2B5EF4-FFF2-40B4-BE49-F238E27FC236}">
              <a16:creationId xmlns="" xmlns:a16="http://schemas.microsoft.com/office/drawing/2014/main" id="{8A7B0588-352B-473A-8B1B-DDC2BB6B2D73}"/>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769972424"/>
          <a:ext cx="152400" cy="203200"/>
        </a:xfrm>
        <a:prstGeom prst="rect">
          <a:avLst/>
        </a:prstGeom>
        <a:noFill/>
        <a:ln w="1">
          <a:noFill/>
          <a:miter lim="800000"/>
          <a:headEnd/>
          <a:tailEnd type="none" w="med" len="med"/>
        </a:ln>
        <a:effectLst/>
      </xdr:spPr>
    </xdr:pic>
    <xdr:clientData/>
  </xdr:oneCellAnchor>
  <xdr:oneCellAnchor>
    <xdr:from>
      <xdr:col>3</xdr:col>
      <xdr:colOff>38099</xdr:colOff>
      <xdr:row>811</xdr:row>
      <xdr:rowOff>0</xdr:rowOff>
    </xdr:from>
    <xdr:ext cx="158750" cy="190500"/>
    <xdr:pic>
      <xdr:nvPicPr>
        <xdr:cNvPr id="2078" name="Picture 2077" descr="http://www.blogcdn.com/media/2012/09/ltenetworks.jpg">
          <a:extLst>
            <a:ext uri="{FF2B5EF4-FFF2-40B4-BE49-F238E27FC236}">
              <a16:creationId xmlns="" xmlns:a16="http://schemas.microsoft.com/office/drawing/2014/main" id="{E4DD9001-C231-4828-A081-B77FF547935F}"/>
            </a:ext>
          </a:extLst>
        </xdr:cNvPr>
        <xdr:cNvPicPr/>
      </xdr:nvPicPr>
      <xdr:blipFill>
        <a:blip xmlns:r="http://schemas.openxmlformats.org/officeDocument/2006/relationships" r:embed="rId50" cstate="print"/>
        <a:srcRect l="23556" r="27111"/>
        <a:stretch>
          <a:fillRect/>
        </a:stretch>
      </xdr:blipFill>
      <xdr:spPr bwMode="auto">
        <a:xfrm>
          <a:off x="2281766" y="769958667"/>
          <a:ext cx="158750" cy="190500"/>
        </a:xfrm>
        <a:prstGeom prst="rect">
          <a:avLst/>
        </a:prstGeom>
        <a:noFill/>
        <a:ln w="9525">
          <a:noFill/>
          <a:miter lim="800000"/>
          <a:headEnd/>
          <a:tailEnd/>
        </a:ln>
      </xdr:spPr>
    </xdr:pic>
    <xdr:clientData/>
  </xdr:oneCellAnchor>
  <xdr:twoCellAnchor editAs="oneCell">
    <xdr:from>
      <xdr:col>3</xdr:col>
      <xdr:colOff>0</xdr:colOff>
      <xdr:row>443</xdr:row>
      <xdr:rowOff>261408</xdr:rowOff>
    </xdr:from>
    <xdr:to>
      <xdr:col>3</xdr:col>
      <xdr:colOff>209550</xdr:colOff>
      <xdr:row>443</xdr:row>
      <xdr:rowOff>421428</xdr:rowOff>
    </xdr:to>
    <xdr:pic>
      <xdr:nvPicPr>
        <xdr:cNvPr id="2081"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1570158"/>
          <a:ext cx="209550" cy="160020"/>
        </a:xfrm>
        <a:prstGeom prst="rect">
          <a:avLst/>
        </a:prstGeom>
        <a:noFill/>
      </xdr:spPr>
    </xdr:pic>
    <xdr:clientData/>
  </xdr:twoCellAnchor>
  <xdr:twoCellAnchor editAs="oneCell">
    <xdr:from>
      <xdr:col>3</xdr:col>
      <xdr:colOff>1207557</xdr:colOff>
      <xdr:row>443</xdr:row>
      <xdr:rowOff>13757</xdr:rowOff>
    </xdr:from>
    <xdr:to>
      <xdr:col>3</xdr:col>
      <xdr:colOff>1359957</xdr:colOff>
      <xdr:row>443</xdr:row>
      <xdr:rowOff>216957</xdr:rowOff>
    </xdr:to>
    <xdr:pic>
      <xdr:nvPicPr>
        <xdr:cNvPr id="2082"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13225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443</xdr:row>
      <xdr:rowOff>0</xdr:rowOff>
    </xdr:from>
    <xdr:to>
      <xdr:col>3</xdr:col>
      <xdr:colOff>158750</xdr:colOff>
      <xdr:row>443</xdr:row>
      <xdr:rowOff>190500</xdr:rowOff>
    </xdr:to>
    <xdr:pic>
      <xdr:nvPicPr>
        <xdr:cNvPr id="2083" name="Picture 2082"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1308750"/>
          <a:ext cx="158750" cy="190500"/>
        </a:xfrm>
        <a:prstGeom prst="rect">
          <a:avLst/>
        </a:prstGeom>
        <a:noFill/>
        <a:ln w="9525">
          <a:noFill/>
          <a:miter lim="800000"/>
          <a:headEnd/>
          <a:tailEnd/>
        </a:ln>
      </xdr:spPr>
    </xdr:pic>
    <xdr:clientData/>
  </xdr:twoCellAnchor>
  <xdr:twoCellAnchor editAs="oneCell">
    <xdr:from>
      <xdr:col>3</xdr:col>
      <xdr:colOff>0</xdr:colOff>
      <xdr:row>441</xdr:row>
      <xdr:rowOff>236008</xdr:rowOff>
    </xdr:from>
    <xdr:to>
      <xdr:col>3</xdr:col>
      <xdr:colOff>209550</xdr:colOff>
      <xdr:row>441</xdr:row>
      <xdr:rowOff>396028</xdr:rowOff>
    </xdr:to>
    <xdr:pic>
      <xdr:nvPicPr>
        <xdr:cNvPr id="1954"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1544758"/>
          <a:ext cx="209550" cy="160020"/>
        </a:xfrm>
        <a:prstGeom prst="rect">
          <a:avLst/>
        </a:prstGeom>
        <a:noFill/>
      </xdr:spPr>
    </xdr:pic>
    <xdr:clientData/>
  </xdr:twoCellAnchor>
  <xdr:twoCellAnchor editAs="oneCell">
    <xdr:from>
      <xdr:col>3</xdr:col>
      <xdr:colOff>1207557</xdr:colOff>
      <xdr:row>441</xdr:row>
      <xdr:rowOff>13757</xdr:rowOff>
    </xdr:from>
    <xdr:to>
      <xdr:col>3</xdr:col>
      <xdr:colOff>1359957</xdr:colOff>
      <xdr:row>441</xdr:row>
      <xdr:rowOff>216957</xdr:rowOff>
    </xdr:to>
    <xdr:pic>
      <xdr:nvPicPr>
        <xdr:cNvPr id="1955"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13225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441</xdr:row>
      <xdr:rowOff>0</xdr:rowOff>
    </xdr:from>
    <xdr:to>
      <xdr:col>3</xdr:col>
      <xdr:colOff>158750</xdr:colOff>
      <xdr:row>441</xdr:row>
      <xdr:rowOff>190500</xdr:rowOff>
    </xdr:to>
    <xdr:pic>
      <xdr:nvPicPr>
        <xdr:cNvPr id="1956" name="Picture 1955"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1308750"/>
          <a:ext cx="158750" cy="190500"/>
        </a:xfrm>
        <a:prstGeom prst="rect">
          <a:avLst/>
        </a:prstGeom>
        <a:noFill/>
        <a:ln w="9525">
          <a:noFill/>
          <a:miter lim="800000"/>
          <a:headEnd/>
          <a:tailEnd/>
        </a:ln>
      </xdr:spPr>
    </xdr:pic>
    <xdr:clientData/>
  </xdr:twoCellAnchor>
  <xdr:oneCellAnchor>
    <xdr:from>
      <xdr:col>2</xdr:col>
      <xdr:colOff>0</xdr:colOff>
      <xdr:row>441</xdr:row>
      <xdr:rowOff>0</xdr:rowOff>
    </xdr:from>
    <xdr:ext cx="238125" cy="114300"/>
    <xdr:pic>
      <xdr:nvPicPr>
        <xdr:cNvPr id="1983"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1308750"/>
          <a:ext cx="238125" cy="114300"/>
        </a:xfrm>
        <a:prstGeom prst="rect">
          <a:avLst/>
        </a:prstGeom>
        <a:noFill/>
        <a:ln w="9525">
          <a:noFill/>
          <a:miter lim="800000"/>
          <a:headEnd/>
          <a:tailEnd/>
        </a:ln>
      </xdr:spPr>
    </xdr:pic>
    <xdr:clientData/>
  </xdr:oneCellAnchor>
  <xdr:oneCellAnchor>
    <xdr:from>
      <xdr:col>2</xdr:col>
      <xdr:colOff>0</xdr:colOff>
      <xdr:row>440</xdr:row>
      <xdr:rowOff>0</xdr:rowOff>
    </xdr:from>
    <xdr:ext cx="238125" cy="114300"/>
    <xdr:pic>
      <xdr:nvPicPr>
        <xdr:cNvPr id="2015"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2568167"/>
          <a:ext cx="238125" cy="114300"/>
        </a:xfrm>
        <a:prstGeom prst="rect">
          <a:avLst/>
        </a:prstGeom>
        <a:noFill/>
        <a:ln w="9525">
          <a:noFill/>
          <a:miter lim="800000"/>
          <a:headEnd/>
          <a:tailEnd/>
        </a:ln>
      </xdr:spPr>
    </xdr:pic>
    <xdr:clientData/>
  </xdr:oneCellAnchor>
  <xdr:oneCellAnchor>
    <xdr:from>
      <xdr:col>2</xdr:col>
      <xdr:colOff>0</xdr:colOff>
      <xdr:row>439</xdr:row>
      <xdr:rowOff>0</xdr:rowOff>
    </xdr:from>
    <xdr:ext cx="238125" cy="114300"/>
    <xdr:pic>
      <xdr:nvPicPr>
        <xdr:cNvPr id="2016"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1308750"/>
          <a:ext cx="238125" cy="114300"/>
        </a:xfrm>
        <a:prstGeom prst="rect">
          <a:avLst/>
        </a:prstGeom>
        <a:noFill/>
        <a:ln w="9525">
          <a:noFill/>
          <a:miter lim="800000"/>
          <a:headEnd/>
          <a:tailEnd/>
        </a:ln>
      </xdr:spPr>
    </xdr:pic>
    <xdr:clientData/>
  </xdr:oneCellAnchor>
  <xdr:oneCellAnchor>
    <xdr:from>
      <xdr:col>2</xdr:col>
      <xdr:colOff>0</xdr:colOff>
      <xdr:row>956</xdr:row>
      <xdr:rowOff>0</xdr:rowOff>
    </xdr:from>
    <xdr:ext cx="238125" cy="114300"/>
    <xdr:pic>
      <xdr:nvPicPr>
        <xdr:cNvPr id="2017"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904875000"/>
          <a:ext cx="238125" cy="114300"/>
        </a:xfrm>
        <a:prstGeom prst="rect">
          <a:avLst/>
        </a:prstGeom>
        <a:noFill/>
        <a:ln w="9525">
          <a:noFill/>
          <a:miter lim="800000"/>
          <a:headEnd/>
          <a:tailEnd/>
        </a:ln>
      </xdr:spPr>
    </xdr:pic>
    <xdr:clientData/>
  </xdr:oneCellAnchor>
  <xdr:oneCellAnchor>
    <xdr:from>
      <xdr:col>2</xdr:col>
      <xdr:colOff>0</xdr:colOff>
      <xdr:row>214</xdr:row>
      <xdr:rowOff>0</xdr:rowOff>
    </xdr:from>
    <xdr:ext cx="238125" cy="114300"/>
    <xdr:pic>
      <xdr:nvPicPr>
        <xdr:cNvPr id="2018"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115517083"/>
          <a:ext cx="238125" cy="114300"/>
        </a:xfrm>
        <a:prstGeom prst="rect">
          <a:avLst/>
        </a:prstGeom>
        <a:noFill/>
        <a:ln w="9525">
          <a:noFill/>
          <a:miter lim="800000"/>
          <a:headEnd/>
          <a:tailEnd/>
        </a:ln>
      </xdr:spPr>
    </xdr:pic>
    <xdr:clientData/>
  </xdr:oneCellAnchor>
  <xdr:oneCellAnchor>
    <xdr:from>
      <xdr:col>3</xdr:col>
      <xdr:colOff>0</xdr:colOff>
      <xdr:row>218</xdr:row>
      <xdr:rowOff>261408</xdr:rowOff>
    </xdr:from>
    <xdr:ext cx="209550" cy="160020"/>
    <xdr:pic>
      <xdr:nvPicPr>
        <xdr:cNvPr id="2019" name="Picture 5" descr="http://t0.gstatic.com/images?q=tbn:ANd9GcR2wLGNqdW1KVjSkkXzxtY9J7kSH3YArES1m5PQzzCeqCTDlyA1FA">
          <a:extLst>
            <a:ext uri="{FF2B5EF4-FFF2-40B4-BE49-F238E27FC236}">
              <a16:creationId xmlns="" xmlns:a16="http://schemas.microsoft.com/office/drawing/2014/main" id="{B46AFC05-6B13-41F6-BE42-6F2257A08BE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20318741"/>
          <a:ext cx="209550" cy="160020"/>
        </a:xfrm>
        <a:prstGeom prst="rect">
          <a:avLst/>
        </a:prstGeom>
        <a:noFill/>
      </xdr:spPr>
    </xdr:pic>
    <xdr:clientData/>
  </xdr:oneCellAnchor>
  <xdr:oneCellAnchor>
    <xdr:from>
      <xdr:col>3</xdr:col>
      <xdr:colOff>1246721</xdr:colOff>
      <xdr:row>218</xdr:row>
      <xdr:rowOff>23282</xdr:rowOff>
    </xdr:from>
    <xdr:ext cx="152400" cy="203200"/>
    <xdr:pic>
      <xdr:nvPicPr>
        <xdr:cNvPr id="2020" name="Picture 4">
          <a:extLst>
            <a:ext uri="{FF2B5EF4-FFF2-40B4-BE49-F238E27FC236}">
              <a16:creationId xmlns="" xmlns:a16="http://schemas.microsoft.com/office/drawing/2014/main" id="{A33089A4-82C2-4B05-A7FF-009158B1B5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120080615"/>
          <a:ext cx="152400" cy="203200"/>
        </a:xfrm>
        <a:prstGeom prst="rect">
          <a:avLst/>
        </a:prstGeom>
        <a:noFill/>
        <a:ln w="1">
          <a:noFill/>
          <a:miter lim="800000"/>
          <a:headEnd/>
          <a:tailEnd type="none" w="med" len="med"/>
        </a:ln>
        <a:effectLst/>
      </xdr:spPr>
    </xdr:pic>
    <xdr:clientData/>
  </xdr:oneCellAnchor>
  <xdr:oneCellAnchor>
    <xdr:from>
      <xdr:col>3</xdr:col>
      <xdr:colOff>38099</xdr:colOff>
      <xdr:row>218</xdr:row>
      <xdr:rowOff>0</xdr:rowOff>
    </xdr:from>
    <xdr:ext cx="158750" cy="190500"/>
    <xdr:pic>
      <xdr:nvPicPr>
        <xdr:cNvPr id="2021" name="Picture 2020" descr="http://www.blogcdn.com/media/2012/09/ltenetworks.jpg">
          <a:extLst>
            <a:ext uri="{FF2B5EF4-FFF2-40B4-BE49-F238E27FC236}">
              <a16:creationId xmlns="" xmlns:a16="http://schemas.microsoft.com/office/drawing/2014/main" id="{0CB91B57-B6C0-4C87-B3ED-E3718A8C8955}"/>
            </a:ext>
          </a:extLst>
        </xdr:cNvPr>
        <xdr:cNvPicPr/>
      </xdr:nvPicPr>
      <xdr:blipFill>
        <a:blip xmlns:r="http://schemas.openxmlformats.org/officeDocument/2006/relationships" r:embed="rId50" cstate="print"/>
        <a:srcRect l="23556" r="27111"/>
        <a:stretch>
          <a:fillRect/>
        </a:stretch>
      </xdr:blipFill>
      <xdr:spPr bwMode="auto">
        <a:xfrm>
          <a:off x="2281766" y="120057333"/>
          <a:ext cx="158750" cy="190500"/>
        </a:xfrm>
        <a:prstGeom prst="rect">
          <a:avLst/>
        </a:prstGeom>
        <a:noFill/>
        <a:ln w="9525">
          <a:noFill/>
          <a:miter lim="800000"/>
          <a:headEnd/>
          <a:tailEnd/>
        </a:ln>
      </xdr:spPr>
    </xdr:pic>
    <xdr:clientData/>
  </xdr:oneCellAnchor>
  <xdr:oneCellAnchor>
    <xdr:from>
      <xdr:col>3</xdr:col>
      <xdr:colOff>0</xdr:colOff>
      <xdr:row>217</xdr:row>
      <xdr:rowOff>261408</xdr:rowOff>
    </xdr:from>
    <xdr:ext cx="209550" cy="160020"/>
    <xdr:pic>
      <xdr:nvPicPr>
        <xdr:cNvPr id="2022" name="Picture 5" descr="http://t0.gstatic.com/images?q=tbn:ANd9GcR2wLGNqdW1KVjSkkXzxtY9J7kSH3YArES1m5PQzzCeqCTDlyA1FA">
          <a:extLst>
            <a:ext uri="{FF2B5EF4-FFF2-40B4-BE49-F238E27FC236}">
              <a16:creationId xmlns="" xmlns:a16="http://schemas.microsoft.com/office/drawing/2014/main" id="{B46AFC05-6B13-41F6-BE42-6F2257A08BE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18868825"/>
          <a:ext cx="209550" cy="160020"/>
        </a:xfrm>
        <a:prstGeom prst="rect">
          <a:avLst/>
        </a:prstGeom>
        <a:noFill/>
      </xdr:spPr>
    </xdr:pic>
    <xdr:clientData/>
  </xdr:oneCellAnchor>
  <xdr:oneCellAnchor>
    <xdr:from>
      <xdr:col>3</xdr:col>
      <xdr:colOff>1246721</xdr:colOff>
      <xdr:row>217</xdr:row>
      <xdr:rowOff>23282</xdr:rowOff>
    </xdr:from>
    <xdr:ext cx="152400" cy="203200"/>
    <xdr:pic>
      <xdr:nvPicPr>
        <xdr:cNvPr id="2023" name="Picture 4">
          <a:extLst>
            <a:ext uri="{FF2B5EF4-FFF2-40B4-BE49-F238E27FC236}">
              <a16:creationId xmlns="" xmlns:a16="http://schemas.microsoft.com/office/drawing/2014/main" id="{A33089A4-82C2-4B05-A7FF-009158B1B5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118630699"/>
          <a:ext cx="152400" cy="203200"/>
        </a:xfrm>
        <a:prstGeom prst="rect">
          <a:avLst/>
        </a:prstGeom>
        <a:noFill/>
        <a:ln w="1">
          <a:noFill/>
          <a:miter lim="800000"/>
          <a:headEnd/>
          <a:tailEnd type="none" w="med" len="med"/>
        </a:ln>
        <a:effectLst/>
      </xdr:spPr>
    </xdr:pic>
    <xdr:clientData/>
  </xdr:oneCellAnchor>
  <xdr:oneCellAnchor>
    <xdr:from>
      <xdr:col>3</xdr:col>
      <xdr:colOff>38099</xdr:colOff>
      <xdr:row>217</xdr:row>
      <xdr:rowOff>0</xdr:rowOff>
    </xdr:from>
    <xdr:ext cx="158750" cy="190500"/>
    <xdr:pic>
      <xdr:nvPicPr>
        <xdr:cNvPr id="2030" name="Picture 2029" descr="http://www.blogcdn.com/media/2012/09/ltenetworks.jpg">
          <a:extLst>
            <a:ext uri="{FF2B5EF4-FFF2-40B4-BE49-F238E27FC236}">
              <a16:creationId xmlns="" xmlns:a16="http://schemas.microsoft.com/office/drawing/2014/main" id="{0CB91B57-B6C0-4C87-B3ED-E3718A8C8955}"/>
            </a:ext>
          </a:extLst>
        </xdr:cNvPr>
        <xdr:cNvPicPr/>
      </xdr:nvPicPr>
      <xdr:blipFill>
        <a:blip xmlns:r="http://schemas.openxmlformats.org/officeDocument/2006/relationships" r:embed="rId50" cstate="print"/>
        <a:srcRect l="23556" r="27111"/>
        <a:stretch>
          <a:fillRect/>
        </a:stretch>
      </xdr:blipFill>
      <xdr:spPr bwMode="auto">
        <a:xfrm>
          <a:off x="2281766" y="118607417"/>
          <a:ext cx="158750" cy="190500"/>
        </a:xfrm>
        <a:prstGeom prst="rect">
          <a:avLst/>
        </a:prstGeom>
        <a:noFill/>
        <a:ln w="9525">
          <a:noFill/>
          <a:miter lim="800000"/>
          <a:headEnd/>
          <a:tailEnd/>
        </a:ln>
      </xdr:spPr>
    </xdr:pic>
    <xdr:clientData/>
  </xdr:oneCellAnchor>
  <xdr:oneCellAnchor>
    <xdr:from>
      <xdr:col>3</xdr:col>
      <xdr:colOff>0</xdr:colOff>
      <xdr:row>216</xdr:row>
      <xdr:rowOff>261408</xdr:rowOff>
    </xdr:from>
    <xdr:ext cx="209550" cy="160020"/>
    <xdr:pic>
      <xdr:nvPicPr>
        <xdr:cNvPr id="2037" name="Picture 5" descr="http://t0.gstatic.com/images?q=tbn:ANd9GcR2wLGNqdW1KVjSkkXzxtY9J7kSH3YArES1m5PQzzCeqCTDlyA1FA">
          <a:extLst>
            <a:ext uri="{FF2B5EF4-FFF2-40B4-BE49-F238E27FC236}">
              <a16:creationId xmlns="" xmlns:a16="http://schemas.microsoft.com/office/drawing/2014/main" id="{B46AFC05-6B13-41F6-BE42-6F2257A08BE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17418908"/>
          <a:ext cx="209550" cy="160020"/>
        </a:xfrm>
        <a:prstGeom prst="rect">
          <a:avLst/>
        </a:prstGeom>
        <a:noFill/>
      </xdr:spPr>
    </xdr:pic>
    <xdr:clientData/>
  </xdr:oneCellAnchor>
  <xdr:oneCellAnchor>
    <xdr:from>
      <xdr:col>3</xdr:col>
      <xdr:colOff>1246721</xdr:colOff>
      <xdr:row>216</xdr:row>
      <xdr:rowOff>23282</xdr:rowOff>
    </xdr:from>
    <xdr:ext cx="152400" cy="203200"/>
    <xdr:pic>
      <xdr:nvPicPr>
        <xdr:cNvPr id="2073" name="Picture 4">
          <a:extLst>
            <a:ext uri="{FF2B5EF4-FFF2-40B4-BE49-F238E27FC236}">
              <a16:creationId xmlns="" xmlns:a16="http://schemas.microsoft.com/office/drawing/2014/main" id="{A33089A4-82C2-4B05-A7FF-009158B1B5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117180782"/>
          <a:ext cx="152400" cy="203200"/>
        </a:xfrm>
        <a:prstGeom prst="rect">
          <a:avLst/>
        </a:prstGeom>
        <a:noFill/>
        <a:ln w="1">
          <a:noFill/>
          <a:miter lim="800000"/>
          <a:headEnd/>
          <a:tailEnd type="none" w="med" len="med"/>
        </a:ln>
        <a:effectLst/>
      </xdr:spPr>
    </xdr:pic>
    <xdr:clientData/>
  </xdr:oneCellAnchor>
  <xdr:oneCellAnchor>
    <xdr:from>
      <xdr:col>3</xdr:col>
      <xdr:colOff>38099</xdr:colOff>
      <xdr:row>216</xdr:row>
      <xdr:rowOff>0</xdr:rowOff>
    </xdr:from>
    <xdr:ext cx="158750" cy="190500"/>
    <xdr:pic>
      <xdr:nvPicPr>
        <xdr:cNvPr id="2074" name="Picture 2073" descr="http://www.blogcdn.com/media/2012/09/ltenetworks.jpg">
          <a:extLst>
            <a:ext uri="{FF2B5EF4-FFF2-40B4-BE49-F238E27FC236}">
              <a16:creationId xmlns="" xmlns:a16="http://schemas.microsoft.com/office/drawing/2014/main" id="{0CB91B57-B6C0-4C87-B3ED-E3718A8C8955}"/>
            </a:ext>
          </a:extLst>
        </xdr:cNvPr>
        <xdr:cNvPicPr/>
      </xdr:nvPicPr>
      <xdr:blipFill>
        <a:blip xmlns:r="http://schemas.openxmlformats.org/officeDocument/2006/relationships" r:embed="rId50" cstate="print"/>
        <a:srcRect l="23556" r="27111"/>
        <a:stretch>
          <a:fillRect/>
        </a:stretch>
      </xdr:blipFill>
      <xdr:spPr bwMode="auto">
        <a:xfrm>
          <a:off x="2281766" y="117157500"/>
          <a:ext cx="158750" cy="190500"/>
        </a:xfrm>
        <a:prstGeom prst="rect">
          <a:avLst/>
        </a:prstGeom>
        <a:noFill/>
        <a:ln w="9525">
          <a:noFill/>
          <a:miter lim="800000"/>
          <a:headEnd/>
          <a:tailEnd/>
        </a:ln>
      </xdr:spPr>
    </xdr:pic>
    <xdr:clientData/>
  </xdr:oneCellAnchor>
  <xdr:oneCellAnchor>
    <xdr:from>
      <xdr:col>3</xdr:col>
      <xdr:colOff>0</xdr:colOff>
      <xdr:row>214</xdr:row>
      <xdr:rowOff>261408</xdr:rowOff>
    </xdr:from>
    <xdr:ext cx="209550" cy="160020"/>
    <xdr:pic>
      <xdr:nvPicPr>
        <xdr:cNvPr id="2088" name="Picture 5" descr="http://t0.gstatic.com/images?q=tbn:ANd9GcR2wLGNqdW1KVjSkkXzxtY9J7kSH3YArES1m5PQzzCeqCTDlyA1FA">
          <a:extLst>
            <a:ext uri="{FF2B5EF4-FFF2-40B4-BE49-F238E27FC236}">
              <a16:creationId xmlns="" xmlns:a16="http://schemas.microsoft.com/office/drawing/2014/main" id="{B46AFC05-6B13-41F6-BE42-6F2257A08BE3}"/>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115778491"/>
          <a:ext cx="209550" cy="160020"/>
        </a:xfrm>
        <a:prstGeom prst="rect">
          <a:avLst/>
        </a:prstGeom>
        <a:noFill/>
      </xdr:spPr>
    </xdr:pic>
    <xdr:clientData/>
  </xdr:oneCellAnchor>
  <xdr:oneCellAnchor>
    <xdr:from>
      <xdr:col>3</xdr:col>
      <xdr:colOff>1246721</xdr:colOff>
      <xdr:row>214</xdr:row>
      <xdr:rowOff>23282</xdr:rowOff>
    </xdr:from>
    <xdr:ext cx="152400" cy="203200"/>
    <xdr:pic>
      <xdr:nvPicPr>
        <xdr:cNvPr id="2089" name="Picture 4">
          <a:extLst>
            <a:ext uri="{FF2B5EF4-FFF2-40B4-BE49-F238E27FC236}">
              <a16:creationId xmlns="" xmlns:a16="http://schemas.microsoft.com/office/drawing/2014/main" id="{A33089A4-82C2-4B05-A7FF-009158B1B5A5}"/>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90388" y="115540365"/>
          <a:ext cx="152400" cy="203200"/>
        </a:xfrm>
        <a:prstGeom prst="rect">
          <a:avLst/>
        </a:prstGeom>
        <a:noFill/>
        <a:ln w="1">
          <a:noFill/>
          <a:miter lim="800000"/>
          <a:headEnd/>
          <a:tailEnd type="none" w="med" len="med"/>
        </a:ln>
        <a:effectLst/>
      </xdr:spPr>
    </xdr:pic>
    <xdr:clientData/>
  </xdr:oneCellAnchor>
  <xdr:oneCellAnchor>
    <xdr:from>
      <xdr:col>3</xdr:col>
      <xdr:colOff>38099</xdr:colOff>
      <xdr:row>214</xdr:row>
      <xdr:rowOff>0</xdr:rowOff>
    </xdr:from>
    <xdr:ext cx="158750" cy="190500"/>
    <xdr:pic>
      <xdr:nvPicPr>
        <xdr:cNvPr id="2090" name="Picture 2089" descr="http://www.blogcdn.com/media/2012/09/ltenetworks.jpg">
          <a:extLst>
            <a:ext uri="{FF2B5EF4-FFF2-40B4-BE49-F238E27FC236}">
              <a16:creationId xmlns="" xmlns:a16="http://schemas.microsoft.com/office/drawing/2014/main" id="{0CB91B57-B6C0-4C87-B3ED-E3718A8C8955}"/>
            </a:ext>
          </a:extLst>
        </xdr:cNvPr>
        <xdr:cNvPicPr/>
      </xdr:nvPicPr>
      <xdr:blipFill>
        <a:blip xmlns:r="http://schemas.openxmlformats.org/officeDocument/2006/relationships" r:embed="rId50" cstate="print"/>
        <a:srcRect l="23556" r="27111"/>
        <a:stretch>
          <a:fillRect/>
        </a:stretch>
      </xdr:blipFill>
      <xdr:spPr bwMode="auto">
        <a:xfrm>
          <a:off x="2281766" y="115517083"/>
          <a:ext cx="158750" cy="190500"/>
        </a:xfrm>
        <a:prstGeom prst="rect">
          <a:avLst/>
        </a:prstGeom>
        <a:noFill/>
        <a:ln w="9525">
          <a:noFill/>
          <a:miter lim="800000"/>
          <a:headEnd/>
          <a:tailEnd/>
        </a:ln>
      </xdr:spPr>
    </xdr:pic>
    <xdr:clientData/>
  </xdr:oneCellAnchor>
  <xdr:twoCellAnchor>
    <xdr:from>
      <xdr:col>2</xdr:col>
      <xdr:colOff>550333</xdr:colOff>
      <xdr:row>23</xdr:row>
      <xdr:rowOff>169333</xdr:rowOff>
    </xdr:from>
    <xdr:to>
      <xdr:col>2</xdr:col>
      <xdr:colOff>664633</xdr:colOff>
      <xdr:row>24</xdr:row>
      <xdr:rowOff>101600</xdr:rowOff>
    </xdr:to>
    <xdr:sp macro="" textlink="">
      <xdr:nvSpPr>
        <xdr:cNvPr id="2091" name="5-Point Star 80">
          <a:extLst>
            <a:ext uri="{FF2B5EF4-FFF2-40B4-BE49-F238E27FC236}">
              <a16:creationId xmlns="" xmlns:a16="http://schemas.microsoft.com/office/drawing/2014/main" id="{00000000-0008-0000-0A00-000035050000}"/>
            </a:ext>
          </a:extLst>
        </xdr:cNvPr>
        <xdr:cNvSpPr/>
      </xdr:nvSpPr>
      <xdr:spPr>
        <a:xfrm>
          <a:off x="1608666" y="4699000"/>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2</xdr:col>
      <xdr:colOff>0</xdr:colOff>
      <xdr:row>955</xdr:row>
      <xdr:rowOff>0</xdr:rowOff>
    </xdr:from>
    <xdr:ext cx="238125" cy="114300"/>
    <xdr:pic>
      <xdr:nvPicPr>
        <xdr:cNvPr id="2092"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908843750"/>
          <a:ext cx="238125" cy="114300"/>
        </a:xfrm>
        <a:prstGeom prst="rect">
          <a:avLst/>
        </a:prstGeom>
        <a:noFill/>
        <a:ln w="9525">
          <a:noFill/>
          <a:miter lim="800000"/>
          <a:headEnd/>
          <a:tailEnd/>
        </a:ln>
      </xdr:spPr>
    </xdr:pic>
    <xdr:clientData/>
  </xdr:oneCellAnchor>
  <xdr:oneCellAnchor>
    <xdr:from>
      <xdr:col>3</xdr:col>
      <xdr:colOff>0</xdr:colOff>
      <xdr:row>313</xdr:row>
      <xdr:rowOff>261408</xdr:rowOff>
    </xdr:from>
    <xdr:ext cx="209550" cy="160020"/>
    <xdr:pic>
      <xdr:nvPicPr>
        <xdr:cNvPr id="2093"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05853241"/>
          <a:ext cx="209550" cy="160020"/>
        </a:xfrm>
        <a:prstGeom prst="rect">
          <a:avLst/>
        </a:prstGeom>
        <a:noFill/>
      </xdr:spPr>
    </xdr:pic>
    <xdr:clientData/>
  </xdr:oneCellAnchor>
  <xdr:oneCellAnchor>
    <xdr:from>
      <xdr:col>3</xdr:col>
      <xdr:colOff>1207557</xdr:colOff>
      <xdr:row>313</xdr:row>
      <xdr:rowOff>13757</xdr:rowOff>
    </xdr:from>
    <xdr:ext cx="152400" cy="203200"/>
    <xdr:pic>
      <xdr:nvPicPr>
        <xdr:cNvPr id="2094"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205605590"/>
          <a:ext cx="152400" cy="203200"/>
        </a:xfrm>
        <a:prstGeom prst="rect">
          <a:avLst/>
        </a:prstGeom>
        <a:noFill/>
        <a:ln w="1">
          <a:noFill/>
          <a:miter lim="800000"/>
          <a:headEnd/>
          <a:tailEnd type="none" w="med" len="med"/>
        </a:ln>
        <a:effectLst/>
      </xdr:spPr>
    </xdr:pic>
    <xdr:clientData/>
  </xdr:oneCellAnchor>
  <xdr:oneCellAnchor>
    <xdr:from>
      <xdr:col>3</xdr:col>
      <xdr:colOff>38099</xdr:colOff>
      <xdr:row>313</xdr:row>
      <xdr:rowOff>0</xdr:rowOff>
    </xdr:from>
    <xdr:ext cx="158750" cy="190500"/>
    <xdr:pic>
      <xdr:nvPicPr>
        <xdr:cNvPr id="2095" name="Picture 2094"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205591833"/>
          <a:ext cx="158750" cy="190500"/>
        </a:xfrm>
        <a:prstGeom prst="rect">
          <a:avLst/>
        </a:prstGeom>
        <a:noFill/>
        <a:ln w="9525">
          <a:noFill/>
          <a:miter lim="800000"/>
          <a:headEnd/>
          <a:tailEnd/>
        </a:ln>
      </xdr:spPr>
    </xdr:pic>
    <xdr:clientData/>
  </xdr:oneCellAnchor>
  <xdr:oneCellAnchor>
    <xdr:from>
      <xdr:col>3</xdr:col>
      <xdr:colOff>0</xdr:colOff>
      <xdr:row>310</xdr:row>
      <xdr:rowOff>261408</xdr:rowOff>
    </xdr:from>
    <xdr:ext cx="209550" cy="160020"/>
    <xdr:pic>
      <xdr:nvPicPr>
        <xdr:cNvPr id="2096" name="Picture 5" descr="http://t0.gstatic.com/images?q=tbn:ANd9GcR2wLGNqdW1KVjSkkXzxtY9J7kSH3YArES1m5PQzzCeqCTDlyA1FA">
          <a:extLst>
            <a:ext uri="{FF2B5EF4-FFF2-40B4-BE49-F238E27FC236}">
              <a16:creationId xmlns="" xmlns:a16="http://schemas.microsoft.com/office/drawing/2014/main" id="{C399DC89-16E6-4FB5-80AC-FCE340DEDF8F}"/>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203535491"/>
          <a:ext cx="209550" cy="160020"/>
        </a:xfrm>
        <a:prstGeom prst="rect">
          <a:avLst/>
        </a:prstGeom>
        <a:noFill/>
      </xdr:spPr>
    </xdr:pic>
    <xdr:clientData/>
  </xdr:oneCellAnchor>
  <xdr:oneCellAnchor>
    <xdr:from>
      <xdr:col>3</xdr:col>
      <xdr:colOff>1207557</xdr:colOff>
      <xdr:row>310</xdr:row>
      <xdr:rowOff>13757</xdr:rowOff>
    </xdr:from>
    <xdr:ext cx="152400" cy="203200"/>
    <xdr:pic>
      <xdr:nvPicPr>
        <xdr:cNvPr id="2097" name="Picture 4">
          <a:extLst>
            <a:ext uri="{FF2B5EF4-FFF2-40B4-BE49-F238E27FC236}">
              <a16:creationId xmlns="" xmlns:a16="http://schemas.microsoft.com/office/drawing/2014/main" id="{9980BB4B-0083-4E58-9A80-BE7B06A02DD6}"/>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203287840"/>
          <a:ext cx="152400" cy="203200"/>
        </a:xfrm>
        <a:prstGeom prst="rect">
          <a:avLst/>
        </a:prstGeom>
        <a:noFill/>
        <a:ln w="1">
          <a:noFill/>
          <a:miter lim="800000"/>
          <a:headEnd/>
          <a:tailEnd type="none" w="med" len="med"/>
        </a:ln>
        <a:effectLst/>
      </xdr:spPr>
    </xdr:pic>
    <xdr:clientData/>
  </xdr:oneCellAnchor>
  <xdr:oneCellAnchor>
    <xdr:from>
      <xdr:col>3</xdr:col>
      <xdr:colOff>38099</xdr:colOff>
      <xdr:row>310</xdr:row>
      <xdr:rowOff>0</xdr:rowOff>
    </xdr:from>
    <xdr:ext cx="158750" cy="190500"/>
    <xdr:pic>
      <xdr:nvPicPr>
        <xdr:cNvPr id="2098" name="Picture 2097" descr="http://www.blogcdn.com/media/2012/09/ltenetworks.jpg">
          <a:extLst>
            <a:ext uri="{FF2B5EF4-FFF2-40B4-BE49-F238E27FC236}">
              <a16:creationId xmlns="" xmlns:a16="http://schemas.microsoft.com/office/drawing/2014/main" id="{A5007B9D-186A-42CD-A5D0-E71810C9F7BE}"/>
            </a:ext>
          </a:extLst>
        </xdr:cNvPr>
        <xdr:cNvPicPr/>
      </xdr:nvPicPr>
      <xdr:blipFill>
        <a:blip xmlns:r="http://schemas.openxmlformats.org/officeDocument/2006/relationships" r:embed="rId50" cstate="print"/>
        <a:srcRect l="23556" r="27111"/>
        <a:stretch>
          <a:fillRect/>
        </a:stretch>
      </xdr:blipFill>
      <xdr:spPr bwMode="auto">
        <a:xfrm>
          <a:off x="2281766" y="203274083"/>
          <a:ext cx="158750" cy="190500"/>
        </a:xfrm>
        <a:prstGeom prst="rect">
          <a:avLst/>
        </a:prstGeom>
        <a:noFill/>
        <a:ln w="9525">
          <a:noFill/>
          <a:miter lim="800000"/>
          <a:headEnd/>
          <a:tailEnd/>
        </a:ln>
      </xdr:spPr>
    </xdr:pic>
    <xdr:clientData/>
  </xdr:oneCellAnchor>
  <xdr:twoCellAnchor>
    <xdr:from>
      <xdr:col>10</xdr:col>
      <xdr:colOff>264583</xdr:colOff>
      <xdr:row>19</xdr:row>
      <xdr:rowOff>84667</xdr:rowOff>
    </xdr:from>
    <xdr:to>
      <xdr:col>10</xdr:col>
      <xdr:colOff>378883</xdr:colOff>
      <xdr:row>20</xdr:row>
      <xdr:rowOff>69851</xdr:rowOff>
    </xdr:to>
    <xdr:sp macro="" textlink="">
      <xdr:nvSpPr>
        <xdr:cNvPr id="2099" name="5-Point Star 80">
          <a:extLst>
            <a:ext uri="{FF2B5EF4-FFF2-40B4-BE49-F238E27FC236}">
              <a16:creationId xmlns="" xmlns:a16="http://schemas.microsoft.com/office/drawing/2014/main" id="{00000000-0008-0000-0A00-000035050000}"/>
            </a:ext>
          </a:extLst>
        </xdr:cNvPr>
        <xdr:cNvSpPr/>
      </xdr:nvSpPr>
      <xdr:spPr>
        <a:xfrm>
          <a:off x="12075583" y="3820584"/>
          <a:ext cx="114300" cy="122767"/>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2</xdr:col>
      <xdr:colOff>0</xdr:colOff>
      <xdr:row>310</xdr:row>
      <xdr:rowOff>0</xdr:rowOff>
    </xdr:from>
    <xdr:ext cx="238125" cy="114300"/>
    <xdr:pic>
      <xdr:nvPicPr>
        <xdr:cNvPr id="2100"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203274083"/>
          <a:ext cx="238125" cy="114300"/>
        </a:xfrm>
        <a:prstGeom prst="rect">
          <a:avLst/>
        </a:prstGeom>
        <a:noFill/>
        <a:ln w="9525">
          <a:noFill/>
          <a:miter lim="800000"/>
          <a:headEnd/>
          <a:tailEnd/>
        </a:ln>
      </xdr:spPr>
    </xdr:pic>
    <xdr:clientData/>
  </xdr:oneCellAnchor>
  <xdr:oneCellAnchor>
    <xdr:from>
      <xdr:col>2</xdr:col>
      <xdr:colOff>0</xdr:colOff>
      <xdr:row>438</xdr:row>
      <xdr:rowOff>0</xdr:rowOff>
    </xdr:from>
    <xdr:ext cx="238125" cy="114300"/>
    <xdr:pic>
      <xdr:nvPicPr>
        <xdr:cNvPr id="2101"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20092917"/>
          <a:ext cx="238125" cy="114300"/>
        </a:xfrm>
        <a:prstGeom prst="rect">
          <a:avLst/>
        </a:prstGeom>
        <a:noFill/>
        <a:ln w="9525">
          <a:noFill/>
          <a:miter lim="800000"/>
          <a:headEnd/>
          <a:tailEnd/>
        </a:ln>
      </xdr:spPr>
    </xdr:pic>
    <xdr:clientData/>
  </xdr:oneCellAnchor>
  <xdr:oneCellAnchor>
    <xdr:from>
      <xdr:col>2</xdr:col>
      <xdr:colOff>0</xdr:colOff>
      <xdr:row>437</xdr:row>
      <xdr:rowOff>0</xdr:rowOff>
    </xdr:from>
    <xdr:ext cx="238125" cy="114300"/>
    <xdr:pic>
      <xdr:nvPicPr>
        <xdr:cNvPr id="2102"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8833500"/>
          <a:ext cx="238125" cy="114300"/>
        </a:xfrm>
        <a:prstGeom prst="rect">
          <a:avLst/>
        </a:prstGeom>
        <a:noFill/>
        <a:ln w="9525">
          <a:noFill/>
          <a:miter lim="800000"/>
          <a:headEnd/>
          <a:tailEnd/>
        </a:ln>
      </xdr:spPr>
    </xdr:pic>
    <xdr:clientData/>
  </xdr:oneCellAnchor>
  <xdr:oneCellAnchor>
    <xdr:from>
      <xdr:col>2</xdr:col>
      <xdr:colOff>0</xdr:colOff>
      <xdr:row>436</xdr:row>
      <xdr:rowOff>0</xdr:rowOff>
    </xdr:from>
    <xdr:ext cx="238125" cy="114300"/>
    <xdr:pic>
      <xdr:nvPicPr>
        <xdr:cNvPr id="2103"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7574083"/>
          <a:ext cx="238125" cy="114300"/>
        </a:xfrm>
        <a:prstGeom prst="rect">
          <a:avLst/>
        </a:prstGeom>
        <a:noFill/>
        <a:ln w="9525">
          <a:noFill/>
          <a:miter lim="800000"/>
          <a:headEnd/>
          <a:tailEnd/>
        </a:ln>
      </xdr:spPr>
    </xdr:pic>
    <xdr:clientData/>
  </xdr:oneCellAnchor>
  <xdr:oneCellAnchor>
    <xdr:from>
      <xdr:col>2</xdr:col>
      <xdr:colOff>0</xdr:colOff>
      <xdr:row>435</xdr:row>
      <xdr:rowOff>0</xdr:rowOff>
    </xdr:from>
    <xdr:ext cx="238125" cy="114300"/>
    <xdr:pic>
      <xdr:nvPicPr>
        <xdr:cNvPr id="2104"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6314667"/>
          <a:ext cx="238125" cy="114300"/>
        </a:xfrm>
        <a:prstGeom prst="rect">
          <a:avLst/>
        </a:prstGeom>
        <a:noFill/>
        <a:ln w="9525">
          <a:noFill/>
          <a:miter lim="800000"/>
          <a:headEnd/>
          <a:tailEnd/>
        </a:ln>
      </xdr:spPr>
    </xdr:pic>
    <xdr:clientData/>
  </xdr:oneCellAnchor>
  <xdr:oneCellAnchor>
    <xdr:from>
      <xdr:col>2</xdr:col>
      <xdr:colOff>0</xdr:colOff>
      <xdr:row>434</xdr:row>
      <xdr:rowOff>0</xdr:rowOff>
    </xdr:from>
    <xdr:ext cx="238125" cy="114300"/>
    <xdr:pic>
      <xdr:nvPicPr>
        <xdr:cNvPr id="2105"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5055250"/>
          <a:ext cx="238125" cy="114300"/>
        </a:xfrm>
        <a:prstGeom prst="rect">
          <a:avLst/>
        </a:prstGeom>
        <a:noFill/>
        <a:ln w="9525">
          <a:noFill/>
          <a:miter lim="800000"/>
          <a:headEnd/>
          <a:tailEnd/>
        </a:ln>
      </xdr:spPr>
    </xdr:pic>
    <xdr:clientData/>
  </xdr:oneCellAnchor>
  <xdr:oneCellAnchor>
    <xdr:from>
      <xdr:col>2</xdr:col>
      <xdr:colOff>0</xdr:colOff>
      <xdr:row>433</xdr:row>
      <xdr:rowOff>0</xdr:rowOff>
    </xdr:from>
    <xdr:ext cx="238125" cy="114300"/>
    <xdr:pic>
      <xdr:nvPicPr>
        <xdr:cNvPr id="2106"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3795833"/>
          <a:ext cx="238125" cy="114300"/>
        </a:xfrm>
        <a:prstGeom prst="rect">
          <a:avLst/>
        </a:prstGeom>
        <a:noFill/>
        <a:ln w="9525">
          <a:noFill/>
          <a:miter lim="800000"/>
          <a:headEnd/>
          <a:tailEnd/>
        </a:ln>
      </xdr:spPr>
    </xdr:pic>
    <xdr:clientData/>
  </xdr:oneCellAnchor>
  <xdr:oneCellAnchor>
    <xdr:from>
      <xdr:col>2</xdr:col>
      <xdr:colOff>0</xdr:colOff>
      <xdr:row>432</xdr:row>
      <xdr:rowOff>0</xdr:rowOff>
    </xdr:from>
    <xdr:ext cx="238125" cy="114300"/>
    <xdr:pic>
      <xdr:nvPicPr>
        <xdr:cNvPr id="2107"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8333" y="312536417"/>
          <a:ext cx="238125" cy="114300"/>
        </a:xfrm>
        <a:prstGeom prst="rect">
          <a:avLst/>
        </a:prstGeom>
        <a:noFill/>
        <a:ln w="9525">
          <a:noFill/>
          <a:miter lim="800000"/>
          <a:headEnd/>
          <a:tailEnd/>
        </a:ln>
      </xdr:spPr>
    </xdr:pic>
    <xdr:clientData/>
  </xdr:oneCellAnchor>
  <xdr:twoCellAnchor editAs="oneCell">
    <xdr:from>
      <xdr:col>3</xdr:col>
      <xdr:colOff>0</xdr:colOff>
      <xdr:row>440</xdr:row>
      <xdr:rowOff>236008</xdr:rowOff>
    </xdr:from>
    <xdr:to>
      <xdr:col>3</xdr:col>
      <xdr:colOff>209550</xdr:colOff>
      <xdr:row>440</xdr:row>
      <xdr:rowOff>396028</xdr:rowOff>
    </xdr:to>
    <xdr:pic>
      <xdr:nvPicPr>
        <xdr:cNvPr id="2108"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22847758"/>
          <a:ext cx="209550" cy="160020"/>
        </a:xfrm>
        <a:prstGeom prst="rect">
          <a:avLst/>
        </a:prstGeom>
        <a:noFill/>
      </xdr:spPr>
    </xdr:pic>
    <xdr:clientData/>
  </xdr:twoCellAnchor>
  <xdr:twoCellAnchor editAs="oneCell">
    <xdr:from>
      <xdr:col>3</xdr:col>
      <xdr:colOff>1207557</xdr:colOff>
      <xdr:row>440</xdr:row>
      <xdr:rowOff>13757</xdr:rowOff>
    </xdr:from>
    <xdr:to>
      <xdr:col>3</xdr:col>
      <xdr:colOff>1359957</xdr:colOff>
      <xdr:row>440</xdr:row>
      <xdr:rowOff>216957</xdr:rowOff>
    </xdr:to>
    <xdr:pic>
      <xdr:nvPicPr>
        <xdr:cNvPr id="2109"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226255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440</xdr:row>
      <xdr:rowOff>0</xdr:rowOff>
    </xdr:from>
    <xdr:to>
      <xdr:col>3</xdr:col>
      <xdr:colOff>158750</xdr:colOff>
      <xdr:row>440</xdr:row>
      <xdr:rowOff>190500</xdr:rowOff>
    </xdr:to>
    <xdr:pic>
      <xdr:nvPicPr>
        <xdr:cNvPr id="2110" name="Picture 2109"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22611750"/>
          <a:ext cx="158750" cy="190500"/>
        </a:xfrm>
        <a:prstGeom prst="rect">
          <a:avLst/>
        </a:prstGeom>
        <a:noFill/>
        <a:ln w="9525">
          <a:noFill/>
          <a:miter lim="800000"/>
          <a:headEnd/>
          <a:tailEnd/>
        </a:ln>
      </xdr:spPr>
    </xdr:pic>
    <xdr:clientData/>
  </xdr:twoCellAnchor>
  <xdr:twoCellAnchor editAs="oneCell">
    <xdr:from>
      <xdr:col>3</xdr:col>
      <xdr:colOff>0</xdr:colOff>
      <xdr:row>439</xdr:row>
      <xdr:rowOff>236008</xdr:rowOff>
    </xdr:from>
    <xdr:to>
      <xdr:col>3</xdr:col>
      <xdr:colOff>209550</xdr:colOff>
      <xdr:row>439</xdr:row>
      <xdr:rowOff>396028</xdr:rowOff>
    </xdr:to>
    <xdr:pic>
      <xdr:nvPicPr>
        <xdr:cNvPr id="2111"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21588341"/>
          <a:ext cx="209550" cy="160020"/>
        </a:xfrm>
        <a:prstGeom prst="rect">
          <a:avLst/>
        </a:prstGeom>
        <a:noFill/>
      </xdr:spPr>
    </xdr:pic>
    <xdr:clientData/>
  </xdr:twoCellAnchor>
  <xdr:twoCellAnchor editAs="oneCell">
    <xdr:from>
      <xdr:col>3</xdr:col>
      <xdr:colOff>1207557</xdr:colOff>
      <xdr:row>439</xdr:row>
      <xdr:rowOff>13757</xdr:rowOff>
    </xdr:from>
    <xdr:to>
      <xdr:col>3</xdr:col>
      <xdr:colOff>1359957</xdr:colOff>
      <xdr:row>439</xdr:row>
      <xdr:rowOff>216957</xdr:rowOff>
    </xdr:to>
    <xdr:pic>
      <xdr:nvPicPr>
        <xdr:cNvPr id="2112"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2136609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439</xdr:row>
      <xdr:rowOff>0</xdr:rowOff>
    </xdr:from>
    <xdr:to>
      <xdr:col>3</xdr:col>
      <xdr:colOff>158750</xdr:colOff>
      <xdr:row>439</xdr:row>
      <xdr:rowOff>190500</xdr:rowOff>
    </xdr:to>
    <xdr:pic>
      <xdr:nvPicPr>
        <xdr:cNvPr id="2113" name="Picture 2112"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21352333"/>
          <a:ext cx="158750" cy="190500"/>
        </a:xfrm>
        <a:prstGeom prst="rect">
          <a:avLst/>
        </a:prstGeom>
        <a:noFill/>
        <a:ln w="9525">
          <a:noFill/>
          <a:miter lim="800000"/>
          <a:headEnd/>
          <a:tailEnd/>
        </a:ln>
      </xdr:spPr>
    </xdr:pic>
    <xdr:clientData/>
  </xdr:twoCellAnchor>
  <xdr:twoCellAnchor editAs="oneCell">
    <xdr:from>
      <xdr:col>3</xdr:col>
      <xdr:colOff>0</xdr:colOff>
      <xdr:row>438</xdr:row>
      <xdr:rowOff>236008</xdr:rowOff>
    </xdr:from>
    <xdr:to>
      <xdr:col>3</xdr:col>
      <xdr:colOff>209550</xdr:colOff>
      <xdr:row>438</xdr:row>
      <xdr:rowOff>396028</xdr:rowOff>
    </xdr:to>
    <xdr:pic>
      <xdr:nvPicPr>
        <xdr:cNvPr id="2114"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20328925"/>
          <a:ext cx="209550" cy="160020"/>
        </a:xfrm>
        <a:prstGeom prst="rect">
          <a:avLst/>
        </a:prstGeom>
        <a:noFill/>
      </xdr:spPr>
    </xdr:pic>
    <xdr:clientData/>
  </xdr:twoCellAnchor>
  <xdr:twoCellAnchor editAs="oneCell">
    <xdr:from>
      <xdr:col>3</xdr:col>
      <xdr:colOff>1207557</xdr:colOff>
      <xdr:row>438</xdr:row>
      <xdr:rowOff>13757</xdr:rowOff>
    </xdr:from>
    <xdr:to>
      <xdr:col>3</xdr:col>
      <xdr:colOff>1359957</xdr:colOff>
      <xdr:row>438</xdr:row>
      <xdr:rowOff>216957</xdr:rowOff>
    </xdr:to>
    <xdr:pic>
      <xdr:nvPicPr>
        <xdr:cNvPr id="2115"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2010667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438</xdr:row>
      <xdr:rowOff>0</xdr:rowOff>
    </xdr:from>
    <xdr:to>
      <xdr:col>3</xdr:col>
      <xdr:colOff>158750</xdr:colOff>
      <xdr:row>438</xdr:row>
      <xdr:rowOff>190500</xdr:rowOff>
    </xdr:to>
    <xdr:pic>
      <xdr:nvPicPr>
        <xdr:cNvPr id="2116" name="Picture 2115"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20092917"/>
          <a:ext cx="158750" cy="190500"/>
        </a:xfrm>
        <a:prstGeom prst="rect">
          <a:avLst/>
        </a:prstGeom>
        <a:noFill/>
        <a:ln w="9525">
          <a:noFill/>
          <a:miter lim="800000"/>
          <a:headEnd/>
          <a:tailEnd/>
        </a:ln>
      </xdr:spPr>
    </xdr:pic>
    <xdr:clientData/>
  </xdr:twoCellAnchor>
  <xdr:twoCellAnchor editAs="oneCell">
    <xdr:from>
      <xdr:col>3</xdr:col>
      <xdr:colOff>0</xdr:colOff>
      <xdr:row>437</xdr:row>
      <xdr:rowOff>236008</xdr:rowOff>
    </xdr:from>
    <xdr:to>
      <xdr:col>3</xdr:col>
      <xdr:colOff>209550</xdr:colOff>
      <xdr:row>437</xdr:row>
      <xdr:rowOff>396028</xdr:rowOff>
    </xdr:to>
    <xdr:pic>
      <xdr:nvPicPr>
        <xdr:cNvPr id="2117"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9069508"/>
          <a:ext cx="209550" cy="160020"/>
        </a:xfrm>
        <a:prstGeom prst="rect">
          <a:avLst/>
        </a:prstGeom>
        <a:noFill/>
      </xdr:spPr>
    </xdr:pic>
    <xdr:clientData/>
  </xdr:twoCellAnchor>
  <xdr:twoCellAnchor editAs="oneCell">
    <xdr:from>
      <xdr:col>3</xdr:col>
      <xdr:colOff>1207557</xdr:colOff>
      <xdr:row>437</xdr:row>
      <xdr:rowOff>13757</xdr:rowOff>
    </xdr:from>
    <xdr:to>
      <xdr:col>3</xdr:col>
      <xdr:colOff>1359957</xdr:colOff>
      <xdr:row>437</xdr:row>
      <xdr:rowOff>216957</xdr:rowOff>
    </xdr:to>
    <xdr:pic>
      <xdr:nvPicPr>
        <xdr:cNvPr id="2118"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884725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437</xdr:row>
      <xdr:rowOff>0</xdr:rowOff>
    </xdr:from>
    <xdr:to>
      <xdr:col>3</xdr:col>
      <xdr:colOff>158750</xdr:colOff>
      <xdr:row>437</xdr:row>
      <xdr:rowOff>190500</xdr:rowOff>
    </xdr:to>
    <xdr:pic>
      <xdr:nvPicPr>
        <xdr:cNvPr id="2119" name="Picture 2118"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8833500"/>
          <a:ext cx="158750" cy="190500"/>
        </a:xfrm>
        <a:prstGeom prst="rect">
          <a:avLst/>
        </a:prstGeom>
        <a:noFill/>
        <a:ln w="9525">
          <a:noFill/>
          <a:miter lim="800000"/>
          <a:headEnd/>
          <a:tailEnd/>
        </a:ln>
      </xdr:spPr>
    </xdr:pic>
    <xdr:clientData/>
  </xdr:twoCellAnchor>
  <xdr:twoCellAnchor editAs="oneCell">
    <xdr:from>
      <xdr:col>3</xdr:col>
      <xdr:colOff>0</xdr:colOff>
      <xdr:row>436</xdr:row>
      <xdr:rowOff>236008</xdr:rowOff>
    </xdr:from>
    <xdr:to>
      <xdr:col>3</xdr:col>
      <xdr:colOff>209550</xdr:colOff>
      <xdr:row>436</xdr:row>
      <xdr:rowOff>396028</xdr:rowOff>
    </xdr:to>
    <xdr:pic>
      <xdr:nvPicPr>
        <xdr:cNvPr id="2120"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7810091"/>
          <a:ext cx="209550" cy="160020"/>
        </a:xfrm>
        <a:prstGeom prst="rect">
          <a:avLst/>
        </a:prstGeom>
        <a:noFill/>
      </xdr:spPr>
    </xdr:pic>
    <xdr:clientData/>
  </xdr:twoCellAnchor>
  <xdr:twoCellAnchor editAs="oneCell">
    <xdr:from>
      <xdr:col>3</xdr:col>
      <xdr:colOff>1207557</xdr:colOff>
      <xdr:row>436</xdr:row>
      <xdr:rowOff>13757</xdr:rowOff>
    </xdr:from>
    <xdr:to>
      <xdr:col>3</xdr:col>
      <xdr:colOff>1359957</xdr:colOff>
      <xdr:row>436</xdr:row>
      <xdr:rowOff>216957</xdr:rowOff>
    </xdr:to>
    <xdr:pic>
      <xdr:nvPicPr>
        <xdr:cNvPr id="2121"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758784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436</xdr:row>
      <xdr:rowOff>0</xdr:rowOff>
    </xdr:from>
    <xdr:to>
      <xdr:col>3</xdr:col>
      <xdr:colOff>158750</xdr:colOff>
      <xdr:row>436</xdr:row>
      <xdr:rowOff>190500</xdr:rowOff>
    </xdr:to>
    <xdr:pic>
      <xdr:nvPicPr>
        <xdr:cNvPr id="2122" name="Picture 2121"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7574083"/>
          <a:ext cx="158750" cy="190500"/>
        </a:xfrm>
        <a:prstGeom prst="rect">
          <a:avLst/>
        </a:prstGeom>
        <a:noFill/>
        <a:ln w="9525">
          <a:noFill/>
          <a:miter lim="800000"/>
          <a:headEnd/>
          <a:tailEnd/>
        </a:ln>
      </xdr:spPr>
    </xdr:pic>
    <xdr:clientData/>
  </xdr:twoCellAnchor>
  <xdr:twoCellAnchor editAs="oneCell">
    <xdr:from>
      <xdr:col>3</xdr:col>
      <xdr:colOff>0</xdr:colOff>
      <xdr:row>435</xdr:row>
      <xdr:rowOff>236008</xdr:rowOff>
    </xdr:from>
    <xdr:to>
      <xdr:col>3</xdr:col>
      <xdr:colOff>209550</xdr:colOff>
      <xdr:row>435</xdr:row>
      <xdr:rowOff>396028</xdr:rowOff>
    </xdr:to>
    <xdr:pic>
      <xdr:nvPicPr>
        <xdr:cNvPr id="2123"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6550675"/>
          <a:ext cx="209550" cy="160020"/>
        </a:xfrm>
        <a:prstGeom prst="rect">
          <a:avLst/>
        </a:prstGeom>
        <a:noFill/>
      </xdr:spPr>
    </xdr:pic>
    <xdr:clientData/>
  </xdr:twoCellAnchor>
  <xdr:twoCellAnchor editAs="oneCell">
    <xdr:from>
      <xdr:col>3</xdr:col>
      <xdr:colOff>1207557</xdr:colOff>
      <xdr:row>435</xdr:row>
      <xdr:rowOff>13757</xdr:rowOff>
    </xdr:from>
    <xdr:to>
      <xdr:col>3</xdr:col>
      <xdr:colOff>1359957</xdr:colOff>
      <xdr:row>435</xdr:row>
      <xdr:rowOff>216957</xdr:rowOff>
    </xdr:to>
    <xdr:pic>
      <xdr:nvPicPr>
        <xdr:cNvPr id="2124"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632842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435</xdr:row>
      <xdr:rowOff>0</xdr:rowOff>
    </xdr:from>
    <xdr:to>
      <xdr:col>3</xdr:col>
      <xdr:colOff>158750</xdr:colOff>
      <xdr:row>435</xdr:row>
      <xdr:rowOff>190500</xdr:rowOff>
    </xdr:to>
    <xdr:pic>
      <xdr:nvPicPr>
        <xdr:cNvPr id="2125" name="Picture 2124"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6314667"/>
          <a:ext cx="158750" cy="190500"/>
        </a:xfrm>
        <a:prstGeom prst="rect">
          <a:avLst/>
        </a:prstGeom>
        <a:noFill/>
        <a:ln w="9525">
          <a:noFill/>
          <a:miter lim="800000"/>
          <a:headEnd/>
          <a:tailEnd/>
        </a:ln>
      </xdr:spPr>
    </xdr:pic>
    <xdr:clientData/>
  </xdr:twoCellAnchor>
  <xdr:twoCellAnchor editAs="oneCell">
    <xdr:from>
      <xdr:col>3</xdr:col>
      <xdr:colOff>0</xdr:colOff>
      <xdr:row>434</xdr:row>
      <xdr:rowOff>236008</xdr:rowOff>
    </xdr:from>
    <xdr:to>
      <xdr:col>3</xdr:col>
      <xdr:colOff>209550</xdr:colOff>
      <xdr:row>434</xdr:row>
      <xdr:rowOff>396028</xdr:rowOff>
    </xdr:to>
    <xdr:pic>
      <xdr:nvPicPr>
        <xdr:cNvPr id="2126"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5291258"/>
          <a:ext cx="209550" cy="160020"/>
        </a:xfrm>
        <a:prstGeom prst="rect">
          <a:avLst/>
        </a:prstGeom>
        <a:noFill/>
      </xdr:spPr>
    </xdr:pic>
    <xdr:clientData/>
  </xdr:twoCellAnchor>
  <xdr:twoCellAnchor editAs="oneCell">
    <xdr:from>
      <xdr:col>3</xdr:col>
      <xdr:colOff>1207557</xdr:colOff>
      <xdr:row>434</xdr:row>
      <xdr:rowOff>13757</xdr:rowOff>
    </xdr:from>
    <xdr:to>
      <xdr:col>3</xdr:col>
      <xdr:colOff>1359957</xdr:colOff>
      <xdr:row>434</xdr:row>
      <xdr:rowOff>216957</xdr:rowOff>
    </xdr:to>
    <xdr:pic>
      <xdr:nvPicPr>
        <xdr:cNvPr id="2127"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5069007"/>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434</xdr:row>
      <xdr:rowOff>0</xdr:rowOff>
    </xdr:from>
    <xdr:to>
      <xdr:col>3</xdr:col>
      <xdr:colOff>158750</xdr:colOff>
      <xdr:row>434</xdr:row>
      <xdr:rowOff>190500</xdr:rowOff>
    </xdr:to>
    <xdr:pic>
      <xdr:nvPicPr>
        <xdr:cNvPr id="2128" name="Picture 2127"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5055250"/>
          <a:ext cx="158750" cy="190500"/>
        </a:xfrm>
        <a:prstGeom prst="rect">
          <a:avLst/>
        </a:prstGeom>
        <a:noFill/>
        <a:ln w="9525">
          <a:noFill/>
          <a:miter lim="800000"/>
          <a:headEnd/>
          <a:tailEnd/>
        </a:ln>
      </xdr:spPr>
    </xdr:pic>
    <xdr:clientData/>
  </xdr:twoCellAnchor>
  <xdr:twoCellAnchor editAs="oneCell">
    <xdr:from>
      <xdr:col>3</xdr:col>
      <xdr:colOff>0</xdr:colOff>
      <xdr:row>433</xdr:row>
      <xdr:rowOff>236008</xdr:rowOff>
    </xdr:from>
    <xdr:to>
      <xdr:col>3</xdr:col>
      <xdr:colOff>209550</xdr:colOff>
      <xdr:row>433</xdr:row>
      <xdr:rowOff>396028</xdr:rowOff>
    </xdr:to>
    <xdr:pic>
      <xdr:nvPicPr>
        <xdr:cNvPr id="2129"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4031841"/>
          <a:ext cx="209550" cy="160020"/>
        </a:xfrm>
        <a:prstGeom prst="rect">
          <a:avLst/>
        </a:prstGeom>
        <a:noFill/>
      </xdr:spPr>
    </xdr:pic>
    <xdr:clientData/>
  </xdr:twoCellAnchor>
  <xdr:twoCellAnchor editAs="oneCell">
    <xdr:from>
      <xdr:col>3</xdr:col>
      <xdr:colOff>1207557</xdr:colOff>
      <xdr:row>433</xdr:row>
      <xdr:rowOff>13757</xdr:rowOff>
    </xdr:from>
    <xdr:to>
      <xdr:col>3</xdr:col>
      <xdr:colOff>1359957</xdr:colOff>
      <xdr:row>433</xdr:row>
      <xdr:rowOff>216957</xdr:rowOff>
    </xdr:to>
    <xdr:pic>
      <xdr:nvPicPr>
        <xdr:cNvPr id="2130"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3809590"/>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433</xdr:row>
      <xdr:rowOff>0</xdr:rowOff>
    </xdr:from>
    <xdr:to>
      <xdr:col>3</xdr:col>
      <xdr:colOff>158750</xdr:colOff>
      <xdr:row>433</xdr:row>
      <xdr:rowOff>190500</xdr:rowOff>
    </xdr:to>
    <xdr:pic>
      <xdr:nvPicPr>
        <xdr:cNvPr id="2131" name="Picture 2130"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3795833"/>
          <a:ext cx="158750" cy="190500"/>
        </a:xfrm>
        <a:prstGeom prst="rect">
          <a:avLst/>
        </a:prstGeom>
        <a:noFill/>
        <a:ln w="9525">
          <a:noFill/>
          <a:miter lim="800000"/>
          <a:headEnd/>
          <a:tailEnd/>
        </a:ln>
      </xdr:spPr>
    </xdr:pic>
    <xdr:clientData/>
  </xdr:twoCellAnchor>
  <xdr:twoCellAnchor editAs="oneCell">
    <xdr:from>
      <xdr:col>3</xdr:col>
      <xdr:colOff>0</xdr:colOff>
      <xdr:row>432</xdr:row>
      <xdr:rowOff>236008</xdr:rowOff>
    </xdr:from>
    <xdr:to>
      <xdr:col>3</xdr:col>
      <xdr:colOff>209550</xdr:colOff>
      <xdr:row>432</xdr:row>
      <xdr:rowOff>396028</xdr:rowOff>
    </xdr:to>
    <xdr:pic>
      <xdr:nvPicPr>
        <xdr:cNvPr id="2132" name="Picture 5" descr="http://t0.gstatic.com/images?q=tbn:ANd9GcR2wLGNqdW1KVjSkkXzxtY9J7kSH3YArES1m5PQzzCeqCTDlyA1FA">
          <a:extLst>
            <a:ext uri="{FF2B5EF4-FFF2-40B4-BE49-F238E27FC236}">
              <a16:creationId xmlns="" xmlns:a16="http://schemas.microsoft.com/office/drawing/2014/main" id="{00000000-0008-0000-0A00-00003D06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2243667" y="312772425"/>
          <a:ext cx="209550" cy="160020"/>
        </a:xfrm>
        <a:prstGeom prst="rect">
          <a:avLst/>
        </a:prstGeom>
        <a:noFill/>
      </xdr:spPr>
    </xdr:pic>
    <xdr:clientData/>
  </xdr:twoCellAnchor>
  <xdr:twoCellAnchor editAs="oneCell">
    <xdr:from>
      <xdr:col>3</xdr:col>
      <xdr:colOff>1207557</xdr:colOff>
      <xdr:row>432</xdr:row>
      <xdr:rowOff>13757</xdr:rowOff>
    </xdr:from>
    <xdr:to>
      <xdr:col>3</xdr:col>
      <xdr:colOff>1359957</xdr:colOff>
      <xdr:row>432</xdr:row>
      <xdr:rowOff>216957</xdr:rowOff>
    </xdr:to>
    <xdr:pic>
      <xdr:nvPicPr>
        <xdr:cNvPr id="2133" name="Picture 4">
          <a:extLst>
            <a:ext uri="{FF2B5EF4-FFF2-40B4-BE49-F238E27FC236}">
              <a16:creationId xmlns="" xmlns:a16="http://schemas.microsoft.com/office/drawing/2014/main" id="{00000000-0008-0000-0A00-00003E06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451224" y="312550174"/>
          <a:ext cx="152400" cy="203200"/>
        </a:xfrm>
        <a:prstGeom prst="rect">
          <a:avLst/>
        </a:prstGeom>
        <a:noFill/>
        <a:ln w="1">
          <a:noFill/>
          <a:miter lim="800000"/>
          <a:headEnd/>
          <a:tailEnd type="none" w="med" len="med"/>
        </a:ln>
        <a:effectLst/>
      </xdr:spPr>
    </xdr:pic>
    <xdr:clientData/>
  </xdr:twoCellAnchor>
  <xdr:twoCellAnchor editAs="oneCell">
    <xdr:from>
      <xdr:col>3</xdr:col>
      <xdr:colOff>0</xdr:colOff>
      <xdr:row>432</xdr:row>
      <xdr:rowOff>0</xdr:rowOff>
    </xdr:from>
    <xdr:to>
      <xdr:col>3</xdr:col>
      <xdr:colOff>158750</xdr:colOff>
      <xdr:row>432</xdr:row>
      <xdr:rowOff>190500</xdr:rowOff>
    </xdr:to>
    <xdr:pic>
      <xdr:nvPicPr>
        <xdr:cNvPr id="2134" name="Picture 2133" descr="http://www.blogcdn.com/media/2012/09/ltenetworks.jpg">
          <a:extLst>
            <a:ext uri="{FF2B5EF4-FFF2-40B4-BE49-F238E27FC236}">
              <a16:creationId xmlns="" xmlns:a16="http://schemas.microsoft.com/office/drawing/2014/main" id="{00000000-0008-0000-0A00-00003F060000}"/>
            </a:ext>
          </a:extLst>
        </xdr:cNvPr>
        <xdr:cNvPicPr/>
      </xdr:nvPicPr>
      <xdr:blipFill>
        <a:blip xmlns:r="http://schemas.openxmlformats.org/officeDocument/2006/relationships" r:embed="rId50" cstate="print"/>
        <a:srcRect l="23556" r="27111"/>
        <a:stretch>
          <a:fillRect/>
        </a:stretch>
      </xdr:blipFill>
      <xdr:spPr bwMode="auto">
        <a:xfrm>
          <a:off x="2243667" y="312536417"/>
          <a:ext cx="158750" cy="1905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oneCellAnchor>
    <xdr:from>
      <xdr:col>6</xdr:col>
      <xdr:colOff>793751</xdr:colOff>
      <xdr:row>65</xdr:row>
      <xdr:rowOff>110068</xdr:rowOff>
    </xdr:from>
    <xdr:ext cx="808508" cy="524932"/>
    <xdr:pic>
      <xdr:nvPicPr>
        <xdr:cNvPr id="2" name="Picture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3326" y="34666768"/>
          <a:ext cx="808508" cy="52493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6</xdr:col>
      <xdr:colOff>564005</xdr:colOff>
      <xdr:row>22</xdr:row>
      <xdr:rowOff>84668</xdr:rowOff>
    </xdr:from>
    <xdr:ext cx="1114512" cy="447664"/>
    <xdr:pic>
      <xdr:nvPicPr>
        <xdr:cNvPr id="3" name="Picture 1" descr="http://t2.gstatic.com/images?q=tbn:ANd9GcTCMJh6cCWo9Ks0nloaofDpdgbJDhcXqQEFk1XTz0SzCiubmVVd">
          <a:hlinkClick xmlns:r="http://schemas.openxmlformats.org/officeDocument/2006/relationships" r:id="rId2" tooltip="Click here to view Airtel Homepage"/>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83580" y="7523693"/>
          <a:ext cx="1114512" cy="44766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twoCellAnchor>
    <xdr:from>
      <xdr:col>0</xdr:col>
      <xdr:colOff>281269</xdr:colOff>
      <xdr:row>0</xdr:row>
      <xdr:rowOff>72277</xdr:rowOff>
    </xdr:from>
    <xdr:to>
      <xdr:col>9</xdr:col>
      <xdr:colOff>0</xdr:colOff>
      <xdr:row>1</xdr:row>
      <xdr:rowOff>253252</xdr:rowOff>
    </xdr:to>
    <xdr:grpSp>
      <xdr:nvGrpSpPr>
        <xdr:cNvPr id="4" name="Group 3">
          <a:extLst>
            <a:ext uri="{FF2B5EF4-FFF2-40B4-BE49-F238E27FC236}">
              <a16:creationId xmlns="" xmlns:a16="http://schemas.microsoft.com/office/drawing/2014/main" id="{00000000-0008-0000-0B00-000004000000}"/>
            </a:ext>
          </a:extLst>
        </xdr:cNvPr>
        <xdr:cNvGrpSpPr/>
      </xdr:nvGrpSpPr>
      <xdr:grpSpPr>
        <a:xfrm>
          <a:off x="281269" y="72277"/>
          <a:ext cx="9656481" cy="371475"/>
          <a:chOff x="346583" y="100852"/>
          <a:chExt cx="8253132" cy="371475"/>
        </a:xfrm>
      </xdr:grpSpPr>
      <xdr:sp macro="" textlink="">
        <xdr:nvSpPr>
          <xdr:cNvPr id="5" name="Rounded Rectangle 4">
            <a:extLst>
              <a:ext uri="{FF2B5EF4-FFF2-40B4-BE49-F238E27FC236}">
                <a16:creationId xmlns="" xmlns:a16="http://schemas.microsoft.com/office/drawing/2014/main" id="{00000000-0008-0000-0B00-000005000000}"/>
              </a:ext>
            </a:extLst>
          </xdr:cNvPr>
          <xdr:cNvSpPr/>
        </xdr:nvSpPr>
        <xdr:spPr>
          <a:xfrm>
            <a:off x="346583" y="100852"/>
            <a:ext cx="8253132" cy="37147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rtl="1" eaLnBrk="1" fontAlgn="auto" latinLnBrk="0" hangingPunct="1"/>
            <a:r>
              <a:rPr lang="en-US" sz="1600" b="1" baseline="0">
                <a:solidFill>
                  <a:schemeClr val="lt1"/>
                </a:solidFill>
                <a:effectLst/>
                <a:latin typeface="+mn-lt"/>
                <a:ea typeface="+mn-ea"/>
                <a:cs typeface="+mn-cs"/>
              </a:rPr>
              <a:t>New Tariff Plan Introductions</a:t>
            </a:r>
            <a:endParaRPr lang="en-US" sz="2400">
              <a:effectLst/>
            </a:endParaRPr>
          </a:p>
        </xdr:txBody>
      </xdr:sp>
      <xdr:sp macro="" textlink="">
        <xdr:nvSpPr>
          <xdr:cNvPr id="6" name="Left Arrow 5">
            <a:hlinkClick xmlns:r="http://schemas.openxmlformats.org/officeDocument/2006/relationships" r:id="rId4" tooltip="Click Here to go back to Index"/>
            <a:extLst>
              <a:ext uri="{FF2B5EF4-FFF2-40B4-BE49-F238E27FC236}">
                <a16:creationId xmlns="" xmlns:a16="http://schemas.microsoft.com/office/drawing/2014/main" id="{00000000-0008-0000-0B00-000006000000}"/>
              </a:ext>
            </a:extLst>
          </xdr:cNvPr>
          <xdr:cNvSpPr/>
        </xdr:nvSpPr>
        <xdr:spPr>
          <a:xfrm>
            <a:off x="7925941" y="129427"/>
            <a:ext cx="492071" cy="318808"/>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7" name="Picture 6" descr="tonse telecom Logo small.jpg">
            <a:hlinkClick xmlns:r="http://schemas.openxmlformats.org/officeDocument/2006/relationships" r:id="rId5" tooltip="Click Here to Visit Tonse Telecom Home Page"/>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6" cstate="print"/>
          <a:stretch>
            <a:fillRect/>
          </a:stretch>
        </xdr:blipFill>
        <xdr:spPr>
          <a:xfrm>
            <a:off x="649169" y="138951"/>
            <a:ext cx="1174187" cy="322539"/>
          </a:xfrm>
          <a:prstGeom prst="rect">
            <a:avLst/>
          </a:prstGeom>
          <a:noFill/>
          <a:ln>
            <a:noFill/>
          </a:ln>
        </xdr:spPr>
      </xdr:pic>
    </xdr:grpSp>
    <xdr:clientData/>
  </xdr:twoCellAnchor>
  <xdr:twoCellAnchor>
    <xdr:from>
      <xdr:col>6</xdr:col>
      <xdr:colOff>381000</xdr:colOff>
      <xdr:row>135</xdr:row>
      <xdr:rowOff>194458</xdr:rowOff>
    </xdr:from>
    <xdr:to>
      <xdr:col>6</xdr:col>
      <xdr:colOff>1598084</xdr:colOff>
      <xdr:row>135</xdr:row>
      <xdr:rowOff>605111</xdr:rowOff>
    </xdr:to>
    <xdr:pic>
      <xdr:nvPicPr>
        <xdr:cNvPr id="8" name="Picture 13" descr="http://www.techshout.com/images/reliance-logo-p.jpg">
          <a:hlinkClick xmlns:r="http://schemas.openxmlformats.org/officeDocument/2006/relationships" r:id="rId7" tooltip="Click Here to Visit Reliance Communication Home Page"/>
          <a:extLst>
            <a:ext uri="{FF2B5EF4-FFF2-40B4-BE49-F238E27FC236}">
              <a16:creationId xmlns="" xmlns:a16="http://schemas.microsoft.com/office/drawing/2014/main" id="{00000000-0008-0000-0B00-000008000000}"/>
            </a:ext>
          </a:extLst>
        </xdr:cNvPr>
        <xdr:cNvPicPr>
          <a:picLocks noChangeAspect="1" noChangeArrowheads="1"/>
        </xdr:cNvPicPr>
      </xdr:nvPicPr>
      <xdr:blipFill rotWithShape="1">
        <a:blip xmlns:r="http://schemas.openxmlformats.org/officeDocument/2006/relationships" r:embed="rId8" cstate="print"/>
        <a:srcRect t="32812" b="32812"/>
        <a:stretch/>
      </xdr:blipFill>
      <xdr:spPr bwMode="auto">
        <a:xfrm>
          <a:off x="4600575" y="83366758"/>
          <a:ext cx="1217084" cy="410653"/>
        </a:xfrm>
        <a:prstGeom prst="rect">
          <a:avLst/>
        </a:prstGeom>
        <a:noFill/>
        <a:ln w="9525">
          <a:noFill/>
          <a:miter lim="800000"/>
          <a:headEnd/>
          <a:tailEnd/>
        </a:ln>
      </xdr:spPr>
    </xdr:pic>
    <xdr:clientData/>
  </xdr:twoCellAnchor>
  <xdr:oneCellAnchor>
    <xdr:from>
      <xdr:col>6</xdr:col>
      <xdr:colOff>823272</xdr:colOff>
      <xdr:row>44</xdr:row>
      <xdr:rowOff>645584</xdr:rowOff>
    </xdr:from>
    <xdr:ext cx="908162" cy="548217"/>
    <xdr:pic>
      <xdr:nvPicPr>
        <xdr:cNvPr id="9" name="Picture 2" descr="http://content.answers.com/main/content/wp/en/thumb/5/5a/180px-VodafoneNewLogo.jpg">
          <a:hlinkClick xmlns:r="http://schemas.openxmlformats.org/officeDocument/2006/relationships" r:id="rId9" tooltip="Click Here to Visit Vodafone Home Page"/>
          <a:extLst>
            <a:ext uri="{FF2B5EF4-FFF2-40B4-BE49-F238E27FC236}">
              <a16:creationId xmlns=""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blip>
        <a:srcRect/>
        <a:stretch>
          <a:fillRect/>
        </a:stretch>
      </xdr:blipFill>
      <xdr:spPr bwMode="auto">
        <a:xfrm>
          <a:off x="5042847" y="22334009"/>
          <a:ext cx="908162" cy="548217"/>
        </a:xfrm>
        <a:prstGeom prst="rect">
          <a:avLst/>
        </a:prstGeom>
        <a:noFill/>
        <a:ln w="9525">
          <a:noFill/>
          <a:miter lim="800000"/>
          <a:headEnd/>
          <a:tailEnd/>
        </a:ln>
      </xdr:spPr>
    </xdr:pic>
    <xdr:clientData/>
  </xdr:oneCellAnchor>
  <xdr:oneCellAnchor>
    <xdr:from>
      <xdr:col>6</xdr:col>
      <xdr:colOff>856192</xdr:colOff>
      <xdr:row>160</xdr:row>
      <xdr:rowOff>158751</xdr:rowOff>
    </xdr:from>
    <xdr:ext cx="688976" cy="479823"/>
    <xdr:pic>
      <xdr:nvPicPr>
        <xdr:cNvPr id="10" name="Picture 9" descr="http://aeiindore.com/members/Idea/idea-logo.gif">
          <a:hlinkClick xmlns:r="http://schemas.openxmlformats.org/officeDocument/2006/relationships" r:id="rId11" tooltip="CLick Here to Visit Idea Cellular Home Page"/>
          <a:extLst>
            <a:ext uri="{FF2B5EF4-FFF2-40B4-BE49-F238E27FC236}">
              <a16:creationId xmlns=""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75767" y="99971226"/>
          <a:ext cx="688976" cy="479823"/>
        </a:xfrm>
        <a:prstGeom prst="rect">
          <a:avLst/>
        </a:prstGeom>
        <a:noFill/>
        <a:ln w="9525">
          <a:noFill/>
          <a:miter lim="800000"/>
          <a:headEnd/>
          <a:tailEnd/>
        </a:ln>
      </xdr:spPr>
    </xdr:pic>
    <xdr:clientData/>
  </xdr:oneCellAnchor>
  <xdr:oneCellAnchor>
    <xdr:from>
      <xdr:col>6</xdr:col>
      <xdr:colOff>1067860</xdr:colOff>
      <xdr:row>204</xdr:row>
      <xdr:rowOff>39224</xdr:rowOff>
    </xdr:from>
    <xdr:ext cx="621241" cy="508197"/>
    <xdr:pic>
      <xdr:nvPicPr>
        <xdr:cNvPr id="11" name="Picture 10" descr="http://india.targetgenx.com/files/2007/10/mtnl_logo1.thumbnail.gif">
          <a:hlinkClick xmlns:r="http://schemas.openxmlformats.org/officeDocument/2006/relationships" r:id="rId13" tooltip="Click here to Visit MTNL Home Page\"/>
          <a:extLst>
            <a:ext uri="{FF2B5EF4-FFF2-40B4-BE49-F238E27FC236}">
              <a16:creationId xmlns=""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87435" y="116682374"/>
          <a:ext cx="621241" cy="508197"/>
        </a:xfrm>
        <a:prstGeom prst="rect">
          <a:avLst/>
        </a:prstGeom>
        <a:noFill/>
        <a:ln w="9525">
          <a:noFill/>
          <a:miter lim="800000"/>
          <a:headEnd/>
          <a:tailEnd/>
        </a:ln>
      </xdr:spPr>
    </xdr:pic>
    <xdr:clientData/>
  </xdr:oneCellAnchor>
  <xdr:oneCellAnchor>
    <xdr:from>
      <xdr:col>1</xdr:col>
      <xdr:colOff>9525</xdr:colOff>
      <xdr:row>23</xdr:row>
      <xdr:rowOff>9525</xdr:rowOff>
    </xdr:from>
    <xdr:ext cx="333375" cy="390525"/>
    <xdr:pic>
      <xdr:nvPicPr>
        <xdr:cNvPr id="12" name="Picture 32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0" y="8048625"/>
          <a:ext cx="333375" cy="390525"/>
        </a:xfrm>
        <a:prstGeom prst="rect">
          <a:avLst/>
        </a:prstGeom>
        <a:noFill/>
        <a:ln w="9525">
          <a:noFill/>
          <a:miter lim="800000"/>
          <a:headEnd/>
          <a:tailEnd/>
        </a:ln>
      </xdr:spPr>
    </xdr:pic>
    <xdr:clientData/>
  </xdr:oneCellAnchor>
  <xdr:oneCellAnchor>
    <xdr:from>
      <xdr:col>1</xdr:col>
      <xdr:colOff>9525</xdr:colOff>
      <xdr:row>46</xdr:row>
      <xdr:rowOff>9525</xdr:rowOff>
    </xdr:from>
    <xdr:ext cx="333375" cy="390525"/>
    <xdr:pic>
      <xdr:nvPicPr>
        <xdr:cNvPr id="13" name="Picture 330"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0" y="22955250"/>
          <a:ext cx="333375" cy="390525"/>
        </a:xfrm>
        <a:prstGeom prst="rect">
          <a:avLst/>
        </a:prstGeom>
        <a:noFill/>
        <a:ln w="9525">
          <a:noFill/>
          <a:miter lim="800000"/>
          <a:headEnd/>
          <a:tailEnd/>
        </a:ln>
      </xdr:spPr>
    </xdr:pic>
    <xdr:clientData/>
  </xdr:oneCellAnchor>
  <xdr:oneCellAnchor>
    <xdr:from>
      <xdr:col>1</xdr:col>
      <xdr:colOff>0</xdr:colOff>
      <xdr:row>66</xdr:row>
      <xdr:rowOff>0</xdr:rowOff>
    </xdr:from>
    <xdr:ext cx="333375" cy="390526"/>
    <xdr:pic>
      <xdr:nvPicPr>
        <xdr:cNvPr id="14" name="Picture 332"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 y="35232975"/>
          <a:ext cx="333375" cy="390526"/>
        </a:xfrm>
        <a:prstGeom prst="rect">
          <a:avLst/>
        </a:prstGeom>
        <a:noFill/>
        <a:ln w="9525">
          <a:noFill/>
          <a:miter lim="800000"/>
          <a:headEnd/>
          <a:tailEnd/>
        </a:ln>
      </xdr:spPr>
    </xdr:pic>
    <xdr:clientData/>
  </xdr:oneCellAnchor>
  <xdr:oneCellAnchor>
    <xdr:from>
      <xdr:col>1</xdr:col>
      <xdr:colOff>9525</xdr:colOff>
      <xdr:row>136</xdr:row>
      <xdr:rowOff>0</xdr:rowOff>
    </xdr:from>
    <xdr:ext cx="333375" cy="390525"/>
    <xdr:pic>
      <xdr:nvPicPr>
        <xdr:cNvPr id="15"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0" y="83810475"/>
          <a:ext cx="333375" cy="390525"/>
        </a:xfrm>
        <a:prstGeom prst="rect">
          <a:avLst/>
        </a:prstGeom>
        <a:noFill/>
        <a:ln w="9525">
          <a:noFill/>
          <a:miter lim="800000"/>
          <a:headEnd/>
          <a:tailEnd/>
        </a:ln>
      </xdr:spPr>
    </xdr:pic>
    <xdr:clientData/>
  </xdr:oneCellAnchor>
  <xdr:oneCellAnchor>
    <xdr:from>
      <xdr:col>1</xdr:col>
      <xdr:colOff>9525</xdr:colOff>
      <xdr:row>161</xdr:row>
      <xdr:rowOff>9525</xdr:rowOff>
    </xdr:from>
    <xdr:ext cx="333375" cy="390525"/>
    <xdr:pic>
      <xdr:nvPicPr>
        <xdr:cNvPr id="16" name="Picture 339"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0" y="100517325"/>
          <a:ext cx="333375" cy="390525"/>
        </a:xfrm>
        <a:prstGeom prst="rect">
          <a:avLst/>
        </a:prstGeom>
        <a:noFill/>
        <a:ln w="9525">
          <a:noFill/>
          <a:miter lim="800000"/>
          <a:headEnd/>
          <a:tailEnd/>
        </a:ln>
      </xdr:spPr>
    </xdr:pic>
    <xdr:clientData/>
  </xdr:oneCellAnchor>
  <xdr:oneCellAnchor>
    <xdr:from>
      <xdr:col>1</xdr:col>
      <xdr:colOff>0</xdr:colOff>
      <xdr:row>205</xdr:row>
      <xdr:rowOff>0</xdr:rowOff>
    </xdr:from>
    <xdr:ext cx="333375" cy="390529"/>
    <xdr:pic>
      <xdr:nvPicPr>
        <xdr:cNvPr id="17" name="Picture 343"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 y="117243225"/>
          <a:ext cx="333375" cy="390529"/>
        </a:xfrm>
        <a:prstGeom prst="rect">
          <a:avLst/>
        </a:prstGeom>
        <a:noFill/>
        <a:ln w="9525">
          <a:noFill/>
          <a:miter lim="800000"/>
          <a:headEnd/>
          <a:tailEnd/>
        </a:ln>
      </xdr:spPr>
    </xdr:pic>
    <xdr:clientData/>
  </xdr:oneCellAnchor>
  <xdr:oneCellAnchor>
    <xdr:from>
      <xdr:col>1</xdr:col>
      <xdr:colOff>9525</xdr:colOff>
      <xdr:row>230</xdr:row>
      <xdr:rowOff>9525</xdr:rowOff>
    </xdr:from>
    <xdr:ext cx="286807" cy="352969"/>
    <xdr:pic>
      <xdr:nvPicPr>
        <xdr:cNvPr id="21"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0" y="131111625"/>
          <a:ext cx="286807" cy="352969"/>
        </a:xfrm>
        <a:prstGeom prst="rect">
          <a:avLst/>
        </a:prstGeom>
        <a:noFill/>
        <a:ln w="9525">
          <a:noFill/>
          <a:miter lim="800000"/>
          <a:headEnd/>
          <a:tailEnd/>
        </a:ln>
      </xdr:spPr>
    </xdr:pic>
    <xdr:clientData/>
  </xdr:oneCellAnchor>
  <xdr:oneCellAnchor>
    <xdr:from>
      <xdr:col>0</xdr:col>
      <xdr:colOff>304800</xdr:colOff>
      <xdr:row>263</xdr:row>
      <xdr:rowOff>85725</xdr:rowOff>
    </xdr:from>
    <xdr:ext cx="333375" cy="390525"/>
    <xdr:pic>
      <xdr:nvPicPr>
        <xdr:cNvPr id="22"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04800" y="150456900"/>
          <a:ext cx="333375" cy="390525"/>
        </a:xfrm>
        <a:prstGeom prst="rect">
          <a:avLst/>
        </a:prstGeom>
        <a:noFill/>
        <a:ln w="9525">
          <a:noFill/>
          <a:miter lim="800000"/>
          <a:headEnd/>
          <a:tailEnd/>
        </a:ln>
      </xdr:spPr>
    </xdr:pic>
    <xdr:clientData/>
  </xdr:oneCellAnchor>
  <xdr:oneCellAnchor>
    <xdr:from>
      <xdr:col>6</xdr:col>
      <xdr:colOff>285750</xdr:colOff>
      <xdr:row>263</xdr:row>
      <xdr:rowOff>89019</xdr:rowOff>
    </xdr:from>
    <xdr:ext cx="1456267" cy="400460"/>
    <xdr:pic>
      <xdr:nvPicPr>
        <xdr:cNvPr id="23" name="Picture 214" descr="Tata_DoCoMo.jpg">
          <a:hlinkClick xmlns:r="http://schemas.openxmlformats.org/officeDocument/2006/relationships" r:id="rId17" tooltip="Click Here to Visit TATADOCOMO"/>
          <a:extLst>
            <a:ext uri="{FF2B5EF4-FFF2-40B4-BE49-F238E27FC236}">
              <a16:creationId xmlns="" xmlns:a16="http://schemas.microsoft.com/office/drawing/2014/main" id="{00000000-0008-0000-0B00-000017000000}"/>
            </a:ext>
          </a:extLst>
        </xdr:cNvPr>
        <xdr:cNvPicPr>
          <a:picLocks noChangeAspect="1"/>
        </xdr:cNvPicPr>
      </xdr:nvPicPr>
      <xdr:blipFill>
        <a:blip xmlns:r="http://schemas.openxmlformats.org/officeDocument/2006/relationships" r:embed="rId18" cstate="print"/>
        <a:srcRect/>
        <a:stretch>
          <a:fillRect/>
        </a:stretch>
      </xdr:blipFill>
      <xdr:spPr bwMode="auto">
        <a:xfrm>
          <a:off x="4505325" y="150460194"/>
          <a:ext cx="1456267" cy="400460"/>
        </a:xfrm>
        <a:prstGeom prst="rect">
          <a:avLst/>
        </a:prstGeom>
        <a:noFill/>
        <a:ln w="9525">
          <a:noFill/>
          <a:miter lim="800000"/>
          <a:headEnd/>
          <a:tailEnd/>
        </a:ln>
      </xdr:spPr>
    </xdr:pic>
    <xdr:clientData/>
  </xdr:oneCellAnchor>
  <xdr:oneCellAnchor>
    <xdr:from>
      <xdr:col>1</xdr:col>
      <xdr:colOff>9527</xdr:colOff>
      <xdr:row>290</xdr:row>
      <xdr:rowOff>9526</xdr:rowOff>
    </xdr:from>
    <xdr:ext cx="307974" cy="378883"/>
    <xdr:pic>
      <xdr:nvPicPr>
        <xdr:cNvPr id="24"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23852" y="166420801"/>
          <a:ext cx="307974" cy="378883"/>
        </a:xfrm>
        <a:prstGeom prst="rect">
          <a:avLst/>
        </a:prstGeom>
        <a:noFill/>
        <a:ln w="9525">
          <a:noFill/>
          <a:miter lim="800000"/>
          <a:headEnd/>
          <a:tailEnd/>
        </a:ln>
      </xdr:spPr>
    </xdr:pic>
    <xdr:clientData/>
  </xdr:oneCellAnchor>
  <xdr:oneCellAnchor>
    <xdr:from>
      <xdr:col>6</xdr:col>
      <xdr:colOff>837142</xdr:colOff>
      <xdr:row>290</xdr:row>
      <xdr:rowOff>200108</xdr:rowOff>
    </xdr:from>
    <xdr:ext cx="810683" cy="391050"/>
    <xdr:pic>
      <xdr:nvPicPr>
        <xdr:cNvPr id="25" name="Picture 24" descr="uninor (1).jpg">
          <a:hlinkClick xmlns:r="http://schemas.openxmlformats.org/officeDocument/2006/relationships" r:id="rId19" tooltip="Click Here to Visit UNINOR Website"/>
          <a:extLst>
            <a:ext uri="{FF2B5EF4-FFF2-40B4-BE49-F238E27FC236}">
              <a16:creationId xmlns="" xmlns:a16="http://schemas.microsoft.com/office/drawing/2014/main" id="{00000000-0008-0000-0B00-000019000000}"/>
            </a:ext>
          </a:extLst>
        </xdr:cNvPr>
        <xdr:cNvPicPr>
          <a:picLocks noChangeAspect="1"/>
        </xdr:cNvPicPr>
      </xdr:nvPicPr>
      <xdr:blipFill>
        <a:blip xmlns:r="http://schemas.openxmlformats.org/officeDocument/2006/relationships" r:embed="rId20" cstate="print"/>
        <a:stretch>
          <a:fillRect/>
        </a:stretch>
      </xdr:blipFill>
      <xdr:spPr>
        <a:xfrm>
          <a:off x="5056717" y="166611383"/>
          <a:ext cx="810683" cy="391050"/>
        </a:xfrm>
        <a:prstGeom prst="rect">
          <a:avLst/>
        </a:prstGeom>
      </xdr:spPr>
    </xdr:pic>
    <xdr:clientData/>
  </xdr:oneCellAnchor>
  <xdr:oneCellAnchor>
    <xdr:from>
      <xdr:col>1</xdr:col>
      <xdr:colOff>0</xdr:colOff>
      <xdr:row>311</xdr:row>
      <xdr:rowOff>0</xdr:rowOff>
    </xdr:from>
    <xdr:ext cx="333375" cy="391970"/>
    <xdr:pic>
      <xdr:nvPicPr>
        <xdr:cNvPr id="26"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 y="175555275"/>
          <a:ext cx="333375" cy="391970"/>
        </a:xfrm>
        <a:prstGeom prst="rect">
          <a:avLst/>
        </a:prstGeom>
        <a:noFill/>
        <a:ln w="9525">
          <a:noFill/>
          <a:miter lim="800000"/>
          <a:headEnd/>
          <a:tailEnd/>
        </a:ln>
      </xdr:spPr>
    </xdr:pic>
    <xdr:clientData/>
  </xdr:oneCellAnchor>
  <xdr:oneCellAnchor>
    <xdr:from>
      <xdr:col>6</xdr:col>
      <xdr:colOff>727159</xdr:colOff>
      <xdr:row>309</xdr:row>
      <xdr:rowOff>647694</xdr:rowOff>
    </xdr:from>
    <xdr:ext cx="920742" cy="642414"/>
    <xdr:pic>
      <xdr:nvPicPr>
        <xdr:cNvPr id="27" name="Picture 5">
          <a:extLst>
            <a:ext uri="{FF2B5EF4-FFF2-40B4-BE49-F238E27FC236}">
              <a16:creationId xmlns=""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4946734" y="174878994"/>
          <a:ext cx="920742" cy="642414"/>
        </a:xfrm>
        <a:prstGeom prst="rect">
          <a:avLst/>
        </a:prstGeom>
        <a:noFill/>
        <a:ln>
          <a:noFill/>
        </a:ln>
      </xdr:spPr>
    </xdr:pic>
    <xdr:clientData/>
  </xdr:oneCellAnchor>
  <xdr:twoCellAnchor>
    <xdr:from>
      <xdr:col>7</xdr:col>
      <xdr:colOff>534826</xdr:colOff>
      <xdr:row>1</xdr:row>
      <xdr:rowOff>5604</xdr:rowOff>
    </xdr:from>
    <xdr:to>
      <xdr:col>8</xdr:col>
      <xdr:colOff>657125</xdr:colOff>
      <xdr:row>1</xdr:row>
      <xdr:rowOff>243729</xdr:rowOff>
    </xdr:to>
    <xdr:sp macro="" textlink="">
      <xdr:nvSpPr>
        <xdr:cNvPr id="28" name="TextBox 27">
          <a:extLst>
            <a:ext uri="{FF2B5EF4-FFF2-40B4-BE49-F238E27FC236}">
              <a16:creationId xmlns="" xmlns:a16="http://schemas.microsoft.com/office/drawing/2014/main" id="{00000000-0008-0000-0B00-00001C000000}"/>
            </a:ext>
          </a:extLst>
        </xdr:cNvPr>
        <xdr:cNvSpPr txBox="1"/>
      </xdr:nvSpPr>
      <xdr:spPr>
        <a:xfrm>
          <a:off x="6411751" y="196104"/>
          <a:ext cx="17320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solidFill>
                <a:schemeClr val="accent3">
                  <a:lumMod val="20000"/>
                  <a:lumOff val="80000"/>
                </a:schemeClr>
              </a:solidFill>
            </a:rPr>
            <a:t>BACK</a:t>
          </a:r>
          <a:r>
            <a:rPr lang="en-US" sz="1050" baseline="0">
              <a:solidFill>
                <a:schemeClr val="accent3">
                  <a:lumMod val="20000"/>
                  <a:lumOff val="80000"/>
                </a:schemeClr>
              </a:solidFill>
            </a:rPr>
            <a:t> TO INDEX</a:t>
          </a:r>
          <a:endParaRPr lang="en-US" sz="1050">
            <a:solidFill>
              <a:schemeClr val="accent3">
                <a:lumMod val="20000"/>
                <a:lumOff val="80000"/>
              </a:schemeClr>
            </a:solidFill>
          </a:endParaRPr>
        </a:p>
      </xdr:txBody>
    </xdr:sp>
    <xdr:clientData/>
  </xdr:twoCellAnchor>
  <xdr:oneCellAnchor>
    <xdr:from>
      <xdr:col>11</xdr:col>
      <xdr:colOff>74082</xdr:colOff>
      <xdr:row>23</xdr:row>
      <xdr:rowOff>0</xdr:rowOff>
    </xdr:from>
    <xdr:ext cx="333375" cy="390525"/>
    <xdr:pic>
      <xdr:nvPicPr>
        <xdr:cNvPr id="29" name="Picture 32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75382" y="8039100"/>
          <a:ext cx="333375" cy="390525"/>
        </a:xfrm>
        <a:prstGeom prst="rect">
          <a:avLst/>
        </a:prstGeom>
        <a:noFill/>
        <a:ln w="9525">
          <a:noFill/>
          <a:miter lim="800000"/>
          <a:headEnd/>
          <a:tailEnd/>
        </a:ln>
      </xdr:spPr>
    </xdr:pic>
    <xdr:clientData/>
  </xdr:oneCellAnchor>
  <xdr:oneCellAnchor>
    <xdr:from>
      <xdr:col>11</xdr:col>
      <xdr:colOff>42333</xdr:colOff>
      <xdr:row>44</xdr:row>
      <xdr:rowOff>0</xdr:rowOff>
    </xdr:from>
    <xdr:ext cx="333375" cy="387349"/>
    <xdr:pic>
      <xdr:nvPicPr>
        <xdr:cNvPr id="30" name="Picture 32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43633" y="21688425"/>
          <a:ext cx="333375" cy="387349"/>
        </a:xfrm>
        <a:prstGeom prst="rect">
          <a:avLst/>
        </a:prstGeom>
        <a:noFill/>
        <a:ln w="9525">
          <a:noFill/>
          <a:miter lim="800000"/>
          <a:headEnd/>
          <a:tailEnd/>
        </a:ln>
      </xdr:spPr>
    </xdr:pic>
    <xdr:clientData/>
  </xdr:oneCellAnchor>
  <xdr:oneCellAnchor>
    <xdr:from>
      <xdr:col>11</xdr:col>
      <xdr:colOff>39159</xdr:colOff>
      <xdr:row>45</xdr:row>
      <xdr:rowOff>568325</xdr:rowOff>
    </xdr:from>
    <xdr:ext cx="329141" cy="392642"/>
    <xdr:pic>
      <xdr:nvPicPr>
        <xdr:cNvPr id="31" name="Picture 330"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40459" y="22942550"/>
          <a:ext cx="329141" cy="392642"/>
        </a:xfrm>
        <a:prstGeom prst="rect">
          <a:avLst/>
        </a:prstGeom>
        <a:noFill/>
        <a:ln w="9525">
          <a:noFill/>
          <a:miter lim="800000"/>
          <a:headEnd/>
          <a:tailEnd/>
        </a:ln>
      </xdr:spPr>
    </xdr:pic>
    <xdr:clientData/>
  </xdr:oneCellAnchor>
  <xdr:oneCellAnchor>
    <xdr:from>
      <xdr:col>9</xdr:col>
      <xdr:colOff>18143</xdr:colOff>
      <xdr:row>18</xdr:row>
      <xdr:rowOff>249464</xdr:rowOff>
    </xdr:from>
    <xdr:ext cx="333375" cy="383721"/>
    <xdr:pic>
      <xdr:nvPicPr>
        <xdr:cNvPr id="32" name="Picture 32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8686800" y="5869214"/>
          <a:ext cx="333375" cy="383721"/>
        </a:xfrm>
        <a:prstGeom prst="rect">
          <a:avLst/>
        </a:prstGeom>
        <a:noFill/>
        <a:ln w="9525">
          <a:noFill/>
          <a:miter lim="800000"/>
          <a:headEnd/>
          <a:tailEnd/>
        </a:ln>
      </xdr:spPr>
    </xdr:pic>
    <xdr:clientData/>
  </xdr:oneCellAnchor>
  <xdr:oneCellAnchor>
    <xdr:from>
      <xdr:col>11</xdr:col>
      <xdr:colOff>42334</xdr:colOff>
      <xdr:row>135</xdr:row>
      <xdr:rowOff>630766</xdr:rowOff>
    </xdr:from>
    <xdr:ext cx="333375" cy="399614"/>
    <xdr:pic>
      <xdr:nvPicPr>
        <xdr:cNvPr id="33"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43634" y="83803066"/>
          <a:ext cx="333375" cy="399614"/>
        </a:xfrm>
        <a:prstGeom prst="rect">
          <a:avLst/>
        </a:prstGeom>
        <a:noFill/>
        <a:ln w="9525">
          <a:noFill/>
          <a:miter lim="800000"/>
          <a:headEnd/>
          <a:tailEnd/>
        </a:ln>
      </xdr:spPr>
    </xdr:pic>
    <xdr:clientData/>
  </xdr:oneCellAnchor>
  <xdr:oneCellAnchor>
    <xdr:from>
      <xdr:col>11</xdr:col>
      <xdr:colOff>52916</xdr:colOff>
      <xdr:row>201</xdr:row>
      <xdr:rowOff>0</xdr:rowOff>
    </xdr:from>
    <xdr:ext cx="333375" cy="392206"/>
    <xdr:pic>
      <xdr:nvPicPr>
        <xdr:cNvPr id="34" name="Picture 341"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54216" y="116643150"/>
          <a:ext cx="333375" cy="392206"/>
        </a:xfrm>
        <a:prstGeom prst="rect">
          <a:avLst/>
        </a:prstGeom>
        <a:noFill/>
        <a:ln w="9525">
          <a:noFill/>
          <a:miter lim="800000"/>
          <a:headEnd/>
          <a:tailEnd/>
        </a:ln>
      </xdr:spPr>
    </xdr:pic>
    <xdr:clientData/>
  </xdr:oneCellAnchor>
  <xdr:oneCellAnchor>
    <xdr:from>
      <xdr:col>11</xdr:col>
      <xdr:colOff>31749</xdr:colOff>
      <xdr:row>205</xdr:row>
      <xdr:rowOff>592667</xdr:rowOff>
    </xdr:from>
    <xdr:ext cx="333375" cy="389031"/>
    <xdr:pic>
      <xdr:nvPicPr>
        <xdr:cNvPr id="35" name="Picture 341"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33049" y="117835892"/>
          <a:ext cx="333375" cy="389031"/>
        </a:xfrm>
        <a:prstGeom prst="rect">
          <a:avLst/>
        </a:prstGeom>
        <a:noFill/>
        <a:ln w="9525">
          <a:noFill/>
          <a:miter lim="800000"/>
          <a:headEnd/>
          <a:tailEnd/>
        </a:ln>
      </xdr:spPr>
    </xdr:pic>
    <xdr:clientData/>
  </xdr:oneCellAnchor>
  <xdr:oneCellAnchor>
    <xdr:from>
      <xdr:col>11</xdr:col>
      <xdr:colOff>42333</xdr:colOff>
      <xdr:row>230</xdr:row>
      <xdr:rowOff>529166</xdr:rowOff>
    </xdr:from>
    <xdr:ext cx="333375" cy="396875"/>
    <xdr:pic>
      <xdr:nvPicPr>
        <xdr:cNvPr id="38"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43633" y="131450291"/>
          <a:ext cx="333375" cy="396875"/>
        </a:xfrm>
        <a:prstGeom prst="rect">
          <a:avLst/>
        </a:prstGeom>
        <a:noFill/>
        <a:ln w="9525">
          <a:noFill/>
          <a:miter lim="800000"/>
          <a:headEnd/>
          <a:tailEnd/>
        </a:ln>
      </xdr:spPr>
    </xdr:pic>
    <xdr:clientData/>
  </xdr:oneCellAnchor>
  <xdr:oneCellAnchor>
    <xdr:from>
      <xdr:col>6</xdr:col>
      <xdr:colOff>1056281</xdr:colOff>
      <xdr:row>229</xdr:row>
      <xdr:rowOff>270932</xdr:rowOff>
    </xdr:from>
    <xdr:ext cx="593661" cy="484780"/>
    <xdr:pic>
      <xdr:nvPicPr>
        <xdr:cNvPr id="39" name="Picture 38">
          <a:extLst>
            <a:ext uri="{FF2B5EF4-FFF2-40B4-BE49-F238E27FC236}">
              <a16:creationId xmlns=""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5275856" y="130534832"/>
          <a:ext cx="593661" cy="4847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11</xdr:col>
      <xdr:colOff>63499</xdr:colOff>
      <xdr:row>262</xdr:row>
      <xdr:rowOff>391583</xdr:rowOff>
    </xdr:from>
    <xdr:ext cx="333375" cy="389465"/>
    <xdr:pic>
      <xdr:nvPicPr>
        <xdr:cNvPr id="40"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64799" y="149991233"/>
          <a:ext cx="333375" cy="389465"/>
        </a:xfrm>
        <a:prstGeom prst="rect">
          <a:avLst/>
        </a:prstGeom>
        <a:noFill/>
        <a:ln w="9525">
          <a:noFill/>
          <a:miter lim="800000"/>
          <a:headEnd/>
          <a:tailEnd/>
        </a:ln>
      </xdr:spPr>
    </xdr:pic>
    <xdr:clientData/>
  </xdr:oneCellAnchor>
  <xdr:oneCellAnchor>
    <xdr:from>
      <xdr:col>11</xdr:col>
      <xdr:colOff>63499</xdr:colOff>
      <xdr:row>265</xdr:row>
      <xdr:rowOff>0</xdr:rowOff>
    </xdr:from>
    <xdr:ext cx="333375" cy="390525"/>
    <xdr:pic>
      <xdr:nvPicPr>
        <xdr:cNvPr id="41"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64799" y="151095075"/>
          <a:ext cx="333375" cy="390525"/>
        </a:xfrm>
        <a:prstGeom prst="rect">
          <a:avLst/>
        </a:prstGeom>
        <a:noFill/>
        <a:ln w="9525">
          <a:noFill/>
          <a:miter lim="800000"/>
          <a:headEnd/>
          <a:tailEnd/>
        </a:ln>
      </xdr:spPr>
    </xdr:pic>
    <xdr:clientData/>
  </xdr:oneCellAnchor>
  <xdr:oneCellAnchor>
    <xdr:from>
      <xdr:col>10</xdr:col>
      <xdr:colOff>1384301</xdr:colOff>
      <xdr:row>290</xdr:row>
      <xdr:rowOff>0</xdr:rowOff>
    </xdr:from>
    <xdr:ext cx="316210" cy="373592"/>
    <xdr:pic>
      <xdr:nvPicPr>
        <xdr:cNvPr id="42"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071101" y="166411275"/>
          <a:ext cx="316210" cy="373592"/>
        </a:xfrm>
        <a:prstGeom prst="rect">
          <a:avLst/>
        </a:prstGeom>
        <a:noFill/>
        <a:ln w="9525">
          <a:noFill/>
          <a:miter lim="800000"/>
          <a:headEnd/>
          <a:tailEnd/>
        </a:ln>
      </xdr:spPr>
    </xdr:pic>
    <xdr:clientData/>
  </xdr:oneCellAnchor>
  <xdr:oneCellAnchor>
    <xdr:from>
      <xdr:col>10</xdr:col>
      <xdr:colOff>1369483</xdr:colOff>
      <xdr:row>311</xdr:row>
      <xdr:rowOff>10583</xdr:rowOff>
    </xdr:from>
    <xdr:ext cx="333375" cy="390912"/>
    <xdr:pic>
      <xdr:nvPicPr>
        <xdr:cNvPr id="43" name="Picture 337"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056283" y="175565858"/>
          <a:ext cx="333375" cy="390912"/>
        </a:xfrm>
        <a:prstGeom prst="rect">
          <a:avLst/>
        </a:prstGeom>
        <a:noFill/>
        <a:ln w="9525">
          <a:noFill/>
          <a:miter lim="800000"/>
          <a:headEnd/>
          <a:tailEnd/>
        </a:ln>
      </xdr:spPr>
    </xdr:pic>
    <xdr:clientData/>
  </xdr:oneCellAnchor>
  <xdr:oneCellAnchor>
    <xdr:from>
      <xdr:col>23</xdr:col>
      <xdr:colOff>400050</xdr:colOff>
      <xdr:row>485</xdr:row>
      <xdr:rowOff>0</xdr:rowOff>
    </xdr:from>
    <xdr:ext cx="333375" cy="361951"/>
    <xdr:pic>
      <xdr:nvPicPr>
        <xdr:cNvPr id="44" name="Picture 337" descr="uparrow">
          <a:hlinkClick xmlns:r="http://schemas.openxmlformats.org/officeDocument/2006/relationships" r:id="rId23" tooltip="Click Here to on Top"/>
          <a:extLst>
            <a:ext uri="{FF2B5EF4-FFF2-40B4-BE49-F238E27FC236}">
              <a16:creationId xmlns=""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8611850" y="211178775"/>
          <a:ext cx="333375" cy="361951"/>
        </a:xfrm>
        <a:prstGeom prst="rect">
          <a:avLst/>
        </a:prstGeom>
        <a:noFill/>
        <a:ln w="9525">
          <a:noFill/>
          <a:miter lim="800000"/>
          <a:headEnd/>
          <a:tailEnd/>
        </a:ln>
      </xdr:spPr>
    </xdr:pic>
    <xdr:clientData/>
  </xdr:oneCellAnchor>
  <xdr:oneCellAnchor>
    <xdr:from>
      <xdr:col>1</xdr:col>
      <xdr:colOff>447675</xdr:colOff>
      <xdr:row>11</xdr:row>
      <xdr:rowOff>85726</xdr:rowOff>
    </xdr:from>
    <xdr:ext cx="971550" cy="605508"/>
    <xdr:pic>
      <xdr:nvPicPr>
        <xdr:cNvPr id="46" name="Picture 5" descr="http://t3.gstatic.com/images?q=tbn:ANd9GcT_kgdYkPMuCinPP7-kez8GGKJWp0DKW72M2R-cPcfDwgpyzlmoxg">
          <a:hlinkClick xmlns:r="http://schemas.openxmlformats.org/officeDocument/2006/relationships" r:id="rId24"/>
          <a:extLst>
            <a:ext uri="{FF2B5EF4-FFF2-40B4-BE49-F238E27FC236}">
              <a16:creationId xmlns=""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000" y="3267076"/>
          <a:ext cx="971550" cy="605508"/>
        </a:xfrm>
        <a:prstGeom prst="rect">
          <a:avLst/>
        </a:prstGeom>
        <a:noFill/>
      </xdr:spPr>
    </xdr:pic>
    <xdr:clientData/>
  </xdr:oneCellAnchor>
  <xdr:oneCellAnchor>
    <xdr:from>
      <xdr:col>6</xdr:col>
      <xdr:colOff>333375</xdr:colOff>
      <xdr:row>7</xdr:row>
      <xdr:rowOff>247650</xdr:rowOff>
    </xdr:from>
    <xdr:ext cx="885825" cy="612751"/>
    <xdr:pic>
      <xdr:nvPicPr>
        <xdr:cNvPr id="47" name="Picture 6" descr="http://www.telit.com/img/images%20market%20intelligence/vodafone_logo.jpg">
          <a:hlinkClick xmlns:r="http://schemas.openxmlformats.org/officeDocument/2006/relationships" r:id="rId26"/>
          <a:extLst>
            <a:ext uri="{FF2B5EF4-FFF2-40B4-BE49-F238E27FC236}">
              <a16:creationId xmlns=""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7" cstate="print"/>
        <a:srcRect l="11714" t="23143" r="12286" b="24286"/>
        <a:stretch>
          <a:fillRect/>
        </a:stretch>
      </xdr:blipFill>
      <xdr:spPr bwMode="auto">
        <a:xfrm>
          <a:off x="4552950" y="2124075"/>
          <a:ext cx="885825" cy="612751"/>
        </a:xfrm>
        <a:prstGeom prst="rect">
          <a:avLst/>
        </a:prstGeom>
        <a:noFill/>
      </xdr:spPr>
    </xdr:pic>
    <xdr:clientData/>
  </xdr:oneCellAnchor>
  <xdr:oneCellAnchor>
    <xdr:from>
      <xdr:col>7</xdr:col>
      <xdr:colOff>542925</xdr:colOff>
      <xdr:row>8</xdr:row>
      <xdr:rowOff>104776</xdr:rowOff>
    </xdr:from>
    <xdr:ext cx="1152525" cy="198811"/>
    <xdr:pic>
      <xdr:nvPicPr>
        <xdr:cNvPr id="48" name="Picture 7" descr="http://www.telecomtiger.com/images/updateImageggl1bc4f8a1-5977-48be-9c6e-18f3037d4356.jpg">
          <a:hlinkClick xmlns:r="http://schemas.openxmlformats.org/officeDocument/2006/relationships" r:id="rId28"/>
          <a:extLst>
            <a:ext uri="{FF2B5EF4-FFF2-40B4-BE49-F238E27FC236}">
              <a16:creationId xmlns=""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9" cstate="print"/>
        <a:srcRect t="36934" b="39024"/>
        <a:stretch>
          <a:fillRect/>
        </a:stretch>
      </xdr:blipFill>
      <xdr:spPr bwMode="auto">
        <a:xfrm>
          <a:off x="6419850" y="2324101"/>
          <a:ext cx="1152525" cy="198811"/>
        </a:xfrm>
        <a:prstGeom prst="rect">
          <a:avLst/>
        </a:prstGeom>
        <a:noFill/>
      </xdr:spPr>
    </xdr:pic>
    <xdr:clientData/>
  </xdr:oneCellAnchor>
  <xdr:oneCellAnchor>
    <xdr:from>
      <xdr:col>7</xdr:col>
      <xdr:colOff>704849</xdr:colOff>
      <xdr:row>4</xdr:row>
      <xdr:rowOff>85725</xdr:rowOff>
    </xdr:from>
    <xdr:ext cx="841375" cy="473273"/>
    <xdr:pic>
      <xdr:nvPicPr>
        <xdr:cNvPr id="49" name="Picture 9" descr="http://profile.ak.fbcdn.net/hprofile-ak-ash3/s160x160/551118_10150995415634245_2105516201_a.jpg">
          <a:hlinkClick xmlns:r="http://schemas.openxmlformats.org/officeDocument/2006/relationships" r:id="rId30"/>
          <a:extLst>
            <a:ext uri="{FF2B5EF4-FFF2-40B4-BE49-F238E27FC236}">
              <a16:creationId xmlns=""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31" cstate="print"/>
        <a:srcRect t="21250" b="22500"/>
        <a:stretch>
          <a:fillRect/>
        </a:stretch>
      </xdr:blipFill>
      <xdr:spPr bwMode="auto">
        <a:xfrm>
          <a:off x="6581774" y="1143000"/>
          <a:ext cx="841375" cy="47327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6</xdr:col>
      <xdr:colOff>537634</xdr:colOff>
      <xdr:row>4</xdr:row>
      <xdr:rowOff>65617</xdr:rowOff>
    </xdr:from>
    <xdr:ext cx="614891" cy="619230"/>
    <xdr:pic>
      <xdr:nvPicPr>
        <xdr:cNvPr id="50" name="Picture 10" descr="http://images.fonearena.com/blog/wp-content/uploads/2011/02/BSNL_6.jpg">
          <a:hlinkClick xmlns:r="http://schemas.openxmlformats.org/officeDocument/2006/relationships" r:id="rId32"/>
          <a:extLst>
            <a:ext uri="{FF2B5EF4-FFF2-40B4-BE49-F238E27FC236}">
              <a16:creationId xmlns=""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33" cstate="print"/>
        <a:srcRect l="7337" t="3198" r="8424" b="5523"/>
        <a:stretch>
          <a:fillRect/>
        </a:stretch>
      </xdr:blipFill>
      <xdr:spPr bwMode="auto">
        <a:xfrm>
          <a:off x="4757209" y="1122892"/>
          <a:ext cx="614891" cy="61923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1</xdr:col>
      <xdr:colOff>761788</xdr:colOff>
      <xdr:row>7</xdr:row>
      <xdr:rowOff>250823</xdr:rowOff>
    </xdr:from>
    <xdr:ext cx="595275" cy="511177"/>
    <xdr:pic>
      <xdr:nvPicPr>
        <xdr:cNvPr id="51" name="Picture 11" descr="http://telecomadda.com/wp-content/uploads/2012/11/mtnl.jpg">
          <a:hlinkClick xmlns:r="http://schemas.openxmlformats.org/officeDocument/2006/relationships" r:id="rId34"/>
          <a:extLst>
            <a:ext uri="{FF2B5EF4-FFF2-40B4-BE49-F238E27FC236}">
              <a16:creationId xmlns=""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1076113" y="2127248"/>
          <a:ext cx="595275" cy="511177"/>
        </a:xfrm>
        <a:prstGeom prst="rect">
          <a:avLst/>
        </a:prstGeom>
        <a:noFill/>
      </xdr:spPr>
    </xdr:pic>
    <xdr:clientData/>
  </xdr:oneCellAnchor>
  <xdr:oneCellAnchor>
    <xdr:from>
      <xdr:col>3</xdr:col>
      <xdr:colOff>520699</xdr:colOff>
      <xdr:row>7</xdr:row>
      <xdr:rowOff>336550</xdr:rowOff>
    </xdr:from>
    <xdr:ext cx="1449917" cy="308330"/>
    <xdr:pic>
      <xdr:nvPicPr>
        <xdr:cNvPr id="52" name="Picture 13" descr="http://logok.org/wp-content/uploads/2010/12/tata-docomo2.png">
          <a:hlinkClick xmlns:r="http://schemas.openxmlformats.org/officeDocument/2006/relationships" r:id="rId36"/>
          <a:extLst>
            <a:ext uri="{FF2B5EF4-FFF2-40B4-BE49-F238E27FC236}">
              <a16:creationId xmlns=""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37" cstate="print"/>
        <a:srcRect t="20749" b="18809"/>
        <a:stretch>
          <a:fillRect/>
        </a:stretch>
      </xdr:blipFill>
      <xdr:spPr bwMode="auto">
        <a:xfrm>
          <a:off x="2625724" y="2212975"/>
          <a:ext cx="1449917" cy="308330"/>
        </a:xfrm>
        <a:prstGeom prst="rect">
          <a:avLst/>
        </a:prstGeom>
        <a:noFill/>
      </xdr:spPr>
    </xdr:pic>
    <xdr:clientData/>
  </xdr:oneCellAnchor>
  <xdr:oneCellAnchor>
    <xdr:from>
      <xdr:col>1</xdr:col>
      <xdr:colOff>455085</xdr:colOff>
      <xdr:row>4</xdr:row>
      <xdr:rowOff>63500</xdr:rowOff>
    </xdr:from>
    <xdr:ext cx="887940" cy="419468"/>
    <xdr:pic>
      <xdr:nvPicPr>
        <xdr:cNvPr id="53" name="Picture 14" descr="http://images.fonearena.com/blog/wp-content/uploads/2011/02/airtel-new-logo.jpg">
          <a:hlinkClick xmlns:r="http://schemas.openxmlformats.org/officeDocument/2006/relationships" r:id="rId38"/>
          <a:extLst>
            <a:ext uri="{FF2B5EF4-FFF2-40B4-BE49-F238E27FC236}">
              <a16:creationId xmlns=""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39" cstate="print"/>
        <a:srcRect l="12761" r="9122" b="16374"/>
        <a:stretch>
          <a:fillRect/>
        </a:stretch>
      </xdr:blipFill>
      <xdr:spPr bwMode="auto">
        <a:xfrm>
          <a:off x="769410" y="1120775"/>
          <a:ext cx="887940" cy="4194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3</xdr:col>
      <xdr:colOff>981075</xdr:colOff>
      <xdr:row>4</xdr:row>
      <xdr:rowOff>167218</xdr:rowOff>
    </xdr:from>
    <xdr:ext cx="555980" cy="470957"/>
    <xdr:pic>
      <xdr:nvPicPr>
        <xdr:cNvPr id="54" name="Picture 15" descr="http://im.rediff.com/money/2012/nov/aircel.jpg">
          <a:hlinkClick xmlns:r="http://schemas.openxmlformats.org/officeDocument/2006/relationships" r:id="rId40"/>
          <a:extLst>
            <a:ext uri="{FF2B5EF4-FFF2-40B4-BE49-F238E27FC236}">
              <a16:creationId xmlns=""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2819400" y="1224493"/>
          <a:ext cx="555980" cy="470957"/>
        </a:xfrm>
        <a:prstGeom prst="rect">
          <a:avLst/>
        </a:prstGeom>
        <a:noFill/>
      </xdr:spPr>
    </xdr:pic>
    <xdr:clientData/>
  </xdr:oneCellAnchor>
  <xdr:twoCellAnchor>
    <xdr:from>
      <xdr:col>6</xdr:col>
      <xdr:colOff>371475</xdr:colOff>
      <xdr:row>207</xdr:row>
      <xdr:rowOff>0</xdr:rowOff>
    </xdr:from>
    <xdr:to>
      <xdr:col>7</xdr:col>
      <xdr:colOff>295275</xdr:colOff>
      <xdr:row>207</xdr:row>
      <xdr:rowOff>0</xdr:rowOff>
    </xdr:to>
    <xdr:grpSp>
      <xdr:nvGrpSpPr>
        <xdr:cNvPr id="55" name="Group 54">
          <a:extLst>
            <a:ext uri="{FF2B5EF4-FFF2-40B4-BE49-F238E27FC236}">
              <a16:creationId xmlns="" xmlns:a16="http://schemas.microsoft.com/office/drawing/2014/main" id="{00000000-0008-0000-0B00-000037000000}"/>
            </a:ext>
          </a:extLst>
        </xdr:cNvPr>
        <xdr:cNvGrpSpPr/>
      </xdr:nvGrpSpPr>
      <xdr:grpSpPr>
        <a:xfrm>
          <a:off x="5184775" y="128473200"/>
          <a:ext cx="1816100" cy="0"/>
          <a:chOff x="3762375" y="2121789"/>
          <a:chExt cx="2290765" cy="221361"/>
        </a:xfrm>
      </xdr:grpSpPr>
      <xdr:grpSp>
        <xdr:nvGrpSpPr>
          <xdr:cNvPr id="56" name="Group 241">
            <a:extLst>
              <a:ext uri="{FF2B5EF4-FFF2-40B4-BE49-F238E27FC236}">
                <a16:creationId xmlns="" xmlns:a16="http://schemas.microsoft.com/office/drawing/2014/main" id="{00000000-0008-0000-0B00-000038000000}"/>
              </a:ext>
            </a:extLst>
          </xdr:cNvPr>
          <xdr:cNvGrpSpPr/>
        </xdr:nvGrpSpPr>
        <xdr:grpSpPr>
          <a:xfrm>
            <a:off x="3762375" y="2133599"/>
            <a:ext cx="233365" cy="209551"/>
            <a:chOff x="3762375" y="2133599"/>
            <a:chExt cx="233365" cy="209551"/>
          </a:xfrm>
        </xdr:grpSpPr>
        <xdr:sp macro="" textlink="">
          <xdr:nvSpPr>
            <xdr:cNvPr id="60" name="Chevron 59">
              <a:extLst>
                <a:ext uri="{FF2B5EF4-FFF2-40B4-BE49-F238E27FC236}">
                  <a16:creationId xmlns="" xmlns:a16="http://schemas.microsoft.com/office/drawing/2014/main" id="{00000000-0008-0000-0B00-00003C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61" name="Chevron 60">
              <a:extLst>
                <a:ext uri="{FF2B5EF4-FFF2-40B4-BE49-F238E27FC236}">
                  <a16:creationId xmlns="" xmlns:a16="http://schemas.microsoft.com/office/drawing/2014/main" id="{00000000-0008-0000-0B00-00003D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57" name="Group 242">
            <a:extLst>
              <a:ext uri="{FF2B5EF4-FFF2-40B4-BE49-F238E27FC236}">
                <a16:creationId xmlns="" xmlns:a16="http://schemas.microsoft.com/office/drawing/2014/main" id="{00000000-0008-0000-0B00-000039000000}"/>
              </a:ext>
            </a:extLst>
          </xdr:cNvPr>
          <xdr:cNvGrpSpPr/>
        </xdr:nvGrpSpPr>
        <xdr:grpSpPr>
          <a:xfrm>
            <a:off x="5819775" y="2121789"/>
            <a:ext cx="233365" cy="209551"/>
            <a:chOff x="5819775" y="2121789"/>
            <a:chExt cx="233365" cy="209551"/>
          </a:xfrm>
        </xdr:grpSpPr>
        <xdr:sp macro="" textlink="">
          <xdr:nvSpPr>
            <xdr:cNvPr id="58" name="Chevron 57">
              <a:extLst>
                <a:ext uri="{FF2B5EF4-FFF2-40B4-BE49-F238E27FC236}">
                  <a16:creationId xmlns="" xmlns:a16="http://schemas.microsoft.com/office/drawing/2014/main" id="{00000000-0008-0000-0B00-00003A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59" name="Chevron 58">
              <a:extLst>
                <a:ext uri="{FF2B5EF4-FFF2-40B4-BE49-F238E27FC236}">
                  <a16:creationId xmlns="" xmlns:a16="http://schemas.microsoft.com/office/drawing/2014/main" id="{00000000-0008-0000-0B00-00003B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6</xdr:col>
      <xdr:colOff>390525</xdr:colOff>
      <xdr:row>176</xdr:row>
      <xdr:rowOff>0</xdr:rowOff>
    </xdr:from>
    <xdr:to>
      <xdr:col>7</xdr:col>
      <xdr:colOff>190500</xdr:colOff>
      <xdr:row>176</xdr:row>
      <xdr:rowOff>0</xdr:rowOff>
    </xdr:to>
    <xdr:grpSp>
      <xdr:nvGrpSpPr>
        <xdr:cNvPr id="62" name="Group 61">
          <a:extLst>
            <a:ext uri="{FF2B5EF4-FFF2-40B4-BE49-F238E27FC236}">
              <a16:creationId xmlns="" xmlns:a16="http://schemas.microsoft.com/office/drawing/2014/main" id="{00000000-0008-0000-0B00-00003E000000}"/>
            </a:ext>
          </a:extLst>
        </xdr:cNvPr>
        <xdr:cNvGrpSpPr/>
      </xdr:nvGrpSpPr>
      <xdr:grpSpPr>
        <a:xfrm>
          <a:off x="5216525" y="111495417"/>
          <a:ext cx="1694392" cy="0"/>
          <a:chOff x="3762375" y="2121789"/>
          <a:chExt cx="2290765" cy="221361"/>
        </a:xfrm>
      </xdr:grpSpPr>
      <xdr:grpSp>
        <xdr:nvGrpSpPr>
          <xdr:cNvPr id="63" name="Group 241">
            <a:extLst>
              <a:ext uri="{FF2B5EF4-FFF2-40B4-BE49-F238E27FC236}">
                <a16:creationId xmlns="" xmlns:a16="http://schemas.microsoft.com/office/drawing/2014/main" id="{00000000-0008-0000-0B00-00003F000000}"/>
              </a:ext>
            </a:extLst>
          </xdr:cNvPr>
          <xdr:cNvGrpSpPr/>
        </xdr:nvGrpSpPr>
        <xdr:grpSpPr>
          <a:xfrm>
            <a:off x="3762375" y="2133599"/>
            <a:ext cx="233365" cy="209551"/>
            <a:chOff x="3762375" y="2133599"/>
            <a:chExt cx="233365" cy="209551"/>
          </a:xfrm>
        </xdr:grpSpPr>
        <xdr:sp macro="" textlink="">
          <xdr:nvSpPr>
            <xdr:cNvPr id="67" name="Chevron 66">
              <a:extLst>
                <a:ext uri="{FF2B5EF4-FFF2-40B4-BE49-F238E27FC236}">
                  <a16:creationId xmlns="" xmlns:a16="http://schemas.microsoft.com/office/drawing/2014/main" id="{00000000-0008-0000-0B00-000043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68" name="Chevron 67">
              <a:extLst>
                <a:ext uri="{FF2B5EF4-FFF2-40B4-BE49-F238E27FC236}">
                  <a16:creationId xmlns="" xmlns:a16="http://schemas.microsoft.com/office/drawing/2014/main" id="{00000000-0008-0000-0B00-000044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64" name="Group 242">
            <a:extLst>
              <a:ext uri="{FF2B5EF4-FFF2-40B4-BE49-F238E27FC236}">
                <a16:creationId xmlns="" xmlns:a16="http://schemas.microsoft.com/office/drawing/2014/main" id="{00000000-0008-0000-0B00-000040000000}"/>
              </a:ext>
            </a:extLst>
          </xdr:cNvPr>
          <xdr:cNvGrpSpPr/>
        </xdr:nvGrpSpPr>
        <xdr:grpSpPr>
          <a:xfrm>
            <a:off x="5819775" y="2121789"/>
            <a:ext cx="233365" cy="209551"/>
            <a:chOff x="5819775" y="2121789"/>
            <a:chExt cx="233365" cy="209551"/>
          </a:xfrm>
        </xdr:grpSpPr>
        <xdr:sp macro="" textlink="">
          <xdr:nvSpPr>
            <xdr:cNvPr id="65" name="Chevron 64">
              <a:extLst>
                <a:ext uri="{FF2B5EF4-FFF2-40B4-BE49-F238E27FC236}">
                  <a16:creationId xmlns="" xmlns:a16="http://schemas.microsoft.com/office/drawing/2014/main" id="{00000000-0008-0000-0B00-000041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66" name="Chevron 65">
              <a:extLst>
                <a:ext uri="{FF2B5EF4-FFF2-40B4-BE49-F238E27FC236}">
                  <a16:creationId xmlns="" xmlns:a16="http://schemas.microsoft.com/office/drawing/2014/main" id="{00000000-0008-0000-0B00-000042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6</xdr:col>
      <xdr:colOff>371475</xdr:colOff>
      <xdr:row>217</xdr:row>
      <xdr:rowOff>0</xdr:rowOff>
    </xdr:from>
    <xdr:to>
      <xdr:col>7</xdr:col>
      <xdr:colOff>295275</xdr:colOff>
      <xdr:row>217</xdr:row>
      <xdr:rowOff>0</xdr:rowOff>
    </xdr:to>
    <xdr:grpSp>
      <xdr:nvGrpSpPr>
        <xdr:cNvPr id="69" name="Group 68">
          <a:extLst>
            <a:ext uri="{FF2B5EF4-FFF2-40B4-BE49-F238E27FC236}">
              <a16:creationId xmlns="" xmlns:a16="http://schemas.microsoft.com/office/drawing/2014/main" id="{00000000-0008-0000-0B00-000045000000}"/>
            </a:ext>
          </a:extLst>
        </xdr:cNvPr>
        <xdr:cNvGrpSpPr/>
      </xdr:nvGrpSpPr>
      <xdr:grpSpPr>
        <a:xfrm>
          <a:off x="5184775" y="137058400"/>
          <a:ext cx="1816100" cy="0"/>
          <a:chOff x="3762375" y="2121789"/>
          <a:chExt cx="2290765" cy="221361"/>
        </a:xfrm>
      </xdr:grpSpPr>
      <xdr:grpSp>
        <xdr:nvGrpSpPr>
          <xdr:cNvPr id="70" name="Group 241">
            <a:extLst>
              <a:ext uri="{FF2B5EF4-FFF2-40B4-BE49-F238E27FC236}">
                <a16:creationId xmlns="" xmlns:a16="http://schemas.microsoft.com/office/drawing/2014/main" id="{00000000-0008-0000-0B00-000046000000}"/>
              </a:ext>
            </a:extLst>
          </xdr:cNvPr>
          <xdr:cNvGrpSpPr/>
        </xdr:nvGrpSpPr>
        <xdr:grpSpPr>
          <a:xfrm>
            <a:off x="3762375" y="2133599"/>
            <a:ext cx="233365" cy="209551"/>
            <a:chOff x="3762375" y="2133599"/>
            <a:chExt cx="233365" cy="209551"/>
          </a:xfrm>
        </xdr:grpSpPr>
        <xdr:sp macro="" textlink="">
          <xdr:nvSpPr>
            <xdr:cNvPr id="74" name="Chevron 73">
              <a:extLst>
                <a:ext uri="{FF2B5EF4-FFF2-40B4-BE49-F238E27FC236}">
                  <a16:creationId xmlns="" xmlns:a16="http://schemas.microsoft.com/office/drawing/2014/main" id="{00000000-0008-0000-0B00-00004A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75" name="Chevron 74">
              <a:extLst>
                <a:ext uri="{FF2B5EF4-FFF2-40B4-BE49-F238E27FC236}">
                  <a16:creationId xmlns="" xmlns:a16="http://schemas.microsoft.com/office/drawing/2014/main" id="{00000000-0008-0000-0B00-00004B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71" name="Group 242">
            <a:extLst>
              <a:ext uri="{FF2B5EF4-FFF2-40B4-BE49-F238E27FC236}">
                <a16:creationId xmlns="" xmlns:a16="http://schemas.microsoft.com/office/drawing/2014/main" id="{00000000-0008-0000-0B00-000047000000}"/>
              </a:ext>
            </a:extLst>
          </xdr:cNvPr>
          <xdr:cNvGrpSpPr/>
        </xdr:nvGrpSpPr>
        <xdr:grpSpPr>
          <a:xfrm>
            <a:off x="5819775" y="2121789"/>
            <a:ext cx="233365" cy="209551"/>
            <a:chOff x="5819775" y="2121789"/>
            <a:chExt cx="233365" cy="209551"/>
          </a:xfrm>
        </xdr:grpSpPr>
        <xdr:sp macro="" textlink="">
          <xdr:nvSpPr>
            <xdr:cNvPr id="72" name="Chevron 71">
              <a:extLst>
                <a:ext uri="{FF2B5EF4-FFF2-40B4-BE49-F238E27FC236}">
                  <a16:creationId xmlns="" xmlns:a16="http://schemas.microsoft.com/office/drawing/2014/main" id="{00000000-0008-0000-0B00-000048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73" name="Chevron 72">
              <a:extLst>
                <a:ext uri="{FF2B5EF4-FFF2-40B4-BE49-F238E27FC236}">
                  <a16:creationId xmlns="" xmlns:a16="http://schemas.microsoft.com/office/drawing/2014/main" id="{00000000-0008-0000-0B00-000049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5</xdr:col>
      <xdr:colOff>1114425</xdr:colOff>
      <xdr:row>138</xdr:row>
      <xdr:rowOff>0</xdr:rowOff>
    </xdr:from>
    <xdr:to>
      <xdr:col>6</xdr:col>
      <xdr:colOff>1485900</xdr:colOff>
      <xdr:row>138</xdr:row>
      <xdr:rowOff>0</xdr:rowOff>
    </xdr:to>
    <xdr:grpSp>
      <xdr:nvGrpSpPr>
        <xdr:cNvPr id="76" name="Group 75">
          <a:extLst>
            <a:ext uri="{FF2B5EF4-FFF2-40B4-BE49-F238E27FC236}">
              <a16:creationId xmlns="" xmlns:a16="http://schemas.microsoft.com/office/drawing/2014/main" id="{00000000-0008-0000-0B00-00004C000000}"/>
            </a:ext>
          </a:extLst>
        </xdr:cNvPr>
        <xdr:cNvGrpSpPr/>
      </xdr:nvGrpSpPr>
      <xdr:grpSpPr>
        <a:xfrm>
          <a:off x="4518025" y="89014300"/>
          <a:ext cx="1781175" cy="0"/>
          <a:chOff x="3762375" y="2121789"/>
          <a:chExt cx="2290765" cy="221361"/>
        </a:xfrm>
      </xdr:grpSpPr>
      <xdr:grpSp>
        <xdr:nvGrpSpPr>
          <xdr:cNvPr id="77" name="Group 241">
            <a:extLst>
              <a:ext uri="{FF2B5EF4-FFF2-40B4-BE49-F238E27FC236}">
                <a16:creationId xmlns="" xmlns:a16="http://schemas.microsoft.com/office/drawing/2014/main" id="{00000000-0008-0000-0B00-00004D000000}"/>
              </a:ext>
            </a:extLst>
          </xdr:cNvPr>
          <xdr:cNvGrpSpPr/>
        </xdr:nvGrpSpPr>
        <xdr:grpSpPr>
          <a:xfrm>
            <a:off x="3762375" y="2133599"/>
            <a:ext cx="233365" cy="209551"/>
            <a:chOff x="3762375" y="2133599"/>
            <a:chExt cx="233365" cy="209551"/>
          </a:xfrm>
        </xdr:grpSpPr>
        <xdr:sp macro="" textlink="">
          <xdr:nvSpPr>
            <xdr:cNvPr id="81" name="Chevron 80">
              <a:extLst>
                <a:ext uri="{FF2B5EF4-FFF2-40B4-BE49-F238E27FC236}">
                  <a16:creationId xmlns="" xmlns:a16="http://schemas.microsoft.com/office/drawing/2014/main" id="{00000000-0008-0000-0B00-000051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2" name="Chevron 81">
              <a:extLst>
                <a:ext uri="{FF2B5EF4-FFF2-40B4-BE49-F238E27FC236}">
                  <a16:creationId xmlns="" xmlns:a16="http://schemas.microsoft.com/office/drawing/2014/main" id="{00000000-0008-0000-0B00-000052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78" name="Group 242">
            <a:extLst>
              <a:ext uri="{FF2B5EF4-FFF2-40B4-BE49-F238E27FC236}">
                <a16:creationId xmlns="" xmlns:a16="http://schemas.microsoft.com/office/drawing/2014/main" id="{00000000-0008-0000-0B00-00004E000000}"/>
              </a:ext>
            </a:extLst>
          </xdr:cNvPr>
          <xdr:cNvGrpSpPr/>
        </xdr:nvGrpSpPr>
        <xdr:grpSpPr>
          <a:xfrm>
            <a:off x="5819775" y="2121789"/>
            <a:ext cx="233365" cy="209551"/>
            <a:chOff x="5819775" y="2121789"/>
            <a:chExt cx="233365" cy="209551"/>
          </a:xfrm>
        </xdr:grpSpPr>
        <xdr:sp macro="" textlink="">
          <xdr:nvSpPr>
            <xdr:cNvPr id="79" name="Chevron 78">
              <a:extLst>
                <a:ext uri="{FF2B5EF4-FFF2-40B4-BE49-F238E27FC236}">
                  <a16:creationId xmlns="" xmlns:a16="http://schemas.microsoft.com/office/drawing/2014/main" id="{00000000-0008-0000-0B00-00004F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0" name="Chevron 79">
              <a:extLst>
                <a:ext uri="{FF2B5EF4-FFF2-40B4-BE49-F238E27FC236}">
                  <a16:creationId xmlns="" xmlns:a16="http://schemas.microsoft.com/office/drawing/2014/main" id="{00000000-0008-0000-0B00-000050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11</xdr:col>
      <xdr:colOff>38100</xdr:colOff>
      <xdr:row>66</xdr:row>
      <xdr:rowOff>6349</xdr:rowOff>
    </xdr:from>
    <xdr:ext cx="333375" cy="390525"/>
    <xdr:pic>
      <xdr:nvPicPr>
        <xdr:cNvPr id="83" name="Picture 332"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39400" y="35239324"/>
          <a:ext cx="333375" cy="390525"/>
        </a:xfrm>
        <a:prstGeom prst="rect">
          <a:avLst/>
        </a:prstGeom>
        <a:noFill/>
        <a:ln w="9525">
          <a:noFill/>
          <a:miter lim="800000"/>
          <a:headEnd/>
          <a:tailEnd/>
        </a:ln>
      </xdr:spPr>
    </xdr:pic>
    <xdr:clientData/>
  </xdr:oneCellAnchor>
  <xdr:twoCellAnchor>
    <xdr:from>
      <xdr:col>6</xdr:col>
      <xdr:colOff>295275</xdr:colOff>
      <xdr:row>48</xdr:row>
      <xdr:rowOff>0</xdr:rowOff>
    </xdr:from>
    <xdr:to>
      <xdr:col>7</xdr:col>
      <xdr:colOff>219075</xdr:colOff>
      <xdr:row>49</xdr:row>
      <xdr:rowOff>0</xdr:rowOff>
    </xdr:to>
    <xdr:grpSp>
      <xdr:nvGrpSpPr>
        <xdr:cNvPr id="84" name="Group 83">
          <a:extLst>
            <a:ext uri="{FF2B5EF4-FFF2-40B4-BE49-F238E27FC236}">
              <a16:creationId xmlns="" xmlns:a16="http://schemas.microsoft.com/office/drawing/2014/main" id="{00000000-0008-0000-0B00-000054000000}"/>
            </a:ext>
          </a:extLst>
        </xdr:cNvPr>
        <xdr:cNvGrpSpPr/>
      </xdr:nvGrpSpPr>
      <xdr:grpSpPr>
        <a:xfrm>
          <a:off x="5121275" y="25929167"/>
          <a:ext cx="1818217" cy="190500"/>
          <a:chOff x="3762375" y="2121789"/>
          <a:chExt cx="2290765" cy="221361"/>
        </a:xfrm>
      </xdr:grpSpPr>
      <xdr:grpSp>
        <xdr:nvGrpSpPr>
          <xdr:cNvPr id="85" name="Group 241">
            <a:extLst>
              <a:ext uri="{FF2B5EF4-FFF2-40B4-BE49-F238E27FC236}">
                <a16:creationId xmlns="" xmlns:a16="http://schemas.microsoft.com/office/drawing/2014/main" id="{00000000-0008-0000-0B00-000055000000}"/>
              </a:ext>
            </a:extLst>
          </xdr:cNvPr>
          <xdr:cNvGrpSpPr/>
        </xdr:nvGrpSpPr>
        <xdr:grpSpPr>
          <a:xfrm>
            <a:off x="3762375" y="2133599"/>
            <a:ext cx="233365" cy="209551"/>
            <a:chOff x="3762375" y="2133599"/>
            <a:chExt cx="233365" cy="209551"/>
          </a:xfrm>
        </xdr:grpSpPr>
        <xdr:sp macro="" textlink="">
          <xdr:nvSpPr>
            <xdr:cNvPr id="89" name="Chevron 88">
              <a:extLst>
                <a:ext uri="{FF2B5EF4-FFF2-40B4-BE49-F238E27FC236}">
                  <a16:creationId xmlns="" xmlns:a16="http://schemas.microsoft.com/office/drawing/2014/main" id="{00000000-0008-0000-0B00-000059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0" name="Chevron 89">
              <a:extLst>
                <a:ext uri="{FF2B5EF4-FFF2-40B4-BE49-F238E27FC236}">
                  <a16:creationId xmlns="" xmlns:a16="http://schemas.microsoft.com/office/drawing/2014/main" id="{00000000-0008-0000-0B00-00005A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86" name="Group 242">
            <a:extLst>
              <a:ext uri="{FF2B5EF4-FFF2-40B4-BE49-F238E27FC236}">
                <a16:creationId xmlns="" xmlns:a16="http://schemas.microsoft.com/office/drawing/2014/main" id="{00000000-0008-0000-0B00-000056000000}"/>
              </a:ext>
            </a:extLst>
          </xdr:cNvPr>
          <xdr:cNvGrpSpPr/>
        </xdr:nvGrpSpPr>
        <xdr:grpSpPr>
          <a:xfrm>
            <a:off x="5819775" y="2121789"/>
            <a:ext cx="233365" cy="209551"/>
            <a:chOff x="5819775" y="2121789"/>
            <a:chExt cx="233365" cy="209551"/>
          </a:xfrm>
        </xdr:grpSpPr>
        <xdr:sp macro="" textlink="">
          <xdr:nvSpPr>
            <xdr:cNvPr id="87" name="Chevron 86">
              <a:extLst>
                <a:ext uri="{FF2B5EF4-FFF2-40B4-BE49-F238E27FC236}">
                  <a16:creationId xmlns="" xmlns:a16="http://schemas.microsoft.com/office/drawing/2014/main" id="{00000000-0008-0000-0B00-000057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8" name="Chevron 87">
              <a:extLst>
                <a:ext uri="{FF2B5EF4-FFF2-40B4-BE49-F238E27FC236}">
                  <a16:creationId xmlns="" xmlns:a16="http://schemas.microsoft.com/office/drawing/2014/main" id="{00000000-0008-0000-0B00-000058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11</xdr:col>
      <xdr:colOff>31749</xdr:colOff>
      <xdr:row>160</xdr:row>
      <xdr:rowOff>687916</xdr:rowOff>
    </xdr:from>
    <xdr:ext cx="333375" cy="390525"/>
    <xdr:pic>
      <xdr:nvPicPr>
        <xdr:cNvPr id="92" name="Picture 339" descr="uparrow">
          <a:hlinkClick xmlns:r="http://schemas.openxmlformats.org/officeDocument/2006/relationships" r:id="rId15" tooltip="Click Here to Navigate to Top"/>
          <a:extLst>
            <a:ext uri="{FF2B5EF4-FFF2-40B4-BE49-F238E27FC236}">
              <a16:creationId xmlns=""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433049" y="100500391"/>
          <a:ext cx="333375" cy="390525"/>
        </a:xfrm>
        <a:prstGeom prst="rect">
          <a:avLst/>
        </a:prstGeom>
        <a:noFill/>
        <a:ln w="9525">
          <a:noFill/>
          <a:miter lim="800000"/>
          <a:headEnd/>
          <a:tailEnd/>
        </a:ln>
      </xdr:spPr>
    </xdr:pic>
    <xdr:clientData/>
  </xdr:oneCellAnchor>
  <xdr:twoCellAnchor>
    <xdr:from>
      <xdr:col>6</xdr:col>
      <xdr:colOff>342900</xdr:colOff>
      <xdr:row>267</xdr:row>
      <xdr:rowOff>1</xdr:rowOff>
    </xdr:from>
    <xdr:to>
      <xdr:col>7</xdr:col>
      <xdr:colOff>266700</xdr:colOff>
      <xdr:row>267</xdr:row>
      <xdr:rowOff>171451</xdr:rowOff>
    </xdr:to>
    <xdr:grpSp>
      <xdr:nvGrpSpPr>
        <xdr:cNvPr id="93" name="Group 92">
          <a:extLst>
            <a:ext uri="{FF2B5EF4-FFF2-40B4-BE49-F238E27FC236}">
              <a16:creationId xmlns="" xmlns:a16="http://schemas.microsoft.com/office/drawing/2014/main" id="{00000000-0008-0000-0B00-00005D000000}"/>
            </a:ext>
          </a:extLst>
        </xdr:cNvPr>
        <xdr:cNvGrpSpPr/>
      </xdr:nvGrpSpPr>
      <xdr:grpSpPr>
        <a:xfrm>
          <a:off x="5156200" y="162420300"/>
          <a:ext cx="1816100" cy="0"/>
          <a:chOff x="3762375" y="2121789"/>
          <a:chExt cx="2290765" cy="221361"/>
        </a:xfrm>
      </xdr:grpSpPr>
      <xdr:grpSp>
        <xdr:nvGrpSpPr>
          <xdr:cNvPr id="94" name="Group 241">
            <a:extLst>
              <a:ext uri="{FF2B5EF4-FFF2-40B4-BE49-F238E27FC236}">
                <a16:creationId xmlns="" xmlns:a16="http://schemas.microsoft.com/office/drawing/2014/main" id="{00000000-0008-0000-0B00-00005E000000}"/>
              </a:ext>
            </a:extLst>
          </xdr:cNvPr>
          <xdr:cNvGrpSpPr/>
        </xdr:nvGrpSpPr>
        <xdr:grpSpPr>
          <a:xfrm>
            <a:off x="3762375" y="2133599"/>
            <a:ext cx="233365" cy="209551"/>
            <a:chOff x="3762375" y="2133599"/>
            <a:chExt cx="233365" cy="209551"/>
          </a:xfrm>
        </xdr:grpSpPr>
        <xdr:sp macro="" textlink="">
          <xdr:nvSpPr>
            <xdr:cNvPr id="98" name="Chevron 97">
              <a:extLst>
                <a:ext uri="{FF2B5EF4-FFF2-40B4-BE49-F238E27FC236}">
                  <a16:creationId xmlns="" xmlns:a16="http://schemas.microsoft.com/office/drawing/2014/main" id="{00000000-0008-0000-0B00-000062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9" name="Chevron 98">
              <a:extLst>
                <a:ext uri="{FF2B5EF4-FFF2-40B4-BE49-F238E27FC236}">
                  <a16:creationId xmlns="" xmlns:a16="http://schemas.microsoft.com/office/drawing/2014/main" id="{00000000-0008-0000-0B00-000063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95" name="Group 242">
            <a:extLst>
              <a:ext uri="{FF2B5EF4-FFF2-40B4-BE49-F238E27FC236}">
                <a16:creationId xmlns="" xmlns:a16="http://schemas.microsoft.com/office/drawing/2014/main" id="{00000000-0008-0000-0B00-00005F000000}"/>
              </a:ext>
            </a:extLst>
          </xdr:cNvPr>
          <xdr:cNvGrpSpPr/>
        </xdr:nvGrpSpPr>
        <xdr:grpSpPr>
          <a:xfrm>
            <a:off x="5819775" y="2121789"/>
            <a:ext cx="233365" cy="209551"/>
            <a:chOff x="5819775" y="2121789"/>
            <a:chExt cx="233365" cy="209551"/>
          </a:xfrm>
        </xdr:grpSpPr>
        <xdr:sp macro="" textlink="">
          <xdr:nvSpPr>
            <xdr:cNvPr id="96" name="Chevron 95">
              <a:extLst>
                <a:ext uri="{FF2B5EF4-FFF2-40B4-BE49-F238E27FC236}">
                  <a16:creationId xmlns="" xmlns:a16="http://schemas.microsoft.com/office/drawing/2014/main" id="{00000000-0008-0000-0B00-000060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7" name="Chevron 96">
              <a:extLst>
                <a:ext uri="{FF2B5EF4-FFF2-40B4-BE49-F238E27FC236}">
                  <a16:creationId xmlns="" xmlns:a16="http://schemas.microsoft.com/office/drawing/2014/main" id="{00000000-0008-0000-0B00-000061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5</xdr:col>
      <xdr:colOff>1095375</xdr:colOff>
      <xdr:row>30</xdr:row>
      <xdr:rowOff>0</xdr:rowOff>
    </xdr:from>
    <xdr:to>
      <xdr:col>6</xdr:col>
      <xdr:colOff>1556809</xdr:colOff>
      <xdr:row>30</xdr:row>
      <xdr:rowOff>0</xdr:rowOff>
    </xdr:to>
    <xdr:grpSp>
      <xdr:nvGrpSpPr>
        <xdr:cNvPr id="100" name="Group 99">
          <a:extLst>
            <a:ext uri="{FF2B5EF4-FFF2-40B4-BE49-F238E27FC236}">
              <a16:creationId xmlns="" xmlns:a16="http://schemas.microsoft.com/office/drawing/2014/main" id="{00000000-0008-0000-0B00-000064000000}"/>
            </a:ext>
          </a:extLst>
        </xdr:cNvPr>
        <xdr:cNvGrpSpPr/>
      </xdr:nvGrpSpPr>
      <xdr:grpSpPr>
        <a:xfrm>
          <a:off x="4513792" y="11112500"/>
          <a:ext cx="1869017" cy="0"/>
          <a:chOff x="3762375" y="2121789"/>
          <a:chExt cx="2290765" cy="221361"/>
        </a:xfrm>
      </xdr:grpSpPr>
      <xdr:grpSp>
        <xdr:nvGrpSpPr>
          <xdr:cNvPr id="101" name="Group 241">
            <a:extLst>
              <a:ext uri="{FF2B5EF4-FFF2-40B4-BE49-F238E27FC236}">
                <a16:creationId xmlns="" xmlns:a16="http://schemas.microsoft.com/office/drawing/2014/main" id="{00000000-0008-0000-0B00-000065000000}"/>
              </a:ext>
            </a:extLst>
          </xdr:cNvPr>
          <xdr:cNvGrpSpPr/>
        </xdr:nvGrpSpPr>
        <xdr:grpSpPr>
          <a:xfrm>
            <a:off x="3762375" y="2133599"/>
            <a:ext cx="233365" cy="209551"/>
            <a:chOff x="3762375" y="2133599"/>
            <a:chExt cx="233365" cy="209551"/>
          </a:xfrm>
        </xdr:grpSpPr>
        <xdr:sp macro="" textlink="">
          <xdr:nvSpPr>
            <xdr:cNvPr id="105" name="Chevron 104">
              <a:extLst>
                <a:ext uri="{FF2B5EF4-FFF2-40B4-BE49-F238E27FC236}">
                  <a16:creationId xmlns="" xmlns:a16="http://schemas.microsoft.com/office/drawing/2014/main" id="{00000000-0008-0000-0B00-000069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06" name="Chevron 105">
              <a:extLst>
                <a:ext uri="{FF2B5EF4-FFF2-40B4-BE49-F238E27FC236}">
                  <a16:creationId xmlns="" xmlns:a16="http://schemas.microsoft.com/office/drawing/2014/main" id="{00000000-0008-0000-0B00-00006A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02" name="Group 242">
            <a:extLst>
              <a:ext uri="{FF2B5EF4-FFF2-40B4-BE49-F238E27FC236}">
                <a16:creationId xmlns="" xmlns:a16="http://schemas.microsoft.com/office/drawing/2014/main" id="{00000000-0008-0000-0B00-000066000000}"/>
              </a:ext>
            </a:extLst>
          </xdr:cNvPr>
          <xdr:cNvGrpSpPr/>
        </xdr:nvGrpSpPr>
        <xdr:grpSpPr>
          <a:xfrm>
            <a:off x="5819775" y="2121789"/>
            <a:ext cx="233365" cy="209551"/>
            <a:chOff x="5819775" y="2121789"/>
            <a:chExt cx="233365" cy="209551"/>
          </a:xfrm>
        </xdr:grpSpPr>
        <xdr:sp macro="" textlink="">
          <xdr:nvSpPr>
            <xdr:cNvPr id="103" name="Chevron 102">
              <a:extLst>
                <a:ext uri="{FF2B5EF4-FFF2-40B4-BE49-F238E27FC236}">
                  <a16:creationId xmlns="" xmlns:a16="http://schemas.microsoft.com/office/drawing/2014/main" id="{00000000-0008-0000-0B00-000067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04" name="Chevron 103">
              <a:extLst>
                <a:ext uri="{FF2B5EF4-FFF2-40B4-BE49-F238E27FC236}">
                  <a16:creationId xmlns="" xmlns:a16="http://schemas.microsoft.com/office/drawing/2014/main" id="{00000000-0008-0000-0B00-000068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6</xdr:col>
      <xdr:colOff>371475</xdr:colOff>
      <xdr:row>68</xdr:row>
      <xdr:rowOff>0</xdr:rowOff>
    </xdr:from>
    <xdr:to>
      <xdr:col>7</xdr:col>
      <xdr:colOff>254000</xdr:colOff>
      <xdr:row>68</xdr:row>
      <xdr:rowOff>144000</xdr:rowOff>
    </xdr:to>
    <xdr:grpSp>
      <xdr:nvGrpSpPr>
        <xdr:cNvPr id="114" name="Group 113">
          <a:extLst>
            <a:ext uri="{FF2B5EF4-FFF2-40B4-BE49-F238E27FC236}">
              <a16:creationId xmlns="" xmlns:a16="http://schemas.microsoft.com/office/drawing/2014/main" id="{00000000-0008-0000-0B00-000072000000}"/>
            </a:ext>
          </a:extLst>
        </xdr:cNvPr>
        <xdr:cNvGrpSpPr/>
      </xdr:nvGrpSpPr>
      <xdr:grpSpPr>
        <a:xfrm>
          <a:off x="5184775" y="39712900"/>
          <a:ext cx="1774825" cy="0"/>
          <a:chOff x="3762375" y="2121789"/>
          <a:chExt cx="2290765" cy="221361"/>
        </a:xfrm>
      </xdr:grpSpPr>
      <xdr:grpSp>
        <xdr:nvGrpSpPr>
          <xdr:cNvPr id="115" name="Group 241">
            <a:extLst>
              <a:ext uri="{FF2B5EF4-FFF2-40B4-BE49-F238E27FC236}">
                <a16:creationId xmlns="" xmlns:a16="http://schemas.microsoft.com/office/drawing/2014/main" id="{00000000-0008-0000-0B00-000073000000}"/>
              </a:ext>
            </a:extLst>
          </xdr:cNvPr>
          <xdr:cNvGrpSpPr/>
        </xdr:nvGrpSpPr>
        <xdr:grpSpPr>
          <a:xfrm>
            <a:off x="3762375" y="2133599"/>
            <a:ext cx="233365" cy="209551"/>
            <a:chOff x="3762375" y="2133599"/>
            <a:chExt cx="233365" cy="209551"/>
          </a:xfrm>
        </xdr:grpSpPr>
        <xdr:sp macro="" textlink="">
          <xdr:nvSpPr>
            <xdr:cNvPr id="119" name="Chevron 118">
              <a:extLst>
                <a:ext uri="{FF2B5EF4-FFF2-40B4-BE49-F238E27FC236}">
                  <a16:creationId xmlns="" xmlns:a16="http://schemas.microsoft.com/office/drawing/2014/main" id="{00000000-0008-0000-0B00-000077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20" name="Chevron 119">
              <a:extLst>
                <a:ext uri="{FF2B5EF4-FFF2-40B4-BE49-F238E27FC236}">
                  <a16:creationId xmlns="" xmlns:a16="http://schemas.microsoft.com/office/drawing/2014/main" id="{00000000-0008-0000-0B00-000078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16" name="Group 242">
            <a:extLst>
              <a:ext uri="{FF2B5EF4-FFF2-40B4-BE49-F238E27FC236}">
                <a16:creationId xmlns="" xmlns:a16="http://schemas.microsoft.com/office/drawing/2014/main" id="{00000000-0008-0000-0B00-000074000000}"/>
              </a:ext>
            </a:extLst>
          </xdr:cNvPr>
          <xdr:cNvGrpSpPr/>
        </xdr:nvGrpSpPr>
        <xdr:grpSpPr>
          <a:xfrm>
            <a:off x="5819775" y="2121789"/>
            <a:ext cx="233365" cy="209551"/>
            <a:chOff x="5819775" y="2121789"/>
            <a:chExt cx="233365" cy="209551"/>
          </a:xfrm>
        </xdr:grpSpPr>
        <xdr:sp macro="" textlink="">
          <xdr:nvSpPr>
            <xdr:cNvPr id="117" name="Chevron 116">
              <a:extLst>
                <a:ext uri="{FF2B5EF4-FFF2-40B4-BE49-F238E27FC236}">
                  <a16:creationId xmlns="" xmlns:a16="http://schemas.microsoft.com/office/drawing/2014/main" id="{00000000-0008-0000-0B00-000075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18" name="Chevron 117">
              <a:extLst>
                <a:ext uri="{FF2B5EF4-FFF2-40B4-BE49-F238E27FC236}">
                  <a16:creationId xmlns="" xmlns:a16="http://schemas.microsoft.com/office/drawing/2014/main" id="{00000000-0008-0000-0B00-000076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6</xdr:col>
      <xdr:colOff>1803400</xdr:colOff>
      <xdr:row>2</xdr:row>
      <xdr:rowOff>76200</xdr:rowOff>
    </xdr:from>
    <xdr:to>
      <xdr:col>7</xdr:col>
      <xdr:colOff>19100</xdr:colOff>
      <xdr:row>2</xdr:row>
      <xdr:rowOff>187325</xdr:rowOff>
    </xdr:to>
    <xdr:sp macro="" textlink="">
      <xdr:nvSpPr>
        <xdr:cNvPr id="134" name="5-Point Star 90">
          <a:extLst>
            <a:ext uri="{FF2B5EF4-FFF2-40B4-BE49-F238E27FC236}">
              <a16:creationId xmlns="" xmlns:a16="http://schemas.microsoft.com/office/drawing/2014/main" id="{00000000-0008-0000-0B00-000086000000}"/>
            </a:ext>
          </a:extLst>
        </xdr:cNvPr>
        <xdr:cNvSpPr/>
      </xdr:nvSpPr>
      <xdr:spPr>
        <a:xfrm>
          <a:off x="6616700" y="609600"/>
          <a:ext cx="108000" cy="1111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4</xdr:col>
      <xdr:colOff>161551</xdr:colOff>
      <xdr:row>5</xdr:row>
      <xdr:rowOff>250328</xdr:rowOff>
    </xdr:from>
    <xdr:ext cx="1025587" cy="522119"/>
    <xdr:pic>
      <xdr:nvPicPr>
        <xdr:cNvPr id="29" name="Picture 28" descr="uninor.jpg">
          <a:hlinkClick xmlns:r="http://schemas.openxmlformats.org/officeDocument/2006/relationships" r:id="rId1" tooltip="Click Here to View Details"/>
          <a:extLst>
            <a:ext uri="{FF2B5EF4-FFF2-40B4-BE49-F238E27FC236}">
              <a16:creationId xmlns="" xmlns:a16="http://schemas.microsoft.com/office/drawing/2014/main" id="{00000000-0008-0000-0C00-00001D000000}"/>
            </a:ext>
          </a:extLst>
        </xdr:cNvPr>
        <xdr:cNvPicPr>
          <a:picLocks noChangeAspect="1"/>
        </xdr:cNvPicPr>
      </xdr:nvPicPr>
      <xdr:blipFill>
        <a:blip xmlns:r="http://schemas.openxmlformats.org/officeDocument/2006/relationships" r:embed="rId2" cstate="print"/>
        <a:stretch>
          <a:fillRect/>
        </a:stretch>
      </xdr:blipFill>
      <xdr:spPr>
        <a:xfrm>
          <a:off x="6790951" y="2193428"/>
          <a:ext cx="1025587" cy="522119"/>
        </a:xfrm>
        <a:prstGeom prst="roundRect">
          <a:avLst>
            <a:gd name="adj" fmla="val 8594"/>
          </a:avLst>
        </a:prstGeom>
        <a:solidFill>
          <a:srgbClr val="FFFFFF">
            <a:shade val="85000"/>
          </a:srgbClr>
        </a:solidFill>
        <a:ln>
          <a:noFill/>
        </a:ln>
        <a:effectLst>
          <a:reflection blurRad="6350" stA="52000" endA="300" endPos="35000" dir="5400000" sy="-100000" algn="bl" rotWithShape="0"/>
        </a:effectLst>
      </xdr:spPr>
    </xdr:pic>
    <xdr:clientData/>
  </xdr:oneCellAnchor>
  <xdr:oneCellAnchor>
    <xdr:from>
      <xdr:col>4</xdr:col>
      <xdr:colOff>262282</xdr:colOff>
      <xdr:row>3</xdr:row>
      <xdr:rowOff>493937</xdr:rowOff>
    </xdr:from>
    <xdr:ext cx="621961" cy="508001"/>
    <xdr:pic>
      <xdr:nvPicPr>
        <xdr:cNvPr id="11" name="Picture 11" descr="http://aeiindore.com/members/Idea/idea-logo.gif">
          <a:hlinkClick xmlns:r="http://schemas.openxmlformats.org/officeDocument/2006/relationships" r:id="rId3"/>
          <a:extLst>
            <a:ext uri="{FF2B5EF4-FFF2-40B4-BE49-F238E27FC236}">
              <a16:creationId xmlns=""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891682" y="1341662"/>
          <a:ext cx="621961" cy="50800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3</xdr:col>
      <xdr:colOff>1352550</xdr:colOff>
      <xdr:row>142</xdr:row>
      <xdr:rowOff>24798</xdr:rowOff>
    </xdr:from>
    <xdr:ext cx="785281" cy="656072"/>
    <xdr:pic>
      <xdr:nvPicPr>
        <xdr:cNvPr id="2" name="Picture 1" descr="BSNL.jpg">
          <a:hlinkClick xmlns:r="http://schemas.openxmlformats.org/officeDocument/2006/relationships" r:id="rId5" tooltip="Click Here to View Details"/>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6" cstate="print"/>
        <a:stretch>
          <a:fillRect/>
        </a:stretch>
      </xdr:blipFill>
      <xdr:spPr>
        <a:xfrm>
          <a:off x="5038725" y="67328448"/>
          <a:ext cx="785281" cy="656072"/>
        </a:xfrm>
        <a:prstGeom prst="rect">
          <a:avLst/>
        </a:prstGeom>
        <a:noFill/>
        <a:ln>
          <a:noFill/>
        </a:ln>
        <a:effectLst>
          <a:reflection blurRad="6350" stA="52000" endA="300" endPos="35000" dir="5400000" sy="-100000" algn="bl" rotWithShape="0"/>
        </a:effectLst>
      </xdr:spPr>
    </xdr:pic>
    <xdr:clientData/>
  </xdr:oneCellAnchor>
  <xdr:oneCellAnchor>
    <xdr:from>
      <xdr:col>2</xdr:col>
      <xdr:colOff>600075</xdr:colOff>
      <xdr:row>3</xdr:row>
      <xdr:rowOff>502708</xdr:rowOff>
    </xdr:from>
    <xdr:ext cx="590550" cy="479380"/>
    <xdr:pic>
      <xdr:nvPicPr>
        <xdr:cNvPr id="3" name="Picture 2">
          <a:hlinkClick xmlns:r="http://schemas.openxmlformats.org/officeDocument/2006/relationships" r:id="rId7" tooltip="Click here to view Aircel details"/>
          <a:extLst>
            <a:ext uri="{FF2B5EF4-FFF2-40B4-BE49-F238E27FC236}">
              <a16:creationId xmlns=""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81325" y="1350433"/>
          <a:ext cx="590550" cy="4793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3</xdr:col>
      <xdr:colOff>1370825</xdr:colOff>
      <xdr:row>94</xdr:row>
      <xdr:rowOff>266701</xdr:rowOff>
    </xdr:from>
    <xdr:ext cx="735227" cy="400050"/>
    <xdr:pic>
      <xdr:nvPicPr>
        <xdr:cNvPr id="4" name="Picture 3" descr="http://content.answers.com/main/content/wp/en/thumb/5/5a/180px-VodafoneNewLogo.jpg">
          <a:hlinkClick xmlns:r="http://schemas.openxmlformats.org/officeDocument/2006/relationships" r:id="rId9" tooltip="Click Here to Visit Vodafone Home Page"/>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57000" y="43014901"/>
          <a:ext cx="735227" cy="400050"/>
        </a:xfrm>
        <a:prstGeom prst="rect">
          <a:avLst/>
        </a:prstGeom>
        <a:noFill/>
        <a:ln w="9525">
          <a:noFill/>
          <a:miter lim="800000"/>
          <a:headEnd/>
          <a:tailEnd/>
        </a:ln>
      </xdr:spPr>
    </xdr:pic>
    <xdr:clientData/>
  </xdr:oneCellAnchor>
  <xdr:oneCellAnchor>
    <xdr:from>
      <xdr:col>1</xdr:col>
      <xdr:colOff>9527</xdr:colOff>
      <xdr:row>20</xdr:row>
      <xdr:rowOff>9526</xdr:rowOff>
    </xdr:from>
    <xdr:ext cx="238124" cy="280458"/>
    <xdr:pic>
      <xdr:nvPicPr>
        <xdr:cNvPr id="6" name="Picture 189"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4827" y="6515101"/>
          <a:ext cx="238124" cy="280458"/>
        </a:xfrm>
        <a:prstGeom prst="rect">
          <a:avLst/>
        </a:prstGeom>
        <a:noFill/>
        <a:ln w="9525">
          <a:noFill/>
          <a:miter lim="800000"/>
          <a:headEnd/>
          <a:tailEnd/>
        </a:ln>
      </xdr:spPr>
    </xdr:pic>
    <xdr:clientData/>
  </xdr:oneCellAnchor>
  <xdr:oneCellAnchor>
    <xdr:from>
      <xdr:col>0</xdr:col>
      <xdr:colOff>486833</xdr:colOff>
      <xdr:row>186</xdr:row>
      <xdr:rowOff>7846</xdr:rowOff>
    </xdr:from>
    <xdr:ext cx="294217" cy="324035"/>
    <xdr:pic>
      <xdr:nvPicPr>
        <xdr:cNvPr id="7" name="Picture 203"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86833" y="88628446"/>
          <a:ext cx="294217" cy="324035"/>
        </a:xfrm>
        <a:prstGeom prst="rect">
          <a:avLst/>
        </a:prstGeom>
        <a:noFill/>
        <a:ln w="9525">
          <a:noFill/>
          <a:miter lim="800000"/>
          <a:headEnd/>
          <a:tailEnd/>
        </a:ln>
      </xdr:spPr>
    </xdr:pic>
    <xdr:clientData/>
  </xdr:oneCellAnchor>
  <xdr:oneCellAnchor>
    <xdr:from>
      <xdr:col>3</xdr:col>
      <xdr:colOff>1720955</xdr:colOff>
      <xdr:row>252</xdr:row>
      <xdr:rowOff>104776</xdr:rowOff>
    </xdr:from>
    <xdr:ext cx="1161277" cy="190499"/>
    <xdr:pic>
      <xdr:nvPicPr>
        <xdr:cNvPr id="8" name="Picture 214" descr="reliance">
          <a:extLst>
            <a:ext uri="{FF2B5EF4-FFF2-40B4-BE49-F238E27FC236}">
              <a16:creationId xmlns=""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407130" y="125015626"/>
          <a:ext cx="1161277" cy="190499"/>
        </a:xfrm>
        <a:prstGeom prst="rect">
          <a:avLst/>
        </a:prstGeom>
        <a:noFill/>
        <a:ln w="9525">
          <a:noFill/>
          <a:miter lim="800000"/>
          <a:headEnd/>
          <a:tailEnd/>
        </a:ln>
      </xdr:spPr>
    </xdr:pic>
    <xdr:clientData/>
  </xdr:oneCellAnchor>
  <xdr:oneCellAnchor>
    <xdr:from>
      <xdr:col>1</xdr:col>
      <xdr:colOff>9524</xdr:colOff>
      <xdr:row>253</xdr:row>
      <xdr:rowOff>13448</xdr:rowOff>
    </xdr:from>
    <xdr:ext cx="333375" cy="388284"/>
    <xdr:pic>
      <xdr:nvPicPr>
        <xdr:cNvPr id="9" name="Picture 215"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4824" y="125324348"/>
          <a:ext cx="333375" cy="388284"/>
        </a:xfrm>
        <a:prstGeom prst="rect">
          <a:avLst/>
        </a:prstGeom>
        <a:noFill/>
        <a:ln w="9525">
          <a:noFill/>
          <a:miter lim="800000"/>
          <a:headEnd/>
          <a:tailEnd/>
        </a:ln>
      </xdr:spPr>
    </xdr:pic>
    <xdr:clientData/>
  </xdr:oneCellAnchor>
  <xdr:oneCellAnchor>
    <xdr:from>
      <xdr:col>1</xdr:col>
      <xdr:colOff>448765</xdr:colOff>
      <xdr:row>6</xdr:row>
      <xdr:rowOff>206126</xdr:rowOff>
    </xdr:from>
    <xdr:ext cx="1023313" cy="860674"/>
    <xdr:pic>
      <xdr:nvPicPr>
        <xdr:cNvPr id="12" name="Picture 11" descr="VODAFONE.jpg">
          <a:hlinkClick xmlns:r="http://schemas.openxmlformats.org/officeDocument/2006/relationships" r:id="rId15" tooltip="Click Here to view Details"/>
          <a:extLst>
            <a:ext uri="{FF2B5EF4-FFF2-40B4-BE49-F238E27FC236}">
              <a16:creationId xmlns="" xmlns:a16="http://schemas.microsoft.com/office/drawing/2014/main" id="{00000000-0008-0000-0C00-00000C000000}"/>
            </a:ext>
          </a:extLst>
        </xdr:cNvPr>
        <xdr:cNvPicPr>
          <a:picLocks noChangeAspect="1"/>
        </xdr:cNvPicPr>
      </xdr:nvPicPr>
      <xdr:blipFill>
        <a:blip xmlns:r="http://schemas.openxmlformats.org/officeDocument/2006/relationships" r:embed="rId16" cstate="print"/>
        <a:stretch>
          <a:fillRect/>
        </a:stretch>
      </xdr:blipFill>
      <xdr:spPr>
        <a:xfrm>
          <a:off x="944065" y="3092201"/>
          <a:ext cx="1023313" cy="860674"/>
        </a:xfrm>
        <a:prstGeom prst="roundRect">
          <a:avLst>
            <a:gd name="adj" fmla="val 8594"/>
          </a:avLst>
        </a:prstGeom>
        <a:solidFill>
          <a:srgbClr val="FFFFFF">
            <a:shade val="85000"/>
          </a:srgbClr>
        </a:solidFill>
        <a:ln>
          <a:noFill/>
        </a:ln>
        <a:effectLst>
          <a:reflection blurRad="6350" stA="52000" endA="300" endPos="35000" dir="5400000" sy="-100000" algn="bl" rotWithShape="0"/>
        </a:effectLst>
      </xdr:spPr>
    </xdr:pic>
    <xdr:clientData/>
  </xdr:oneCellAnchor>
  <xdr:oneCellAnchor>
    <xdr:from>
      <xdr:col>3</xdr:col>
      <xdr:colOff>1143001</xdr:colOff>
      <xdr:row>3</xdr:row>
      <xdr:rowOff>333374</xdr:rowOff>
    </xdr:from>
    <xdr:ext cx="895350" cy="744389"/>
    <xdr:pic>
      <xdr:nvPicPr>
        <xdr:cNvPr id="13" name="Picture 12" descr="BSNL.jpg">
          <a:hlinkClick xmlns:r="http://schemas.openxmlformats.org/officeDocument/2006/relationships" r:id="rId17" tooltip="Click Here to View Details"/>
          <a:extLst>
            <a:ext uri="{FF2B5EF4-FFF2-40B4-BE49-F238E27FC236}">
              <a16:creationId xmlns=""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stretch>
          <a:fillRect/>
        </a:stretch>
      </xdr:blipFill>
      <xdr:spPr>
        <a:xfrm>
          <a:off x="4829176" y="1181099"/>
          <a:ext cx="895350" cy="744389"/>
        </a:xfrm>
        <a:prstGeom prst="rect">
          <a:avLst/>
        </a:prstGeom>
        <a:noFill/>
        <a:ln>
          <a:noFill/>
        </a:ln>
        <a:effectLst>
          <a:reflection blurRad="6350" stA="52000" endA="300" endPos="35000" dir="5400000" sy="-100000" algn="bl" rotWithShape="0"/>
        </a:effectLst>
      </xdr:spPr>
    </xdr:pic>
    <xdr:clientData/>
  </xdr:oneCellAnchor>
  <xdr:oneCellAnchor>
    <xdr:from>
      <xdr:col>3</xdr:col>
      <xdr:colOff>1004359</xdr:colOff>
      <xdr:row>5</xdr:row>
      <xdr:rowOff>306482</xdr:rowOff>
    </xdr:from>
    <xdr:ext cx="1375833" cy="461978"/>
    <xdr:pic>
      <xdr:nvPicPr>
        <xdr:cNvPr id="14" name="Picture 13" descr="Tata_DoCoMo.jpg">
          <a:hlinkClick xmlns:r="http://schemas.openxmlformats.org/officeDocument/2006/relationships" r:id="rId18" tooltip="Click Here to View Detials"/>
          <a:extLst>
            <a:ext uri="{FF2B5EF4-FFF2-40B4-BE49-F238E27FC236}">
              <a16:creationId xmlns="" xmlns:a16="http://schemas.microsoft.com/office/drawing/2014/main" id="{00000000-0008-0000-0C00-00000E000000}"/>
            </a:ext>
          </a:extLst>
        </xdr:cNvPr>
        <xdr:cNvPicPr>
          <a:picLocks noChangeAspect="1"/>
        </xdr:cNvPicPr>
      </xdr:nvPicPr>
      <xdr:blipFill>
        <a:blip xmlns:r="http://schemas.openxmlformats.org/officeDocument/2006/relationships" r:embed="rId19" cstate="print"/>
        <a:stretch>
          <a:fillRect/>
        </a:stretch>
      </xdr:blipFill>
      <xdr:spPr>
        <a:xfrm>
          <a:off x="4690534" y="2249582"/>
          <a:ext cx="1375833" cy="46197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3</xdr:col>
      <xdr:colOff>1458110</xdr:colOff>
      <xdr:row>333</xdr:row>
      <xdr:rowOff>142875</xdr:rowOff>
    </xdr:from>
    <xdr:ext cx="1513689" cy="323850"/>
    <xdr:pic>
      <xdr:nvPicPr>
        <xdr:cNvPr id="15" name="Picture 214" descr="Tata_DoCoMo.jpg">
          <a:hlinkClick xmlns:r="http://schemas.openxmlformats.org/officeDocument/2006/relationships" r:id="rId20" tooltip="Click Here to Visit TATADOCOMO"/>
          <a:extLst>
            <a:ext uri="{FF2B5EF4-FFF2-40B4-BE49-F238E27FC236}">
              <a16:creationId xmlns="" xmlns:a16="http://schemas.microsoft.com/office/drawing/2014/main" id="{00000000-0008-0000-0C00-00000F000000}"/>
            </a:ext>
          </a:extLst>
        </xdr:cNvPr>
        <xdr:cNvPicPr>
          <a:picLocks noChangeAspect="1"/>
        </xdr:cNvPicPr>
      </xdr:nvPicPr>
      <xdr:blipFill>
        <a:blip xmlns:r="http://schemas.openxmlformats.org/officeDocument/2006/relationships" r:embed="rId19" cstate="print"/>
        <a:srcRect/>
        <a:stretch>
          <a:fillRect/>
        </a:stretch>
      </xdr:blipFill>
      <xdr:spPr bwMode="auto">
        <a:xfrm>
          <a:off x="5144285" y="159905700"/>
          <a:ext cx="1513689" cy="323850"/>
        </a:xfrm>
        <a:prstGeom prst="rect">
          <a:avLst/>
        </a:prstGeom>
        <a:noFill/>
        <a:ln w="9525">
          <a:noFill/>
          <a:miter lim="800000"/>
          <a:headEnd/>
          <a:tailEnd/>
        </a:ln>
      </xdr:spPr>
    </xdr:pic>
    <xdr:clientData/>
  </xdr:oneCellAnchor>
  <xdr:oneCellAnchor>
    <xdr:from>
      <xdr:col>3</xdr:col>
      <xdr:colOff>1306540</xdr:colOff>
      <xdr:row>18</xdr:row>
      <xdr:rowOff>295276</xdr:rowOff>
    </xdr:from>
    <xdr:ext cx="1058741" cy="466724"/>
    <xdr:pic>
      <xdr:nvPicPr>
        <xdr:cNvPr id="16" name="Picture 1" descr="http://t2.gstatic.com/images?q=tbn:ANd9GcTCMJh6cCWo9Ks0nloaofDpdgbJDhcXqQEFk1XTz0SzCiubmVVd">
          <a:hlinkClick xmlns:r="http://schemas.openxmlformats.org/officeDocument/2006/relationships" r:id="rId21" tooltip="Click here to view Airtel Homepage"/>
          <a:extLst>
            <a:ext uri="{FF2B5EF4-FFF2-40B4-BE49-F238E27FC236}">
              <a16:creationId xmlns=""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4992715" y="6019801"/>
          <a:ext cx="1058741" cy="46672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1</xdr:col>
      <xdr:colOff>407894</xdr:colOff>
      <xdr:row>3</xdr:row>
      <xdr:rowOff>424143</xdr:rowOff>
    </xdr:from>
    <xdr:ext cx="1157568" cy="509368"/>
    <xdr:pic>
      <xdr:nvPicPr>
        <xdr:cNvPr id="17" name="Picture 1" descr="http://t2.gstatic.com/images?q=tbn:ANd9GcTCMJh6cCWo9Ks0nloaofDpdgbJDhcXqQEFk1XTz0SzCiubmVVd">
          <a:hlinkClick xmlns:r="http://schemas.openxmlformats.org/officeDocument/2006/relationships" r:id="rId23" tooltip="Click here to view Airtel Homepage"/>
          <a:extLst>
            <a:ext uri="{FF2B5EF4-FFF2-40B4-BE49-F238E27FC236}">
              <a16:creationId xmlns=""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903194" y="1271868"/>
          <a:ext cx="1157568" cy="509368"/>
        </a:xfrm>
        <a:prstGeom prst="roundRect">
          <a:avLst>
            <a:gd name="adj" fmla="val 8594"/>
          </a:avLst>
        </a:prstGeom>
        <a:solidFill>
          <a:srgbClr val="FFFFFF">
            <a:shade val="85000"/>
          </a:srgbClr>
        </a:solidFill>
        <a:ln>
          <a:noFill/>
        </a:ln>
        <a:effectLst>
          <a:reflection blurRad="6350" stA="52000" endA="300" endPos="35000" dir="5400000" sy="-100000" algn="bl" rotWithShape="0"/>
        </a:effectLst>
      </xdr:spPr>
    </xdr:pic>
    <xdr:clientData/>
  </xdr:oneCellAnchor>
  <xdr:twoCellAnchor>
    <xdr:from>
      <xdr:col>0</xdr:col>
      <xdr:colOff>459440</xdr:colOff>
      <xdr:row>0</xdr:row>
      <xdr:rowOff>134470</xdr:rowOff>
    </xdr:from>
    <xdr:to>
      <xdr:col>5</xdr:col>
      <xdr:colOff>68035</xdr:colOff>
      <xdr:row>1</xdr:row>
      <xdr:rowOff>363068</xdr:rowOff>
    </xdr:to>
    <xdr:grpSp>
      <xdr:nvGrpSpPr>
        <xdr:cNvPr id="18" name="Group 17">
          <a:extLst>
            <a:ext uri="{FF2B5EF4-FFF2-40B4-BE49-F238E27FC236}">
              <a16:creationId xmlns="" xmlns:a16="http://schemas.microsoft.com/office/drawing/2014/main" id="{00000000-0008-0000-0C00-000012000000}"/>
            </a:ext>
          </a:extLst>
        </xdr:cNvPr>
        <xdr:cNvGrpSpPr/>
      </xdr:nvGrpSpPr>
      <xdr:grpSpPr>
        <a:xfrm>
          <a:off x="459440" y="134470"/>
          <a:ext cx="10188672" cy="423983"/>
          <a:chOff x="495300" y="228600"/>
          <a:chExt cx="10410265" cy="419098"/>
        </a:xfrm>
      </xdr:grpSpPr>
      <xdr:sp macro="" textlink="">
        <xdr:nvSpPr>
          <xdr:cNvPr id="19" name="Rounded Rectangle 18">
            <a:extLst>
              <a:ext uri="{FF2B5EF4-FFF2-40B4-BE49-F238E27FC236}">
                <a16:creationId xmlns="" xmlns:a16="http://schemas.microsoft.com/office/drawing/2014/main" id="{00000000-0008-0000-0C00-000013000000}"/>
              </a:ext>
            </a:extLst>
          </xdr:cNvPr>
          <xdr:cNvSpPr/>
        </xdr:nvSpPr>
        <xdr:spPr>
          <a:xfrm>
            <a:off x="495300" y="228600"/>
            <a:ext cx="10410265"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New VAS</a:t>
            </a:r>
            <a:r>
              <a:rPr lang="en-US" sz="1600" b="1" baseline="0">
                <a:solidFill>
                  <a:schemeClr val="bg1"/>
                </a:solidFill>
              </a:rPr>
              <a:t> Offerings</a:t>
            </a:r>
            <a:endParaRPr lang="en-US" sz="1600" b="1">
              <a:solidFill>
                <a:schemeClr val="bg1"/>
              </a:solidFill>
            </a:endParaRPr>
          </a:p>
        </xdr:txBody>
      </xdr:sp>
      <xdr:sp macro="" textlink="">
        <xdr:nvSpPr>
          <xdr:cNvPr id="20" name="TextBox 19">
            <a:extLst>
              <a:ext uri="{FF2B5EF4-FFF2-40B4-BE49-F238E27FC236}">
                <a16:creationId xmlns="" xmlns:a16="http://schemas.microsoft.com/office/drawing/2014/main" id="{00000000-0008-0000-0C00-000014000000}"/>
              </a:ext>
            </a:extLst>
          </xdr:cNvPr>
          <xdr:cNvSpPr txBox="1"/>
        </xdr:nvSpPr>
        <xdr:spPr>
          <a:xfrm>
            <a:off x="8726970" y="303680"/>
            <a:ext cx="1445760" cy="258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accent3">
                    <a:lumMod val="20000"/>
                    <a:lumOff val="80000"/>
                  </a:schemeClr>
                </a:solidFill>
              </a:rPr>
              <a:t>BACK</a:t>
            </a:r>
            <a:r>
              <a:rPr lang="en-US" sz="1000" baseline="0">
                <a:solidFill>
                  <a:schemeClr val="accent3">
                    <a:lumMod val="20000"/>
                    <a:lumOff val="80000"/>
                  </a:schemeClr>
                </a:solidFill>
              </a:rPr>
              <a:t> TO INDEX</a:t>
            </a:r>
            <a:endParaRPr lang="en-US" sz="1000">
              <a:solidFill>
                <a:schemeClr val="accent3">
                  <a:lumMod val="20000"/>
                  <a:lumOff val="80000"/>
                </a:schemeClr>
              </a:solidFill>
            </a:endParaRPr>
          </a:p>
        </xdr:txBody>
      </xdr:sp>
      <xdr:sp macro="" textlink="">
        <xdr:nvSpPr>
          <xdr:cNvPr id="21" name="Left Arrow 20">
            <a:hlinkClick xmlns:r="http://schemas.openxmlformats.org/officeDocument/2006/relationships" r:id="rId24" tooltip="Click Here to go back to Index"/>
            <a:extLst>
              <a:ext uri="{FF2B5EF4-FFF2-40B4-BE49-F238E27FC236}">
                <a16:creationId xmlns="" xmlns:a16="http://schemas.microsoft.com/office/drawing/2014/main" id="{00000000-0008-0000-0C00-000015000000}"/>
              </a:ext>
            </a:extLst>
          </xdr:cNvPr>
          <xdr:cNvSpPr/>
        </xdr:nvSpPr>
        <xdr:spPr>
          <a:xfrm>
            <a:off x="10125106" y="257175"/>
            <a:ext cx="571500" cy="361950"/>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22" name="Picture 21" descr="tonse telecom Logo small.jpg">
            <a:hlinkClick xmlns:r="http://schemas.openxmlformats.org/officeDocument/2006/relationships" r:id="rId25" tooltip="Click Here to Visit Tonse Telecom Home Page"/>
            <a:extLst>
              <a:ext uri="{FF2B5EF4-FFF2-40B4-BE49-F238E27FC236}">
                <a16:creationId xmlns="" xmlns:a16="http://schemas.microsoft.com/office/drawing/2014/main" id="{00000000-0008-0000-0C00-000016000000}"/>
              </a:ext>
            </a:extLst>
          </xdr:cNvPr>
          <xdr:cNvPicPr>
            <a:picLocks noChangeAspect="1"/>
          </xdr:cNvPicPr>
        </xdr:nvPicPr>
        <xdr:blipFill>
          <a:blip xmlns:r="http://schemas.openxmlformats.org/officeDocument/2006/relationships" r:embed="rId26" cstate="print"/>
          <a:stretch>
            <a:fillRect/>
          </a:stretch>
        </xdr:blipFill>
        <xdr:spPr>
          <a:xfrm>
            <a:off x="581025" y="266700"/>
            <a:ext cx="1228725" cy="337520"/>
          </a:xfrm>
          <a:prstGeom prst="rect">
            <a:avLst/>
          </a:prstGeom>
        </xdr:spPr>
      </xdr:pic>
    </xdr:grpSp>
    <xdr:clientData/>
  </xdr:twoCellAnchor>
  <xdr:oneCellAnchor>
    <xdr:from>
      <xdr:col>5</xdr:col>
      <xdr:colOff>38101</xdr:colOff>
      <xdr:row>94</xdr:row>
      <xdr:rowOff>800100</xdr:rowOff>
    </xdr:from>
    <xdr:ext cx="285750" cy="333827"/>
    <xdr:pic>
      <xdr:nvPicPr>
        <xdr:cNvPr id="23" name="Picture 189"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77351" y="43548300"/>
          <a:ext cx="285750" cy="333827"/>
        </a:xfrm>
        <a:prstGeom prst="rect">
          <a:avLst/>
        </a:prstGeom>
        <a:noFill/>
        <a:ln w="9525">
          <a:noFill/>
          <a:miter lim="800000"/>
          <a:headEnd/>
          <a:tailEnd/>
        </a:ln>
      </xdr:spPr>
    </xdr:pic>
    <xdr:clientData/>
  </xdr:oneCellAnchor>
  <xdr:oneCellAnchor>
    <xdr:from>
      <xdr:col>5</xdr:col>
      <xdr:colOff>47625</xdr:colOff>
      <xdr:row>195</xdr:row>
      <xdr:rowOff>638175</xdr:rowOff>
    </xdr:from>
    <xdr:ext cx="311305" cy="371475"/>
    <xdr:pic>
      <xdr:nvPicPr>
        <xdr:cNvPr id="24" name="Picture 209"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86875" y="97250250"/>
          <a:ext cx="311305" cy="371475"/>
        </a:xfrm>
        <a:prstGeom prst="rect">
          <a:avLst/>
        </a:prstGeom>
        <a:noFill/>
        <a:ln w="9525">
          <a:noFill/>
          <a:miter lim="800000"/>
          <a:headEnd/>
          <a:tailEnd/>
        </a:ln>
      </xdr:spPr>
    </xdr:pic>
    <xdr:clientData/>
  </xdr:oneCellAnchor>
  <xdr:oneCellAnchor>
    <xdr:from>
      <xdr:col>3</xdr:col>
      <xdr:colOff>1625762</xdr:colOff>
      <xdr:row>288</xdr:row>
      <xdr:rowOff>114301</xdr:rowOff>
    </xdr:from>
    <xdr:ext cx="540095" cy="438150"/>
    <xdr:pic>
      <xdr:nvPicPr>
        <xdr:cNvPr id="25" name="Picture 24">
          <a:extLst>
            <a:ext uri="{FF2B5EF4-FFF2-40B4-BE49-F238E27FC236}">
              <a16:creationId xmlns=""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5311937" y="138503026"/>
          <a:ext cx="540095" cy="4381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1</xdr:col>
      <xdr:colOff>9526</xdr:colOff>
      <xdr:row>289</xdr:row>
      <xdr:rowOff>9526</xdr:rowOff>
    </xdr:from>
    <xdr:ext cx="276224" cy="346262"/>
    <xdr:pic>
      <xdr:nvPicPr>
        <xdr:cNvPr id="26" name="Picture 221"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4826" y="138979276"/>
          <a:ext cx="276224" cy="346262"/>
        </a:xfrm>
        <a:prstGeom prst="rect">
          <a:avLst/>
        </a:prstGeom>
        <a:noFill/>
        <a:ln w="9525">
          <a:noFill/>
          <a:miter lim="800000"/>
          <a:headEnd/>
          <a:tailEnd/>
        </a:ln>
      </xdr:spPr>
    </xdr:pic>
    <xdr:clientData/>
  </xdr:oneCellAnchor>
  <xdr:oneCellAnchor>
    <xdr:from>
      <xdr:col>5</xdr:col>
      <xdr:colOff>59267</xdr:colOff>
      <xdr:row>289</xdr:row>
      <xdr:rowOff>2118</xdr:rowOff>
    </xdr:from>
    <xdr:ext cx="264583" cy="330092"/>
    <xdr:pic>
      <xdr:nvPicPr>
        <xdr:cNvPr id="27" name="Picture 221"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98517" y="138971868"/>
          <a:ext cx="264583" cy="330092"/>
        </a:xfrm>
        <a:prstGeom prst="rect">
          <a:avLst/>
        </a:prstGeom>
        <a:noFill/>
        <a:ln w="9525">
          <a:noFill/>
          <a:miter lim="800000"/>
          <a:headEnd/>
          <a:tailEnd/>
        </a:ln>
      </xdr:spPr>
    </xdr:pic>
    <xdr:clientData/>
  </xdr:oneCellAnchor>
  <xdr:oneCellAnchor>
    <xdr:from>
      <xdr:col>1</xdr:col>
      <xdr:colOff>0</xdr:colOff>
      <xdr:row>334</xdr:row>
      <xdr:rowOff>9525</xdr:rowOff>
    </xdr:from>
    <xdr:ext cx="337733" cy="333376"/>
    <xdr:pic>
      <xdr:nvPicPr>
        <xdr:cNvPr id="28" name="Picture 221"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95300" y="160334325"/>
          <a:ext cx="337733" cy="333376"/>
        </a:xfrm>
        <a:prstGeom prst="rect">
          <a:avLst/>
        </a:prstGeom>
        <a:noFill/>
        <a:ln w="9525">
          <a:noFill/>
          <a:miter lim="800000"/>
          <a:headEnd/>
          <a:tailEnd/>
        </a:ln>
      </xdr:spPr>
    </xdr:pic>
    <xdr:clientData/>
  </xdr:oneCellAnchor>
  <xdr:oneCellAnchor>
    <xdr:from>
      <xdr:col>3</xdr:col>
      <xdr:colOff>1495424</xdr:colOff>
      <xdr:row>368</xdr:row>
      <xdr:rowOff>0</xdr:rowOff>
    </xdr:from>
    <xdr:ext cx="1087673" cy="470313"/>
    <xdr:pic>
      <xdr:nvPicPr>
        <xdr:cNvPr id="30" name="Picture 29" descr="uninor.jpg">
          <a:extLst>
            <a:ext uri="{FF2B5EF4-FFF2-40B4-BE49-F238E27FC236}">
              <a16:creationId xmlns="" xmlns:a16="http://schemas.microsoft.com/office/drawing/2014/main" id="{00000000-0008-0000-0C00-00001E000000}"/>
            </a:ext>
          </a:extLst>
        </xdr:cNvPr>
        <xdr:cNvPicPr>
          <a:picLocks noChangeAspect="1"/>
        </xdr:cNvPicPr>
      </xdr:nvPicPr>
      <xdr:blipFill>
        <a:blip xmlns:r="http://schemas.openxmlformats.org/officeDocument/2006/relationships" r:embed="rId28" cstate="print"/>
        <a:stretch>
          <a:fillRect/>
        </a:stretch>
      </xdr:blipFill>
      <xdr:spPr>
        <a:xfrm>
          <a:off x="5181599" y="182089425"/>
          <a:ext cx="1087673" cy="470313"/>
        </a:xfrm>
        <a:prstGeom prst="roundRect">
          <a:avLst>
            <a:gd name="adj" fmla="val 50000"/>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3</xdr:col>
      <xdr:colOff>1571625</xdr:colOff>
      <xdr:row>382</xdr:row>
      <xdr:rowOff>255869</xdr:rowOff>
    </xdr:from>
    <xdr:ext cx="1295400" cy="306105"/>
    <xdr:pic>
      <xdr:nvPicPr>
        <xdr:cNvPr id="31" name="Picture 5">
          <a:extLst>
            <a:ext uri="{FF2B5EF4-FFF2-40B4-BE49-F238E27FC236}">
              <a16:creationId xmlns=""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5257800" y="190489169"/>
          <a:ext cx="1295400" cy="306105"/>
        </a:xfrm>
        <a:prstGeom prst="rect">
          <a:avLst/>
        </a:prstGeom>
        <a:ln w="88900" cap="sq" cmpd="thickThin">
          <a:solidFill>
            <a:srgbClr val="000000"/>
          </a:solidFill>
          <a:prstDash val="solid"/>
          <a:miter lim="800000"/>
        </a:ln>
        <a:effectLst>
          <a:innerShdw blurRad="76200">
            <a:srgbClr val="000000"/>
          </a:innerShdw>
          <a:reflection blurRad="6350" stA="50000" endA="300" endPos="55500" dist="50800" dir="5400000" sy="-100000" algn="bl" rotWithShape="0"/>
        </a:effectLst>
      </xdr:spPr>
    </xdr:pic>
    <xdr:clientData/>
  </xdr:oneCellAnchor>
  <xdr:oneCellAnchor>
    <xdr:from>
      <xdr:col>1</xdr:col>
      <xdr:colOff>0</xdr:colOff>
      <xdr:row>382</xdr:row>
      <xdr:rowOff>702577</xdr:rowOff>
    </xdr:from>
    <xdr:ext cx="285750" cy="328503"/>
    <xdr:pic>
      <xdr:nvPicPr>
        <xdr:cNvPr id="32" name="Picture 58"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95300" y="190935877"/>
          <a:ext cx="285750" cy="328503"/>
        </a:xfrm>
        <a:prstGeom prst="rect">
          <a:avLst/>
        </a:prstGeom>
        <a:noFill/>
        <a:ln w="9525">
          <a:noFill/>
          <a:miter lim="800000"/>
          <a:headEnd/>
          <a:tailEnd/>
        </a:ln>
      </xdr:spPr>
    </xdr:pic>
    <xdr:clientData/>
  </xdr:oneCellAnchor>
  <xdr:oneCellAnchor>
    <xdr:from>
      <xdr:col>2</xdr:col>
      <xdr:colOff>287992</xdr:colOff>
      <xdr:row>7</xdr:row>
      <xdr:rowOff>38661</xdr:rowOff>
    </xdr:from>
    <xdr:ext cx="1845608" cy="342340"/>
    <xdr:sp macro="" textlink="">
      <xdr:nvSpPr>
        <xdr:cNvPr id="33" name="TextBox 32">
          <a:hlinkClick xmlns:r="http://schemas.openxmlformats.org/officeDocument/2006/relationships" r:id="rId30" tooltip="Click here to view details"/>
          <a:extLst>
            <a:ext uri="{FF2B5EF4-FFF2-40B4-BE49-F238E27FC236}">
              <a16:creationId xmlns="" xmlns:a16="http://schemas.microsoft.com/office/drawing/2014/main" id="{00000000-0008-0000-0C00-000021000000}"/>
            </a:ext>
          </a:extLst>
        </xdr:cNvPr>
        <xdr:cNvSpPr txBox="1"/>
      </xdr:nvSpPr>
      <xdr:spPr>
        <a:xfrm>
          <a:off x="2669242" y="3315261"/>
          <a:ext cx="1845608" cy="342340"/>
        </a:xfrm>
        <a:prstGeom prst="rect">
          <a:avLst/>
        </a:prstGeom>
        <a:effectLst>
          <a:reflection blurRad="6350" stA="50000" endA="300" endPos="5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algn="ctr"/>
          <a:r>
            <a:rPr lang="en-US"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News and Updates</a:t>
          </a:r>
        </a:p>
      </xdr:txBody>
    </xdr:sp>
    <xdr:clientData/>
  </xdr:oneCellAnchor>
  <xdr:oneCellAnchor>
    <xdr:from>
      <xdr:col>3</xdr:col>
      <xdr:colOff>1419224</xdr:colOff>
      <xdr:row>195</xdr:row>
      <xdr:rowOff>143747</xdr:rowOff>
    </xdr:from>
    <xdr:ext cx="561975" cy="449814"/>
    <xdr:pic>
      <xdr:nvPicPr>
        <xdr:cNvPr id="34" name="Picture 11" descr="http://aeiindore.com/members/Idea/idea-logo.gif">
          <a:hlinkClick xmlns:r="http://schemas.openxmlformats.org/officeDocument/2006/relationships" r:id="rId31" tooltip="Click Here to Visit Idea Cellular Home Page"/>
          <a:extLst>
            <a:ext uri="{FF2B5EF4-FFF2-40B4-BE49-F238E27FC236}">
              <a16:creationId xmlns=""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105399" y="96755822"/>
          <a:ext cx="561975" cy="449814"/>
        </a:xfrm>
        <a:prstGeom prst="rect">
          <a:avLst/>
        </a:prstGeom>
        <a:noFill/>
        <a:ln w="9525">
          <a:noFill/>
          <a:miter lim="800000"/>
          <a:headEnd/>
          <a:tailEnd/>
        </a:ln>
      </xdr:spPr>
    </xdr:pic>
    <xdr:clientData/>
  </xdr:oneCellAnchor>
  <xdr:oneCellAnchor>
    <xdr:from>
      <xdr:col>2</xdr:col>
      <xdr:colOff>247650</xdr:colOff>
      <xdr:row>5</xdr:row>
      <xdr:rowOff>457200</xdr:rowOff>
    </xdr:from>
    <xdr:ext cx="1344959" cy="228600"/>
    <xdr:pic>
      <xdr:nvPicPr>
        <xdr:cNvPr id="35" name="Picture 7" descr="http://www.telecomtiger.com/images/updateImageggl1bc4f8a1-5977-48be-9c6e-18f3037d4356.jpg">
          <a:hlinkClick xmlns:r="http://schemas.openxmlformats.org/officeDocument/2006/relationships" r:id="rId32"/>
          <a:extLst>
            <a:ext uri="{FF2B5EF4-FFF2-40B4-BE49-F238E27FC236}">
              <a16:creationId xmlns=""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33" cstate="print"/>
        <a:srcRect t="36934" b="39024"/>
        <a:stretch>
          <a:fillRect/>
        </a:stretch>
      </xdr:blipFill>
      <xdr:spPr bwMode="auto">
        <a:xfrm>
          <a:off x="2628900" y="2400300"/>
          <a:ext cx="1344959" cy="228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twoCellAnchor>
    <xdr:from>
      <xdr:col>3</xdr:col>
      <xdr:colOff>2838450</xdr:colOff>
      <xdr:row>2</xdr:row>
      <xdr:rowOff>57150</xdr:rowOff>
    </xdr:from>
    <xdr:to>
      <xdr:col>3</xdr:col>
      <xdr:colOff>2942166</xdr:colOff>
      <xdr:row>2</xdr:row>
      <xdr:rowOff>142875</xdr:rowOff>
    </xdr:to>
    <xdr:sp macro="" textlink="">
      <xdr:nvSpPr>
        <xdr:cNvPr id="43" name="5-Point Star 42">
          <a:extLst>
            <a:ext uri="{FF2B5EF4-FFF2-40B4-BE49-F238E27FC236}">
              <a16:creationId xmlns="" xmlns:a16="http://schemas.microsoft.com/office/drawing/2014/main" id="{00000000-0008-0000-0C00-00002B000000}"/>
            </a:ext>
          </a:extLst>
        </xdr:cNvPr>
        <xdr:cNvSpPr/>
      </xdr:nvSpPr>
      <xdr:spPr>
        <a:xfrm>
          <a:off x="7058758" y="633535"/>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3</xdr:col>
      <xdr:colOff>1028699</xdr:colOff>
      <xdr:row>213</xdr:row>
      <xdr:rowOff>0</xdr:rowOff>
    </xdr:from>
    <xdr:to>
      <xdr:col>3</xdr:col>
      <xdr:colOff>2209800</xdr:colOff>
      <xdr:row>213</xdr:row>
      <xdr:rowOff>0</xdr:rowOff>
    </xdr:to>
    <xdr:grpSp>
      <xdr:nvGrpSpPr>
        <xdr:cNvPr id="44" name="Group 43">
          <a:extLst>
            <a:ext uri="{FF2B5EF4-FFF2-40B4-BE49-F238E27FC236}">
              <a16:creationId xmlns="" xmlns:a16="http://schemas.microsoft.com/office/drawing/2014/main" id="{00000000-0008-0000-0C00-00002C000000}"/>
            </a:ext>
          </a:extLst>
        </xdr:cNvPr>
        <xdr:cNvGrpSpPr/>
      </xdr:nvGrpSpPr>
      <xdr:grpSpPr>
        <a:xfrm>
          <a:off x="5249007" y="147222308"/>
          <a:ext cx="1181101" cy="0"/>
          <a:chOff x="3762375" y="2121789"/>
          <a:chExt cx="2290765" cy="221361"/>
        </a:xfrm>
      </xdr:grpSpPr>
      <xdr:grpSp>
        <xdr:nvGrpSpPr>
          <xdr:cNvPr id="45" name="Group 109">
            <a:extLst>
              <a:ext uri="{FF2B5EF4-FFF2-40B4-BE49-F238E27FC236}">
                <a16:creationId xmlns="" xmlns:a16="http://schemas.microsoft.com/office/drawing/2014/main" id="{00000000-0008-0000-0C00-00002D000000}"/>
              </a:ext>
            </a:extLst>
          </xdr:cNvPr>
          <xdr:cNvGrpSpPr/>
        </xdr:nvGrpSpPr>
        <xdr:grpSpPr>
          <a:xfrm>
            <a:off x="3762375" y="2133599"/>
            <a:ext cx="233365" cy="209551"/>
            <a:chOff x="3762375" y="2133599"/>
            <a:chExt cx="233365" cy="209551"/>
          </a:xfrm>
        </xdr:grpSpPr>
        <xdr:sp macro="" textlink="">
          <xdr:nvSpPr>
            <xdr:cNvPr id="49" name="Chevron 48">
              <a:extLst>
                <a:ext uri="{FF2B5EF4-FFF2-40B4-BE49-F238E27FC236}">
                  <a16:creationId xmlns="" xmlns:a16="http://schemas.microsoft.com/office/drawing/2014/main" id="{00000000-0008-0000-0C00-000031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50" name="Chevron 49">
              <a:extLst>
                <a:ext uri="{FF2B5EF4-FFF2-40B4-BE49-F238E27FC236}">
                  <a16:creationId xmlns="" xmlns:a16="http://schemas.microsoft.com/office/drawing/2014/main" id="{00000000-0008-0000-0C00-000032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46" name="Group 110">
            <a:extLst>
              <a:ext uri="{FF2B5EF4-FFF2-40B4-BE49-F238E27FC236}">
                <a16:creationId xmlns="" xmlns:a16="http://schemas.microsoft.com/office/drawing/2014/main" id="{00000000-0008-0000-0C00-00002E000000}"/>
              </a:ext>
            </a:extLst>
          </xdr:cNvPr>
          <xdr:cNvGrpSpPr/>
        </xdr:nvGrpSpPr>
        <xdr:grpSpPr>
          <a:xfrm>
            <a:off x="5819775" y="2121789"/>
            <a:ext cx="233365" cy="209551"/>
            <a:chOff x="5819775" y="2121789"/>
            <a:chExt cx="233365" cy="209551"/>
          </a:xfrm>
        </xdr:grpSpPr>
        <xdr:sp macro="" textlink="">
          <xdr:nvSpPr>
            <xdr:cNvPr id="47" name="Chevron 46">
              <a:extLst>
                <a:ext uri="{FF2B5EF4-FFF2-40B4-BE49-F238E27FC236}">
                  <a16:creationId xmlns="" xmlns:a16="http://schemas.microsoft.com/office/drawing/2014/main" id="{00000000-0008-0000-0C00-00002F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48" name="Chevron 47">
              <a:extLst>
                <a:ext uri="{FF2B5EF4-FFF2-40B4-BE49-F238E27FC236}">
                  <a16:creationId xmlns="" xmlns:a16="http://schemas.microsoft.com/office/drawing/2014/main" id="{00000000-0008-0000-0C00-000030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5</xdr:col>
      <xdr:colOff>38100</xdr:colOff>
      <xdr:row>252</xdr:row>
      <xdr:rowOff>390525</xdr:rowOff>
    </xdr:from>
    <xdr:ext cx="314325" cy="366096"/>
    <xdr:pic>
      <xdr:nvPicPr>
        <xdr:cNvPr id="51" name="Picture 215"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77350" y="125301375"/>
          <a:ext cx="314325" cy="366096"/>
        </a:xfrm>
        <a:prstGeom prst="rect">
          <a:avLst/>
        </a:prstGeom>
        <a:noFill/>
        <a:ln w="9525">
          <a:noFill/>
          <a:miter lim="800000"/>
          <a:headEnd/>
          <a:tailEnd/>
        </a:ln>
      </xdr:spPr>
    </xdr:pic>
    <xdr:clientData/>
  </xdr:oneCellAnchor>
  <xdr:oneCellAnchor>
    <xdr:from>
      <xdr:col>1</xdr:col>
      <xdr:colOff>9525</xdr:colOff>
      <xdr:row>95</xdr:row>
      <xdr:rowOff>9526</xdr:rowOff>
    </xdr:from>
    <xdr:ext cx="276225" cy="322700"/>
    <xdr:pic>
      <xdr:nvPicPr>
        <xdr:cNvPr id="52" name="Picture 189"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4825" y="43567351"/>
          <a:ext cx="276225" cy="322700"/>
        </a:xfrm>
        <a:prstGeom prst="rect">
          <a:avLst/>
        </a:prstGeom>
        <a:noFill/>
        <a:ln w="9525">
          <a:noFill/>
          <a:miter lim="800000"/>
          <a:headEnd/>
          <a:tailEnd/>
        </a:ln>
      </xdr:spPr>
    </xdr:pic>
    <xdr:clientData/>
  </xdr:oneCellAnchor>
  <xdr:twoCellAnchor>
    <xdr:from>
      <xdr:col>3</xdr:col>
      <xdr:colOff>495300</xdr:colOff>
      <xdr:row>339</xdr:row>
      <xdr:rowOff>19050</xdr:rowOff>
    </xdr:from>
    <xdr:to>
      <xdr:col>3</xdr:col>
      <xdr:colOff>1924050</xdr:colOff>
      <xdr:row>339</xdr:row>
      <xdr:rowOff>171450</xdr:rowOff>
    </xdr:to>
    <xdr:grpSp>
      <xdr:nvGrpSpPr>
        <xdr:cNvPr id="53" name="Group 52">
          <a:extLst>
            <a:ext uri="{FF2B5EF4-FFF2-40B4-BE49-F238E27FC236}">
              <a16:creationId xmlns="" xmlns:a16="http://schemas.microsoft.com/office/drawing/2014/main" id="{00000000-0008-0000-0C00-000035000000}"/>
            </a:ext>
          </a:extLst>
        </xdr:cNvPr>
        <xdr:cNvGrpSpPr/>
      </xdr:nvGrpSpPr>
      <xdr:grpSpPr>
        <a:xfrm>
          <a:off x="4715608" y="225288231"/>
          <a:ext cx="1428750" cy="0"/>
          <a:chOff x="3762375" y="2121789"/>
          <a:chExt cx="2290765" cy="221361"/>
        </a:xfrm>
      </xdr:grpSpPr>
      <xdr:grpSp>
        <xdr:nvGrpSpPr>
          <xdr:cNvPr id="54" name="Group 109">
            <a:extLst>
              <a:ext uri="{FF2B5EF4-FFF2-40B4-BE49-F238E27FC236}">
                <a16:creationId xmlns="" xmlns:a16="http://schemas.microsoft.com/office/drawing/2014/main" id="{00000000-0008-0000-0C00-000036000000}"/>
              </a:ext>
            </a:extLst>
          </xdr:cNvPr>
          <xdr:cNvGrpSpPr/>
        </xdr:nvGrpSpPr>
        <xdr:grpSpPr>
          <a:xfrm>
            <a:off x="3762375" y="2133599"/>
            <a:ext cx="233365" cy="209551"/>
            <a:chOff x="3762375" y="2133599"/>
            <a:chExt cx="233365" cy="209551"/>
          </a:xfrm>
        </xdr:grpSpPr>
        <xdr:sp macro="" textlink="">
          <xdr:nvSpPr>
            <xdr:cNvPr id="58" name="Chevron 57">
              <a:extLst>
                <a:ext uri="{FF2B5EF4-FFF2-40B4-BE49-F238E27FC236}">
                  <a16:creationId xmlns="" xmlns:a16="http://schemas.microsoft.com/office/drawing/2014/main" id="{00000000-0008-0000-0C00-00003A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59" name="Chevron 58">
              <a:extLst>
                <a:ext uri="{FF2B5EF4-FFF2-40B4-BE49-F238E27FC236}">
                  <a16:creationId xmlns="" xmlns:a16="http://schemas.microsoft.com/office/drawing/2014/main" id="{00000000-0008-0000-0C00-00003B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55" name="Group 110">
            <a:extLst>
              <a:ext uri="{FF2B5EF4-FFF2-40B4-BE49-F238E27FC236}">
                <a16:creationId xmlns="" xmlns:a16="http://schemas.microsoft.com/office/drawing/2014/main" id="{00000000-0008-0000-0C00-000037000000}"/>
              </a:ext>
            </a:extLst>
          </xdr:cNvPr>
          <xdr:cNvGrpSpPr/>
        </xdr:nvGrpSpPr>
        <xdr:grpSpPr>
          <a:xfrm>
            <a:off x="5819775" y="2121789"/>
            <a:ext cx="233365" cy="209551"/>
            <a:chOff x="5819775" y="2121789"/>
            <a:chExt cx="233365" cy="209551"/>
          </a:xfrm>
        </xdr:grpSpPr>
        <xdr:sp macro="" textlink="">
          <xdr:nvSpPr>
            <xdr:cNvPr id="56" name="Chevron 55">
              <a:extLst>
                <a:ext uri="{FF2B5EF4-FFF2-40B4-BE49-F238E27FC236}">
                  <a16:creationId xmlns="" xmlns:a16="http://schemas.microsoft.com/office/drawing/2014/main" id="{00000000-0008-0000-0C00-000038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57" name="Chevron 56">
              <a:extLst>
                <a:ext uri="{FF2B5EF4-FFF2-40B4-BE49-F238E27FC236}">
                  <a16:creationId xmlns="" xmlns:a16="http://schemas.microsoft.com/office/drawing/2014/main" id="{00000000-0008-0000-0C00-000039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oneCellAnchor>
    <xdr:from>
      <xdr:col>5</xdr:col>
      <xdr:colOff>39158</xdr:colOff>
      <xdr:row>185</xdr:row>
      <xdr:rowOff>760321</xdr:rowOff>
    </xdr:from>
    <xdr:ext cx="294217" cy="324034"/>
    <xdr:pic>
      <xdr:nvPicPr>
        <xdr:cNvPr id="67" name="Picture 203"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78408" y="88618921"/>
          <a:ext cx="294217" cy="324034"/>
        </a:xfrm>
        <a:prstGeom prst="rect">
          <a:avLst/>
        </a:prstGeom>
        <a:noFill/>
        <a:ln w="9525">
          <a:noFill/>
          <a:miter lim="800000"/>
          <a:headEnd/>
          <a:tailEnd/>
        </a:ln>
      </xdr:spPr>
    </xdr:pic>
    <xdr:clientData/>
  </xdr:oneCellAnchor>
  <xdr:oneCellAnchor>
    <xdr:from>
      <xdr:col>0</xdr:col>
      <xdr:colOff>497416</xdr:colOff>
      <xdr:row>142</xdr:row>
      <xdr:rowOff>685179</xdr:rowOff>
    </xdr:from>
    <xdr:ext cx="292100" cy="322976"/>
    <xdr:pic>
      <xdr:nvPicPr>
        <xdr:cNvPr id="68" name="Picture 203"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97416" y="67988829"/>
          <a:ext cx="292100" cy="322976"/>
        </a:xfrm>
        <a:prstGeom prst="rect">
          <a:avLst/>
        </a:prstGeom>
        <a:noFill/>
        <a:ln w="9525">
          <a:noFill/>
          <a:miter lim="800000"/>
          <a:headEnd/>
          <a:tailEnd/>
        </a:ln>
      </xdr:spPr>
    </xdr:pic>
    <xdr:clientData/>
  </xdr:oneCellAnchor>
  <xdr:oneCellAnchor>
    <xdr:from>
      <xdr:col>5</xdr:col>
      <xdr:colOff>27516</xdr:colOff>
      <xdr:row>142</xdr:row>
      <xdr:rowOff>674596</xdr:rowOff>
    </xdr:from>
    <xdr:ext cx="294217" cy="325093"/>
    <xdr:pic>
      <xdr:nvPicPr>
        <xdr:cNvPr id="69" name="Picture 203"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66766" y="67978246"/>
          <a:ext cx="294217" cy="325093"/>
        </a:xfrm>
        <a:prstGeom prst="rect">
          <a:avLst/>
        </a:prstGeom>
        <a:noFill/>
        <a:ln w="9525">
          <a:noFill/>
          <a:miter lim="800000"/>
          <a:headEnd/>
          <a:tailEnd/>
        </a:ln>
      </xdr:spPr>
    </xdr:pic>
    <xdr:clientData/>
  </xdr:oneCellAnchor>
  <xdr:oneCellAnchor>
    <xdr:from>
      <xdr:col>1</xdr:col>
      <xdr:colOff>9525</xdr:colOff>
      <xdr:row>368</xdr:row>
      <xdr:rowOff>493027</xdr:rowOff>
    </xdr:from>
    <xdr:ext cx="285750" cy="328503"/>
    <xdr:pic>
      <xdr:nvPicPr>
        <xdr:cNvPr id="70" name="Picture 58"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4825" y="182582452"/>
          <a:ext cx="285750" cy="328503"/>
        </a:xfrm>
        <a:prstGeom prst="rect">
          <a:avLst/>
        </a:prstGeom>
        <a:noFill/>
        <a:ln w="9525">
          <a:noFill/>
          <a:miter lim="800000"/>
          <a:headEnd/>
          <a:tailEnd/>
        </a:ln>
      </xdr:spPr>
    </xdr:pic>
    <xdr:clientData/>
  </xdr:oneCellAnchor>
  <xdr:oneCellAnchor>
    <xdr:from>
      <xdr:col>5</xdr:col>
      <xdr:colOff>47625</xdr:colOff>
      <xdr:row>368</xdr:row>
      <xdr:rowOff>483502</xdr:rowOff>
    </xdr:from>
    <xdr:ext cx="285750" cy="328503"/>
    <xdr:pic>
      <xdr:nvPicPr>
        <xdr:cNvPr id="71" name="Picture 58"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86875" y="182572927"/>
          <a:ext cx="285750" cy="328503"/>
        </a:xfrm>
        <a:prstGeom prst="rect">
          <a:avLst/>
        </a:prstGeom>
        <a:noFill/>
        <a:ln w="9525">
          <a:noFill/>
          <a:miter lim="800000"/>
          <a:headEnd/>
          <a:tailEnd/>
        </a:ln>
      </xdr:spPr>
    </xdr:pic>
    <xdr:clientData/>
  </xdr:oneCellAnchor>
  <xdr:oneCellAnchor>
    <xdr:from>
      <xdr:col>5</xdr:col>
      <xdr:colOff>57150</xdr:colOff>
      <xdr:row>382</xdr:row>
      <xdr:rowOff>702577</xdr:rowOff>
    </xdr:from>
    <xdr:ext cx="285750" cy="328503"/>
    <xdr:pic>
      <xdr:nvPicPr>
        <xdr:cNvPr id="72" name="Picture 58"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96400" y="190935877"/>
          <a:ext cx="285750" cy="328503"/>
        </a:xfrm>
        <a:prstGeom prst="rect">
          <a:avLst/>
        </a:prstGeom>
        <a:noFill/>
        <a:ln w="9525">
          <a:noFill/>
          <a:miter lim="800000"/>
          <a:headEnd/>
          <a:tailEnd/>
        </a:ln>
      </xdr:spPr>
    </xdr:pic>
    <xdr:clientData/>
  </xdr:oneCellAnchor>
  <xdr:oneCellAnchor>
    <xdr:from>
      <xdr:col>5</xdr:col>
      <xdr:colOff>38100</xdr:colOff>
      <xdr:row>333</xdr:row>
      <xdr:rowOff>552450</xdr:rowOff>
    </xdr:from>
    <xdr:ext cx="285750" cy="328502"/>
    <xdr:pic>
      <xdr:nvPicPr>
        <xdr:cNvPr id="73" name="Picture 58"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77350" y="160315275"/>
          <a:ext cx="285750" cy="328502"/>
        </a:xfrm>
        <a:prstGeom prst="rect">
          <a:avLst/>
        </a:prstGeom>
        <a:noFill/>
        <a:ln w="9525">
          <a:noFill/>
          <a:miter lim="800000"/>
          <a:headEnd/>
          <a:tailEnd/>
        </a:ln>
      </xdr:spPr>
    </xdr:pic>
    <xdr:clientData/>
  </xdr:oneCellAnchor>
  <xdr:oneCellAnchor>
    <xdr:from>
      <xdr:col>0</xdr:col>
      <xdr:colOff>493183</xdr:colOff>
      <xdr:row>196</xdr:row>
      <xdr:rowOff>6350</xdr:rowOff>
    </xdr:from>
    <xdr:ext cx="314325" cy="366096"/>
    <xdr:pic>
      <xdr:nvPicPr>
        <xdr:cNvPr id="74" name="Picture 215"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93183" y="97361375"/>
          <a:ext cx="314325" cy="366096"/>
        </a:xfrm>
        <a:prstGeom prst="rect">
          <a:avLst/>
        </a:prstGeom>
        <a:noFill/>
        <a:ln w="9525">
          <a:noFill/>
          <a:miter lim="800000"/>
          <a:headEnd/>
          <a:tailEnd/>
        </a:ln>
      </xdr:spPr>
    </xdr:pic>
    <xdr:clientData/>
  </xdr:oneCellAnchor>
  <xdr:oneCellAnchor>
    <xdr:from>
      <xdr:col>5</xdr:col>
      <xdr:colOff>34926</xdr:colOff>
      <xdr:row>19</xdr:row>
      <xdr:rowOff>384174</xdr:rowOff>
    </xdr:from>
    <xdr:ext cx="255057" cy="299343"/>
    <xdr:pic>
      <xdr:nvPicPr>
        <xdr:cNvPr id="75" name="Picture 189" descr="uparrow">
          <a:hlinkClick xmlns:r="http://schemas.openxmlformats.org/officeDocument/2006/relationships" r:id="rId11" tooltip="Click Here to Navigate to Top"/>
          <a:extLst>
            <a:ext uri="{FF2B5EF4-FFF2-40B4-BE49-F238E27FC236}">
              <a16:creationId xmlns=""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274176" y="6499224"/>
          <a:ext cx="255057" cy="299343"/>
        </a:xfrm>
        <a:prstGeom prst="rect">
          <a:avLst/>
        </a:prstGeom>
        <a:noFill/>
        <a:ln w="9525">
          <a:noFill/>
          <a:miter lim="800000"/>
          <a:headEnd/>
          <a:tailEnd/>
        </a:ln>
      </xdr:spPr>
    </xdr:pic>
    <xdr:clientData/>
  </xdr:oneCellAnchor>
  <xdr:twoCellAnchor>
    <xdr:from>
      <xdr:col>3</xdr:col>
      <xdr:colOff>247650</xdr:colOff>
      <xdr:row>291</xdr:row>
      <xdr:rowOff>0</xdr:rowOff>
    </xdr:from>
    <xdr:to>
      <xdr:col>3</xdr:col>
      <xdr:colOff>2143125</xdr:colOff>
      <xdr:row>291</xdr:row>
      <xdr:rowOff>216000</xdr:rowOff>
    </xdr:to>
    <xdr:grpSp>
      <xdr:nvGrpSpPr>
        <xdr:cNvPr id="76" name="Group 75">
          <a:extLst>
            <a:ext uri="{FF2B5EF4-FFF2-40B4-BE49-F238E27FC236}">
              <a16:creationId xmlns="" xmlns:a16="http://schemas.microsoft.com/office/drawing/2014/main" id="{00000000-0008-0000-0C00-00004C000000}"/>
            </a:ext>
          </a:extLst>
        </xdr:cNvPr>
        <xdr:cNvGrpSpPr/>
      </xdr:nvGrpSpPr>
      <xdr:grpSpPr>
        <a:xfrm>
          <a:off x="4467958" y="193030231"/>
          <a:ext cx="1895475" cy="216000"/>
          <a:chOff x="3762375" y="2121789"/>
          <a:chExt cx="2290765" cy="221361"/>
        </a:xfrm>
      </xdr:grpSpPr>
      <xdr:grpSp>
        <xdr:nvGrpSpPr>
          <xdr:cNvPr id="77" name="Group 109">
            <a:extLst>
              <a:ext uri="{FF2B5EF4-FFF2-40B4-BE49-F238E27FC236}">
                <a16:creationId xmlns="" xmlns:a16="http://schemas.microsoft.com/office/drawing/2014/main" id="{00000000-0008-0000-0C00-00004D000000}"/>
              </a:ext>
            </a:extLst>
          </xdr:cNvPr>
          <xdr:cNvGrpSpPr/>
        </xdr:nvGrpSpPr>
        <xdr:grpSpPr>
          <a:xfrm>
            <a:off x="3762375" y="2133599"/>
            <a:ext cx="233365" cy="209551"/>
            <a:chOff x="3762375" y="2133599"/>
            <a:chExt cx="233365" cy="209551"/>
          </a:xfrm>
        </xdr:grpSpPr>
        <xdr:sp macro="" textlink="">
          <xdr:nvSpPr>
            <xdr:cNvPr id="81" name="Chevron 80">
              <a:extLst>
                <a:ext uri="{FF2B5EF4-FFF2-40B4-BE49-F238E27FC236}">
                  <a16:creationId xmlns="" xmlns:a16="http://schemas.microsoft.com/office/drawing/2014/main" id="{00000000-0008-0000-0C00-000051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2" name="Chevron 81">
              <a:extLst>
                <a:ext uri="{FF2B5EF4-FFF2-40B4-BE49-F238E27FC236}">
                  <a16:creationId xmlns="" xmlns:a16="http://schemas.microsoft.com/office/drawing/2014/main" id="{00000000-0008-0000-0C00-000052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78" name="Group 110">
            <a:extLst>
              <a:ext uri="{FF2B5EF4-FFF2-40B4-BE49-F238E27FC236}">
                <a16:creationId xmlns="" xmlns:a16="http://schemas.microsoft.com/office/drawing/2014/main" id="{00000000-0008-0000-0C00-00004E000000}"/>
              </a:ext>
            </a:extLst>
          </xdr:cNvPr>
          <xdr:cNvGrpSpPr/>
        </xdr:nvGrpSpPr>
        <xdr:grpSpPr>
          <a:xfrm>
            <a:off x="5819775" y="2121789"/>
            <a:ext cx="233365" cy="209551"/>
            <a:chOff x="5819775" y="2121789"/>
            <a:chExt cx="233365" cy="209551"/>
          </a:xfrm>
        </xdr:grpSpPr>
        <xdr:sp macro="" textlink="">
          <xdr:nvSpPr>
            <xdr:cNvPr id="79" name="Chevron 78">
              <a:extLst>
                <a:ext uri="{FF2B5EF4-FFF2-40B4-BE49-F238E27FC236}">
                  <a16:creationId xmlns="" xmlns:a16="http://schemas.microsoft.com/office/drawing/2014/main" id="{00000000-0008-0000-0C00-00004F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0" name="Chevron 79">
              <a:extLst>
                <a:ext uri="{FF2B5EF4-FFF2-40B4-BE49-F238E27FC236}">
                  <a16:creationId xmlns="" xmlns:a16="http://schemas.microsoft.com/office/drawing/2014/main" id="{00000000-0008-0000-0C00-000050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3</xdr:col>
      <xdr:colOff>342900</xdr:colOff>
      <xdr:row>261</xdr:row>
      <xdr:rowOff>0</xdr:rowOff>
    </xdr:from>
    <xdr:to>
      <xdr:col>3</xdr:col>
      <xdr:colOff>2028825</xdr:colOff>
      <xdr:row>261</xdr:row>
      <xdr:rowOff>0</xdr:rowOff>
    </xdr:to>
    <xdr:grpSp>
      <xdr:nvGrpSpPr>
        <xdr:cNvPr id="83" name="Group 82">
          <a:extLst>
            <a:ext uri="{FF2B5EF4-FFF2-40B4-BE49-F238E27FC236}">
              <a16:creationId xmlns="" xmlns:a16="http://schemas.microsoft.com/office/drawing/2014/main" id="{00000000-0008-0000-0C00-000053000000}"/>
            </a:ext>
          </a:extLst>
        </xdr:cNvPr>
        <xdr:cNvGrpSpPr/>
      </xdr:nvGrpSpPr>
      <xdr:grpSpPr>
        <a:xfrm>
          <a:off x="4563208" y="179421692"/>
          <a:ext cx="1685925" cy="0"/>
          <a:chOff x="3762375" y="2121789"/>
          <a:chExt cx="2290765" cy="221361"/>
        </a:xfrm>
      </xdr:grpSpPr>
      <xdr:grpSp>
        <xdr:nvGrpSpPr>
          <xdr:cNvPr id="84" name="Group 109">
            <a:extLst>
              <a:ext uri="{FF2B5EF4-FFF2-40B4-BE49-F238E27FC236}">
                <a16:creationId xmlns="" xmlns:a16="http://schemas.microsoft.com/office/drawing/2014/main" id="{00000000-0008-0000-0C00-000054000000}"/>
              </a:ext>
            </a:extLst>
          </xdr:cNvPr>
          <xdr:cNvGrpSpPr/>
        </xdr:nvGrpSpPr>
        <xdr:grpSpPr>
          <a:xfrm>
            <a:off x="3762375" y="2133599"/>
            <a:ext cx="233365" cy="209551"/>
            <a:chOff x="3762375" y="2133599"/>
            <a:chExt cx="233365" cy="209551"/>
          </a:xfrm>
        </xdr:grpSpPr>
        <xdr:sp macro="" textlink="">
          <xdr:nvSpPr>
            <xdr:cNvPr id="88" name="Chevron 87">
              <a:extLst>
                <a:ext uri="{FF2B5EF4-FFF2-40B4-BE49-F238E27FC236}">
                  <a16:creationId xmlns="" xmlns:a16="http://schemas.microsoft.com/office/drawing/2014/main" id="{00000000-0008-0000-0C00-000058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9" name="Chevron 88">
              <a:extLst>
                <a:ext uri="{FF2B5EF4-FFF2-40B4-BE49-F238E27FC236}">
                  <a16:creationId xmlns="" xmlns:a16="http://schemas.microsoft.com/office/drawing/2014/main" id="{00000000-0008-0000-0C00-000059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85" name="Group 110">
            <a:extLst>
              <a:ext uri="{FF2B5EF4-FFF2-40B4-BE49-F238E27FC236}">
                <a16:creationId xmlns="" xmlns:a16="http://schemas.microsoft.com/office/drawing/2014/main" id="{00000000-0008-0000-0C00-000055000000}"/>
              </a:ext>
            </a:extLst>
          </xdr:cNvPr>
          <xdr:cNvGrpSpPr/>
        </xdr:nvGrpSpPr>
        <xdr:grpSpPr>
          <a:xfrm>
            <a:off x="5819775" y="2121789"/>
            <a:ext cx="233365" cy="209551"/>
            <a:chOff x="5819775" y="2121789"/>
            <a:chExt cx="233365" cy="209551"/>
          </a:xfrm>
        </xdr:grpSpPr>
        <xdr:sp macro="" textlink="">
          <xdr:nvSpPr>
            <xdr:cNvPr id="86" name="Chevron 85">
              <a:extLst>
                <a:ext uri="{FF2B5EF4-FFF2-40B4-BE49-F238E27FC236}">
                  <a16:creationId xmlns="" xmlns:a16="http://schemas.microsoft.com/office/drawing/2014/main" id="{00000000-0008-0000-0C00-000056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87" name="Chevron 86">
              <a:extLst>
                <a:ext uri="{FF2B5EF4-FFF2-40B4-BE49-F238E27FC236}">
                  <a16:creationId xmlns="" xmlns:a16="http://schemas.microsoft.com/office/drawing/2014/main" id="{00000000-0008-0000-0C00-000057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3</xdr:col>
      <xdr:colOff>438150</xdr:colOff>
      <xdr:row>376</xdr:row>
      <xdr:rowOff>0</xdr:rowOff>
    </xdr:from>
    <xdr:to>
      <xdr:col>3</xdr:col>
      <xdr:colOff>1866900</xdr:colOff>
      <xdr:row>376</xdr:row>
      <xdr:rowOff>0</xdr:rowOff>
    </xdr:to>
    <xdr:grpSp>
      <xdr:nvGrpSpPr>
        <xdr:cNvPr id="90" name="Group 89">
          <a:extLst>
            <a:ext uri="{FF2B5EF4-FFF2-40B4-BE49-F238E27FC236}">
              <a16:creationId xmlns="" xmlns:a16="http://schemas.microsoft.com/office/drawing/2014/main" id="{00000000-0008-0000-0C00-00005A000000}"/>
            </a:ext>
          </a:extLst>
        </xdr:cNvPr>
        <xdr:cNvGrpSpPr/>
      </xdr:nvGrpSpPr>
      <xdr:grpSpPr>
        <a:xfrm>
          <a:off x="4658458" y="252476000"/>
          <a:ext cx="1428750" cy="0"/>
          <a:chOff x="3762375" y="2121789"/>
          <a:chExt cx="2290765" cy="221361"/>
        </a:xfrm>
      </xdr:grpSpPr>
      <xdr:grpSp>
        <xdr:nvGrpSpPr>
          <xdr:cNvPr id="91" name="Group 109">
            <a:extLst>
              <a:ext uri="{FF2B5EF4-FFF2-40B4-BE49-F238E27FC236}">
                <a16:creationId xmlns="" xmlns:a16="http://schemas.microsoft.com/office/drawing/2014/main" id="{00000000-0008-0000-0C00-00005B000000}"/>
              </a:ext>
            </a:extLst>
          </xdr:cNvPr>
          <xdr:cNvGrpSpPr/>
        </xdr:nvGrpSpPr>
        <xdr:grpSpPr>
          <a:xfrm>
            <a:off x="3762375" y="2133599"/>
            <a:ext cx="233365" cy="209551"/>
            <a:chOff x="3762375" y="2133599"/>
            <a:chExt cx="233365" cy="209551"/>
          </a:xfrm>
        </xdr:grpSpPr>
        <xdr:sp macro="" textlink="">
          <xdr:nvSpPr>
            <xdr:cNvPr id="95" name="Chevron 94">
              <a:extLst>
                <a:ext uri="{FF2B5EF4-FFF2-40B4-BE49-F238E27FC236}">
                  <a16:creationId xmlns="" xmlns:a16="http://schemas.microsoft.com/office/drawing/2014/main" id="{00000000-0008-0000-0C00-00005F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6" name="Chevron 95">
              <a:extLst>
                <a:ext uri="{FF2B5EF4-FFF2-40B4-BE49-F238E27FC236}">
                  <a16:creationId xmlns="" xmlns:a16="http://schemas.microsoft.com/office/drawing/2014/main" id="{00000000-0008-0000-0C00-000060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92" name="Group 110">
            <a:extLst>
              <a:ext uri="{FF2B5EF4-FFF2-40B4-BE49-F238E27FC236}">
                <a16:creationId xmlns="" xmlns:a16="http://schemas.microsoft.com/office/drawing/2014/main" id="{00000000-0008-0000-0C00-00005C000000}"/>
              </a:ext>
            </a:extLst>
          </xdr:cNvPr>
          <xdr:cNvGrpSpPr/>
        </xdr:nvGrpSpPr>
        <xdr:grpSpPr>
          <a:xfrm>
            <a:off x="5819775" y="2121789"/>
            <a:ext cx="233365" cy="209551"/>
            <a:chOff x="5819775" y="2121789"/>
            <a:chExt cx="233365" cy="209551"/>
          </a:xfrm>
        </xdr:grpSpPr>
        <xdr:sp macro="" textlink="">
          <xdr:nvSpPr>
            <xdr:cNvPr id="93" name="Chevron 92">
              <a:extLst>
                <a:ext uri="{FF2B5EF4-FFF2-40B4-BE49-F238E27FC236}">
                  <a16:creationId xmlns="" xmlns:a16="http://schemas.microsoft.com/office/drawing/2014/main" id="{00000000-0008-0000-0C00-00005D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94" name="Chevron 93">
              <a:extLst>
                <a:ext uri="{FF2B5EF4-FFF2-40B4-BE49-F238E27FC236}">
                  <a16:creationId xmlns="" xmlns:a16="http://schemas.microsoft.com/office/drawing/2014/main" id="{00000000-0008-0000-0C00-00005E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3</xdr:col>
      <xdr:colOff>295275</xdr:colOff>
      <xdr:row>147</xdr:row>
      <xdr:rowOff>0</xdr:rowOff>
    </xdr:from>
    <xdr:to>
      <xdr:col>3</xdr:col>
      <xdr:colOff>2028825</xdr:colOff>
      <xdr:row>147</xdr:row>
      <xdr:rowOff>152400</xdr:rowOff>
    </xdr:to>
    <xdr:grpSp>
      <xdr:nvGrpSpPr>
        <xdr:cNvPr id="97" name="Group 96">
          <a:extLst>
            <a:ext uri="{FF2B5EF4-FFF2-40B4-BE49-F238E27FC236}">
              <a16:creationId xmlns="" xmlns:a16="http://schemas.microsoft.com/office/drawing/2014/main" id="{00000000-0008-0000-0C00-000061000000}"/>
            </a:ext>
          </a:extLst>
        </xdr:cNvPr>
        <xdr:cNvGrpSpPr/>
      </xdr:nvGrpSpPr>
      <xdr:grpSpPr>
        <a:xfrm>
          <a:off x="4515583" y="99499615"/>
          <a:ext cx="1733550" cy="152400"/>
          <a:chOff x="3762375" y="2121789"/>
          <a:chExt cx="2290765" cy="221361"/>
        </a:xfrm>
      </xdr:grpSpPr>
      <xdr:grpSp>
        <xdr:nvGrpSpPr>
          <xdr:cNvPr id="98" name="Group 109">
            <a:extLst>
              <a:ext uri="{FF2B5EF4-FFF2-40B4-BE49-F238E27FC236}">
                <a16:creationId xmlns="" xmlns:a16="http://schemas.microsoft.com/office/drawing/2014/main" id="{00000000-0008-0000-0C00-000062000000}"/>
              </a:ext>
            </a:extLst>
          </xdr:cNvPr>
          <xdr:cNvGrpSpPr/>
        </xdr:nvGrpSpPr>
        <xdr:grpSpPr>
          <a:xfrm>
            <a:off x="3762375" y="2133599"/>
            <a:ext cx="233365" cy="209551"/>
            <a:chOff x="3762375" y="2133599"/>
            <a:chExt cx="233365" cy="209551"/>
          </a:xfrm>
        </xdr:grpSpPr>
        <xdr:sp macro="" textlink="">
          <xdr:nvSpPr>
            <xdr:cNvPr id="102" name="Chevron 101">
              <a:extLst>
                <a:ext uri="{FF2B5EF4-FFF2-40B4-BE49-F238E27FC236}">
                  <a16:creationId xmlns="" xmlns:a16="http://schemas.microsoft.com/office/drawing/2014/main" id="{00000000-0008-0000-0C00-000066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03" name="Chevron 102">
              <a:extLst>
                <a:ext uri="{FF2B5EF4-FFF2-40B4-BE49-F238E27FC236}">
                  <a16:creationId xmlns="" xmlns:a16="http://schemas.microsoft.com/office/drawing/2014/main" id="{00000000-0008-0000-0C00-000067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99" name="Group 110">
            <a:extLst>
              <a:ext uri="{FF2B5EF4-FFF2-40B4-BE49-F238E27FC236}">
                <a16:creationId xmlns="" xmlns:a16="http://schemas.microsoft.com/office/drawing/2014/main" id="{00000000-0008-0000-0C00-000063000000}"/>
              </a:ext>
            </a:extLst>
          </xdr:cNvPr>
          <xdr:cNvGrpSpPr/>
        </xdr:nvGrpSpPr>
        <xdr:grpSpPr>
          <a:xfrm>
            <a:off x="5819775" y="2121789"/>
            <a:ext cx="233365" cy="209551"/>
            <a:chOff x="5819775" y="2121789"/>
            <a:chExt cx="233365" cy="209551"/>
          </a:xfrm>
        </xdr:grpSpPr>
        <xdr:sp macro="" textlink="">
          <xdr:nvSpPr>
            <xdr:cNvPr id="100" name="Chevron 99">
              <a:extLst>
                <a:ext uri="{FF2B5EF4-FFF2-40B4-BE49-F238E27FC236}">
                  <a16:creationId xmlns="" xmlns:a16="http://schemas.microsoft.com/office/drawing/2014/main" id="{00000000-0008-0000-0C00-000064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01" name="Chevron 100">
              <a:extLst>
                <a:ext uri="{FF2B5EF4-FFF2-40B4-BE49-F238E27FC236}">
                  <a16:creationId xmlns="" xmlns:a16="http://schemas.microsoft.com/office/drawing/2014/main" id="{00000000-0008-0000-0C00-000065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3</xdr:col>
      <xdr:colOff>342900</xdr:colOff>
      <xdr:row>384</xdr:row>
      <xdr:rowOff>0</xdr:rowOff>
    </xdr:from>
    <xdr:to>
      <xdr:col>3</xdr:col>
      <xdr:colOff>1971675</xdr:colOff>
      <xdr:row>384</xdr:row>
      <xdr:rowOff>0</xdr:rowOff>
    </xdr:to>
    <xdr:grpSp>
      <xdr:nvGrpSpPr>
        <xdr:cNvPr id="111" name="Group 110">
          <a:extLst>
            <a:ext uri="{FF2B5EF4-FFF2-40B4-BE49-F238E27FC236}">
              <a16:creationId xmlns="" xmlns:a16="http://schemas.microsoft.com/office/drawing/2014/main" id="{00000000-0008-0000-0C00-00006F000000}"/>
            </a:ext>
          </a:extLst>
        </xdr:cNvPr>
        <xdr:cNvGrpSpPr/>
      </xdr:nvGrpSpPr>
      <xdr:grpSpPr>
        <a:xfrm>
          <a:off x="4563208" y="260486769"/>
          <a:ext cx="1628775" cy="0"/>
          <a:chOff x="3762375" y="2121789"/>
          <a:chExt cx="2290765" cy="221361"/>
        </a:xfrm>
      </xdr:grpSpPr>
      <xdr:grpSp>
        <xdr:nvGrpSpPr>
          <xdr:cNvPr id="112" name="Group 109">
            <a:extLst>
              <a:ext uri="{FF2B5EF4-FFF2-40B4-BE49-F238E27FC236}">
                <a16:creationId xmlns="" xmlns:a16="http://schemas.microsoft.com/office/drawing/2014/main" id="{00000000-0008-0000-0C00-000070000000}"/>
              </a:ext>
            </a:extLst>
          </xdr:cNvPr>
          <xdr:cNvGrpSpPr/>
        </xdr:nvGrpSpPr>
        <xdr:grpSpPr>
          <a:xfrm>
            <a:off x="3762375" y="2133599"/>
            <a:ext cx="233365" cy="209551"/>
            <a:chOff x="3762375" y="2133599"/>
            <a:chExt cx="233365" cy="209551"/>
          </a:xfrm>
        </xdr:grpSpPr>
        <xdr:sp macro="" textlink="">
          <xdr:nvSpPr>
            <xdr:cNvPr id="116" name="Chevron 115">
              <a:extLst>
                <a:ext uri="{FF2B5EF4-FFF2-40B4-BE49-F238E27FC236}">
                  <a16:creationId xmlns="" xmlns:a16="http://schemas.microsoft.com/office/drawing/2014/main" id="{00000000-0008-0000-0C00-000074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17" name="Chevron 116">
              <a:extLst>
                <a:ext uri="{FF2B5EF4-FFF2-40B4-BE49-F238E27FC236}">
                  <a16:creationId xmlns="" xmlns:a16="http://schemas.microsoft.com/office/drawing/2014/main" id="{00000000-0008-0000-0C00-000075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13" name="Group 110">
            <a:extLst>
              <a:ext uri="{FF2B5EF4-FFF2-40B4-BE49-F238E27FC236}">
                <a16:creationId xmlns="" xmlns:a16="http://schemas.microsoft.com/office/drawing/2014/main" id="{00000000-0008-0000-0C00-000071000000}"/>
              </a:ext>
            </a:extLst>
          </xdr:cNvPr>
          <xdr:cNvGrpSpPr/>
        </xdr:nvGrpSpPr>
        <xdr:grpSpPr>
          <a:xfrm>
            <a:off x="5819775" y="2121789"/>
            <a:ext cx="233365" cy="209551"/>
            <a:chOff x="5819775" y="2121789"/>
            <a:chExt cx="233365" cy="209551"/>
          </a:xfrm>
        </xdr:grpSpPr>
        <xdr:sp macro="" textlink="">
          <xdr:nvSpPr>
            <xdr:cNvPr id="114" name="Chevron 113">
              <a:extLst>
                <a:ext uri="{FF2B5EF4-FFF2-40B4-BE49-F238E27FC236}">
                  <a16:creationId xmlns="" xmlns:a16="http://schemas.microsoft.com/office/drawing/2014/main" id="{00000000-0008-0000-0C00-000072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15" name="Chevron 114">
              <a:extLst>
                <a:ext uri="{FF2B5EF4-FFF2-40B4-BE49-F238E27FC236}">
                  <a16:creationId xmlns="" xmlns:a16="http://schemas.microsoft.com/office/drawing/2014/main" id="{00000000-0008-0000-0C00-000073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editAs="oneCell">
    <xdr:from>
      <xdr:col>3</xdr:col>
      <xdr:colOff>1369796</xdr:colOff>
      <xdr:row>185</xdr:row>
      <xdr:rowOff>50950</xdr:rowOff>
    </xdr:from>
    <xdr:to>
      <xdr:col>3</xdr:col>
      <xdr:colOff>1908759</xdr:colOff>
      <xdr:row>185</xdr:row>
      <xdr:rowOff>589913</xdr:rowOff>
    </xdr:to>
    <xdr:pic>
      <xdr:nvPicPr>
        <xdr:cNvPr id="118" name="Picture 117">
          <a:hlinkClick xmlns:r="http://schemas.openxmlformats.org/officeDocument/2006/relationships" r:id="rId34"/>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590104" y="106232719"/>
          <a:ext cx="538963" cy="538963"/>
        </a:xfrm>
        <a:prstGeom prst="rect">
          <a:avLst/>
        </a:prstGeom>
      </xdr:spPr>
    </xdr:pic>
    <xdr:clientData/>
  </xdr:twoCellAnchor>
  <xdr:twoCellAnchor editAs="oneCell">
    <xdr:from>
      <xdr:col>1</xdr:col>
      <xdr:colOff>584878</xdr:colOff>
      <xdr:row>5</xdr:row>
      <xdr:rowOff>223416</xdr:rowOff>
    </xdr:from>
    <xdr:to>
      <xdr:col>1</xdr:col>
      <xdr:colOff>1302238</xdr:colOff>
      <xdr:row>6</xdr:row>
      <xdr:rowOff>2929</xdr:rowOff>
    </xdr:to>
    <xdr:pic>
      <xdr:nvPicPr>
        <xdr:cNvPr id="135" name="Picture 134">
          <a:hlinkClick xmlns:r="http://schemas.openxmlformats.org/officeDocument/2006/relationships" r:id="rId36"/>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61263" y="2147954"/>
          <a:ext cx="717360" cy="717360"/>
        </a:xfrm>
        <a:prstGeom prst="rect">
          <a:avLst/>
        </a:prstGeom>
      </xdr:spPr>
    </xdr:pic>
    <xdr:clientData/>
  </xdr:twoCellAnchor>
  <xdr:oneCellAnchor>
    <xdr:from>
      <xdr:col>1</xdr:col>
      <xdr:colOff>0</xdr:colOff>
      <xdr:row>190</xdr:row>
      <xdr:rowOff>0</xdr:rowOff>
    </xdr:from>
    <xdr:ext cx="238125" cy="114300"/>
    <xdr:pic>
      <xdr:nvPicPr>
        <xdr:cNvPr id="140"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18227231"/>
          <a:ext cx="238125" cy="114300"/>
        </a:xfrm>
        <a:prstGeom prst="rect">
          <a:avLst/>
        </a:prstGeom>
        <a:noFill/>
        <a:ln w="9525">
          <a:noFill/>
          <a:miter lim="800000"/>
          <a:headEnd/>
          <a:tailEnd/>
        </a:ln>
      </xdr:spPr>
    </xdr:pic>
    <xdr:clientData/>
  </xdr:oneCellAnchor>
  <xdr:oneCellAnchor>
    <xdr:from>
      <xdr:col>1</xdr:col>
      <xdr:colOff>0</xdr:colOff>
      <xdr:row>189</xdr:row>
      <xdr:rowOff>0</xdr:rowOff>
    </xdr:from>
    <xdr:ext cx="238125" cy="114300"/>
    <xdr:pic>
      <xdr:nvPicPr>
        <xdr:cNvPr id="143"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19292077"/>
          <a:ext cx="238125" cy="114300"/>
        </a:xfrm>
        <a:prstGeom prst="rect">
          <a:avLst/>
        </a:prstGeom>
        <a:noFill/>
        <a:ln w="9525">
          <a:noFill/>
          <a:miter lim="800000"/>
          <a:headEnd/>
          <a:tailEnd/>
        </a:ln>
      </xdr:spPr>
    </xdr:pic>
    <xdr:clientData/>
  </xdr:oneCellAnchor>
  <xdr:oneCellAnchor>
    <xdr:from>
      <xdr:col>1</xdr:col>
      <xdr:colOff>0</xdr:colOff>
      <xdr:row>188</xdr:row>
      <xdr:rowOff>0</xdr:rowOff>
    </xdr:from>
    <xdr:ext cx="238125" cy="114300"/>
    <xdr:pic>
      <xdr:nvPicPr>
        <xdr:cNvPr id="144"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19292077"/>
          <a:ext cx="238125" cy="114300"/>
        </a:xfrm>
        <a:prstGeom prst="rect">
          <a:avLst/>
        </a:prstGeom>
        <a:noFill/>
        <a:ln w="9525">
          <a:noFill/>
          <a:miter lim="800000"/>
          <a:headEnd/>
          <a:tailEnd/>
        </a:ln>
      </xdr:spPr>
    </xdr:pic>
    <xdr:clientData/>
  </xdr:oneCellAnchor>
  <xdr:twoCellAnchor>
    <xdr:from>
      <xdr:col>3</xdr:col>
      <xdr:colOff>470141</xdr:colOff>
      <xdr:row>24</xdr:row>
      <xdr:rowOff>9155</xdr:rowOff>
    </xdr:from>
    <xdr:to>
      <xdr:col>3</xdr:col>
      <xdr:colOff>2203691</xdr:colOff>
      <xdr:row>24</xdr:row>
      <xdr:rowOff>143241</xdr:rowOff>
    </xdr:to>
    <xdr:grpSp>
      <xdr:nvGrpSpPr>
        <xdr:cNvPr id="146" name="Group 145">
          <a:extLst>
            <a:ext uri="{FF2B5EF4-FFF2-40B4-BE49-F238E27FC236}">
              <a16:creationId xmlns="" xmlns:a16="http://schemas.microsoft.com/office/drawing/2014/main" id="{00000000-0008-0000-0C00-000068000000}"/>
            </a:ext>
          </a:extLst>
        </xdr:cNvPr>
        <xdr:cNvGrpSpPr/>
      </xdr:nvGrpSpPr>
      <xdr:grpSpPr>
        <a:xfrm>
          <a:off x="4690449" y="7902693"/>
          <a:ext cx="1733550" cy="134086"/>
          <a:chOff x="3762375" y="2121789"/>
          <a:chExt cx="2290765" cy="221361"/>
        </a:xfrm>
      </xdr:grpSpPr>
      <xdr:grpSp>
        <xdr:nvGrpSpPr>
          <xdr:cNvPr id="147" name="Group 109">
            <a:extLst>
              <a:ext uri="{FF2B5EF4-FFF2-40B4-BE49-F238E27FC236}">
                <a16:creationId xmlns="" xmlns:a16="http://schemas.microsoft.com/office/drawing/2014/main" id="{00000000-0008-0000-0C00-000069000000}"/>
              </a:ext>
            </a:extLst>
          </xdr:cNvPr>
          <xdr:cNvGrpSpPr/>
        </xdr:nvGrpSpPr>
        <xdr:grpSpPr>
          <a:xfrm>
            <a:off x="3762375" y="2133599"/>
            <a:ext cx="233365" cy="209551"/>
            <a:chOff x="3762375" y="2133599"/>
            <a:chExt cx="233365" cy="209551"/>
          </a:xfrm>
        </xdr:grpSpPr>
        <xdr:sp macro="" textlink="">
          <xdr:nvSpPr>
            <xdr:cNvPr id="151" name="Chevron 150">
              <a:extLst>
                <a:ext uri="{FF2B5EF4-FFF2-40B4-BE49-F238E27FC236}">
                  <a16:creationId xmlns="" xmlns:a16="http://schemas.microsoft.com/office/drawing/2014/main" id="{00000000-0008-0000-0C00-00006D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52" name="Chevron 151">
              <a:extLst>
                <a:ext uri="{FF2B5EF4-FFF2-40B4-BE49-F238E27FC236}">
                  <a16:creationId xmlns="" xmlns:a16="http://schemas.microsoft.com/office/drawing/2014/main" id="{00000000-0008-0000-0C00-00006E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48" name="Group 110">
            <a:extLst>
              <a:ext uri="{FF2B5EF4-FFF2-40B4-BE49-F238E27FC236}">
                <a16:creationId xmlns="" xmlns:a16="http://schemas.microsoft.com/office/drawing/2014/main" id="{00000000-0008-0000-0C00-00006A000000}"/>
              </a:ext>
            </a:extLst>
          </xdr:cNvPr>
          <xdr:cNvGrpSpPr/>
        </xdr:nvGrpSpPr>
        <xdr:grpSpPr>
          <a:xfrm>
            <a:off x="5819775" y="2121789"/>
            <a:ext cx="233365" cy="209551"/>
            <a:chOff x="5819775" y="2121789"/>
            <a:chExt cx="233365" cy="209551"/>
          </a:xfrm>
        </xdr:grpSpPr>
        <xdr:sp macro="" textlink="">
          <xdr:nvSpPr>
            <xdr:cNvPr id="149" name="Chevron 148">
              <a:extLst>
                <a:ext uri="{FF2B5EF4-FFF2-40B4-BE49-F238E27FC236}">
                  <a16:creationId xmlns="" xmlns:a16="http://schemas.microsoft.com/office/drawing/2014/main" id="{00000000-0008-0000-0C00-00006B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50" name="Chevron 149">
              <a:extLst>
                <a:ext uri="{FF2B5EF4-FFF2-40B4-BE49-F238E27FC236}">
                  <a16:creationId xmlns="" xmlns:a16="http://schemas.microsoft.com/office/drawing/2014/main" id="{00000000-0008-0000-0C00-00006C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4</xdr:col>
      <xdr:colOff>48834</xdr:colOff>
      <xdr:row>3</xdr:row>
      <xdr:rowOff>381002</xdr:rowOff>
    </xdr:from>
    <xdr:to>
      <xdr:col>4</xdr:col>
      <xdr:colOff>152550</xdr:colOff>
      <xdr:row>3</xdr:row>
      <xdr:rowOff>466727</xdr:rowOff>
    </xdr:to>
    <xdr:sp macro="" textlink="">
      <xdr:nvSpPr>
        <xdr:cNvPr id="155" name="5-Point Star 154">
          <a:extLst>
            <a:ext uri="{FF2B5EF4-FFF2-40B4-BE49-F238E27FC236}">
              <a16:creationId xmlns="" xmlns:a16="http://schemas.microsoft.com/office/drawing/2014/main" id="{00000000-0008-0000-0C00-00002B000000}"/>
            </a:ext>
          </a:extLst>
        </xdr:cNvPr>
        <xdr:cNvSpPr/>
      </xdr:nvSpPr>
      <xdr:spPr>
        <a:xfrm>
          <a:off x="7639526" y="1221156"/>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1</xdr:col>
      <xdr:colOff>0</xdr:colOff>
      <xdr:row>21</xdr:row>
      <xdr:rowOff>322384</xdr:rowOff>
    </xdr:from>
    <xdr:ext cx="238125" cy="114300"/>
    <xdr:pic>
      <xdr:nvPicPr>
        <xdr:cNvPr id="158"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7004538"/>
          <a:ext cx="238125" cy="114300"/>
        </a:xfrm>
        <a:prstGeom prst="rect">
          <a:avLst/>
        </a:prstGeom>
        <a:noFill/>
        <a:ln w="9525">
          <a:noFill/>
          <a:miter lim="800000"/>
          <a:headEnd/>
          <a:tailEnd/>
        </a:ln>
      </xdr:spPr>
    </xdr:pic>
    <xdr:clientData/>
  </xdr:oneCellAnchor>
  <xdr:oneCellAnchor>
    <xdr:from>
      <xdr:col>1</xdr:col>
      <xdr:colOff>0</xdr:colOff>
      <xdr:row>96</xdr:row>
      <xdr:rowOff>341923</xdr:rowOff>
    </xdr:from>
    <xdr:ext cx="238125" cy="114300"/>
    <xdr:pic>
      <xdr:nvPicPr>
        <xdr:cNvPr id="129"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58820538"/>
          <a:ext cx="238125" cy="114300"/>
        </a:xfrm>
        <a:prstGeom prst="rect">
          <a:avLst/>
        </a:prstGeom>
        <a:noFill/>
        <a:ln w="9525">
          <a:noFill/>
          <a:miter lim="800000"/>
          <a:headEnd/>
          <a:tailEnd/>
        </a:ln>
      </xdr:spPr>
    </xdr:pic>
    <xdr:clientData/>
  </xdr:oneCellAnchor>
  <xdr:twoCellAnchor>
    <xdr:from>
      <xdr:col>3</xdr:col>
      <xdr:colOff>517761</xdr:colOff>
      <xdr:row>99</xdr:row>
      <xdr:rowOff>9829</xdr:rowOff>
    </xdr:from>
    <xdr:to>
      <xdr:col>3</xdr:col>
      <xdr:colOff>2251311</xdr:colOff>
      <xdr:row>99</xdr:row>
      <xdr:rowOff>142573</xdr:rowOff>
    </xdr:to>
    <xdr:grpSp>
      <xdr:nvGrpSpPr>
        <xdr:cNvPr id="130" name="Group 129">
          <a:extLst>
            <a:ext uri="{FF2B5EF4-FFF2-40B4-BE49-F238E27FC236}">
              <a16:creationId xmlns="" xmlns:a16="http://schemas.microsoft.com/office/drawing/2014/main" id="{00000000-0008-0000-0C00-00003C000000}"/>
            </a:ext>
          </a:extLst>
        </xdr:cNvPr>
        <xdr:cNvGrpSpPr/>
      </xdr:nvGrpSpPr>
      <xdr:grpSpPr>
        <a:xfrm>
          <a:off x="4738069" y="60891675"/>
          <a:ext cx="1733550" cy="132744"/>
          <a:chOff x="3762375" y="2121789"/>
          <a:chExt cx="2290765" cy="221361"/>
        </a:xfrm>
      </xdr:grpSpPr>
      <xdr:grpSp>
        <xdr:nvGrpSpPr>
          <xdr:cNvPr id="131" name="Group 109">
            <a:extLst>
              <a:ext uri="{FF2B5EF4-FFF2-40B4-BE49-F238E27FC236}">
                <a16:creationId xmlns="" xmlns:a16="http://schemas.microsoft.com/office/drawing/2014/main" id="{00000000-0008-0000-0C00-00003D000000}"/>
              </a:ext>
            </a:extLst>
          </xdr:cNvPr>
          <xdr:cNvGrpSpPr/>
        </xdr:nvGrpSpPr>
        <xdr:grpSpPr>
          <a:xfrm>
            <a:off x="3762375" y="2133599"/>
            <a:ext cx="233365" cy="209551"/>
            <a:chOff x="3762375" y="2133599"/>
            <a:chExt cx="233365" cy="209551"/>
          </a:xfrm>
        </xdr:grpSpPr>
        <xdr:sp macro="" textlink="">
          <xdr:nvSpPr>
            <xdr:cNvPr id="136" name="Chevron 135">
              <a:extLst>
                <a:ext uri="{FF2B5EF4-FFF2-40B4-BE49-F238E27FC236}">
                  <a16:creationId xmlns="" xmlns:a16="http://schemas.microsoft.com/office/drawing/2014/main" id="{00000000-0008-0000-0C00-000041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37" name="Chevron 136">
              <a:extLst>
                <a:ext uri="{FF2B5EF4-FFF2-40B4-BE49-F238E27FC236}">
                  <a16:creationId xmlns="" xmlns:a16="http://schemas.microsoft.com/office/drawing/2014/main" id="{00000000-0008-0000-0C00-000042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32" name="Group 110">
            <a:extLst>
              <a:ext uri="{FF2B5EF4-FFF2-40B4-BE49-F238E27FC236}">
                <a16:creationId xmlns="" xmlns:a16="http://schemas.microsoft.com/office/drawing/2014/main" id="{00000000-0008-0000-0C00-00003E000000}"/>
              </a:ext>
            </a:extLst>
          </xdr:cNvPr>
          <xdr:cNvGrpSpPr/>
        </xdr:nvGrpSpPr>
        <xdr:grpSpPr>
          <a:xfrm>
            <a:off x="5819775" y="2121789"/>
            <a:ext cx="233365" cy="209551"/>
            <a:chOff x="5819775" y="2121789"/>
            <a:chExt cx="233365" cy="209551"/>
          </a:xfrm>
        </xdr:grpSpPr>
        <xdr:sp macro="" textlink="">
          <xdr:nvSpPr>
            <xdr:cNvPr id="133" name="Chevron 132">
              <a:extLst>
                <a:ext uri="{FF2B5EF4-FFF2-40B4-BE49-F238E27FC236}">
                  <a16:creationId xmlns="" xmlns:a16="http://schemas.microsoft.com/office/drawing/2014/main" id="{00000000-0008-0000-0C00-00003F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34" name="Chevron 133">
              <a:extLst>
                <a:ext uri="{FF2B5EF4-FFF2-40B4-BE49-F238E27FC236}">
                  <a16:creationId xmlns="" xmlns:a16="http://schemas.microsoft.com/office/drawing/2014/main" id="{00000000-0008-0000-0C00-000040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1</xdr:col>
      <xdr:colOff>351691</xdr:colOff>
      <xdr:row>6</xdr:row>
      <xdr:rowOff>351691</xdr:rowOff>
    </xdr:from>
    <xdr:to>
      <xdr:col>1</xdr:col>
      <xdr:colOff>455407</xdr:colOff>
      <xdr:row>7</xdr:row>
      <xdr:rowOff>56416</xdr:rowOff>
    </xdr:to>
    <xdr:sp macro="" textlink="">
      <xdr:nvSpPr>
        <xdr:cNvPr id="156" name="5-Point Star 155">
          <a:extLst>
            <a:ext uri="{FF2B5EF4-FFF2-40B4-BE49-F238E27FC236}">
              <a16:creationId xmlns="" xmlns:a16="http://schemas.microsoft.com/office/drawing/2014/main" id="{00000000-0008-0000-0C00-00002B000000}"/>
            </a:ext>
          </a:extLst>
        </xdr:cNvPr>
        <xdr:cNvSpPr/>
      </xdr:nvSpPr>
      <xdr:spPr>
        <a:xfrm>
          <a:off x="928076" y="3214076"/>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1</xdr:col>
      <xdr:colOff>0</xdr:colOff>
      <xdr:row>146</xdr:row>
      <xdr:rowOff>0</xdr:rowOff>
    </xdr:from>
    <xdr:ext cx="238125" cy="114300"/>
    <xdr:pic>
      <xdr:nvPicPr>
        <xdr:cNvPr id="160"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94742000"/>
          <a:ext cx="238125" cy="114300"/>
        </a:xfrm>
        <a:prstGeom prst="rect">
          <a:avLst/>
        </a:prstGeom>
        <a:noFill/>
        <a:ln w="9525">
          <a:noFill/>
          <a:miter lim="800000"/>
          <a:headEnd/>
          <a:tailEnd/>
        </a:ln>
      </xdr:spPr>
    </xdr:pic>
    <xdr:clientData/>
  </xdr:oneCellAnchor>
  <xdr:twoCellAnchor>
    <xdr:from>
      <xdr:col>3</xdr:col>
      <xdr:colOff>1064844</xdr:colOff>
      <xdr:row>3</xdr:row>
      <xdr:rowOff>459155</xdr:rowOff>
    </xdr:from>
    <xdr:to>
      <xdr:col>3</xdr:col>
      <xdr:colOff>1168560</xdr:colOff>
      <xdr:row>4</xdr:row>
      <xdr:rowOff>46649</xdr:rowOff>
    </xdr:to>
    <xdr:sp macro="" textlink="">
      <xdr:nvSpPr>
        <xdr:cNvPr id="163" name="5-Point Star 162">
          <a:extLst>
            <a:ext uri="{FF2B5EF4-FFF2-40B4-BE49-F238E27FC236}">
              <a16:creationId xmlns="" xmlns:a16="http://schemas.microsoft.com/office/drawing/2014/main" id="{00000000-0008-0000-0C00-00002B000000}"/>
            </a:ext>
          </a:extLst>
        </xdr:cNvPr>
        <xdr:cNvSpPr/>
      </xdr:nvSpPr>
      <xdr:spPr>
        <a:xfrm>
          <a:off x="5285152" y="1299309"/>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twoCellAnchor>
    <xdr:from>
      <xdr:col>1</xdr:col>
      <xdr:colOff>400537</xdr:colOff>
      <xdr:row>3</xdr:row>
      <xdr:rowOff>439614</xdr:rowOff>
    </xdr:from>
    <xdr:to>
      <xdr:col>1</xdr:col>
      <xdr:colOff>504253</xdr:colOff>
      <xdr:row>4</xdr:row>
      <xdr:rowOff>27108</xdr:rowOff>
    </xdr:to>
    <xdr:sp macro="" textlink="">
      <xdr:nvSpPr>
        <xdr:cNvPr id="164" name="5-Point Star 163">
          <a:extLst>
            <a:ext uri="{FF2B5EF4-FFF2-40B4-BE49-F238E27FC236}">
              <a16:creationId xmlns="" xmlns:a16="http://schemas.microsoft.com/office/drawing/2014/main" id="{00000000-0008-0000-0C00-00002B000000}"/>
            </a:ext>
          </a:extLst>
        </xdr:cNvPr>
        <xdr:cNvSpPr/>
      </xdr:nvSpPr>
      <xdr:spPr>
        <a:xfrm>
          <a:off x="976922" y="1279768"/>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1</xdr:col>
      <xdr:colOff>0</xdr:colOff>
      <xdr:row>199</xdr:row>
      <xdr:rowOff>0</xdr:rowOff>
    </xdr:from>
    <xdr:ext cx="238125" cy="114300"/>
    <xdr:pic>
      <xdr:nvPicPr>
        <xdr:cNvPr id="165"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33320692"/>
          <a:ext cx="238125" cy="114300"/>
        </a:xfrm>
        <a:prstGeom prst="rect">
          <a:avLst/>
        </a:prstGeom>
        <a:noFill/>
        <a:ln w="9525">
          <a:noFill/>
          <a:miter lim="800000"/>
          <a:headEnd/>
          <a:tailEnd/>
        </a:ln>
      </xdr:spPr>
    </xdr:pic>
    <xdr:clientData/>
  </xdr:oneCellAnchor>
  <xdr:oneCellAnchor>
    <xdr:from>
      <xdr:col>1</xdr:col>
      <xdr:colOff>0</xdr:colOff>
      <xdr:row>200</xdr:row>
      <xdr:rowOff>0</xdr:rowOff>
    </xdr:from>
    <xdr:ext cx="238125" cy="114300"/>
    <xdr:pic>
      <xdr:nvPicPr>
        <xdr:cNvPr id="166"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34033846"/>
          <a:ext cx="238125" cy="114300"/>
        </a:xfrm>
        <a:prstGeom prst="rect">
          <a:avLst/>
        </a:prstGeom>
        <a:noFill/>
        <a:ln w="9525">
          <a:noFill/>
          <a:miter lim="800000"/>
          <a:headEnd/>
          <a:tailEnd/>
        </a:ln>
      </xdr:spPr>
    </xdr:pic>
    <xdr:clientData/>
  </xdr:oneCellAnchor>
  <xdr:oneCellAnchor>
    <xdr:from>
      <xdr:col>1</xdr:col>
      <xdr:colOff>0</xdr:colOff>
      <xdr:row>23</xdr:row>
      <xdr:rowOff>0</xdr:rowOff>
    </xdr:from>
    <xdr:ext cx="238125" cy="114300"/>
    <xdr:pic>
      <xdr:nvPicPr>
        <xdr:cNvPr id="167"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7356231"/>
          <a:ext cx="238125" cy="114300"/>
        </a:xfrm>
        <a:prstGeom prst="rect">
          <a:avLst/>
        </a:prstGeom>
        <a:noFill/>
        <a:ln w="9525">
          <a:noFill/>
          <a:miter lim="800000"/>
          <a:headEnd/>
          <a:tailEnd/>
        </a:ln>
      </xdr:spPr>
    </xdr:pic>
    <xdr:clientData/>
  </xdr:oneCellAnchor>
  <xdr:oneCellAnchor>
    <xdr:from>
      <xdr:col>1</xdr:col>
      <xdr:colOff>0</xdr:colOff>
      <xdr:row>145</xdr:row>
      <xdr:rowOff>0</xdr:rowOff>
    </xdr:from>
    <xdr:ext cx="238125" cy="114300"/>
    <xdr:pic>
      <xdr:nvPicPr>
        <xdr:cNvPr id="168"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95631000"/>
          <a:ext cx="238125" cy="114300"/>
        </a:xfrm>
        <a:prstGeom prst="rect">
          <a:avLst/>
        </a:prstGeom>
        <a:noFill/>
        <a:ln w="9525">
          <a:noFill/>
          <a:miter lim="800000"/>
          <a:headEnd/>
          <a:tailEnd/>
        </a:ln>
      </xdr:spPr>
    </xdr:pic>
    <xdr:clientData/>
  </xdr:oneCellAnchor>
  <xdr:twoCellAnchor>
    <xdr:from>
      <xdr:col>3</xdr:col>
      <xdr:colOff>247650</xdr:colOff>
      <xdr:row>337</xdr:row>
      <xdr:rowOff>0</xdr:rowOff>
    </xdr:from>
    <xdr:to>
      <xdr:col>3</xdr:col>
      <xdr:colOff>2143125</xdr:colOff>
      <xdr:row>337</xdr:row>
      <xdr:rowOff>216000</xdr:rowOff>
    </xdr:to>
    <xdr:grpSp>
      <xdr:nvGrpSpPr>
        <xdr:cNvPr id="169" name="Group 168">
          <a:extLst>
            <a:ext uri="{FF2B5EF4-FFF2-40B4-BE49-F238E27FC236}">
              <a16:creationId xmlns="" xmlns:a16="http://schemas.microsoft.com/office/drawing/2014/main" id="{00000000-0008-0000-0C00-00004C000000}"/>
            </a:ext>
          </a:extLst>
        </xdr:cNvPr>
        <xdr:cNvGrpSpPr/>
      </xdr:nvGrpSpPr>
      <xdr:grpSpPr>
        <a:xfrm>
          <a:off x="4467958" y="224164769"/>
          <a:ext cx="1895475" cy="216000"/>
          <a:chOff x="3762375" y="2121789"/>
          <a:chExt cx="2290765" cy="221361"/>
        </a:xfrm>
      </xdr:grpSpPr>
      <xdr:grpSp>
        <xdr:nvGrpSpPr>
          <xdr:cNvPr id="170" name="Group 109">
            <a:extLst>
              <a:ext uri="{FF2B5EF4-FFF2-40B4-BE49-F238E27FC236}">
                <a16:creationId xmlns="" xmlns:a16="http://schemas.microsoft.com/office/drawing/2014/main" id="{00000000-0008-0000-0C00-00004D000000}"/>
              </a:ext>
            </a:extLst>
          </xdr:cNvPr>
          <xdr:cNvGrpSpPr/>
        </xdr:nvGrpSpPr>
        <xdr:grpSpPr>
          <a:xfrm>
            <a:off x="3762375" y="2133599"/>
            <a:ext cx="233365" cy="209551"/>
            <a:chOff x="3762375" y="2133599"/>
            <a:chExt cx="233365" cy="209551"/>
          </a:xfrm>
        </xdr:grpSpPr>
        <xdr:sp macro="" textlink="">
          <xdr:nvSpPr>
            <xdr:cNvPr id="174" name="Chevron 173">
              <a:extLst>
                <a:ext uri="{FF2B5EF4-FFF2-40B4-BE49-F238E27FC236}">
                  <a16:creationId xmlns="" xmlns:a16="http://schemas.microsoft.com/office/drawing/2014/main" id="{00000000-0008-0000-0C00-000051000000}"/>
                </a:ext>
              </a:extLst>
            </xdr:cNvPr>
            <xdr:cNvSpPr/>
          </xdr:nvSpPr>
          <xdr:spPr>
            <a:xfrm rot="16200000">
              <a:off x="3812383" y="208359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75" name="Chevron 174">
              <a:extLst>
                <a:ext uri="{FF2B5EF4-FFF2-40B4-BE49-F238E27FC236}">
                  <a16:creationId xmlns="" xmlns:a16="http://schemas.microsoft.com/office/drawing/2014/main" id="{00000000-0008-0000-0C00-000052000000}"/>
                </a:ext>
              </a:extLst>
            </xdr:cNvPr>
            <xdr:cNvSpPr/>
          </xdr:nvSpPr>
          <xdr:spPr>
            <a:xfrm rot="16200000">
              <a:off x="3812383" y="215979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nvGrpSpPr>
          <xdr:cNvPr id="171" name="Group 110">
            <a:extLst>
              <a:ext uri="{FF2B5EF4-FFF2-40B4-BE49-F238E27FC236}">
                <a16:creationId xmlns="" xmlns:a16="http://schemas.microsoft.com/office/drawing/2014/main" id="{00000000-0008-0000-0C00-00004E000000}"/>
              </a:ext>
            </a:extLst>
          </xdr:cNvPr>
          <xdr:cNvGrpSpPr/>
        </xdr:nvGrpSpPr>
        <xdr:grpSpPr>
          <a:xfrm>
            <a:off x="5819775" y="2121789"/>
            <a:ext cx="233365" cy="209551"/>
            <a:chOff x="5819775" y="2121789"/>
            <a:chExt cx="233365" cy="209551"/>
          </a:xfrm>
        </xdr:grpSpPr>
        <xdr:sp macro="" textlink="">
          <xdr:nvSpPr>
            <xdr:cNvPr id="172" name="Chevron 171">
              <a:extLst>
                <a:ext uri="{FF2B5EF4-FFF2-40B4-BE49-F238E27FC236}">
                  <a16:creationId xmlns="" xmlns:a16="http://schemas.microsoft.com/office/drawing/2014/main" id="{00000000-0008-0000-0C00-00004F000000}"/>
                </a:ext>
              </a:extLst>
            </xdr:cNvPr>
            <xdr:cNvSpPr/>
          </xdr:nvSpPr>
          <xdr:spPr>
            <a:xfrm rot="16200000">
              <a:off x="5869783" y="2071781"/>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sp macro="" textlink="">
          <xdr:nvSpPr>
            <xdr:cNvPr id="173" name="Chevron 172">
              <a:extLst>
                <a:ext uri="{FF2B5EF4-FFF2-40B4-BE49-F238E27FC236}">
                  <a16:creationId xmlns="" xmlns:a16="http://schemas.microsoft.com/office/drawing/2014/main" id="{00000000-0008-0000-0C00-000050000000}"/>
                </a:ext>
              </a:extLst>
            </xdr:cNvPr>
            <xdr:cNvSpPr/>
          </xdr:nvSpPr>
          <xdr:spPr>
            <a:xfrm rot="16200000">
              <a:off x="5869783" y="2147982"/>
              <a:ext cx="133350" cy="233365"/>
            </a:xfrm>
            <a:prstGeom prst="chevron">
              <a:avLst/>
            </a:prstGeom>
            <a:ln/>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ctr"/>
              <a:endParaRPr lang="en-US"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grpSp>
    </xdr:grpSp>
    <xdr:clientData/>
  </xdr:twoCellAnchor>
  <xdr:twoCellAnchor>
    <xdr:from>
      <xdr:col>3</xdr:col>
      <xdr:colOff>898768</xdr:colOff>
      <xdr:row>5</xdr:row>
      <xdr:rowOff>293075</xdr:rowOff>
    </xdr:from>
    <xdr:to>
      <xdr:col>3</xdr:col>
      <xdr:colOff>1002484</xdr:colOff>
      <xdr:row>5</xdr:row>
      <xdr:rowOff>378800</xdr:rowOff>
    </xdr:to>
    <xdr:sp macro="" textlink="">
      <xdr:nvSpPr>
        <xdr:cNvPr id="176" name="5-Point Star 175">
          <a:extLst>
            <a:ext uri="{FF2B5EF4-FFF2-40B4-BE49-F238E27FC236}">
              <a16:creationId xmlns="" xmlns:a16="http://schemas.microsoft.com/office/drawing/2014/main" id="{00000000-0008-0000-0C00-00002B000000}"/>
            </a:ext>
          </a:extLst>
        </xdr:cNvPr>
        <xdr:cNvSpPr/>
      </xdr:nvSpPr>
      <xdr:spPr>
        <a:xfrm>
          <a:off x="5119076" y="2217613"/>
          <a:ext cx="103716" cy="85725"/>
        </a:xfrm>
        <a:prstGeom prst="star5">
          <a:avLst/>
        </a:prstGeom>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en-US" sz="1100"/>
        </a:p>
      </xdr:txBody>
    </xdr:sp>
    <xdr:clientData/>
  </xdr:twoCellAnchor>
  <xdr:oneCellAnchor>
    <xdr:from>
      <xdr:col>1</xdr:col>
      <xdr:colOff>0</xdr:colOff>
      <xdr:row>336</xdr:row>
      <xdr:rowOff>0</xdr:rowOff>
    </xdr:from>
    <xdr:ext cx="238125" cy="114300"/>
    <xdr:pic>
      <xdr:nvPicPr>
        <xdr:cNvPr id="177"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222289077"/>
          <a:ext cx="238125" cy="114300"/>
        </a:xfrm>
        <a:prstGeom prst="rect">
          <a:avLst/>
        </a:prstGeom>
        <a:noFill/>
        <a:ln w="9525">
          <a:noFill/>
          <a:miter lim="800000"/>
          <a:headEnd/>
          <a:tailEnd/>
        </a:ln>
      </xdr:spPr>
    </xdr:pic>
    <xdr:clientData/>
  </xdr:oneCellAnchor>
  <xdr:oneCellAnchor>
    <xdr:from>
      <xdr:col>1</xdr:col>
      <xdr:colOff>0</xdr:colOff>
      <xdr:row>98</xdr:row>
      <xdr:rowOff>0</xdr:rowOff>
    </xdr:from>
    <xdr:ext cx="238125" cy="114300"/>
    <xdr:pic>
      <xdr:nvPicPr>
        <xdr:cNvPr id="178"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60061231"/>
          <a:ext cx="238125" cy="114300"/>
        </a:xfrm>
        <a:prstGeom prst="rect">
          <a:avLst/>
        </a:prstGeom>
        <a:noFill/>
        <a:ln w="9525">
          <a:noFill/>
          <a:miter lim="800000"/>
          <a:headEnd/>
          <a:tailEnd/>
        </a:ln>
      </xdr:spPr>
    </xdr:pic>
    <xdr:clientData/>
  </xdr:oneCellAnchor>
  <xdr:oneCellAnchor>
    <xdr:from>
      <xdr:col>1</xdr:col>
      <xdr:colOff>0</xdr:colOff>
      <xdr:row>198</xdr:row>
      <xdr:rowOff>0</xdr:rowOff>
    </xdr:from>
    <xdr:ext cx="238125" cy="114300"/>
    <xdr:pic>
      <xdr:nvPicPr>
        <xdr:cNvPr id="179" name="Picture 1049" descr="new">
          <a:extLst>
            <a:ext uri="{FF2B5EF4-FFF2-40B4-BE49-F238E27FC236}">
              <a16:creationId xmlns="" xmlns:a16="http://schemas.microsoft.com/office/drawing/2014/main" id="{DB050F96-EE18-4FD9-8A1E-A8888B1A7E7D}"/>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76385" y="135049846"/>
          <a:ext cx="238125" cy="114300"/>
        </a:xfrm>
        <a:prstGeom prst="rect">
          <a:avLst/>
        </a:prstGeom>
        <a:noFill/>
        <a:ln w="9525">
          <a:noFill/>
          <a:miter lim="800000"/>
          <a:headEnd/>
          <a:tailEnd/>
        </a:ln>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14</xdr:col>
      <xdr:colOff>542925</xdr:colOff>
      <xdr:row>54</xdr:row>
      <xdr:rowOff>47625</xdr:rowOff>
    </xdr:from>
    <xdr:to>
      <xdr:col>15</xdr:col>
      <xdr:colOff>0</xdr:colOff>
      <xdr:row>56</xdr:row>
      <xdr:rowOff>0</xdr:rowOff>
    </xdr:to>
    <xdr:pic>
      <xdr:nvPicPr>
        <xdr:cNvPr id="2"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44125" y="11172825"/>
          <a:ext cx="396875" cy="346075"/>
        </a:xfrm>
        <a:prstGeom prst="rect">
          <a:avLst/>
        </a:prstGeom>
        <a:noFill/>
        <a:ln w="9525">
          <a:noFill/>
          <a:miter lim="800000"/>
          <a:headEnd/>
          <a:tailEnd/>
        </a:ln>
      </xdr:spPr>
    </xdr:pic>
    <xdr:clientData/>
  </xdr:twoCellAnchor>
  <xdr:twoCellAnchor>
    <xdr:from>
      <xdr:col>3</xdr:col>
      <xdr:colOff>485773</xdr:colOff>
      <xdr:row>31</xdr:row>
      <xdr:rowOff>123825</xdr:rowOff>
    </xdr:from>
    <xdr:to>
      <xdr:col>13</xdr:col>
      <xdr:colOff>533399</xdr:colOff>
      <xdr:row>48</xdr:row>
      <xdr:rowOff>114301</xdr:rowOff>
    </xdr:to>
    <xdr:graphicFrame macro="">
      <xdr:nvGraphicFramePr>
        <xdr:cNvPr id="3" name="Chart 1">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514350</xdr:colOff>
      <xdr:row>116</xdr:row>
      <xdr:rowOff>66675</xdr:rowOff>
    </xdr:from>
    <xdr:to>
      <xdr:col>14</xdr:col>
      <xdr:colOff>781050</xdr:colOff>
      <xdr:row>118</xdr:row>
      <xdr:rowOff>9526</xdr:rowOff>
    </xdr:to>
    <xdr:pic>
      <xdr:nvPicPr>
        <xdr:cNvPr id="4"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5550" y="22304375"/>
          <a:ext cx="266700" cy="336551"/>
        </a:xfrm>
        <a:prstGeom prst="rect">
          <a:avLst/>
        </a:prstGeom>
        <a:noFill/>
        <a:ln w="9525">
          <a:noFill/>
          <a:miter lim="800000"/>
          <a:headEnd/>
          <a:tailEnd/>
        </a:ln>
      </xdr:spPr>
    </xdr:pic>
    <xdr:clientData/>
  </xdr:twoCellAnchor>
  <xdr:twoCellAnchor>
    <xdr:from>
      <xdr:col>4</xdr:col>
      <xdr:colOff>409575</xdr:colOff>
      <xdr:row>95</xdr:row>
      <xdr:rowOff>76200</xdr:rowOff>
    </xdr:from>
    <xdr:to>
      <xdr:col>13</xdr:col>
      <xdr:colOff>161925</xdr:colOff>
      <xdr:row>111</xdr:row>
      <xdr:rowOff>85725</xdr:rowOff>
    </xdr:to>
    <xdr:graphicFrame macro="">
      <xdr:nvGraphicFramePr>
        <xdr:cNvPr id="5" name="Chart 1">
          <a:extLst>
            <a:ext uri="{FF2B5EF4-FFF2-40B4-BE49-F238E27FC236}">
              <a16:creationId xmlns:a16="http://schemas.microsoft.com/office/drawing/2014/main" xmlns=""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542925</xdr:colOff>
      <xdr:row>86</xdr:row>
      <xdr:rowOff>47625</xdr:rowOff>
    </xdr:from>
    <xdr:to>
      <xdr:col>15</xdr:col>
      <xdr:colOff>0</xdr:colOff>
      <xdr:row>88</xdr:row>
      <xdr:rowOff>0</xdr:rowOff>
    </xdr:to>
    <xdr:pic>
      <xdr:nvPicPr>
        <xdr:cNvPr id="6"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44125" y="16925925"/>
          <a:ext cx="396875" cy="346075"/>
        </a:xfrm>
        <a:prstGeom prst="rect">
          <a:avLst/>
        </a:prstGeom>
        <a:noFill/>
        <a:ln w="9525">
          <a:noFill/>
          <a:miter lim="800000"/>
          <a:headEnd/>
          <a:tailEnd/>
        </a:ln>
      </xdr:spPr>
    </xdr:pic>
    <xdr:clientData/>
  </xdr:twoCellAnchor>
  <xdr:twoCellAnchor>
    <xdr:from>
      <xdr:col>4</xdr:col>
      <xdr:colOff>260535</xdr:colOff>
      <xdr:row>64</xdr:row>
      <xdr:rowOff>33618</xdr:rowOff>
    </xdr:from>
    <xdr:to>
      <xdr:col>13</xdr:col>
      <xdr:colOff>425823</xdr:colOff>
      <xdr:row>81</xdr:row>
      <xdr:rowOff>77320</xdr:rowOff>
    </xdr:to>
    <xdr:graphicFrame macro="">
      <xdr:nvGraphicFramePr>
        <xdr:cNvPr id="7" name="Chart 1">
          <a:extLst>
            <a:ext uri="{FF2B5EF4-FFF2-40B4-BE49-F238E27FC236}">
              <a16:creationId xmlns:a16="http://schemas.microsoft.com/office/drawing/2014/main" xmlns=""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283509</xdr:colOff>
      <xdr:row>147</xdr:row>
      <xdr:rowOff>15688</xdr:rowOff>
    </xdr:from>
    <xdr:to>
      <xdr:col>16</xdr:col>
      <xdr:colOff>549089</xdr:colOff>
      <xdr:row>148</xdr:row>
      <xdr:rowOff>147357</xdr:rowOff>
    </xdr:to>
    <xdr:pic>
      <xdr:nvPicPr>
        <xdr:cNvPr id="8"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3009" y="27854088"/>
          <a:ext cx="265580" cy="334869"/>
        </a:xfrm>
        <a:prstGeom prst="rect">
          <a:avLst/>
        </a:prstGeom>
        <a:noFill/>
        <a:ln w="9525">
          <a:noFill/>
          <a:miter lim="800000"/>
          <a:headEnd/>
          <a:tailEnd/>
        </a:ln>
      </xdr:spPr>
    </xdr:pic>
    <xdr:clientData/>
  </xdr:twoCellAnchor>
  <xdr:twoCellAnchor>
    <xdr:from>
      <xdr:col>1</xdr:col>
      <xdr:colOff>350183</xdr:colOff>
      <xdr:row>123</xdr:row>
      <xdr:rowOff>106455</xdr:rowOff>
    </xdr:from>
    <xdr:to>
      <xdr:col>8</xdr:col>
      <xdr:colOff>416125</xdr:colOff>
      <xdr:row>139</xdr:row>
      <xdr:rowOff>20730</xdr:rowOff>
    </xdr:to>
    <xdr:graphicFrame macro="">
      <xdr:nvGraphicFramePr>
        <xdr:cNvPr id="9" name="Chart 1">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285190</xdr:colOff>
      <xdr:row>176</xdr:row>
      <xdr:rowOff>170890</xdr:rowOff>
    </xdr:from>
    <xdr:to>
      <xdr:col>16</xdr:col>
      <xdr:colOff>551890</xdr:colOff>
      <xdr:row>178</xdr:row>
      <xdr:rowOff>112061</xdr:rowOff>
    </xdr:to>
    <xdr:pic>
      <xdr:nvPicPr>
        <xdr:cNvPr id="1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4690" y="33190890"/>
          <a:ext cx="266700" cy="334871"/>
        </a:xfrm>
        <a:prstGeom prst="rect">
          <a:avLst/>
        </a:prstGeom>
        <a:noFill/>
        <a:ln w="9525">
          <a:noFill/>
          <a:miter lim="800000"/>
          <a:headEnd/>
          <a:tailEnd/>
        </a:ln>
      </xdr:spPr>
    </xdr:pic>
    <xdr:clientData/>
  </xdr:twoCellAnchor>
  <xdr:twoCellAnchor>
    <xdr:from>
      <xdr:col>8</xdr:col>
      <xdr:colOff>528917</xdr:colOff>
      <xdr:row>154</xdr:row>
      <xdr:rowOff>28575</xdr:rowOff>
    </xdr:from>
    <xdr:to>
      <xdr:col>15</xdr:col>
      <xdr:colOff>142874</xdr:colOff>
      <xdr:row>169</xdr:row>
      <xdr:rowOff>66674</xdr:rowOff>
    </xdr:to>
    <xdr:graphicFrame macro="">
      <xdr:nvGraphicFramePr>
        <xdr:cNvPr id="11" name="Chart 1">
          <a:extLst>
            <a:ext uri="{FF2B5EF4-FFF2-40B4-BE49-F238E27FC236}">
              <a16:creationId xmlns:a16="http://schemas.microsoft.com/office/drawing/2014/main" xmlns=""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266700</xdr:colOff>
      <xdr:row>154</xdr:row>
      <xdr:rowOff>38100</xdr:rowOff>
    </xdr:from>
    <xdr:to>
      <xdr:col>8</xdr:col>
      <xdr:colOff>238125</xdr:colOff>
      <xdr:row>169</xdr:row>
      <xdr:rowOff>38100</xdr:rowOff>
    </xdr:to>
    <xdr:graphicFrame macro="">
      <xdr:nvGraphicFramePr>
        <xdr:cNvPr id="12" name="Chart 1">
          <a:extLst>
            <a:ext uri="{FF2B5EF4-FFF2-40B4-BE49-F238E27FC236}">
              <a16:creationId xmlns:a16="http://schemas.microsoft.com/office/drawing/2014/main" xmlns=""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140634</xdr:colOff>
      <xdr:row>123</xdr:row>
      <xdr:rowOff>144556</xdr:rowOff>
    </xdr:from>
    <xdr:to>
      <xdr:col>15</xdr:col>
      <xdr:colOff>210111</xdr:colOff>
      <xdr:row>139</xdr:row>
      <xdr:rowOff>58831</xdr:rowOff>
    </xdr:to>
    <xdr:graphicFrame macro="">
      <xdr:nvGraphicFramePr>
        <xdr:cNvPr id="13" name="Chart 1">
          <a:extLst>
            <a:ext uri="{FF2B5EF4-FFF2-40B4-BE49-F238E27FC236}">
              <a16:creationId xmlns:a16="http://schemas.microsoft.com/office/drawing/2014/main" xmlns=""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561976</xdr:colOff>
      <xdr:row>212</xdr:row>
      <xdr:rowOff>142875</xdr:rowOff>
    </xdr:from>
    <xdr:to>
      <xdr:col>15</xdr:col>
      <xdr:colOff>152400</xdr:colOff>
      <xdr:row>227</xdr:row>
      <xdr:rowOff>76200</xdr:rowOff>
    </xdr:to>
    <xdr:graphicFrame macro="">
      <xdr:nvGraphicFramePr>
        <xdr:cNvPr id="14" name="Chart 1">
          <a:extLst>
            <a:ext uri="{FF2B5EF4-FFF2-40B4-BE49-F238E27FC236}">
              <a16:creationId xmlns:a16="http://schemas.microsoft.com/office/drawing/2014/main" xmlns=""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229161</xdr:colOff>
      <xdr:row>235</xdr:row>
      <xdr:rowOff>159684</xdr:rowOff>
    </xdr:from>
    <xdr:to>
      <xdr:col>16</xdr:col>
      <xdr:colOff>495861</xdr:colOff>
      <xdr:row>237</xdr:row>
      <xdr:rowOff>100852</xdr:rowOff>
    </xdr:to>
    <xdr:pic>
      <xdr:nvPicPr>
        <xdr:cNvPr id="15"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0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68661" y="43885784"/>
          <a:ext cx="266700" cy="334868"/>
        </a:xfrm>
        <a:prstGeom prst="rect">
          <a:avLst/>
        </a:prstGeom>
        <a:noFill/>
        <a:ln w="9525">
          <a:noFill/>
          <a:miter lim="800000"/>
          <a:headEnd/>
          <a:tailEnd/>
        </a:ln>
      </xdr:spPr>
    </xdr:pic>
    <xdr:clientData/>
  </xdr:twoCellAnchor>
  <xdr:twoCellAnchor>
    <xdr:from>
      <xdr:col>1</xdr:col>
      <xdr:colOff>266699</xdr:colOff>
      <xdr:row>213</xdr:row>
      <xdr:rowOff>19050</xdr:rowOff>
    </xdr:from>
    <xdr:to>
      <xdr:col>8</xdr:col>
      <xdr:colOff>266699</xdr:colOff>
      <xdr:row>227</xdr:row>
      <xdr:rowOff>95250</xdr:rowOff>
    </xdr:to>
    <xdr:graphicFrame macro="">
      <xdr:nvGraphicFramePr>
        <xdr:cNvPr id="16" name="Chart 1">
          <a:extLst>
            <a:ext uri="{FF2B5EF4-FFF2-40B4-BE49-F238E27FC236}">
              <a16:creationId xmlns:a16="http://schemas.microsoft.com/office/drawing/2014/main" xmlns=""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16</xdr:col>
      <xdr:colOff>262779</xdr:colOff>
      <xdr:row>266</xdr:row>
      <xdr:rowOff>2802</xdr:rowOff>
    </xdr:from>
    <xdr:to>
      <xdr:col>16</xdr:col>
      <xdr:colOff>529479</xdr:colOff>
      <xdr:row>267</xdr:row>
      <xdr:rowOff>145676</xdr:rowOff>
    </xdr:to>
    <xdr:pic>
      <xdr:nvPicPr>
        <xdr:cNvPr id="17"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2279" y="49304202"/>
          <a:ext cx="266700" cy="333374"/>
        </a:xfrm>
        <a:prstGeom prst="rect">
          <a:avLst/>
        </a:prstGeom>
        <a:noFill/>
        <a:ln w="9525">
          <a:noFill/>
          <a:miter lim="800000"/>
          <a:headEnd/>
          <a:tailEnd/>
        </a:ln>
      </xdr:spPr>
    </xdr:pic>
    <xdr:clientData/>
  </xdr:twoCellAnchor>
  <xdr:twoCellAnchor>
    <xdr:from>
      <xdr:col>8</xdr:col>
      <xdr:colOff>523875</xdr:colOff>
      <xdr:row>242</xdr:row>
      <xdr:rowOff>133350</xdr:rowOff>
    </xdr:from>
    <xdr:to>
      <xdr:col>14</xdr:col>
      <xdr:colOff>800100</xdr:colOff>
      <xdr:row>257</xdr:row>
      <xdr:rowOff>47625</xdr:rowOff>
    </xdr:to>
    <xdr:graphicFrame macro="">
      <xdr:nvGraphicFramePr>
        <xdr:cNvPr id="18" name="Chart 1">
          <a:extLst>
            <a:ext uri="{FF2B5EF4-FFF2-40B4-BE49-F238E27FC236}">
              <a16:creationId xmlns:a16="http://schemas.microsoft.com/office/drawing/2014/main" xmlns=""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171449</xdr:colOff>
      <xdr:row>243</xdr:row>
      <xdr:rowOff>9526</xdr:rowOff>
    </xdr:from>
    <xdr:to>
      <xdr:col>8</xdr:col>
      <xdr:colOff>285749</xdr:colOff>
      <xdr:row>257</xdr:row>
      <xdr:rowOff>47626</xdr:rowOff>
    </xdr:to>
    <xdr:graphicFrame macro="">
      <xdr:nvGraphicFramePr>
        <xdr:cNvPr id="19" name="Chart 1">
          <a:extLst>
            <a:ext uri="{FF2B5EF4-FFF2-40B4-BE49-F238E27FC236}">
              <a16:creationId xmlns:a16="http://schemas.microsoft.com/office/drawing/2014/main" xmlns=""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16</xdr:col>
      <xdr:colOff>229160</xdr:colOff>
      <xdr:row>296</xdr:row>
      <xdr:rowOff>33057</xdr:rowOff>
    </xdr:from>
    <xdr:to>
      <xdr:col>16</xdr:col>
      <xdr:colOff>495860</xdr:colOff>
      <xdr:row>297</xdr:row>
      <xdr:rowOff>147358</xdr:rowOff>
    </xdr:to>
    <xdr:pic>
      <xdr:nvPicPr>
        <xdr:cNvPr id="2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68660" y="54782757"/>
          <a:ext cx="266700" cy="330201"/>
        </a:xfrm>
        <a:prstGeom prst="rect">
          <a:avLst/>
        </a:prstGeom>
        <a:noFill/>
        <a:ln w="9525">
          <a:noFill/>
          <a:miter lim="800000"/>
          <a:headEnd/>
          <a:tailEnd/>
        </a:ln>
      </xdr:spPr>
    </xdr:pic>
    <xdr:clientData/>
  </xdr:twoCellAnchor>
  <xdr:twoCellAnchor>
    <xdr:from>
      <xdr:col>4</xdr:col>
      <xdr:colOff>266700</xdr:colOff>
      <xdr:row>271</xdr:row>
      <xdr:rowOff>114299</xdr:rowOff>
    </xdr:from>
    <xdr:to>
      <xdr:col>14</xdr:col>
      <xdr:colOff>85725</xdr:colOff>
      <xdr:row>288</xdr:row>
      <xdr:rowOff>161924</xdr:rowOff>
    </xdr:to>
    <xdr:graphicFrame macro="">
      <xdr:nvGraphicFramePr>
        <xdr:cNvPr id="21" name="Chart 1">
          <a:extLst>
            <a:ext uri="{FF2B5EF4-FFF2-40B4-BE49-F238E27FC236}">
              <a16:creationId xmlns:a16="http://schemas.microsoft.com/office/drawing/2014/main" xmlns=""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28575</xdr:colOff>
      <xdr:row>302</xdr:row>
      <xdr:rowOff>123825</xdr:rowOff>
    </xdr:from>
    <xdr:to>
      <xdr:col>16</xdr:col>
      <xdr:colOff>457200</xdr:colOff>
      <xdr:row>317</xdr:row>
      <xdr:rowOff>180975</xdr:rowOff>
    </xdr:to>
    <xdr:graphicFrame macro="">
      <xdr:nvGraphicFramePr>
        <xdr:cNvPr id="22" name="Chart 1">
          <a:extLst>
            <a:ext uri="{FF2B5EF4-FFF2-40B4-BE49-F238E27FC236}">
              <a16:creationId xmlns:a16="http://schemas.microsoft.com/office/drawing/2014/main" xmlns=""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418795</xdr:colOff>
      <xdr:row>326</xdr:row>
      <xdr:rowOff>12988</xdr:rowOff>
    </xdr:from>
    <xdr:to>
      <xdr:col>17</xdr:col>
      <xdr:colOff>676725</xdr:colOff>
      <xdr:row>327</xdr:row>
      <xdr:rowOff>149751</xdr:rowOff>
    </xdr:to>
    <xdr:pic>
      <xdr:nvPicPr>
        <xdr:cNvPr id="23"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471095" y="60147488"/>
          <a:ext cx="257930" cy="327263"/>
        </a:xfrm>
        <a:prstGeom prst="rect">
          <a:avLst/>
        </a:prstGeom>
        <a:noFill/>
        <a:ln w="9525">
          <a:noFill/>
          <a:miter lim="800000"/>
          <a:headEnd/>
          <a:tailEnd/>
        </a:ln>
      </xdr:spPr>
    </xdr:pic>
    <xdr:clientData/>
  </xdr:twoCellAnchor>
  <xdr:twoCellAnchor>
    <xdr:from>
      <xdr:col>2</xdr:col>
      <xdr:colOff>187902</xdr:colOff>
      <xdr:row>303</xdr:row>
      <xdr:rowOff>0</xdr:rowOff>
    </xdr:from>
    <xdr:to>
      <xdr:col>9</xdr:col>
      <xdr:colOff>304800</xdr:colOff>
      <xdr:row>317</xdr:row>
      <xdr:rowOff>148938</xdr:rowOff>
    </xdr:to>
    <xdr:graphicFrame macro="">
      <xdr:nvGraphicFramePr>
        <xdr:cNvPr id="24" name="Chart 1">
          <a:extLst>
            <a:ext uri="{FF2B5EF4-FFF2-40B4-BE49-F238E27FC236}">
              <a16:creationId xmlns:a16="http://schemas.microsoft.com/office/drawing/2014/main" xmlns=""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296395</xdr:colOff>
      <xdr:row>206</xdr:row>
      <xdr:rowOff>2802</xdr:rowOff>
    </xdr:from>
    <xdr:to>
      <xdr:col>16</xdr:col>
      <xdr:colOff>563095</xdr:colOff>
      <xdr:row>207</xdr:row>
      <xdr:rowOff>145677</xdr:rowOff>
    </xdr:to>
    <xdr:pic>
      <xdr:nvPicPr>
        <xdr:cNvPr id="25"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35895" y="38560002"/>
          <a:ext cx="266700" cy="333375"/>
        </a:xfrm>
        <a:prstGeom prst="rect">
          <a:avLst/>
        </a:prstGeom>
        <a:noFill/>
        <a:ln w="9525">
          <a:noFill/>
          <a:miter lim="800000"/>
          <a:headEnd/>
          <a:tailEnd/>
        </a:ln>
      </xdr:spPr>
    </xdr:pic>
    <xdr:clientData/>
  </xdr:twoCellAnchor>
  <xdr:twoCellAnchor>
    <xdr:from>
      <xdr:col>8</xdr:col>
      <xdr:colOff>528918</xdr:colOff>
      <xdr:row>183</xdr:row>
      <xdr:rowOff>38100</xdr:rowOff>
    </xdr:from>
    <xdr:to>
      <xdr:col>15</xdr:col>
      <xdr:colOff>44264</xdr:colOff>
      <xdr:row>198</xdr:row>
      <xdr:rowOff>9525</xdr:rowOff>
    </xdr:to>
    <xdr:graphicFrame macro="">
      <xdr:nvGraphicFramePr>
        <xdr:cNvPr id="26" name="Chart 1">
          <a:extLst>
            <a:ext uri="{FF2B5EF4-FFF2-40B4-BE49-F238E27FC236}">
              <a16:creationId xmlns:a16="http://schemas.microsoft.com/office/drawing/2014/main" xmlns=""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266700</xdr:colOff>
      <xdr:row>183</xdr:row>
      <xdr:rowOff>38100</xdr:rowOff>
    </xdr:from>
    <xdr:to>
      <xdr:col>8</xdr:col>
      <xdr:colOff>238125</xdr:colOff>
      <xdr:row>198</xdr:row>
      <xdr:rowOff>38100</xdr:rowOff>
    </xdr:to>
    <xdr:graphicFrame macro="">
      <xdr:nvGraphicFramePr>
        <xdr:cNvPr id="27" name="Chart 1">
          <a:extLst>
            <a:ext uri="{FF2B5EF4-FFF2-40B4-BE49-F238E27FC236}">
              <a16:creationId xmlns:a16="http://schemas.microsoft.com/office/drawing/2014/main" xmlns=""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14</xdr:col>
      <xdr:colOff>542925</xdr:colOff>
      <xdr:row>353</xdr:row>
      <xdr:rowOff>66675</xdr:rowOff>
    </xdr:from>
    <xdr:to>
      <xdr:col>15</xdr:col>
      <xdr:colOff>0</xdr:colOff>
      <xdr:row>355</xdr:row>
      <xdr:rowOff>11206</xdr:rowOff>
    </xdr:to>
    <xdr:pic>
      <xdr:nvPicPr>
        <xdr:cNvPr id="28"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44125" y="65433575"/>
          <a:ext cx="396875" cy="338231"/>
        </a:xfrm>
        <a:prstGeom prst="rect">
          <a:avLst/>
        </a:prstGeom>
        <a:noFill/>
        <a:ln w="9525">
          <a:noFill/>
          <a:miter lim="800000"/>
          <a:headEnd/>
          <a:tailEnd/>
        </a:ln>
      </xdr:spPr>
    </xdr:pic>
    <xdr:clientData/>
  </xdr:twoCellAnchor>
  <xdr:twoCellAnchor>
    <xdr:from>
      <xdr:col>4</xdr:col>
      <xdr:colOff>84603</xdr:colOff>
      <xdr:row>329</xdr:row>
      <xdr:rowOff>108137</xdr:rowOff>
    </xdr:from>
    <xdr:to>
      <xdr:col>12</xdr:col>
      <xdr:colOff>278422</xdr:colOff>
      <xdr:row>344</xdr:row>
      <xdr:rowOff>147357</xdr:rowOff>
    </xdr:to>
    <xdr:graphicFrame macro="">
      <xdr:nvGraphicFramePr>
        <xdr:cNvPr id="29" name="Chart 17">
          <a:extLst>
            <a:ext uri="{FF2B5EF4-FFF2-40B4-BE49-F238E27FC236}">
              <a16:creationId xmlns:a16="http://schemas.microsoft.com/office/drawing/2014/main" xmlns=""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14</xdr:col>
      <xdr:colOff>542925</xdr:colOff>
      <xdr:row>380</xdr:row>
      <xdr:rowOff>57150</xdr:rowOff>
    </xdr:from>
    <xdr:to>
      <xdr:col>15</xdr:col>
      <xdr:colOff>0</xdr:colOff>
      <xdr:row>382</xdr:row>
      <xdr:rowOff>0</xdr:rowOff>
    </xdr:to>
    <xdr:pic>
      <xdr:nvPicPr>
        <xdr:cNvPr id="3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1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44125" y="70859650"/>
          <a:ext cx="396875" cy="336550"/>
        </a:xfrm>
        <a:prstGeom prst="rect">
          <a:avLst/>
        </a:prstGeom>
        <a:noFill/>
        <a:ln w="9525">
          <a:noFill/>
          <a:miter lim="800000"/>
          <a:headEnd/>
          <a:tailEnd/>
        </a:ln>
      </xdr:spPr>
    </xdr:pic>
    <xdr:clientData/>
  </xdr:twoCellAnchor>
  <xdr:twoCellAnchor>
    <xdr:from>
      <xdr:col>3</xdr:col>
      <xdr:colOff>363631</xdr:colOff>
      <xdr:row>356</xdr:row>
      <xdr:rowOff>8403</xdr:rowOff>
    </xdr:from>
    <xdr:to>
      <xdr:col>12</xdr:col>
      <xdr:colOff>77881</xdr:colOff>
      <xdr:row>372</xdr:row>
      <xdr:rowOff>15687</xdr:rowOff>
    </xdr:to>
    <xdr:graphicFrame macro="">
      <xdr:nvGraphicFramePr>
        <xdr:cNvPr id="31" name="Chart 17">
          <a:extLst>
            <a:ext uri="{FF2B5EF4-FFF2-40B4-BE49-F238E27FC236}">
              <a16:creationId xmlns:a16="http://schemas.microsoft.com/office/drawing/2014/main" xmlns=""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16</xdr:col>
      <xdr:colOff>300879</xdr:colOff>
      <xdr:row>410</xdr:row>
      <xdr:rowOff>113179</xdr:rowOff>
    </xdr:from>
    <xdr:to>
      <xdr:col>16</xdr:col>
      <xdr:colOff>565631</xdr:colOff>
      <xdr:row>412</xdr:row>
      <xdr:rowOff>56028</xdr:rowOff>
    </xdr:to>
    <xdr:pic>
      <xdr:nvPicPr>
        <xdr:cNvPr id="32"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40379" y="76198879"/>
          <a:ext cx="264752" cy="323849"/>
        </a:xfrm>
        <a:prstGeom prst="rect">
          <a:avLst/>
        </a:prstGeom>
        <a:noFill/>
        <a:ln w="9525">
          <a:noFill/>
          <a:miter lim="800000"/>
          <a:headEnd/>
          <a:tailEnd/>
        </a:ln>
      </xdr:spPr>
    </xdr:pic>
    <xdr:clientData/>
  </xdr:twoCellAnchor>
  <xdr:twoCellAnchor>
    <xdr:from>
      <xdr:col>1</xdr:col>
      <xdr:colOff>136710</xdr:colOff>
      <xdr:row>386</xdr:row>
      <xdr:rowOff>56030</xdr:rowOff>
    </xdr:from>
    <xdr:to>
      <xdr:col>9</xdr:col>
      <xdr:colOff>156881</xdr:colOff>
      <xdr:row>402</xdr:row>
      <xdr:rowOff>112060</xdr:rowOff>
    </xdr:to>
    <xdr:graphicFrame macro="">
      <xdr:nvGraphicFramePr>
        <xdr:cNvPr id="33" name="Chart 1">
          <a:extLst>
            <a:ext uri="{FF2B5EF4-FFF2-40B4-BE49-F238E27FC236}">
              <a16:creationId xmlns:a16="http://schemas.microsoft.com/office/drawing/2014/main" xmlns=""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281829</xdr:colOff>
      <xdr:row>386</xdr:row>
      <xdr:rowOff>67236</xdr:rowOff>
    </xdr:from>
    <xdr:to>
      <xdr:col>16</xdr:col>
      <xdr:colOff>392206</xdr:colOff>
      <xdr:row>402</xdr:row>
      <xdr:rowOff>134472</xdr:rowOff>
    </xdr:to>
    <xdr:graphicFrame macro="">
      <xdr:nvGraphicFramePr>
        <xdr:cNvPr id="34" name="Chart 1">
          <a:extLst>
            <a:ext uri="{FF2B5EF4-FFF2-40B4-BE49-F238E27FC236}">
              <a16:creationId xmlns:a16="http://schemas.microsoft.com/office/drawing/2014/main" xmlns=""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16</xdr:col>
      <xdr:colOff>318807</xdr:colOff>
      <xdr:row>440</xdr:row>
      <xdr:rowOff>14007</xdr:rowOff>
    </xdr:from>
    <xdr:to>
      <xdr:col>16</xdr:col>
      <xdr:colOff>585507</xdr:colOff>
      <xdr:row>441</xdr:row>
      <xdr:rowOff>147359</xdr:rowOff>
    </xdr:to>
    <xdr:pic>
      <xdr:nvPicPr>
        <xdr:cNvPr id="35" name="Picture 47"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58307" y="81408307"/>
          <a:ext cx="266700" cy="323852"/>
        </a:xfrm>
        <a:prstGeom prst="rect">
          <a:avLst/>
        </a:prstGeom>
        <a:noFill/>
        <a:ln w="9525">
          <a:noFill/>
          <a:miter lim="800000"/>
          <a:headEnd/>
          <a:tailEnd/>
        </a:ln>
      </xdr:spPr>
    </xdr:pic>
    <xdr:clientData/>
  </xdr:twoCellAnchor>
  <xdr:twoCellAnchor>
    <xdr:from>
      <xdr:col>1</xdr:col>
      <xdr:colOff>258856</xdr:colOff>
      <xdr:row>417</xdr:row>
      <xdr:rowOff>76200</xdr:rowOff>
    </xdr:from>
    <xdr:to>
      <xdr:col>8</xdr:col>
      <xdr:colOff>277906</xdr:colOff>
      <xdr:row>432</xdr:row>
      <xdr:rowOff>52668</xdr:rowOff>
    </xdr:to>
    <xdr:graphicFrame macro="">
      <xdr:nvGraphicFramePr>
        <xdr:cNvPr id="36" name="Chart 1">
          <a:extLst>
            <a:ext uri="{FF2B5EF4-FFF2-40B4-BE49-F238E27FC236}">
              <a16:creationId xmlns:a16="http://schemas.microsoft.com/office/drawing/2014/main" xmlns=""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564775</xdr:colOff>
      <xdr:row>417</xdr:row>
      <xdr:rowOff>77881</xdr:rowOff>
    </xdr:from>
    <xdr:to>
      <xdr:col>15</xdr:col>
      <xdr:colOff>251572</xdr:colOff>
      <xdr:row>432</xdr:row>
      <xdr:rowOff>82924</xdr:rowOff>
    </xdr:to>
    <xdr:graphicFrame macro="">
      <xdr:nvGraphicFramePr>
        <xdr:cNvPr id="37" name="Chart 1">
          <a:extLst>
            <a:ext uri="{FF2B5EF4-FFF2-40B4-BE49-F238E27FC236}">
              <a16:creationId xmlns:a16="http://schemas.microsoft.com/office/drawing/2014/main" xmlns=""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16</xdr:col>
      <xdr:colOff>296396</xdr:colOff>
      <xdr:row>496</xdr:row>
      <xdr:rowOff>138952</xdr:rowOff>
    </xdr:from>
    <xdr:to>
      <xdr:col>16</xdr:col>
      <xdr:colOff>564216</xdr:colOff>
      <xdr:row>498</xdr:row>
      <xdr:rowOff>115422</xdr:rowOff>
    </xdr:to>
    <xdr:pic>
      <xdr:nvPicPr>
        <xdr:cNvPr id="38"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35896" y="88696052"/>
          <a:ext cx="267820" cy="332070"/>
        </a:xfrm>
        <a:prstGeom prst="rect">
          <a:avLst/>
        </a:prstGeom>
        <a:noFill/>
        <a:ln w="9525">
          <a:noFill/>
          <a:miter lim="800000"/>
          <a:headEnd/>
          <a:tailEnd/>
        </a:ln>
      </xdr:spPr>
    </xdr:pic>
    <xdr:clientData/>
  </xdr:twoCellAnchor>
  <xdr:twoCellAnchor>
    <xdr:from>
      <xdr:col>4</xdr:col>
      <xdr:colOff>187324</xdr:colOff>
      <xdr:row>474</xdr:row>
      <xdr:rowOff>53976</xdr:rowOff>
    </xdr:from>
    <xdr:to>
      <xdr:col>14</xdr:col>
      <xdr:colOff>269874</xdr:colOff>
      <xdr:row>489</xdr:row>
      <xdr:rowOff>139701</xdr:rowOff>
    </xdr:to>
    <xdr:graphicFrame macro="">
      <xdr:nvGraphicFramePr>
        <xdr:cNvPr id="39" name="Chart 57">
          <a:extLst>
            <a:ext uri="{FF2B5EF4-FFF2-40B4-BE49-F238E27FC236}">
              <a16:creationId xmlns:a16="http://schemas.microsoft.com/office/drawing/2014/main" xmlns=""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16</xdr:col>
      <xdr:colOff>142875</xdr:colOff>
      <xdr:row>515</xdr:row>
      <xdr:rowOff>38100</xdr:rowOff>
    </xdr:from>
    <xdr:to>
      <xdr:col>16</xdr:col>
      <xdr:colOff>419100</xdr:colOff>
      <xdr:row>516</xdr:row>
      <xdr:rowOff>180974</xdr:rowOff>
    </xdr:to>
    <xdr:pic>
      <xdr:nvPicPr>
        <xdr:cNvPr id="4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82375" y="93065600"/>
          <a:ext cx="276225" cy="333374"/>
        </a:xfrm>
        <a:prstGeom prst="rect">
          <a:avLst/>
        </a:prstGeom>
        <a:noFill/>
        <a:ln w="9525">
          <a:noFill/>
          <a:miter lim="800000"/>
          <a:headEnd/>
          <a:tailEnd/>
        </a:ln>
      </xdr:spPr>
    </xdr:pic>
    <xdr:clientData/>
  </xdr:twoCellAnchor>
  <xdr:twoCellAnchor editAs="oneCell">
    <xdr:from>
      <xdr:col>14</xdr:col>
      <xdr:colOff>533400</xdr:colOff>
      <xdr:row>531</xdr:row>
      <xdr:rowOff>0</xdr:rowOff>
    </xdr:from>
    <xdr:to>
      <xdr:col>14</xdr:col>
      <xdr:colOff>800100</xdr:colOff>
      <xdr:row>533</xdr:row>
      <xdr:rowOff>9527</xdr:rowOff>
    </xdr:to>
    <xdr:pic>
      <xdr:nvPicPr>
        <xdr:cNvPr id="41"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34600" y="99987100"/>
          <a:ext cx="266700" cy="314327"/>
        </a:xfrm>
        <a:prstGeom prst="rect">
          <a:avLst/>
        </a:prstGeom>
        <a:noFill/>
        <a:ln w="9525">
          <a:noFill/>
          <a:miter lim="800000"/>
          <a:headEnd/>
          <a:tailEnd/>
        </a:ln>
      </xdr:spPr>
    </xdr:pic>
    <xdr:clientData/>
  </xdr:twoCellAnchor>
  <xdr:twoCellAnchor editAs="oneCell">
    <xdr:from>
      <xdr:col>15</xdr:col>
      <xdr:colOff>272303</xdr:colOff>
      <xdr:row>557</xdr:row>
      <xdr:rowOff>140073</xdr:rowOff>
    </xdr:from>
    <xdr:to>
      <xdr:col>15</xdr:col>
      <xdr:colOff>537883</xdr:colOff>
      <xdr:row>559</xdr:row>
      <xdr:rowOff>118219</xdr:rowOff>
    </xdr:to>
    <xdr:pic>
      <xdr:nvPicPr>
        <xdr:cNvPr id="42"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813303" y="104661073"/>
          <a:ext cx="265580" cy="321046"/>
        </a:xfrm>
        <a:prstGeom prst="rect">
          <a:avLst/>
        </a:prstGeom>
        <a:noFill/>
        <a:ln w="9525">
          <a:noFill/>
          <a:miter lim="800000"/>
          <a:headEnd/>
          <a:tailEnd/>
        </a:ln>
      </xdr:spPr>
    </xdr:pic>
    <xdr:clientData/>
  </xdr:twoCellAnchor>
  <xdr:twoCellAnchor>
    <xdr:from>
      <xdr:col>1</xdr:col>
      <xdr:colOff>295275</xdr:colOff>
      <xdr:row>536</xdr:row>
      <xdr:rowOff>19050</xdr:rowOff>
    </xdr:from>
    <xdr:to>
      <xdr:col>8</xdr:col>
      <xdr:colOff>161925</xdr:colOff>
      <xdr:row>550</xdr:row>
      <xdr:rowOff>47625</xdr:rowOff>
    </xdr:to>
    <xdr:graphicFrame macro="">
      <xdr:nvGraphicFramePr>
        <xdr:cNvPr id="43" name="Chart 59">
          <a:extLst>
            <a:ext uri="{FF2B5EF4-FFF2-40B4-BE49-F238E27FC236}">
              <a16:creationId xmlns:a16="http://schemas.microsoft.com/office/drawing/2014/main" xmlns=""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342900</xdr:colOff>
      <xdr:row>536</xdr:row>
      <xdr:rowOff>19050</xdr:rowOff>
    </xdr:from>
    <xdr:to>
      <xdr:col>14</xdr:col>
      <xdr:colOff>476250</xdr:colOff>
      <xdr:row>550</xdr:row>
      <xdr:rowOff>9525</xdr:rowOff>
    </xdr:to>
    <xdr:graphicFrame macro="">
      <xdr:nvGraphicFramePr>
        <xdr:cNvPr id="44" name="Chart 61">
          <a:extLst>
            <a:ext uri="{FF2B5EF4-FFF2-40B4-BE49-F238E27FC236}">
              <a16:creationId xmlns:a16="http://schemas.microsoft.com/office/drawing/2014/main" xmlns=""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421901</xdr:colOff>
      <xdr:row>138</xdr:row>
      <xdr:rowOff>58831</xdr:rowOff>
    </xdr:from>
    <xdr:to>
      <xdr:col>5</xdr:col>
      <xdr:colOff>1120</xdr:colOff>
      <xdr:row>139</xdr:row>
      <xdr:rowOff>173131</xdr:rowOff>
    </xdr:to>
    <xdr:sp macro="" textlink="">
      <xdr:nvSpPr>
        <xdr:cNvPr id="45" name="TextBox 44">
          <a:extLst>
            <a:ext uri="{FF2B5EF4-FFF2-40B4-BE49-F238E27FC236}">
              <a16:creationId xmlns:a16="http://schemas.microsoft.com/office/drawing/2014/main" xmlns="" id="{00000000-0008-0000-0D00-00002D000000}"/>
            </a:ext>
          </a:extLst>
        </xdr:cNvPr>
        <xdr:cNvSpPr txBox="1"/>
      </xdr:nvSpPr>
      <xdr:spPr>
        <a:xfrm>
          <a:off x="802901" y="26170031"/>
          <a:ext cx="204301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800">
              <a:solidFill>
                <a:srgbClr val="FF0000"/>
              </a:solidFill>
            </a:rPr>
            <a:t>Analysis : Tonse Telecom</a:t>
          </a:r>
        </a:p>
      </xdr:txBody>
    </xdr:sp>
    <xdr:clientData/>
  </xdr:twoCellAnchor>
  <xdr:twoCellAnchor editAs="oneCell">
    <xdr:from>
      <xdr:col>14</xdr:col>
      <xdr:colOff>477371</xdr:colOff>
      <xdr:row>584</xdr:row>
      <xdr:rowOff>133910</xdr:rowOff>
    </xdr:from>
    <xdr:to>
      <xdr:col>14</xdr:col>
      <xdr:colOff>744071</xdr:colOff>
      <xdr:row>586</xdr:row>
      <xdr:rowOff>97492</xdr:rowOff>
    </xdr:to>
    <xdr:pic>
      <xdr:nvPicPr>
        <xdr:cNvPr id="46"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2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78571" y="109633310"/>
          <a:ext cx="266700" cy="319182"/>
        </a:xfrm>
        <a:prstGeom prst="rect">
          <a:avLst/>
        </a:prstGeom>
        <a:noFill/>
        <a:ln w="9525">
          <a:noFill/>
          <a:miter lim="800000"/>
          <a:headEnd/>
          <a:tailEnd/>
        </a:ln>
      </xdr:spPr>
    </xdr:pic>
    <xdr:clientData/>
  </xdr:twoCellAnchor>
  <xdr:twoCellAnchor>
    <xdr:from>
      <xdr:col>3</xdr:col>
      <xdr:colOff>57150</xdr:colOff>
      <xdr:row>561</xdr:row>
      <xdr:rowOff>171450</xdr:rowOff>
    </xdr:from>
    <xdr:to>
      <xdr:col>14</xdr:col>
      <xdr:colOff>19050</xdr:colOff>
      <xdr:row>579</xdr:row>
      <xdr:rowOff>9525</xdr:rowOff>
    </xdr:to>
    <xdr:graphicFrame macro="">
      <xdr:nvGraphicFramePr>
        <xdr:cNvPr id="47" name="Chart 67">
          <a:extLst>
            <a:ext uri="{FF2B5EF4-FFF2-40B4-BE49-F238E27FC236}">
              <a16:creationId xmlns:a16="http://schemas.microsoft.com/office/drawing/2014/main" xmlns=""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152401</xdr:colOff>
      <xdr:row>588</xdr:row>
      <xdr:rowOff>161925</xdr:rowOff>
    </xdr:from>
    <xdr:to>
      <xdr:col>13</xdr:col>
      <xdr:colOff>381000</xdr:colOff>
      <xdr:row>606</xdr:row>
      <xdr:rowOff>68916</xdr:rowOff>
    </xdr:to>
    <xdr:graphicFrame macro="">
      <xdr:nvGraphicFramePr>
        <xdr:cNvPr id="48" name="Chart 69">
          <a:extLst>
            <a:ext uri="{FF2B5EF4-FFF2-40B4-BE49-F238E27FC236}">
              <a16:creationId xmlns:a16="http://schemas.microsoft.com/office/drawing/2014/main" xmlns=""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523876</xdr:colOff>
      <xdr:row>617</xdr:row>
      <xdr:rowOff>95250</xdr:rowOff>
    </xdr:from>
    <xdr:to>
      <xdr:col>13</xdr:col>
      <xdr:colOff>514351</xdr:colOff>
      <xdr:row>634</xdr:row>
      <xdr:rowOff>161925</xdr:rowOff>
    </xdr:to>
    <xdr:graphicFrame macro="">
      <xdr:nvGraphicFramePr>
        <xdr:cNvPr id="49" name="Chart 72">
          <a:extLst>
            <a:ext uri="{FF2B5EF4-FFF2-40B4-BE49-F238E27FC236}">
              <a16:creationId xmlns:a16="http://schemas.microsoft.com/office/drawing/2014/main" xmlns=""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14</xdr:col>
      <xdr:colOff>542925</xdr:colOff>
      <xdr:row>670</xdr:row>
      <xdr:rowOff>57150</xdr:rowOff>
    </xdr:from>
    <xdr:to>
      <xdr:col>15</xdr:col>
      <xdr:colOff>0</xdr:colOff>
      <xdr:row>672</xdr:row>
      <xdr:rowOff>2</xdr:rowOff>
    </xdr:to>
    <xdr:pic>
      <xdr:nvPicPr>
        <xdr:cNvPr id="5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3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44125" y="120072150"/>
          <a:ext cx="396875" cy="336552"/>
        </a:xfrm>
        <a:prstGeom prst="rect">
          <a:avLst/>
        </a:prstGeom>
        <a:noFill/>
        <a:ln w="9525">
          <a:noFill/>
          <a:miter lim="800000"/>
          <a:headEnd/>
          <a:tailEnd/>
        </a:ln>
      </xdr:spPr>
    </xdr:pic>
    <xdr:clientData/>
  </xdr:twoCellAnchor>
  <xdr:twoCellAnchor>
    <xdr:from>
      <xdr:col>4</xdr:col>
      <xdr:colOff>390526</xdr:colOff>
      <xdr:row>644</xdr:row>
      <xdr:rowOff>9525</xdr:rowOff>
    </xdr:from>
    <xdr:to>
      <xdr:col>12</xdr:col>
      <xdr:colOff>481294</xdr:colOff>
      <xdr:row>662</xdr:row>
      <xdr:rowOff>177614</xdr:rowOff>
    </xdr:to>
    <xdr:graphicFrame macro="">
      <xdr:nvGraphicFramePr>
        <xdr:cNvPr id="51" name="Chart 50">
          <a:extLst>
            <a:ext uri="{FF2B5EF4-FFF2-40B4-BE49-F238E27FC236}">
              <a16:creationId xmlns:a16="http://schemas.microsoft.com/office/drawing/2014/main" xmlns=""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219075</xdr:colOff>
      <xdr:row>444</xdr:row>
      <xdr:rowOff>9524</xdr:rowOff>
    </xdr:from>
    <xdr:to>
      <xdr:col>12</xdr:col>
      <xdr:colOff>526677</xdr:colOff>
      <xdr:row>461</xdr:row>
      <xdr:rowOff>89646</xdr:rowOff>
    </xdr:to>
    <xdr:graphicFrame macro="">
      <xdr:nvGraphicFramePr>
        <xdr:cNvPr id="52" name="Chart 53">
          <a:extLst>
            <a:ext uri="{FF2B5EF4-FFF2-40B4-BE49-F238E27FC236}">
              <a16:creationId xmlns:a16="http://schemas.microsoft.com/office/drawing/2014/main" xmlns=""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123825</xdr:colOff>
      <xdr:row>28</xdr:row>
      <xdr:rowOff>590549</xdr:rowOff>
    </xdr:from>
    <xdr:to>
      <xdr:col>4</xdr:col>
      <xdr:colOff>514350</xdr:colOff>
      <xdr:row>30</xdr:row>
      <xdr:rowOff>133349</xdr:rowOff>
    </xdr:to>
    <xdr:sp macro="" textlink="">
      <xdr:nvSpPr>
        <xdr:cNvPr id="53" name="Down Arrow 52">
          <a:extLst>
            <a:ext uri="{FF2B5EF4-FFF2-40B4-BE49-F238E27FC236}">
              <a16:creationId xmlns:a16="http://schemas.microsoft.com/office/drawing/2014/main" xmlns="" id="{00000000-0008-0000-0D00-000035000000}"/>
            </a:ext>
          </a:extLst>
        </xdr:cNvPr>
        <xdr:cNvSpPr/>
      </xdr:nvSpPr>
      <xdr:spPr>
        <a:xfrm>
          <a:off x="2308225" y="6381749"/>
          <a:ext cx="390525" cy="381000"/>
        </a:xfrm>
        <a:prstGeom prst="down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w="9525" cap="flat" cmpd="sng" algn="ctr">
          <a:solidFill>
            <a:srgbClr val="C0504D">
              <a:shade val="95000"/>
              <a:satMod val="105000"/>
            </a:srgbClr>
          </a:solidFill>
          <a:prstDash val="solid"/>
        </a:ln>
        <a:effectLst>
          <a:outerShdw blurRad="40000" dist="23000" dir="5400000" rotWithShape="0">
            <a:srgbClr val="000000">
              <a:alpha val="35000"/>
            </a:srgbClr>
          </a:outerShdw>
        </a:effectLst>
      </xdr:spPr>
      <xdr:style>
        <a:lnRef idx="1">
          <a:schemeClr val="accent2"/>
        </a:lnRef>
        <a:fillRef idx="3">
          <a:schemeClr val="accent2"/>
        </a:fillRef>
        <a:effectRef idx="2">
          <a:schemeClr val="accent2"/>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en-US" sz="800"/>
        </a:p>
        <a:p>
          <a:pPr algn="ctr"/>
          <a:endParaRPr lang="en-US" sz="800"/>
        </a:p>
      </xdr:txBody>
    </xdr:sp>
    <xdr:clientData/>
  </xdr:twoCellAnchor>
  <xdr:twoCellAnchor>
    <xdr:from>
      <xdr:col>8</xdr:col>
      <xdr:colOff>238126</xdr:colOff>
      <xdr:row>28</xdr:row>
      <xdr:rowOff>504825</xdr:rowOff>
    </xdr:from>
    <xdr:to>
      <xdr:col>9</xdr:col>
      <xdr:colOff>28575</xdr:colOff>
      <xdr:row>30</xdr:row>
      <xdr:rowOff>76200</xdr:rowOff>
    </xdr:to>
    <xdr:sp macro="" textlink="">
      <xdr:nvSpPr>
        <xdr:cNvPr id="54" name="Up Arrow 53">
          <a:extLst>
            <a:ext uri="{FF2B5EF4-FFF2-40B4-BE49-F238E27FC236}">
              <a16:creationId xmlns:a16="http://schemas.microsoft.com/office/drawing/2014/main" xmlns="" id="{00000000-0008-0000-0D00-000036000000}"/>
            </a:ext>
          </a:extLst>
        </xdr:cNvPr>
        <xdr:cNvSpPr/>
      </xdr:nvSpPr>
      <xdr:spPr>
        <a:xfrm>
          <a:off x="5254626" y="6296025"/>
          <a:ext cx="463549" cy="40957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242607</xdr:colOff>
      <xdr:row>1</xdr:row>
      <xdr:rowOff>333375</xdr:rowOff>
    </xdr:from>
    <xdr:to>
      <xdr:col>14</xdr:col>
      <xdr:colOff>137832</xdr:colOff>
      <xdr:row>4</xdr:row>
      <xdr:rowOff>123823</xdr:rowOff>
    </xdr:to>
    <xdr:grpSp>
      <xdr:nvGrpSpPr>
        <xdr:cNvPr id="55" name="Group 54">
          <a:extLst>
            <a:ext uri="{FF2B5EF4-FFF2-40B4-BE49-F238E27FC236}">
              <a16:creationId xmlns:a16="http://schemas.microsoft.com/office/drawing/2014/main" xmlns="" id="{00000000-0008-0000-0D00-000037000000}"/>
            </a:ext>
          </a:extLst>
        </xdr:cNvPr>
        <xdr:cNvGrpSpPr/>
      </xdr:nvGrpSpPr>
      <xdr:grpSpPr>
        <a:xfrm>
          <a:off x="1195107" y="597958"/>
          <a:ext cx="8552392" cy="404282"/>
          <a:chOff x="495301" y="228600"/>
          <a:chExt cx="7391400" cy="419098"/>
        </a:xfrm>
      </xdr:grpSpPr>
      <xdr:sp macro="" textlink="">
        <xdr:nvSpPr>
          <xdr:cNvPr id="56" name="Rounded Rectangle 55">
            <a:extLst>
              <a:ext uri="{FF2B5EF4-FFF2-40B4-BE49-F238E27FC236}">
                <a16:creationId xmlns:a16="http://schemas.microsoft.com/office/drawing/2014/main" xmlns="" id="{00000000-0008-0000-0D00-000038000000}"/>
              </a:ext>
            </a:extLst>
          </xdr:cNvPr>
          <xdr:cNvSpPr/>
        </xdr:nvSpPr>
        <xdr:spPr>
          <a:xfrm>
            <a:off x="495301" y="228600"/>
            <a:ext cx="7391400"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TELECOM INDUSTRY STATS</a:t>
            </a:r>
          </a:p>
        </xdr:txBody>
      </xdr:sp>
      <xdr:sp macro="" textlink="">
        <xdr:nvSpPr>
          <xdr:cNvPr id="57" name="TextBox 56">
            <a:extLst>
              <a:ext uri="{FF2B5EF4-FFF2-40B4-BE49-F238E27FC236}">
                <a16:creationId xmlns:a16="http://schemas.microsoft.com/office/drawing/2014/main" xmlns="" id="{00000000-0008-0000-0D00-000039000000}"/>
              </a:ext>
            </a:extLst>
          </xdr:cNvPr>
          <xdr:cNvSpPr txBox="1"/>
        </xdr:nvSpPr>
        <xdr:spPr>
          <a:xfrm>
            <a:off x="6315075" y="323852"/>
            <a:ext cx="10001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accent3">
                    <a:lumMod val="20000"/>
                    <a:lumOff val="80000"/>
                  </a:schemeClr>
                </a:solidFill>
              </a:rPr>
              <a:t>BACK</a:t>
            </a:r>
            <a:r>
              <a:rPr lang="en-US" sz="1000" baseline="0">
                <a:solidFill>
                  <a:schemeClr val="accent3">
                    <a:lumMod val="20000"/>
                    <a:lumOff val="80000"/>
                  </a:schemeClr>
                </a:solidFill>
              </a:rPr>
              <a:t> TO INDEX</a:t>
            </a:r>
            <a:endParaRPr lang="en-US" sz="1000">
              <a:solidFill>
                <a:schemeClr val="accent3">
                  <a:lumMod val="20000"/>
                  <a:lumOff val="80000"/>
                </a:schemeClr>
              </a:solidFill>
            </a:endParaRPr>
          </a:p>
        </xdr:txBody>
      </xdr:sp>
      <xdr:sp macro="" textlink="">
        <xdr:nvSpPr>
          <xdr:cNvPr id="58" name="Left Arrow 57">
            <a:hlinkClick xmlns:r="http://schemas.openxmlformats.org/officeDocument/2006/relationships" r:id="rId33" tooltip="Click Here to go back to Index"/>
            <a:extLst>
              <a:ext uri="{FF2B5EF4-FFF2-40B4-BE49-F238E27FC236}">
                <a16:creationId xmlns:a16="http://schemas.microsoft.com/office/drawing/2014/main" xmlns="" id="{00000000-0008-0000-0D00-00003A000000}"/>
              </a:ext>
            </a:extLst>
          </xdr:cNvPr>
          <xdr:cNvSpPr/>
        </xdr:nvSpPr>
        <xdr:spPr>
          <a:xfrm>
            <a:off x="7267576" y="257175"/>
            <a:ext cx="571500" cy="361950"/>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59" name="Picture 58" descr="tonse telecom Logo small.jpg">
            <a:hlinkClick xmlns:r="http://schemas.openxmlformats.org/officeDocument/2006/relationships" r:id="rId34" tooltip="Click Here to Visit Tonse Telecom Home Page"/>
            <a:extLst>
              <a:ext uri="{FF2B5EF4-FFF2-40B4-BE49-F238E27FC236}">
                <a16:creationId xmlns:a16="http://schemas.microsoft.com/office/drawing/2014/main" xmlns="" id="{00000000-0008-0000-0D00-00003B000000}"/>
              </a:ext>
            </a:extLst>
          </xdr:cNvPr>
          <xdr:cNvPicPr>
            <a:picLocks noChangeAspect="1"/>
          </xdr:cNvPicPr>
        </xdr:nvPicPr>
        <xdr:blipFill>
          <a:blip xmlns:r="http://schemas.openxmlformats.org/officeDocument/2006/relationships" r:embed="rId35" cstate="print"/>
          <a:stretch>
            <a:fillRect/>
          </a:stretch>
        </xdr:blipFill>
        <xdr:spPr>
          <a:xfrm>
            <a:off x="581025" y="266700"/>
            <a:ext cx="1228725" cy="337520"/>
          </a:xfrm>
          <a:prstGeom prst="rect">
            <a:avLst/>
          </a:prstGeom>
        </xdr:spPr>
      </xdr:pic>
    </xdr:grpSp>
    <xdr:clientData/>
  </xdr:twoCellAnchor>
  <xdr:twoCellAnchor editAs="oneCell">
    <xdr:from>
      <xdr:col>14</xdr:col>
      <xdr:colOff>493619</xdr:colOff>
      <xdr:row>613</xdr:row>
      <xdr:rowOff>26333</xdr:rowOff>
    </xdr:from>
    <xdr:to>
      <xdr:col>14</xdr:col>
      <xdr:colOff>760319</xdr:colOff>
      <xdr:row>614</xdr:row>
      <xdr:rowOff>158005</xdr:rowOff>
    </xdr:to>
    <xdr:pic>
      <xdr:nvPicPr>
        <xdr:cNvPr id="6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94819" y="114808933"/>
          <a:ext cx="266700" cy="322172"/>
        </a:xfrm>
        <a:prstGeom prst="rect">
          <a:avLst/>
        </a:prstGeom>
        <a:noFill/>
        <a:ln w="9525">
          <a:noFill/>
          <a:miter lim="800000"/>
          <a:headEnd/>
          <a:tailEnd/>
        </a:ln>
      </xdr:spPr>
    </xdr:pic>
    <xdr:clientData/>
  </xdr:twoCellAnchor>
  <xdr:twoCellAnchor editAs="oneCell">
    <xdr:from>
      <xdr:col>14</xdr:col>
      <xdr:colOff>519392</xdr:colOff>
      <xdr:row>639</xdr:row>
      <xdr:rowOff>306480</xdr:rowOff>
    </xdr:from>
    <xdr:to>
      <xdr:col>14</xdr:col>
      <xdr:colOff>786092</xdr:colOff>
      <xdr:row>644</xdr:row>
      <xdr:rowOff>141757</xdr:rowOff>
    </xdr:to>
    <xdr:pic>
      <xdr:nvPicPr>
        <xdr:cNvPr id="61"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3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20592" y="115176300"/>
          <a:ext cx="266700" cy="332257"/>
        </a:xfrm>
        <a:prstGeom prst="rect">
          <a:avLst/>
        </a:prstGeom>
        <a:noFill/>
        <a:ln w="9525">
          <a:noFill/>
          <a:miter lim="800000"/>
          <a:headEnd/>
          <a:tailEnd/>
        </a:ln>
      </xdr:spPr>
    </xdr:pic>
    <xdr:clientData/>
  </xdr:twoCellAnchor>
  <xdr:twoCellAnchor>
    <xdr:from>
      <xdr:col>12</xdr:col>
      <xdr:colOff>257175</xdr:colOff>
      <xdr:row>6</xdr:row>
      <xdr:rowOff>9526</xdr:rowOff>
    </xdr:from>
    <xdr:to>
      <xdr:col>14</xdr:col>
      <xdr:colOff>533400</xdr:colOff>
      <xdr:row>8</xdr:row>
      <xdr:rowOff>152400</xdr:rowOff>
    </xdr:to>
    <xdr:sp macro="" textlink="">
      <xdr:nvSpPr>
        <xdr:cNvPr id="62" name="Rounded Rectangle 61">
          <a:extLst>
            <a:ext uri="{FF2B5EF4-FFF2-40B4-BE49-F238E27FC236}">
              <a16:creationId xmlns:a16="http://schemas.microsoft.com/office/drawing/2014/main" xmlns="" id="{00000000-0008-0000-0D00-00003E000000}"/>
            </a:ext>
          </a:extLst>
        </xdr:cNvPr>
        <xdr:cNvSpPr/>
      </xdr:nvSpPr>
      <xdr:spPr>
        <a:xfrm>
          <a:off x="8181975" y="1343026"/>
          <a:ext cx="1952625" cy="54927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ctr"/>
          <a:r>
            <a:rPr lang="en-US" sz="1100" b="1"/>
            <a:t>Section</a:t>
          </a:r>
          <a:r>
            <a:rPr lang="en-US" sz="1100" b="1" baseline="0"/>
            <a:t> Updated for </a:t>
          </a:r>
        </a:p>
        <a:p>
          <a:pPr algn="ctr"/>
          <a:r>
            <a:rPr lang="en-US" sz="1100" b="1" baseline="0"/>
            <a:t>QE Sep-2017</a:t>
          </a:r>
          <a:endParaRPr lang="en-US" sz="1100" b="1"/>
        </a:p>
      </xdr:txBody>
    </xdr:sp>
    <xdr:clientData/>
  </xdr:twoCellAnchor>
  <xdr:twoCellAnchor editAs="oneCell">
    <xdr:from>
      <xdr:col>16</xdr:col>
      <xdr:colOff>318807</xdr:colOff>
      <xdr:row>469</xdr:row>
      <xdr:rowOff>14007</xdr:rowOff>
    </xdr:from>
    <xdr:to>
      <xdr:col>16</xdr:col>
      <xdr:colOff>585507</xdr:colOff>
      <xdr:row>470</xdr:row>
      <xdr:rowOff>147360</xdr:rowOff>
    </xdr:to>
    <xdr:pic>
      <xdr:nvPicPr>
        <xdr:cNvPr id="63" name="Picture 47"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3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58307" y="83580007"/>
          <a:ext cx="266700" cy="336553"/>
        </a:xfrm>
        <a:prstGeom prst="rect">
          <a:avLst/>
        </a:prstGeom>
        <a:noFill/>
        <a:ln w="9525">
          <a:noFill/>
          <a:miter lim="800000"/>
          <a:headEnd/>
          <a:tailEnd/>
        </a:ln>
      </xdr:spPr>
    </xdr:pic>
    <xdr:clientData/>
  </xdr:twoCellAnchor>
  <xdr:twoCellAnchor>
    <xdr:from>
      <xdr:col>12</xdr:col>
      <xdr:colOff>28575</xdr:colOff>
      <xdr:row>6</xdr:row>
      <xdr:rowOff>47625</xdr:rowOff>
    </xdr:from>
    <xdr:to>
      <xdr:col>12</xdr:col>
      <xdr:colOff>228600</xdr:colOff>
      <xdr:row>27</xdr:row>
      <xdr:rowOff>171450</xdr:rowOff>
    </xdr:to>
    <xdr:sp macro="" textlink="">
      <xdr:nvSpPr>
        <xdr:cNvPr id="64" name="Right Brace 63">
          <a:extLst>
            <a:ext uri="{FF2B5EF4-FFF2-40B4-BE49-F238E27FC236}">
              <a16:creationId xmlns:a16="http://schemas.microsoft.com/office/drawing/2014/main" xmlns="" id="{00000000-0008-0000-0D00-000040000000}"/>
            </a:ext>
          </a:extLst>
        </xdr:cNvPr>
        <xdr:cNvSpPr/>
      </xdr:nvSpPr>
      <xdr:spPr>
        <a:xfrm>
          <a:off x="7953375" y="1381125"/>
          <a:ext cx="200025" cy="4378325"/>
        </a:xfrm>
        <a:prstGeom prst="rightBrace">
          <a:avLst>
            <a:gd name="adj1" fmla="val 39367"/>
            <a:gd name="adj2" fmla="val 5444"/>
          </a:avLst>
        </a:prstGeom>
      </xdr:spPr>
      <xdr:style>
        <a:lnRef idx="1">
          <a:schemeClr val="accent5"/>
        </a:lnRef>
        <a:fillRef idx="0">
          <a:schemeClr val="accent5"/>
        </a:fillRef>
        <a:effectRef idx="0">
          <a:schemeClr val="accent5"/>
        </a:effectRef>
        <a:fontRef idx="minor">
          <a:schemeClr val="tx1"/>
        </a:fontRef>
      </xdr:style>
      <xdr:txBody>
        <a:bodyPr vertOverflow="clip" rtlCol="0" anchor="ctr"/>
        <a:lstStyle/>
        <a:p>
          <a:pPr algn="ctr"/>
          <a:endParaRPr lang="en-US" sz="1100"/>
        </a:p>
      </xdr:txBody>
    </xdr:sp>
    <xdr:clientData/>
  </xdr:twoCellAnchor>
  <xdr:twoCellAnchor editAs="oneCell">
    <xdr:from>
      <xdr:col>3</xdr:col>
      <xdr:colOff>0</xdr:colOff>
      <xdr:row>689</xdr:row>
      <xdr:rowOff>0</xdr:rowOff>
    </xdr:from>
    <xdr:to>
      <xdr:col>3</xdr:col>
      <xdr:colOff>276225</xdr:colOff>
      <xdr:row>690</xdr:row>
      <xdr:rowOff>142875</xdr:rowOff>
    </xdr:to>
    <xdr:pic>
      <xdr:nvPicPr>
        <xdr:cNvPr id="65"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123685300"/>
          <a:ext cx="276225" cy="346075"/>
        </a:xfrm>
        <a:prstGeom prst="rect">
          <a:avLst/>
        </a:prstGeom>
        <a:noFill/>
        <a:ln w="9525">
          <a:noFill/>
          <a:miter lim="800000"/>
          <a:headEnd/>
          <a:tailEnd/>
        </a:ln>
      </xdr:spPr>
    </xdr:pic>
    <xdr:clientData/>
  </xdr:twoCellAnchor>
  <xdr:twoCellAnchor editAs="oneCell">
    <xdr:from>
      <xdr:col>3</xdr:col>
      <xdr:colOff>0</xdr:colOff>
      <xdr:row>721</xdr:row>
      <xdr:rowOff>0</xdr:rowOff>
    </xdr:from>
    <xdr:to>
      <xdr:col>3</xdr:col>
      <xdr:colOff>276225</xdr:colOff>
      <xdr:row>722</xdr:row>
      <xdr:rowOff>142876</xdr:rowOff>
    </xdr:to>
    <xdr:pic>
      <xdr:nvPicPr>
        <xdr:cNvPr id="66"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129882900"/>
          <a:ext cx="276225" cy="346076"/>
        </a:xfrm>
        <a:prstGeom prst="rect">
          <a:avLst/>
        </a:prstGeom>
        <a:noFill/>
        <a:ln w="9525">
          <a:noFill/>
          <a:miter lim="800000"/>
          <a:headEnd/>
          <a:tailEnd/>
        </a:ln>
      </xdr:spPr>
    </xdr:pic>
    <xdr:clientData/>
  </xdr:twoCellAnchor>
  <xdr:twoCellAnchor editAs="oneCell">
    <xdr:from>
      <xdr:col>3</xdr:col>
      <xdr:colOff>0</xdr:colOff>
      <xdr:row>751</xdr:row>
      <xdr:rowOff>0</xdr:rowOff>
    </xdr:from>
    <xdr:to>
      <xdr:col>3</xdr:col>
      <xdr:colOff>276225</xdr:colOff>
      <xdr:row>752</xdr:row>
      <xdr:rowOff>152402</xdr:rowOff>
    </xdr:to>
    <xdr:pic>
      <xdr:nvPicPr>
        <xdr:cNvPr id="67"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135674100"/>
          <a:ext cx="276225" cy="342902"/>
        </a:xfrm>
        <a:prstGeom prst="rect">
          <a:avLst/>
        </a:prstGeom>
        <a:noFill/>
        <a:ln w="9525">
          <a:noFill/>
          <a:miter lim="800000"/>
          <a:headEnd/>
          <a:tailEnd/>
        </a:ln>
      </xdr:spPr>
    </xdr:pic>
    <xdr:clientData/>
  </xdr:twoCellAnchor>
  <xdr:twoCellAnchor editAs="oneCell">
    <xdr:from>
      <xdr:col>2</xdr:col>
      <xdr:colOff>0</xdr:colOff>
      <xdr:row>787</xdr:row>
      <xdr:rowOff>0</xdr:rowOff>
    </xdr:from>
    <xdr:to>
      <xdr:col>2</xdr:col>
      <xdr:colOff>276225</xdr:colOff>
      <xdr:row>788</xdr:row>
      <xdr:rowOff>152402</xdr:rowOff>
    </xdr:to>
    <xdr:pic>
      <xdr:nvPicPr>
        <xdr:cNvPr id="68"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42608300"/>
          <a:ext cx="276225" cy="342902"/>
        </a:xfrm>
        <a:prstGeom prst="rect">
          <a:avLst/>
        </a:prstGeom>
        <a:noFill/>
        <a:ln w="9525">
          <a:noFill/>
          <a:miter lim="800000"/>
          <a:headEnd/>
          <a:tailEnd/>
        </a:ln>
      </xdr:spPr>
    </xdr:pic>
    <xdr:clientData/>
  </xdr:twoCellAnchor>
  <xdr:twoCellAnchor editAs="oneCell">
    <xdr:from>
      <xdr:col>2</xdr:col>
      <xdr:colOff>0</xdr:colOff>
      <xdr:row>817</xdr:row>
      <xdr:rowOff>0</xdr:rowOff>
    </xdr:from>
    <xdr:to>
      <xdr:col>2</xdr:col>
      <xdr:colOff>276225</xdr:colOff>
      <xdr:row>818</xdr:row>
      <xdr:rowOff>152402</xdr:rowOff>
    </xdr:to>
    <xdr:pic>
      <xdr:nvPicPr>
        <xdr:cNvPr id="69"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48399500"/>
          <a:ext cx="276225" cy="342902"/>
        </a:xfrm>
        <a:prstGeom prst="rect">
          <a:avLst/>
        </a:prstGeom>
        <a:noFill/>
        <a:ln w="9525">
          <a:noFill/>
          <a:miter lim="800000"/>
          <a:headEnd/>
          <a:tailEnd/>
        </a:ln>
      </xdr:spPr>
    </xdr:pic>
    <xdr:clientData/>
  </xdr:twoCellAnchor>
  <xdr:twoCellAnchor editAs="oneCell">
    <xdr:from>
      <xdr:col>2</xdr:col>
      <xdr:colOff>0</xdr:colOff>
      <xdr:row>845</xdr:row>
      <xdr:rowOff>0</xdr:rowOff>
    </xdr:from>
    <xdr:to>
      <xdr:col>2</xdr:col>
      <xdr:colOff>276225</xdr:colOff>
      <xdr:row>846</xdr:row>
      <xdr:rowOff>142877</xdr:rowOff>
    </xdr:to>
    <xdr:pic>
      <xdr:nvPicPr>
        <xdr:cNvPr id="7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53809700"/>
          <a:ext cx="276225" cy="333377"/>
        </a:xfrm>
        <a:prstGeom prst="rect">
          <a:avLst/>
        </a:prstGeom>
        <a:noFill/>
        <a:ln w="9525">
          <a:noFill/>
          <a:miter lim="800000"/>
          <a:headEnd/>
          <a:tailEnd/>
        </a:ln>
      </xdr:spPr>
    </xdr:pic>
    <xdr:clientData/>
  </xdr:twoCellAnchor>
  <xdr:twoCellAnchor editAs="oneCell">
    <xdr:from>
      <xdr:col>2</xdr:col>
      <xdr:colOff>0</xdr:colOff>
      <xdr:row>876</xdr:row>
      <xdr:rowOff>0</xdr:rowOff>
    </xdr:from>
    <xdr:to>
      <xdr:col>2</xdr:col>
      <xdr:colOff>276225</xdr:colOff>
      <xdr:row>877</xdr:row>
      <xdr:rowOff>142877</xdr:rowOff>
    </xdr:to>
    <xdr:pic>
      <xdr:nvPicPr>
        <xdr:cNvPr id="71"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59791400"/>
          <a:ext cx="276225" cy="333377"/>
        </a:xfrm>
        <a:prstGeom prst="rect">
          <a:avLst/>
        </a:prstGeom>
        <a:noFill/>
        <a:ln w="9525">
          <a:noFill/>
          <a:miter lim="800000"/>
          <a:headEnd/>
          <a:tailEnd/>
        </a:ln>
      </xdr:spPr>
    </xdr:pic>
    <xdr:clientData/>
  </xdr:twoCellAnchor>
  <xdr:twoCellAnchor editAs="oneCell">
    <xdr:from>
      <xdr:col>2</xdr:col>
      <xdr:colOff>0</xdr:colOff>
      <xdr:row>905</xdr:row>
      <xdr:rowOff>0</xdr:rowOff>
    </xdr:from>
    <xdr:to>
      <xdr:col>2</xdr:col>
      <xdr:colOff>276225</xdr:colOff>
      <xdr:row>906</xdr:row>
      <xdr:rowOff>152402</xdr:rowOff>
    </xdr:to>
    <xdr:pic>
      <xdr:nvPicPr>
        <xdr:cNvPr id="72"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65481000"/>
          <a:ext cx="276225" cy="342902"/>
        </a:xfrm>
        <a:prstGeom prst="rect">
          <a:avLst/>
        </a:prstGeom>
        <a:noFill/>
        <a:ln w="9525">
          <a:noFill/>
          <a:miter lim="800000"/>
          <a:headEnd/>
          <a:tailEnd/>
        </a:ln>
      </xdr:spPr>
    </xdr:pic>
    <xdr:clientData/>
  </xdr:twoCellAnchor>
  <xdr:twoCellAnchor editAs="oneCell">
    <xdr:from>
      <xdr:col>2</xdr:col>
      <xdr:colOff>0</xdr:colOff>
      <xdr:row>936</xdr:row>
      <xdr:rowOff>0</xdr:rowOff>
    </xdr:from>
    <xdr:to>
      <xdr:col>2</xdr:col>
      <xdr:colOff>276225</xdr:colOff>
      <xdr:row>937</xdr:row>
      <xdr:rowOff>2</xdr:rowOff>
    </xdr:to>
    <xdr:pic>
      <xdr:nvPicPr>
        <xdr:cNvPr id="73"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71462700"/>
          <a:ext cx="276225" cy="279402"/>
        </a:xfrm>
        <a:prstGeom prst="rect">
          <a:avLst/>
        </a:prstGeom>
        <a:noFill/>
        <a:ln w="9525">
          <a:noFill/>
          <a:miter lim="800000"/>
          <a:headEnd/>
          <a:tailEnd/>
        </a:ln>
      </xdr:spPr>
    </xdr:pic>
    <xdr:clientData/>
  </xdr:twoCellAnchor>
  <xdr:twoCellAnchor editAs="oneCell">
    <xdr:from>
      <xdr:col>2</xdr:col>
      <xdr:colOff>0</xdr:colOff>
      <xdr:row>963</xdr:row>
      <xdr:rowOff>0</xdr:rowOff>
    </xdr:from>
    <xdr:to>
      <xdr:col>2</xdr:col>
      <xdr:colOff>276225</xdr:colOff>
      <xdr:row>964</xdr:row>
      <xdr:rowOff>152402</xdr:rowOff>
    </xdr:to>
    <xdr:pic>
      <xdr:nvPicPr>
        <xdr:cNvPr id="74"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76999900"/>
          <a:ext cx="276225" cy="342902"/>
        </a:xfrm>
        <a:prstGeom prst="rect">
          <a:avLst/>
        </a:prstGeom>
        <a:noFill/>
        <a:ln w="9525">
          <a:noFill/>
          <a:miter lim="800000"/>
          <a:headEnd/>
          <a:tailEnd/>
        </a:ln>
      </xdr:spPr>
    </xdr:pic>
    <xdr:clientData/>
  </xdr:twoCellAnchor>
  <xdr:twoCellAnchor editAs="oneCell">
    <xdr:from>
      <xdr:col>2</xdr:col>
      <xdr:colOff>0</xdr:colOff>
      <xdr:row>993</xdr:row>
      <xdr:rowOff>0</xdr:rowOff>
    </xdr:from>
    <xdr:to>
      <xdr:col>2</xdr:col>
      <xdr:colOff>276225</xdr:colOff>
      <xdr:row>994</xdr:row>
      <xdr:rowOff>152402</xdr:rowOff>
    </xdr:to>
    <xdr:pic>
      <xdr:nvPicPr>
        <xdr:cNvPr id="75"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82791100"/>
          <a:ext cx="276225" cy="342902"/>
        </a:xfrm>
        <a:prstGeom prst="rect">
          <a:avLst/>
        </a:prstGeom>
        <a:noFill/>
        <a:ln w="9525">
          <a:noFill/>
          <a:miter lim="800000"/>
          <a:headEnd/>
          <a:tailEnd/>
        </a:ln>
      </xdr:spPr>
    </xdr:pic>
    <xdr:clientData/>
  </xdr:twoCellAnchor>
  <xdr:twoCellAnchor editAs="oneCell">
    <xdr:from>
      <xdr:col>2</xdr:col>
      <xdr:colOff>0</xdr:colOff>
      <xdr:row>1024</xdr:row>
      <xdr:rowOff>0</xdr:rowOff>
    </xdr:from>
    <xdr:to>
      <xdr:col>2</xdr:col>
      <xdr:colOff>276225</xdr:colOff>
      <xdr:row>1025</xdr:row>
      <xdr:rowOff>142878</xdr:rowOff>
    </xdr:to>
    <xdr:pic>
      <xdr:nvPicPr>
        <xdr:cNvPr id="76"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0" y="188772800"/>
          <a:ext cx="276225" cy="346078"/>
        </a:xfrm>
        <a:prstGeom prst="rect">
          <a:avLst/>
        </a:prstGeom>
        <a:noFill/>
        <a:ln w="9525">
          <a:noFill/>
          <a:miter lim="800000"/>
          <a:headEnd/>
          <a:tailEnd/>
        </a:ln>
      </xdr:spPr>
    </xdr:pic>
    <xdr:clientData/>
  </xdr:twoCellAnchor>
  <xdr:twoCellAnchor editAs="oneCell">
    <xdr:from>
      <xdr:col>3</xdr:col>
      <xdr:colOff>0</xdr:colOff>
      <xdr:row>1060</xdr:row>
      <xdr:rowOff>0</xdr:rowOff>
    </xdr:from>
    <xdr:to>
      <xdr:col>3</xdr:col>
      <xdr:colOff>276225</xdr:colOff>
      <xdr:row>1061</xdr:row>
      <xdr:rowOff>152402</xdr:rowOff>
    </xdr:to>
    <xdr:pic>
      <xdr:nvPicPr>
        <xdr:cNvPr id="77"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195821300"/>
          <a:ext cx="276225" cy="342902"/>
        </a:xfrm>
        <a:prstGeom prst="rect">
          <a:avLst/>
        </a:prstGeom>
        <a:noFill/>
        <a:ln w="9525">
          <a:noFill/>
          <a:miter lim="800000"/>
          <a:headEnd/>
          <a:tailEnd/>
        </a:ln>
      </xdr:spPr>
    </xdr:pic>
    <xdr:clientData/>
  </xdr:twoCellAnchor>
  <xdr:twoCellAnchor editAs="oneCell">
    <xdr:from>
      <xdr:col>3</xdr:col>
      <xdr:colOff>0</xdr:colOff>
      <xdr:row>1088</xdr:row>
      <xdr:rowOff>0</xdr:rowOff>
    </xdr:from>
    <xdr:to>
      <xdr:col>3</xdr:col>
      <xdr:colOff>276225</xdr:colOff>
      <xdr:row>1099</xdr:row>
      <xdr:rowOff>142877</xdr:rowOff>
    </xdr:to>
    <xdr:pic>
      <xdr:nvPicPr>
        <xdr:cNvPr id="78"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200304400"/>
          <a:ext cx="276225" cy="346077"/>
        </a:xfrm>
        <a:prstGeom prst="rect">
          <a:avLst/>
        </a:prstGeom>
        <a:noFill/>
        <a:ln w="9525">
          <a:noFill/>
          <a:miter lim="800000"/>
          <a:headEnd/>
          <a:tailEnd/>
        </a:ln>
      </xdr:spPr>
    </xdr:pic>
    <xdr:clientData/>
  </xdr:twoCellAnchor>
  <xdr:twoCellAnchor editAs="oneCell">
    <xdr:from>
      <xdr:col>3</xdr:col>
      <xdr:colOff>0</xdr:colOff>
      <xdr:row>1118</xdr:row>
      <xdr:rowOff>0</xdr:rowOff>
    </xdr:from>
    <xdr:to>
      <xdr:col>3</xdr:col>
      <xdr:colOff>276225</xdr:colOff>
      <xdr:row>1119</xdr:row>
      <xdr:rowOff>152402</xdr:rowOff>
    </xdr:to>
    <xdr:pic>
      <xdr:nvPicPr>
        <xdr:cNvPr id="79"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4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62100" y="204152500"/>
          <a:ext cx="276225" cy="342902"/>
        </a:xfrm>
        <a:prstGeom prst="rect">
          <a:avLst/>
        </a:prstGeom>
        <a:noFill/>
        <a:ln w="9525">
          <a:noFill/>
          <a:miter lim="800000"/>
          <a:headEnd/>
          <a:tailEnd/>
        </a:ln>
      </xdr:spPr>
    </xdr:pic>
    <xdr:clientData/>
  </xdr:twoCellAnchor>
  <xdr:twoCellAnchor editAs="oneCell">
    <xdr:from>
      <xdr:col>20</xdr:col>
      <xdr:colOff>0</xdr:colOff>
      <xdr:row>1075</xdr:row>
      <xdr:rowOff>0</xdr:rowOff>
    </xdr:from>
    <xdr:to>
      <xdr:col>20</xdr:col>
      <xdr:colOff>276225</xdr:colOff>
      <xdr:row>1076</xdr:row>
      <xdr:rowOff>104779</xdr:rowOff>
    </xdr:to>
    <xdr:pic>
      <xdr:nvPicPr>
        <xdr:cNvPr id="80"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5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998700" y="198831200"/>
          <a:ext cx="276225" cy="422279"/>
        </a:xfrm>
        <a:prstGeom prst="rect">
          <a:avLst/>
        </a:prstGeom>
        <a:noFill/>
        <a:ln w="9525">
          <a:noFill/>
          <a:miter lim="800000"/>
          <a:headEnd/>
          <a:tailEnd/>
        </a:ln>
      </xdr:spPr>
    </xdr:pic>
    <xdr:clientData/>
  </xdr:twoCellAnchor>
  <xdr:twoCellAnchor editAs="oneCell">
    <xdr:from>
      <xdr:col>19</xdr:col>
      <xdr:colOff>0</xdr:colOff>
      <xdr:row>1043</xdr:row>
      <xdr:rowOff>0</xdr:rowOff>
    </xdr:from>
    <xdr:to>
      <xdr:col>19</xdr:col>
      <xdr:colOff>276225</xdr:colOff>
      <xdr:row>1044</xdr:row>
      <xdr:rowOff>152402</xdr:rowOff>
    </xdr:to>
    <xdr:pic>
      <xdr:nvPicPr>
        <xdr:cNvPr id="81"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5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135100" y="192544700"/>
          <a:ext cx="276225" cy="342902"/>
        </a:xfrm>
        <a:prstGeom prst="rect">
          <a:avLst/>
        </a:prstGeom>
        <a:noFill/>
        <a:ln w="9525">
          <a:noFill/>
          <a:miter lim="800000"/>
          <a:headEnd/>
          <a:tailEnd/>
        </a:ln>
      </xdr:spPr>
    </xdr:pic>
    <xdr:clientData/>
  </xdr:twoCellAnchor>
  <xdr:twoCellAnchor editAs="oneCell">
    <xdr:from>
      <xdr:col>15</xdr:col>
      <xdr:colOff>0</xdr:colOff>
      <xdr:row>1008</xdr:row>
      <xdr:rowOff>0</xdr:rowOff>
    </xdr:from>
    <xdr:to>
      <xdr:col>15</xdr:col>
      <xdr:colOff>276225</xdr:colOff>
      <xdr:row>1009</xdr:row>
      <xdr:rowOff>152402</xdr:rowOff>
    </xdr:to>
    <xdr:pic>
      <xdr:nvPicPr>
        <xdr:cNvPr id="82" name="Picture 44" descr="uparrow">
          <a:hlinkClick xmlns:r="http://schemas.openxmlformats.org/officeDocument/2006/relationships" r:id="rId1" tooltip="Click Here To Move to Top"/>
          <a:extLst>
            <a:ext uri="{FF2B5EF4-FFF2-40B4-BE49-F238E27FC236}">
              <a16:creationId xmlns:a16="http://schemas.microsoft.com/office/drawing/2014/main" xmlns="" id="{00000000-0008-0000-0D00-00005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541000" y="185686700"/>
          <a:ext cx="276225" cy="342902"/>
        </a:xfrm>
        <a:prstGeom prst="rect">
          <a:avLst/>
        </a:prstGeom>
        <a:noFill/>
        <a:ln w="9525">
          <a:noFill/>
          <a:miter lim="800000"/>
          <a:headEnd/>
          <a:tailEnd/>
        </a:ln>
      </xdr:spPr>
    </xdr:pic>
    <xdr:clientData/>
  </xdr:twoCellAnchor>
</xdr:wsDr>
</file>

<file path=xl/drawings/drawing56.xml><?xml version="1.0" encoding="utf-8"?>
<c:userShapes xmlns:c="http://schemas.openxmlformats.org/drawingml/2006/chart">
  <cdr:relSizeAnchor xmlns:cdr="http://schemas.openxmlformats.org/drawingml/2006/chartDrawing">
    <cdr:from>
      <cdr:x>0.00165</cdr:x>
      <cdr:y>0.92764</cdr:y>
    </cdr:from>
    <cdr:to>
      <cdr:x>0.27901</cdr:x>
      <cdr:y>0.97942</cdr:y>
    </cdr:to>
    <cdr:sp macro="" textlink="">
      <cdr:nvSpPr>
        <cdr:cNvPr id="2" name="TextBox 62">
          <a:extLst xmlns:a="http://schemas.openxmlformats.org/drawingml/2006/main">
            <a:ext uri="{FF2B5EF4-FFF2-40B4-BE49-F238E27FC236}">
              <a16:creationId xmlns:a16="http://schemas.microsoft.com/office/drawing/2014/main" xmlns="" id="{7F1E6034-10BE-4344-BDBE-5F177ADC7867}"/>
            </a:ext>
          </a:extLst>
        </cdr:cNvPr>
        <cdr:cNvSpPr txBox="1"/>
      </cdr:nvSpPr>
      <cdr:spPr>
        <a:xfrm xmlns:a="http://schemas.openxmlformats.org/drawingml/2006/main">
          <a:off x="9525" y="2580034"/>
          <a:ext cx="1603605" cy="1440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0.93204</cdr:y>
    </cdr:from>
    <cdr:to>
      <cdr:x>0.28679</cdr:x>
      <cdr:y>0.98382</cdr:y>
    </cdr:to>
    <cdr:sp macro="" textlink="">
      <cdr:nvSpPr>
        <cdr:cNvPr id="2" name="TextBox 62">
          <a:extLst xmlns:a="http://schemas.openxmlformats.org/drawingml/2006/main">
            <a:ext uri="{FF2B5EF4-FFF2-40B4-BE49-F238E27FC236}">
              <a16:creationId xmlns:a16="http://schemas.microsoft.com/office/drawing/2014/main" xmlns="" id="{726566B5-88ED-482A-BF7F-61CBC7DC01B9}"/>
            </a:ext>
          </a:extLst>
        </cdr:cNvPr>
        <cdr:cNvSpPr txBox="1"/>
      </cdr:nvSpPr>
      <cdr:spPr>
        <a:xfrm xmlns:a="http://schemas.openxmlformats.org/drawingml/2006/main">
          <a:off x="0" y="2743200"/>
          <a:ext cx="1567981"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0.00177</cdr:x>
      <cdr:y>0.92556</cdr:y>
    </cdr:from>
    <cdr:to>
      <cdr:x>0.28856</cdr:x>
      <cdr:y>0.98058</cdr:y>
    </cdr:to>
    <cdr:sp macro="" textlink="">
      <cdr:nvSpPr>
        <cdr:cNvPr id="2" name="TextBox 62">
          <a:extLst xmlns:a="http://schemas.openxmlformats.org/drawingml/2006/main">
            <a:ext uri="{FF2B5EF4-FFF2-40B4-BE49-F238E27FC236}">
              <a16:creationId xmlns:a16="http://schemas.microsoft.com/office/drawing/2014/main" xmlns="" id="{9817395C-62CD-47BC-B85A-BEA4E56A1101}"/>
            </a:ext>
          </a:extLst>
        </cdr:cNvPr>
        <cdr:cNvSpPr txBox="1"/>
      </cdr:nvSpPr>
      <cdr:spPr>
        <a:xfrm xmlns:a="http://schemas.openxmlformats.org/drawingml/2006/main">
          <a:off x="9525" y="2724139"/>
          <a:ext cx="1540665" cy="16193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0.01563</cdr:x>
      <cdr:y>0.94224</cdr:y>
    </cdr:from>
    <cdr:to>
      <cdr:x>0.44643</cdr:x>
      <cdr:y>1</cdr:y>
    </cdr:to>
    <cdr:sp macro="" textlink="">
      <cdr:nvSpPr>
        <cdr:cNvPr id="3" name="TextBox 63">
          <a:extLst xmlns:a="http://schemas.openxmlformats.org/drawingml/2006/main">
            <a:ext uri="{FF2B5EF4-FFF2-40B4-BE49-F238E27FC236}">
              <a16:creationId xmlns:a16="http://schemas.microsoft.com/office/drawing/2014/main" xmlns="" id="{D323D530-FDA0-4140-9DB5-F6DCBD0D47DE}"/>
            </a:ext>
          </a:extLst>
        </cdr:cNvPr>
        <cdr:cNvSpPr txBox="1"/>
      </cdr:nvSpPr>
      <cdr:spPr>
        <a:xfrm xmlns:a="http://schemas.openxmlformats.org/drawingml/2006/main">
          <a:off x="66675" y="2676525"/>
          <a:ext cx="1838325"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0.93921</cdr:y>
    </cdr:from>
    <cdr:to>
      <cdr:x>0.24056</cdr:x>
      <cdr:y>1</cdr:y>
    </cdr:to>
    <cdr:sp macro="" textlink="">
      <cdr:nvSpPr>
        <cdr:cNvPr id="2" name="TextBox 1">
          <a:extLst xmlns:a="http://schemas.openxmlformats.org/drawingml/2006/main">
            <a:ext uri="{FF2B5EF4-FFF2-40B4-BE49-F238E27FC236}">
              <a16:creationId xmlns="" xmlns:a16="http://schemas.microsoft.com/office/drawing/2014/main" id="{99E461BD-4B4D-4D35-8DD3-FE86FB36891D}"/>
            </a:ext>
          </a:extLst>
        </cdr:cNvPr>
        <cdr:cNvSpPr txBox="1"/>
      </cdr:nvSpPr>
      <cdr:spPr>
        <a:xfrm xmlns:a="http://schemas.openxmlformats.org/drawingml/2006/main">
          <a:off x="0" y="3028943"/>
          <a:ext cx="1471036" cy="190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0.94326</cdr:y>
    </cdr:from>
    <cdr:to>
      <cdr:x>0.46394</cdr:x>
      <cdr:y>1</cdr:y>
    </cdr:to>
    <cdr:sp macro="" textlink="">
      <cdr:nvSpPr>
        <cdr:cNvPr id="2" name="TextBox 63">
          <a:extLst xmlns:a="http://schemas.openxmlformats.org/drawingml/2006/main">
            <a:ext uri="{FF2B5EF4-FFF2-40B4-BE49-F238E27FC236}">
              <a16:creationId xmlns:a16="http://schemas.microsoft.com/office/drawing/2014/main" xmlns="" id="{489E7FE5-E474-4325-A755-55BCC9F8DB97}"/>
            </a:ext>
          </a:extLst>
        </cdr:cNvPr>
        <cdr:cNvSpPr txBox="1"/>
      </cdr:nvSpPr>
      <cdr:spPr>
        <a:xfrm xmlns:a="http://schemas.openxmlformats.org/drawingml/2006/main">
          <a:off x="0" y="2533650"/>
          <a:ext cx="1838325"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61.xml><?xml version="1.0" encoding="utf-8"?>
<c:userShapes xmlns:c="http://schemas.openxmlformats.org/drawingml/2006/chart">
  <cdr:relSizeAnchor xmlns:cdr="http://schemas.openxmlformats.org/drawingml/2006/chartDrawing">
    <cdr:from>
      <cdr:x>0.00449</cdr:x>
      <cdr:y>0.92933</cdr:y>
    </cdr:from>
    <cdr:to>
      <cdr:x>0.42921</cdr:x>
      <cdr:y>1</cdr:y>
    </cdr:to>
    <cdr:sp macro="" textlink="">
      <cdr:nvSpPr>
        <cdr:cNvPr id="2" name="TextBox 63">
          <a:extLst xmlns:a="http://schemas.openxmlformats.org/drawingml/2006/main">
            <a:ext uri="{FF2B5EF4-FFF2-40B4-BE49-F238E27FC236}">
              <a16:creationId xmlns:a16="http://schemas.microsoft.com/office/drawing/2014/main" xmlns="" id="{0DAF66A6-86A8-4060-A04F-E81EDA3AD7D2}"/>
            </a:ext>
          </a:extLst>
        </cdr:cNvPr>
        <cdr:cNvSpPr txBox="1"/>
      </cdr:nvSpPr>
      <cdr:spPr>
        <a:xfrm xmlns:a="http://schemas.openxmlformats.org/drawingml/2006/main">
          <a:off x="19050" y="2571750"/>
          <a:ext cx="1800224" cy="1905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0.94007</cdr:y>
    </cdr:from>
    <cdr:to>
      <cdr:x>0.43137</cdr:x>
      <cdr:y>0.99625</cdr:y>
    </cdr:to>
    <cdr:sp macro="" textlink="">
      <cdr:nvSpPr>
        <cdr:cNvPr id="2" name="TextBox 62">
          <a:extLst xmlns:a="http://schemas.openxmlformats.org/drawingml/2006/main">
            <a:ext uri="{FF2B5EF4-FFF2-40B4-BE49-F238E27FC236}">
              <a16:creationId xmlns:a16="http://schemas.microsoft.com/office/drawing/2014/main" xmlns="" id="{39050501-DC68-4695-8AE4-DD7D38A5DE97}"/>
            </a:ext>
          </a:extLst>
        </cdr:cNvPr>
        <cdr:cNvSpPr txBox="1"/>
      </cdr:nvSpPr>
      <cdr:spPr>
        <a:xfrm xmlns:a="http://schemas.openxmlformats.org/drawingml/2006/main">
          <a:off x="0" y="2390774"/>
          <a:ext cx="1676400" cy="1428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0.94052</cdr:y>
    </cdr:from>
    <cdr:to>
      <cdr:x>0.43137</cdr:x>
      <cdr:y>0.98513</cdr:y>
    </cdr:to>
    <cdr:sp macro="" textlink="">
      <cdr:nvSpPr>
        <cdr:cNvPr id="3" name="TextBox 62">
          <a:extLst xmlns:a="http://schemas.openxmlformats.org/drawingml/2006/main">
            <a:ext uri="{FF2B5EF4-FFF2-40B4-BE49-F238E27FC236}">
              <a16:creationId xmlns:a16="http://schemas.microsoft.com/office/drawing/2014/main" xmlns="" id="{2F6481BD-98B4-4ACF-AD9C-FDC1E9BB0A28}"/>
            </a:ext>
          </a:extLst>
        </cdr:cNvPr>
        <cdr:cNvSpPr txBox="1"/>
      </cdr:nvSpPr>
      <cdr:spPr>
        <a:xfrm xmlns:a="http://schemas.openxmlformats.org/drawingml/2006/main">
          <a:off x="0" y="2409825"/>
          <a:ext cx="1676400" cy="1143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0.93135</cdr:y>
    </cdr:from>
    <cdr:to>
      <cdr:x>0.42402</cdr:x>
      <cdr:y>0.99128</cdr:y>
    </cdr:to>
    <cdr:sp macro="" textlink="">
      <cdr:nvSpPr>
        <cdr:cNvPr id="2" name="TextBox 62">
          <a:extLst xmlns:a="http://schemas.openxmlformats.org/drawingml/2006/main">
            <a:ext uri="{FF2B5EF4-FFF2-40B4-BE49-F238E27FC236}">
              <a16:creationId xmlns:a16="http://schemas.microsoft.com/office/drawing/2014/main" xmlns="" id="{12EC9F91-EEF3-45AC-B974-1F0947BB92B7}"/>
            </a:ext>
          </a:extLst>
        </cdr:cNvPr>
        <cdr:cNvSpPr txBox="1"/>
      </cdr:nvSpPr>
      <cdr:spPr>
        <a:xfrm xmlns:a="http://schemas.openxmlformats.org/drawingml/2006/main">
          <a:off x="0" y="2393634"/>
          <a:ext cx="1813417" cy="15402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0.9387</cdr:y>
    </cdr:from>
    <cdr:to>
      <cdr:x>0.42157</cdr:x>
      <cdr:y>1</cdr:y>
    </cdr:to>
    <cdr:sp macro="" textlink="">
      <cdr:nvSpPr>
        <cdr:cNvPr id="2" name="TextBox 62">
          <a:extLst xmlns:a="http://schemas.openxmlformats.org/drawingml/2006/main">
            <a:ext uri="{FF2B5EF4-FFF2-40B4-BE49-F238E27FC236}">
              <a16:creationId xmlns:a16="http://schemas.microsoft.com/office/drawing/2014/main" xmlns="" id="{C3BCD9C1-7AD9-4567-8F48-F59B356F36FB}"/>
            </a:ext>
          </a:extLst>
        </cdr:cNvPr>
        <cdr:cNvSpPr txBox="1"/>
      </cdr:nvSpPr>
      <cdr:spPr>
        <a:xfrm xmlns:a="http://schemas.openxmlformats.org/drawingml/2006/main">
          <a:off x="0" y="2333625"/>
          <a:ext cx="1638300"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0.00348</cdr:x>
      <cdr:y>0.93728</cdr:y>
    </cdr:from>
    <cdr:to>
      <cdr:x>0.25958</cdr:x>
      <cdr:y>0.99303</cdr:y>
    </cdr:to>
    <cdr:sp macro="" textlink="">
      <cdr:nvSpPr>
        <cdr:cNvPr id="2" name="TextBox 62">
          <a:extLst xmlns:a="http://schemas.openxmlformats.org/drawingml/2006/main">
            <a:ext uri="{FF2B5EF4-FFF2-40B4-BE49-F238E27FC236}">
              <a16:creationId xmlns:a16="http://schemas.microsoft.com/office/drawing/2014/main" xmlns="" id="{1942A544-721B-4CDD-BD6A-BBFECBC4936F}"/>
            </a:ext>
          </a:extLst>
        </cdr:cNvPr>
        <cdr:cNvSpPr txBox="1"/>
      </cdr:nvSpPr>
      <cdr:spPr>
        <a:xfrm xmlns:a="http://schemas.openxmlformats.org/drawingml/2006/main">
          <a:off x="19050" y="2562224"/>
          <a:ext cx="1400175"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a:t>
          </a:r>
          <a:r>
            <a:rPr lang="en-US" sz="800" baseline="0">
              <a:solidFill>
                <a:srgbClr val="FF0000"/>
              </a:solidFill>
            </a:rPr>
            <a:t>Tonse Telecom</a:t>
          </a:r>
          <a:endParaRPr lang="en-US" sz="800">
            <a:solidFill>
              <a:srgbClr val="FF0000"/>
            </a:solidFill>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2.31945E-7</cdr:x>
      <cdr:y>0</cdr:y>
    </cdr:from>
    <cdr:to>
      <cdr:x>0.15083</cdr:x>
      <cdr:y>0.11985</cdr:y>
    </cdr:to>
    <cdr:sp macro="" textlink="">
      <cdr:nvSpPr>
        <cdr:cNvPr id="2" name="TextBox 63">
          <a:extLst xmlns:a="http://schemas.openxmlformats.org/drawingml/2006/main">
            <a:ext uri="{FF2B5EF4-FFF2-40B4-BE49-F238E27FC236}">
              <a16:creationId xmlns:a16="http://schemas.microsoft.com/office/drawing/2014/main" xmlns="" id="{2E0B5E2C-F250-46E7-99CF-2C0041BEF4DD}"/>
            </a:ext>
          </a:extLst>
        </cdr:cNvPr>
        <cdr:cNvSpPr txBox="1"/>
      </cdr:nvSpPr>
      <cdr:spPr>
        <a:xfrm xmlns:a="http://schemas.openxmlformats.org/drawingml/2006/main">
          <a:off x="1" y="0"/>
          <a:ext cx="650295" cy="305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a:t>
          </a:r>
        </a:p>
      </cdr:txBody>
    </cdr:sp>
  </cdr:relSizeAnchor>
  <cdr:relSizeAnchor xmlns:cdr="http://schemas.openxmlformats.org/drawingml/2006/chartDrawing">
    <cdr:from>
      <cdr:x>0</cdr:x>
      <cdr:y>0</cdr:y>
    </cdr:from>
    <cdr:to>
      <cdr:x>0.22153</cdr:x>
      <cdr:y>0.12261</cdr:y>
    </cdr:to>
    <cdr:sp macro="" textlink="">
      <cdr:nvSpPr>
        <cdr:cNvPr id="3" name="TextBox 63">
          <a:extLst xmlns:a="http://schemas.openxmlformats.org/drawingml/2006/main">
            <a:ext uri="{FF2B5EF4-FFF2-40B4-BE49-F238E27FC236}">
              <a16:creationId xmlns:a16="http://schemas.microsoft.com/office/drawing/2014/main" xmlns="" id="{2977D453-7F03-4F00-85A8-2B42A29B571F}"/>
            </a:ext>
          </a:extLst>
        </cdr:cNvPr>
        <cdr:cNvSpPr txBox="1"/>
      </cdr:nvSpPr>
      <cdr:spPr>
        <a:xfrm xmlns:a="http://schemas.openxmlformats.org/drawingml/2006/main">
          <a:off x="0" y="0"/>
          <a:ext cx="955096" cy="31224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a:t>
          </a:r>
        </a:p>
        <a:p xmlns:a="http://schemas.openxmlformats.org/drawingml/2006/main">
          <a:r>
            <a:rPr lang="en-US" sz="800">
              <a:solidFill>
                <a:srgbClr val="FF0000"/>
              </a:solidFill>
            </a:rPr>
            <a:t>Tonse Telecom</a:t>
          </a: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cdr:y>
    </cdr:from>
    <cdr:to>
      <cdr:x>0.20773</cdr:x>
      <cdr:y>0.12261</cdr:y>
    </cdr:to>
    <cdr:sp macro="" textlink="">
      <cdr:nvSpPr>
        <cdr:cNvPr id="3" name="TextBox 63">
          <a:extLst xmlns:a="http://schemas.openxmlformats.org/drawingml/2006/main">
            <a:ext uri="{FF2B5EF4-FFF2-40B4-BE49-F238E27FC236}">
              <a16:creationId xmlns:a16="http://schemas.microsoft.com/office/drawing/2014/main" xmlns="" id="{A4A889AF-68BD-4DBE-A3F4-28A019CAAA75}"/>
            </a:ext>
          </a:extLst>
        </cdr:cNvPr>
        <cdr:cNvSpPr txBox="1"/>
      </cdr:nvSpPr>
      <cdr:spPr>
        <a:xfrm xmlns:a="http://schemas.openxmlformats.org/drawingml/2006/main">
          <a:off x="0" y="0"/>
          <a:ext cx="807280" cy="30481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0.88448</cdr:y>
    </cdr:from>
    <cdr:to>
      <cdr:x>0.22222</cdr:x>
      <cdr:y>1</cdr:y>
    </cdr:to>
    <cdr:sp macro="" textlink="">
      <cdr:nvSpPr>
        <cdr:cNvPr id="2" name="TextBox 63">
          <a:extLst xmlns:a="http://schemas.openxmlformats.org/drawingml/2006/main">
            <a:ext uri="{FF2B5EF4-FFF2-40B4-BE49-F238E27FC236}">
              <a16:creationId xmlns:a16="http://schemas.microsoft.com/office/drawing/2014/main" xmlns="" id="{8046C160-0F5B-4EC9-A116-B19129D779EB}"/>
            </a:ext>
          </a:extLst>
        </cdr:cNvPr>
        <cdr:cNvSpPr txBox="1"/>
      </cdr:nvSpPr>
      <cdr:spPr>
        <a:xfrm xmlns:a="http://schemas.openxmlformats.org/drawingml/2006/main">
          <a:off x="0" y="2352684"/>
          <a:ext cx="876300" cy="30479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a:t>
          </a:r>
        </a:p>
        <a:p xmlns:a="http://schemas.openxmlformats.org/drawingml/2006/main">
          <a:r>
            <a:rPr lang="en-US" sz="800">
              <a:solidFill>
                <a:srgbClr val="FF0000"/>
              </a:solidFill>
            </a:rPr>
            <a:t> Tonse Telecom</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0.93578</cdr:y>
    </cdr:from>
    <cdr:to>
      <cdr:x>0.24209</cdr:x>
      <cdr:y>0.99694</cdr:y>
    </cdr:to>
    <cdr:sp macro="" textlink="">
      <cdr:nvSpPr>
        <cdr:cNvPr id="2" name="TextBox 1">
          <a:extLst xmlns:a="http://schemas.openxmlformats.org/drawingml/2006/main">
            <a:ext uri="{FF2B5EF4-FFF2-40B4-BE49-F238E27FC236}">
              <a16:creationId xmlns="" xmlns:a16="http://schemas.microsoft.com/office/drawing/2014/main" id="{CF7B8CD7-81AA-4179-BAB6-E3FE60123776}"/>
            </a:ext>
          </a:extLst>
        </cdr:cNvPr>
        <cdr:cNvSpPr txBox="1"/>
      </cdr:nvSpPr>
      <cdr:spPr>
        <a:xfrm xmlns:a="http://schemas.openxmlformats.org/drawingml/2006/main">
          <a:off x="0" y="2914650"/>
          <a:ext cx="1457317"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0.88652</cdr:y>
    </cdr:from>
    <cdr:to>
      <cdr:x>0.20773</cdr:x>
      <cdr:y>1</cdr:y>
    </cdr:to>
    <cdr:sp macro="" textlink="">
      <cdr:nvSpPr>
        <cdr:cNvPr id="2" name="TextBox 63">
          <a:extLst xmlns:a="http://schemas.openxmlformats.org/drawingml/2006/main">
            <a:ext uri="{FF2B5EF4-FFF2-40B4-BE49-F238E27FC236}">
              <a16:creationId xmlns:a16="http://schemas.microsoft.com/office/drawing/2014/main" xmlns="" id="{3FCF5C11-D59C-4786-B05E-9151810AD833}"/>
            </a:ext>
          </a:extLst>
        </cdr:cNvPr>
        <cdr:cNvSpPr txBox="1"/>
      </cdr:nvSpPr>
      <cdr:spPr>
        <a:xfrm xmlns:a="http://schemas.openxmlformats.org/drawingml/2006/main">
          <a:off x="0" y="2505075"/>
          <a:ext cx="819150" cy="3048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0.94074</cdr:y>
    </cdr:from>
    <cdr:to>
      <cdr:x>0.27072</cdr:x>
      <cdr:y>1</cdr:y>
    </cdr:to>
    <cdr:sp macro="" textlink="">
      <cdr:nvSpPr>
        <cdr:cNvPr id="2" name="TextBox 62">
          <a:extLst xmlns:a="http://schemas.openxmlformats.org/drawingml/2006/main">
            <a:ext uri="{FF2B5EF4-FFF2-40B4-BE49-F238E27FC236}">
              <a16:creationId xmlns:a16="http://schemas.microsoft.com/office/drawing/2014/main" xmlns="" id="{BA522025-6AA3-4F25-8D5C-F8B1A257EA29}"/>
            </a:ext>
          </a:extLst>
        </cdr:cNvPr>
        <cdr:cNvSpPr txBox="1"/>
      </cdr:nvSpPr>
      <cdr:spPr>
        <a:xfrm xmlns:a="http://schemas.openxmlformats.org/drawingml/2006/main">
          <a:off x="0" y="2495550"/>
          <a:ext cx="1400175"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a:t>
          </a:r>
          <a:r>
            <a:rPr lang="en-US" sz="800" baseline="0">
              <a:solidFill>
                <a:srgbClr val="FF0000"/>
              </a:solidFill>
            </a:rPr>
            <a:t>: Tonse Telecom</a:t>
          </a:r>
          <a:endParaRPr lang="en-US" sz="800">
            <a:solidFill>
              <a:srgbClr val="FF0000"/>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0.94074</cdr:y>
    </cdr:from>
    <cdr:to>
      <cdr:x>0.27072</cdr:x>
      <cdr:y>1</cdr:y>
    </cdr:to>
    <cdr:sp macro="" textlink="">
      <cdr:nvSpPr>
        <cdr:cNvPr id="2" name="TextBox 62">
          <a:extLst xmlns:a="http://schemas.openxmlformats.org/drawingml/2006/main">
            <a:ext uri="{FF2B5EF4-FFF2-40B4-BE49-F238E27FC236}">
              <a16:creationId xmlns:a16="http://schemas.microsoft.com/office/drawing/2014/main" xmlns="" id="{DC248EE6-F399-4DEC-8D40-454952AD0AAB}"/>
            </a:ext>
          </a:extLst>
        </cdr:cNvPr>
        <cdr:cNvSpPr txBox="1"/>
      </cdr:nvSpPr>
      <cdr:spPr>
        <a:xfrm xmlns:a="http://schemas.openxmlformats.org/drawingml/2006/main">
          <a:off x="0" y="2562225"/>
          <a:ext cx="1400175"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a:t>
          </a:r>
          <a:r>
            <a:rPr lang="en-US" sz="800" baseline="0">
              <a:solidFill>
                <a:srgbClr val="FF0000"/>
              </a:solidFill>
            </a:rPr>
            <a:t>: Tonse Telecom</a:t>
          </a:r>
          <a:endParaRPr lang="en-US" sz="800">
            <a:solidFill>
              <a:srgbClr val="FF0000"/>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0.93823</cdr:y>
    </cdr:from>
    <cdr:to>
      <cdr:x>0.43908</cdr:x>
      <cdr:y>1</cdr:y>
    </cdr:to>
    <cdr:sp macro="" textlink="">
      <cdr:nvSpPr>
        <cdr:cNvPr id="2" name="TextBox 63">
          <a:extLst xmlns:a="http://schemas.openxmlformats.org/drawingml/2006/main">
            <a:ext uri="{FF2B5EF4-FFF2-40B4-BE49-F238E27FC236}">
              <a16:creationId xmlns:a16="http://schemas.microsoft.com/office/drawing/2014/main" xmlns="" id="{989FB1B4-4E6D-48E8-914A-2A0F42A50FD9}"/>
            </a:ext>
          </a:extLst>
        </cdr:cNvPr>
        <cdr:cNvSpPr txBox="1"/>
      </cdr:nvSpPr>
      <cdr:spPr>
        <a:xfrm xmlns:a="http://schemas.openxmlformats.org/drawingml/2006/main">
          <a:off x="0" y="2397953"/>
          <a:ext cx="1819275" cy="15474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0.93939</cdr:y>
    </cdr:from>
    <cdr:to>
      <cdr:x>0.49339</cdr:x>
      <cdr:y>1</cdr:y>
    </cdr:to>
    <cdr:sp macro="" textlink="">
      <cdr:nvSpPr>
        <cdr:cNvPr id="2" name="TextBox 63">
          <a:extLst xmlns:a="http://schemas.openxmlformats.org/drawingml/2006/main">
            <a:ext uri="{FF2B5EF4-FFF2-40B4-BE49-F238E27FC236}">
              <a16:creationId xmlns:a16="http://schemas.microsoft.com/office/drawing/2014/main" xmlns="" id="{BE854F00-0A2F-4432-91F3-704421815BB9}"/>
            </a:ext>
          </a:extLst>
        </cdr:cNvPr>
        <cdr:cNvSpPr txBox="1"/>
      </cdr:nvSpPr>
      <cdr:spPr>
        <a:xfrm xmlns:a="http://schemas.openxmlformats.org/drawingml/2006/main">
          <a:off x="0" y="2362200"/>
          <a:ext cx="2133600" cy="1524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0.93796</cdr:y>
    </cdr:from>
    <cdr:to>
      <cdr:x>0.5338</cdr:x>
      <cdr:y>1</cdr:y>
    </cdr:to>
    <cdr:sp macro="" textlink="">
      <cdr:nvSpPr>
        <cdr:cNvPr id="2" name="TextBox 63">
          <a:extLst xmlns:a="http://schemas.openxmlformats.org/drawingml/2006/main">
            <a:ext uri="{FF2B5EF4-FFF2-40B4-BE49-F238E27FC236}">
              <a16:creationId xmlns:a16="http://schemas.microsoft.com/office/drawing/2014/main" xmlns="" id="{12A54D6A-907E-4F53-9C82-018C1D4D4433}"/>
            </a:ext>
          </a:extLst>
        </cdr:cNvPr>
        <cdr:cNvSpPr txBox="1"/>
      </cdr:nvSpPr>
      <cdr:spPr>
        <a:xfrm xmlns:a="http://schemas.openxmlformats.org/drawingml/2006/main">
          <a:off x="0" y="2447924"/>
          <a:ext cx="2181224" cy="1619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76.xml><?xml version="1.0" encoding="utf-8"?>
<c:userShapes xmlns:c="http://schemas.openxmlformats.org/drawingml/2006/chart">
  <cdr:relSizeAnchor xmlns:cdr="http://schemas.openxmlformats.org/drawingml/2006/chartDrawing">
    <cdr:from>
      <cdr:x>0.00215</cdr:x>
      <cdr:y>0.93141</cdr:y>
    </cdr:from>
    <cdr:to>
      <cdr:x>0.51717</cdr:x>
      <cdr:y>0.96751</cdr:y>
    </cdr:to>
    <cdr:sp macro="" textlink="">
      <cdr:nvSpPr>
        <cdr:cNvPr id="2" name="TextBox 63">
          <a:extLst xmlns:a="http://schemas.openxmlformats.org/drawingml/2006/main">
            <a:ext uri="{FF2B5EF4-FFF2-40B4-BE49-F238E27FC236}">
              <a16:creationId xmlns:a16="http://schemas.microsoft.com/office/drawing/2014/main" xmlns="" id="{3D0CFE84-76BE-481F-A598-C9EDF4EF1B58}"/>
            </a:ext>
          </a:extLst>
        </cdr:cNvPr>
        <cdr:cNvSpPr txBox="1"/>
      </cdr:nvSpPr>
      <cdr:spPr>
        <a:xfrm xmlns:a="http://schemas.openxmlformats.org/drawingml/2006/main">
          <a:off x="9525" y="2457450"/>
          <a:ext cx="2286001" cy="9525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77.xml><?xml version="1.0" encoding="utf-8"?>
<c:userShapes xmlns:c="http://schemas.openxmlformats.org/drawingml/2006/chart">
  <cdr:relSizeAnchor xmlns:cdr="http://schemas.openxmlformats.org/drawingml/2006/chartDrawing">
    <cdr:from>
      <cdr:x>0.00483</cdr:x>
      <cdr:y>0.91934</cdr:y>
    </cdr:from>
    <cdr:to>
      <cdr:x>0.24385</cdr:x>
      <cdr:y>0.97548</cdr:y>
    </cdr:to>
    <cdr:sp macro="" textlink="">
      <cdr:nvSpPr>
        <cdr:cNvPr id="2" name="TextBox 62">
          <a:extLst xmlns:a="http://schemas.openxmlformats.org/drawingml/2006/main">
            <a:ext uri="{FF2B5EF4-FFF2-40B4-BE49-F238E27FC236}">
              <a16:creationId xmlns:a16="http://schemas.microsoft.com/office/drawing/2014/main" xmlns="" id="{E4DDC55F-6921-446F-B5D8-51A6ED253232}"/>
            </a:ext>
          </a:extLst>
        </cdr:cNvPr>
        <cdr:cNvSpPr txBox="1"/>
      </cdr:nvSpPr>
      <cdr:spPr>
        <a:xfrm xmlns:a="http://schemas.openxmlformats.org/drawingml/2006/main">
          <a:off x="31737" y="2520375"/>
          <a:ext cx="1570542" cy="1539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0.93536</cdr:y>
    </cdr:from>
    <cdr:to>
      <cdr:x>0.41895</cdr:x>
      <cdr:y>1</cdr:y>
    </cdr:to>
    <cdr:sp macro="" textlink="">
      <cdr:nvSpPr>
        <cdr:cNvPr id="2" name="TextBox 62">
          <a:extLst xmlns:a="http://schemas.openxmlformats.org/drawingml/2006/main">
            <a:ext uri="{FF2B5EF4-FFF2-40B4-BE49-F238E27FC236}">
              <a16:creationId xmlns:a16="http://schemas.microsoft.com/office/drawing/2014/main" xmlns="" id="{56E45D51-3C1B-4185-9ECC-D395C1058B96}"/>
            </a:ext>
          </a:extLst>
        </cdr:cNvPr>
        <cdr:cNvSpPr txBox="1"/>
      </cdr:nvSpPr>
      <cdr:spPr>
        <a:xfrm xmlns:a="http://schemas.openxmlformats.org/drawingml/2006/main">
          <a:off x="0" y="2362202"/>
          <a:ext cx="1600200" cy="16192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0.92664</cdr:y>
    </cdr:from>
    <cdr:to>
      <cdr:x>0.363</cdr:x>
      <cdr:y>1</cdr:y>
    </cdr:to>
    <cdr:sp macro="" textlink="">
      <cdr:nvSpPr>
        <cdr:cNvPr id="2" name="TextBox 62">
          <a:extLst xmlns:a="http://schemas.openxmlformats.org/drawingml/2006/main">
            <a:ext uri="{FF2B5EF4-FFF2-40B4-BE49-F238E27FC236}">
              <a16:creationId xmlns:a16="http://schemas.microsoft.com/office/drawing/2014/main" xmlns="" id="{C2FB437E-3929-4EBA-853C-BBF9326288A4}"/>
            </a:ext>
          </a:extLst>
        </cdr:cNvPr>
        <cdr:cNvSpPr txBox="1"/>
      </cdr:nvSpPr>
      <cdr:spPr>
        <a:xfrm xmlns:a="http://schemas.openxmlformats.org/drawingml/2006/main">
          <a:off x="0" y="2285999"/>
          <a:ext cx="1476375" cy="1809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Compiled</a:t>
          </a:r>
          <a:r>
            <a:rPr lang="en-US" sz="800" baseline="0">
              <a:solidFill>
                <a:srgbClr val="FF0000"/>
              </a:solidFill>
            </a:rPr>
            <a:t> By : Tonse Telecom</a:t>
          </a:r>
          <a:endParaRPr lang="en-US" sz="80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0.93808</cdr:y>
    </cdr:from>
    <cdr:to>
      <cdr:x>0.24363</cdr:x>
      <cdr:y>1</cdr:y>
    </cdr:to>
    <cdr:sp macro="" textlink="">
      <cdr:nvSpPr>
        <cdr:cNvPr id="2" name="TextBox 1">
          <a:extLst xmlns:a="http://schemas.openxmlformats.org/drawingml/2006/main">
            <a:ext uri="{FF2B5EF4-FFF2-40B4-BE49-F238E27FC236}">
              <a16:creationId xmlns="" xmlns:a16="http://schemas.microsoft.com/office/drawing/2014/main" id="{2F08E850-2944-4894-BE2F-E41EBB3341F7}"/>
            </a:ext>
          </a:extLst>
        </cdr:cNvPr>
        <cdr:cNvSpPr txBox="1"/>
      </cdr:nvSpPr>
      <cdr:spPr>
        <a:xfrm xmlns:a="http://schemas.openxmlformats.org/drawingml/2006/main">
          <a:off x="0" y="2895600"/>
          <a:ext cx="1457317"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drawings/drawing80.xml><?xml version="1.0" encoding="utf-8"?>
<c:userShapes xmlns:c="http://schemas.openxmlformats.org/drawingml/2006/chart">
  <cdr:relSizeAnchor xmlns:cdr="http://schemas.openxmlformats.org/drawingml/2006/chartDrawing">
    <cdr:from>
      <cdr:x>0</cdr:x>
      <cdr:y>0.92208</cdr:y>
    </cdr:from>
    <cdr:to>
      <cdr:x>0.24776</cdr:x>
      <cdr:y>0.98071</cdr:y>
    </cdr:to>
    <cdr:sp macro="" textlink="">
      <cdr:nvSpPr>
        <cdr:cNvPr id="2" name="TextBox 63">
          <a:extLst xmlns:a="http://schemas.openxmlformats.org/drawingml/2006/main">
            <a:ext uri="{FF2B5EF4-FFF2-40B4-BE49-F238E27FC236}">
              <a16:creationId xmlns:a16="http://schemas.microsoft.com/office/drawing/2014/main" xmlns="" id="{0272D1EF-34DD-462A-9BD2-70316E90255E}"/>
            </a:ext>
          </a:extLst>
        </cdr:cNvPr>
        <cdr:cNvSpPr txBox="1"/>
      </cdr:nvSpPr>
      <cdr:spPr>
        <a:xfrm xmlns:a="http://schemas.openxmlformats.org/drawingml/2006/main">
          <a:off x="0" y="2731447"/>
          <a:ext cx="1732177" cy="17367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0.94137</cdr:y>
    </cdr:from>
    <cdr:to>
      <cdr:x>0.24776</cdr:x>
      <cdr:y>1</cdr:y>
    </cdr:to>
    <cdr:sp macro="" textlink="">
      <cdr:nvSpPr>
        <cdr:cNvPr id="2" name="TextBox 63">
          <a:extLst xmlns:a="http://schemas.openxmlformats.org/drawingml/2006/main">
            <a:ext uri="{FF2B5EF4-FFF2-40B4-BE49-F238E27FC236}">
              <a16:creationId xmlns:a16="http://schemas.microsoft.com/office/drawing/2014/main" xmlns="" id="{4E181C65-D3B1-47E3-9FCB-0397F91AED02}"/>
            </a:ext>
          </a:extLst>
        </cdr:cNvPr>
        <cdr:cNvSpPr txBox="1"/>
      </cdr:nvSpPr>
      <cdr:spPr>
        <a:xfrm xmlns:a="http://schemas.openxmlformats.org/drawingml/2006/main">
          <a:off x="0" y="2752726"/>
          <a:ext cx="1314451" cy="1714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0.94137</cdr:y>
    </cdr:from>
    <cdr:to>
      <cdr:x>0.24776</cdr:x>
      <cdr:y>1</cdr:y>
    </cdr:to>
    <cdr:sp macro="" textlink="">
      <cdr:nvSpPr>
        <cdr:cNvPr id="2" name="TextBox 63">
          <a:extLst xmlns:a="http://schemas.openxmlformats.org/drawingml/2006/main">
            <a:ext uri="{FF2B5EF4-FFF2-40B4-BE49-F238E27FC236}">
              <a16:creationId xmlns:a16="http://schemas.microsoft.com/office/drawing/2014/main" xmlns="" id="{04948870-3075-4730-ADA0-6A9EDCB7D653}"/>
            </a:ext>
          </a:extLst>
        </cdr:cNvPr>
        <cdr:cNvSpPr txBox="1"/>
      </cdr:nvSpPr>
      <cdr:spPr>
        <a:xfrm xmlns:a="http://schemas.openxmlformats.org/drawingml/2006/main">
          <a:off x="0" y="2752726"/>
          <a:ext cx="1314451" cy="1714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userShapes>
</file>

<file path=xl/drawings/drawing83.xml><?xml version="1.0" encoding="utf-8"?>
<c:userShapes xmlns:c="http://schemas.openxmlformats.org/drawingml/2006/chart">
  <cdr:relSizeAnchor xmlns:cdr="http://schemas.openxmlformats.org/drawingml/2006/chartDrawing">
    <cdr:from>
      <cdr:x>0</cdr:x>
      <cdr:y>0.92579</cdr:y>
    </cdr:from>
    <cdr:to>
      <cdr:x>0.29954</cdr:x>
      <cdr:y>1</cdr:y>
    </cdr:to>
    <cdr:sp macro="" textlink="">
      <cdr:nvSpPr>
        <cdr:cNvPr id="2" name="TextBox 63">
          <a:extLst xmlns:a="http://schemas.openxmlformats.org/drawingml/2006/main">
            <a:ext uri="{FF2B5EF4-FFF2-40B4-BE49-F238E27FC236}">
              <a16:creationId xmlns:a16="http://schemas.microsoft.com/office/drawing/2014/main" xmlns="" id="{C4F0CB77-E993-40C5-A3A5-73827DFFA6C2}"/>
            </a:ext>
          </a:extLst>
        </cdr:cNvPr>
        <cdr:cNvSpPr txBox="1"/>
      </cdr:nvSpPr>
      <cdr:spPr>
        <a:xfrm xmlns:a="http://schemas.openxmlformats.org/drawingml/2006/main">
          <a:off x="0" y="2495549"/>
          <a:ext cx="1238250" cy="2000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rgbClr val="FF0000"/>
              </a:solidFill>
            </a:rPr>
            <a:t>Analysis : Tonse Telecom</a:t>
          </a:r>
        </a:p>
      </cdr:txBody>
    </cdr:sp>
  </cdr:relSizeAnchor>
  <cdr:relSizeAnchor xmlns:cdr="http://schemas.openxmlformats.org/drawingml/2006/chartDrawing">
    <cdr:from>
      <cdr:x>0</cdr:x>
      <cdr:y>0.8806</cdr:y>
    </cdr:from>
    <cdr:to>
      <cdr:x>0.22683</cdr:x>
      <cdr:y>1</cdr:y>
    </cdr:to>
    <cdr:sp macro="" textlink="">
      <cdr:nvSpPr>
        <cdr:cNvPr id="3" name="TextBox 63">
          <a:extLst xmlns:a="http://schemas.openxmlformats.org/drawingml/2006/main">
            <a:ext uri="{FF2B5EF4-FFF2-40B4-BE49-F238E27FC236}">
              <a16:creationId xmlns:a16="http://schemas.microsoft.com/office/drawing/2014/main" xmlns="" id="{B8D8E9BB-6B4F-43D4-B5F2-48F0B331C91B}"/>
            </a:ext>
          </a:extLst>
        </cdr:cNvPr>
        <cdr:cNvSpPr txBox="1"/>
      </cdr:nvSpPr>
      <cdr:spPr>
        <a:xfrm xmlns:a="http://schemas.openxmlformats.org/drawingml/2006/main">
          <a:off x="0" y="2247908"/>
          <a:ext cx="885825" cy="30479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sz="800">
            <a:solidFill>
              <a:srgbClr val="FF0000"/>
            </a:solidFill>
          </a:endParaRPr>
        </a:p>
      </cdr:txBody>
    </cdr:sp>
  </cdr:relSizeAnchor>
  <cdr:relSizeAnchor xmlns:cdr="http://schemas.openxmlformats.org/drawingml/2006/chartDrawing">
    <cdr:from>
      <cdr:x>0</cdr:x>
      <cdr:y>0.8806</cdr:y>
    </cdr:from>
    <cdr:to>
      <cdr:x>0.22683</cdr:x>
      <cdr:y>1</cdr:y>
    </cdr:to>
    <cdr:sp macro="" textlink="">
      <cdr:nvSpPr>
        <cdr:cNvPr id="4" name="TextBox 63">
          <a:extLst xmlns:a="http://schemas.openxmlformats.org/drawingml/2006/main">
            <a:ext uri="{FF2B5EF4-FFF2-40B4-BE49-F238E27FC236}">
              <a16:creationId xmlns:a16="http://schemas.microsoft.com/office/drawing/2014/main" xmlns="" id="{3D0BC7B0-2B9F-431E-90CA-497A16B93B06}"/>
            </a:ext>
          </a:extLst>
        </cdr:cNvPr>
        <cdr:cNvSpPr txBox="1"/>
      </cdr:nvSpPr>
      <cdr:spPr>
        <a:xfrm xmlns:a="http://schemas.openxmlformats.org/drawingml/2006/main">
          <a:off x="0" y="2247908"/>
          <a:ext cx="885825" cy="30479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sz="800">
            <a:solidFill>
              <a:srgbClr val="FF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0.93808</cdr:y>
    </cdr:from>
    <cdr:to>
      <cdr:x>0.2417</cdr:x>
      <cdr:y>1</cdr:y>
    </cdr:to>
    <cdr:sp macro="" textlink="">
      <cdr:nvSpPr>
        <cdr:cNvPr id="2" name="TextBox 1">
          <a:extLst xmlns:a="http://schemas.openxmlformats.org/drawingml/2006/main">
            <a:ext uri="{FF2B5EF4-FFF2-40B4-BE49-F238E27FC236}">
              <a16:creationId xmlns="" xmlns:a16="http://schemas.microsoft.com/office/drawing/2014/main" id="{BDFA0BB0-33C6-404D-8CAE-F7E17C77AAA2}"/>
            </a:ext>
          </a:extLst>
        </cdr:cNvPr>
        <cdr:cNvSpPr txBox="1"/>
      </cdr:nvSpPr>
      <cdr:spPr>
        <a:xfrm xmlns:a="http://schemas.openxmlformats.org/drawingml/2006/main">
          <a:off x="0" y="3353653"/>
          <a:ext cx="1570095" cy="218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i="1">
              <a:solidFill>
                <a:srgbClr val="FF0000"/>
              </a:solidFill>
            </a:rPr>
            <a:t>Compiled By Tonse Telecom</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weekartm/Desktop/tem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weekartm/Desktop/tonse/MMI/2018/MMI%20Jan-18/Tonse_Telecom_Market_Intelligence_RIL_Jan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 Telecom Industry Stats"/>
    </sheetNames>
    <sheetDataSet>
      <sheetData sheetId="0">
        <row r="52">
          <cell r="F52" t="str">
            <v>Rural Wire line Subscribers in Million</v>
          </cell>
        </row>
        <row r="53">
          <cell r="J53" t="str">
            <v>QE Sep 16</v>
          </cell>
          <cell r="K53" t="str">
            <v>QE Dec 16</v>
          </cell>
          <cell r="L53" t="str">
            <v>QE Mar 17</v>
          </cell>
          <cell r="M53" t="str">
            <v>QE Jun 17</v>
          </cell>
          <cell r="N53" t="str">
            <v>QE Sep 17</v>
          </cell>
        </row>
        <row r="54">
          <cell r="J54">
            <v>3.92</v>
          </cell>
          <cell r="K54">
            <v>3.86</v>
          </cell>
          <cell r="L54">
            <v>3.85</v>
          </cell>
          <cell r="M54">
            <v>3.69</v>
          </cell>
          <cell r="N54">
            <v>3.55</v>
          </cell>
        </row>
        <row r="85">
          <cell r="F85" t="str">
            <v>QE Sep 15</v>
          </cell>
          <cell r="G85" t="str">
            <v>QE Dec 15</v>
          </cell>
          <cell r="H85" t="str">
            <v>QE Mar 16</v>
          </cell>
          <cell r="I85" t="str">
            <v>QE Jun 16</v>
          </cell>
          <cell r="J85" t="str">
            <v>QE Sep 16</v>
          </cell>
          <cell r="K85" t="str">
            <v>QE Dec 16</v>
          </cell>
          <cell r="L85" t="str">
            <v>QE Mar 17</v>
          </cell>
          <cell r="M85" t="str">
            <v>QE Jun 17</v>
          </cell>
          <cell r="N85" t="str">
            <v>QE Sep 17</v>
          </cell>
        </row>
        <row r="86">
          <cell r="F86">
            <v>0.58728000000000002</v>
          </cell>
          <cell r="G86">
            <v>0.58728000000000002</v>
          </cell>
          <cell r="H86">
            <v>0.58600000000000008</v>
          </cell>
          <cell r="I86">
            <v>0.52600000000000002</v>
          </cell>
          <cell r="J86">
            <v>0.58599999999999997</v>
          </cell>
          <cell r="K86">
            <v>0.23599999999999999</v>
          </cell>
          <cell r="L86">
            <v>0.22900000000000001</v>
          </cell>
          <cell r="M86">
            <v>0.222</v>
          </cell>
          <cell r="N86">
            <v>0.20699999999999999</v>
          </cell>
        </row>
        <row r="116">
          <cell r="F116" t="str">
            <v>QE Sep 15</v>
          </cell>
          <cell r="G116" t="str">
            <v>QE Dec 15</v>
          </cell>
          <cell r="H116" t="str">
            <v>QE Mar 16</v>
          </cell>
          <cell r="I116" t="str">
            <v>QE Jun 16</v>
          </cell>
          <cell r="J116" t="str">
            <v>QE Sep 16</v>
          </cell>
          <cell r="K116" t="str">
            <v>QE Dec 16</v>
          </cell>
          <cell r="L116" t="str">
            <v>QE Mar 17</v>
          </cell>
          <cell r="M116" t="str">
            <v>QE Jun 17</v>
          </cell>
          <cell r="N116" t="str">
            <v>QE Sep 17</v>
          </cell>
        </row>
        <row r="117">
          <cell r="F117">
            <v>0.65811500000000001</v>
          </cell>
          <cell r="G117">
            <v>0.61808399999999997</v>
          </cell>
          <cell r="H117">
            <v>0.58799999999999997</v>
          </cell>
          <cell r="I117">
            <v>0.52500000000000002</v>
          </cell>
          <cell r="J117">
            <v>0.50800000000000001</v>
          </cell>
          <cell r="K117">
            <v>0.49099999999999999</v>
          </cell>
          <cell r="L117">
            <v>0.45199999999999996</v>
          </cell>
          <cell r="M117">
            <v>0.42899999999999999</v>
          </cell>
          <cell r="N117">
            <v>0.41299999999999998</v>
          </cell>
        </row>
        <row r="143">
          <cell r="D143" t="str">
            <v>QE Sep 16</v>
          </cell>
          <cell r="E143" t="str">
            <v>QE Dec 16</v>
          </cell>
          <cell r="F143" t="str">
            <v>QE Mar 17</v>
          </cell>
          <cell r="G143" t="str">
            <v>QE Jun 17</v>
          </cell>
          <cell r="H143" t="str">
            <v>QE Sep 17</v>
          </cell>
          <cell r="K143" t="str">
            <v>QE Sep 16</v>
          </cell>
          <cell r="L143" t="str">
            <v>QE Dec 16</v>
          </cell>
          <cell r="M143" t="str">
            <v>QE Mar 17</v>
          </cell>
          <cell r="N143" t="str">
            <v>QE Jun 17</v>
          </cell>
          <cell r="O143" t="str">
            <v>QE Sep 17</v>
          </cell>
        </row>
        <row r="144">
          <cell r="C144" t="str">
            <v>Circle A</v>
          </cell>
          <cell r="D144">
            <v>134</v>
          </cell>
          <cell r="E144">
            <v>117</v>
          </cell>
          <cell r="F144">
            <v>93</v>
          </cell>
          <cell r="G144">
            <v>89</v>
          </cell>
          <cell r="H144">
            <v>95</v>
          </cell>
          <cell r="J144" t="str">
            <v>Circle A</v>
          </cell>
          <cell r="K144">
            <v>174</v>
          </cell>
          <cell r="L144">
            <v>164</v>
          </cell>
          <cell r="M144">
            <v>153</v>
          </cell>
          <cell r="N144">
            <v>141</v>
          </cell>
          <cell r="O144">
            <v>152</v>
          </cell>
        </row>
        <row r="145">
          <cell r="C145" t="str">
            <v>Circle B</v>
          </cell>
          <cell r="D145">
            <v>108</v>
          </cell>
          <cell r="E145">
            <v>92</v>
          </cell>
          <cell r="F145">
            <v>76</v>
          </cell>
          <cell r="G145">
            <v>74</v>
          </cell>
          <cell r="H145">
            <v>77</v>
          </cell>
          <cell r="J145" t="str">
            <v>Circle B</v>
          </cell>
          <cell r="K145">
            <v>106</v>
          </cell>
          <cell r="L145">
            <v>93</v>
          </cell>
          <cell r="M145">
            <v>86</v>
          </cell>
          <cell r="N145">
            <v>79</v>
          </cell>
          <cell r="O145">
            <v>84</v>
          </cell>
        </row>
        <row r="146">
          <cell r="C146" t="str">
            <v>Circle C</v>
          </cell>
          <cell r="D146">
            <v>98</v>
          </cell>
          <cell r="E146">
            <v>85</v>
          </cell>
          <cell r="F146">
            <v>73</v>
          </cell>
          <cell r="G146">
            <v>72</v>
          </cell>
          <cell r="H146">
            <v>75</v>
          </cell>
          <cell r="J146" t="str">
            <v>Circle C</v>
          </cell>
          <cell r="K146">
            <v>147</v>
          </cell>
          <cell r="L146">
            <v>140</v>
          </cell>
          <cell r="M146">
            <v>127</v>
          </cell>
          <cell r="N146">
            <v>114</v>
          </cell>
          <cell r="O146">
            <v>114</v>
          </cell>
        </row>
        <row r="147">
          <cell r="C147" t="str">
            <v>Metro</v>
          </cell>
          <cell r="D147">
            <v>165</v>
          </cell>
          <cell r="E147">
            <v>134</v>
          </cell>
          <cell r="F147">
            <v>89</v>
          </cell>
          <cell r="G147">
            <v>79</v>
          </cell>
          <cell r="H147">
            <v>88</v>
          </cell>
          <cell r="J147" t="str">
            <v>Metro</v>
          </cell>
          <cell r="K147">
            <v>192</v>
          </cell>
          <cell r="L147">
            <v>177</v>
          </cell>
          <cell r="M147">
            <v>165</v>
          </cell>
          <cell r="N147">
            <v>160</v>
          </cell>
          <cell r="O147">
            <v>145</v>
          </cell>
        </row>
        <row r="148">
          <cell r="C148" t="str">
            <v>All India</v>
          </cell>
          <cell r="D148">
            <v>121</v>
          </cell>
          <cell r="E148">
            <v>104</v>
          </cell>
          <cell r="F148">
            <v>82.68</v>
          </cell>
          <cell r="G148">
            <v>80</v>
          </cell>
          <cell r="H148">
            <v>84</v>
          </cell>
          <cell r="J148" t="str">
            <v>All India</v>
          </cell>
          <cell r="K148">
            <v>154</v>
          </cell>
          <cell r="L148">
            <v>141</v>
          </cell>
          <cell r="M148">
            <v>131</v>
          </cell>
          <cell r="N148">
            <v>124</v>
          </cell>
          <cell r="O148">
            <v>125</v>
          </cell>
        </row>
        <row r="172">
          <cell r="D172" t="str">
            <v>QE Sep 16</v>
          </cell>
          <cell r="E172" t="str">
            <v>QE Dec 16</v>
          </cell>
          <cell r="F172" t="str">
            <v>QE Mar 17</v>
          </cell>
          <cell r="G172" t="str">
            <v>QE Jun 17</v>
          </cell>
          <cell r="H172" t="str">
            <v>QE Sep 17</v>
          </cell>
          <cell r="K172" t="str">
            <v>QE Sep 16</v>
          </cell>
          <cell r="L172" t="str">
            <v>QE Dec 16</v>
          </cell>
          <cell r="M172" t="str">
            <v>QE Mar 17</v>
          </cell>
          <cell r="N172" t="str">
            <v>QE Jun 17</v>
          </cell>
          <cell r="O172" t="str">
            <v>QE Sep 17</v>
          </cell>
        </row>
        <row r="173">
          <cell r="C173" t="str">
            <v>Circle A</v>
          </cell>
          <cell r="D173">
            <v>482</v>
          </cell>
          <cell r="E173">
            <v>464</v>
          </cell>
          <cell r="F173">
            <v>432</v>
          </cell>
          <cell r="G173">
            <v>411</v>
          </cell>
          <cell r="H173">
            <v>380</v>
          </cell>
          <cell r="J173" t="str">
            <v>Circle A</v>
          </cell>
          <cell r="K173">
            <v>112</v>
          </cell>
          <cell r="L173">
            <v>95</v>
          </cell>
          <cell r="M173">
            <v>73</v>
          </cell>
          <cell r="N173">
            <v>71</v>
          </cell>
          <cell r="O173">
            <v>79</v>
          </cell>
        </row>
        <row r="174">
          <cell r="C174" t="str">
            <v>Circle B</v>
          </cell>
          <cell r="D174">
            <v>468</v>
          </cell>
          <cell r="E174">
            <v>444</v>
          </cell>
          <cell r="F174">
            <v>407</v>
          </cell>
          <cell r="G174">
            <v>393</v>
          </cell>
          <cell r="H174">
            <v>356</v>
          </cell>
          <cell r="J174" t="str">
            <v>Circle B</v>
          </cell>
          <cell r="K174">
            <v>98</v>
          </cell>
          <cell r="L174">
            <v>83</v>
          </cell>
          <cell r="M174">
            <v>67</v>
          </cell>
          <cell r="N174">
            <v>66</v>
          </cell>
          <cell r="O174">
            <v>70</v>
          </cell>
        </row>
        <row r="175">
          <cell r="C175" t="str">
            <v>Circle C</v>
          </cell>
          <cell r="D175">
            <v>470</v>
          </cell>
          <cell r="E175">
            <v>404</v>
          </cell>
          <cell r="F175">
            <v>346</v>
          </cell>
          <cell r="G175">
            <v>363</v>
          </cell>
          <cell r="H175">
            <v>291</v>
          </cell>
          <cell r="J175" t="str">
            <v>Circle C</v>
          </cell>
          <cell r="K175">
            <v>91</v>
          </cell>
          <cell r="L175">
            <v>77</v>
          </cell>
          <cell r="M175">
            <v>66</v>
          </cell>
          <cell r="N175">
            <v>65</v>
          </cell>
          <cell r="O175">
            <v>70</v>
          </cell>
        </row>
        <row r="176">
          <cell r="C176" t="str">
            <v>Metro</v>
          </cell>
          <cell r="D176">
            <v>505</v>
          </cell>
          <cell r="E176">
            <v>468</v>
          </cell>
          <cell r="F176">
            <v>405</v>
          </cell>
          <cell r="G176">
            <v>363</v>
          </cell>
          <cell r="H176">
            <v>355</v>
          </cell>
          <cell r="J176" t="str">
            <v>Metro</v>
          </cell>
          <cell r="K176">
            <v>107</v>
          </cell>
          <cell r="L176">
            <v>79</v>
          </cell>
          <cell r="M176">
            <v>40</v>
          </cell>
          <cell r="N176">
            <v>36</v>
          </cell>
          <cell r="O176">
            <v>48</v>
          </cell>
        </row>
        <row r="177">
          <cell r="C177" t="str">
            <v>All India</v>
          </cell>
          <cell r="D177">
            <v>485</v>
          </cell>
          <cell r="E177">
            <v>456</v>
          </cell>
          <cell r="F177">
            <v>412</v>
          </cell>
          <cell r="G177">
            <v>389</v>
          </cell>
          <cell r="H177">
            <v>361</v>
          </cell>
          <cell r="J177" t="str">
            <v>All India</v>
          </cell>
          <cell r="K177">
            <v>103</v>
          </cell>
          <cell r="L177">
            <v>86</v>
          </cell>
          <cell r="M177">
            <v>67</v>
          </cell>
          <cell r="N177">
            <v>65</v>
          </cell>
          <cell r="O177">
            <v>71</v>
          </cell>
        </row>
        <row r="201">
          <cell r="D201" t="str">
            <v>QE Sep 16</v>
          </cell>
          <cell r="E201" t="str">
            <v>QE Dec 16</v>
          </cell>
          <cell r="F201" t="str">
            <v>QE Mar 17</v>
          </cell>
          <cell r="G201" t="str">
            <v>QE Jun 17</v>
          </cell>
          <cell r="H201" t="str">
            <v>QE Sep 17</v>
          </cell>
          <cell r="K201" t="str">
            <v>QE Sep 16</v>
          </cell>
          <cell r="L201" t="str">
            <v>QE Dec 16</v>
          </cell>
          <cell r="M201" t="str">
            <v>QE Mar 17</v>
          </cell>
          <cell r="N201" t="str">
            <v>QE Jun 17</v>
          </cell>
          <cell r="O201" t="str">
            <v>QE Sep 17</v>
          </cell>
        </row>
        <row r="202">
          <cell r="C202" t="str">
            <v>Circle A</v>
          </cell>
          <cell r="D202">
            <v>656</v>
          </cell>
          <cell r="E202">
            <v>654</v>
          </cell>
          <cell r="F202">
            <v>603</v>
          </cell>
          <cell r="G202">
            <v>589</v>
          </cell>
          <cell r="H202">
            <v>584</v>
          </cell>
          <cell r="J202" t="str">
            <v>Circle A</v>
          </cell>
          <cell r="K202">
            <v>91</v>
          </cell>
          <cell r="L202">
            <v>78</v>
          </cell>
          <cell r="M202">
            <v>71</v>
          </cell>
          <cell r="N202">
            <v>64</v>
          </cell>
          <cell r="O202">
            <v>86</v>
          </cell>
        </row>
        <row r="203">
          <cell r="C203" t="str">
            <v>Circle B</v>
          </cell>
          <cell r="D203">
            <v>585</v>
          </cell>
          <cell r="E203">
            <v>540</v>
          </cell>
          <cell r="F203">
            <v>403</v>
          </cell>
          <cell r="G203">
            <v>474</v>
          </cell>
          <cell r="H203">
            <v>456</v>
          </cell>
          <cell r="J203" t="str">
            <v>Circle B</v>
          </cell>
          <cell r="K203">
            <v>72</v>
          </cell>
          <cell r="L203">
            <v>63</v>
          </cell>
          <cell r="M203">
            <v>58</v>
          </cell>
          <cell r="N203">
            <v>55</v>
          </cell>
          <cell r="O203">
            <v>64</v>
          </cell>
        </row>
        <row r="204">
          <cell r="C204" t="str">
            <v>Circle C</v>
          </cell>
          <cell r="D204">
            <v>592</v>
          </cell>
          <cell r="E204">
            <v>550</v>
          </cell>
          <cell r="F204">
            <v>535</v>
          </cell>
          <cell r="G204">
            <v>513</v>
          </cell>
          <cell r="H204">
            <v>501</v>
          </cell>
          <cell r="J204" t="str">
            <v>Circle C</v>
          </cell>
          <cell r="K204">
            <v>73</v>
          </cell>
          <cell r="L204">
            <v>70</v>
          </cell>
          <cell r="M204">
            <v>64</v>
          </cell>
          <cell r="N204">
            <v>59</v>
          </cell>
          <cell r="O204">
            <v>72</v>
          </cell>
        </row>
        <row r="205">
          <cell r="C205" t="str">
            <v>Metro</v>
          </cell>
          <cell r="D205">
            <v>635</v>
          </cell>
          <cell r="E205">
            <v>574</v>
          </cell>
          <cell r="F205">
            <v>528</v>
          </cell>
          <cell r="G205">
            <v>525</v>
          </cell>
          <cell r="H205">
            <v>507</v>
          </cell>
          <cell r="J205" t="str">
            <v>Metro</v>
          </cell>
          <cell r="K205">
            <v>75</v>
          </cell>
          <cell r="L205">
            <v>66</v>
          </cell>
          <cell r="M205">
            <v>59</v>
          </cell>
          <cell r="N205">
            <v>56</v>
          </cell>
          <cell r="O205">
            <v>56</v>
          </cell>
        </row>
        <row r="206">
          <cell r="C206" t="str">
            <v>All India</v>
          </cell>
          <cell r="D206">
            <v>631</v>
          </cell>
          <cell r="E206">
            <v>593</v>
          </cell>
          <cell r="F206">
            <v>527</v>
          </cell>
          <cell r="G206">
            <v>537</v>
          </cell>
          <cell r="H206">
            <v>524</v>
          </cell>
          <cell r="J206" t="str">
            <v>All India</v>
          </cell>
          <cell r="K206">
            <v>78</v>
          </cell>
          <cell r="L206">
            <v>68</v>
          </cell>
          <cell r="M206">
            <v>62</v>
          </cell>
          <cell r="N206">
            <v>58</v>
          </cell>
          <cell r="O206">
            <v>68</v>
          </cell>
        </row>
        <row r="232">
          <cell r="D232" t="str">
            <v>QE Sep 16</v>
          </cell>
          <cell r="E232" t="str">
            <v>QE Dec 16</v>
          </cell>
          <cell r="F232" t="str">
            <v>QE Mar 17</v>
          </cell>
          <cell r="G232" t="str">
            <v>QE Jun 17</v>
          </cell>
          <cell r="H232" t="str">
            <v>QE Sep 17</v>
          </cell>
          <cell r="K232" t="str">
            <v>QE Sep 16</v>
          </cell>
          <cell r="L232" t="str">
            <v>QE Dec 16</v>
          </cell>
          <cell r="M232" t="str">
            <v>QE Mar 17</v>
          </cell>
          <cell r="N232" t="str">
            <v>QE Jun 17</v>
          </cell>
          <cell r="O232" t="str">
            <v>QE Sep 17</v>
          </cell>
        </row>
        <row r="233">
          <cell r="C233" t="str">
            <v>O/G MOU</v>
          </cell>
          <cell r="D233">
            <v>521</v>
          </cell>
          <cell r="E233">
            <v>491</v>
          </cell>
          <cell r="F233">
            <v>454</v>
          </cell>
          <cell r="G233">
            <v>461</v>
          </cell>
          <cell r="H233">
            <v>447</v>
          </cell>
          <cell r="J233" t="str">
            <v>O/G MOU</v>
          </cell>
          <cell r="K233">
            <v>160</v>
          </cell>
          <cell r="L233">
            <v>152</v>
          </cell>
          <cell r="M233">
            <v>185</v>
          </cell>
          <cell r="N233">
            <v>201</v>
          </cell>
          <cell r="O233">
            <v>205</v>
          </cell>
        </row>
        <row r="234">
          <cell r="C234" t="str">
            <v>I/C MOU</v>
          </cell>
          <cell r="D234">
            <v>363</v>
          </cell>
          <cell r="E234">
            <v>358</v>
          </cell>
          <cell r="F234">
            <v>362</v>
          </cell>
          <cell r="G234">
            <v>371</v>
          </cell>
          <cell r="H234">
            <v>372</v>
          </cell>
          <cell r="J234" t="str">
            <v>I/C MOU</v>
          </cell>
          <cell r="K234">
            <v>179</v>
          </cell>
          <cell r="L234">
            <v>183</v>
          </cell>
          <cell r="M234">
            <v>201</v>
          </cell>
          <cell r="N234">
            <v>208</v>
          </cell>
          <cell r="O234">
            <v>214</v>
          </cell>
        </row>
        <row r="235">
          <cell r="C235" t="str">
            <v>Total MOU</v>
          </cell>
          <cell r="D235">
            <v>885</v>
          </cell>
          <cell r="E235">
            <v>849</v>
          </cell>
          <cell r="F235">
            <v>816</v>
          </cell>
          <cell r="G235">
            <v>832</v>
          </cell>
          <cell r="H235">
            <v>818</v>
          </cell>
          <cell r="J235" t="str">
            <v>Total MOU</v>
          </cell>
          <cell r="K235">
            <v>339</v>
          </cell>
          <cell r="L235">
            <v>335</v>
          </cell>
          <cell r="M235">
            <v>385</v>
          </cell>
          <cell r="N235">
            <v>409</v>
          </cell>
          <cell r="O235">
            <v>419</v>
          </cell>
        </row>
        <row r="236">
          <cell r="C236" t="str">
            <v>O/G SMS</v>
          </cell>
          <cell r="D236">
            <v>41</v>
          </cell>
          <cell r="E236">
            <v>37</v>
          </cell>
          <cell r="F236">
            <v>59</v>
          </cell>
          <cell r="G236">
            <v>60</v>
          </cell>
          <cell r="H236">
            <v>62</v>
          </cell>
          <cell r="J236" t="str">
            <v>O/G SMS</v>
          </cell>
          <cell r="K236">
            <v>18</v>
          </cell>
          <cell r="L236">
            <v>17</v>
          </cell>
          <cell r="M236">
            <v>15</v>
          </cell>
          <cell r="N236">
            <v>14</v>
          </cell>
          <cell r="O236">
            <v>13</v>
          </cell>
        </row>
        <row r="262">
          <cell r="K262" t="str">
            <v>QE Sep 16</v>
          </cell>
          <cell r="L262" t="str">
            <v>QE Dec 16</v>
          </cell>
          <cell r="M262" t="str">
            <v>QE Mar 17</v>
          </cell>
          <cell r="N262" t="str">
            <v>QE Jun 17</v>
          </cell>
          <cell r="O262" t="str">
            <v>QE Sep 17</v>
          </cell>
        </row>
        <row r="263">
          <cell r="D263">
            <v>146</v>
          </cell>
          <cell r="E263">
            <v>136</v>
          </cell>
          <cell r="F263">
            <v>118</v>
          </cell>
          <cell r="G263">
            <v>113</v>
          </cell>
          <cell r="H263">
            <v>139</v>
          </cell>
          <cell r="J263" t="str">
            <v>O/G MOU</v>
          </cell>
          <cell r="K263">
            <v>145</v>
          </cell>
          <cell r="L263">
            <v>128</v>
          </cell>
          <cell r="M263">
            <v>111</v>
          </cell>
          <cell r="N263">
            <v>103</v>
          </cell>
          <cell r="O263">
            <v>75</v>
          </cell>
        </row>
        <row r="264">
          <cell r="D264">
            <v>87</v>
          </cell>
          <cell r="E264">
            <v>82</v>
          </cell>
          <cell r="F264">
            <v>81</v>
          </cell>
          <cell r="G264">
            <v>80</v>
          </cell>
          <cell r="H264">
            <v>84</v>
          </cell>
          <cell r="J264" t="str">
            <v>I/C MOU</v>
          </cell>
          <cell r="K264">
            <v>130</v>
          </cell>
          <cell r="L264">
            <v>134</v>
          </cell>
          <cell r="M264">
            <v>146</v>
          </cell>
          <cell r="N264">
            <v>152</v>
          </cell>
          <cell r="O264">
            <v>122</v>
          </cell>
        </row>
        <row r="265">
          <cell r="D265">
            <v>232</v>
          </cell>
          <cell r="E265">
            <v>218</v>
          </cell>
          <cell r="F265">
            <v>199</v>
          </cell>
          <cell r="G265">
            <v>193</v>
          </cell>
          <cell r="H265">
            <v>223</v>
          </cell>
          <cell r="J265" t="str">
            <v>Total MOU</v>
          </cell>
          <cell r="K265">
            <v>275</v>
          </cell>
          <cell r="L265">
            <v>261</v>
          </cell>
          <cell r="M265">
            <v>257</v>
          </cell>
          <cell r="N265">
            <v>256</v>
          </cell>
          <cell r="O265">
            <v>196</v>
          </cell>
        </row>
        <row r="266">
          <cell r="D266">
            <v>2</v>
          </cell>
          <cell r="E266">
            <v>2</v>
          </cell>
          <cell r="F266">
            <v>2</v>
          </cell>
          <cell r="G266">
            <v>2</v>
          </cell>
          <cell r="H266">
            <v>1</v>
          </cell>
          <cell r="J266" t="str">
            <v>O/G SMS</v>
          </cell>
          <cell r="K266">
            <v>3</v>
          </cell>
          <cell r="L266">
            <v>3</v>
          </cell>
          <cell r="M266">
            <v>3</v>
          </cell>
          <cell r="N266">
            <v>2</v>
          </cell>
          <cell r="O266">
            <v>2</v>
          </cell>
        </row>
        <row r="292">
          <cell r="G292" t="str">
            <v>QE Dec 15</v>
          </cell>
          <cell r="H292" t="str">
            <v>QE Mar 16</v>
          </cell>
          <cell r="I292" t="str">
            <v>QE Jun 16</v>
          </cell>
          <cell r="J292" t="str">
            <v>QE Sep 16</v>
          </cell>
          <cell r="K292" t="str">
            <v>QE Dec 16</v>
          </cell>
          <cell r="L292" t="str">
            <v>QE Mar 17</v>
          </cell>
          <cell r="M292" t="str">
            <v>QE Jun 17</v>
          </cell>
          <cell r="N292" t="str">
            <v>QE Sep 17</v>
          </cell>
        </row>
        <row r="294">
          <cell r="F294" t="str">
            <v>Wire line</v>
          </cell>
          <cell r="G294">
            <v>2.0099999999999998</v>
          </cell>
          <cell r="H294">
            <v>1.99</v>
          </cell>
          <cell r="I294">
            <v>1.94</v>
          </cell>
          <cell r="J294">
            <v>1.92</v>
          </cell>
          <cell r="K294">
            <v>1.9</v>
          </cell>
          <cell r="L294">
            <v>1.9</v>
          </cell>
          <cell r="M294">
            <v>1.86</v>
          </cell>
          <cell r="N294">
            <v>1.83</v>
          </cell>
        </row>
        <row r="295">
          <cell r="F295" t="str">
            <v>Wireless</v>
          </cell>
          <cell r="G295">
            <v>79.819999999999993</v>
          </cell>
          <cell r="H295">
            <v>81.38</v>
          </cell>
          <cell r="I295">
            <v>81.260000000000005</v>
          </cell>
          <cell r="J295">
            <v>82.17</v>
          </cell>
          <cell r="K295">
            <v>88</v>
          </cell>
          <cell r="L295">
            <v>91.08</v>
          </cell>
          <cell r="M295">
            <v>92.12</v>
          </cell>
          <cell r="N295">
            <v>91.56</v>
          </cell>
        </row>
        <row r="296">
          <cell r="F296" t="str">
            <v>Gross Total</v>
          </cell>
          <cell r="G296">
            <v>81.83</v>
          </cell>
          <cell r="H296">
            <v>83.36</v>
          </cell>
          <cell r="I296">
            <v>83.2</v>
          </cell>
          <cell r="J296">
            <v>84.09</v>
          </cell>
          <cell r="K296">
            <v>89.9</v>
          </cell>
          <cell r="L296">
            <v>92.98</v>
          </cell>
          <cell r="M296">
            <v>93.98</v>
          </cell>
          <cell r="N296">
            <v>93.4</v>
          </cell>
        </row>
        <row r="297">
          <cell r="F297" t="str">
            <v>Growth (%)</v>
          </cell>
          <cell r="G297">
            <v>1.0496418868856436</v>
          </cell>
          <cell r="H297">
            <v>1.8697299278993047</v>
          </cell>
          <cell r="I297">
            <v>-0.15999999999999659</v>
          </cell>
          <cell r="J297">
            <v>0.89000000000000057</v>
          </cell>
          <cell r="K297">
            <v>5.8100000000000023</v>
          </cell>
          <cell r="L297">
            <v>3.0799999999999983</v>
          </cell>
          <cell r="M297">
            <v>1.0755001075500106</v>
          </cell>
          <cell r="N297">
            <v>-0.61715258565652087</v>
          </cell>
        </row>
        <row r="321">
          <cell r="E321" t="str">
            <v>QE Sep 16</v>
          </cell>
          <cell r="F321" t="str">
            <v>QE Dec 16</v>
          </cell>
          <cell r="G321" t="str">
            <v>QE Mar 17</v>
          </cell>
          <cell r="H321" t="str">
            <v>QE Jun 17</v>
          </cell>
          <cell r="I321" t="str">
            <v>QE Sep 17</v>
          </cell>
          <cell r="M321" t="str">
            <v>QE Sep 16</v>
          </cell>
          <cell r="N321" t="str">
            <v>QE Dec 16</v>
          </cell>
          <cell r="O321" t="str">
            <v>QE Mar 17</v>
          </cell>
          <cell r="P321" t="str">
            <v>QE Jun 17</v>
          </cell>
          <cell r="Q321" t="str">
            <v>QE Sep 17</v>
          </cell>
        </row>
        <row r="322">
          <cell r="C322" t="str">
            <v>Intra-circle to Fixed</v>
          </cell>
          <cell r="E322">
            <v>0.96</v>
          </cell>
          <cell r="F322">
            <v>0.99</v>
          </cell>
          <cell r="G322">
            <v>0.79</v>
          </cell>
          <cell r="H322">
            <v>0.8</v>
          </cell>
          <cell r="I322">
            <v>0.83</v>
          </cell>
          <cell r="K322" t="str">
            <v>Intra-circle to Fixed</v>
          </cell>
          <cell r="M322">
            <v>0.8</v>
          </cell>
          <cell r="N322">
            <v>0.78</v>
          </cell>
          <cell r="O322">
            <v>0.82</v>
          </cell>
          <cell r="P322">
            <v>0.81</v>
          </cell>
          <cell r="Q322">
            <v>0.9</v>
          </cell>
        </row>
        <row r="323">
          <cell r="C323" t="str">
            <v xml:space="preserve">ILD </v>
          </cell>
          <cell r="E323">
            <v>0.13</v>
          </cell>
          <cell r="F323">
            <v>0.1</v>
          </cell>
          <cell r="G323">
            <v>0.08</v>
          </cell>
          <cell r="H323">
            <v>7.0000000000000007E-2</v>
          </cell>
          <cell r="I323">
            <v>7.0000000000000007E-2</v>
          </cell>
          <cell r="K323" t="str">
            <v xml:space="preserve">ILD </v>
          </cell>
          <cell r="M323">
            <v>0.06</v>
          </cell>
          <cell r="N323">
            <v>0.03</v>
          </cell>
          <cell r="O323">
            <v>0.08</v>
          </cell>
          <cell r="P323">
            <v>0.09</v>
          </cell>
          <cell r="Q323">
            <v>0.1</v>
          </cell>
        </row>
        <row r="324">
          <cell r="C324" t="str">
            <v>Inter- Circle to Mobile</v>
          </cell>
          <cell r="E324">
            <v>19.64</v>
          </cell>
          <cell r="F324">
            <v>19.52</v>
          </cell>
          <cell r="G324">
            <v>22.67</v>
          </cell>
          <cell r="H324">
            <v>22.830000000000002</v>
          </cell>
          <cell r="I324">
            <v>25.02</v>
          </cell>
          <cell r="K324" t="str">
            <v>Inter-circle to Mobile</v>
          </cell>
          <cell r="M324">
            <v>12.6</v>
          </cell>
          <cell r="N324">
            <v>11.39</v>
          </cell>
          <cell r="O324">
            <v>11.049999999999999</v>
          </cell>
          <cell r="P324">
            <v>9.91</v>
          </cell>
          <cell r="Q324">
            <v>8.99</v>
          </cell>
        </row>
        <row r="325">
          <cell r="C325" t="str">
            <v>Inter- Circle to Fixed</v>
          </cell>
          <cell r="E325">
            <v>0.32</v>
          </cell>
          <cell r="F325">
            <v>0.31</v>
          </cell>
          <cell r="G325">
            <v>0.28999999999999998</v>
          </cell>
          <cell r="H325">
            <v>0.28999999999999998</v>
          </cell>
          <cell r="I325">
            <v>0.3</v>
          </cell>
          <cell r="K325" t="str">
            <v>Inter-circle to Fixed</v>
          </cell>
          <cell r="M325">
            <v>0.6</v>
          </cell>
          <cell r="N325">
            <v>0.64</v>
          </cell>
          <cell r="O325">
            <v>0.68</v>
          </cell>
          <cell r="P325">
            <v>0.92</v>
          </cell>
          <cell r="Q325">
            <v>1.07</v>
          </cell>
        </row>
        <row r="326">
          <cell r="C326" t="str">
            <v>Intra- Circle to Mobile</v>
          </cell>
          <cell r="E326">
            <v>78.94</v>
          </cell>
          <cell r="F326">
            <v>79.09</v>
          </cell>
          <cell r="G326">
            <v>76.180000000000007</v>
          </cell>
          <cell r="H326">
            <v>75.989999999999995</v>
          </cell>
          <cell r="I326">
            <v>73.78</v>
          </cell>
          <cell r="K326" t="str">
            <v>Intra-circle to Mobile</v>
          </cell>
          <cell r="M326">
            <v>86.1</v>
          </cell>
          <cell r="N326">
            <v>87.16</v>
          </cell>
          <cell r="O326">
            <v>87.38</v>
          </cell>
          <cell r="P326">
            <v>88.28</v>
          </cell>
          <cell r="Q326">
            <v>84.75</v>
          </cell>
        </row>
        <row r="348">
          <cell r="G348" t="str">
            <v>Rental Revenue</v>
          </cell>
          <cell r="H348" t="str">
            <v>Revenue from Calls</v>
          </cell>
          <cell r="I348" t="str">
            <v>Revenue from Roaming</v>
          </cell>
          <cell r="J348" t="str">
            <v>Revenue from SMS</v>
          </cell>
          <cell r="K348" t="str">
            <v>Other Revenues *</v>
          </cell>
        </row>
        <row r="349">
          <cell r="F349" t="str">
            <v>QE Sep 16</v>
          </cell>
          <cell r="G349">
            <v>0.17699999999999999</v>
          </cell>
          <cell r="H349">
            <v>0.46700000000000003</v>
          </cell>
          <cell r="I349">
            <v>4.5999999999999999E-2</v>
          </cell>
          <cell r="J349">
            <v>2.3E-2</v>
          </cell>
          <cell r="K349">
            <v>0.28699999999999998</v>
          </cell>
        </row>
        <row r="350">
          <cell r="F350" t="str">
            <v>QE Dec 16</v>
          </cell>
          <cell r="G350">
            <v>0.186</v>
          </cell>
          <cell r="H350">
            <v>0.45700000000000002</v>
          </cell>
          <cell r="I350">
            <v>4.8000000000000001E-2</v>
          </cell>
          <cell r="J350">
            <v>2.4E-2</v>
          </cell>
          <cell r="K350">
            <v>0.28499999999999998</v>
          </cell>
        </row>
        <row r="351">
          <cell r="F351" t="str">
            <v>QE Mar 17</v>
          </cell>
          <cell r="G351">
            <v>0.20899999999999999</v>
          </cell>
          <cell r="H351">
            <v>0.433</v>
          </cell>
          <cell r="I351">
            <v>4.7E-2</v>
          </cell>
          <cell r="J351">
            <v>2.5999999999999999E-2</v>
          </cell>
          <cell r="K351">
            <v>0.28499999999999998</v>
          </cell>
        </row>
        <row r="352">
          <cell r="F352" t="str">
            <v>QE Jun 17</v>
          </cell>
          <cell r="G352">
            <v>0.223</v>
          </cell>
          <cell r="H352">
            <v>0.40100000000000002</v>
          </cell>
          <cell r="I352">
            <v>4.9000000000000002E-2</v>
          </cell>
          <cell r="J352">
            <v>2.4E-2</v>
          </cell>
          <cell r="K352">
            <v>0.30299999999999994</v>
          </cell>
        </row>
        <row r="353">
          <cell r="F353" t="str">
            <v>QE Sep 17</v>
          </cell>
          <cell r="G353">
            <v>0.20499999999999999</v>
          </cell>
          <cell r="H353">
            <v>0.312</v>
          </cell>
          <cell r="I353">
            <v>3.5999999999999997E-2</v>
          </cell>
          <cell r="J353">
            <v>0.02</v>
          </cell>
          <cell r="K353">
            <v>0.42699999999999994</v>
          </cell>
        </row>
        <row r="375">
          <cell r="G375" t="str">
            <v>Rental Revenue</v>
          </cell>
          <cell r="H375" t="str">
            <v>Revenue from Call charges (usage)</v>
          </cell>
          <cell r="I375" t="str">
            <v>Revenue from Roaming</v>
          </cell>
          <cell r="J375" t="str">
            <v>Revenue from SMS</v>
          </cell>
          <cell r="K375" t="str">
            <v>Other Revenues *</v>
          </cell>
        </row>
        <row r="376">
          <cell r="F376" t="str">
            <v>QE Sep 16</v>
          </cell>
          <cell r="G376">
            <v>0.14829999999999999</v>
          </cell>
          <cell r="H376">
            <v>0.2127</v>
          </cell>
          <cell r="I376">
            <v>9.7999999999999997E-3</v>
          </cell>
          <cell r="K376">
            <v>0.62580000000000002</v>
          </cell>
        </row>
        <row r="377">
          <cell r="F377" t="str">
            <v>QE Dec 16</v>
          </cell>
          <cell r="G377">
            <v>0.14349999999999999</v>
          </cell>
          <cell r="H377">
            <v>0.21790000000000001</v>
          </cell>
          <cell r="I377">
            <v>1.0200000000000001E-2</v>
          </cell>
          <cell r="K377">
            <v>0.62490000000000001</v>
          </cell>
        </row>
        <row r="378">
          <cell r="F378" t="str">
            <v>QE Mar 17</v>
          </cell>
          <cell r="G378">
            <v>0.15129999999999999</v>
          </cell>
          <cell r="H378">
            <v>0.21260000000000001</v>
          </cell>
          <cell r="I378">
            <v>9.9000000000000008E-3</v>
          </cell>
          <cell r="K378">
            <v>0.62280000000000002</v>
          </cell>
        </row>
        <row r="379">
          <cell r="F379" t="str">
            <v>QE Jun 17</v>
          </cell>
          <cell r="G379">
            <v>0.15079999999999999</v>
          </cell>
          <cell r="H379">
            <v>0.22120000000000001</v>
          </cell>
          <cell r="I379">
            <v>1.0200000000000001E-2</v>
          </cell>
          <cell r="K379">
            <v>0.61450000000000005</v>
          </cell>
        </row>
        <row r="380">
          <cell r="F380" t="str">
            <v>QE Sep 17</v>
          </cell>
          <cell r="G380">
            <v>0.1386</v>
          </cell>
          <cell r="H380">
            <v>0.1787</v>
          </cell>
          <cell r="I380">
            <v>7.3000000000000001E-3</v>
          </cell>
          <cell r="K380">
            <v>0.67270000000000008</v>
          </cell>
        </row>
        <row r="406">
          <cell r="D406" t="str">
            <v>QE Sep 16</v>
          </cell>
          <cell r="E406" t="str">
            <v>QE Dec 16</v>
          </cell>
          <cell r="F406" t="str">
            <v>QE Mar 17</v>
          </cell>
          <cell r="G406" t="str">
            <v>QE Jun 17</v>
          </cell>
          <cell r="H406" t="str">
            <v>QE Sep 17</v>
          </cell>
          <cell r="L406" t="str">
            <v>QE Sep 16</v>
          </cell>
          <cell r="M406" t="str">
            <v>QE Dec 16</v>
          </cell>
          <cell r="N406" t="str">
            <v>QE Mar 17</v>
          </cell>
          <cell r="O406" t="str">
            <v>QE Jun 17</v>
          </cell>
          <cell r="P406" t="str">
            <v>QE Sep 17</v>
          </cell>
        </row>
        <row r="407">
          <cell r="C407" t="str">
            <v>A Circle</v>
          </cell>
          <cell r="D407">
            <v>0.5</v>
          </cell>
          <cell r="E407">
            <v>0.51</v>
          </cell>
          <cell r="F407">
            <v>0.49</v>
          </cell>
          <cell r="G407">
            <v>0.45</v>
          </cell>
          <cell r="H407">
            <v>0.4</v>
          </cell>
          <cell r="K407" t="str">
            <v>A Circle</v>
          </cell>
          <cell r="L407">
            <v>0.52</v>
          </cell>
          <cell r="M407">
            <v>0.49</v>
          </cell>
          <cell r="N407">
            <v>0.33</v>
          </cell>
          <cell r="O407">
            <v>0.3</v>
          </cell>
          <cell r="P407">
            <v>0.25</v>
          </cell>
        </row>
        <row r="408">
          <cell r="C408" t="str">
            <v>B Circle</v>
          </cell>
          <cell r="D408">
            <v>0.49</v>
          </cell>
          <cell r="E408">
            <v>0.49</v>
          </cell>
          <cell r="F408">
            <v>0.47</v>
          </cell>
          <cell r="G408">
            <v>0.44</v>
          </cell>
          <cell r="H408">
            <v>0.39</v>
          </cell>
          <cell r="K408" t="str">
            <v>B Circle</v>
          </cell>
          <cell r="L408">
            <v>0.46</v>
          </cell>
          <cell r="M408">
            <v>0.41</v>
          </cell>
          <cell r="N408">
            <v>0.28999999999999998</v>
          </cell>
          <cell r="O408">
            <v>0.25</v>
          </cell>
          <cell r="P408">
            <v>0.22</v>
          </cell>
        </row>
        <row r="409">
          <cell r="C409" t="str">
            <v>C Circle</v>
          </cell>
          <cell r="D409">
            <v>0.56999999999999995</v>
          </cell>
          <cell r="E409">
            <v>0.49</v>
          </cell>
          <cell r="F409">
            <v>0.43</v>
          </cell>
          <cell r="G409">
            <v>0.42</v>
          </cell>
          <cell r="H409">
            <v>0.3</v>
          </cell>
          <cell r="K409" t="str">
            <v>C Circle</v>
          </cell>
          <cell r="L409">
            <v>0.4</v>
          </cell>
          <cell r="M409">
            <v>0.36</v>
          </cell>
          <cell r="N409">
            <v>0.24</v>
          </cell>
          <cell r="O409">
            <v>0.22</v>
          </cell>
          <cell r="P409">
            <v>0.18</v>
          </cell>
        </row>
        <row r="410">
          <cell r="C410" t="str">
            <v>Metros</v>
          </cell>
          <cell r="D410">
            <v>0.59</v>
          </cell>
          <cell r="E410">
            <v>0.57999999999999996</v>
          </cell>
          <cell r="F410">
            <v>0.53</v>
          </cell>
          <cell r="G410">
            <v>0.45</v>
          </cell>
          <cell r="H410">
            <v>0.42</v>
          </cell>
          <cell r="K410" t="str">
            <v>Metros</v>
          </cell>
          <cell r="L410">
            <v>0.55000000000000004</v>
          </cell>
          <cell r="M410">
            <v>0.44</v>
          </cell>
          <cell r="N410">
            <v>0.24</v>
          </cell>
          <cell r="O410">
            <v>0.21</v>
          </cell>
          <cell r="P410">
            <v>0.18</v>
          </cell>
        </row>
        <row r="411">
          <cell r="C411" t="str">
            <v>All India</v>
          </cell>
          <cell r="D411">
            <v>0.52</v>
          </cell>
          <cell r="E411">
            <v>0.52</v>
          </cell>
          <cell r="F411">
            <v>0.49</v>
          </cell>
          <cell r="G411">
            <v>0.44</v>
          </cell>
          <cell r="H411">
            <v>0.39</v>
          </cell>
          <cell r="K411" t="str">
            <v>All India</v>
          </cell>
          <cell r="L411">
            <v>0.48</v>
          </cell>
          <cell r="M411">
            <v>0.43</v>
          </cell>
          <cell r="N411">
            <v>0.28999999999999998</v>
          </cell>
          <cell r="O411">
            <v>0.26</v>
          </cell>
          <cell r="P411">
            <v>0.22</v>
          </cell>
        </row>
        <row r="436">
          <cell r="D436" t="str">
            <v>QE Sep 16</v>
          </cell>
          <cell r="E436" t="str">
            <v>QE Dec 16</v>
          </cell>
          <cell r="F436" t="str">
            <v>QE Mar 17</v>
          </cell>
          <cell r="G436" t="str">
            <v>QE Jun 17</v>
          </cell>
          <cell r="H436" t="str">
            <v>QE Sep 17</v>
          </cell>
          <cell r="K436" t="str">
            <v>QE Sep 16</v>
          </cell>
          <cell r="L436" t="str">
            <v>QE Dec 16</v>
          </cell>
          <cell r="M436" t="str">
            <v>QE Mar 17</v>
          </cell>
          <cell r="N436" t="str">
            <v>QE Jun 17</v>
          </cell>
          <cell r="O436" t="str">
            <v>QE Sep 17</v>
          </cell>
        </row>
        <row r="437">
          <cell r="C437" t="str">
            <v>A Circle</v>
          </cell>
          <cell r="D437">
            <v>1.29</v>
          </cell>
          <cell r="E437">
            <v>1.28</v>
          </cell>
          <cell r="F437">
            <v>1.32</v>
          </cell>
          <cell r="G437">
            <v>1.41</v>
          </cell>
          <cell r="H437">
            <v>1.07</v>
          </cell>
          <cell r="J437" t="str">
            <v>A Circle</v>
          </cell>
          <cell r="K437">
            <v>0.37</v>
          </cell>
          <cell r="L437">
            <v>0.38</v>
          </cell>
          <cell r="M437">
            <v>0.39</v>
          </cell>
          <cell r="N437">
            <v>0.39</v>
          </cell>
          <cell r="O437">
            <v>0.38</v>
          </cell>
        </row>
        <row r="438">
          <cell r="C438" t="str">
            <v>B Circle</v>
          </cell>
          <cell r="D438">
            <v>0.56000000000000005</v>
          </cell>
          <cell r="E438">
            <v>0.57999999999999996</v>
          </cell>
          <cell r="F438">
            <v>0.63</v>
          </cell>
          <cell r="G438">
            <v>0.67</v>
          </cell>
          <cell r="H438">
            <v>0.5</v>
          </cell>
          <cell r="J438" t="str">
            <v>B Circle</v>
          </cell>
          <cell r="K438">
            <v>0.24</v>
          </cell>
          <cell r="L438">
            <v>0.25</v>
          </cell>
          <cell r="M438">
            <v>0.27</v>
          </cell>
          <cell r="N438">
            <v>0.27</v>
          </cell>
          <cell r="O438">
            <v>0.3</v>
          </cell>
        </row>
        <row r="439">
          <cell r="C439" t="str">
            <v>C Circle</v>
          </cell>
          <cell r="D439">
            <v>1.02</v>
          </cell>
          <cell r="E439">
            <v>1.06</v>
          </cell>
          <cell r="F439">
            <v>1.1499999999999999</v>
          </cell>
          <cell r="G439">
            <v>1.28</v>
          </cell>
          <cell r="H439">
            <v>0.94</v>
          </cell>
          <cell r="J439" t="str">
            <v>C Circle</v>
          </cell>
          <cell r="K439">
            <v>0.35</v>
          </cell>
          <cell r="L439">
            <v>0.38</v>
          </cell>
          <cell r="M439">
            <v>0.4</v>
          </cell>
          <cell r="N439">
            <v>0.42</v>
          </cell>
          <cell r="O439">
            <v>0.43</v>
          </cell>
        </row>
        <row r="440">
          <cell r="C440" t="str">
            <v>Metros</v>
          </cell>
          <cell r="D440">
            <v>1.1200000000000001</v>
          </cell>
          <cell r="E440">
            <v>0.94</v>
          </cell>
          <cell r="F440">
            <v>1</v>
          </cell>
          <cell r="G440">
            <v>1.1000000000000001</v>
          </cell>
          <cell r="H440">
            <v>1</v>
          </cell>
          <cell r="J440" t="str">
            <v>Metros</v>
          </cell>
          <cell r="K440">
            <v>0.39</v>
          </cell>
          <cell r="L440">
            <v>0.39</v>
          </cell>
          <cell r="M440">
            <v>0.36</v>
          </cell>
          <cell r="N440">
            <v>0.36</v>
          </cell>
          <cell r="O440">
            <v>0.4</v>
          </cell>
        </row>
        <row r="441">
          <cell r="C441" t="str">
            <v>All India</v>
          </cell>
          <cell r="D441">
            <v>0.99</v>
          </cell>
          <cell r="E441">
            <v>0.91</v>
          </cell>
          <cell r="F441">
            <v>0.98</v>
          </cell>
          <cell r="G441">
            <v>1.08</v>
          </cell>
          <cell r="H441">
            <v>0.91</v>
          </cell>
          <cell r="J441" t="str">
            <v>All India</v>
          </cell>
          <cell r="K441">
            <v>0.31</v>
          </cell>
          <cell r="L441">
            <v>0.32</v>
          </cell>
          <cell r="M441">
            <v>0.33</v>
          </cell>
          <cell r="N441">
            <v>0.33</v>
          </cell>
          <cell r="O441">
            <v>0.36</v>
          </cell>
        </row>
        <row r="493">
          <cell r="I493" t="str">
            <v>QE Sep 16</v>
          </cell>
          <cell r="J493" t="str">
            <v>QE Dec 16</v>
          </cell>
          <cell r="K493" t="str">
            <v>QE Mar 17</v>
          </cell>
          <cell r="L493" t="str">
            <v>QE Jun 17</v>
          </cell>
          <cell r="M493" t="str">
            <v>QE Sep 17</v>
          </cell>
        </row>
        <row r="494">
          <cell r="F494" t="str">
            <v>Gross Revenue (GR)</v>
          </cell>
          <cell r="I494">
            <v>10694.053208137717</v>
          </cell>
          <cell r="J494">
            <v>10411.89358372457</v>
          </cell>
          <cell r="K494">
            <v>9908.4507042253535</v>
          </cell>
          <cell r="L494">
            <v>10083.750600000001</v>
          </cell>
          <cell r="M494">
            <v>10226.3842</v>
          </cell>
        </row>
        <row r="495">
          <cell r="F495" t="str">
            <v>Adjusted Gross Revenue (AGR)</v>
          </cell>
          <cell r="I495">
            <v>7571.0485133020347</v>
          </cell>
          <cell r="J495">
            <v>7183.8810641627551</v>
          </cell>
          <cell r="K495">
            <v>6389.8278560250392</v>
          </cell>
          <cell r="L495">
            <v>6181.5012000000006</v>
          </cell>
          <cell r="M495">
            <v>6421.1929</v>
          </cell>
        </row>
        <row r="496">
          <cell r="F496" t="str">
            <v>License Fee (LF)</v>
          </cell>
          <cell r="I496">
            <v>3123.0046948356808</v>
          </cell>
          <cell r="J496">
            <v>3228.0125195618157</v>
          </cell>
          <cell r="K496">
            <v>3518.6228482003135</v>
          </cell>
          <cell r="L496">
            <v>506.75940000000003</v>
          </cell>
          <cell r="M496">
            <v>500.67090000000002</v>
          </cell>
        </row>
        <row r="497">
          <cell r="F497" t="str">
            <v>Spectrum Charges</v>
          </cell>
          <cell r="I497">
            <v>605.94679186228484</v>
          </cell>
          <cell r="J497">
            <v>578.71674491392798</v>
          </cell>
          <cell r="K497">
            <v>525.97809076682313</v>
          </cell>
          <cell r="L497">
            <v>203.4186</v>
          </cell>
          <cell r="M497">
            <v>193.5496</v>
          </cell>
        </row>
        <row r="498">
          <cell r="F498" t="str">
            <v>Pass through (GR – AGR)</v>
          </cell>
          <cell r="I498">
            <v>300.15649452269167</v>
          </cell>
          <cell r="J498">
            <v>256.49452269170581</v>
          </cell>
          <cell r="K498">
            <v>214.71048513302034</v>
          </cell>
          <cell r="L498">
            <v>3902.4048000000003</v>
          </cell>
          <cell r="M498">
            <v>3805.1912999999995</v>
          </cell>
        </row>
        <row r="557">
          <cell r="E557" t="str">
            <v>QE Dec 16</v>
          </cell>
          <cell r="F557" t="str">
            <v>QE Mar 17</v>
          </cell>
          <cell r="G557" t="str">
            <v>QE Jun 17</v>
          </cell>
          <cell r="H557" t="str">
            <v>QE Sep 17</v>
          </cell>
          <cell r="L557" t="str">
            <v>QE Dec 16</v>
          </cell>
          <cell r="M557" t="str">
            <v>QE Mar 17</v>
          </cell>
          <cell r="N557" t="str">
            <v>QE Jun 17</v>
          </cell>
          <cell r="O557" t="str">
            <v>QE Sep 17</v>
          </cell>
        </row>
        <row r="558">
          <cell r="C558" t="str">
            <v>Local (Intra-circle)</v>
          </cell>
          <cell r="E558">
            <v>0.80080000000000007</v>
          </cell>
          <cell r="F558">
            <v>0.76970000000000005</v>
          </cell>
          <cell r="G558">
            <v>0.76789999999999992</v>
          </cell>
          <cell r="H558">
            <v>0.74609999999999999</v>
          </cell>
          <cell r="J558" t="str">
            <v>Local (Intra-circle)</v>
          </cell>
          <cell r="L558">
            <v>0.87939999999999996</v>
          </cell>
          <cell r="M558">
            <v>0.88200000000000001</v>
          </cell>
          <cell r="N558">
            <v>0.89090000000000003</v>
          </cell>
          <cell r="O558">
            <v>0.85650000000000004</v>
          </cell>
        </row>
        <row r="559">
          <cell r="C559" t="str">
            <v>NLD (Inter-circle)</v>
          </cell>
          <cell r="E559">
            <v>0.1983</v>
          </cell>
          <cell r="F559">
            <v>0.22960000000000003</v>
          </cell>
          <cell r="G559">
            <v>0.23120000000000002</v>
          </cell>
          <cell r="H559">
            <v>0.25319999999999998</v>
          </cell>
          <cell r="J559" t="str">
            <v>NLD (Inter-circle)</v>
          </cell>
          <cell r="L559">
            <v>0.1203</v>
          </cell>
          <cell r="M559">
            <v>0.11729999999999999</v>
          </cell>
          <cell r="N559">
            <v>0.10830000000000001</v>
          </cell>
          <cell r="O559">
            <v>0.10059999999999998</v>
          </cell>
        </row>
        <row r="560">
          <cell r="C560" t="str">
            <v>ILD</v>
          </cell>
          <cell r="E560">
            <v>1E-3</v>
          </cell>
          <cell r="F560">
            <v>8.0000000000000004E-4</v>
          </cell>
          <cell r="G560">
            <v>6.9999999999999999E-4</v>
          </cell>
          <cell r="H560">
            <v>7.0000000000000007E-2</v>
          </cell>
          <cell r="J560" t="str">
            <v>ILD</v>
          </cell>
          <cell r="L560">
            <v>2.9999999999999997E-4</v>
          </cell>
          <cell r="M560">
            <v>8.0000000000000004E-4</v>
          </cell>
          <cell r="N560">
            <v>8.9999999999999998E-4</v>
          </cell>
          <cell r="O560">
            <v>1E-3</v>
          </cell>
        </row>
        <row r="584">
          <cell r="C584" t="str">
            <v>Blended ARPU</v>
          </cell>
        </row>
        <row r="585">
          <cell r="D585" t="str">
            <v>QE Jun 15</v>
          </cell>
          <cell r="E585" t="str">
            <v>QE Sep 15</v>
          </cell>
          <cell r="F585" t="str">
            <v>QE Dec 15</v>
          </cell>
          <cell r="G585" t="str">
            <v>QE Mar 16</v>
          </cell>
          <cell r="H585" t="str">
            <v>QE Jun 16</v>
          </cell>
          <cell r="I585" t="str">
            <v>QE Sep 16</v>
          </cell>
          <cell r="J585" t="str">
            <v>QE Dec 16</v>
          </cell>
          <cell r="K585" t="str">
            <v>QE Mar 17</v>
          </cell>
          <cell r="L585" t="str">
            <v>QE Jun 17</v>
          </cell>
          <cell r="M585" t="str">
            <v>QE Sep 17</v>
          </cell>
        </row>
        <row r="586">
          <cell r="E586">
            <v>121.36437579133957</v>
          </cell>
          <cell r="F586">
            <v>122.24</v>
          </cell>
          <cell r="G586">
            <v>120.44548928554154</v>
          </cell>
          <cell r="H586">
            <v>125.1802848036691</v>
          </cell>
          <cell r="I586">
            <v>121.31537763544169</v>
          </cell>
          <cell r="J586">
            <v>104.30030424339471</v>
          </cell>
          <cell r="K586">
            <v>83.088090554388373</v>
          </cell>
          <cell r="L586">
            <v>79.916469774309206</v>
          </cell>
          <cell r="M586">
            <v>84.173267645216441</v>
          </cell>
        </row>
        <row r="587">
          <cell r="C587" t="str">
            <v>QoQ Growth</v>
          </cell>
          <cell r="E587">
            <v>-3.0681296042328912</v>
          </cell>
          <cell r="F587">
            <v>7.2148371624790215E-3</v>
          </cell>
          <cell r="G587">
            <v>-1.4680225085556725E-2</v>
          </cell>
          <cell r="H587">
            <v>3.9310691884049884E-2</v>
          </cell>
          <cell r="I587">
            <v>-3.0874727392488901</v>
          </cell>
          <cell r="J587">
            <v>-14.02548771943658</v>
          </cell>
          <cell r="K587">
            <v>-20.337633569606481</v>
          </cell>
          <cell r="L587">
            <v>-3.8171785618338006</v>
          </cell>
          <cell r="M587">
            <v>5.3265589470215424</v>
          </cell>
        </row>
        <row r="613">
          <cell r="C613" t="str">
            <v>Blended MoU</v>
          </cell>
        </row>
        <row r="614">
          <cell r="D614" t="str">
            <v>QE Jun 15</v>
          </cell>
          <cell r="E614" t="str">
            <v>QE Sep 15</v>
          </cell>
          <cell r="F614" t="str">
            <v>QE Dec 15</v>
          </cell>
          <cell r="G614" t="str">
            <v>QE Mar 16</v>
          </cell>
          <cell r="H614" t="str">
            <v>QE Jun 16</v>
          </cell>
          <cell r="I614" t="str">
            <v>QE Sep 16</v>
          </cell>
          <cell r="J614" t="str">
            <v>QE Dec 16</v>
          </cell>
          <cell r="K614" t="str">
            <v>QE Mar 17</v>
          </cell>
          <cell r="L614" t="str">
            <v>QE Jun 17</v>
          </cell>
          <cell r="M614" t="str">
            <v>QE Sep 17</v>
          </cell>
        </row>
        <row r="615">
          <cell r="D615">
            <v>382.76984756003418</v>
          </cell>
          <cell r="E615">
            <v>369.3122714611294</v>
          </cell>
          <cell r="F615">
            <v>371.30776680611439</v>
          </cell>
          <cell r="G615">
            <v>375.83878488850195</v>
          </cell>
          <cell r="H615">
            <v>372.29456919922649</v>
          </cell>
          <cell r="I615">
            <v>364.77543414634141</v>
          </cell>
          <cell r="J615">
            <v>358.93514811849479</v>
          </cell>
          <cell r="K615">
            <v>403.41793434747797</v>
          </cell>
          <cell r="L615">
            <v>426.64393165998729</v>
          </cell>
          <cell r="M615">
            <v>435.40829905023105</v>
          </cell>
        </row>
        <row r="616">
          <cell r="D616">
            <v>1.5635736126281841</v>
          </cell>
          <cell r="E616">
            <v>-3.5158401803825665</v>
          </cell>
          <cell r="F616">
            <v>7.2148371624790215E-3</v>
          </cell>
          <cell r="G616">
            <v>1.2202863735822474E-2</v>
          </cell>
          <cell r="H616">
            <v>-9.4301488611051795E-3</v>
          </cell>
          <cell r="I616">
            <v>-2.0196735797296443</v>
          </cell>
          <cell r="J616">
            <v>-2.0196735797296443</v>
          </cell>
          <cell r="K616">
            <v>-2.0196735797296443</v>
          </cell>
          <cell r="L616">
            <v>5.7573041094657773</v>
          </cell>
          <cell r="M616">
            <v>2.0542580685827039</v>
          </cell>
        </row>
        <row r="669">
          <cell r="M669" t="str">
            <v>QE Sep 17</v>
          </cell>
        </row>
        <row r="670">
          <cell r="E670" t="str">
            <v>Rural Wireline</v>
          </cell>
          <cell r="M670">
            <v>2.9418589233625035E-3</v>
          </cell>
        </row>
        <row r="671">
          <cell r="E671" t="str">
            <v>Rural Wireless</v>
          </cell>
          <cell r="M671">
            <v>0.41292097586846993</v>
          </cell>
        </row>
        <row r="672">
          <cell r="E672" t="str">
            <v>Urban Wireline</v>
          </cell>
          <cell r="M672">
            <v>1.6673296207902418E-2</v>
          </cell>
        </row>
        <row r="673">
          <cell r="E673" t="str">
            <v>Urban Wireless</v>
          </cell>
          <cell r="M673">
            <v>0.56746386900026524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Disclaimer"/>
      <sheetName val="Regulatory Update "/>
      <sheetName val="Graphs"/>
      <sheetName val="Revenue numbers "/>
      <sheetName val="Service Provider Updates "/>
      <sheetName val="Market share &amp; Sub Trends "/>
      <sheetName val="Cellular Market Share"/>
      <sheetName val="Operator Circlewise Breakup"/>
      <sheetName val="Operatorwise Subscriber Trends"/>
      <sheetName val="New Devices Intro &amp; Analysis"/>
      <sheetName val="Tariff Plans "/>
      <sheetName val="New VAS offerings "/>
      <sheetName val="India Telecom Industry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2">
          <cell r="F52" t="str">
            <v>Rural Wire line Subscribers in Million</v>
          </cell>
        </row>
        <row r="453">
          <cell r="AF453">
            <v>74.254494078037624</v>
          </cell>
          <cell r="AG453">
            <v>81.218141419422309</v>
          </cell>
          <cell r="AH453">
            <v>81.417365431430909</v>
          </cell>
          <cell r="AI453">
            <v>99.755948749237348</v>
          </cell>
        </row>
        <row r="454">
          <cell r="AF454">
            <v>13.189142066975288</v>
          </cell>
          <cell r="AG454">
            <v>15.011109658868122</v>
          </cell>
          <cell r="AH454">
            <v>14.903976196916421</v>
          </cell>
          <cell r="AI454">
            <v>0</v>
          </cell>
        </row>
        <row r="455">
          <cell r="AF455">
            <v>6.0061323874225918</v>
          </cell>
          <cell r="AG455">
            <v>3.1891256044961445</v>
          </cell>
          <cell r="AH455">
            <v>3.1647281579659188</v>
          </cell>
          <cell r="AI455">
            <v>0</v>
          </cell>
        </row>
        <row r="456">
          <cell r="AF456">
            <v>6.5502314675644797</v>
          </cell>
          <cell r="AG456">
            <v>0.58162331721343619</v>
          </cell>
          <cell r="AH456">
            <v>0.51393021368677316</v>
          </cell>
          <cell r="AI456">
            <v>0.24405125076266018</v>
          </cell>
        </row>
        <row r="466">
          <cell r="E466" t="str">
            <v>Access Providers</v>
          </cell>
        </row>
        <row r="467">
          <cell r="E467" t="str">
            <v>NLD</v>
          </cell>
        </row>
        <row r="468">
          <cell r="E468" t="str">
            <v>ILD</v>
          </cell>
        </row>
        <row r="469">
          <cell r="E469" t="str">
            <v>Others (reported)</v>
          </cell>
        </row>
        <row r="640">
          <cell r="E640" t="str">
            <v>Blended Churn</v>
          </cell>
        </row>
        <row r="641">
          <cell r="J641" t="str">
            <v>QE Mar 16</v>
          </cell>
          <cell r="K641" t="str">
            <v>QE Jun 16</v>
          </cell>
          <cell r="L641" t="str">
            <v>QE Sep 16</v>
          </cell>
          <cell r="M641" t="str">
            <v>QE Dec 16</v>
          </cell>
          <cell r="N641" t="str">
            <v>QE Mar 17</v>
          </cell>
        </row>
        <row r="642">
          <cell r="J642">
            <v>4.0255486573698418</v>
          </cell>
          <cell r="K642">
            <v>4.3722226347838991</v>
          </cell>
        </row>
        <row r="643">
          <cell r="E643" t="str">
            <v>QoQ  Variation</v>
          </cell>
          <cell r="J643">
            <v>4.2796898288075171</v>
          </cell>
          <cell r="K643">
            <v>8.6118441713374398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hyperlink" Target="http://www.tonsetelecom.com/" TargetMode="External"/><Relationship Id="rId2" Type="http://schemas.openxmlformats.org/officeDocument/2006/relationships/printerSettings" Target="../printerSettings/printerSettings1.bin"/><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drawing" Target="../drawings/drawing5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drawing" Target="../drawings/drawing5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drawing" Target="../drawings/drawing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drawing" Target="../drawings/drawing5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drawing" Target="../drawings/drawing55.xml"/></Relationships>
</file>

<file path=xl/worksheets/_rels/sheet2.xml.rels><?xml version="1.0" encoding="UTF-8" standalone="yes"?>
<Relationships xmlns="http://schemas.openxmlformats.org/package/2006/relationships"><Relationship Id="rId1" Type="http://schemas.openxmlformats.org/officeDocument/2006/relationships/hyperlink" Target="http://www.tonsetelecom.com/" TargetMode="External"/><Relationship Id="rId2" Type="http://schemas.openxmlformats.org/officeDocument/2006/relationships/printerSettings" Target="../printerSettings/printerSettings2.bin"/><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 Type="http://schemas.openxmlformats.org/officeDocument/2006/relationships/hyperlink" Target="http://www.trai.gov.in/WriteReadData/WhatsNew/Documents/Press_Release_Consultation_Paper_on_Review_of_Tariff_for_DLC_%2024.03.2014.pdf" TargetMode="External"/><Relationship Id="rId20" Type="http://schemas.openxmlformats.org/officeDocument/2006/relationships/hyperlink" Target="http://www.trai.gov.in/sites/default/files/PR_No.105of2017.pdf" TargetMode="External"/><Relationship Id="rId21" Type="http://schemas.openxmlformats.org/officeDocument/2006/relationships/hyperlink" Target="http://www.trai.gov.in/sites/default/files/PR_No.103of2017.pdf" TargetMode="External"/><Relationship Id="rId22" Type="http://schemas.openxmlformats.org/officeDocument/2006/relationships/hyperlink" Target="http://www.trai.gov.in/sites/default/files/PR_No.101of2017.pdf" TargetMode="External"/><Relationship Id="rId23" Type="http://schemas.openxmlformats.org/officeDocument/2006/relationships/hyperlink" Target="http://www.trai.gov.in/sites/default/files/PR_No_08_19012018.pdf" TargetMode="External"/><Relationship Id="rId24" Type="http://schemas.openxmlformats.org/officeDocument/2006/relationships/printerSettings" Target="../printerSettings/printerSettings3.bin"/><Relationship Id="rId25" Type="http://schemas.openxmlformats.org/officeDocument/2006/relationships/drawing" Target="../drawings/drawing3.xml"/><Relationship Id="rId10" Type="http://schemas.openxmlformats.org/officeDocument/2006/relationships/hyperlink" Target="http://trai.gov.in/WriteReadData/WhatsNew/Documents/Consultation%20Paper_Final%2028-3-14.pdf" TargetMode="External"/><Relationship Id="rId11" Type="http://schemas.openxmlformats.org/officeDocument/2006/relationships/hyperlink" Target="http://trai.gov.in/WriteReadData/WhatsNew/Documents/201404070413327228837TCCCP%2015%20AMEND_english_%20201l_04042014.pdf" TargetMode="External"/><Relationship Id="rId12" Type="http://schemas.openxmlformats.org/officeDocument/2006/relationships/hyperlink" Target="http://trai.gov.in/WriteReadData/WhatsNew/Documents/PR-Wireless.pdf" TargetMode="External"/><Relationship Id="rId13" Type="http://schemas.openxmlformats.org/officeDocument/2006/relationships/hyperlink" Target="http://www.trai.gov.in/WriteReadData/WhatsNew/Documents/Final%20Draft%20consultation%20paper%20on%20review%20of%20QOS%20benchmarks%2021052014.pdf" TargetMode="External"/><Relationship Id="rId14" Type="http://schemas.openxmlformats.org/officeDocument/2006/relationships/hyperlink" Target="http://www.trai.gov.in/WriteReadData/WhatsNew/Documents/Press%20Release21072014.pdf" TargetMode="External"/><Relationship Id="rId15" Type="http://schemas.openxmlformats.org/officeDocument/2006/relationships/hyperlink" Target="http://www.trai.gov.in/WriteReadData/WhatsNew/Documents/Recommendation22072014.pdf" TargetMode="External"/><Relationship Id="rId16" Type="http://schemas.openxmlformats.org/officeDocument/2006/relationships/hyperlink" Target="http://www.trai.gov.in/WriteReadData/WhatsNew/Documents/CP_Dropped_Calls.pdf" TargetMode="External"/><Relationship Id="rId17" Type="http://schemas.openxmlformats.org/officeDocument/2006/relationships/hyperlink" Target="http://www.trai.gov.in/WriteReadData/WhatsNew/Documents/CP_No.6_of_2015.pdf" TargetMode="External"/><Relationship Id="rId18" Type="http://schemas.openxmlformats.org/officeDocument/2006/relationships/hyperlink" Target="http://www.trai.gov.in/WriteReadData/WhatsNew/Documents/CP_on_Review_of_Network_related_QoS.pdf" TargetMode="External"/><Relationship Id="rId19" Type="http://schemas.openxmlformats.org/officeDocument/2006/relationships/hyperlink" Target="http://www.trai.gov.in/WriteReadData/WhatsNew/Documents/Recommendations_19122016.pdf" TargetMode="External"/><Relationship Id="rId1" Type="http://schemas.openxmlformats.org/officeDocument/2006/relationships/hyperlink" Target="http://www.trai.gov.in/WriteReadData/WhatsNew/Documents/PR%20%20-%20USSD%20based%20mobile%20banking%20services-New26112013.pdf" TargetMode="External"/><Relationship Id="rId2" Type="http://schemas.openxmlformats.org/officeDocument/2006/relationships/hyperlink" Target="http://www.trai.gov.in/WriteReadData/WhatsNew/Documents/Calling%20Card%20Consultation%20Paper%20_14.11.pdf" TargetMode="External"/><Relationship Id="rId3" Type="http://schemas.openxmlformats.org/officeDocument/2006/relationships/hyperlink" Target="http://www.trai.gov.in/WriteReadData/WhatsNew/Documents/TCCCP%2014%20AMEND%202013final-03122013.pdf" TargetMode="External"/><Relationship Id="rId4" Type="http://schemas.openxmlformats.org/officeDocument/2006/relationships/hyperlink" Target="http://www.trai.gov.in/WriteReadData/WhatsNew/Documents/press%20release7th03122013.pdf" TargetMode="External"/><Relationship Id="rId5" Type="http://schemas.openxmlformats.org/officeDocument/2006/relationships/hyperlink" Target="http://dot.gov.in/sites/default/files/NIA_Spectrum_Auction_January_2014.pdf" TargetMode="External"/><Relationship Id="rId6" Type="http://schemas.openxmlformats.org/officeDocument/2006/relationships/hyperlink" Target="http://trai.gov.in/WriteReadData/WhatsNew/Documents/Consultation%20Paper30122013.pdf" TargetMode="External"/><Relationship Id="rId7" Type="http://schemas.openxmlformats.org/officeDocument/2006/relationships/hyperlink" Target="http://www.trai.gov.in/WriteReadData/PressRealease/Document/Press%20Release%200320140001.pdf" TargetMode="External"/><Relationship Id="rId8" Type="http://schemas.openxmlformats.org/officeDocument/2006/relationships/hyperlink" Target="http://www.trai.gov.in/Content/PressDetails/2133_0.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3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3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drawing" Target="../drawings/drawing4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U65"/>
  <sheetViews>
    <sheetView tabSelected="1" workbookViewId="0"/>
  </sheetViews>
  <sheetFormatPr baseColWidth="10" defaultColWidth="9.1640625" defaultRowHeight="15" x14ac:dyDescent="0.2"/>
  <cols>
    <col min="1" max="1" width="14.5" style="1" customWidth="1"/>
    <col min="2" max="2" width="15.33203125" style="1" customWidth="1"/>
    <col min="3" max="3" width="14.5" style="1" customWidth="1"/>
    <col min="4" max="4" width="5" style="1" customWidth="1"/>
    <col min="5" max="5" width="32.5" style="1" customWidth="1"/>
    <col min="6" max="6" width="11.6640625" style="1" customWidth="1"/>
    <col min="7" max="7" width="19.33203125" style="1" customWidth="1"/>
    <col min="8" max="16384" width="9.1640625" style="1"/>
  </cols>
  <sheetData>
    <row r="1" spans="1:21" ht="15" customHeight="1" x14ac:dyDescent="0.2">
      <c r="A1" s="347"/>
      <c r="B1" s="2860" t="s">
        <v>0</v>
      </c>
      <c r="C1" s="2861"/>
      <c r="D1" s="2861"/>
      <c r="E1" s="2861"/>
      <c r="F1" s="2861"/>
      <c r="G1" s="2861"/>
      <c r="H1" s="3"/>
      <c r="I1" s="3"/>
      <c r="J1" s="4"/>
      <c r="K1" s="4"/>
      <c r="L1" s="4"/>
      <c r="M1" s="5"/>
      <c r="N1" s="5"/>
      <c r="O1" s="5"/>
      <c r="P1" s="2"/>
      <c r="Q1" s="2"/>
      <c r="R1" s="2"/>
      <c r="S1" s="2"/>
      <c r="T1" s="2"/>
      <c r="U1" s="2"/>
    </row>
    <row r="2" spans="1:21" ht="14.25" customHeight="1" x14ac:dyDescent="0.2">
      <c r="A2" s="347"/>
      <c r="B2" s="2861"/>
      <c r="C2" s="2861"/>
      <c r="D2" s="2861"/>
      <c r="E2" s="2861"/>
      <c r="F2" s="2861"/>
      <c r="G2" s="2861"/>
      <c r="H2" s="6"/>
      <c r="I2" s="6"/>
      <c r="J2" s="4"/>
      <c r="K2" s="4"/>
      <c r="L2" s="4"/>
      <c r="M2" s="5"/>
      <c r="N2" s="5"/>
      <c r="O2" s="5"/>
      <c r="P2" s="2"/>
      <c r="Q2" s="2"/>
      <c r="R2" s="2"/>
      <c r="S2" s="2"/>
      <c r="T2" s="2"/>
      <c r="U2" s="2"/>
    </row>
    <row r="3" spans="1:21" s="126" customFormat="1" ht="14.25" customHeight="1" x14ac:dyDescent="0.2">
      <c r="A3" s="347"/>
      <c r="B3" s="2861"/>
      <c r="C3" s="2861"/>
      <c r="D3" s="2861"/>
      <c r="E3" s="2861"/>
      <c r="F3" s="2861"/>
      <c r="G3" s="2861"/>
      <c r="H3" s="186"/>
      <c r="I3" s="6"/>
      <c r="J3" s="4"/>
      <c r="K3" s="4"/>
      <c r="L3" s="4"/>
      <c r="M3" s="5"/>
      <c r="N3" s="5"/>
      <c r="O3" s="5"/>
      <c r="P3" s="124"/>
      <c r="Q3" s="124"/>
      <c r="R3" s="124"/>
      <c r="S3" s="124"/>
      <c r="T3" s="124"/>
      <c r="U3" s="124"/>
    </row>
    <row r="4" spans="1:21" ht="8.25" customHeight="1" x14ac:dyDescent="0.2">
      <c r="A4" s="124"/>
      <c r="B4" s="2861"/>
      <c r="C4" s="2861"/>
      <c r="D4" s="2861"/>
      <c r="E4" s="2861"/>
      <c r="F4" s="2861"/>
      <c r="G4" s="2861"/>
      <c r="H4" s="186"/>
      <c r="I4" s="6"/>
      <c r="J4" s="4"/>
      <c r="K4" s="4"/>
      <c r="L4" s="4"/>
      <c r="M4" s="5"/>
      <c r="N4" s="5"/>
      <c r="O4" s="5"/>
      <c r="P4" s="2"/>
      <c r="Q4" s="2"/>
      <c r="R4" s="2"/>
      <c r="S4" s="2"/>
      <c r="T4" s="2"/>
      <c r="U4" s="2"/>
    </row>
    <row r="5" spans="1:21" ht="19.5" customHeight="1" thickBot="1" x14ac:dyDescent="0.25">
      <c r="A5" s="126"/>
      <c r="B5" s="34"/>
      <c r="C5" s="4"/>
      <c r="D5" s="2862" t="s">
        <v>1</v>
      </c>
      <c r="E5" s="2863"/>
      <c r="F5" s="2"/>
      <c r="G5" s="124"/>
      <c r="H5" s="45"/>
      <c r="I5" s="6"/>
      <c r="J5" s="3"/>
      <c r="K5" s="2"/>
      <c r="L5" s="3"/>
      <c r="M5" s="4"/>
      <c r="N5" s="4"/>
      <c r="O5" s="4"/>
      <c r="P5" s="2"/>
      <c r="Q5" s="2"/>
      <c r="R5" s="2"/>
      <c r="S5" s="2"/>
      <c r="T5" s="2"/>
      <c r="U5" s="2"/>
    </row>
    <row r="6" spans="1:21" ht="23.25" customHeight="1" x14ac:dyDescent="0.2">
      <c r="A6" s="126"/>
      <c r="B6" s="34"/>
      <c r="C6" s="4"/>
      <c r="D6" s="166">
        <v>1</v>
      </c>
      <c r="E6" s="364" t="s">
        <v>2</v>
      </c>
      <c r="F6" s="124"/>
      <c r="G6" s="185"/>
      <c r="H6" s="6"/>
      <c r="I6" s="2"/>
      <c r="J6" s="3"/>
      <c r="K6" s="7"/>
      <c r="L6" s="3"/>
      <c r="M6" s="4"/>
      <c r="N6" s="4"/>
      <c r="O6" s="4"/>
      <c r="P6" s="2"/>
      <c r="Q6" s="2"/>
      <c r="R6" s="2"/>
      <c r="S6" s="2"/>
      <c r="T6" s="2"/>
      <c r="U6" s="2"/>
    </row>
    <row r="7" spans="1:21" s="126" customFormat="1" ht="23.25" customHeight="1" x14ac:dyDescent="0.2">
      <c r="B7" s="34"/>
      <c r="C7" s="4"/>
      <c r="D7" s="166">
        <v>2</v>
      </c>
      <c r="E7" s="364" t="s">
        <v>3</v>
      </c>
      <c r="F7" s="124"/>
      <c r="G7" s="841"/>
      <c r="H7" s="6"/>
      <c r="I7" s="124"/>
      <c r="J7" s="840"/>
      <c r="K7" s="7"/>
      <c r="L7" s="840"/>
      <c r="M7" s="4"/>
      <c r="N7" s="4"/>
      <c r="O7" s="4"/>
      <c r="P7" s="124"/>
      <c r="Q7" s="124"/>
      <c r="R7" s="124"/>
      <c r="S7" s="124"/>
      <c r="T7" s="124"/>
      <c r="U7" s="124"/>
    </row>
    <row r="8" spans="1:21" s="126" customFormat="1" ht="23.25" customHeight="1" x14ac:dyDescent="0.2">
      <c r="B8" s="34"/>
      <c r="C8" s="4"/>
      <c r="D8" s="166">
        <v>3</v>
      </c>
      <c r="E8" s="364" t="s">
        <v>4</v>
      </c>
      <c r="F8" s="124"/>
      <c r="G8" s="841"/>
      <c r="H8" s="6"/>
      <c r="I8" s="124"/>
      <c r="J8" s="840"/>
      <c r="K8" s="7"/>
      <c r="L8" s="840"/>
      <c r="M8" s="4"/>
      <c r="N8" s="4"/>
      <c r="O8" s="4"/>
      <c r="P8" s="124"/>
      <c r="Q8" s="124"/>
      <c r="R8" s="124"/>
      <c r="S8" s="124"/>
      <c r="T8" s="124"/>
      <c r="U8" s="124"/>
    </row>
    <row r="9" spans="1:21" s="126" customFormat="1" ht="23.25" customHeight="1" x14ac:dyDescent="0.2">
      <c r="B9" s="34"/>
      <c r="C9" s="4"/>
      <c r="D9" s="166">
        <v>4</v>
      </c>
      <c r="E9" s="364" t="s">
        <v>5</v>
      </c>
      <c r="F9" s="124"/>
      <c r="G9" s="841"/>
      <c r="H9" s="6"/>
      <c r="I9" s="124"/>
      <c r="J9" s="840"/>
      <c r="K9" s="7"/>
      <c r="L9" s="840"/>
      <c r="M9" s="4"/>
      <c r="N9" s="4"/>
      <c r="O9" s="4"/>
      <c r="P9" s="124"/>
      <c r="Q9" s="124"/>
      <c r="R9" s="124"/>
      <c r="S9" s="124"/>
      <c r="T9" s="124"/>
      <c r="U9" s="124"/>
    </row>
    <row r="10" spans="1:21" s="126" customFormat="1" ht="23.25" customHeight="1" x14ac:dyDescent="0.2">
      <c r="B10" s="34"/>
      <c r="C10" s="4"/>
      <c r="D10" s="166">
        <v>5</v>
      </c>
      <c r="E10" s="364" t="s">
        <v>6</v>
      </c>
      <c r="F10" s="124"/>
      <c r="G10" s="841"/>
      <c r="H10" s="6"/>
      <c r="I10" s="124"/>
      <c r="J10" s="840"/>
      <c r="K10" s="7"/>
      <c r="L10" s="840"/>
      <c r="M10" s="4"/>
      <c r="N10" s="4"/>
      <c r="O10" s="4"/>
      <c r="P10" s="124"/>
      <c r="Q10" s="124"/>
      <c r="R10" s="124"/>
      <c r="S10" s="124"/>
      <c r="T10" s="124"/>
      <c r="U10" s="124"/>
    </row>
    <row r="11" spans="1:21" s="126" customFormat="1" ht="23.25" customHeight="1" x14ac:dyDescent="0.2">
      <c r="B11" s="34"/>
      <c r="C11" s="4"/>
      <c r="D11" s="166">
        <v>6</v>
      </c>
      <c r="E11" s="364" t="s">
        <v>1342</v>
      </c>
      <c r="F11" s="124"/>
      <c r="G11" s="841"/>
      <c r="H11" s="6"/>
      <c r="I11" s="124"/>
      <c r="J11" s="840"/>
      <c r="K11" s="7"/>
      <c r="L11" s="840"/>
      <c r="M11" s="4"/>
      <c r="N11" s="4"/>
      <c r="O11" s="4"/>
      <c r="P11" s="124"/>
      <c r="Q11" s="124"/>
      <c r="R11" s="124"/>
      <c r="S11" s="124"/>
      <c r="T11" s="124"/>
      <c r="U11" s="124"/>
    </row>
    <row r="12" spans="1:21" s="126" customFormat="1" ht="23.25" customHeight="1" x14ac:dyDescent="0.2">
      <c r="B12" s="34"/>
      <c r="C12" s="4"/>
      <c r="D12" s="166">
        <f t="shared" ref="D12:D17" si="0">D11+1</f>
        <v>7</v>
      </c>
      <c r="E12" s="364" t="s">
        <v>395</v>
      </c>
      <c r="F12" s="124"/>
      <c r="G12" s="841"/>
      <c r="H12" s="6"/>
      <c r="I12" s="124"/>
      <c r="J12" s="840"/>
      <c r="K12" s="7"/>
      <c r="L12" s="840"/>
      <c r="M12" s="4"/>
      <c r="N12" s="4"/>
      <c r="O12" s="4"/>
      <c r="P12" s="124"/>
      <c r="Q12" s="124"/>
      <c r="R12" s="124"/>
      <c r="S12" s="124"/>
      <c r="T12" s="124"/>
      <c r="U12" s="124"/>
    </row>
    <row r="13" spans="1:21" s="126" customFormat="1" ht="23.25" customHeight="1" x14ac:dyDescent="0.2">
      <c r="B13" s="34"/>
      <c r="C13" s="4"/>
      <c r="D13" s="166">
        <f t="shared" si="0"/>
        <v>8</v>
      </c>
      <c r="E13" s="364" t="s">
        <v>7</v>
      </c>
      <c r="F13" s="124"/>
      <c r="G13" s="841"/>
      <c r="H13" s="6"/>
      <c r="I13" s="124"/>
      <c r="J13" s="840"/>
      <c r="K13" s="7"/>
      <c r="L13" s="840"/>
      <c r="M13" s="4"/>
      <c r="N13" s="4"/>
      <c r="O13" s="4"/>
      <c r="P13" s="124"/>
      <c r="Q13" s="124"/>
      <c r="R13" s="124"/>
      <c r="S13" s="124"/>
      <c r="T13" s="124"/>
      <c r="U13" s="124"/>
    </row>
    <row r="14" spans="1:21" s="126" customFormat="1" ht="23.25" customHeight="1" x14ac:dyDescent="0.2">
      <c r="B14" s="34"/>
      <c r="C14" s="4"/>
      <c r="D14" s="166">
        <f t="shared" si="0"/>
        <v>9</v>
      </c>
      <c r="E14" s="364" t="s">
        <v>8</v>
      </c>
      <c r="F14" s="124"/>
      <c r="G14" s="841"/>
      <c r="H14" s="6"/>
      <c r="I14" s="124"/>
      <c r="J14" s="840"/>
      <c r="K14" s="7"/>
      <c r="L14" s="840"/>
      <c r="M14" s="4"/>
      <c r="N14" s="4"/>
      <c r="O14" s="4"/>
      <c r="P14" s="124"/>
      <c r="Q14" s="124"/>
      <c r="R14" s="124"/>
      <c r="S14" s="124"/>
      <c r="T14" s="124"/>
      <c r="U14" s="124"/>
    </row>
    <row r="15" spans="1:21" s="126" customFormat="1" ht="23.25" customHeight="1" x14ac:dyDescent="0.2">
      <c r="B15" s="34"/>
      <c r="C15" s="4"/>
      <c r="D15" s="166">
        <f t="shared" si="0"/>
        <v>10</v>
      </c>
      <c r="E15" s="364" t="s">
        <v>555</v>
      </c>
      <c r="F15" s="124"/>
      <c r="G15" s="841"/>
      <c r="H15" s="6"/>
      <c r="I15" s="124"/>
      <c r="J15" s="840"/>
      <c r="K15" s="7"/>
      <c r="L15" s="840"/>
      <c r="M15" s="4"/>
      <c r="N15" s="4"/>
      <c r="O15" s="4"/>
      <c r="P15" s="124"/>
      <c r="Q15" s="124"/>
      <c r="R15" s="124"/>
      <c r="S15" s="124"/>
      <c r="T15" s="124"/>
      <c r="U15" s="124"/>
    </row>
    <row r="16" spans="1:21" s="126" customFormat="1" ht="23.25" customHeight="1" x14ac:dyDescent="0.2">
      <c r="B16" s="34"/>
      <c r="C16" s="4"/>
      <c r="D16" s="166">
        <f t="shared" si="0"/>
        <v>11</v>
      </c>
      <c r="E16" s="364" t="s">
        <v>469</v>
      </c>
      <c r="F16" s="124"/>
      <c r="G16" s="841"/>
      <c r="H16" s="6"/>
      <c r="I16" s="124"/>
      <c r="J16" s="840"/>
      <c r="K16" s="7"/>
      <c r="L16" s="840"/>
      <c r="M16" s="4"/>
      <c r="N16" s="4"/>
      <c r="O16" s="4"/>
      <c r="P16" s="124"/>
      <c r="Q16" s="124"/>
      <c r="R16" s="124"/>
      <c r="S16" s="124"/>
      <c r="T16" s="124"/>
      <c r="U16" s="124"/>
    </row>
    <row r="17" spans="1:21" s="126" customFormat="1" ht="23.25" customHeight="1" thickBot="1" x14ac:dyDescent="0.25">
      <c r="B17" s="34"/>
      <c r="C17" s="4"/>
      <c r="D17" s="166">
        <f t="shared" si="0"/>
        <v>12</v>
      </c>
      <c r="E17" s="364" t="s">
        <v>9</v>
      </c>
      <c r="F17" s="124"/>
      <c r="G17" s="842"/>
      <c r="H17" s="6"/>
      <c r="I17" s="124"/>
      <c r="J17" s="840"/>
      <c r="K17" s="7"/>
      <c r="L17" s="840"/>
      <c r="M17" s="4"/>
      <c r="N17" s="4"/>
      <c r="O17" s="4"/>
      <c r="P17" s="124"/>
      <c r="Q17" s="124"/>
      <c r="R17" s="124"/>
      <c r="S17" s="124"/>
      <c r="T17" s="124"/>
      <c r="U17" s="124"/>
    </row>
    <row r="18" spans="1:21" ht="13.5" customHeight="1" thickBot="1" x14ac:dyDescent="0.25">
      <c r="B18" s="34"/>
      <c r="C18" s="4"/>
      <c r="D18" s="183"/>
      <c r="E18" s="4"/>
      <c r="F18" s="2"/>
      <c r="G18" s="31"/>
      <c r="H18" s="6"/>
      <c r="I18" s="2"/>
      <c r="J18" s="3"/>
      <c r="K18" s="2"/>
      <c r="L18" s="3"/>
      <c r="M18" s="8"/>
      <c r="O18" s="8"/>
    </row>
    <row r="19" spans="1:21" ht="10.5" customHeight="1" x14ac:dyDescent="0.2">
      <c r="B19" s="40"/>
      <c r="C19" s="41"/>
      <c r="D19" s="42"/>
      <c r="E19" s="43"/>
      <c r="F19" s="28"/>
      <c r="G19" s="29"/>
      <c r="H19" s="6"/>
      <c r="I19" s="2"/>
      <c r="J19"/>
      <c r="K19" s="2"/>
      <c r="L19" s="3"/>
      <c r="M19" s="8"/>
      <c r="O19" s="8"/>
    </row>
    <row r="20" spans="1:21" ht="7.5" customHeight="1" x14ac:dyDescent="0.2">
      <c r="B20" s="34"/>
      <c r="C20" s="4"/>
      <c r="D20" s="4"/>
      <c r="E20" s="4"/>
      <c r="F20" s="2864"/>
      <c r="G20" s="2865"/>
      <c r="I20" s="2"/>
      <c r="J20" s="2"/>
      <c r="K20" s="2"/>
      <c r="L20" s="3"/>
      <c r="M20" s="8"/>
      <c r="O20" s="8"/>
    </row>
    <row r="21" spans="1:21" ht="18" customHeight="1" x14ac:dyDescent="0.2">
      <c r="A21" s="126"/>
      <c r="B21" s="45"/>
      <c r="C21" s="39"/>
      <c r="D21" s="39"/>
      <c r="E21" s="39"/>
      <c r="F21" s="39"/>
      <c r="G21" s="44"/>
      <c r="H21" s="3"/>
      <c r="I21" s="2"/>
      <c r="J21" s="3"/>
      <c r="K21" s="3"/>
      <c r="L21" s="3"/>
      <c r="M21" s="8"/>
      <c r="O21" s="8"/>
    </row>
    <row r="22" spans="1:21" ht="11.25" customHeight="1" x14ac:dyDescent="0.2">
      <c r="B22" s="45"/>
      <c r="C22" s="39"/>
      <c r="D22" s="39"/>
      <c r="E22" s="39"/>
      <c r="F22" s="39"/>
      <c r="G22" s="44"/>
      <c r="H22" s="3"/>
      <c r="I22" s="2"/>
      <c r="J22" s="3"/>
      <c r="K22" s="3"/>
      <c r="L22" s="3"/>
      <c r="M22" s="8"/>
      <c r="O22" s="8"/>
    </row>
    <row r="23" spans="1:21" x14ac:dyDescent="0.2">
      <c r="B23" s="45"/>
      <c r="C23" s="39"/>
      <c r="D23" s="39"/>
      <c r="E23" s="39"/>
      <c r="F23" s="39"/>
      <c r="G23" s="44"/>
      <c r="H23" s="3"/>
      <c r="I23" s="2"/>
      <c r="J23" s="3"/>
      <c r="K23" s="3"/>
      <c r="L23" s="3"/>
      <c r="M23" s="8"/>
      <c r="O23" s="8"/>
    </row>
    <row r="24" spans="1:21" x14ac:dyDescent="0.2">
      <c r="B24" s="45"/>
      <c r="C24" s="39"/>
      <c r="D24" s="39"/>
      <c r="E24" s="39"/>
      <c r="F24" s="39"/>
      <c r="G24" s="44"/>
      <c r="H24" s="6"/>
      <c r="I24" s="2"/>
      <c r="J24" s="3"/>
      <c r="K24" s="3"/>
      <c r="L24" s="3"/>
      <c r="M24" s="8"/>
      <c r="O24" s="8"/>
    </row>
    <row r="25" spans="1:21" ht="12" customHeight="1" x14ac:dyDescent="0.2">
      <c r="A25" s="2"/>
      <c r="B25" s="30"/>
      <c r="C25" s="2"/>
      <c r="D25" s="2"/>
      <c r="E25" s="2"/>
      <c r="F25" s="2"/>
      <c r="G25" s="31"/>
      <c r="H25" s="2"/>
      <c r="I25" s="2"/>
      <c r="J25" s="3"/>
      <c r="K25" s="3"/>
      <c r="L25" s="3"/>
      <c r="M25" s="8"/>
      <c r="O25" s="8"/>
    </row>
    <row r="26" spans="1:21" ht="12" customHeight="1" thickBot="1" x14ac:dyDescent="0.25">
      <c r="B26" s="45"/>
      <c r="C26" s="39"/>
      <c r="D26" s="39"/>
      <c r="E26" s="39"/>
      <c r="F26" s="39"/>
      <c r="G26" s="44"/>
      <c r="H26" s="6"/>
      <c r="I26" s="2"/>
      <c r="J26" s="20"/>
      <c r="K26" s="20"/>
      <c r="L26" s="20"/>
      <c r="M26" s="8"/>
      <c r="O26" s="8"/>
    </row>
    <row r="27" spans="1:21" ht="16" thickBot="1" x14ac:dyDescent="0.25">
      <c r="B27" s="2857" t="s">
        <v>378</v>
      </c>
      <c r="C27" s="2858"/>
      <c r="D27" s="2858"/>
      <c r="E27" s="2858"/>
      <c r="F27" s="2858"/>
      <c r="G27" s="2859"/>
      <c r="H27" s="6"/>
      <c r="I27" s="6"/>
      <c r="J27" s="3"/>
      <c r="K27" s="3"/>
      <c r="L27" s="3"/>
      <c r="M27" s="8"/>
      <c r="O27" s="8"/>
    </row>
    <row r="28" spans="1:21" x14ac:dyDescent="0.2">
      <c r="B28" s="9"/>
      <c r="C28" s="9"/>
      <c r="D28" s="9"/>
      <c r="E28" s="9"/>
      <c r="F28" s="9"/>
      <c r="G28" s="9"/>
      <c r="H28" s="6"/>
      <c r="I28" s="6"/>
      <c r="J28" s="20"/>
      <c r="K28" s="20"/>
      <c r="L28" s="20"/>
      <c r="M28" s="8"/>
      <c r="O28" s="8"/>
    </row>
    <row r="29" spans="1:21" ht="6" customHeight="1" x14ac:dyDescent="0.2">
      <c r="H29" s="8"/>
      <c r="I29" s="8"/>
      <c r="J29" s="8"/>
      <c r="K29" s="8"/>
      <c r="L29" s="8"/>
      <c r="M29" s="8"/>
      <c r="O29" s="6"/>
    </row>
    <row r="30" spans="1:21" ht="9" customHeight="1" x14ac:dyDescent="0.2">
      <c r="B30" s="2"/>
      <c r="C30" s="2"/>
      <c r="D30" s="2"/>
      <c r="E30" s="2"/>
      <c r="F30" s="2"/>
      <c r="G30" s="2"/>
    </row>
    <row r="31" spans="1:21" x14ac:dyDescent="0.2">
      <c r="B31" s="2"/>
      <c r="C31" s="2"/>
      <c r="D31" s="2"/>
      <c r="E31" s="2"/>
      <c r="F31" s="2"/>
      <c r="G31" s="2"/>
    </row>
    <row r="32" spans="1:21" x14ac:dyDescent="0.2">
      <c r="B32" s="2"/>
      <c r="C32" s="2"/>
      <c r="D32" s="2"/>
      <c r="E32"/>
      <c r="F32" s="2"/>
      <c r="G32" s="2"/>
    </row>
    <row r="33" spans="2:14" x14ac:dyDescent="0.2">
      <c r="B33" s="2"/>
      <c r="C33" s="2"/>
      <c r="D33" s="2"/>
      <c r="F33" s="2"/>
    </row>
    <row r="34" spans="2:14" x14ac:dyDescent="0.2">
      <c r="B34" s="2"/>
      <c r="C34" s="2"/>
      <c r="D34" s="2"/>
    </row>
    <row r="35" spans="2:14" x14ac:dyDescent="0.2">
      <c r="B35" s="2"/>
      <c r="C35" s="2"/>
      <c r="D35" s="2"/>
      <c r="E35" s="11"/>
      <c r="F35" s="2"/>
      <c r="G35" s="2"/>
    </row>
    <row r="36" spans="2:14" x14ac:dyDescent="0.2">
      <c r="B36" s="2"/>
      <c r="C36" s="2"/>
      <c r="D36" s="2"/>
      <c r="E36" s="2"/>
      <c r="F36" s="2"/>
      <c r="G36" s="2"/>
    </row>
    <row r="37" spans="2:14" x14ac:dyDescent="0.2">
      <c r="B37" s="2"/>
      <c r="C37" s="2"/>
      <c r="D37" s="2"/>
      <c r="E37" s="2"/>
      <c r="F37" s="2"/>
      <c r="G37" s="2"/>
    </row>
    <row r="38" spans="2:14" x14ac:dyDescent="0.2">
      <c r="B38" s="2"/>
      <c r="C38" s="2"/>
      <c r="D38" s="2"/>
      <c r="E38" s="2"/>
      <c r="F38" s="2"/>
      <c r="G38" s="2"/>
      <c r="N38"/>
    </row>
    <row r="39" spans="2:14" x14ac:dyDescent="0.2">
      <c r="B39" s="2"/>
      <c r="C39" s="2"/>
      <c r="D39" s="2"/>
      <c r="E39" s="2"/>
      <c r="F39" s="2"/>
      <c r="G39" s="2"/>
    </row>
    <row r="40" spans="2:14" x14ac:dyDescent="0.2">
      <c r="B40" s="2"/>
      <c r="C40" s="2"/>
      <c r="D40" s="2"/>
      <c r="E40" s="2"/>
      <c r="F40" s="2"/>
      <c r="G40" s="2"/>
    </row>
    <row r="41" spans="2:14" x14ac:dyDescent="0.2">
      <c r="B41" s="2"/>
      <c r="C41" s="2"/>
      <c r="D41" s="2"/>
      <c r="E41" s="2"/>
      <c r="F41" s="2"/>
      <c r="G41" s="2"/>
    </row>
    <row r="42" spans="2:14" x14ac:dyDescent="0.2">
      <c r="B42" s="2"/>
      <c r="C42" s="2"/>
      <c r="D42" s="2"/>
      <c r="E42" s="2"/>
      <c r="F42" s="2"/>
      <c r="G42" s="2"/>
    </row>
    <row r="43" spans="2:14" x14ac:dyDescent="0.2">
      <c r="B43" s="2"/>
      <c r="C43" s="2"/>
      <c r="D43" s="2"/>
      <c r="E43" s="2"/>
      <c r="F43" s="2"/>
      <c r="G43" s="2"/>
    </row>
    <row r="44" spans="2:14" x14ac:dyDescent="0.2">
      <c r="B44" s="2"/>
      <c r="C44" s="2"/>
      <c r="D44" s="2"/>
      <c r="E44" s="2"/>
      <c r="F44" s="2"/>
      <c r="G44" s="2"/>
    </row>
    <row r="45" spans="2:14" x14ac:dyDescent="0.2">
      <c r="B45" s="2"/>
      <c r="C45" s="2"/>
      <c r="D45" s="2"/>
      <c r="E45" s="2"/>
      <c r="F45" s="2"/>
      <c r="G45" s="2"/>
    </row>
    <row r="46" spans="2:14" x14ac:dyDescent="0.2">
      <c r="B46" s="11"/>
      <c r="C46" s="2"/>
      <c r="D46" s="2"/>
      <c r="E46" s="2"/>
      <c r="F46" s="2"/>
      <c r="G46" s="2"/>
    </row>
    <row r="47" spans="2:14" x14ac:dyDescent="0.2">
      <c r="B47" s="2"/>
      <c r="C47" s="2"/>
      <c r="D47" s="11"/>
      <c r="E47" s="2"/>
      <c r="F47" s="2"/>
      <c r="G47" s="2"/>
    </row>
    <row r="48" spans="2:14" x14ac:dyDescent="0.2">
      <c r="B48" s="2"/>
      <c r="C48" s="2"/>
      <c r="D48" s="2"/>
      <c r="E48" s="2"/>
      <c r="F48" s="2"/>
      <c r="G48" s="2"/>
    </row>
    <row r="49" spans="2:7" x14ac:dyDescent="0.2">
      <c r="B49" s="2"/>
      <c r="C49" s="2"/>
      <c r="D49" s="2"/>
      <c r="E49" s="2"/>
      <c r="F49" s="2"/>
      <c r="G49" s="2"/>
    </row>
    <row r="50" spans="2:7" x14ac:dyDescent="0.2">
      <c r="B50" s="2"/>
      <c r="C50" s="2"/>
      <c r="D50" s="2"/>
      <c r="E50" s="2"/>
      <c r="F50" s="2"/>
      <c r="G50" s="2"/>
    </row>
    <row r="51" spans="2:7" x14ac:dyDescent="0.2">
      <c r="B51" s="2"/>
      <c r="C51" s="2"/>
      <c r="D51" s="2"/>
      <c r="E51" s="2"/>
      <c r="F51" s="2"/>
      <c r="G51" s="2"/>
    </row>
    <row r="52" spans="2:7" x14ac:dyDescent="0.2">
      <c r="B52" s="2"/>
      <c r="C52" s="2"/>
      <c r="D52" s="2"/>
      <c r="E52" s="2"/>
      <c r="F52" s="2"/>
      <c r="G52" s="2"/>
    </row>
    <row r="53" spans="2:7" x14ac:dyDescent="0.2">
      <c r="B53" s="11"/>
      <c r="C53" s="2"/>
      <c r="D53" s="2"/>
      <c r="E53" s="2"/>
      <c r="F53" s="2"/>
      <c r="G53" s="2"/>
    </row>
    <row r="54" spans="2:7" x14ac:dyDescent="0.2">
      <c r="B54" s="2"/>
      <c r="C54" s="2"/>
      <c r="D54" s="11"/>
      <c r="E54" s="2"/>
      <c r="F54" s="2"/>
      <c r="G54" s="11"/>
    </row>
    <row r="55" spans="2:7" x14ac:dyDescent="0.2">
      <c r="B55" s="2"/>
      <c r="C55" s="2"/>
      <c r="D55" s="2"/>
      <c r="E55" s="2"/>
      <c r="F55" s="2"/>
      <c r="G55" s="2"/>
    </row>
    <row r="56" spans="2:7" x14ac:dyDescent="0.2">
      <c r="B56" s="2"/>
      <c r="C56" s="2"/>
      <c r="D56" s="2"/>
      <c r="E56" s="2"/>
      <c r="F56" s="2"/>
      <c r="G56" s="2"/>
    </row>
    <row r="57" spans="2:7" x14ac:dyDescent="0.2">
      <c r="B57" s="2"/>
      <c r="C57" s="2"/>
      <c r="D57" s="2"/>
      <c r="E57" s="2"/>
      <c r="F57" s="2"/>
      <c r="G57" s="2"/>
    </row>
    <row r="58" spans="2:7" x14ac:dyDescent="0.2">
      <c r="B58" s="2"/>
      <c r="C58" s="2"/>
      <c r="D58" s="2"/>
      <c r="E58" s="2"/>
      <c r="F58" s="2"/>
      <c r="G58" s="2"/>
    </row>
    <row r="59" spans="2:7" x14ac:dyDescent="0.2">
      <c r="B59" s="2"/>
      <c r="C59" s="2"/>
      <c r="D59" s="2"/>
      <c r="E59" s="2"/>
      <c r="F59" s="2"/>
      <c r="G59" s="2"/>
    </row>
    <row r="60" spans="2:7" x14ac:dyDescent="0.2">
      <c r="B60" s="2"/>
      <c r="C60" s="2"/>
      <c r="D60" s="2"/>
      <c r="E60" s="11"/>
      <c r="F60" s="2"/>
      <c r="G60" s="2"/>
    </row>
    <row r="61" spans="2:7" x14ac:dyDescent="0.2">
      <c r="B61" s="2"/>
      <c r="C61" s="2"/>
      <c r="D61" s="2"/>
      <c r="E61" s="2"/>
      <c r="F61" s="2"/>
      <c r="G61" s="11"/>
    </row>
    <row r="62" spans="2:7" x14ac:dyDescent="0.2">
      <c r="B62" s="2"/>
      <c r="C62" s="2"/>
      <c r="D62" s="2"/>
      <c r="E62" s="2"/>
      <c r="F62" s="2"/>
      <c r="G62" s="2"/>
    </row>
    <row r="63" spans="2:7" x14ac:dyDescent="0.2">
      <c r="B63" s="2"/>
      <c r="C63" s="2"/>
      <c r="D63" s="2"/>
      <c r="E63" s="2"/>
      <c r="F63" s="2"/>
      <c r="G63" s="2"/>
    </row>
    <row r="64" spans="2:7" x14ac:dyDescent="0.2">
      <c r="B64" s="2"/>
      <c r="C64" s="2"/>
      <c r="D64" s="2"/>
      <c r="E64" s="2"/>
      <c r="F64" s="2"/>
      <c r="G64" s="2"/>
    </row>
    <row r="65" spans="2:7" x14ac:dyDescent="0.2">
      <c r="B65" s="2"/>
      <c r="C65" s="2"/>
      <c r="D65" s="2"/>
      <c r="E65" s="2"/>
      <c r="F65" s="2"/>
      <c r="G65" s="2"/>
    </row>
  </sheetData>
  <sheetProtection insertHyperlinks="0" selectLockedCells="1" autoFilter="0" selectUnlockedCells="1"/>
  <mergeCells count="4">
    <mergeCell ref="B27:G27"/>
    <mergeCell ref="B1:G4"/>
    <mergeCell ref="D5:E5"/>
    <mergeCell ref="F20:G20"/>
  </mergeCells>
  <hyperlinks>
    <hyperlink ref="E7" location="'Regulatory Update '!A1" tooltip="Click here to View &quot;Regulatory Updates&quot;" display="Regulatory Update"/>
    <hyperlink ref="E8" location="'Service Provider Updates '!A1" tooltip="Click here to View &quot;New Operators and Service Areas&quot;" display="Service Provider Update"/>
    <hyperlink ref="E9" location="'Revenue numbers '!A1" tooltip="Click Here to View &quot;Revenue Numbers And Capex&quot;" display="Operator Revenue numbers "/>
    <hyperlink ref="E10" location="'Market share &amp; Sub Trends '!A1" tooltip="Click Here to View &quot;Market Share &amp; Subscriber Trends&quot;" display="Market share &amp; Sub Trends"/>
    <hyperlink ref="E12" location="'New Devices Intro &amp; Analysis'!A1" tooltip="Click Here to View  &quot;New Handset Introductions&quot;" display="New Devices Intro. and Analysis"/>
    <hyperlink ref="E17" location="Disclaimer!A1" tooltip="Click Here to View" display="Disclaimer"/>
    <hyperlink ref="E14" location="'India Telecom Industry Stats'!A1" tooltip="Click Here to View Details" display="India Telecom Industry Stats"/>
    <hyperlink ref="B27" r:id="rId1"/>
    <hyperlink ref="E16" location="'Financial Highlights'!A1" tooltip="Click to navigate here" display="Financial Highlights"/>
    <hyperlink ref="E13" location="'New VAS offerings '!A1" tooltip="Click Here to View &quot; New VAS Offerings&quot;" display="New VAS Offerings"/>
    <hyperlink ref="E15" location="'Tariff Plans '!A1" display="New Tariff Plans"/>
    <hyperlink ref="E11" location="'Contracts '!A1" display="Contracts"/>
  </hyperlinks>
  <pageMargins left="0.73" right="0.25" top="1" bottom="1" header="0.5" footer="0.5"/>
  <pageSetup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AK661"/>
  <sheetViews>
    <sheetView workbookViewId="0"/>
  </sheetViews>
  <sheetFormatPr baseColWidth="10" defaultColWidth="9.1640625" defaultRowHeight="15" x14ac:dyDescent="0.2"/>
  <cols>
    <col min="1" max="12" width="9.1640625" style="184"/>
    <col min="13" max="13" width="21" style="184" customWidth="1"/>
    <col min="14" max="16384" width="9.1640625" style="184"/>
  </cols>
  <sheetData>
    <row r="1" spans="1:37" x14ac:dyDescent="0.2">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15" customHeight="1" x14ac:dyDescent="0.2">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row>
    <row r="3" spans="1:37" ht="15.75" customHeight="1" x14ac:dyDescent="0.2">
      <c r="A3" s="128"/>
      <c r="B3" s="128"/>
      <c r="C3" s="128"/>
      <c r="D3" s="128"/>
      <c r="E3" s="128"/>
      <c r="F3" s="139"/>
      <c r="G3" s="139"/>
      <c r="H3" s="139"/>
      <c r="I3" s="139"/>
      <c r="J3" s="139"/>
      <c r="K3" s="139"/>
      <c r="L3" s="139"/>
      <c r="M3" s="139"/>
      <c r="N3" s="128"/>
      <c r="O3" s="128"/>
      <c r="P3" s="128"/>
      <c r="Q3" s="128"/>
      <c r="R3" s="128"/>
      <c r="S3" s="128"/>
      <c r="T3" s="128"/>
      <c r="U3" s="128"/>
      <c r="V3" s="128"/>
      <c r="W3" s="128"/>
      <c r="X3" s="128"/>
      <c r="Y3" s="128"/>
      <c r="Z3" s="128"/>
      <c r="AA3" s="128"/>
      <c r="AB3" s="128"/>
      <c r="AC3" s="128"/>
      <c r="AD3" s="128"/>
      <c r="AE3" s="128"/>
      <c r="AF3" s="128"/>
      <c r="AG3" s="128"/>
      <c r="AH3" s="128"/>
      <c r="AI3" s="128"/>
    </row>
    <row r="4" spans="1:37" x14ac:dyDescent="0.2">
      <c r="A4" s="137"/>
      <c r="B4" s="141"/>
      <c r="C4" s="140"/>
      <c r="D4" s="140"/>
      <c r="E4" s="138"/>
      <c r="F4" s="129"/>
      <c r="G4" s="129"/>
      <c r="H4" s="129"/>
      <c r="I4" s="129"/>
      <c r="J4" s="129"/>
      <c r="K4" s="129"/>
      <c r="L4" s="129"/>
      <c r="M4" s="137"/>
      <c r="N4" s="128"/>
      <c r="O4" s="128"/>
      <c r="P4" s="128"/>
      <c r="Q4" s="128"/>
      <c r="R4" s="128"/>
      <c r="S4" s="128"/>
      <c r="T4" s="128"/>
      <c r="U4" s="128"/>
      <c r="V4" s="128"/>
      <c r="W4" s="128"/>
      <c r="X4" s="128"/>
      <c r="Y4" s="128"/>
      <c r="Z4" s="128"/>
      <c r="AA4" s="128"/>
      <c r="AB4" s="128"/>
      <c r="AC4" s="128"/>
      <c r="AD4" s="128"/>
      <c r="AE4" s="128"/>
      <c r="AF4" s="128"/>
      <c r="AG4" s="128"/>
      <c r="AH4" s="128"/>
      <c r="AI4" s="128"/>
    </row>
    <row r="5" spans="1:37" x14ac:dyDescent="0.2">
      <c r="A5" s="137"/>
      <c r="B5" s="129"/>
      <c r="C5" s="129"/>
      <c r="D5" s="129"/>
      <c r="E5" s="129"/>
      <c r="F5" s="129"/>
      <c r="G5" s="129"/>
      <c r="H5" s="129"/>
      <c r="I5" s="129"/>
      <c r="J5" s="129"/>
      <c r="K5" s="129"/>
      <c r="L5" s="129"/>
      <c r="M5" s="137"/>
      <c r="N5" s="128"/>
      <c r="O5" s="128"/>
      <c r="P5" s="128"/>
      <c r="Q5" s="128"/>
      <c r="R5" s="128"/>
      <c r="S5" s="128"/>
      <c r="T5" s="128"/>
      <c r="U5" s="128"/>
      <c r="V5" s="128"/>
      <c r="W5" s="128"/>
      <c r="X5" s="128"/>
      <c r="Y5" s="128"/>
      <c r="Z5" s="128"/>
      <c r="AA5" s="128"/>
      <c r="AB5" s="128"/>
      <c r="AC5" s="128"/>
      <c r="AD5" s="128"/>
      <c r="AE5" s="128"/>
      <c r="AF5" s="128"/>
      <c r="AG5" s="128"/>
      <c r="AH5" s="128"/>
      <c r="AI5" s="128"/>
    </row>
    <row r="6" spans="1:37" x14ac:dyDescent="0.2">
      <c r="A6" s="137"/>
      <c r="B6" s="129"/>
      <c r="C6" s="129"/>
      <c r="D6" s="129"/>
      <c r="E6" s="129"/>
      <c r="F6" s="129"/>
      <c r="G6" s="129"/>
      <c r="H6" s="129"/>
      <c r="I6" s="129"/>
      <c r="J6" s="129"/>
      <c r="K6" s="129"/>
      <c r="L6" s="129"/>
      <c r="M6" s="137"/>
      <c r="N6" s="128"/>
      <c r="O6" s="128"/>
      <c r="P6" s="128"/>
      <c r="Q6" s="128"/>
      <c r="R6" s="128"/>
      <c r="S6" s="128"/>
      <c r="T6" s="128"/>
      <c r="U6" s="128"/>
      <c r="V6" s="128"/>
      <c r="W6" s="128"/>
      <c r="X6" s="128"/>
      <c r="Y6" s="128"/>
      <c r="Z6" s="128"/>
      <c r="AA6" s="128"/>
      <c r="AB6" s="128"/>
      <c r="AC6" s="128"/>
      <c r="AD6" s="128"/>
      <c r="AE6" s="128"/>
      <c r="AF6" s="128"/>
      <c r="AG6" s="128"/>
      <c r="AH6" s="128"/>
      <c r="AI6" s="128"/>
    </row>
    <row r="7" spans="1:37" x14ac:dyDescent="0.2">
      <c r="A7" s="137"/>
      <c r="B7" s="129"/>
      <c r="C7" s="129"/>
      <c r="D7" s="129"/>
      <c r="E7" s="129"/>
      <c r="F7" s="129"/>
      <c r="G7" s="129"/>
      <c r="H7" s="129"/>
      <c r="I7" s="129"/>
      <c r="J7" s="129"/>
      <c r="K7" s="129"/>
      <c r="L7" s="129"/>
      <c r="M7" s="137"/>
      <c r="N7" s="128"/>
      <c r="O7" s="128"/>
      <c r="P7" s="128"/>
      <c r="Q7" s="128"/>
      <c r="R7" s="128"/>
      <c r="S7" s="128"/>
      <c r="T7" s="128"/>
      <c r="U7" s="128"/>
      <c r="V7" s="128"/>
      <c r="W7" s="128"/>
      <c r="X7" s="128"/>
      <c r="Y7" s="128"/>
      <c r="Z7" s="128"/>
      <c r="AA7" s="128"/>
      <c r="AB7" s="128"/>
      <c r="AC7" s="128"/>
      <c r="AD7" s="128"/>
      <c r="AE7" s="128"/>
      <c r="AF7" s="128"/>
      <c r="AG7" s="128"/>
      <c r="AH7" s="128"/>
      <c r="AI7" s="128"/>
    </row>
    <row r="8" spans="1:37" x14ac:dyDescent="0.2">
      <c r="A8" s="137"/>
      <c r="B8" s="129"/>
      <c r="C8" s="129"/>
      <c r="D8" s="129"/>
      <c r="E8" s="129"/>
      <c r="F8" s="129"/>
      <c r="G8" s="129"/>
      <c r="H8" s="129"/>
      <c r="I8" s="129"/>
      <c r="J8" s="129"/>
      <c r="K8" s="129"/>
      <c r="L8" s="129"/>
      <c r="M8" s="137"/>
      <c r="N8" s="128"/>
      <c r="O8" s="128"/>
      <c r="P8" s="128"/>
      <c r="Q8" s="128"/>
      <c r="R8" s="128"/>
      <c r="S8" s="128"/>
      <c r="T8" s="128"/>
      <c r="U8" s="128"/>
      <c r="V8" s="128"/>
      <c r="W8" s="128"/>
      <c r="X8" s="128"/>
      <c r="Y8" s="128"/>
      <c r="Z8" s="128"/>
      <c r="AA8" s="128"/>
      <c r="AB8" s="128"/>
      <c r="AC8" s="128"/>
      <c r="AD8" s="128"/>
      <c r="AE8" s="128"/>
      <c r="AF8" s="128"/>
      <c r="AG8" s="128"/>
      <c r="AH8" s="128"/>
      <c r="AI8" s="128"/>
    </row>
    <row r="9" spans="1:37" x14ac:dyDescent="0.2">
      <c r="A9" s="137"/>
      <c r="B9" s="129"/>
      <c r="C9" s="129"/>
      <c r="D9" s="129"/>
      <c r="E9" s="129"/>
      <c r="F9" s="129"/>
      <c r="G9" s="129"/>
      <c r="H9" s="129"/>
      <c r="I9" s="129"/>
      <c r="J9" s="129"/>
      <c r="K9" s="129"/>
      <c r="L9" s="129"/>
      <c r="M9" s="137"/>
      <c r="N9" s="128"/>
      <c r="O9" s="128"/>
      <c r="P9" s="128"/>
      <c r="Q9" s="128"/>
      <c r="R9" s="128"/>
      <c r="S9" s="128"/>
      <c r="T9" s="128"/>
      <c r="U9" s="128"/>
      <c r="V9" s="128"/>
      <c r="W9" s="128"/>
      <c r="X9" s="128"/>
      <c r="Y9" s="128"/>
      <c r="Z9" s="128"/>
      <c r="AA9" s="128"/>
      <c r="AB9" s="128"/>
      <c r="AC9" s="128"/>
      <c r="AD9" s="128"/>
      <c r="AE9" s="128"/>
      <c r="AF9" s="128"/>
      <c r="AG9" s="128"/>
      <c r="AH9" s="128"/>
      <c r="AI9" s="128"/>
    </row>
    <row r="10" spans="1:37" x14ac:dyDescent="0.2">
      <c r="A10" s="137"/>
      <c r="B10" s="129"/>
      <c r="C10" s="129"/>
      <c r="D10" s="129"/>
      <c r="E10" s="129"/>
      <c r="F10" s="129"/>
      <c r="G10" s="129"/>
      <c r="H10" s="129"/>
      <c r="I10" s="129"/>
      <c r="J10" s="129"/>
      <c r="K10" s="129"/>
      <c r="L10" s="129"/>
      <c r="M10" s="137"/>
      <c r="N10" s="128"/>
      <c r="O10" s="128"/>
      <c r="P10" s="128"/>
      <c r="Q10" s="128"/>
      <c r="R10" s="128"/>
      <c r="S10" s="128"/>
      <c r="T10" s="128"/>
      <c r="U10" s="128"/>
      <c r="V10" s="128"/>
      <c r="W10" s="128"/>
      <c r="X10" s="128"/>
      <c r="Y10" s="128"/>
      <c r="Z10" s="128"/>
      <c r="AA10" s="128"/>
      <c r="AB10" s="128"/>
      <c r="AC10" s="128"/>
      <c r="AD10" s="128"/>
      <c r="AE10" s="128"/>
      <c r="AF10" s="128"/>
      <c r="AG10" s="128"/>
      <c r="AH10" s="128"/>
      <c r="AI10" s="128"/>
    </row>
    <row r="11" spans="1:37" x14ac:dyDescent="0.2">
      <c r="A11" s="137"/>
      <c r="B11" s="129"/>
      <c r="C11" s="129"/>
      <c r="D11" s="129"/>
      <c r="E11" s="129"/>
      <c r="F11" s="129"/>
      <c r="G11" s="129"/>
      <c r="H11" s="129"/>
      <c r="I11" s="129"/>
      <c r="J11" s="129"/>
      <c r="K11" s="129"/>
      <c r="L11" s="129"/>
      <c r="M11" s="137"/>
      <c r="N11" s="128"/>
      <c r="O11" s="128"/>
      <c r="P11" s="128"/>
      <c r="Q11" s="128"/>
      <c r="R11" s="128"/>
      <c r="S11" s="128"/>
      <c r="T11" s="128"/>
      <c r="U11" s="128"/>
      <c r="V11" s="128"/>
      <c r="W11" s="128"/>
      <c r="X11" s="128"/>
      <c r="Y11" s="128"/>
      <c r="Z11" s="128"/>
      <c r="AA11" s="128"/>
      <c r="AB11" s="128"/>
      <c r="AC11" s="128"/>
      <c r="AD11" s="128"/>
      <c r="AE11" s="128"/>
      <c r="AF11" s="128"/>
      <c r="AG11" s="128"/>
      <c r="AH11" s="128"/>
      <c r="AI11" s="128"/>
    </row>
    <row r="12" spans="1:37" x14ac:dyDescent="0.2">
      <c r="A12" s="137"/>
      <c r="B12" s="129"/>
      <c r="C12" s="129"/>
      <c r="D12" s="129"/>
      <c r="E12" s="129"/>
      <c r="F12" s="129"/>
      <c r="G12" s="129"/>
      <c r="H12" s="129"/>
      <c r="I12" s="129"/>
      <c r="J12" s="129"/>
      <c r="K12" s="129"/>
      <c r="L12" s="129"/>
      <c r="M12" s="137"/>
      <c r="N12" s="128"/>
      <c r="O12" s="128"/>
      <c r="P12" s="128"/>
      <c r="Q12" s="128"/>
      <c r="R12" s="128"/>
      <c r="S12" s="128"/>
      <c r="T12" s="128"/>
      <c r="U12" s="128"/>
      <c r="V12" s="128"/>
      <c r="W12" s="128"/>
      <c r="X12" s="128"/>
      <c r="Y12" s="128"/>
      <c r="Z12" s="128"/>
      <c r="AA12" s="128"/>
      <c r="AB12" s="128"/>
      <c r="AC12" s="128"/>
      <c r="AD12" s="128"/>
      <c r="AE12" s="128"/>
      <c r="AF12" s="128"/>
      <c r="AG12" s="128"/>
      <c r="AH12" s="128"/>
      <c r="AI12" s="128"/>
    </row>
    <row r="13" spans="1:37" x14ac:dyDescent="0.2">
      <c r="A13" s="137"/>
      <c r="B13" s="129"/>
      <c r="C13" s="129"/>
      <c r="D13" s="129"/>
      <c r="E13" s="129"/>
      <c r="F13" s="129"/>
      <c r="G13" s="129"/>
      <c r="H13" s="129"/>
      <c r="I13" s="129"/>
      <c r="J13" s="129"/>
      <c r="K13" s="129"/>
      <c r="L13" s="129"/>
      <c r="M13" s="137"/>
      <c r="N13" s="128"/>
      <c r="O13" s="128"/>
      <c r="P13" s="128"/>
      <c r="Q13" s="128"/>
      <c r="R13" s="128"/>
      <c r="S13" s="128"/>
      <c r="T13" s="128"/>
      <c r="U13" s="128"/>
      <c r="V13" s="128"/>
      <c r="W13" s="128"/>
      <c r="X13" s="128"/>
      <c r="Y13" s="128"/>
      <c r="Z13" s="128"/>
      <c r="AA13" s="128"/>
      <c r="AB13" s="128"/>
      <c r="AC13" s="128"/>
      <c r="AD13" s="128"/>
      <c r="AE13" s="128"/>
      <c r="AF13" s="128"/>
      <c r="AG13" s="128"/>
      <c r="AH13" s="128"/>
      <c r="AI13" s="128"/>
    </row>
    <row r="14" spans="1:37" x14ac:dyDescent="0.2">
      <c r="A14" s="137"/>
      <c r="B14" s="129"/>
      <c r="C14" s="129"/>
      <c r="D14" s="129"/>
      <c r="E14" s="129"/>
      <c r="F14" s="129"/>
      <c r="G14" s="129"/>
      <c r="H14" s="129"/>
      <c r="I14" s="129"/>
      <c r="J14" s="129"/>
      <c r="K14" s="129"/>
      <c r="L14" s="129"/>
      <c r="M14" s="137"/>
      <c r="N14" s="128"/>
      <c r="O14" s="128"/>
      <c r="P14" s="128"/>
      <c r="Q14" s="128"/>
      <c r="R14" s="128"/>
      <c r="S14" s="128"/>
      <c r="T14" s="128"/>
      <c r="U14" s="128"/>
      <c r="V14" s="128"/>
      <c r="W14" s="128"/>
      <c r="X14" s="128"/>
      <c r="Y14" s="128"/>
      <c r="Z14" s="128"/>
      <c r="AA14" s="128"/>
      <c r="AB14" s="128"/>
      <c r="AC14" s="128"/>
      <c r="AD14" s="128"/>
      <c r="AE14" s="128"/>
      <c r="AF14" s="128"/>
      <c r="AG14" s="128"/>
      <c r="AH14" s="128"/>
      <c r="AI14" s="128"/>
    </row>
    <row r="15" spans="1:37" x14ac:dyDescent="0.2">
      <c r="A15" s="137"/>
      <c r="B15" s="129"/>
      <c r="C15" s="129"/>
      <c r="D15" s="129"/>
      <c r="E15" s="129"/>
      <c r="F15" s="129"/>
      <c r="G15" s="129"/>
      <c r="H15" s="129"/>
      <c r="I15" s="129"/>
      <c r="J15" s="129"/>
      <c r="K15" s="129"/>
      <c r="L15" s="129"/>
      <c r="M15" s="137"/>
      <c r="N15" s="128"/>
      <c r="O15" s="128"/>
      <c r="P15" s="128"/>
      <c r="Q15" s="128"/>
      <c r="R15" s="128"/>
      <c r="S15" s="128"/>
      <c r="T15" s="128"/>
      <c r="U15" s="128"/>
      <c r="V15" s="128"/>
      <c r="W15" s="128"/>
      <c r="X15" s="128"/>
      <c r="Y15" s="128"/>
      <c r="Z15" s="128"/>
      <c r="AA15" s="128"/>
      <c r="AB15" s="128"/>
      <c r="AC15" s="128"/>
      <c r="AD15" s="128"/>
      <c r="AE15" s="128"/>
      <c r="AF15" s="128"/>
      <c r="AG15" s="128"/>
      <c r="AH15" s="128"/>
      <c r="AI15" s="128"/>
    </row>
    <row r="16" spans="1:37" x14ac:dyDescent="0.2">
      <c r="A16" s="137"/>
      <c r="B16" s="129"/>
      <c r="C16" s="129"/>
      <c r="D16" s="129"/>
      <c r="E16" s="129"/>
      <c r="F16" s="129"/>
      <c r="G16" s="129"/>
      <c r="H16" s="129"/>
      <c r="I16" s="129"/>
      <c r="J16" s="129"/>
      <c r="K16" s="129"/>
      <c r="L16" s="129"/>
      <c r="M16" s="137"/>
      <c r="N16" s="128"/>
      <c r="O16" s="128"/>
      <c r="P16" s="128"/>
      <c r="Q16" s="128"/>
      <c r="R16" s="128"/>
      <c r="S16" s="128"/>
      <c r="T16" s="128"/>
      <c r="U16" s="128"/>
      <c r="V16" s="128"/>
      <c r="W16" s="128"/>
      <c r="X16" s="128"/>
      <c r="Y16" s="128"/>
      <c r="Z16" s="128"/>
      <c r="AA16" s="128"/>
      <c r="AB16" s="128"/>
      <c r="AC16" s="128"/>
      <c r="AD16" s="128"/>
      <c r="AE16" s="128"/>
      <c r="AF16" s="128"/>
      <c r="AG16" s="128"/>
      <c r="AH16" s="128"/>
      <c r="AI16" s="128"/>
    </row>
    <row r="17" spans="1:35" x14ac:dyDescent="0.2">
      <c r="A17" s="137"/>
      <c r="B17" s="129"/>
      <c r="C17" s="129"/>
      <c r="D17" s="129"/>
      <c r="E17" s="129"/>
      <c r="F17" s="129"/>
      <c r="G17" s="129"/>
      <c r="H17" s="129"/>
      <c r="I17" s="129"/>
      <c r="J17" s="129"/>
      <c r="K17" s="129"/>
      <c r="L17" s="129"/>
      <c r="M17" s="137"/>
      <c r="N17" s="128"/>
      <c r="O17" s="128"/>
      <c r="P17" s="128"/>
      <c r="Q17" s="128"/>
      <c r="R17" s="128"/>
      <c r="S17" s="128"/>
      <c r="T17" s="128"/>
      <c r="U17" s="128"/>
      <c r="V17" s="128"/>
      <c r="W17" s="128"/>
      <c r="X17" s="128"/>
      <c r="Y17" s="128"/>
      <c r="Z17" s="128"/>
      <c r="AA17" s="128"/>
      <c r="AB17" s="128"/>
      <c r="AC17" s="128"/>
      <c r="AD17" s="128"/>
      <c r="AE17" s="128"/>
      <c r="AF17" s="128"/>
      <c r="AG17" s="128"/>
      <c r="AH17" s="128"/>
      <c r="AI17" s="128"/>
    </row>
    <row r="18" spans="1:35" x14ac:dyDescent="0.2">
      <c r="A18" s="137"/>
      <c r="B18" s="129"/>
      <c r="C18" s="129"/>
      <c r="D18" s="129"/>
      <c r="E18" s="129"/>
      <c r="F18" s="129"/>
      <c r="G18" s="129"/>
      <c r="H18" s="129"/>
      <c r="I18" s="129"/>
      <c r="J18" s="129"/>
      <c r="K18" s="129"/>
      <c r="L18" s="129"/>
      <c r="M18" s="137"/>
      <c r="N18" s="128"/>
      <c r="O18" s="128"/>
      <c r="P18" s="128"/>
      <c r="Q18" s="128"/>
      <c r="R18" s="128"/>
      <c r="S18" s="128"/>
      <c r="T18" s="128"/>
      <c r="U18" s="128"/>
      <c r="V18" s="128"/>
      <c r="W18" s="128"/>
      <c r="X18" s="128"/>
      <c r="Y18" s="128"/>
      <c r="Z18" s="128"/>
      <c r="AA18" s="128"/>
      <c r="AB18" s="128"/>
      <c r="AC18" s="128"/>
      <c r="AD18" s="128"/>
      <c r="AE18" s="128"/>
      <c r="AF18" s="128"/>
      <c r="AG18" s="128"/>
      <c r="AH18" s="128"/>
      <c r="AI18" s="128"/>
    </row>
    <row r="19" spans="1:35" x14ac:dyDescent="0.2">
      <c r="A19" s="137"/>
      <c r="B19" s="129"/>
      <c r="C19" s="129"/>
      <c r="D19" s="129"/>
      <c r="E19" s="129"/>
      <c r="F19" s="129"/>
      <c r="G19" s="129"/>
      <c r="H19" s="129"/>
      <c r="I19" s="129"/>
      <c r="J19" s="129"/>
      <c r="K19" s="129"/>
      <c r="L19" s="129"/>
      <c r="M19" s="137"/>
      <c r="N19" s="128"/>
      <c r="O19" s="128"/>
      <c r="P19" s="128"/>
      <c r="Q19" s="128"/>
      <c r="R19" s="128"/>
      <c r="S19" s="128"/>
      <c r="T19" s="128"/>
      <c r="U19" s="128"/>
      <c r="V19" s="128"/>
      <c r="W19" s="128"/>
      <c r="X19" s="128"/>
      <c r="Y19" s="128"/>
      <c r="Z19" s="128"/>
      <c r="AA19" s="128"/>
      <c r="AB19" s="128"/>
      <c r="AC19" s="128"/>
      <c r="AD19" s="128"/>
      <c r="AE19" s="128"/>
      <c r="AF19" s="128"/>
      <c r="AG19" s="128"/>
      <c r="AH19" s="128"/>
      <c r="AI19" s="128"/>
    </row>
    <row r="20" spans="1:35" x14ac:dyDescent="0.2">
      <c r="A20" s="137"/>
      <c r="B20" s="129"/>
      <c r="C20" s="129"/>
      <c r="D20" s="129"/>
      <c r="E20" s="129"/>
      <c r="F20" s="129"/>
      <c r="G20" s="129"/>
      <c r="H20" s="129"/>
      <c r="I20" s="129"/>
      <c r="J20" s="129"/>
      <c r="K20" s="129"/>
      <c r="L20" s="129"/>
      <c r="M20" s="137"/>
      <c r="N20" s="128"/>
      <c r="O20" s="128"/>
      <c r="P20" s="128"/>
      <c r="Q20" s="128"/>
      <c r="R20" s="128"/>
      <c r="S20" s="128"/>
      <c r="T20" s="128"/>
      <c r="U20" s="128"/>
      <c r="V20" s="128"/>
      <c r="W20" s="128"/>
      <c r="X20" s="128"/>
      <c r="Y20" s="128"/>
      <c r="Z20" s="128"/>
      <c r="AA20" s="128"/>
      <c r="AB20" s="128"/>
      <c r="AC20" s="128"/>
      <c r="AD20" s="128"/>
      <c r="AE20" s="128"/>
      <c r="AF20" s="128"/>
      <c r="AG20" s="128"/>
      <c r="AH20" s="128"/>
      <c r="AI20" s="128"/>
    </row>
    <row r="21" spans="1:35" x14ac:dyDescent="0.2">
      <c r="A21" s="137"/>
      <c r="B21" s="129"/>
      <c r="C21" s="129"/>
      <c r="D21" s="129"/>
      <c r="E21" s="129"/>
      <c r="F21" s="129"/>
      <c r="G21" s="129"/>
      <c r="H21" s="129"/>
      <c r="I21" s="129"/>
      <c r="J21" s="129"/>
      <c r="K21" s="129"/>
      <c r="L21" s="129"/>
      <c r="M21" s="137"/>
      <c r="N21" s="128"/>
      <c r="O21" s="128"/>
      <c r="P21" s="128"/>
      <c r="Q21" s="128"/>
      <c r="R21" s="128"/>
      <c r="S21" s="128"/>
      <c r="T21" s="128"/>
      <c r="U21" s="128"/>
      <c r="V21" s="128"/>
      <c r="W21" s="128"/>
      <c r="X21" s="128"/>
      <c r="Y21" s="128"/>
      <c r="Z21" s="128"/>
      <c r="AA21" s="128"/>
      <c r="AB21" s="128"/>
      <c r="AC21" s="128"/>
      <c r="AD21" s="128"/>
      <c r="AE21" s="128"/>
      <c r="AF21" s="128"/>
      <c r="AG21" s="128"/>
      <c r="AH21" s="128"/>
      <c r="AI21" s="128"/>
    </row>
    <row r="22" spans="1:35" x14ac:dyDescent="0.2">
      <c r="A22" s="137"/>
      <c r="B22" s="129"/>
      <c r="C22" s="129"/>
      <c r="D22" s="129"/>
      <c r="E22" s="129"/>
      <c r="F22" s="129"/>
      <c r="G22" s="129"/>
      <c r="H22" s="129"/>
      <c r="I22" s="129"/>
      <c r="J22" s="129"/>
      <c r="K22" s="129"/>
      <c r="L22" s="129"/>
      <c r="M22" s="137"/>
      <c r="N22" s="128"/>
      <c r="O22" s="128"/>
      <c r="P22" s="128"/>
      <c r="Q22" s="128"/>
      <c r="R22" s="128"/>
      <c r="S22" s="128"/>
      <c r="T22" s="128"/>
      <c r="U22" s="128"/>
      <c r="V22" s="128"/>
      <c r="W22" s="128"/>
      <c r="X22" s="128"/>
      <c r="Y22" s="128"/>
      <c r="Z22" s="128"/>
      <c r="AA22" s="128"/>
      <c r="AB22" s="128"/>
      <c r="AC22" s="128"/>
      <c r="AD22" s="128"/>
      <c r="AE22" s="128"/>
      <c r="AF22" s="128"/>
      <c r="AG22" s="128"/>
      <c r="AH22" s="128"/>
      <c r="AI22" s="128"/>
    </row>
    <row r="23" spans="1:35" x14ac:dyDescent="0.2">
      <c r="A23" s="137"/>
      <c r="B23" s="129"/>
      <c r="C23" s="129"/>
      <c r="D23" s="129"/>
      <c r="E23" s="129"/>
      <c r="F23" s="129"/>
      <c r="G23" s="129"/>
      <c r="H23" s="129"/>
      <c r="I23" s="129"/>
      <c r="J23" s="129"/>
      <c r="K23" s="129"/>
      <c r="L23" s="129"/>
      <c r="M23" s="137"/>
      <c r="N23" s="128"/>
      <c r="O23" s="128"/>
      <c r="P23" s="128"/>
      <c r="Q23" s="128"/>
      <c r="R23" s="128"/>
      <c r="S23" s="128"/>
      <c r="T23" s="128"/>
      <c r="U23" s="128"/>
      <c r="V23" s="128"/>
      <c r="W23" s="128"/>
      <c r="X23" s="128"/>
      <c r="Y23" s="128"/>
      <c r="Z23" s="128"/>
      <c r="AA23" s="128"/>
      <c r="AB23" s="128"/>
      <c r="AC23" s="128"/>
      <c r="AD23" s="128"/>
      <c r="AE23" s="128"/>
      <c r="AF23" s="128"/>
      <c r="AG23" s="128"/>
      <c r="AH23" s="128"/>
      <c r="AI23" s="128"/>
    </row>
    <row r="24" spans="1:35" x14ac:dyDescent="0.2">
      <c r="A24" s="137"/>
      <c r="B24" s="129"/>
      <c r="C24" s="129"/>
      <c r="D24" s="129"/>
      <c r="E24" s="129"/>
      <c r="F24" s="129"/>
      <c r="G24" s="129"/>
      <c r="H24" s="129"/>
      <c r="I24" s="129"/>
      <c r="J24" s="129"/>
      <c r="K24" s="129"/>
      <c r="L24" s="129"/>
      <c r="M24" s="137"/>
      <c r="N24" s="128"/>
      <c r="O24" s="128"/>
      <c r="P24" s="128"/>
      <c r="Q24" s="128"/>
      <c r="R24" s="128"/>
      <c r="S24" s="128"/>
      <c r="T24" s="128"/>
      <c r="U24" s="128"/>
      <c r="V24" s="128"/>
      <c r="W24" s="128"/>
      <c r="X24" s="128"/>
      <c r="Y24" s="128"/>
      <c r="Z24" s="128"/>
      <c r="AA24" s="128"/>
      <c r="AB24" s="128"/>
      <c r="AC24" s="128"/>
      <c r="AD24" s="128"/>
      <c r="AE24" s="128"/>
      <c r="AF24" s="128"/>
      <c r="AG24" s="128"/>
      <c r="AH24" s="128"/>
      <c r="AI24" s="128"/>
    </row>
    <row r="25" spans="1:35" x14ac:dyDescent="0.2">
      <c r="A25" s="137"/>
      <c r="B25" s="136"/>
      <c r="C25" s="141"/>
      <c r="D25" s="140"/>
      <c r="E25" s="140"/>
      <c r="F25" s="140"/>
      <c r="G25" s="140"/>
      <c r="H25" s="140"/>
      <c r="I25" s="138"/>
      <c r="J25" s="129"/>
      <c r="K25" s="129"/>
      <c r="L25" s="129"/>
      <c r="M25" s="137"/>
      <c r="N25" s="128"/>
      <c r="O25" s="128"/>
      <c r="P25" s="128"/>
      <c r="Q25" s="128"/>
      <c r="R25" s="128"/>
      <c r="S25" s="128"/>
      <c r="T25" s="128"/>
      <c r="U25" s="128"/>
      <c r="V25" s="128"/>
      <c r="W25" s="128"/>
      <c r="X25" s="128"/>
      <c r="Y25" s="128"/>
      <c r="Z25" s="128"/>
      <c r="AA25" s="128"/>
      <c r="AB25" s="128"/>
      <c r="AC25" s="128"/>
      <c r="AD25" s="128"/>
      <c r="AE25" s="128"/>
      <c r="AF25" s="128"/>
      <c r="AG25" s="128"/>
      <c r="AH25" s="128"/>
      <c r="AI25" s="128"/>
    </row>
    <row r="26" spans="1:35" x14ac:dyDescent="0.2">
      <c r="A26" s="128"/>
      <c r="B26" s="128"/>
      <c r="C26" s="128"/>
      <c r="D26" s="128"/>
      <c r="E26" s="128"/>
      <c r="F26" s="128"/>
      <c r="G26" s="128"/>
      <c r="H26" s="128"/>
      <c r="I26" s="128"/>
      <c r="J26" s="141"/>
      <c r="K26" s="140"/>
      <c r="L26" s="140"/>
      <c r="M26" s="138"/>
      <c r="N26" s="128"/>
      <c r="O26" s="128"/>
      <c r="P26" s="128"/>
      <c r="Q26" s="128"/>
      <c r="R26" s="128"/>
      <c r="S26" s="128"/>
      <c r="T26" s="128"/>
      <c r="U26" s="128"/>
      <c r="V26" s="128"/>
      <c r="W26" s="128"/>
      <c r="X26" s="128"/>
      <c r="Y26" s="128"/>
      <c r="Z26" s="128"/>
      <c r="AA26" s="128"/>
      <c r="AB26" s="128"/>
      <c r="AC26" s="128"/>
      <c r="AD26" s="128"/>
      <c r="AE26" s="128"/>
      <c r="AF26" s="128"/>
      <c r="AG26" s="128"/>
      <c r="AH26" s="128"/>
      <c r="AI26" s="128"/>
    </row>
    <row r="27" spans="1:35" x14ac:dyDescent="0.2">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row>
    <row r="28" spans="1:35" x14ac:dyDescent="0.2">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row>
    <row r="29" spans="1:35" x14ac:dyDescent="0.2">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row>
    <row r="30" spans="1:35" x14ac:dyDescent="0.2">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row>
    <row r="31" spans="1:35" x14ac:dyDescent="0.2">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row>
    <row r="32" spans="1:35" x14ac:dyDescent="0.2">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row>
    <row r="33" spans="1:35" x14ac:dyDescent="0.2">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row>
    <row r="34" spans="1:35" x14ac:dyDescent="0.2">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row>
    <row r="35" spans="1:35" x14ac:dyDescent="0.2">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row>
    <row r="36" spans="1:35" x14ac:dyDescent="0.2">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row>
    <row r="37" spans="1:35" x14ac:dyDescent="0.2">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row>
    <row r="38" spans="1:35" x14ac:dyDescent="0.2">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row>
    <row r="39" spans="1:35" x14ac:dyDescent="0.2">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row>
    <row r="40" spans="1:35" x14ac:dyDescent="0.2">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row>
    <row r="41" spans="1:35" x14ac:dyDescent="0.2">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row>
    <row r="42" spans="1:35" x14ac:dyDescent="0.2">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row>
    <row r="43" spans="1:35" x14ac:dyDescent="0.2">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row>
    <row r="44" spans="1:35" x14ac:dyDescent="0.2">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row>
    <row r="45" spans="1:35" x14ac:dyDescent="0.2">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row>
    <row r="46" spans="1:35" x14ac:dyDescent="0.2">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row>
    <row r="47" spans="1:35" x14ac:dyDescent="0.2">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row>
    <row r="48" spans="1:35" x14ac:dyDescent="0.2">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row>
    <row r="49" spans="1:35" x14ac:dyDescent="0.2">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row>
    <row r="50" spans="1:35" x14ac:dyDescent="0.2">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row>
    <row r="51" spans="1:35" x14ac:dyDescent="0.2">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row>
    <row r="52" spans="1:35" x14ac:dyDescent="0.2">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row>
    <row r="53" spans="1:35" x14ac:dyDescent="0.2">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row>
    <row r="54" spans="1:35" x14ac:dyDescent="0.2">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row>
    <row r="55" spans="1:35" x14ac:dyDescent="0.2">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row>
    <row r="56" spans="1:35" x14ac:dyDescent="0.2">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row>
    <row r="57" spans="1:35" x14ac:dyDescent="0.2">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row>
    <row r="58" spans="1:35" x14ac:dyDescent="0.2">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row>
    <row r="59" spans="1:35" x14ac:dyDescent="0.2">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row>
    <row r="60" spans="1:35" x14ac:dyDescent="0.2">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row>
    <row r="61" spans="1:35" x14ac:dyDescent="0.2">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row>
    <row r="62" spans="1:35" x14ac:dyDescent="0.2">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row>
    <row r="63" spans="1:35" x14ac:dyDescent="0.2">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row>
    <row r="64" spans="1:35" x14ac:dyDescent="0.2">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row>
    <row r="65" spans="1:35" x14ac:dyDescent="0.2">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row>
    <row r="66" spans="1:35" x14ac:dyDescent="0.2">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row>
    <row r="67" spans="1:35" x14ac:dyDescent="0.2">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row>
    <row r="68" spans="1:35" x14ac:dyDescent="0.2">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row>
    <row r="69" spans="1:35" x14ac:dyDescent="0.2">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row>
    <row r="70" spans="1:35" x14ac:dyDescent="0.2">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row>
    <row r="71" spans="1:35" x14ac:dyDescent="0.2">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row>
    <row r="72" spans="1:35" x14ac:dyDescent="0.2">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row>
    <row r="73" spans="1:35" x14ac:dyDescent="0.2">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row>
    <row r="74" spans="1:35" x14ac:dyDescent="0.2">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row>
    <row r="75" spans="1:35" x14ac:dyDescent="0.2">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row>
    <row r="76" spans="1:35" x14ac:dyDescent="0.2">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row>
    <row r="77" spans="1:35" x14ac:dyDescent="0.2">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row>
    <row r="78" spans="1:35" x14ac:dyDescent="0.2">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row>
    <row r="79" spans="1:35" x14ac:dyDescent="0.2">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row>
    <row r="80" spans="1:35" x14ac:dyDescent="0.2">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row>
    <row r="81" spans="1:35" x14ac:dyDescent="0.2">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row>
    <row r="82" spans="1:35" x14ac:dyDescent="0.2">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row>
    <row r="83" spans="1:35" x14ac:dyDescent="0.2">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row>
    <row r="84" spans="1:35" x14ac:dyDescent="0.2">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row>
    <row r="85" spans="1:35" x14ac:dyDescent="0.2">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row>
    <row r="86" spans="1:35" x14ac:dyDescent="0.2">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row>
    <row r="87" spans="1:35" x14ac:dyDescent="0.2">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row>
    <row r="88" spans="1:35" x14ac:dyDescent="0.2">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row>
    <row r="89" spans="1:35" x14ac:dyDescent="0.2">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row>
    <row r="90" spans="1:35" x14ac:dyDescent="0.2">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row>
    <row r="91" spans="1:35" x14ac:dyDescent="0.2">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row>
    <row r="92" spans="1:35" x14ac:dyDescent="0.2">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row>
    <row r="93" spans="1:35" x14ac:dyDescent="0.2">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row>
    <row r="94" spans="1:35" x14ac:dyDescent="0.2">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row>
    <row r="95" spans="1:35" x14ac:dyDescent="0.2">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row>
    <row r="96" spans="1:35" x14ac:dyDescent="0.2">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row>
    <row r="97" spans="1:35" x14ac:dyDescent="0.2">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row>
    <row r="98" spans="1:35" x14ac:dyDescent="0.2">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row>
    <row r="99" spans="1:35" x14ac:dyDescent="0.2">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row>
    <row r="100" spans="1:35" x14ac:dyDescent="0.2">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row>
    <row r="101" spans="1:35" x14ac:dyDescent="0.2">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row>
    <row r="102" spans="1:35" x14ac:dyDescent="0.2">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row>
    <row r="103" spans="1:35" x14ac:dyDescent="0.2">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row>
    <row r="104" spans="1:35" x14ac:dyDescent="0.2">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row>
    <row r="105" spans="1:35" x14ac:dyDescent="0.2">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row>
    <row r="106" spans="1:35" x14ac:dyDescent="0.2">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row>
    <row r="107" spans="1:35" x14ac:dyDescent="0.2">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row>
    <row r="108" spans="1:35" x14ac:dyDescent="0.2">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row>
    <row r="109" spans="1:35" x14ac:dyDescent="0.2">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row>
    <row r="110" spans="1:35" x14ac:dyDescent="0.2">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row>
    <row r="111" spans="1:35" x14ac:dyDescent="0.2">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row>
    <row r="112" spans="1:35" x14ac:dyDescent="0.2">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row>
    <row r="113" spans="1:35" x14ac:dyDescent="0.2">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row>
    <row r="114" spans="1:35" x14ac:dyDescent="0.2">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row>
    <row r="115" spans="1:35" x14ac:dyDescent="0.2">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row>
    <row r="116" spans="1:35" x14ac:dyDescent="0.2">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row>
    <row r="117" spans="1:35" x14ac:dyDescent="0.2">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row>
    <row r="118" spans="1:35" x14ac:dyDescent="0.2">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row>
    <row r="119" spans="1:35" x14ac:dyDescent="0.2">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row>
    <row r="120" spans="1:35" x14ac:dyDescent="0.2">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row>
    <row r="121" spans="1:35" x14ac:dyDescent="0.2">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row>
    <row r="122" spans="1:35" x14ac:dyDescent="0.2">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row>
    <row r="123" spans="1:35" x14ac:dyDescent="0.2">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row>
    <row r="124" spans="1:35" x14ac:dyDescent="0.2">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row>
    <row r="125" spans="1:35" x14ac:dyDescent="0.2">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row>
    <row r="126" spans="1:35" x14ac:dyDescent="0.2">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row>
    <row r="127" spans="1:35" x14ac:dyDescent="0.2">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row>
    <row r="128" spans="1:35" x14ac:dyDescent="0.2">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row>
    <row r="129" spans="1:35" x14ac:dyDescent="0.2">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row>
    <row r="130" spans="1:35" x14ac:dyDescent="0.2">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row>
    <row r="131" spans="1:35" x14ac:dyDescent="0.2">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row>
    <row r="132" spans="1:35" x14ac:dyDescent="0.2">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row>
    <row r="133" spans="1:35" x14ac:dyDescent="0.2">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row>
    <row r="134" spans="1:35" x14ac:dyDescent="0.2">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row>
    <row r="135" spans="1:35" x14ac:dyDescent="0.2">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row>
    <row r="136" spans="1:35" x14ac:dyDescent="0.2">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row>
    <row r="137" spans="1:35" x14ac:dyDescent="0.2">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row>
    <row r="138" spans="1:35" x14ac:dyDescent="0.2">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row>
    <row r="139" spans="1:35" x14ac:dyDescent="0.2">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row>
    <row r="140" spans="1:35" x14ac:dyDescent="0.2">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row>
    <row r="141" spans="1:35" x14ac:dyDescent="0.2">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row>
    <row r="142" spans="1:35" x14ac:dyDescent="0.2">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row>
    <row r="143" spans="1:35" x14ac:dyDescent="0.2">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row>
    <row r="144" spans="1:35" x14ac:dyDescent="0.2">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row>
    <row r="145" spans="1:35" x14ac:dyDescent="0.2">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row>
    <row r="146" spans="1:35" x14ac:dyDescent="0.2">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row>
    <row r="147" spans="1:35" x14ac:dyDescent="0.2">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row>
    <row r="148" spans="1:35" x14ac:dyDescent="0.2">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row>
    <row r="149" spans="1:35" x14ac:dyDescent="0.2">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row>
    <row r="150" spans="1:35" x14ac:dyDescent="0.2">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row>
    <row r="151" spans="1:35" x14ac:dyDescent="0.2">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row>
    <row r="152" spans="1:35" x14ac:dyDescent="0.2">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row>
    <row r="153" spans="1:35" x14ac:dyDescent="0.2">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row>
    <row r="154" spans="1:35" x14ac:dyDescent="0.2">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row>
    <row r="155" spans="1:35" x14ac:dyDescent="0.2">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row>
    <row r="156" spans="1:35" x14ac:dyDescent="0.2">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row>
    <row r="158" spans="1:35" x14ac:dyDescent="0.2">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row>
    <row r="159" spans="1:35" x14ac:dyDescent="0.2">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row>
    <row r="160" spans="1:35" x14ac:dyDescent="0.2">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row>
    <row r="161" spans="1:35" x14ac:dyDescent="0.2">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row>
    <row r="162" spans="1:35" x14ac:dyDescent="0.2">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row>
    <row r="163" spans="1:35" x14ac:dyDescent="0.2">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row>
    <row r="164" spans="1:35" x14ac:dyDescent="0.2">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row>
    <row r="165" spans="1:35" x14ac:dyDescent="0.2">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row>
    <row r="166" spans="1:35" x14ac:dyDescent="0.2">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row>
    <row r="167" spans="1:35" x14ac:dyDescent="0.2">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row>
    <row r="168" spans="1:35" x14ac:dyDescent="0.2">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row>
    <row r="169" spans="1:35" x14ac:dyDescent="0.2">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row>
    <row r="170" spans="1:35" x14ac:dyDescent="0.2">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row>
    <row r="171" spans="1:35" x14ac:dyDescent="0.2">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row>
    <row r="172" spans="1:35" x14ac:dyDescent="0.2">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row>
    <row r="173" spans="1:35" x14ac:dyDescent="0.2">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row>
    <row r="174" spans="1:35" x14ac:dyDescent="0.2">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row>
    <row r="175" spans="1:35" x14ac:dyDescent="0.2">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row>
    <row r="176" spans="1:35" x14ac:dyDescent="0.2">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row>
    <row r="177" spans="1:35" x14ac:dyDescent="0.2">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row>
    <row r="178" spans="1:35" x14ac:dyDescent="0.2">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row>
    <row r="179" spans="1:35" x14ac:dyDescent="0.2">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row>
    <row r="180" spans="1:35" x14ac:dyDescent="0.2">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row>
    <row r="181" spans="1:35" x14ac:dyDescent="0.2">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row>
    <row r="182" spans="1:35" x14ac:dyDescent="0.2">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row>
    <row r="183" spans="1:35" x14ac:dyDescent="0.2">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row>
    <row r="184" spans="1:35" x14ac:dyDescent="0.2">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row>
    <row r="185" spans="1:35" x14ac:dyDescent="0.2">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row>
    <row r="186" spans="1:35" x14ac:dyDescent="0.2">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row>
    <row r="187" spans="1:35" x14ac:dyDescent="0.2">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row>
    <row r="188" spans="1:35" x14ac:dyDescent="0.2">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row>
    <row r="189" spans="1:35" x14ac:dyDescent="0.2">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row>
    <row r="190" spans="1:35" x14ac:dyDescent="0.2">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row>
    <row r="191" spans="1:35" x14ac:dyDescent="0.2">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row>
    <row r="192" spans="1:35" x14ac:dyDescent="0.2">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row>
    <row r="193" spans="1:35" x14ac:dyDescent="0.2">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row>
    <row r="194" spans="1:35" x14ac:dyDescent="0.2">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row>
    <row r="195" spans="1:35" x14ac:dyDescent="0.2">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row>
    <row r="196" spans="1:35" x14ac:dyDescent="0.2">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row>
    <row r="197" spans="1:35" x14ac:dyDescent="0.2">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row>
    <row r="198" spans="1:35" x14ac:dyDescent="0.2">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row>
    <row r="199" spans="1:35" x14ac:dyDescent="0.2">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row>
    <row r="200" spans="1:35" x14ac:dyDescent="0.2">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row>
    <row r="201" spans="1:35" x14ac:dyDescent="0.2">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1:35" x14ac:dyDescent="0.2">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row>
    <row r="203" spans="1:35" x14ac:dyDescent="0.2">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1:35" x14ac:dyDescent="0.2">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row>
    <row r="205" spans="1:35" x14ac:dyDescent="0.2">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row>
    <row r="206" spans="1:35" x14ac:dyDescent="0.2">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row>
    <row r="207" spans="1:35" x14ac:dyDescent="0.2">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row>
    <row r="208" spans="1:35" x14ac:dyDescent="0.2">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row>
    <row r="209" spans="1:35" x14ac:dyDescent="0.2">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1:35" x14ac:dyDescent="0.2">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row>
    <row r="211" spans="1:35" x14ac:dyDescent="0.2">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row>
    <row r="212" spans="1:35" x14ac:dyDescent="0.2">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row>
    <row r="213" spans="1:35" x14ac:dyDescent="0.2">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row>
    <row r="214" spans="1:35" x14ac:dyDescent="0.2">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row>
    <row r="215" spans="1:35" x14ac:dyDescent="0.2">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row>
    <row r="216" spans="1:35" x14ac:dyDescent="0.2">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row>
    <row r="217" spans="1:35" x14ac:dyDescent="0.2">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row>
    <row r="218" spans="1:35" x14ac:dyDescent="0.2">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row>
    <row r="219" spans="1:35" x14ac:dyDescent="0.2">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row>
    <row r="220" spans="1:35" x14ac:dyDescent="0.2">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row>
    <row r="221" spans="1:35" x14ac:dyDescent="0.2">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row>
    <row r="222" spans="1:35" x14ac:dyDescent="0.2">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row>
    <row r="223" spans="1:35" x14ac:dyDescent="0.2">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row>
    <row r="224" spans="1:35" x14ac:dyDescent="0.2">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row>
    <row r="225" spans="1:35" x14ac:dyDescent="0.2">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row>
    <row r="226" spans="1:35" x14ac:dyDescent="0.2">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row>
    <row r="228" spans="1:35" x14ac:dyDescent="0.2">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row>
    <row r="229" spans="1:35" x14ac:dyDescent="0.2">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row>
    <row r="230" spans="1:35" x14ac:dyDescent="0.2">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row>
    <row r="231" spans="1:35" x14ac:dyDescent="0.2">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row>
    <row r="232" spans="1:35" x14ac:dyDescent="0.2">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row>
    <row r="233" spans="1:35" x14ac:dyDescent="0.2">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row>
    <row r="234" spans="1:35" x14ac:dyDescent="0.2">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row>
    <row r="235" spans="1:35" x14ac:dyDescent="0.2">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row>
    <row r="236" spans="1:35" x14ac:dyDescent="0.2">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row>
    <row r="237" spans="1:35" x14ac:dyDescent="0.2">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row>
    <row r="238" spans="1:35" x14ac:dyDescent="0.2">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row>
    <row r="239" spans="1:35" x14ac:dyDescent="0.2">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row>
    <row r="240" spans="1:35" x14ac:dyDescent="0.2">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row>
    <row r="241" spans="1:35" x14ac:dyDescent="0.2">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row>
    <row r="242" spans="1:35" x14ac:dyDescent="0.2">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row>
    <row r="243" spans="1:35" x14ac:dyDescent="0.2">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row>
    <row r="244" spans="1:35" x14ac:dyDescent="0.2">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row>
    <row r="245" spans="1:35" x14ac:dyDescent="0.2">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row>
    <row r="246" spans="1:35" x14ac:dyDescent="0.2">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row>
    <row r="247" spans="1:35" x14ac:dyDescent="0.2">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row>
    <row r="248" spans="1:35" x14ac:dyDescent="0.2">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row>
    <row r="249" spans="1:35" x14ac:dyDescent="0.2">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row>
    <row r="250" spans="1:35" x14ac:dyDescent="0.2">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row>
    <row r="251" spans="1:35" x14ac:dyDescent="0.2">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row>
    <row r="252" spans="1:35" x14ac:dyDescent="0.2">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row>
    <row r="253" spans="1:35" x14ac:dyDescent="0.2">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row>
    <row r="254" spans="1:35" x14ac:dyDescent="0.2">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row>
    <row r="255" spans="1:35" x14ac:dyDescent="0.2">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row>
    <row r="256" spans="1:35" x14ac:dyDescent="0.2">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row>
    <row r="257" spans="1:29" x14ac:dyDescent="0.2">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row>
    <row r="258" spans="1:29" x14ac:dyDescent="0.2">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row>
    <row r="259" spans="1:29" x14ac:dyDescent="0.2">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row>
    <row r="260" spans="1:29" x14ac:dyDescent="0.2">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row>
    <row r="261" spans="1:29" x14ac:dyDescent="0.2">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row>
    <row r="262" spans="1:29" x14ac:dyDescent="0.2">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row>
    <row r="263" spans="1:29" x14ac:dyDescent="0.2">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row>
    <row r="264" spans="1:29" x14ac:dyDescent="0.2">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row>
    <row r="265" spans="1:29" x14ac:dyDescent="0.2">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row>
    <row r="266" spans="1:29" x14ac:dyDescent="0.2">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row>
    <row r="267" spans="1:29" x14ac:dyDescent="0.2">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row>
    <row r="268" spans="1:29" x14ac:dyDescent="0.2">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row>
    <row r="269" spans="1:29" x14ac:dyDescent="0.2">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row>
    <row r="270" spans="1:29" x14ac:dyDescent="0.2">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row>
    <row r="271" spans="1:29" x14ac:dyDescent="0.2">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row>
    <row r="272" spans="1:29" x14ac:dyDescent="0.2">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row>
    <row r="273" spans="1:29" x14ac:dyDescent="0.2">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row>
    <row r="274" spans="1:29" x14ac:dyDescent="0.2">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row>
    <row r="275" spans="1:29" x14ac:dyDescent="0.2">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row>
    <row r="276" spans="1:29" x14ac:dyDescent="0.2">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row>
    <row r="277" spans="1:29" x14ac:dyDescent="0.2">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row>
    <row r="278" spans="1:29" x14ac:dyDescent="0.2">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row>
    <row r="279" spans="1:29" x14ac:dyDescent="0.2">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row>
    <row r="280" spans="1:29" x14ac:dyDescent="0.2">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row>
    <row r="281" spans="1:29" x14ac:dyDescent="0.2">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row>
    <row r="282" spans="1:29" x14ac:dyDescent="0.2">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row>
    <row r="283" spans="1:29" x14ac:dyDescent="0.2">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row>
    <row r="284" spans="1:29" x14ac:dyDescent="0.2">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row>
    <row r="285" spans="1:29" x14ac:dyDescent="0.2">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row>
    <row r="286" spans="1:29" x14ac:dyDescent="0.2">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row>
    <row r="287" spans="1:29" x14ac:dyDescent="0.2">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row>
    <row r="288" spans="1:29" x14ac:dyDescent="0.2">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row>
    <row r="289" spans="1:29" x14ac:dyDescent="0.2">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row>
    <row r="290" spans="1:29" x14ac:dyDescent="0.2">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row>
    <row r="291" spans="1:29" x14ac:dyDescent="0.2">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row>
    <row r="292" spans="1:29" x14ac:dyDescent="0.2">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row>
    <row r="293" spans="1:29" x14ac:dyDescent="0.2">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row>
    <row r="294" spans="1:29" x14ac:dyDescent="0.2">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row>
    <row r="295" spans="1:29" x14ac:dyDescent="0.2">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row>
    <row r="296" spans="1:29" x14ac:dyDescent="0.2">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row>
    <row r="297" spans="1:29" x14ac:dyDescent="0.2">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row>
    <row r="298" spans="1:29" x14ac:dyDescent="0.2">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row>
    <row r="299" spans="1:29" x14ac:dyDescent="0.2">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row>
    <row r="300" spans="1:29" x14ac:dyDescent="0.2">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row>
    <row r="301" spans="1:29" x14ac:dyDescent="0.2">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row>
    <row r="302" spans="1:29" x14ac:dyDescent="0.2">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row>
    <row r="303" spans="1:29" x14ac:dyDescent="0.2">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row>
    <row r="304" spans="1:29" x14ac:dyDescent="0.2">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row>
    <row r="305" spans="1:29" x14ac:dyDescent="0.2">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row>
    <row r="306" spans="1:29" x14ac:dyDescent="0.2">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row>
    <row r="307" spans="1:29" x14ac:dyDescent="0.2">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row>
    <row r="308" spans="1:29" x14ac:dyDescent="0.2">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row>
    <row r="309" spans="1:29" x14ac:dyDescent="0.2">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row>
    <row r="310" spans="1:29" x14ac:dyDescent="0.2">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row>
    <row r="311" spans="1:29" x14ac:dyDescent="0.2">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row>
    <row r="312" spans="1:29" x14ac:dyDescent="0.2">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row>
    <row r="313" spans="1:29" x14ac:dyDescent="0.2">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row>
    <row r="314" spans="1:29" x14ac:dyDescent="0.2">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row>
    <row r="315" spans="1:29" x14ac:dyDescent="0.2">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row>
    <row r="316" spans="1:29" x14ac:dyDescent="0.2">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row>
    <row r="317" spans="1:29" x14ac:dyDescent="0.2">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row>
    <row r="318" spans="1:29" x14ac:dyDescent="0.2">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row>
    <row r="319" spans="1:29" x14ac:dyDescent="0.2">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row>
    <row r="320" spans="1:29" x14ac:dyDescent="0.2">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row>
    <row r="321" spans="1:29" x14ac:dyDescent="0.2">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row>
    <row r="322" spans="1:29" x14ac:dyDescent="0.2">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row>
    <row r="323" spans="1:29" x14ac:dyDescent="0.2">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row>
    <row r="324" spans="1:29" x14ac:dyDescent="0.2">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row>
    <row r="325" spans="1:29" x14ac:dyDescent="0.2">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row>
    <row r="326" spans="1:29" x14ac:dyDescent="0.2">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row>
    <row r="327" spans="1:29" x14ac:dyDescent="0.2">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row>
    <row r="328" spans="1:29" x14ac:dyDescent="0.2">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row>
    <row r="329" spans="1:29" x14ac:dyDescent="0.2">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row>
    <row r="330" spans="1:29" x14ac:dyDescent="0.2">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row>
    <row r="331" spans="1:29" x14ac:dyDescent="0.2">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row>
    <row r="332" spans="1:29" x14ac:dyDescent="0.2">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row>
    <row r="333" spans="1:29" x14ac:dyDescent="0.2">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row>
    <row r="334" spans="1:29" x14ac:dyDescent="0.2">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row>
    <row r="335" spans="1:29" x14ac:dyDescent="0.2">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row>
    <row r="336" spans="1:29" x14ac:dyDescent="0.2">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row>
    <row r="337" spans="1:29" x14ac:dyDescent="0.2">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row>
    <row r="338" spans="1:29" x14ac:dyDescent="0.2">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row>
    <row r="339" spans="1:29" x14ac:dyDescent="0.2">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row>
    <row r="340" spans="1:29" x14ac:dyDescent="0.2">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row>
    <row r="341" spans="1:29" x14ac:dyDescent="0.2">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row>
    <row r="342" spans="1:29" x14ac:dyDescent="0.2">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row>
    <row r="343" spans="1:29" x14ac:dyDescent="0.2">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row>
    <row r="344" spans="1:29" x14ac:dyDescent="0.2">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row>
    <row r="345" spans="1:29" x14ac:dyDescent="0.2">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row>
    <row r="346" spans="1:29" x14ac:dyDescent="0.2">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row>
    <row r="347" spans="1:29" x14ac:dyDescent="0.2">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row>
    <row r="348" spans="1:29" x14ac:dyDescent="0.2">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row>
    <row r="349" spans="1:29" x14ac:dyDescent="0.2">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row>
    <row r="350" spans="1:29" x14ac:dyDescent="0.2">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row>
    <row r="351" spans="1:29" x14ac:dyDescent="0.2">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row>
    <row r="352" spans="1:29" x14ac:dyDescent="0.2">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row>
    <row r="353" spans="1:29" x14ac:dyDescent="0.2">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row>
    <row r="354" spans="1:29" x14ac:dyDescent="0.2">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row>
    <row r="355" spans="1:29" x14ac:dyDescent="0.2">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row>
    <row r="356" spans="1:29" x14ac:dyDescent="0.2">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row>
    <row r="357" spans="1:29" x14ac:dyDescent="0.2">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row>
    <row r="358" spans="1:29" x14ac:dyDescent="0.2">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row>
    <row r="359" spans="1:29" x14ac:dyDescent="0.2">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row>
    <row r="360" spans="1:29" x14ac:dyDescent="0.2">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row>
    <row r="361" spans="1:29" x14ac:dyDescent="0.2">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row>
    <row r="362" spans="1:29" x14ac:dyDescent="0.2">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row>
    <row r="363" spans="1:29" x14ac:dyDescent="0.2">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row>
    <row r="364" spans="1:29" x14ac:dyDescent="0.2">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row>
    <row r="365" spans="1:29" x14ac:dyDescent="0.2">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row>
    <row r="366" spans="1:29" x14ac:dyDescent="0.2">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row>
    <row r="367" spans="1:29" x14ac:dyDescent="0.2">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row>
    <row r="368" spans="1:29" x14ac:dyDescent="0.2">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row>
    <row r="369" spans="1:29" x14ac:dyDescent="0.2">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row>
    <row r="370" spans="1:29" x14ac:dyDescent="0.2">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row>
    <row r="371" spans="1:29" x14ac:dyDescent="0.2">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row>
    <row r="372" spans="1:29" x14ac:dyDescent="0.2">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row>
    <row r="373" spans="1:29" x14ac:dyDescent="0.2">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row>
    <row r="374" spans="1:29" x14ac:dyDescent="0.2">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row>
    <row r="375" spans="1:29" x14ac:dyDescent="0.2">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row>
    <row r="376" spans="1:29" x14ac:dyDescent="0.2">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row>
    <row r="377" spans="1:29" x14ac:dyDescent="0.2">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row>
    <row r="378" spans="1:29" x14ac:dyDescent="0.2">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row>
    <row r="379" spans="1:29" x14ac:dyDescent="0.2">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row>
    <row r="380" spans="1:29" x14ac:dyDescent="0.2">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row>
    <row r="381" spans="1:29" x14ac:dyDescent="0.2">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row>
    <row r="382" spans="1:29" x14ac:dyDescent="0.2">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row>
    <row r="383" spans="1:29" x14ac:dyDescent="0.2">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row>
    <row r="384" spans="1:29" x14ac:dyDescent="0.2">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row>
    <row r="385" spans="1:29" x14ac:dyDescent="0.2">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row>
    <row r="386" spans="1:29" x14ac:dyDescent="0.2">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row>
    <row r="387" spans="1:29" x14ac:dyDescent="0.2">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row>
    <row r="388" spans="1:29" x14ac:dyDescent="0.2">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row>
    <row r="389" spans="1:29" x14ac:dyDescent="0.2">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row>
    <row r="390" spans="1:29" x14ac:dyDescent="0.2">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row>
    <row r="391" spans="1:29" x14ac:dyDescent="0.2">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row>
    <row r="392" spans="1:29" x14ac:dyDescent="0.2">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row>
    <row r="393" spans="1:29" x14ac:dyDescent="0.2">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row>
    <row r="394" spans="1:29" x14ac:dyDescent="0.2">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row>
    <row r="395" spans="1:29" x14ac:dyDescent="0.2">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row>
    <row r="396" spans="1:29" x14ac:dyDescent="0.2">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row>
    <row r="397" spans="1:29" x14ac:dyDescent="0.2">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row>
    <row r="398" spans="1:29" x14ac:dyDescent="0.2">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row>
    <row r="399" spans="1:29" x14ac:dyDescent="0.2">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row>
    <row r="400" spans="1:29" x14ac:dyDescent="0.2">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row>
    <row r="401" spans="1:29" x14ac:dyDescent="0.2">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row>
    <row r="402" spans="1:29" x14ac:dyDescent="0.2">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row>
    <row r="403" spans="1:29" x14ac:dyDescent="0.2">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row>
    <row r="404" spans="1:29" x14ac:dyDescent="0.2">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row>
    <row r="405" spans="1:29" x14ac:dyDescent="0.2">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row>
    <row r="406" spans="1:29" x14ac:dyDescent="0.2">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row>
    <row r="407" spans="1:29" x14ac:dyDescent="0.2">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row>
    <row r="408" spans="1:29" x14ac:dyDescent="0.2">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row>
    <row r="409" spans="1:29" x14ac:dyDescent="0.2">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row>
    <row r="410" spans="1:29" x14ac:dyDescent="0.2">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row>
    <row r="411" spans="1:29" x14ac:dyDescent="0.2">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row>
    <row r="412" spans="1:29" x14ac:dyDescent="0.2">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row>
    <row r="413" spans="1:29" x14ac:dyDescent="0.2">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row>
    <row r="414" spans="1:29" x14ac:dyDescent="0.2">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row>
    <row r="415" spans="1:29" x14ac:dyDescent="0.2">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row>
    <row r="416" spans="1:29" x14ac:dyDescent="0.2">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row>
    <row r="417" spans="1:29" x14ac:dyDescent="0.2">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row>
    <row r="418" spans="1:29" x14ac:dyDescent="0.2">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row>
    <row r="419" spans="1:29" x14ac:dyDescent="0.2">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row>
    <row r="420" spans="1:29" x14ac:dyDescent="0.2">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row>
    <row r="421" spans="1:29" x14ac:dyDescent="0.2">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row>
    <row r="422" spans="1:29" x14ac:dyDescent="0.2">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row>
    <row r="423" spans="1:29" x14ac:dyDescent="0.2">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row>
    <row r="424" spans="1:29" x14ac:dyDescent="0.2">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row>
    <row r="425" spans="1:29" x14ac:dyDescent="0.2">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row>
    <row r="426" spans="1:29" x14ac:dyDescent="0.2">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row>
    <row r="427" spans="1:29" x14ac:dyDescent="0.2">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row>
    <row r="428" spans="1:29" x14ac:dyDescent="0.2">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row>
    <row r="429" spans="1:29" x14ac:dyDescent="0.2">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row>
    <row r="430" spans="1:29" x14ac:dyDescent="0.2">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row>
    <row r="431" spans="1:29" x14ac:dyDescent="0.2">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row>
    <row r="432" spans="1:29" x14ac:dyDescent="0.2">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row>
    <row r="433" spans="1:29" x14ac:dyDescent="0.2">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row>
    <row r="434" spans="1:29" x14ac:dyDescent="0.2">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row>
    <row r="435" spans="1:29" x14ac:dyDescent="0.2">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row>
    <row r="436" spans="1:29" x14ac:dyDescent="0.2">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row>
    <row r="437" spans="1:29" x14ac:dyDescent="0.2">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row>
    <row r="438" spans="1:29" x14ac:dyDescent="0.2">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row>
    <row r="439" spans="1:29" x14ac:dyDescent="0.2">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row>
    <row r="440" spans="1:29" x14ac:dyDescent="0.2">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row>
    <row r="441" spans="1:29" x14ac:dyDescent="0.2">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row>
    <row r="442" spans="1:29" x14ac:dyDescent="0.2">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row>
    <row r="443" spans="1:29" x14ac:dyDescent="0.2">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row>
    <row r="444" spans="1:29" x14ac:dyDescent="0.2">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row>
    <row r="445" spans="1:29" x14ac:dyDescent="0.2">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row>
    <row r="446" spans="1:29" x14ac:dyDescent="0.2">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row>
    <row r="447" spans="1:29" x14ac:dyDescent="0.2">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row>
    <row r="448" spans="1:29" x14ac:dyDescent="0.2">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row>
    <row r="449" spans="1:29" x14ac:dyDescent="0.2">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row>
    <row r="450" spans="1:29" x14ac:dyDescent="0.2">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row>
    <row r="451" spans="1:29" x14ac:dyDescent="0.2">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row>
    <row r="452" spans="1:29" x14ac:dyDescent="0.2">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row>
    <row r="453" spans="1:29" x14ac:dyDescent="0.2">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row>
    <row r="454" spans="1:29" x14ac:dyDescent="0.2">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row>
    <row r="455" spans="1:29" x14ac:dyDescent="0.2">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row>
    <row r="456" spans="1:29" x14ac:dyDescent="0.2">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row>
    <row r="457" spans="1:29" x14ac:dyDescent="0.2">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row>
    <row r="458" spans="1:29" x14ac:dyDescent="0.2">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row>
    <row r="459" spans="1:29" x14ac:dyDescent="0.2">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row>
    <row r="460" spans="1:29" x14ac:dyDescent="0.2">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row>
    <row r="461" spans="1:29" x14ac:dyDescent="0.2">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row>
    <row r="462" spans="1:29" x14ac:dyDescent="0.2">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row>
    <row r="463" spans="1:29" x14ac:dyDescent="0.2">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row>
    <row r="464" spans="1:29" x14ac:dyDescent="0.2">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row>
    <row r="465" spans="1:29" x14ac:dyDescent="0.2">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row>
    <row r="466" spans="1:29" x14ac:dyDescent="0.2">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row>
    <row r="467" spans="1:29" x14ac:dyDescent="0.2">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row>
    <row r="468" spans="1:29" x14ac:dyDescent="0.2">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row>
    <row r="469" spans="1:29" x14ac:dyDescent="0.2">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row>
    <row r="470" spans="1:29" x14ac:dyDescent="0.2">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row>
    <row r="471" spans="1:29" x14ac:dyDescent="0.2">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row>
    <row r="472" spans="1:29" x14ac:dyDescent="0.2">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row>
    <row r="473" spans="1:29" x14ac:dyDescent="0.2">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row>
    <row r="474" spans="1:29" x14ac:dyDescent="0.2">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row>
    <row r="475" spans="1:29" x14ac:dyDescent="0.2">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row>
    <row r="476" spans="1:29" x14ac:dyDescent="0.2">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row>
    <row r="477" spans="1:29" x14ac:dyDescent="0.2">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row>
    <row r="478" spans="1:29" x14ac:dyDescent="0.2">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row>
    <row r="479" spans="1:29" x14ac:dyDescent="0.2">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row>
    <row r="480" spans="1:29" x14ac:dyDescent="0.2">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row>
    <row r="481" spans="1:29" x14ac:dyDescent="0.2">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row>
    <row r="482" spans="1:29" x14ac:dyDescent="0.2">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row>
    <row r="483" spans="1:29" x14ac:dyDescent="0.2">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row>
    <row r="484" spans="1:29" x14ac:dyDescent="0.2">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row>
    <row r="485" spans="1:29" x14ac:dyDescent="0.2">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row>
    <row r="486" spans="1:29" x14ac:dyDescent="0.2">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row>
    <row r="487" spans="1:29" x14ac:dyDescent="0.2">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row>
    <row r="488" spans="1:29" x14ac:dyDescent="0.2">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row>
    <row r="489" spans="1:29" x14ac:dyDescent="0.2">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row>
    <row r="490" spans="1:29" x14ac:dyDescent="0.2">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row>
    <row r="491" spans="1:29" x14ac:dyDescent="0.2">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row>
    <row r="492" spans="1:29" x14ac:dyDescent="0.2">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row>
    <row r="493" spans="1:29" x14ac:dyDescent="0.2">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row>
    <row r="494" spans="1:29" x14ac:dyDescent="0.2">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row>
    <row r="495" spans="1:29" x14ac:dyDescent="0.2">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row>
    <row r="496" spans="1:29" x14ac:dyDescent="0.2">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row>
    <row r="497" spans="2:29" x14ac:dyDescent="0.2">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row>
    <row r="498" spans="2:29" x14ac:dyDescent="0.2">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row>
    <row r="499" spans="2:29" x14ac:dyDescent="0.2">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row>
    <row r="500" spans="2:29" x14ac:dyDescent="0.2">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row>
    <row r="501" spans="2:29" x14ac:dyDescent="0.2">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row>
    <row r="502" spans="2:29" x14ac:dyDescent="0.2">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row>
    <row r="503" spans="2:29" x14ac:dyDescent="0.2">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row>
    <row r="504" spans="2:29" x14ac:dyDescent="0.2">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row>
    <row r="505" spans="2:29" x14ac:dyDescent="0.2">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row>
    <row r="506" spans="2:29" x14ac:dyDescent="0.2">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row>
    <row r="507" spans="2:29" x14ac:dyDescent="0.2">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row>
    <row r="508" spans="2:29" x14ac:dyDescent="0.2">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row>
    <row r="509" spans="2:29" x14ac:dyDescent="0.2">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row>
    <row r="510" spans="2:29" x14ac:dyDescent="0.2">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row>
    <row r="511" spans="2:29" x14ac:dyDescent="0.2">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row>
    <row r="512" spans="2:29" x14ac:dyDescent="0.2">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row>
    <row r="513" spans="2:29" x14ac:dyDescent="0.2">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row>
    <row r="514" spans="2:29" x14ac:dyDescent="0.2">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row>
    <row r="515" spans="2:29" x14ac:dyDescent="0.2">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row>
    <row r="516" spans="2:29" x14ac:dyDescent="0.2">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row>
    <row r="517" spans="2:29" x14ac:dyDescent="0.2">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row>
    <row r="518" spans="2:29" x14ac:dyDescent="0.2">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row>
    <row r="519" spans="2:29" x14ac:dyDescent="0.2">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row>
    <row r="520" spans="2:29" x14ac:dyDescent="0.2">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row>
    <row r="521" spans="2:29" x14ac:dyDescent="0.2">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row>
    <row r="522" spans="2:29" x14ac:dyDescent="0.2">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row>
    <row r="523" spans="2:29" x14ac:dyDescent="0.2">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row>
    <row r="524" spans="2:29" x14ac:dyDescent="0.2">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row>
    <row r="525" spans="2:29" x14ac:dyDescent="0.2">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row>
    <row r="526" spans="2:29" x14ac:dyDescent="0.2">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row>
    <row r="527" spans="2:29" x14ac:dyDescent="0.2">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row>
    <row r="528" spans="2:29" x14ac:dyDescent="0.2">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row>
    <row r="529" spans="2:29" x14ac:dyDescent="0.2">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row>
    <row r="530" spans="2:29" x14ac:dyDescent="0.2">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row>
    <row r="531" spans="2:29" x14ac:dyDescent="0.2">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row>
    <row r="532" spans="2:29" x14ac:dyDescent="0.2">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row>
    <row r="533" spans="2:29" x14ac:dyDescent="0.2">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row>
    <row r="534" spans="2:29" x14ac:dyDescent="0.2">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row>
    <row r="535" spans="2:29" x14ac:dyDescent="0.2">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row>
    <row r="536" spans="2:29" x14ac:dyDescent="0.2">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row>
    <row r="537" spans="2:29" x14ac:dyDescent="0.2">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row>
    <row r="538" spans="2:29" x14ac:dyDescent="0.2">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row>
    <row r="539" spans="2:29" x14ac:dyDescent="0.2">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row>
    <row r="540" spans="2:29" x14ac:dyDescent="0.2">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row>
    <row r="541" spans="2:29" x14ac:dyDescent="0.2">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row>
    <row r="542" spans="2:29" x14ac:dyDescent="0.2">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row>
    <row r="543" spans="2:29" x14ac:dyDescent="0.2">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row>
    <row r="544" spans="2:29" x14ac:dyDescent="0.2">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row>
    <row r="545" spans="2:29" x14ac:dyDescent="0.2">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row>
    <row r="546" spans="2:29" x14ac:dyDescent="0.2">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row>
    <row r="547" spans="2:29" x14ac:dyDescent="0.2">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row>
    <row r="548" spans="2:29" x14ac:dyDescent="0.2">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row>
    <row r="549" spans="2:29" x14ac:dyDescent="0.2">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row>
    <row r="550" spans="2:29" x14ac:dyDescent="0.2">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row>
    <row r="551" spans="2:29" x14ac:dyDescent="0.2">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row>
    <row r="552" spans="2:29" x14ac:dyDescent="0.2">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row>
    <row r="553" spans="2:29" x14ac:dyDescent="0.2">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row>
    <row r="554" spans="2:29" x14ac:dyDescent="0.2">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row>
    <row r="555" spans="2:29" x14ac:dyDescent="0.2">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row>
    <row r="556" spans="2:29" x14ac:dyDescent="0.2">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row>
    <row r="557" spans="2:29" x14ac:dyDescent="0.2">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row>
    <row r="558" spans="2:29" x14ac:dyDescent="0.2">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row>
    <row r="559" spans="2:29" x14ac:dyDescent="0.2">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row>
    <row r="560" spans="2:29" x14ac:dyDescent="0.2">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row>
    <row r="561" spans="2:29" x14ac:dyDescent="0.2">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row>
    <row r="562" spans="2:29" x14ac:dyDescent="0.2">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row>
    <row r="563" spans="2:29" x14ac:dyDescent="0.2">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row>
    <row r="564" spans="2:29" x14ac:dyDescent="0.2">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row>
    <row r="565" spans="2:29" x14ac:dyDescent="0.2">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row>
    <row r="566" spans="2:29" x14ac:dyDescent="0.2">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row>
    <row r="567" spans="2:29" x14ac:dyDescent="0.2">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row>
    <row r="568" spans="2:29" x14ac:dyDescent="0.2">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row>
    <row r="569" spans="2:29" x14ac:dyDescent="0.2">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row>
    <row r="570" spans="2:29" x14ac:dyDescent="0.2">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row>
    <row r="571" spans="2:29" x14ac:dyDescent="0.2">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row>
    <row r="572" spans="2:29" x14ac:dyDescent="0.2">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row>
    <row r="573" spans="2:29" x14ac:dyDescent="0.2">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row>
    <row r="574" spans="2:29" x14ac:dyDescent="0.2">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row>
    <row r="575" spans="2:29" x14ac:dyDescent="0.2">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row>
    <row r="576" spans="2:29" x14ac:dyDescent="0.2">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row>
    <row r="577" spans="2:29" x14ac:dyDescent="0.2">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row>
    <row r="578" spans="2:29" x14ac:dyDescent="0.2">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row>
    <row r="579" spans="2:29" x14ac:dyDescent="0.2">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row>
    <row r="580" spans="2:29" x14ac:dyDescent="0.2">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row>
    <row r="581" spans="2:29" x14ac:dyDescent="0.2">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row>
    <row r="582" spans="2:29" x14ac:dyDescent="0.2">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row>
    <row r="583" spans="2:29" x14ac:dyDescent="0.2">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row>
    <row r="584" spans="2:29" x14ac:dyDescent="0.2">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row>
    <row r="585" spans="2:29" x14ac:dyDescent="0.2">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row>
    <row r="586" spans="2:29" x14ac:dyDescent="0.2">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row>
    <row r="587" spans="2:29" x14ac:dyDescent="0.2">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row>
    <row r="588" spans="2:29" x14ac:dyDescent="0.2">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row>
    <row r="589" spans="2:29" x14ac:dyDescent="0.2">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row>
    <row r="590" spans="2:29" x14ac:dyDescent="0.2">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row>
    <row r="591" spans="2:29" x14ac:dyDescent="0.2">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row>
    <row r="592" spans="2:29" x14ac:dyDescent="0.2">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row>
    <row r="593" spans="2:29" x14ac:dyDescent="0.2">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row>
    <row r="594" spans="2:29" x14ac:dyDescent="0.2">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row>
    <row r="595" spans="2:29" x14ac:dyDescent="0.2">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row>
    <row r="596" spans="2:29" x14ac:dyDescent="0.2">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row>
    <row r="597" spans="2:29" x14ac:dyDescent="0.2">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row>
    <row r="598" spans="2:29" x14ac:dyDescent="0.2">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row>
    <row r="599" spans="2:29" x14ac:dyDescent="0.2">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row>
    <row r="600" spans="2:29" x14ac:dyDescent="0.2">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row>
    <row r="601" spans="2:29" x14ac:dyDescent="0.2">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row>
    <row r="602" spans="2:29" x14ac:dyDescent="0.2">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row>
    <row r="603" spans="2:29" x14ac:dyDescent="0.2">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row>
    <row r="604" spans="2:29" x14ac:dyDescent="0.2">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row>
    <row r="605" spans="2:29" x14ac:dyDescent="0.2">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row>
    <row r="606" spans="2:29" x14ac:dyDescent="0.2">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row>
    <row r="607" spans="2:29" x14ac:dyDescent="0.2">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row>
    <row r="608" spans="2:29" x14ac:dyDescent="0.2">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row>
    <row r="609" spans="2:29" x14ac:dyDescent="0.2">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row>
    <row r="610" spans="2:29" x14ac:dyDescent="0.2">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row>
    <row r="611" spans="2:29" x14ac:dyDescent="0.2">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row>
    <row r="612" spans="2:29" x14ac:dyDescent="0.2">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row>
    <row r="613" spans="2:29" x14ac:dyDescent="0.2">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row>
    <row r="614" spans="2:29" x14ac:dyDescent="0.2">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row>
    <row r="615" spans="2:29" x14ac:dyDescent="0.2">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row>
    <row r="616" spans="2:29" x14ac:dyDescent="0.2">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row>
    <row r="617" spans="2:29" x14ac:dyDescent="0.2">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row>
    <row r="618" spans="2:29" x14ac:dyDescent="0.2">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row>
    <row r="619" spans="2:29" x14ac:dyDescent="0.2">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row>
    <row r="620" spans="2:29" x14ac:dyDescent="0.2">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row>
    <row r="621" spans="2:29" x14ac:dyDescent="0.2">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row>
    <row r="622" spans="2:29" x14ac:dyDescent="0.2">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row>
    <row r="623" spans="2:29" x14ac:dyDescent="0.2">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row>
    <row r="624" spans="2:29" x14ac:dyDescent="0.2">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row>
    <row r="625" spans="2:29" x14ac:dyDescent="0.2">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row>
    <row r="626" spans="2:29" x14ac:dyDescent="0.2">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row>
    <row r="627" spans="2:29" x14ac:dyDescent="0.2">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row>
    <row r="628" spans="2:29" x14ac:dyDescent="0.2">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row>
    <row r="629" spans="2:29" x14ac:dyDescent="0.2">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row>
    <row r="630" spans="2:29" x14ac:dyDescent="0.2">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row>
    <row r="631" spans="2:29" x14ac:dyDescent="0.2">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row>
    <row r="632" spans="2:29" x14ac:dyDescent="0.2">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row>
    <row r="633" spans="2:29" x14ac:dyDescent="0.2">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row>
    <row r="634" spans="2:29" x14ac:dyDescent="0.2">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row>
    <row r="635" spans="2:29" x14ac:dyDescent="0.2">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row>
    <row r="636" spans="2:29" x14ac:dyDescent="0.2">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row>
    <row r="637" spans="2:29" x14ac:dyDescent="0.2">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row>
    <row r="638" spans="2:29" x14ac:dyDescent="0.2">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row>
    <row r="639" spans="2:29" x14ac:dyDescent="0.2">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row>
    <row r="640" spans="2:29" x14ac:dyDescent="0.2">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row>
    <row r="641" spans="2:29" x14ac:dyDescent="0.2">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row>
    <row r="642" spans="2:29" x14ac:dyDescent="0.2">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row>
    <row r="643" spans="2:29" x14ac:dyDescent="0.2">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row>
    <row r="644" spans="2:29" x14ac:dyDescent="0.2">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row>
    <row r="645" spans="2:29" x14ac:dyDescent="0.2">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row>
    <row r="646" spans="2:29" x14ac:dyDescent="0.2">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row>
    <row r="647" spans="2:29" x14ac:dyDescent="0.2">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row>
    <row r="648" spans="2:29" x14ac:dyDescent="0.2">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row>
    <row r="649" spans="2:29" x14ac:dyDescent="0.2">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row>
    <row r="650" spans="2:29" x14ac:dyDescent="0.2">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row>
    <row r="651" spans="2:29" x14ac:dyDescent="0.2">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row>
    <row r="652" spans="2:29" x14ac:dyDescent="0.2">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row>
    <row r="653" spans="2:29" x14ac:dyDescent="0.2">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row>
    <row r="654" spans="2:29" x14ac:dyDescent="0.2">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row>
    <row r="655" spans="2:29" x14ac:dyDescent="0.2">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row>
    <row r="656" spans="2:29" x14ac:dyDescent="0.2">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row>
    <row r="657" spans="2:29" x14ac:dyDescent="0.2">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row>
    <row r="658" spans="2:29" x14ac:dyDescent="0.2">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row>
    <row r="659" spans="2:29" x14ac:dyDescent="0.2">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row>
    <row r="660" spans="2:29" x14ac:dyDescent="0.2">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row>
    <row r="661" spans="2:29" x14ac:dyDescent="0.2">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row>
  </sheetData>
  <pageMargins left="0.75" right="0.75" top="1" bottom="1" header="0.5" footer="0.5"/>
  <pageSetup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9CCFF"/>
  </sheetPr>
  <dimension ref="B1:T1176"/>
  <sheetViews>
    <sheetView zoomScale="120" zoomScaleNormal="120" workbookViewId="0"/>
  </sheetViews>
  <sheetFormatPr baseColWidth="10" defaultColWidth="9" defaultRowHeight="15" x14ac:dyDescent="0.2"/>
  <cols>
    <col min="1" max="1" width="9" style="2563"/>
    <col min="2" max="2" width="4.83203125" style="2562" customWidth="1"/>
    <col min="3" max="3" width="15.5" style="2563" customWidth="1"/>
    <col min="4" max="4" width="21.5" style="2563" customWidth="1"/>
    <col min="5" max="5" width="15.1640625" style="2563" customWidth="1"/>
    <col min="6" max="6" width="19.33203125" style="2563" customWidth="1"/>
    <col min="7" max="7" width="20.5" style="2563" bestFit="1" customWidth="1"/>
    <col min="8" max="8" width="16.1640625" style="2563" customWidth="1"/>
    <col min="9" max="9" width="16.5" style="2563" customWidth="1"/>
    <col min="10" max="10" width="16.33203125" style="2563" customWidth="1"/>
    <col min="11" max="11" width="36.6640625" style="2563" customWidth="1"/>
    <col min="12" max="12" width="18" style="2563" customWidth="1"/>
    <col min="13" max="13" width="15.33203125" style="2563" customWidth="1"/>
    <col min="14" max="14" width="15" style="2563" customWidth="1"/>
    <col min="15" max="15" width="13.83203125" style="2563" customWidth="1"/>
    <col min="16" max="16" width="13.6640625" style="2563" customWidth="1"/>
    <col min="17" max="16384" width="9" style="2563"/>
  </cols>
  <sheetData>
    <row r="1" spans="3:11" ht="6" customHeight="1" x14ac:dyDescent="0.2"/>
    <row r="2" spans="3:11" ht="12" customHeight="1" x14ac:dyDescent="0.2"/>
    <row r="3" spans="3:11" ht="28.5" customHeight="1" thickBot="1" x14ac:dyDescent="0.25"/>
    <row r="4" spans="3:11" ht="17.25" customHeight="1" thickBot="1" x14ac:dyDescent="0.25">
      <c r="E4" s="2564"/>
      <c r="G4" s="3156" t="s">
        <v>216</v>
      </c>
      <c r="H4" s="3157"/>
      <c r="I4" s="3158"/>
    </row>
    <row r="5" spans="3:11" ht="17.25" customHeight="1" thickBot="1" x14ac:dyDescent="0.25">
      <c r="D5" s="2565"/>
      <c r="E5" s="2565"/>
      <c r="G5" s="2566" t="s">
        <v>501</v>
      </c>
      <c r="H5" s="3156" t="s">
        <v>367</v>
      </c>
      <c r="I5" s="3158"/>
    </row>
    <row r="6" spans="3:11" ht="17.25" customHeight="1" thickBot="1" x14ac:dyDescent="0.25">
      <c r="D6" s="2565"/>
      <c r="E6" s="2565"/>
      <c r="G6" s="2567">
        <v>1</v>
      </c>
      <c r="H6" s="3159" t="s">
        <v>389</v>
      </c>
      <c r="I6" s="3160"/>
    </row>
    <row r="7" spans="3:11" ht="17.25" customHeight="1" thickBot="1" x14ac:dyDescent="0.25">
      <c r="D7" s="2565"/>
      <c r="E7" s="2565"/>
      <c r="G7" s="2568">
        <v>2</v>
      </c>
      <c r="H7" s="3161" t="s">
        <v>368</v>
      </c>
      <c r="I7" s="3162"/>
    </row>
    <row r="8" spans="3:11" ht="17.25" customHeight="1" thickBot="1" x14ac:dyDescent="0.25">
      <c r="D8" s="2565"/>
      <c r="E8" s="2565"/>
      <c r="G8" s="2568">
        <v>3</v>
      </c>
      <c r="H8" s="3161" t="s">
        <v>515</v>
      </c>
      <c r="I8" s="3162"/>
    </row>
    <row r="9" spans="3:11" ht="17.25" customHeight="1" thickBot="1" x14ac:dyDescent="0.25">
      <c r="D9" s="2565"/>
      <c r="E9" s="2565"/>
      <c r="G9" s="2568">
        <v>4</v>
      </c>
      <c r="H9" s="3163" t="s">
        <v>369</v>
      </c>
      <c r="I9" s="3164"/>
    </row>
    <row r="10" spans="3:11" ht="21" hidden="1" customHeight="1" thickBot="1" x14ac:dyDescent="0.25">
      <c r="G10" s="2568">
        <v>5</v>
      </c>
      <c r="H10" s="3159" t="s">
        <v>390</v>
      </c>
      <c r="I10" s="3160"/>
    </row>
    <row r="11" spans="3:11" ht="18" customHeight="1" thickBot="1" x14ac:dyDescent="0.25">
      <c r="G11" s="2569">
        <v>5</v>
      </c>
      <c r="H11" s="3159" t="s">
        <v>420</v>
      </c>
      <c r="I11" s="3160"/>
    </row>
    <row r="12" spans="3:11" ht="28.5" customHeight="1" thickBot="1" x14ac:dyDescent="0.25">
      <c r="E12" s="2570" t="s">
        <v>444</v>
      </c>
      <c r="H12" s="2571"/>
      <c r="I12" s="2571"/>
    </row>
    <row r="13" spans="3:11" ht="15.75" customHeight="1" thickBot="1" x14ac:dyDescent="0.25">
      <c r="C13" s="2572" t="s">
        <v>1065</v>
      </c>
      <c r="D13" s="2573"/>
      <c r="E13" s="2573"/>
      <c r="F13" s="2573"/>
      <c r="G13" s="2573"/>
      <c r="H13" s="2573"/>
      <c r="I13" s="2573"/>
      <c r="J13" s="2573"/>
      <c r="K13" s="2574"/>
    </row>
    <row r="14" spans="3:11" x14ac:dyDescent="0.2">
      <c r="C14" s="2575"/>
      <c r="D14" s="2576"/>
      <c r="E14" s="2576"/>
      <c r="F14" s="2576"/>
      <c r="G14" s="2576"/>
      <c r="H14" s="2576"/>
      <c r="I14" s="2576"/>
      <c r="J14" s="2576"/>
      <c r="K14" s="2577"/>
    </row>
    <row r="15" spans="3:11" x14ac:dyDescent="0.2">
      <c r="C15" s="2575"/>
      <c r="D15" s="2576"/>
      <c r="E15" s="2576"/>
      <c r="F15" s="2576"/>
      <c r="G15" s="2576"/>
      <c r="H15" s="2576"/>
      <c r="I15" s="2576"/>
      <c r="J15" s="2576"/>
      <c r="K15" s="2577"/>
    </row>
    <row r="16" spans="3:11" x14ac:dyDescent="0.2">
      <c r="C16" s="2575"/>
      <c r="D16" s="2576"/>
      <c r="E16" s="2576"/>
      <c r="F16" s="2576"/>
      <c r="G16" s="2576"/>
      <c r="H16" s="2576"/>
      <c r="I16" s="2576"/>
      <c r="J16" s="2576"/>
      <c r="K16" s="2577"/>
    </row>
    <row r="17" spans="3:13" x14ac:dyDescent="0.2">
      <c r="C17" s="2575"/>
      <c r="D17" s="2576"/>
      <c r="E17" s="2576"/>
      <c r="F17" s="225"/>
      <c r="G17" s="2576"/>
      <c r="H17" s="2576"/>
      <c r="I17" s="2576"/>
      <c r="J17" s="2576"/>
      <c r="K17" s="2578"/>
    </row>
    <row r="18" spans="3:13" x14ac:dyDescent="0.2">
      <c r="C18" s="2575"/>
      <c r="D18" s="2576"/>
      <c r="E18" s="2576"/>
      <c r="F18" s="2576"/>
      <c r="G18" s="2576"/>
      <c r="H18" s="2576"/>
      <c r="I18" s="2576"/>
      <c r="J18" s="2576"/>
      <c r="K18" s="2577"/>
    </row>
    <row r="19" spans="3:13" ht="12.75" customHeight="1" x14ac:dyDescent="0.2">
      <c r="C19" s="2575"/>
      <c r="D19" s="2576"/>
      <c r="E19" s="2576"/>
      <c r="F19" s="2576"/>
      <c r="G19" s="2576"/>
      <c r="H19" s="2576"/>
      <c r="I19" s="2576"/>
      <c r="J19" s="2576"/>
      <c r="K19" s="2577"/>
    </row>
    <row r="20" spans="3:13" ht="11.25" customHeight="1" x14ac:dyDescent="0.2">
      <c r="C20" s="2575"/>
      <c r="D20" s="2576"/>
      <c r="E20" s="2576"/>
      <c r="F20" s="2576"/>
      <c r="G20" s="2576"/>
      <c r="H20" s="2576"/>
      <c r="I20" s="2576"/>
      <c r="J20" s="2576"/>
      <c r="K20" s="2577"/>
    </row>
    <row r="21" spans="3:13" ht="18" customHeight="1" x14ac:dyDescent="0.2">
      <c r="C21" s="2575"/>
      <c r="D21" s="2576"/>
      <c r="E21" s="2576"/>
      <c r="F21" s="2576"/>
      <c r="G21" s="2579"/>
      <c r="H21" s="2576"/>
      <c r="I21" s="2579"/>
      <c r="J21" s="2576"/>
      <c r="K21" s="2577"/>
      <c r="L21" s="2576"/>
    </row>
    <row r="22" spans="3:13" ht="17.25" customHeight="1" x14ac:dyDescent="0.2">
      <c r="C22" s="1792"/>
      <c r="D22" s="1793"/>
      <c r="E22" s="1793"/>
      <c r="F22" s="1793"/>
      <c r="G22" s="1793"/>
      <c r="H22" s="1793"/>
      <c r="I22" s="1793"/>
      <c r="J22" s="1793"/>
      <c r="K22" s="1794"/>
    </row>
    <row r="23" spans="3:13" ht="17.25" customHeight="1" x14ac:dyDescent="0.2">
      <c r="C23" s="1792"/>
      <c r="D23" s="2579"/>
      <c r="E23" s="2579"/>
      <c r="F23" s="2579"/>
      <c r="G23" s="2579"/>
      <c r="H23" s="2579"/>
      <c r="I23" s="2579"/>
      <c r="J23" s="2579"/>
      <c r="K23" s="2580"/>
    </row>
    <row r="24" spans="3:13" ht="15.75" customHeight="1" x14ac:dyDescent="0.2">
      <c r="C24" s="2581"/>
      <c r="D24" s="2579"/>
      <c r="F24" s="2579"/>
      <c r="G24" s="2579"/>
      <c r="H24" s="2579"/>
      <c r="I24" s="225"/>
      <c r="J24" s="2579"/>
      <c r="K24" s="1794"/>
    </row>
    <row r="25" spans="3:13" ht="16.5" customHeight="1" x14ac:dyDescent="0.2">
      <c r="C25" s="1792"/>
      <c r="D25" s="1793"/>
      <c r="E25" s="1793"/>
      <c r="F25" s="1793"/>
      <c r="G25" s="1793"/>
      <c r="H25" s="1793"/>
      <c r="I25" s="2579"/>
      <c r="J25" s="1793"/>
      <c r="K25" s="1794"/>
    </row>
    <row r="26" spans="3:13" ht="21" customHeight="1" x14ac:dyDescent="0.2">
      <c r="C26" s="2575"/>
      <c r="D26" s="2582"/>
      <c r="E26" s="2576"/>
      <c r="F26" s="2576"/>
      <c r="G26" s="2576"/>
      <c r="H26" s="2576"/>
      <c r="I26" s="2576"/>
      <c r="J26" s="2576"/>
      <c r="K26" s="2577"/>
    </row>
    <row r="27" spans="3:13" ht="17.25" customHeight="1" x14ac:dyDescent="0.2">
      <c r="C27" s="2575"/>
      <c r="D27" s="2576"/>
      <c r="E27" s="2576"/>
      <c r="F27" s="2576"/>
      <c r="G27" s="2576"/>
      <c r="H27" s="2576"/>
      <c r="I27" s="2576"/>
      <c r="J27" s="2576"/>
      <c r="K27" s="2577"/>
    </row>
    <row r="28" spans="3:13" ht="14.25" customHeight="1" x14ac:dyDescent="0.2">
      <c r="C28" s="1792"/>
      <c r="D28" s="1793"/>
      <c r="E28" s="1793"/>
      <c r="F28" s="1793"/>
      <c r="G28" s="1793"/>
      <c r="H28" s="1793"/>
      <c r="I28" s="1793"/>
      <c r="J28" s="1793"/>
      <c r="K28" s="1794"/>
      <c r="M28" s="2583"/>
    </row>
    <row r="29" spans="3:13" ht="14.25" hidden="1" customHeight="1" x14ac:dyDescent="0.2">
      <c r="C29" s="1792"/>
      <c r="D29" s="1793"/>
      <c r="E29" s="1793"/>
      <c r="F29" s="1793"/>
      <c r="G29" s="1793"/>
      <c r="H29" s="1793"/>
      <c r="I29" s="1793"/>
      <c r="J29" s="1793"/>
      <c r="K29" s="1794"/>
      <c r="M29" s="2584"/>
    </row>
    <row r="30" spans="3:13" ht="15" hidden="1" customHeight="1" x14ac:dyDescent="0.2">
      <c r="C30" s="1792"/>
      <c r="D30" s="1793"/>
      <c r="E30" s="2579"/>
      <c r="F30" s="225"/>
      <c r="G30" s="1793"/>
      <c r="H30" s="1793"/>
      <c r="I30" s="1793"/>
      <c r="J30" s="1793"/>
      <c r="K30" s="1794"/>
      <c r="L30" s="1793"/>
      <c r="M30" s="2585"/>
    </row>
    <row r="31" spans="3:13" ht="14.25" hidden="1" customHeight="1" x14ac:dyDescent="0.2">
      <c r="C31" s="1792"/>
      <c r="D31" s="1793"/>
      <c r="F31" s="1793"/>
      <c r="G31" s="1793"/>
      <c r="H31" s="1793"/>
      <c r="I31" s="1793"/>
      <c r="J31" s="1793"/>
      <c r="K31" s="1794"/>
      <c r="M31" s="2584"/>
    </row>
    <row r="32" spans="3:13" ht="15.75" hidden="1" customHeight="1" x14ac:dyDescent="0.2">
      <c r="C32" s="1792"/>
      <c r="D32" s="2582"/>
      <c r="E32" s="1793"/>
      <c r="F32" s="1793"/>
      <c r="G32" s="1793"/>
      <c r="H32" s="1793"/>
      <c r="I32" s="1793"/>
      <c r="J32" s="1793"/>
      <c r="K32" s="1794"/>
      <c r="L32" s="2586"/>
    </row>
    <row r="33" spans="2:11" ht="15.75" customHeight="1" thickBot="1" x14ac:dyDescent="0.25">
      <c r="B33" s="231"/>
      <c r="C33" s="2587"/>
      <c r="D33" s="2588"/>
      <c r="E33" s="2588"/>
      <c r="F33" s="2588"/>
      <c r="G33" s="2588"/>
      <c r="H33" s="2588"/>
      <c r="I33" s="2588"/>
      <c r="J33" s="2588"/>
      <c r="K33" s="2589"/>
    </row>
    <row r="34" spans="2:11" ht="43.5" customHeight="1" x14ac:dyDescent="0.2"/>
    <row r="35" spans="2:11" ht="58.5" customHeight="1" x14ac:dyDescent="0.2"/>
    <row r="36" spans="2:11" ht="58.5" customHeight="1" thickBot="1" x14ac:dyDescent="0.25"/>
    <row r="37" spans="2:11" ht="15" customHeight="1" thickBot="1" x14ac:dyDescent="0.25">
      <c r="D37" s="3188" t="s">
        <v>403</v>
      </c>
      <c r="E37" s="3189"/>
      <c r="F37" s="3189"/>
      <c r="G37" s="3189"/>
      <c r="H37" s="3189"/>
      <c r="I37" s="3189"/>
      <c r="J37" s="3190"/>
    </row>
    <row r="38" spans="2:11" ht="15" customHeight="1" thickBot="1" x14ac:dyDescent="0.25">
      <c r="D38" s="3191" t="s">
        <v>356</v>
      </c>
      <c r="E38" s="3178"/>
      <c r="F38" s="2590" t="s">
        <v>5390</v>
      </c>
      <c r="G38" s="2590" t="s">
        <v>5461</v>
      </c>
      <c r="H38" s="2590" t="s">
        <v>5562</v>
      </c>
      <c r="I38" s="2590" t="s">
        <v>5755</v>
      </c>
      <c r="J38" s="2590" t="s">
        <v>5778</v>
      </c>
    </row>
    <row r="39" spans="2:11" ht="15" customHeight="1" x14ac:dyDescent="0.2">
      <c r="D39" s="3192" t="s">
        <v>315</v>
      </c>
      <c r="E39" s="3169"/>
      <c r="F39" s="2591"/>
      <c r="G39" s="2592"/>
      <c r="H39" s="2592"/>
      <c r="I39" s="2592"/>
      <c r="J39" s="2592"/>
    </row>
    <row r="40" spans="2:11" ht="15" customHeight="1" x14ac:dyDescent="0.2">
      <c r="D40" s="3165" t="s">
        <v>318</v>
      </c>
      <c r="E40" s="3166"/>
      <c r="F40" s="2593"/>
      <c r="G40" s="2593"/>
      <c r="H40" s="2593">
        <v>1</v>
      </c>
      <c r="I40" s="2593"/>
      <c r="J40" s="2593"/>
    </row>
    <row r="41" spans="2:11" ht="15" customHeight="1" x14ac:dyDescent="0.2">
      <c r="D41" s="3165" t="s">
        <v>518</v>
      </c>
      <c r="E41" s="3166"/>
      <c r="F41" s="2593">
        <v>2</v>
      </c>
      <c r="G41" s="2593"/>
      <c r="H41" s="2593"/>
      <c r="I41" s="2593"/>
      <c r="J41" s="2593"/>
    </row>
    <row r="42" spans="2:11" ht="15" customHeight="1" x14ac:dyDescent="0.2">
      <c r="D42" s="3165" t="s">
        <v>357</v>
      </c>
      <c r="E42" s="3166"/>
      <c r="F42" s="2593"/>
      <c r="G42" s="2593"/>
      <c r="H42" s="2593">
        <v>1</v>
      </c>
      <c r="I42" s="2593">
        <v>1</v>
      </c>
      <c r="J42" s="2593"/>
    </row>
    <row r="43" spans="2:11" ht="15" customHeight="1" x14ac:dyDescent="0.2">
      <c r="D43" s="3165" t="s">
        <v>305</v>
      </c>
      <c r="E43" s="3166"/>
      <c r="F43" s="2593"/>
      <c r="G43" s="2594"/>
      <c r="H43" s="2594"/>
      <c r="I43" s="2594">
        <v>1</v>
      </c>
      <c r="J43" s="2594">
        <v>1</v>
      </c>
    </row>
    <row r="44" spans="2:11" ht="15" customHeight="1" x14ac:dyDescent="0.2">
      <c r="D44" s="3165" t="s">
        <v>358</v>
      </c>
      <c r="E44" s="3166"/>
      <c r="F44" s="2593"/>
      <c r="G44" s="2593"/>
      <c r="H44" s="2593"/>
      <c r="I44" s="2593">
        <v>1</v>
      </c>
      <c r="J44" s="2593"/>
    </row>
    <row r="45" spans="2:11" ht="15" customHeight="1" x14ac:dyDescent="0.2">
      <c r="D45" s="3165" t="s">
        <v>67</v>
      </c>
      <c r="E45" s="3166"/>
      <c r="F45" s="2593"/>
      <c r="G45" s="2593"/>
      <c r="H45" s="2593"/>
      <c r="I45" s="2593"/>
      <c r="J45" s="2593"/>
    </row>
    <row r="46" spans="2:11" ht="15" customHeight="1" x14ac:dyDescent="0.2">
      <c r="D46" s="3165" t="s">
        <v>321</v>
      </c>
      <c r="E46" s="3166"/>
      <c r="F46" s="2593"/>
      <c r="G46" s="2593"/>
      <c r="H46" s="2593"/>
      <c r="I46" s="2593"/>
      <c r="J46" s="2593"/>
    </row>
    <row r="47" spans="2:11" ht="15" customHeight="1" x14ac:dyDescent="0.2">
      <c r="D47" s="3165" t="s">
        <v>323</v>
      </c>
      <c r="E47" s="3166"/>
      <c r="F47" s="2593"/>
      <c r="G47" s="2593"/>
      <c r="H47" s="2593">
        <v>1</v>
      </c>
      <c r="I47" s="2593">
        <v>1</v>
      </c>
      <c r="J47" s="2593"/>
    </row>
    <row r="48" spans="2:11" ht="15" customHeight="1" x14ac:dyDescent="0.2">
      <c r="D48" s="3165" t="s">
        <v>319</v>
      </c>
      <c r="E48" s="3166"/>
      <c r="F48" s="2593"/>
      <c r="G48" s="2593">
        <v>7</v>
      </c>
      <c r="H48" s="2593">
        <v>1</v>
      </c>
      <c r="I48" s="2593"/>
      <c r="J48" s="2593">
        <v>1</v>
      </c>
    </row>
    <row r="49" spans="4:13" ht="15" customHeight="1" x14ac:dyDescent="0.2">
      <c r="D49" s="3165" t="s">
        <v>340</v>
      </c>
      <c r="E49" s="3166"/>
      <c r="F49" s="2593"/>
      <c r="G49" s="2594"/>
      <c r="H49" s="2594"/>
      <c r="I49" s="2594"/>
      <c r="J49" s="2594"/>
    </row>
    <row r="50" spans="4:13" ht="15" customHeight="1" x14ac:dyDescent="0.2">
      <c r="D50" s="3165" t="s">
        <v>322</v>
      </c>
      <c r="E50" s="3166"/>
      <c r="F50" s="2593"/>
      <c r="G50" s="2594"/>
      <c r="H50" s="2594"/>
      <c r="I50" s="2594">
        <v>2</v>
      </c>
      <c r="J50" s="2594"/>
    </row>
    <row r="51" spans="4:13" ht="15" customHeight="1" x14ac:dyDescent="0.2">
      <c r="D51" s="3165" t="s">
        <v>303</v>
      </c>
      <c r="E51" s="3166"/>
      <c r="F51" s="2593">
        <v>3</v>
      </c>
      <c r="G51" s="2593"/>
      <c r="H51" s="2593">
        <v>3</v>
      </c>
      <c r="I51" s="2593"/>
      <c r="J51" s="2593"/>
    </row>
    <row r="52" spans="4:13" ht="15" customHeight="1" x14ac:dyDescent="0.2">
      <c r="D52" s="3165" t="s">
        <v>441</v>
      </c>
      <c r="E52" s="3166"/>
      <c r="F52" s="2594">
        <v>2</v>
      </c>
      <c r="G52" s="2593"/>
      <c r="H52" s="2593"/>
      <c r="I52" s="2593">
        <v>1</v>
      </c>
      <c r="J52" s="2593">
        <v>1</v>
      </c>
    </row>
    <row r="53" spans="4:13" ht="15" customHeight="1" x14ac:dyDescent="0.2">
      <c r="D53" s="3165" t="s">
        <v>349</v>
      </c>
      <c r="E53" s="3166"/>
      <c r="F53" s="2593"/>
      <c r="G53" s="2594"/>
      <c r="H53" s="2594"/>
      <c r="I53" s="2594"/>
      <c r="J53" s="2594"/>
    </row>
    <row r="54" spans="4:13" ht="15" customHeight="1" x14ac:dyDescent="0.2">
      <c r="D54" s="3165" t="s">
        <v>365</v>
      </c>
      <c r="E54" s="3166"/>
      <c r="F54" s="2594"/>
      <c r="G54" s="2594"/>
      <c r="H54" s="2594"/>
      <c r="I54" s="2594"/>
      <c r="J54" s="2594"/>
    </row>
    <row r="55" spans="4:13" ht="15" customHeight="1" thickBot="1" x14ac:dyDescent="0.25">
      <c r="D55" s="3193" t="s">
        <v>150</v>
      </c>
      <c r="E55" s="3180"/>
      <c r="F55" s="2595">
        <v>5</v>
      </c>
      <c r="G55" s="2595">
        <v>7</v>
      </c>
      <c r="H55" s="2595">
        <v>6</v>
      </c>
      <c r="I55" s="2595">
        <v>1</v>
      </c>
      <c r="J55" s="2595">
        <v>9</v>
      </c>
    </row>
    <row r="56" spans="4:13" ht="15" customHeight="1" thickBot="1" x14ac:dyDescent="0.25">
      <c r="D56" s="2596" t="s">
        <v>151</v>
      </c>
      <c r="E56" s="2597" t="s">
        <v>151</v>
      </c>
      <c r="F56" s="2598">
        <v>12</v>
      </c>
      <c r="G56" s="2598">
        <v>14</v>
      </c>
      <c r="H56" s="2598">
        <v>13</v>
      </c>
      <c r="I56" s="2598">
        <v>8</v>
      </c>
      <c r="J56" s="2598">
        <f>SUM(J39:J55)</f>
        <v>12</v>
      </c>
    </row>
    <row r="57" spans="4:13" ht="19.5" customHeight="1" x14ac:dyDescent="0.2"/>
    <row r="58" spans="4:13" ht="19.5" customHeight="1" x14ac:dyDescent="0.2">
      <c r="D58" s="2599"/>
      <c r="J58" s="2600"/>
      <c r="K58" s="2576"/>
      <c r="L58" s="2576"/>
      <c r="M58" s="2576"/>
    </row>
    <row r="59" spans="4:13" ht="19.5" customHeight="1" thickBot="1" x14ac:dyDescent="0.25">
      <c r="J59" s="2576"/>
      <c r="K59" s="2601"/>
      <c r="L59" s="2602"/>
      <c r="M59" s="2603"/>
    </row>
    <row r="60" spans="4:13" ht="17.25" customHeight="1" thickBot="1" x14ac:dyDescent="0.25">
      <c r="D60" s="3174" t="s">
        <v>5888</v>
      </c>
      <c r="E60" s="3175"/>
      <c r="F60" s="3175"/>
      <c r="G60" s="3175"/>
      <c r="H60" s="3175"/>
      <c r="I60" s="3176"/>
      <c r="J60" s="2604"/>
      <c r="K60" s="2602"/>
      <c r="L60" s="2605"/>
      <c r="M60" s="2606"/>
    </row>
    <row r="61" spans="4:13" ht="17.25" customHeight="1" thickBot="1" x14ac:dyDescent="0.25">
      <c r="D61" s="3177" t="s">
        <v>356</v>
      </c>
      <c r="E61" s="3178"/>
      <c r="F61" s="2607" t="s">
        <v>370</v>
      </c>
      <c r="G61" s="2608" t="s">
        <v>359</v>
      </c>
      <c r="H61" s="2608" t="s">
        <v>360</v>
      </c>
      <c r="I61" s="2609" t="s">
        <v>361</v>
      </c>
      <c r="J61" s="2604"/>
      <c r="K61" s="2576"/>
      <c r="L61" s="2606"/>
      <c r="M61" s="2606"/>
    </row>
    <row r="62" spans="4:13" ht="17.25" customHeight="1" x14ac:dyDescent="0.2">
      <c r="D62" s="3168" t="s">
        <v>321</v>
      </c>
      <c r="E62" s="3169"/>
      <c r="F62" s="2610"/>
      <c r="G62" s="2611"/>
      <c r="H62" s="2611"/>
      <c r="I62" s="2612"/>
      <c r="J62" s="2604"/>
      <c r="K62" s="2576"/>
      <c r="L62" s="2606"/>
      <c r="M62" s="2606"/>
    </row>
    <row r="63" spans="4:13" ht="17.25" customHeight="1" x14ac:dyDescent="0.2">
      <c r="D63" s="3167" t="s">
        <v>318</v>
      </c>
      <c r="E63" s="3166"/>
      <c r="F63" s="2613"/>
      <c r="G63" s="2613"/>
      <c r="H63" s="2613"/>
      <c r="I63" s="2614"/>
      <c r="J63" s="2604"/>
      <c r="K63" s="2576"/>
      <c r="L63" s="2606"/>
      <c r="M63" s="2606"/>
    </row>
    <row r="64" spans="4:13" ht="17.25" customHeight="1" x14ac:dyDescent="0.2">
      <c r="D64" s="3167" t="s">
        <v>518</v>
      </c>
      <c r="E64" s="3166"/>
      <c r="F64" s="2613"/>
      <c r="G64" s="2613"/>
      <c r="H64" s="2613"/>
      <c r="I64" s="2615"/>
      <c r="J64" s="2604"/>
      <c r="K64" s="2576"/>
      <c r="L64" s="2606"/>
      <c r="M64" s="2606"/>
    </row>
    <row r="65" spans="4:14" ht="17.25" customHeight="1" x14ac:dyDescent="0.2">
      <c r="D65" s="3167" t="s">
        <v>357</v>
      </c>
      <c r="E65" s="3166"/>
      <c r="F65" s="2616"/>
      <c r="G65" s="2617"/>
      <c r="H65" s="2617"/>
      <c r="I65" s="2614"/>
      <c r="J65" s="2604"/>
      <c r="K65" s="2576"/>
      <c r="L65" s="2606"/>
      <c r="M65" s="2606"/>
    </row>
    <row r="66" spans="4:14" ht="17.25" customHeight="1" x14ac:dyDescent="0.2">
      <c r="D66" s="3167" t="s">
        <v>411</v>
      </c>
      <c r="E66" s="3166"/>
      <c r="F66" s="2613"/>
      <c r="G66" s="2613"/>
      <c r="H66" s="2613"/>
      <c r="I66" s="2615"/>
      <c r="J66" s="2604"/>
      <c r="K66" s="2600"/>
      <c r="L66" s="2618"/>
      <c r="M66" s="2606"/>
    </row>
    <row r="67" spans="4:14" ht="17.25" customHeight="1" x14ac:dyDescent="0.2">
      <c r="D67" s="3167" t="s">
        <v>304</v>
      </c>
      <c r="E67" s="3166"/>
      <c r="F67" s="2616"/>
      <c r="G67" s="2613"/>
      <c r="H67" s="2613"/>
      <c r="I67" s="2615"/>
      <c r="J67" s="2604"/>
      <c r="K67" s="2606"/>
      <c r="L67" s="2606"/>
      <c r="M67" s="2606"/>
    </row>
    <row r="68" spans="4:14" ht="17.25" customHeight="1" x14ac:dyDescent="0.2">
      <c r="D68" s="3167" t="s">
        <v>335</v>
      </c>
      <c r="E68" s="3166"/>
      <c r="F68" s="2613"/>
      <c r="G68" s="2613"/>
      <c r="H68" s="2613"/>
      <c r="I68" s="2615"/>
      <c r="J68" s="2619"/>
      <c r="K68" s="2606"/>
      <c r="L68" s="2606"/>
      <c r="M68" s="2606"/>
    </row>
    <row r="69" spans="4:14" ht="17.25" customHeight="1" x14ac:dyDescent="0.2">
      <c r="D69" s="3167" t="s">
        <v>475</v>
      </c>
      <c r="E69" s="3166"/>
      <c r="F69" s="2613"/>
      <c r="G69" s="2613"/>
      <c r="H69" s="2613">
        <v>3</v>
      </c>
      <c r="I69" s="2614"/>
      <c r="J69" s="2604"/>
      <c r="K69" s="2606"/>
      <c r="L69" s="2606"/>
      <c r="M69" s="2620"/>
    </row>
    <row r="70" spans="4:14" ht="17.25" customHeight="1" x14ac:dyDescent="0.2">
      <c r="D70" s="3167" t="s">
        <v>323</v>
      </c>
      <c r="E70" s="3166"/>
      <c r="F70" s="2613"/>
      <c r="G70" s="2613"/>
      <c r="H70" s="2613"/>
      <c r="I70" s="2615"/>
      <c r="J70" s="2604"/>
      <c r="K70" s="2606"/>
      <c r="L70" s="2576"/>
      <c r="M70" s="2620"/>
    </row>
    <row r="71" spans="4:14" ht="17.25" customHeight="1" x14ac:dyDescent="0.2">
      <c r="D71" s="3167" t="s">
        <v>319</v>
      </c>
      <c r="E71" s="3166"/>
      <c r="F71" s="2613"/>
      <c r="G71" s="2613"/>
      <c r="H71" s="2613">
        <v>1</v>
      </c>
      <c r="I71" s="2615"/>
      <c r="J71" s="2604"/>
      <c r="K71" s="2576"/>
      <c r="L71" s="2621"/>
      <c r="M71" s="2620"/>
    </row>
    <row r="72" spans="4:14" ht="17.25" customHeight="1" x14ac:dyDescent="0.2">
      <c r="D72" s="3167" t="s">
        <v>67</v>
      </c>
      <c r="E72" s="3166"/>
      <c r="F72" s="2613"/>
      <c r="G72" s="2613"/>
      <c r="H72" s="2613"/>
      <c r="I72" s="2615"/>
      <c r="J72" s="2604"/>
      <c r="K72" s="2576"/>
      <c r="L72" s="2620"/>
      <c r="M72" s="2620"/>
    </row>
    <row r="73" spans="4:14" ht="17.25" customHeight="1" x14ac:dyDescent="0.2">
      <c r="D73" s="3167" t="s">
        <v>303</v>
      </c>
      <c r="E73" s="3166"/>
      <c r="F73" s="2616"/>
      <c r="G73" s="2613"/>
      <c r="H73" s="2613"/>
      <c r="I73" s="2615"/>
      <c r="J73" s="2604"/>
      <c r="K73" s="2576"/>
      <c r="L73" s="2620"/>
      <c r="M73" s="2620"/>
    </row>
    <row r="74" spans="4:14" ht="17.25" customHeight="1" x14ac:dyDescent="0.2">
      <c r="D74" s="3167" t="s">
        <v>441</v>
      </c>
      <c r="E74" s="3166"/>
      <c r="F74" s="2613"/>
      <c r="G74" s="2613"/>
      <c r="H74" s="2613">
        <v>1</v>
      </c>
      <c r="I74" s="2615"/>
      <c r="J74" s="2575"/>
      <c r="K74" s="2620"/>
      <c r="L74" s="2620"/>
      <c r="M74" s="2620"/>
    </row>
    <row r="75" spans="4:14" ht="17.25" customHeight="1" x14ac:dyDescent="0.2">
      <c r="D75" s="3167" t="s">
        <v>336</v>
      </c>
      <c r="E75" s="3166"/>
      <c r="F75" s="2613"/>
      <c r="G75" s="2613"/>
      <c r="H75" s="2617"/>
      <c r="I75" s="2615"/>
      <c r="J75" s="2604"/>
      <c r="K75" s="2576"/>
      <c r="L75" s="2620"/>
      <c r="M75" s="2620"/>
    </row>
    <row r="76" spans="4:14" ht="17.25" customHeight="1" x14ac:dyDescent="0.2">
      <c r="D76" s="3167" t="s">
        <v>358</v>
      </c>
      <c r="E76" s="3166"/>
      <c r="F76" s="2613"/>
      <c r="G76" s="2613"/>
      <c r="H76" s="2613"/>
      <c r="I76" s="2615"/>
      <c r="J76" s="2604"/>
      <c r="K76" s="2576"/>
      <c r="L76" s="2620"/>
      <c r="M76" s="2620"/>
    </row>
    <row r="77" spans="4:14" ht="17.25" customHeight="1" thickBot="1" x14ac:dyDescent="0.25">
      <c r="D77" s="3179" t="s">
        <v>150</v>
      </c>
      <c r="E77" s="3180"/>
      <c r="F77" s="2622">
        <v>1</v>
      </c>
      <c r="G77" s="2623">
        <v>2</v>
      </c>
      <c r="H77" s="2623">
        <v>4</v>
      </c>
      <c r="I77" s="2624"/>
      <c r="J77" s="2604" t="s">
        <v>549</v>
      </c>
      <c r="K77" s="2600"/>
      <c r="L77" s="2620"/>
      <c r="M77" s="2620"/>
    </row>
    <row r="78" spans="4:14" ht="17.25" customHeight="1" thickBot="1" x14ac:dyDescent="0.25">
      <c r="D78" s="3181" t="s">
        <v>151</v>
      </c>
      <c r="E78" s="3182"/>
      <c r="F78" s="2625">
        <f>SUM(F62:F77)</f>
        <v>1</v>
      </c>
      <c r="G78" s="2625">
        <f>SUM(G62:G77)</f>
        <v>2</v>
      </c>
      <c r="H78" s="2625">
        <f>SUM(H62:H77)</f>
        <v>9</v>
      </c>
      <c r="I78" s="2625">
        <f>SUM(I62:I77)</f>
        <v>0</v>
      </c>
      <c r="J78" s="2604"/>
      <c r="K78" s="2626"/>
      <c r="L78" s="2626"/>
      <c r="M78" s="2627"/>
      <c r="N78" s="2576"/>
    </row>
    <row r="79" spans="4:14" ht="19.5" customHeight="1" x14ac:dyDescent="0.2"/>
    <row r="80" spans="4:14" ht="19.5" customHeight="1" x14ac:dyDescent="0.2">
      <c r="D80" s="2599" t="s">
        <v>371</v>
      </c>
      <c r="E80" s="2599"/>
      <c r="F80" s="2599"/>
      <c r="G80" s="2599"/>
      <c r="H80" s="2599"/>
      <c r="I80" s="2599"/>
      <c r="J80" s="2599"/>
      <c r="K80" s="2599"/>
    </row>
    <row r="81" spans="4:10" ht="19.5" customHeight="1" x14ac:dyDescent="0.2">
      <c r="D81" s="2599"/>
    </row>
    <row r="82" spans="4:10" ht="19.5" customHeight="1" x14ac:dyDescent="0.2"/>
    <row r="83" spans="4:10" ht="19.5" customHeight="1" x14ac:dyDescent="0.2"/>
    <row r="84" spans="4:10" ht="19.5" customHeight="1" thickBot="1" x14ac:dyDescent="0.25"/>
    <row r="85" spans="4:10" ht="19.5" customHeight="1" thickBot="1" x14ac:dyDescent="0.25">
      <c r="D85" s="3183" t="s">
        <v>5889</v>
      </c>
      <c r="E85" s="3184"/>
      <c r="F85" s="3184"/>
      <c r="G85" s="3184"/>
      <c r="H85" s="3184"/>
      <c r="I85" s="3184"/>
      <c r="J85" s="3185"/>
    </row>
    <row r="86" spans="4:10" ht="28.5" customHeight="1" thickBot="1" x14ac:dyDescent="0.25">
      <c r="D86" s="3186" t="s">
        <v>356</v>
      </c>
      <c r="E86" s="3187"/>
      <c r="F86" s="2628" t="s">
        <v>317</v>
      </c>
      <c r="G86" s="2628" t="s">
        <v>3312</v>
      </c>
      <c r="H86" s="2628" t="s">
        <v>4009</v>
      </c>
      <c r="I86" s="2628" t="s">
        <v>321</v>
      </c>
      <c r="J86" s="2628" t="s">
        <v>150</v>
      </c>
    </row>
    <row r="87" spans="4:10" ht="15" customHeight="1" x14ac:dyDescent="0.2">
      <c r="D87" s="3168" t="s">
        <v>315</v>
      </c>
      <c r="E87" s="3169"/>
      <c r="F87" s="2629"/>
      <c r="G87" s="2629"/>
      <c r="H87" s="2611"/>
      <c r="I87" s="2611"/>
      <c r="J87" s="2615"/>
    </row>
    <row r="88" spans="4:10" ht="15" customHeight="1" x14ac:dyDescent="0.2">
      <c r="D88" s="3167" t="s">
        <v>318</v>
      </c>
      <c r="E88" s="3166"/>
      <c r="F88" s="2630"/>
      <c r="G88" s="2630"/>
      <c r="H88" s="2617"/>
      <c r="I88" s="2617"/>
      <c r="J88" s="2631"/>
    </row>
    <row r="89" spans="4:10" ht="15" customHeight="1" x14ac:dyDescent="0.2">
      <c r="D89" s="3167" t="s">
        <v>321</v>
      </c>
      <c r="E89" s="3166"/>
      <c r="F89" s="2630"/>
      <c r="G89" s="2630"/>
      <c r="H89" s="2630"/>
      <c r="I89" s="2630"/>
      <c r="J89" s="2631"/>
    </row>
    <row r="90" spans="4:10" ht="15" customHeight="1" x14ac:dyDescent="0.2">
      <c r="D90" s="3167" t="s">
        <v>340</v>
      </c>
      <c r="E90" s="3166"/>
      <c r="F90" s="2617"/>
      <c r="G90" s="2617"/>
      <c r="H90" s="2617"/>
      <c r="I90" s="2617"/>
      <c r="J90" s="2614"/>
    </row>
    <row r="91" spans="4:10" ht="15" customHeight="1" x14ac:dyDescent="0.2">
      <c r="D91" s="3167" t="s">
        <v>411</v>
      </c>
      <c r="E91" s="3166"/>
      <c r="F91" s="2630"/>
      <c r="G91" s="2630"/>
      <c r="H91" s="2630"/>
      <c r="I91" s="2630"/>
      <c r="J91" s="2631"/>
    </row>
    <row r="92" spans="4:10" ht="15" customHeight="1" x14ac:dyDescent="0.2">
      <c r="D92" s="3167" t="s">
        <v>304</v>
      </c>
      <c r="E92" s="3166"/>
      <c r="F92" s="2617"/>
      <c r="G92" s="2630"/>
      <c r="H92" s="2630"/>
      <c r="I92" s="2630"/>
      <c r="J92" s="2631"/>
    </row>
    <row r="93" spans="4:10" ht="15" customHeight="1" x14ac:dyDescent="0.2">
      <c r="D93" s="3167" t="s">
        <v>335</v>
      </c>
      <c r="E93" s="3166"/>
      <c r="F93" s="2617"/>
      <c r="G93" s="2630"/>
      <c r="H93" s="2617"/>
      <c r="I93" s="2617"/>
      <c r="J93" s="2631"/>
    </row>
    <row r="94" spans="4:10" ht="15" customHeight="1" x14ac:dyDescent="0.2">
      <c r="D94" s="3167" t="s">
        <v>67</v>
      </c>
      <c r="E94" s="3166"/>
      <c r="F94" s="2630"/>
      <c r="G94" s="2630"/>
      <c r="H94" s="2630"/>
      <c r="I94" s="2630"/>
      <c r="J94" s="2631"/>
    </row>
    <row r="95" spans="4:10" ht="15" customHeight="1" x14ac:dyDescent="0.2">
      <c r="D95" s="3167" t="s">
        <v>323</v>
      </c>
      <c r="E95" s="3166"/>
      <c r="F95" s="2617"/>
      <c r="G95" s="2630"/>
      <c r="H95" s="2617"/>
      <c r="I95" s="2617"/>
      <c r="J95" s="2631"/>
    </row>
    <row r="96" spans="4:10" ht="15" customHeight="1" x14ac:dyDescent="0.2">
      <c r="D96" s="3167" t="s">
        <v>319</v>
      </c>
      <c r="E96" s="3166"/>
      <c r="F96" s="2630">
        <v>1</v>
      </c>
      <c r="G96" s="2630"/>
      <c r="H96" s="2630"/>
      <c r="I96" s="2630"/>
      <c r="J96" s="2631"/>
    </row>
    <row r="97" spans="3:11" ht="15" customHeight="1" x14ac:dyDescent="0.2">
      <c r="D97" s="3167" t="s">
        <v>475</v>
      </c>
      <c r="E97" s="3166"/>
      <c r="F97" s="2630">
        <v>3</v>
      </c>
      <c r="G97" s="2630"/>
      <c r="H97" s="2630"/>
      <c r="I97" s="2630"/>
      <c r="J97" s="2631"/>
    </row>
    <row r="98" spans="3:11" ht="15" customHeight="1" x14ac:dyDescent="0.2">
      <c r="D98" s="3167" t="s">
        <v>552</v>
      </c>
      <c r="E98" s="3166"/>
      <c r="F98" s="2630"/>
      <c r="G98" s="2630"/>
      <c r="H98" s="2630"/>
      <c r="I98" s="2630"/>
      <c r="J98" s="2631"/>
    </row>
    <row r="99" spans="3:11" ht="15" customHeight="1" x14ac:dyDescent="0.2">
      <c r="D99" s="3167" t="s">
        <v>441</v>
      </c>
      <c r="E99" s="3166"/>
      <c r="F99" s="2630">
        <v>1</v>
      </c>
      <c r="G99" s="2630"/>
      <c r="H99" s="2630"/>
      <c r="I99" s="2630"/>
      <c r="J99" s="2631"/>
    </row>
    <row r="100" spans="3:11" ht="15" customHeight="1" x14ac:dyDescent="0.2">
      <c r="D100" s="3167" t="s">
        <v>725</v>
      </c>
      <c r="E100" s="3166"/>
      <c r="F100" s="2630"/>
      <c r="G100" s="2630"/>
      <c r="H100" s="2630"/>
      <c r="I100" s="2630"/>
      <c r="J100" s="2631"/>
    </row>
    <row r="101" spans="3:11" ht="15" customHeight="1" x14ac:dyDescent="0.2">
      <c r="D101" s="3167" t="s">
        <v>365</v>
      </c>
      <c r="E101" s="3166"/>
      <c r="F101" s="2630"/>
      <c r="G101" s="2630"/>
      <c r="H101" s="2630"/>
      <c r="I101" s="2630"/>
      <c r="J101" s="2631"/>
    </row>
    <row r="102" spans="3:11" ht="15" customHeight="1" thickBot="1" x14ac:dyDescent="0.25">
      <c r="D102" s="3179" t="s">
        <v>150</v>
      </c>
      <c r="E102" s="3180" t="s">
        <v>150</v>
      </c>
      <c r="F102" s="2623">
        <v>7</v>
      </c>
      <c r="G102" s="2632"/>
      <c r="H102" s="2623"/>
      <c r="I102" s="2623"/>
      <c r="J102" s="2633"/>
    </row>
    <row r="103" spans="3:11" ht="15" customHeight="1" thickBot="1" x14ac:dyDescent="0.25">
      <c r="D103" s="3181" t="s">
        <v>151</v>
      </c>
      <c r="E103" s="3182"/>
      <c r="F103" s="2634">
        <f>SUM(F87:F102)</f>
        <v>12</v>
      </c>
      <c r="G103" s="2634">
        <f>SUM(G87:G102)</f>
        <v>0</v>
      </c>
      <c r="H103" s="2634">
        <f>SUM(H87:H102)</f>
        <v>0</v>
      </c>
      <c r="I103" s="2634">
        <f>SUM(I87:I102)</f>
        <v>0</v>
      </c>
      <c r="J103" s="2634">
        <f>SUM(J87:J102)</f>
        <v>0</v>
      </c>
      <c r="K103" s="2575"/>
    </row>
    <row r="104" spans="3:11" ht="19.5" customHeight="1" x14ac:dyDescent="0.2"/>
    <row r="105" spans="3:11" ht="19.5" customHeight="1" x14ac:dyDescent="0.2">
      <c r="D105" s="2599"/>
    </row>
    <row r="106" spans="3:11" ht="19.5" customHeight="1" x14ac:dyDescent="0.2"/>
    <row r="107" spans="3:11" ht="19.5" customHeight="1" x14ac:dyDescent="0.2"/>
    <row r="108" spans="3:11" ht="19.5" customHeight="1" x14ac:dyDescent="0.2"/>
    <row r="109" spans="3:11" ht="19.5" customHeight="1" x14ac:dyDescent="0.2"/>
    <row r="110" spans="3:11" ht="19.5" customHeight="1" x14ac:dyDescent="0.2"/>
    <row r="111" spans="3:11" ht="11.25" customHeight="1" thickBot="1" x14ac:dyDescent="0.25"/>
    <row r="112" spans="3:11" ht="29.25" customHeight="1" thickBot="1" x14ac:dyDescent="0.25">
      <c r="C112" s="3206"/>
      <c r="D112" s="3207"/>
      <c r="E112" s="3207"/>
      <c r="F112" s="3207"/>
      <c r="G112" s="3207"/>
      <c r="H112" s="3207"/>
      <c r="I112" s="3207"/>
      <c r="J112" s="3207"/>
      <c r="K112" s="3208"/>
    </row>
    <row r="113" spans="3:11" ht="33.75" customHeight="1" thickBot="1" x14ac:dyDescent="0.25">
      <c r="C113" s="423" t="s">
        <v>306</v>
      </c>
      <c r="D113" s="300" t="s">
        <v>307</v>
      </c>
      <c r="E113" s="301" t="s">
        <v>308</v>
      </c>
      <c r="F113" s="300" t="s">
        <v>309</v>
      </c>
      <c r="G113" s="300" t="s">
        <v>310</v>
      </c>
      <c r="H113" s="300" t="s">
        <v>311</v>
      </c>
      <c r="I113" s="301" t="s">
        <v>312</v>
      </c>
      <c r="J113" s="300" t="s">
        <v>313</v>
      </c>
      <c r="K113" s="424" t="s">
        <v>314</v>
      </c>
    </row>
    <row r="114" spans="3:11" ht="15" hidden="1" customHeight="1" x14ac:dyDescent="0.2">
      <c r="C114" s="3194" t="s">
        <v>472</v>
      </c>
      <c r="D114" s="3195"/>
      <c r="E114" s="3195"/>
      <c r="F114" s="3195"/>
      <c r="G114" s="3195"/>
      <c r="H114" s="3195"/>
      <c r="I114" s="3195"/>
      <c r="J114" s="3195"/>
      <c r="K114" s="3196"/>
    </row>
    <row r="115" spans="3:11" ht="111.75" customHeight="1" x14ac:dyDescent="0.2">
      <c r="C115" s="2635" t="s">
        <v>315</v>
      </c>
      <c r="D115" s="127" t="s">
        <v>5155</v>
      </c>
      <c r="E115" s="299" t="s">
        <v>5879</v>
      </c>
      <c r="F115" s="72" t="s">
        <v>4657</v>
      </c>
      <c r="G115" s="127" t="s">
        <v>723</v>
      </c>
      <c r="H115" s="73" t="s">
        <v>482</v>
      </c>
      <c r="I115" s="127" t="s">
        <v>4089</v>
      </c>
      <c r="J115" s="71" t="s">
        <v>608</v>
      </c>
      <c r="K115" s="2636" t="s">
        <v>5157</v>
      </c>
    </row>
    <row r="116" spans="3:11" ht="111.75" customHeight="1" x14ac:dyDescent="0.2">
      <c r="C116" s="2635" t="s">
        <v>315</v>
      </c>
      <c r="D116" s="127" t="s">
        <v>5154</v>
      </c>
      <c r="E116" s="299" t="s">
        <v>5140</v>
      </c>
      <c r="F116" s="72" t="s">
        <v>4657</v>
      </c>
      <c r="G116" s="127" t="s">
        <v>723</v>
      </c>
      <c r="H116" s="73" t="s">
        <v>482</v>
      </c>
      <c r="I116" s="127" t="s">
        <v>4089</v>
      </c>
      <c r="J116" s="71" t="s">
        <v>5153</v>
      </c>
      <c r="K116" s="2636" t="s">
        <v>5156</v>
      </c>
    </row>
    <row r="117" spans="3:11" ht="111.75" customHeight="1" x14ac:dyDescent="0.2">
      <c r="C117" s="2635" t="s">
        <v>315</v>
      </c>
      <c r="D117" s="127" t="s">
        <v>5151</v>
      </c>
      <c r="E117" s="299" t="s">
        <v>5140</v>
      </c>
      <c r="F117" s="72" t="s">
        <v>4657</v>
      </c>
      <c r="G117" s="127" t="s">
        <v>541</v>
      </c>
      <c r="H117" s="73" t="s">
        <v>482</v>
      </c>
      <c r="I117" s="127" t="s">
        <v>1795</v>
      </c>
      <c r="J117" s="71" t="s">
        <v>1607</v>
      </c>
      <c r="K117" s="2636" t="s">
        <v>5152</v>
      </c>
    </row>
    <row r="118" spans="3:11" ht="89.25" customHeight="1" x14ac:dyDescent="0.2">
      <c r="C118" s="2635" t="s">
        <v>315</v>
      </c>
      <c r="D118" s="127">
        <v>215</v>
      </c>
      <c r="E118" s="299" t="s">
        <v>2027</v>
      </c>
      <c r="F118" s="72" t="s">
        <v>1739</v>
      </c>
      <c r="G118" s="127" t="s">
        <v>2028</v>
      </c>
      <c r="H118" s="73" t="s">
        <v>1739</v>
      </c>
      <c r="I118" s="127" t="s">
        <v>2029</v>
      </c>
      <c r="J118" s="71" t="s">
        <v>2030</v>
      </c>
      <c r="K118" s="2636" t="s">
        <v>2031</v>
      </c>
    </row>
    <row r="119" spans="3:11" ht="89.25" customHeight="1" x14ac:dyDescent="0.2">
      <c r="C119" s="2635" t="s">
        <v>315</v>
      </c>
      <c r="D119" s="127" t="s">
        <v>1858</v>
      </c>
      <c r="E119" s="299" t="s">
        <v>1857</v>
      </c>
      <c r="F119" s="72" t="s">
        <v>1860</v>
      </c>
      <c r="G119" s="127" t="s">
        <v>541</v>
      </c>
      <c r="H119" s="73" t="s">
        <v>482</v>
      </c>
      <c r="I119" s="127" t="s">
        <v>1861</v>
      </c>
      <c r="J119" s="71" t="s">
        <v>1859</v>
      </c>
      <c r="K119" s="2636" t="s">
        <v>1862</v>
      </c>
    </row>
    <row r="120" spans="3:11" ht="89.25" customHeight="1" x14ac:dyDescent="0.2">
      <c r="C120" s="2635" t="s">
        <v>315</v>
      </c>
      <c r="D120" s="127" t="s">
        <v>1863</v>
      </c>
      <c r="E120" s="299">
        <v>41913</v>
      </c>
      <c r="F120" s="72" t="s">
        <v>1652</v>
      </c>
      <c r="G120" s="127" t="s">
        <v>481</v>
      </c>
      <c r="H120" s="73" t="s">
        <v>482</v>
      </c>
      <c r="I120" s="127" t="s">
        <v>1735</v>
      </c>
      <c r="J120" s="71" t="s">
        <v>1864</v>
      </c>
      <c r="K120" s="2636" t="s">
        <v>1865</v>
      </c>
    </row>
    <row r="121" spans="3:11" ht="84" customHeight="1" thickBot="1" x14ac:dyDescent="0.25">
      <c r="C121" s="2637" t="s">
        <v>315</v>
      </c>
      <c r="D121" s="425" t="s">
        <v>1868</v>
      </c>
      <c r="E121" s="426" t="s">
        <v>1867</v>
      </c>
      <c r="F121" s="427" t="s">
        <v>1652</v>
      </c>
      <c r="G121" s="425" t="s">
        <v>541</v>
      </c>
      <c r="H121" s="429" t="s">
        <v>482</v>
      </c>
      <c r="I121" s="425" t="s">
        <v>1869</v>
      </c>
      <c r="J121" s="428" t="s">
        <v>1866</v>
      </c>
      <c r="K121" s="2638" t="s">
        <v>1870</v>
      </c>
    </row>
    <row r="122" spans="3:11" ht="19.5" customHeight="1" x14ac:dyDescent="0.2"/>
    <row r="123" spans="3:11" ht="18" customHeight="1" x14ac:dyDescent="0.2"/>
    <row r="124" spans="3:11" ht="18" customHeight="1" x14ac:dyDescent="0.2"/>
    <row r="125" spans="3:11" ht="18.75" customHeight="1" x14ac:dyDescent="0.2"/>
    <row r="126" spans="3:11" ht="18.75" customHeight="1" x14ac:dyDescent="0.2"/>
    <row r="127" spans="3:11" ht="14.25" customHeight="1" x14ac:dyDescent="0.2">
      <c r="C127" s="1797"/>
      <c r="D127" s="1797"/>
      <c r="E127" s="1797"/>
      <c r="F127" s="1797"/>
      <c r="G127" s="1797"/>
      <c r="H127" s="1797"/>
      <c r="I127" s="1797"/>
      <c r="J127" s="1797"/>
      <c r="K127" s="1797"/>
    </row>
    <row r="128" spans="3:11" ht="13.5" customHeight="1" x14ac:dyDescent="0.2">
      <c r="C128" s="1797"/>
      <c r="D128" s="1797"/>
      <c r="E128" s="1797"/>
      <c r="F128" s="1797"/>
      <c r="G128" s="1797"/>
      <c r="H128" s="1797"/>
      <c r="I128" s="1797"/>
      <c r="J128" s="1797"/>
      <c r="K128" s="1797"/>
    </row>
    <row r="129" spans="3:12" ht="13.5" customHeight="1" x14ac:dyDescent="0.2">
      <c r="C129" s="1797"/>
      <c r="D129" s="1797"/>
      <c r="E129" s="1797"/>
      <c r="F129" s="1797"/>
      <c r="G129" s="1797"/>
      <c r="H129" s="1797"/>
      <c r="I129" s="1797"/>
      <c r="J129" s="1797"/>
      <c r="K129" s="1797"/>
    </row>
    <row r="130" spans="3:12" ht="96" customHeight="1" x14ac:dyDescent="0.2">
      <c r="L130" s="2639"/>
    </row>
    <row r="131" spans="3:12" ht="96" customHeight="1" thickBot="1" x14ac:dyDescent="0.25">
      <c r="L131" s="2639"/>
    </row>
    <row r="132" spans="3:12" ht="31.5" customHeight="1" thickBot="1" x14ac:dyDescent="0.25">
      <c r="C132" s="3197"/>
      <c r="D132" s="3198"/>
      <c r="E132" s="3198"/>
      <c r="F132" s="3198"/>
      <c r="G132" s="3198"/>
      <c r="H132" s="3198"/>
      <c r="I132" s="3198"/>
      <c r="J132" s="3198"/>
      <c r="K132" s="3199"/>
    </row>
    <row r="133" spans="3:12" ht="25.5" customHeight="1" thickBot="1" x14ac:dyDescent="0.25">
      <c r="C133" s="1798" t="s">
        <v>306</v>
      </c>
      <c r="D133" s="300" t="s">
        <v>307</v>
      </c>
      <c r="E133" s="301" t="s">
        <v>308</v>
      </c>
      <c r="F133" s="300" t="s">
        <v>309</v>
      </c>
      <c r="G133" s="300" t="s">
        <v>310</v>
      </c>
      <c r="H133" s="300" t="s">
        <v>311</v>
      </c>
      <c r="I133" s="301" t="s">
        <v>312</v>
      </c>
      <c r="J133" s="300" t="s">
        <v>313</v>
      </c>
      <c r="K133" s="424" t="s">
        <v>314</v>
      </c>
    </row>
    <row r="134" spans="3:12" ht="15" customHeight="1" x14ac:dyDescent="0.2">
      <c r="C134" s="3200" t="s">
        <v>472</v>
      </c>
      <c r="D134" s="3201"/>
      <c r="E134" s="3201"/>
      <c r="F134" s="3201"/>
      <c r="G134" s="3201"/>
      <c r="H134" s="3201"/>
      <c r="I134" s="3201"/>
      <c r="J134" s="3201"/>
      <c r="K134" s="3202"/>
    </row>
    <row r="135" spans="3:12" ht="104.25" customHeight="1" x14ac:dyDescent="0.2">
      <c r="C135" s="2640" t="s">
        <v>357</v>
      </c>
      <c r="D135" s="2641" t="s">
        <v>5707</v>
      </c>
      <c r="E135" s="505" t="s">
        <v>5755</v>
      </c>
      <c r="F135" s="73" t="s">
        <v>4657</v>
      </c>
      <c r="G135" s="127" t="s">
        <v>541</v>
      </c>
      <c r="H135" s="2642" t="s">
        <v>504</v>
      </c>
      <c r="I135" s="72" t="s">
        <v>1795</v>
      </c>
      <c r="J135" s="2641" t="s">
        <v>4637</v>
      </c>
      <c r="K135" s="2636" t="s">
        <v>5708</v>
      </c>
      <c r="L135" s="2639"/>
    </row>
    <row r="136" spans="3:12" ht="104.25" customHeight="1" x14ac:dyDescent="0.2">
      <c r="C136" s="2640" t="s">
        <v>357</v>
      </c>
      <c r="D136" s="2641" t="s">
        <v>5602</v>
      </c>
      <c r="E136" s="505" t="s">
        <v>5562</v>
      </c>
      <c r="F136" s="73" t="s">
        <v>4657</v>
      </c>
      <c r="G136" s="127" t="s">
        <v>609</v>
      </c>
      <c r="H136" s="2642" t="s">
        <v>504</v>
      </c>
      <c r="I136" s="72" t="s">
        <v>2827</v>
      </c>
      <c r="J136" s="2641" t="s">
        <v>4838</v>
      </c>
      <c r="K136" s="2636" t="s">
        <v>5603</v>
      </c>
      <c r="L136" s="2639"/>
    </row>
    <row r="137" spans="3:12" ht="104.25" customHeight="1" x14ac:dyDescent="0.2">
      <c r="C137" s="2640" t="s">
        <v>357</v>
      </c>
      <c r="D137" s="2641" t="s">
        <v>5328</v>
      </c>
      <c r="E137" s="505" t="s">
        <v>5321</v>
      </c>
      <c r="F137" s="73" t="s">
        <v>4197</v>
      </c>
      <c r="G137" s="127" t="s">
        <v>541</v>
      </c>
      <c r="H137" s="2642" t="s">
        <v>504</v>
      </c>
      <c r="I137" s="72" t="s">
        <v>5329</v>
      </c>
      <c r="J137" s="2641" t="s">
        <v>3846</v>
      </c>
      <c r="K137" s="2636" t="s">
        <v>5330</v>
      </c>
      <c r="L137" s="2639"/>
    </row>
    <row r="138" spans="3:12" ht="104.25" customHeight="1" x14ac:dyDescent="0.2">
      <c r="C138" s="2640" t="s">
        <v>357</v>
      </c>
      <c r="D138" s="2641" t="s">
        <v>4837</v>
      </c>
      <c r="E138" s="505" t="s">
        <v>4793</v>
      </c>
      <c r="F138" s="73" t="s">
        <v>4839</v>
      </c>
      <c r="G138" s="127" t="s">
        <v>759</v>
      </c>
      <c r="H138" s="2642" t="s">
        <v>504</v>
      </c>
      <c r="I138" s="72" t="s">
        <v>3953</v>
      </c>
      <c r="J138" s="2641" t="s">
        <v>4838</v>
      </c>
      <c r="K138" s="2636" t="s">
        <v>4840</v>
      </c>
      <c r="L138" s="2639"/>
    </row>
    <row r="139" spans="3:12" ht="104.25" customHeight="1" x14ac:dyDescent="0.2">
      <c r="C139" s="2640" t="s">
        <v>357</v>
      </c>
      <c r="D139" s="2641" t="s">
        <v>4380</v>
      </c>
      <c r="E139" s="505" t="s">
        <v>4369</v>
      </c>
      <c r="F139" s="73" t="s">
        <v>4197</v>
      </c>
      <c r="G139" s="127" t="s">
        <v>541</v>
      </c>
      <c r="H139" s="2642" t="s">
        <v>504</v>
      </c>
      <c r="I139" s="72" t="s">
        <v>4382</v>
      </c>
      <c r="J139" s="2641" t="s">
        <v>1737</v>
      </c>
      <c r="K139" s="2636" t="s">
        <v>4381</v>
      </c>
      <c r="L139" s="2639"/>
    </row>
    <row r="140" spans="3:12" ht="104.25" customHeight="1" x14ac:dyDescent="0.2">
      <c r="C140" s="2640" t="s">
        <v>357</v>
      </c>
      <c r="D140" s="2641" t="s">
        <v>4376</v>
      </c>
      <c r="E140" s="505" t="s">
        <v>4369</v>
      </c>
      <c r="F140" s="73" t="s">
        <v>4197</v>
      </c>
      <c r="G140" s="127" t="s">
        <v>759</v>
      </c>
      <c r="H140" s="2642" t="s">
        <v>504</v>
      </c>
      <c r="I140" s="72" t="s">
        <v>4379</v>
      </c>
      <c r="J140" s="2641" t="s">
        <v>4377</v>
      </c>
      <c r="K140" s="2636" t="s">
        <v>4378</v>
      </c>
      <c r="L140" s="2639"/>
    </row>
    <row r="141" spans="3:12" ht="104.25" customHeight="1" x14ac:dyDescent="0.2">
      <c r="C141" s="2640" t="s">
        <v>357</v>
      </c>
      <c r="D141" s="2641" t="s">
        <v>4192</v>
      </c>
      <c r="E141" s="505" t="s">
        <v>4193</v>
      </c>
      <c r="F141" s="73" t="s">
        <v>2188</v>
      </c>
      <c r="G141" s="127" t="s">
        <v>479</v>
      </c>
      <c r="H141" s="2642" t="s">
        <v>504</v>
      </c>
      <c r="I141" s="72" t="s">
        <v>4194</v>
      </c>
      <c r="J141" s="2641" t="s">
        <v>4251</v>
      </c>
      <c r="K141" s="2636" t="s">
        <v>4195</v>
      </c>
      <c r="L141" s="2639"/>
    </row>
    <row r="142" spans="3:12" ht="104.25" customHeight="1" x14ac:dyDescent="0.2">
      <c r="C142" s="2640" t="s">
        <v>357</v>
      </c>
      <c r="D142" s="2641" t="s">
        <v>4196</v>
      </c>
      <c r="E142" s="505" t="s">
        <v>4193</v>
      </c>
      <c r="F142" s="73" t="s">
        <v>4197</v>
      </c>
      <c r="G142" s="127" t="s">
        <v>759</v>
      </c>
      <c r="H142" s="2642" t="s">
        <v>504</v>
      </c>
      <c r="I142" s="72" t="s">
        <v>4194</v>
      </c>
      <c r="J142" s="2641" t="s">
        <v>4198</v>
      </c>
      <c r="K142" s="2636" t="s">
        <v>4199</v>
      </c>
      <c r="L142" s="2639"/>
    </row>
    <row r="143" spans="3:12" ht="104.25" customHeight="1" x14ac:dyDescent="0.2">
      <c r="C143" s="2640" t="s">
        <v>357</v>
      </c>
      <c r="D143" s="2641" t="s">
        <v>4200</v>
      </c>
      <c r="E143" s="505" t="s">
        <v>4193</v>
      </c>
      <c r="F143" s="73" t="s">
        <v>4197</v>
      </c>
      <c r="G143" s="127" t="s">
        <v>479</v>
      </c>
      <c r="H143" s="2642" t="s">
        <v>504</v>
      </c>
      <c r="I143" s="72" t="s">
        <v>4091</v>
      </c>
      <c r="J143" s="2641" t="s">
        <v>4201</v>
      </c>
      <c r="K143" s="2636" t="s">
        <v>4202</v>
      </c>
      <c r="L143" s="2639"/>
    </row>
    <row r="144" spans="3:12" ht="104.25" customHeight="1" x14ac:dyDescent="0.2">
      <c r="C144" s="2640" t="s">
        <v>357</v>
      </c>
      <c r="D144" s="2641" t="s">
        <v>4093</v>
      </c>
      <c r="E144" s="505" t="s">
        <v>4058</v>
      </c>
      <c r="F144" s="73" t="s">
        <v>2188</v>
      </c>
      <c r="G144" s="127" t="s">
        <v>479</v>
      </c>
      <c r="H144" s="2642" t="s">
        <v>504</v>
      </c>
      <c r="I144" s="72" t="s">
        <v>4091</v>
      </c>
      <c r="J144" s="2641" t="s">
        <v>4095</v>
      </c>
      <c r="K144" s="2636" t="s">
        <v>4094</v>
      </c>
      <c r="L144" s="2639"/>
    </row>
    <row r="145" spans="3:12" ht="104.25" customHeight="1" x14ac:dyDescent="0.2">
      <c r="C145" s="2640" t="s">
        <v>357</v>
      </c>
      <c r="D145" s="2641" t="s">
        <v>4090</v>
      </c>
      <c r="E145" s="505" t="s">
        <v>4058</v>
      </c>
      <c r="F145" s="73" t="s">
        <v>2188</v>
      </c>
      <c r="G145" s="127" t="s">
        <v>541</v>
      </c>
      <c r="H145" s="2642" t="s">
        <v>504</v>
      </c>
      <c r="I145" s="72" t="s">
        <v>4091</v>
      </c>
      <c r="J145" s="2641" t="s">
        <v>1646</v>
      </c>
      <c r="K145" s="2636" t="s">
        <v>4092</v>
      </c>
      <c r="L145" s="2639"/>
    </row>
    <row r="146" spans="3:12" ht="96" customHeight="1" x14ac:dyDescent="0.2">
      <c r="C146" s="2640" t="s">
        <v>357</v>
      </c>
      <c r="D146" s="2641" t="s">
        <v>3709</v>
      </c>
      <c r="E146" s="505" t="s">
        <v>3679</v>
      </c>
      <c r="F146" s="73" t="s">
        <v>2188</v>
      </c>
      <c r="G146" s="127" t="s">
        <v>759</v>
      </c>
      <c r="H146" s="2642" t="s">
        <v>504</v>
      </c>
      <c r="I146" s="72" t="s">
        <v>320</v>
      </c>
      <c r="J146" s="2641" t="s">
        <v>3710</v>
      </c>
      <c r="K146" s="2636" t="s">
        <v>3711</v>
      </c>
      <c r="L146" s="2639"/>
    </row>
    <row r="147" spans="3:12" ht="180.75" customHeight="1" x14ac:dyDescent="0.2">
      <c r="C147" s="2640" t="s">
        <v>357</v>
      </c>
      <c r="D147" s="2641" t="s">
        <v>3274</v>
      </c>
      <c r="E147" s="505" t="s">
        <v>3269</v>
      </c>
      <c r="F147" s="73" t="s">
        <v>3121</v>
      </c>
      <c r="G147" s="127" t="s">
        <v>723</v>
      </c>
      <c r="H147" s="2642" t="s">
        <v>504</v>
      </c>
      <c r="I147" s="72" t="s">
        <v>3276</v>
      </c>
      <c r="J147" s="2641" t="s">
        <v>3277</v>
      </c>
      <c r="K147" s="2636" t="s">
        <v>3275</v>
      </c>
      <c r="L147" s="2639"/>
    </row>
    <row r="148" spans="3:12" ht="96" customHeight="1" x14ac:dyDescent="0.2">
      <c r="C148" s="2640" t="s">
        <v>357</v>
      </c>
      <c r="D148" s="2641" t="s">
        <v>2813</v>
      </c>
      <c r="E148" s="505" t="s">
        <v>2762</v>
      </c>
      <c r="F148" s="73" t="s">
        <v>2348</v>
      </c>
      <c r="G148" s="127" t="s">
        <v>541</v>
      </c>
      <c r="H148" s="2642" t="s">
        <v>504</v>
      </c>
      <c r="I148" s="72" t="s">
        <v>320</v>
      </c>
      <c r="J148" s="2641" t="s">
        <v>2642</v>
      </c>
      <c r="K148" s="2636" t="s">
        <v>2814</v>
      </c>
      <c r="L148" s="2639"/>
    </row>
    <row r="149" spans="3:12" ht="96" customHeight="1" x14ac:dyDescent="0.2">
      <c r="C149" s="2640" t="s">
        <v>357</v>
      </c>
      <c r="D149" s="2641" t="s">
        <v>2347</v>
      </c>
      <c r="E149" s="505" t="s">
        <v>2333</v>
      </c>
      <c r="F149" s="73" t="s">
        <v>2348</v>
      </c>
      <c r="G149" s="127" t="s">
        <v>2033</v>
      </c>
      <c r="H149" s="2642" t="s">
        <v>504</v>
      </c>
      <c r="I149" s="72" t="s">
        <v>2349</v>
      </c>
      <c r="J149" s="2641" t="s">
        <v>1606</v>
      </c>
      <c r="K149" s="2636" t="s">
        <v>2350</v>
      </c>
      <c r="L149" s="2639"/>
    </row>
    <row r="150" spans="3:12" ht="96" customHeight="1" thickBot="1" x14ac:dyDescent="0.25">
      <c r="C150" s="2637" t="s">
        <v>357</v>
      </c>
      <c r="D150" s="425" t="s">
        <v>2032</v>
      </c>
      <c r="E150" s="480" t="s">
        <v>2027</v>
      </c>
      <c r="F150" s="429" t="s">
        <v>2348</v>
      </c>
      <c r="G150" s="425" t="s">
        <v>2033</v>
      </c>
      <c r="H150" s="429" t="s">
        <v>504</v>
      </c>
      <c r="I150" s="427" t="s">
        <v>2034</v>
      </c>
      <c r="J150" s="425" t="s">
        <v>2035</v>
      </c>
      <c r="K150" s="2638" t="s">
        <v>2036</v>
      </c>
      <c r="L150" s="2639"/>
    </row>
    <row r="151" spans="3:12" ht="12" customHeight="1" x14ac:dyDescent="0.2">
      <c r="C151" s="1797"/>
      <c r="D151" s="1797"/>
      <c r="E151" s="1797"/>
      <c r="F151" s="1797"/>
      <c r="G151" s="1797"/>
      <c r="H151" s="1797"/>
      <c r="I151" s="1797"/>
      <c r="J151" s="1797"/>
      <c r="K151" s="1797"/>
    </row>
    <row r="157" spans="3:12" ht="18" customHeight="1" x14ac:dyDescent="0.2">
      <c r="C157" s="1797"/>
      <c r="D157" s="1797"/>
      <c r="E157" s="1797"/>
      <c r="F157" s="1797"/>
      <c r="G157" s="1797"/>
      <c r="H157" s="1797"/>
      <c r="I157" s="1797"/>
      <c r="J157" s="1797"/>
      <c r="K157" s="1797"/>
    </row>
    <row r="158" spans="3:12" ht="13.5" customHeight="1" x14ac:dyDescent="0.2">
      <c r="C158" s="1797"/>
      <c r="D158" s="1797"/>
      <c r="E158" s="1797"/>
      <c r="F158" s="1797"/>
      <c r="G158" s="1797"/>
      <c r="H158" s="1797"/>
      <c r="I158" s="1797"/>
      <c r="J158" s="1797"/>
      <c r="K158" s="1797"/>
    </row>
    <row r="160" spans="3:12" ht="16" thickBot="1" x14ac:dyDescent="0.25"/>
    <row r="161" spans="3:13" ht="32.25" customHeight="1" thickBot="1" x14ac:dyDescent="0.25">
      <c r="C161" s="3203"/>
      <c r="D161" s="3204"/>
      <c r="E161" s="3204"/>
      <c r="F161" s="3204"/>
      <c r="G161" s="3204"/>
      <c r="H161" s="3204"/>
      <c r="I161" s="3204"/>
      <c r="J161" s="3204"/>
      <c r="K161" s="3205"/>
    </row>
    <row r="162" spans="3:13" ht="16" thickBot="1" x14ac:dyDescent="0.25">
      <c r="C162" s="1799" t="s">
        <v>306</v>
      </c>
      <c r="D162" s="1800" t="s">
        <v>307</v>
      </c>
      <c r="E162" s="1801" t="s">
        <v>308</v>
      </c>
      <c r="F162" s="1800" t="s">
        <v>309</v>
      </c>
      <c r="G162" s="1800" t="s">
        <v>310</v>
      </c>
      <c r="H162" s="1800" t="s">
        <v>311</v>
      </c>
      <c r="I162" s="1801" t="s">
        <v>312</v>
      </c>
      <c r="J162" s="1800" t="s">
        <v>313</v>
      </c>
      <c r="K162" s="1802" t="s">
        <v>314</v>
      </c>
    </row>
    <row r="163" spans="3:13" x14ac:dyDescent="0.2">
      <c r="C163" s="3200" t="s">
        <v>472</v>
      </c>
      <c r="D163" s="3201"/>
      <c r="E163" s="3201"/>
      <c r="F163" s="3201"/>
      <c r="G163" s="3201"/>
      <c r="H163" s="3201"/>
      <c r="I163" s="3201"/>
      <c r="J163" s="3201"/>
      <c r="K163" s="3202"/>
    </row>
    <row r="164" spans="3:13" ht="120.75" customHeight="1" x14ac:dyDescent="0.2">
      <c r="C164" s="2643" t="s">
        <v>318</v>
      </c>
      <c r="D164" s="73" t="s">
        <v>5590</v>
      </c>
      <c r="E164" s="352" t="s">
        <v>5562</v>
      </c>
      <c r="F164" s="131" t="s">
        <v>5220</v>
      </c>
      <c r="G164" s="73" t="s">
        <v>609</v>
      </c>
      <c r="H164" s="2642" t="s">
        <v>558</v>
      </c>
      <c r="I164" s="142" t="s">
        <v>5476</v>
      </c>
      <c r="J164" s="2644" t="s">
        <v>5592</v>
      </c>
      <c r="K164" s="2636" t="s">
        <v>5591</v>
      </c>
      <c r="M164" s="2645"/>
    </row>
    <row r="165" spans="3:13" ht="120.75" customHeight="1" x14ac:dyDescent="0.2">
      <c r="C165" s="2643" t="s">
        <v>318</v>
      </c>
      <c r="D165" s="73" t="s">
        <v>5290</v>
      </c>
      <c r="E165" s="352" t="s">
        <v>5268</v>
      </c>
      <c r="F165" s="131" t="s">
        <v>5220</v>
      </c>
      <c r="G165" s="73" t="s">
        <v>576</v>
      </c>
      <c r="H165" s="2642" t="s">
        <v>558</v>
      </c>
      <c r="I165" s="142" t="s">
        <v>1795</v>
      </c>
      <c r="J165" s="2644" t="s">
        <v>5291</v>
      </c>
      <c r="K165" s="2636" t="s">
        <v>5292</v>
      </c>
      <c r="M165" s="2645"/>
    </row>
    <row r="166" spans="3:13" ht="120.75" customHeight="1" x14ac:dyDescent="0.2">
      <c r="C166" s="2643" t="s">
        <v>318</v>
      </c>
      <c r="D166" s="73" t="s">
        <v>5286</v>
      </c>
      <c r="E166" s="352" t="s">
        <v>5268</v>
      </c>
      <c r="F166" s="131" t="s">
        <v>5220</v>
      </c>
      <c r="G166" s="73" t="s">
        <v>576</v>
      </c>
      <c r="H166" s="2642" t="s">
        <v>558</v>
      </c>
      <c r="I166" s="142" t="s">
        <v>5288</v>
      </c>
      <c r="J166" s="2644" t="s">
        <v>5289</v>
      </c>
      <c r="K166" s="2636" t="s">
        <v>5287</v>
      </c>
      <c r="M166" s="2645"/>
    </row>
    <row r="167" spans="3:13" ht="120.75" customHeight="1" x14ac:dyDescent="0.2">
      <c r="C167" s="2643" t="s">
        <v>318</v>
      </c>
      <c r="D167" s="73" t="s">
        <v>5217</v>
      </c>
      <c r="E167" s="352" t="s">
        <v>5211</v>
      </c>
      <c r="F167" s="131" t="s">
        <v>5220</v>
      </c>
      <c r="G167" s="73" t="s">
        <v>759</v>
      </c>
      <c r="H167" s="2642" t="s">
        <v>558</v>
      </c>
      <c r="I167" s="142" t="s">
        <v>5221</v>
      </c>
      <c r="J167" s="2644" t="s">
        <v>5218</v>
      </c>
      <c r="K167" s="2636" t="s">
        <v>5219</v>
      </c>
      <c r="M167" s="2645"/>
    </row>
    <row r="168" spans="3:13" ht="120.75" customHeight="1" x14ac:dyDescent="0.2">
      <c r="C168" s="2643" t="s">
        <v>318</v>
      </c>
      <c r="D168" s="73" t="s">
        <v>5014</v>
      </c>
      <c r="E168" s="352" t="s">
        <v>4058</v>
      </c>
      <c r="F168" s="131" t="s">
        <v>4197</v>
      </c>
      <c r="G168" s="73" t="s">
        <v>5017</v>
      </c>
      <c r="H168" s="2642" t="s">
        <v>558</v>
      </c>
      <c r="I168" s="142" t="s">
        <v>2965</v>
      </c>
      <c r="J168" s="2644" t="s">
        <v>5018</v>
      </c>
      <c r="K168" s="2636" t="s">
        <v>5016</v>
      </c>
      <c r="M168" s="2645"/>
    </row>
    <row r="169" spans="3:13" ht="120.75" customHeight="1" x14ac:dyDescent="0.2">
      <c r="C169" s="2643" t="s">
        <v>318</v>
      </c>
      <c r="D169" s="73" t="s">
        <v>5013</v>
      </c>
      <c r="E169" s="352" t="s">
        <v>4058</v>
      </c>
      <c r="F169" s="131" t="s">
        <v>4197</v>
      </c>
      <c r="G169" s="73" t="s">
        <v>5015</v>
      </c>
      <c r="H169" s="2642" t="s">
        <v>558</v>
      </c>
      <c r="I169" s="142" t="s">
        <v>2965</v>
      </c>
      <c r="J169" s="2644" t="s">
        <v>2960</v>
      </c>
      <c r="K169" s="2636" t="s">
        <v>5016</v>
      </c>
      <c r="M169" s="2645"/>
    </row>
    <row r="170" spans="3:13" ht="120.75" customHeight="1" x14ac:dyDescent="0.2">
      <c r="C170" s="2643" t="s">
        <v>318</v>
      </c>
      <c r="D170" s="73" t="s">
        <v>5011</v>
      </c>
      <c r="E170" s="352" t="s">
        <v>4058</v>
      </c>
      <c r="F170" s="131" t="s">
        <v>4197</v>
      </c>
      <c r="G170" s="73" t="s">
        <v>759</v>
      </c>
      <c r="H170" s="2642" t="s">
        <v>558</v>
      </c>
      <c r="I170" s="142" t="s">
        <v>2965</v>
      </c>
      <c r="J170" s="2644" t="s">
        <v>2978</v>
      </c>
      <c r="K170" s="2636" t="s">
        <v>5012</v>
      </c>
      <c r="M170" s="2645"/>
    </row>
    <row r="171" spans="3:13" ht="120.75" customHeight="1" x14ac:dyDescent="0.2">
      <c r="C171" s="2643" t="s">
        <v>318</v>
      </c>
      <c r="D171" s="73" t="s">
        <v>5008</v>
      </c>
      <c r="E171" s="352" t="s">
        <v>4058</v>
      </c>
      <c r="F171" s="131" t="s">
        <v>4197</v>
      </c>
      <c r="G171" s="73" t="s">
        <v>541</v>
      </c>
      <c r="H171" s="2642" t="s">
        <v>558</v>
      </c>
      <c r="I171" s="142" t="s">
        <v>5010</v>
      </c>
      <c r="J171" s="2644" t="s">
        <v>3846</v>
      </c>
      <c r="K171" s="2636" t="s">
        <v>5009</v>
      </c>
      <c r="M171" s="2645"/>
    </row>
    <row r="172" spans="3:13" ht="120.75" customHeight="1" x14ac:dyDescent="0.2">
      <c r="C172" s="2643" t="s">
        <v>318</v>
      </c>
      <c r="D172" s="73" t="s">
        <v>5005</v>
      </c>
      <c r="E172" s="352" t="s">
        <v>4058</v>
      </c>
      <c r="F172" s="131" t="s">
        <v>4197</v>
      </c>
      <c r="G172" s="73" t="s">
        <v>759</v>
      </c>
      <c r="H172" s="2642" t="s">
        <v>558</v>
      </c>
      <c r="I172" s="142" t="s">
        <v>4874</v>
      </c>
      <c r="J172" s="2644" t="s">
        <v>5006</v>
      </c>
      <c r="K172" s="2636" t="s">
        <v>5007</v>
      </c>
      <c r="M172" s="2645"/>
    </row>
    <row r="173" spans="3:13" ht="120.75" customHeight="1" x14ac:dyDescent="0.2">
      <c r="C173" s="2643" t="s">
        <v>318</v>
      </c>
      <c r="D173" s="73" t="s">
        <v>4871</v>
      </c>
      <c r="E173" s="352" t="s">
        <v>4862</v>
      </c>
      <c r="F173" s="131" t="s">
        <v>4197</v>
      </c>
      <c r="G173" s="73" t="s">
        <v>609</v>
      </c>
      <c r="H173" s="2642" t="s">
        <v>558</v>
      </c>
      <c r="I173" s="142" t="s">
        <v>4874</v>
      </c>
      <c r="J173" s="2644" t="s">
        <v>4873</v>
      </c>
      <c r="K173" s="2636" t="s">
        <v>4872</v>
      </c>
      <c r="M173" s="2645"/>
    </row>
    <row r="174" spans="3:13" ht="120.75" customHeight="1" x14ac:dyDescent="0.2">
      <c r="C174" s="2643" t="s">
        <v>318</v>
      </c>
      <c r="D174" s="73" t="s">
        <v>2037</v>
      </c>
      <c r="E174" s="352" t="s">
        <v>4862</v>
      </c>
      <c r="F174" s="131" t="s">
        <v>4197</v>
      </c>
      <c r="G174" s="73" t="s">
        <v>759</v>
      </c>
      <c r="H174" s="2642" t="s">
        <v>558</v>
      </c>
      <c r="I174" s="142" t="s">
        <v>2779</v>
      </c>
      <c r="J174" s="2644" t="s">
        <v>4870</v>
      </c>
      <c r="K174" s="2636" t="s">
        <v>4868</v>
      </c>
      <c r="M174" s="2645"/>
    </row>
    <row r="175" spans="3:13" ht="120.75" customHeight="1" x14ac:dyDescent="0.2">
      <c r="C175" s="2643" t="s">
        <v>318</v>
      </c>
      <c r="D175" s="73" t="s">
        <v>4867</v>
      </c>
      <c r="E175" s="352" t="s">
        <v>4862</v>
      </c>
      <c r="F175" s="131" t="s">
        <v>4197</v>
      </c>
      <c r="G175" s="73" t="s">
        <v>723</v>
      </c>
      <c r="H175" s="2642" t="s">
        <v>558</v>
      </c>
      <c r="I175" s="142" t="s">
        <v>2779</v>
      </c>
      <c r="J175" s="2644" t="s">
        <v>4869</v>
      </c>
      <c r="K175" s="2636" t="s">
        <v>4868</v>
      </c>
      <c r="M175" s="2645"/>
    </row>
    <row r="176" spans="3:13" ht="120.75" customHeight="1" x14ac:dyDescent="0.2">
      <c r="C176" s="2643" t="s">
        <v>318</v>
      </c>
      <c r="D176" s="73" t="s">
        <v>4865</v>
      </c>
      <c r="E176" s="352" t="s">
        <v>4862</v>
      </c>
      <c r="F176" s="131" t="s">
        <v>4197</v>
      </c>
      <c r="G176" s="73" t="s">
        <v>480</v>
      </c>
      <c r="H176" s="2642" t="s">
        <v>558</v>
      </c>
      <c r="I176" s="142" t="s">
        <v>4864</v>
      </c>
      <c r="J176" s="2644" t="s">
        <v>2342</v>
      </c>
      <c r="K176" s="2636" t="s">
        <v>4866</v>
      </c>
      <c r="M176" s="2645"/>
    </row>
    <row r="177" spans="3:13" ht="120.75" customHeight="1" x14ac:dyDescent="0.2">
      <c r="C177" s="2643" t="s">
        <v>318</v>
      </c>
      <c r="D177" s="73" t="s">
        <v>4861</v>
      </c>
      <c r="E177" s="352" t="s">
        <v>4862</v>
      </c>
      <c r="F177" s="131" t="s">
        <v>4197</v>
      </c>
      <c r="G177" s="73" t="s">
        <v>541</v>
      </c>
      <c r="H177" s="2642" t="s">
        <v>558</v>
      </c>
      <c r="I177" s="142" t="s">
        <v>4864</v>
      </c>
      <c r="J177" s="2644" t="s">
        <v>4637</v>
      </c>
      <c r="K177" s="2636" t="s">
        <v>4863</v>
      </c>
      <c r="M177" s="2645"/>
    </row>
    <row r="178" spans="3:13" ht="120.75" customHeight="1" x14ac:dyDescent="0.2">
      <c r="C178" s="2643" t="s">
        <v>318</v>
      </c>
      <c r="D178" s="73" t="s">
        <v>4641</v>
      </c>
      <c r="E178" s="352" t="s">
        <v>4635</v>
      </c>
      <c r="F178" s="131" t="s">
        <v>4197</v>
      </c>
      <c r="G178" s="73" t="s">
        <v>576</v>
      </c>
      <c r="H178" s="2642" t="s">
        <v>558</v>
      </c>
      <c r="I178" s="142" t="s">
        <v>2965</v>
      </c>
      <c r="J178" s="2644" t="s">
        <v>4643</v>
      </c>
      <c r="K178" s="2636" t="s">
        <v>4642</v>
      </c>
      <c r="M178" s="2645"/>
    </row>
    <row r="179" spans="3:13" ht="96" customHeight="1" x14ac:dyDescent="0.2">
      <c r="C179" s="2643" t="s">
        <v>318</v>
      </c>
      <c r="D179" s="73" t="s">
        <v>4557</v>
      </c>
      <c r="E179" s="352" t="s">
        <v>4529</v>
      </c>
      <c r="F179" s="131" t="s">
        <v>4197</v>
      </c>
      <c r="G179" s="73" t="s">
        <v>609</v>
      </c>
      <c r="H179" s="2642" t="s">
        <v>558</v>
      </c>
      <c r="I179" s="142" t="s">
        <v>2965</v>
      </c>
      <c r="J179" s="2644" t="s">
        <v>4559</v>
      </c>
      <c r="K179" s="2636" t="s">
        <v>4558</v>
      </c>
      <c r="M179" s="2645"/>
    </row>
    <row r="180" spans="3:13" ht="96" customHeight="1" x14ac:dyDescent="0.2">
      <c r="C180" s="2643" t="s">
        <v>318</v>
      </c>
      <c r="D180" s="73" t="s">
        <v>4554</v>
      </c>
      <c r="E180" s="352" t="s">
        <v>4529</v>
      </c>
      <c r="F180" s="131" t="s">
        <v>4197</v>
      </c>
      <c r="G180" s="73" t="s">
        <v>541</v>
      </c>
      <c r="H180" s="2642" t="s">
        <v>558</v>
      </c>
      <c r="I180" s="142" t="s">
        <v>2965</v>
      </c>
      <c r="J180" s="2644" t="s">
        <v>4556</v>
      </c>
      <c r="K180" s="2636" t="s">
        <v>4555</v>
      </c>
      <c r="M180" s="2645"/>
    </row>
    <row r="181" spans="3:13" ht="96" customHeight="1" x14ac:dyDescent="0.2">
      <c r="C181" s="2643" t="s">
        <v>318</v>
      </c>
      <c r="D181" s="73" t="s">
        <v>4542</v>
      </c>
      <c r="E181" s="352" t="s">
        <v>4529</v>
      </c>
      <c r="F181" s="131" t="s">
        <v>4197</v>
      </c>
      <c r="G181" s="73" t="s">
        <v>576</v>
      </c>
      <c r="H181" s="2642" t="s">
        <v>558</v>
      </c>
      <c r="I181" s="142" t="s">
        <v>2965</v>
      </c>
      <c r="J181" s="2644" t="s">
        <v>4544</v>
      </c>
      <c r="K181" s="2636" t="s">
        <v>4543</v>
      </c>
      <c r="M181" s="2645"/>
    </row>
    <row r="182" spans="3:13" ht="96" customHeight="1" x14ac:dyDescent="0.2">
      <c r="C182" s="2643" t="s">
        <v>318</v>
      </c>
      <c r="D182" s="73" t="s">
        <v>4541</v>
      </c>
      <c r="E182" s="352" t="s">
        <v>4529</v>
      </c>
      <c r="F182" s="131" t="s">
        <v>4197</v>
      </c>
      <c r="G182" s="73" t="s">
        <v>576</v>
      </c>
      <c r="H182" s="2642" t="s">
        <v>558</v>
      </c>
      <c r="I182" s="142" t="s">
        <v>4540</v>
      </c>
      <c r="J182" s="2644" t="s">
        <v>4538</v>
      </c>
      <c r="K182" s="2636" t="s">
        <v>4539</v>
      </c>
      <c r="M182" s="2645"/>
    </row>
    <row r="183" spans="3:13" ht="117" customHeight="1" x14ac:dyDescent="0.2">
      <c r="C183" s="2643" t="s">
        <v>318</v>
      </c>
      <c r="D183" s="73" t="s">
        <v>4394</v>
      </c>
      <c r="E183" s="352" t="s">
        <v>4369</v>
      </c>
      <c r="F183" s="131" t="s">
        <v>4197</v>
      </c>
      <c r="G183" s="73" t="s">
        <v>576</v>
      </c>
      <c r="H183" s="2642" t="s">
        <v>558</v>
      </c>
      <c r="I183" s="142" t="s">
        <v>4392</v>
      </c>
      <c r="J183" s="2644" t="s">
        <v>4396</v>
      </c>
      <c r="K183" s="2636" t="s">
        <v>4395</v>
      </c>
      <c r="M183" s="2645"/>
    </row>
    <row r="184" spans="3:13" ht="117" customHeight="1" x14ac:dyDescent="0.2">
      <c r="C184" s="2643" t="s">
        <v>318</v>
      </c>
      <c r="D184" s="73" t="s">
        <v>4390</v>
      </c>
      <c r="E184" s="352" t="s">
        <v>4369</v>
      </c>
      <c r="F184" s="131" t="s">
        <v>4197</v>
      </c>
      <c r="G184" s="73" t="s">
        <v>541</v>
      </c>
      <c r="H184" s="2642" t="s">
        <v>558</v>
      </c>
      <c r="I184" s="142" t="s">
        <v>4392</v>
      </c>
      <c r="J184" s="2644" t="s">
        <v>4393</v>
      </c>
      <c r="K184" s="2636" t="s">
        <v>4391</v>
      </c>
      <c r="M184" s="2645"/>
    </row>
    <row r="185" spans="3:13" ht="117" customHeight="1" x14ac:dyDescent="0.2">
      <c r="C185" s="2643" t="s">
        <v>318</v>
      </c>
      <c r="D185" s="73" t="s">
        <v>4203</v>
      </c>
      <c r="E185" s="352" t="s">
        <v>4193</v>
      </c>
      <c r="F185" s="131" t="s">
        <v>2348</v>
      </c>
      <c r="G185" s="73" t="s">
        <v>576</v>
      </c>
      <c r="H185" s="2642" t="s">
        <v>558</v>
      </c>
      <c r="I185" s="142" t="s">
        <v>2818</v>
      </c>
      <c r="J185" s="2644" t="s">
        <v>2958</v>
      </c>
      <c r="K185" s="2636" t="s">
        <v>4204</v>
      </c>
      <c r="M185" s="2645"/>
    </row>
    <row r="186" spans="3:13" ht="117" customHeight="1" x14ac:dyDescent="0.2">
      <c r="C186" s="2643" t="s">
        <v>318</v>
      </c>
      <c r="D186" s="73" t="s">
        <v>4205</v>
      </c>
      <c r="E186" s="352" t="s">
        <v>4193</v>
      </c>
      <c r="F186" s="131" t="s">
        <v>2348</v>
      </c>
      <c r="G186" s="73" t="s">
        <v>723</v>
      </c>
      <c r="H186" s="2642" t="s">
        <v>558</v>
      </c>
      <c r="I186" s="142" t="s">
        <v>2818</v>
      </c>
      <c r="J186" s="2644" t="s">
        <v>4206</v>
      </c>
      <c r="K186" s="2636" t="s">
        <v>4207</v>
      </c>
      <c r="M186" s="2645"/>
    </row>
    <row r="187" spans="3:13" ht="117" customHeight="1" x14ac:dyDescent="0.2">
      <c r="C187" s="2643" t="s">
        <v>318</v>
      </c>
      <c r="D187" s="73" t="s">
        <v>3950</v>
      </c>
      <c r="E187" s="352" t="s">
        <v>3940</v>
      </c>
      <c r="F187" s="131" t="s">
        <v>2348</v>
      </c>
      <c r="G187" s="73" t="s">
        <v>1514</v>
      </c>
      <c r="H187" s="2642" t="s">
        <v>558</v>
      </c>
      <c r="I187" s="142" t="s">
        <v>3949</v>
      </c>
      <c r="J187" s="2644" t="s">
        <v>3951</v>
      </c>
      <c r="K187" s="2636" t="s">
        <v>3948</v>
      </c>
      <c r="M187" s="2645"/>
    </row>
    <row r="188" spans="3:13" ht="117" customHeight="1" x14ac:dyDescent="0.2">
      <c r="C188" s="2643" t="s">
        <v>318</v>
      </c>
      <c r="D188" s="73" t="s">
        <v>3947</v>
      </c>
      <c r="E188" s="352" t="s">
        <v>3940</v>
      </c>
      <c r="F188" s="131" t="s">
        <v>2348</v>
      </c>
      <c r="G188" s="73" t="s">
        <v>576</v>
      </c>
      <c r="H188" s="2642" t="s">
        <v>558</v>
      </c>
      <c r="I188" s="142" t="s">
        <v>3949</v>
      </c>
      <c r="J188" s="2644" t="s">
        <v>3946</v>
      </c>
      <c r="K188" s="2636" t="s">
        <v>3948</v>
      </c>
      <c r="M188" s="2645"/>
    </row>
    <row r="189" spans="3:13" ht="117" customHeight="1" x14ac:dyDescent="0.2">
      <c r="C189" s="2643" t="s">
        <v>318</v>
      </c>
      <c r="D189" s="73" t="s">
        <v>3943</v>
      </c>
      <c r="E189" s="352" t="s">
        <v>3940</v>
      </c>
      <c r="F189" s="131" t="s">
        <v>2348</v>
      </c>
      <c r="G189" s="73" t="s">
        <v>541</v>
      </c>
      <c r="H189" s="2642" t="s">
        <v>558</v>
      </c>
      <c r="I189" s="142" t="s">
        <v>3945</v>
      </c>
      <c r="J189" s="2644" t="s">
        <v>1603</v>
      </c>
      <c r="K189" s="2636" t="s">
        <v>3944</v>
      </c>
      <c r="M189" s="2645"/>
    </row>
    <row r="190" spans="3:13" ht="117" customHeight="1" x14ac:dyDescent="0.2">
      <c r="C190" s="2643" t="s">
        <v>318</v>
      </c>
      <c r="D190" s="73" t="s">
        <v>3174</v>
      </c>
      <c r="E190" s="352" t="s">
        <v>3679</v>
      </c>
      <c r="F190" s="131" t="s">
        <v>2348</v>
      </c>
      <c r="G190" s="73" t="s">
        <v>759</v>
      </c>
      <c r="H190" s="2642" t="s">
        <v>558</v>
      </c>
      <c r="I190" s="142" t="s">
        <v>3716</v>
      </c>
      <c r="J190" s="2644" t="s">
        <v>3717</v>
      </c>
      <c r="K190" s="2636" t="s">
        <v>3715</v>
      </c>
      <c r="M190" s="2645"/>
    </row>
    <row r="191" spans="3:13" ht="102" customHeight="1" x14ac:dyDescent="0.2">
      <c r="C191" s="2643" t="s">
        <v>318</v>
      </c>
      <c r="D191" s="73" t="s">
        <v>3317</v>
      </c>
      <c r="E191" s="352" t="s">
        <v>3269</v>
      </c>
      <c r="F191" s="131" t="s">
        <v>2348</v>
      </c>
      <c r="G191" s="73" t="s">
        <v>576</v>
      </c>
      <c r="H191" s="2642" t="s">
        <v>558</v>
      </c>
      <c r="I191" s="142" t="s">
        <v>1795</v>
      </c>
      <c r="J191" s="2644" t="s">
        <v>560</v>
      </c>
      <c r="K191" s="2636" t="s">
        <v>3319</v>
      </c>
      <c r="M191" s="2645"/>
    </row>
    <row r="192" spans="3:13" ht="102" customHeight="1" x14ac:dyDescent="0.2">
      <c r="C192" s="2643" t="s">
        <v>318</v>
      </c>
      <c r="D192" s="73" t="s">
        <v>3316</v>
      </c>
      <c r="E192" s="352" t="s">
        <v>3269</v>
      </c>
      <c r="F192" s="131" t="s">
        <v>2348</v>
      </c>
      <c r="G192" s="73" t="s">
        <v>541</v>
      </c>
      <c r="H192" s="2642" t="s">
        <v>558</v>
      </c>
      <c r="I192" s="142" t="s">
        <v>1795</v>
      </c>
      <c r="J192" s="2644" t="s">
        <v>1603</v>
      </c>
      <c r="K192" s="2636" t="s">
        <v>3318</v>
      </c>
      <c r="M192" s="2645"/>
    </row>
    <row r="193" spans="3:13" ht="102" customHeight="1" x14ac:dyDescent="0.2">
      <c r="C193" s="2643" t="s">
        <v>318</v>
      </c>
      <c r="D193" s="73" t="s">
        <v>3174</v>
      </c>
      <c r="E193" s="352" t="s">
        <v>3119</v>
      </c>
      <c r="F193" s="131" t="s">
        <v>2348</v>
      </c>
      <c r="G193" s="73" t="s">
        <v>759</v>
      </c>
      <c r="H193" s="2642" t="s">
        <v>558</v>
      </c>
      <c r="I193" s="142" t="s">
        <v>3176</v>
      </c>
      <c r="J193" s="2644" t="s">
        <v>3177</v>
      </c>
      <c r="K193" s="2636" t="s">
        <v>3175</v>
      </c>
      <c r="M193" s="2645"/>
    </row>
    <row r="194" spans="3:13" ht="102" customHeight="1" x14ac:dyDescent="0.2">
      <c r="C194" s="2643" t="s">
        <v>318</v>
      </c>
      <c r="D194" s="73" t="s">
        <v>2962</v>
      </c>
      <c r="E194" s="352" t="s">
        <v>2936</v>
      </c>
      <c r="F194" s="131" t="s">
        <v>2348</v>
      </c>
      <c r="G194" s="73" t="s">
        <v>759</v>
      </c>
      <c r="H194" s="2642" t="s">
        <v>558</v>
      </c>
      <c r="I194" s="142" t="s">
        <v>2965</v>
      </c>
      <c r="J194" s="2644" t="s">
        <v>2966</v>
      </c>
      <c r="K194" s="2636" t="s">
        <v>2963</v>
      </c>
      <c r="M194" s="2645"/>
    </row>
    <row r="195" spans="3:13" ht="92.25" customHeight="1" x14ac:dyDescent="0.2">
      <c r="C195" s="2643" t="s">
        <v>318</v>
      </c>
      <c r="D195" s="73" t="s">
        <v>2959</v>
      </c>
      <c r="E195" s="352" t="s">
        <v>2936</v>
      </c>
      <c r="F195" s="131" t="s">
        <v>2348</v>
      </c>
      <c r="G195" s="73" t="s">
        <v>759</v>
      </c>
      <c r="H195" s="2642" t="s">
        <v>558</v>
      </c>
      <c r="I195" s="142" t="s">
        <v>2961</v>
      </c>
      <c r="J195" s="2644" t="s">
        <v>2960</v>
      </c>
      <c r="K195" s="2636" t="s">
        <v>2964</v>
      </c>
      <c r="M195" s="2645"/>
    </row>
    <row r="196" spans="3:13" ht="92.25" customHeight="1" x14ac:dyDescent="0.2">
      <c r="C196" s="2643" t="s">
        <v>318</v>
      </c>
      <c r="D196" s="73" t="s">
        <v>2542</v>
      </c>
      <c r="E196" s="352" t="s">
        <v>2520</v>
      </c>
      <c r="F196" s="2642" t="s">
        <v>1844</v>
      </c>
      <c r="G196" s="73" t="s">
        <v>541</v>
      </c>
      <c r="H196" s="2642" t="s">
        <v>558</v>
      </c>
      <c r="I196" s="142" t="s">
        <v>320</v>
      </c>
      <c r="J196" s="2644" t="s">
        <v>2543</v>
      </c>
      <c r="K196" s="2636" t="s">
        <v>2544</v>
      </c>
      <c r="M196" s="2645"/>
    </row>
    <row r="197" spans="3:13" ht="92.25" customHeight="1" x14ac:dyDescent="0.2">
      <c r="C197" s="2643" t="s">
        <v>318</v>
      </c>
      <c r="D197" s="73" t="s">
        <v>2037</v>
      </c>
      <c r="E197" s="352" t="s">
        <v>2002</v>
      </c>
      <c r="F197" s="2642" t="s">
        <v>1844</v>
      </c>
      <c r="G197" s="73" t="s">
        <v>576</v>
      </c>
      <c r="H197" s="2642" t="s">
        <v>558</v>
      </c>
      <c r="I197" s="142" t="s">
        <v>2038</v>
      </c>
      <c r="J197" s="2644" t="s">
        <v>2039</v>
      </c>
      <c r="K197" s="2636" t="s">
        <v>2040</v>
      </c>
      <c r="M197" s="2645"/>
    </row>
    <row r="198" spans="3:13" ht="92.25" customHeight="1" thickBot="1" x14ac:dyDescent="0.25">
      <c r="C198" s="2646" t="s">
        <v>318</v>
      </c>
      <c r="D198" s="429" t="s">
        <v>2041</v>
      </c>
      <c r="E198" s="430" t="s">
        <v>2002</v>
      </c>
      <c r="F198" s="431" t="s">
        <v>1419</v>
      </c>
      <c r="G198" s="429" t="s">
        <v>422</v>
      </c>
      <c r="H198" s="429" t="s">
        <v>558</v>
      </c>
      <c r="I198" s="432" t="s">
        <v>1949</v>
      </c>
      <c r="J198" s="2647" t="s">
        <v>2042</v>
      </c>
      <c r="K198" s="2638" t="s">
        <v>2043</v>
      </c>
      <c r="M198" s="2645"/>
    </row>
    <row r="200" spans="3:13" ht="17.25" customHeight="1" x14ac:dyDescent="0.2">
      <c r="C200" s="1797"/>
      <c r="D200" s="1797"/>
      <c r="E200" s="1797"/>
      <c r="F200" s="1797"/>
      <c r="G200" s="1797"/>
      <c r="H200" s="1797"/>
      <c r="I200" s="1797"/>
      <c r="J200" s="1797"/>
      <c r="K200" s="1797"/>
    </row>
    <row r="201" spans="3:13" ht="17.25" customHeight="1" x14ac:dyDescent="0.2">
      <c r="C201" s="1797"/>
      <c r="D201" s="1797"/>
      <c r="E201" s="1797"/>
      <c r="F201" s="1797"/>
      <c r="G201" s="1797"/>
      <c r="H201" s="1797"/>
      <c r="I201" s="1797"/>
      <c r="J201" s="1797"/>
      <c r="K201" s="1797"/>
    </row>
    <row r="202" spans="3:13" ht="17.25" customHeight="1" x14ac:dyDescent="0.2">
      <c r="C202" s="1797"/>
      <c r="D202" s="1797"/>
      <c r="E202" s="1797"/>
      <c r="F202" s="1797"/>
      <c r="G202" s="1797"/>
      <c r="H202" s="1797"/>
      <c r="I202" s="1797"/>
      <c r="J202" s="1797"/>
      <c r="K202" s="1797"/>
    </row>
    <row r="203" spans="3:13" ht="17.25" customHeight="1" x14ac:dyDescent="0.2">
      <c r="C203" s="1797"/>
      <c r="D203" s="1797"/>
      <c r="E203" s="1797"/>
      <c r="F203" s="1797"/>
      <c r="G203" s="1797"/>
      <c r="H203" s="1797"/>
      <c r="I203" s="1797"/>
      <c r="J203" s="1797"/>
      <c r="K203" s="1797"/>
    </row>
    <row r="204" spans="3:13" ht="17.25" customHeight="1" x14ac:dyDescent="0.2">
      <c r="C204" s="1797"/>
      <c r="D204" s="1797"/>
      <c r="E204" s="1797"/>
      <c r="F204" s="1797"/>
      <c r="G204" s="1797"/>
      <c r="H204" s="1797"/>
      <c r="I204" s="1797"/>
      <c r="J204" s="1797"/>
      <c r="K204" s="1797"/>
    </row>
    <row r="205" spans="3:13" ht="17.25" customHeight="1" x14ac:dyDescent="0.2">
      <c r="C205" s="1797"/>
      <c r="D205" s="1797"/>
      <c r="E205" s="1797"/>
      <c r="F205" s="1797"/>
      <c r="G205" s="1797"/>
      <c r="H205" s="1797"/>
      <c r="I205" s="1797"/>
      <c r="J205" s="1797"/>
      <c r="K205" s="1797"/>
    </row>
    <row r="206" spans="3:13" ht="13.5" customHeight="1" x14ac:dyDescent="0.2">
      <c r="C206" s="1797"/>
      <c r="D206" s="1797"/>
      <c r="E206" s="1797"/>
      <c r="F206" s="1797"/>
      <c r="G206" s="1797"/>
      <c r="H206" s="1797"/>
      <c r="I206" s="1797"/>
      <c r="J206" s="1797"/>
      <c r="K206" s="1797"/>
    </row>
    <row r="207" spans="3:13" x14ac:dyDescent="0.2">
      <c r="C207" s="1797"/>
      <c r="D207" s="1797"/>
      <c r="E207" s="1797"/>
      <c r="F207" s="1797"/>
      <c r="G207" s="1797"/>
      <c r="H207" s="1797"/>
      <c r="I207" s="1797"/>
      <c r="J207" s="1797"/>
      <c r="K207" s="1797"/>
    </row>
    <row r="208" spans="3:13" x14ac:dyDescent="0.2">
      <c r="C208" s="1797"/>
      <c r="D208" s="1797"/>
      <c r="E208" s="1797"/>
      <c r="F208" s="1797"/>
      <c r="G208" s="1797"/>
      <c r="H208" s="1797"/>
      <c r="I208" s="1797"/>
      <c r="J208" s="1797"/>
      <c r="K208" s="1797"/>
    </row>
    <row r="212" spans="3:12" ht="16" thickBot="1" x14ac:dyDescent="0.25"/>
    <row r="213" spans="3:12" ht="33.75" customHeight="1" thickBot="1" x14ac:dyDescent="0.25">
      <c r="C213" s="3197"/>
      <c r="D213" s="3198"/>
      <c r="E213" s="3198"/>
      <c r="F213" s="3198"/>
      <c r="G213" s="3198"/>
      <c r="H213" s="3198"/>
      <c r="I213" s="3198"/>
      <c r="J213" s="3198"/>
      <c r="K213" s="3199"/>
    </row>
    <row r="214" spans="3:12" ht="39" customHeight="1" thickBot="1" x14ac:dyDescent="0.25">
      <c r="C214" s="423" t="s">
        <v>306</v>
      </c>
      <c r="D214" s="300" t="s">
        <v>307</v>
      </c>
      <c r="E214" s="301" t="s">
        <v>308</v>
      </c>
      <c r="F214" s="300" t="s">
        <v>309</v>
      </c>
      <c r="G214" s="300" t="s">
        <v>310</v>
      </c>
      <c r="H214" s="300" t="s">
        <v>311</v>
      </c>
      <c r="I214" s="301" t="s">
        <v>312</v>
      </c>
      <c r="J214" s="300" t="s">
        <v>313</v>
      </c>
      <c r="K214" s="424" t="s">
        <v>314</v>
      </c>
    </row>
    <row r="215" spans="3:12" ht="114.75" customHeight="1" thickBot="1" x14ac:dyDescent="0.25">
      <c r="C215" s="133" t="s">
        <v>305</v>
      </c>
      <c r="D215" s="131" t="s">
        <v>5810</v>
      </c>
      <c r="E215" s="509" t="s">
        <v>5778</v>
      </c>
      <c r="F215" s="131" t="s">
        <v>5346</v>
      </c>
      <c r="G215" s="131" t="s">
        <v>576</v>
      </c>
      <c r="H215" s="125" t="s">
        <v>543</v>
      </c>
      <c r="I215" s="145" t="s">
        <v>5812</v>
      </c>
      <c r="J215" s="145" t="s">
        <v>5813</v>
      </c>
      <c r="K215" s="2636" t="s">
        <v>5811</v>
      </c>
      <c r="L215" s="2648"/>
    </row>
    <row r="216" spans="3:12" ht="15" customHeight="1" x14ac:dyDescent="0.2">
      <c r="C216" s="3194" t="s">
        <v>472</v>
      </c>
      <c r="D216" s="3195"/>
      <c r="E216" s="3195"/>
      <c r="F216" s="3195"/>
      <c r="G216" s="3195"/>
      <c r="H216" s="3195"/>
      <c r="I216" s="3195"/>
      <c r="J216" s="3195"/>
      <c r="K216" s="3196"/>
    </row>
    <row r="217" spans="3:12" ht="114.75" customHeight="1" x14ac:dyDescent="0.2">
      <c r="C217" s="133" t="s">
        <v>4935</v>
      </c>
      <c r="D217" s="131" t="s">
        <v>5655</v>
      </c>
      <c r="E217" s="509" t="s">
        <v>5755</v>
      </c>
      <c r="F217" s="131" t="s">
        <v>5346</v>
      </c>
      <c r="G217" s="131" t="s">
        <v>723</v>
      </c>
      <c r="H217" s="125" t="s">
        <v>543</v>
      </c>
      <c r="I217" s="145" t="s">
        <v>2827</v>
      </c>
      <c r="J217" s="145" t="s">
        <v>5657</v>
      </c>
      <c r="K217" s="2636" t="s">
        <v>5656</v>
      </c>
      <c r="L217" s="2648"/>
    </row>
    <row r="218" spans="3:12" ht="114.75" customHeight="1" x14ac:dyDescent="0.2">
      <c r="C218" s="133" t="s">
        <v>4935</v>
      </c>
      <c r="D218" s="131" t="s">
        <v>5281</v>
      </c>
      <c r="E218" s="509" t="s">
        <v>5268</v>
      </c>
      <c r="F218" s="131" t="s">
        <v>4657</v>
      </c>
      <c r="G218" s="131" t="s">
        <v>576</v>
      </c>
      <c r="H218" s="125" t="s">
        <v>543</v>
      </c>
      <c r="I218" s="145" t="s">
        <v>4089</v>
      </c>
      <c r="J218" s="145" t="s">
        <v>612</v>
      </c>
      <c r="K218" s="2636" t="s">
        <v>5282</v>
      </c>
      <c r="L218" s="2648"/>
    </row>
    <row r="219" spans="3:12" ht="114.75" customHeight="1" x14ac:dyDescent="0.2">
      <c r="C219" s="133" t="s">
        <v>4935</v>
      </c>
      <c r="D219" s="131" t="s">
        <v>5279</v>
      </c>
      <c r="E219" s="509" t="s">
        <v>5268</v>
      </c>
      <c r="F219" s="131" t="s">
        <v>4657</v>
      </c>
      <c r="G219" s="131" t="s">
        <v>723</v>
      </c>
      <c r="H219" s="125" t="s">
        <v>543</v>
      </c>
      <c r="I219" s="145" t="s">
        <v>4089</v>
      </c>
      <c r="J219" s="145" t="s">
        <v>612</v>
      </c>
      <c r="K219" s="2636" t="s">
        <v>5280</v>
      </c>
      <c r="L219" s="2648"/>
    </row>
    <row r="220" spans="3:12" ht="114.75" customHeight="1" x14ac:dyDescent="0.2">
      <c r="C220" s="133" t="s">
        <v>4935</v>
      </c>
      <c r="D220" s="131" t="s">
        <v>5162</v>
      </c>
      <c r="E220" s="509" t="s">
        <v>5143</v>
      </c>
      <c r="F220" s="131" t="s">
        <v>4839</v>
      </c>
      <c r="G220" s="131" t="s">
        <v>541</v>
      </c>
      <c r="H220" s="125" t="s">
        <v>543</v>
      </c>
      <c r="I220" s="145" t="s">
        <v>1795</v>
      </c>
      <c r="J220" s="145" t="s">
        <v>693</v>
      </c>
      <c r="K220" s="2636" t="s">
        <v>5163</v>
      </c>
      <c r="L220" s="2648"/>
    </row>
    <row r="221" spans="3:12" ht="114.75" customHeight="1" x14ac:dyDescent="0.2">
      <c r="C221" s="133" t="s">
        <v>4935</v>
      </c>
      <c r="D221" s="131" t="s">
        <v>5160</v>
      </c>
      <c r="E221" s="509" t="s">
        <v>5143</v>
      </c>
      <c r="F221" s="131" t="s">
        <v>4839</v>
      </c>
      <c r="G221" s="131" t="s">
        <v>541</v>
      </c>
      <c r="H221" s="125" t="s">
        <v>543</v>
      </c>
      <c r="I221" s="145" t="s">
        <v>1795</v>
      </c>
      <c r="J221" s="145" t="s">
        <v>1614</v>
      </c>
      <c r="K221" s="2636" t="s">
        <v>5161</v>
      </c>
      <c r="L221" s="2648"/>
    </row>
    <row r="222" spans="3:12" ht="114.75" customHeight="1" x14ac:dyDescent="0.2">
      <c r="C222" s="133" t="s">
        <v>4935</v>
      </c>
      <c r="D222" s="131" t="s">
        <v>5149</v>
      </c>
      <c r="E222" s="509" t="s">
        <v>5143</v>
      </c>
      <c r="F222" s="131" t="s">
        <v>4657</v>
      </c>
      <c r="G222" s="131" t="s">
        <v>576</v>
      </c>
      <c r="H222" s="125" t="s">
        <v>543</v>
      </c>
      <c r="I222" s="145" t="s">
        <v>4089</v>
      </c>
      <c r="J222" s="145" t="s">
        <v>566</v>
      </c>
      <c r="K222" s="2636" t="s">
        <v>5150</v>
      </c>
      <c r="L222" s="2648"/>
    </row>
    <row r="223" spans="3:12" ht="114.75" customHeight="1" x14ac:dyDescent="0.2">
      <c r="C223" s="133" t="s">
        <v>4935</v>
      </c>
      <c r="D223" s="131" t="s">
        <v>5147</v>
      </c>
      <c r="E223" s="509" t="s">
        <v>5143</v>
      </c>
      <c r="F223" s="131" t="s">
        <v>4657</v>
      </c>
      <c r="G223" s="131" t="s">
        <v>541</v>
      </c>
      <c r="H223" s="125" t="s">
        <v>543</v>
      </c>
      <c r="I223" s="145" t="s">
        <v>4089</v>
      </c>
      <c r="J223" s="145" t="s">
        <v>606</v>
      </c>
      <c r="K223" s="2636" t="s">
        <v>5148</v>
      </c>
      <c r="L223" s="2648"/>
    </row>
    <row r="224" spans="3:12" ht="114.75" customHeight="1" x14ac:dyDescent="0.2">
      <c r="C224" s="133" t="s">
        <v>4935</v>
      </c>
      <c r="D224" s="131" t="s">
        <v>5142</v>
      </c>
      <c r="E224" s="509" t="s">
        <v>5143</v>
      </c>
      <c r="F224" s="131" t="s">
        <v>4657</v>
      </c>
      <c r="G224" s="131" t="s">
        <v>576</v>
      </c>
      <c r="H224" s="125" t="s">
        <v>543</v>
      </c>
      <c r="I224" s="145" t="s">
        <v>5145</v>
      </c>
      <c r="J224" s="145" t="s">
        <v>5146</v>
      </c>
      <c r="K224" s="2636" t="s">
        <v>5144</v>
      </c>
      <c r="L224" s="2648"/>
    </row>
    <row r="225" spans="3:13" ht="121.5" customHeight="1" x14ac:dyDescent="0.2">
      <c r="C225" s="133" t="s">
        <v>4560</v>
      </c>
      <c r="D225" s="131" t="s">
        <v>4694</v>
      </c>
      <c r="E225" s="509" t="s">
        <v>4686</v>
      </c>
      <c r="F225" s="131" t="s">
        <v>3121</v>
      </c>
      <c r="G225" s="131" t="s">
        <v>576</v>
      </c>
      <c r="H225" s="125" t="s">
        <v>543</v>
      </c>
      <c r="I225" s="145" t="s">
        <v>4071</v>
      </c>
      <c r="J225" s="145" t="s">
        <v>1651</v>
      </c>
      <c r="K225" s="2636" t="s">
        <v>4695</v>
      </c>
      <c r="L225" s="2648"/>
    </row>
    <row r="226" spans="3:13" ht="121.5" customHeight="1" x14ac:dyDescent="0.2">
      <c r="C226" s="133" t="s">
        <v>4560</v>
      </c>
      <c r="D226" s="131" t="s">
        <v>4663</v>
      </c>
      <c r="E226" s="509" t="s">
        <v>4635</v>
      </c>
      <c r="F226" s="131" t="s">
        <v>3121</v>
      </c>
      <c r="G226" s="131" t="s">
        <v>576</v>
      </c>
      <c r="H226" s="125" t="s">
        <v>543</v>
      </c>
      <c r="I226" s="145" t="s">
        <v>2818</v>
      </c>
      <c r="J226" s="145" t="s">
        <v>4483</v>
      </c>
      <c r="K226" s="2636" t="s">
        <v>4664</v>
      </c>
      <c r="L226" s="2648"/>
    </row>
    <row r="227" spans="3:13" ht="94.5" customHeight="1" x14ac:dyDescent="0.2">
      <c r="C227" s="133" t="s">
        <v>4560</v>
      </c>
      <c r="D227" s="131" t="s">
        <v>4566</v>
      </c>
      <c r="E227" s="509" t="s">
        <v>4529</v>
      </c>
      <c r="F227" s="131" t="s">
        <v>3121</v>
      </c>
      <c r="G227" s="131" t="s">
        <v>576</v>
      </c>
      <c r="H227" s="125" t="s">
        <v>543</v>
      </c>
      <c r="I227" s="145" t="s">
        <v>3769</v>
      </c>
      <c r="J227" s="145" t="s">
        <v>1610</v>
      </c>
      <c r="K227" s="2636" t="s">
        <v>4567</v>
      </c>
      <c r="L227" s="2648"/>
    </row>
    <row r="228" spans="3:13" ht="94.5" customHeight="1" x14ac:dyDescent="0.2">
      <c r="C228" s="133" t="s">
        <v>4560</v>
      </c>
      <c r="D228" s="131" t="s">
        <v>4564</v>
      </c>
      <c r="E228" s="509" t="s">
        <v>4529</v>
      </c>
      <c r="F228" s="131" t="s">
        <v>3121</v>
      </c>
      <c r="G228" s="131" t="s">
        <v>541</v>
      </c>
      <c r="H228" s="125" t="s">
        <v>543</v>
      </c>
      <c r="I228" s="145" t="s">
        <v>4563</v>
      </c>
      <c r="J228" s="145" t="s">
        <v>607</v>
      </c>
      <c r="K228" s="2636" t="s">
        <v>4565</v>
      </c>
      <c r="L228" s="2648"/>
    </row>
    <row r="229" spans="3:13" ht="102.75" customHeight="1" x14ac:dyDescent="0.2">
      <c r="C229" s="133" t="s">
        <v>4560</v>
      </c>
      <c r="D229" s="131" t="s">
        <v>4561</v>
      </c>
      <c r="E229" s="509" t="s">
        <v>4529</v>
      </c>
      <c r="F229" s="131" t="s">
        <v>3121</v>
      </c>
      <c r="G229" s="131" t="s">
        <v>541</v>
      </c>
      <c r="H229" s="125" t="s">
        <v>543</v>
      </c>
      <c r="I229" s="145" t="s">
        <v>4563</v>
      </c>
      <c r="J229" s="145" t="s">
        <v>735</v>
      </c>
      <c r="K229" s="2636" t="s">
        <v>4562</v>
      </c>
      <c r="L229" s="2648"/>
    </row>
    <row r="230" spans="3:13" ht="116.25" customHeight="1" x14ac:dyDescent="0.2">
      <c r="C230" s="133" t="s">
        <v>305</v>
      </c>
      <c r="D230" s="131" t="s">
        <v>4208</v>
      </c>
      <c r="E230" s="509" t="s">
        <v>4193</v>
      </c>
      <c r="F230" s="131" t="s">
        <v>4197</v>
      </c>
      <c r="G230" s="131" t="s">
        <v>576</v>
      </c>
      <c r="H230" s="125" t="s">
        <v>543</v>
      </c>
      <c r="I230" s="145" t="s">
        <v>1795</v>
      </c>
      <c r="J230" s="145" t="s">
        <v>3594</v>
      </c>
      <c r="K230" s="2636" t="s">
        <v>4209</v>
      </c>
      <c r="L230" s="2648"/>
    </row>
    <row r="231" spans="3:13" ht="116.25" customHeight="1" x14ac:dyDescent="0.2">
      <c r="C231" s="133" t="s">
        <v>305</v>
      </c>
      <c r="D231" s="131" t="s">
        <v>4208</v>
      </c>
      <c r="E231" s="509" t="s">
        <v>4193</v>
      </c>
      <c r="F231" s="131" t="s">
        <v>4197</v>
      </c>
      <c r="G231" s="131" t="s">
        <v>576</v>
      </c>
      <c r="H231" s="125" t="s">
        <v>543</v>
      </c>
      <c r="I231" s="145" t="s">
        <v>1795</v>
      </c>
      <c r="J231" s="145" t="s">
        <v>1511</v>
      </c>
      <c r="K231" s="2636" t="s">
        <v>4210</v>
      </c>
      <c r="L231" s="2648"/>
    </row>
    <row r="232" spans="3:13" ht="104.25" customHeight="1" x14ac:dyDescent="0.2">
      <c r="C232" s="133" t="s">
        <v>305</v>
      </c>
      <c r="D232" s="131" t="s">
        <v>3591</v>
      </c>
      <c r="E232" s="509" t="s">
        <v>3565</v>
      </c>
      <c r="F232" s="131" t="s">
        <v>3592</v>
      </c>
      <c r="G232" s="131" t="s">
        <v>541</v>
      </c>
      <c r="H232" s="125" t="s">
        <v>543</v>
      </c>
      <c r="I232" s="145" t="s">
        <v>2779</v>
      </c>
      <c r="J232" s="145" t="s">
        <v>3594</v>
      </c>
      <c r="K232" s="2636" t="s">
        <v>3593</v>
      </c>
      <c r="L232" s="2648"/>
    </row>
    <row r="233" spans="3:13" ht="104.25" customHeight="1" x14ac:dyDescent="0.2">
      <c r="C233" s="133" t="s">
        <v>305</v>
      </c>
      <c r="D233" s="131" t="s">
        <v>3305</v>
      </c>
      <c r="E233" s="509" t="s">
        <v>3269</v>
      </c>
      <c r="F233" s="131" t="s">
        <v>2348</v>
      </c>
      <c r="G233" s="131" t="s">
        <v>759</v>
      </c>
      <c r="H233" s="125" t="s">
        <v>543</v>
      </c>
      <c r="I233" s="145" t="s">
        <v>2779</v>
      </c>
      <c r="J233" s="145" t="s">
        <v>1256</v>
      </c>
      <c r="K233" s="2636" t="s">
        <v>3306</v>
      </c>
      <c r="L233" s="2648"/>
    </row>
    <row r="234" spans="3:13" ht="102.75" customHeight="1" x14ac:dyDescent="0.2">
      <c r="C234" s="133" t="s">
        <v>305</v>
      </c>
      <c r="D234" s="131" t="s">
        <v>2781</v>
      </c>
      <c r="E234" s="510" t="s">
        <v>2762</v>
      </c>
      <c r="F234" s="131" t="s">
        <v>1738</v>
      </c>
      <c r="G234" s="131" t="s">
        <v>723</v>
      </c>
      <c r="H234" s="125" t="s">
        <v>543</v>
      </c>
      <c r="I234" s="145" t="s">
        <v>1795</v>
      </c>
      <c r="J234" s="145" t="s">
        <v>1417</v>
      </c>
      <c r="K234" s="2636" t="s">
        <v>2784</v>
      </c>
      <c r="L234" s="2648"/>
    </row>
    <row r="235" spans="3:13" ht="112.5" customHeight="1" x14ac:dyDescent="0.2">
      <c r="C235" s="133" t="s">
        <v>305</v>
      </c>
      <c r="D235" s="131" t="s">
        <v>2778</v>
      </c>
      <c r="E235" s="510" t="s">
        <v>2762</v>
      </c>
      <c r="F235" s="131" t="s">
        <v>2348</v>
      </c>
      <c r="G235" s="131" t="s">
        <v>541</v>
      </c>
      <c r="H235" s="125" t="s">
        <v>543</v>
      </c>
      <c r="I235" s="145" t="s">
        <v>2779</v>
      </c>
      <c r="J235" s="145" t="s">
        <v>2780</v>
      </c>
      <c r="K235" s="2636" t="s">
        <v>2785</v>
      </c>
      <c r="L235" s="2648"/>
    </row>
    <row r="236" spans="3:13" ht="111" customHeight="1" thickBot="1" x14ac:dyDescent="0.25">
      <c r="C236" s="417" t="s">
        <v>305</v>
      </c>
      <c r="D236" s="418" t="s">
        <v>2044</v>
      </c>
      <c r="E236" s="2649" t="s">
        <v>2027</v>
      </c>
      <c r="F236" s="418" t="s">
        <v>1897</v>
      </c>
      <c r="G236" s="418" t="s">
        <v>2045</v>
      </c>
      <c r="H236" s="2650" t="s">
        <v>558</v>
      </c>
      <c r="I236" s="418" t="s">
        <v>2046</v>
      </c>
      <c r="J236" s="418" t="s">
        <v>693</v>
      </c>
      <c r="K236" s="2638" t="s">
        <v>2047</v>
      </c>
      <c r="L236" s="2645"/>
      <c r="M236" s="2645"/>
    </row>
    <row r="237" spans="3:13" x14ac:dyDescent="0.2">
      <c r="C237" s="1797"/>
      <c r="D237" s="1797"/>
      <c r="E237" s="1797"/>
      <c r="F237" s="1797"/>
      <c r="G237" s="1797"/>
      <c r="H237" s="1797"/>
      <c r="I237" s="1797"/>
      <c r="J237" s="1797"/>
      <c r="K237" s="1797"/>
    </row>
    <row r="238" spans="3:13" x14ac:dyDescent="0.2">
      <c r="C238" s="1797"/>
      <c r="D238" s="1797"/>
      <c r="E238" s="1797"/>
      <c r="F238" s="1797"/>
      <c r="G238" s="1797"/>
      <c r="H238" s="1797"/>
      <c r="I238" s="1797"/>
      <c r="J238" s="1797"/>
      <c r="K238" s="1797"/>
    </row>
    <row r="239" spans="3:13" x14ac:dyDescent="0.2">
      <c r="C239" s="1797"/>
      <c r="D239" s="1797"/>
      <c r="E239" s="1797"/>
      <c r="F239" s="1797"/>
      <c r="G239" s="1797"/>
      <c r="H239" s="1797"/>
      <c r="I239" s="1797"/>
      <c r="J239" s="1797"/>
      <c r="K239" s="1797"/>
    </row>
    <row r="240" spans="3:13" x14ac:dyDescent="0.2">
      <c r="C240" s="1797"/>
      <c r="D240" s="1797"/>
      <c r="E240" s="1797"/>
      <c r="F240" s="1797"/>
      <c r="G240" s="1797"/>
      <c r="H240" s="1797"/>
      <c r="I240" s="1797"/>
      <c r="J240" s="1797"/>
      <c r="K240" s="1797"/>
    </row>
    <row r="241" spans="3:12" x14ac:dyDescent="0.2">
      <c r="C241" s="1797"/>
      <c r="D241" s="1797"/>
      <c r="E241" s="1797"/>
      <c r="F241" s="1797"/>
      <c r="G241" s="1797"/>
      <c r="H241" s="1797"/>
      <c r="I241" s="1797"/>
      <c r="J241" s="1797"/>
      <c r="K241" s="1797"/>
    </row>
    <row r="242" spans="3:12" x14ac:dyDescent="0.2">
      <c r="C242" s="1797"/>
      <c r="D242" s="1797"/>
      <c r="E242" s="1797"/>
      <c r="F242" s="1797"/>
      <c r="G242" s="1797"/>
      <c r="H242" s="1797"/>
      <c r="I242" s="1797"/>
      <c r="J242" s="1797"/>
      <c r="K242" s="1797"/>
    </row>
    <row r="243" spans="3:12" x14ac:dyDescent="0.2">
      <c r="C243" s="1797"/>
      <c r="D243" s="1797"/>
      <c r="E243" s="1797"/>
      <c r="F243" s="1797"/>
      <c r="G243" s="1797"/>
      <c r="H243" s="1797"/>
      <c r="I243" s="1797"/>
      <c r="J243" s="1797"/>
      <c r="K243" s="1797"/>
    </row>
    <row r="244" spans="3:12" x14ac:dyDescent="0.2">
      <c r="C244" s="1797"/>
      <c r="D244" s="1797"/>
      <c r="E244" s="1797"/>
      <c r="F244" s="1797"/>
      <c r="G244" s="1797"/>
      <c r="H244" s="1797"/>
      <c r="I244" s="1797"/>
      <c r="J244" s="1797"/>
      <c r="K244" s="1797"/>
    </row>
    <row r="245" spans="3:12" x14ac:dyDescent="0.2">
      <c r="C245" s="1797"/>
      <c r="D245" s="1797"/>
      <c r="E245" s="1797"/>
      <c r="F245" s="1797"/>
      <c r="G245" s="1797"/>
      <c r="H245" s="1797"/>
      <c r="I245" s="1797"/>
      <c r="J245" s="1797"/>
      <c r="K245" s="1797"/>
    </row>
    <row r="246" spans="3:12" ht="16" thickBot="1" x14ac:dyDescent="0.25">
      <c r="C246" s="1797"/>
      <c r="D246" s="1797"/>
      <c r="E246" s="1797"/>
      <c r="F246" s="1797"/>
      <c r="G246" s="1797"/>
      <c r="H246" s="1797"/>
      <c r="I246" s="1797"/>
      <c r="J246" s="1797"/>
      <c r="K246" s="1797"/>
    </row>
    <row r="247" spans="3:12" ht="35.25" customHeight="1" thickBot="1" x14ac:dyDescent="0.25">
      <c r="C247" s="3209"/>
      <c r="D247" s="3210"/>
      <c r="E247" s="3210"/>
      <c r="F247" s="3210"/>
      <c r="G247" s="3210"/>
      <c r="H247" s="3210"/>
      <c r="I247" s="3210"/>
      <c r="J247" s="3210"/>
      <c r="K247" s="3211"/>
    </row>
    <row r="248" spans="3:12" ht="40.5" customHeight="1" thickBot="1" x14ac:dyDescent="0.25">
      <c r="C248" s="1803" t="s">
        <v>306</v>
      </c>
      <c r="D248" s="1804" t="s">
        <v>307</v>
      </c>
      <c r="E248" s="1805" t="s">
        <v>308</v>
      </c>
      <c r="F248" s="1804" t="s">
        <v>309</v>
      </c>
      <c r="G248" s="1804" t="s">
        <v>310</v>
      </c>
      <c r="H248" s="1804" t="s">
        <v>311</v>
      </c>
      <c r="I248" s="1805" t="s">
        <v>312</v>
      </c>
      <c r="J248" s="1804" t="s">
        <v>313</v>
      </c>
      <c r="K248" s="1806" t="s">
        <v>314</v>
      </c>
    </row>
    <row r="249" spans="3:12" x14ac:dyDescent="0.2">
      <c r="C249" s="3194" t="s">
        <v>472</v>
      </c>
      <c r="D249" s="3195"/>
      <c r="E249" s="3195"/>
      <c r="F249" s="3195"/>
      <c r="G249" s="3195"/>
      <c r="H249" s="3195"/>
      <c r="I249" s="3195"/>
      <c r="J249" s="3195"/>
      <c r="K249" s="3196"/>
    </row>
    <row r="250" spans="3:12" ht="113.25" customHeight="1" x14ac:dyDescent="0.2">
      <c r="C250" s="2651" t="s">
        <v>517</v>
      </c>
      <c r="D250" s="433" t="s">
        <v>5387</v>
      </c>
      <c r="E250" s="504" t="s">
        <v>5390</v>
      </c>
      <c r="F250" s="433" t="s">
        <v>4839</v>
      </c>
      <c r="G250" s="433" t="s">
        <v>723</v>
      </c>
      <c r="H250" s="433" t="s">
        <v>474</v>
      </c>
      <c r="I250" s="433" t="s">
        <v>1795</v>
      </c>
      <c r="J250" s="434" t="s">
        <v>4206</v>
      </c>
      <c r="K250" s="2652" t="s">
        <v>5388</v>
      </c>
      <c r="L250" s="2639"/>
    </row>
    <row r="251" spans="3:12" ht="113.25" customHeight="1" x14ac:dyDescent="0.2">
      <c r="C251" s="2651" t="s">
        <v>517</v>
      </c>
      <c r="D251" s="433" t="s">
        <v>5389</v>
      </c>
      <c r="E251" s="504" t="s">
        <v>5390</v>
      </c>
      <c r="F251" s="433" t="s">
        <v>4839</v>
      </c>
      <c r="G251" s="433" t="s">
        <v>723</v>
      </c>
      <c r="H251" s="433" t="s">
        <v>474</v>
      </c>
      <c r="I251" s="433" t="s">
        <v>1795</v>
      </c>
      <c r="J251" s="434" t="s">
        <v>2958</v>
      </c>
      <c r="K251" s="2652" t="s">
        <v>5391</v>
      </c>
      <c r="L251" s="2639"/>
    </row>
    <row r="252" spans="3:12" ht="113.25" customHeight="1" x14ac:dyDescent="0.2">
      <c r="C252" s="2651" t="s">
        <v>517</v>
      </c>
      <c r="D252" s="433" t="s">
        <v>5345</v>
      </c>
      <c r="E252" s="504" t="s">
        <v>5321</v>
      </c>
      <c r="F252" s="433" t="s">
        <v>5346</v>
      </c>
      <c r="G252" s="433" t="s">
        <v>723</v>
      </c>
      <c r="H252" s="433" t="s">
        <v>474</v>
      </c>
      <c r="I252" s="433" t="s">
        <v>5348</v>
      </c>
      <c r="J252" s="434" t="s">
        <v>5349</v>
      </c>
      <c r="K252" s="2652" t="s">
        <v>5347</v>
      </c>
      <c r="L252" s="2639"/>
    </row>
    <row r="253" spans="3:12" ht="113.25" customHeight="1" x14ac:dyDescent="0.2">
      <c r="C253" s="2651" t="s">
        <v>517</v>
      </c>
      <c r="D253" s="433" t="s">
        <v>5240</v>
      </c>
      <c r="E253" s="504" t="s">
        <v>5211</v>
      </c>
      <c r="F253" s="433" t="s">
        <v>4657</v>
      </c>
      <c r="G253" s="433" t="s">
        <v>609</v>
      </c>
      <c r="H253" s="433" t="s">
        <v>474</v>
      </c>
      <c r="I253" s="433" t="s">
        <v>1795</v>
      </c>
      <c r="J253" s="434" t="s">
        <v>4318</v>
      </c>
      <c r="K253" s="2652" t="s">
        <v>5241</v>
      </c>
      <c r="L253" s="2639"/>
    </row>
    <row r="254" spans="3:12" ht="113.25" customHeight="1" x14ac:dyDescent="0.2">
      <c r="C254" s="2651" t="s">
        <v>517</v>
      </c>
      <c r="D254" s="433" t="s">
        <v>5164</v>
      </c>
      <c r="E254" s="504" t="s">
        <v>5140</v>
      </c>
      <c r="F254" s="433" t="s">
        <v>4657</v>
      </c>
      <c r="G254" s="433" t="s">
        <v>576</v>
      </c>
      <c r="H254" s="433" t="s">
        <v>474</v>
      </c>
      <c r="I254" s="433" t="s">
        <v>5167</v>
      </c>
      <c r="J254" s="434" t="s">
        <v>5165</v>
      </c>
      <c r="K254" s="2652" t="s">
        <v>5166</v>
      </c>
      <c r="L254" s="2639"/>
    </row>
    <row r="255" spans="3:12" ht="113.25" customHeight="1" x14ac:dyDescent="0.2">
      <c r="C255" s="2651" t="s">
        <v>517</v>
      </c>
      <c r="D255" s="433" t="s">
        <v>4368</v>
      </c>
      <c r="E255" s="504" t="s">
        <v>4369</v>
      </c>
      <c r="F255" s="433" t="s">
        <v>4197</v>
      </c>
      <c r="G255" s="433" t="s">
        <v>609</v>
      </c>
      <c r="H255" s="433" t="s">
        <v>474</v>
      </c>
      <c r="I255" s="433" t="s">
        <v>4316</v>
      </c>
      <c r="J255" s="434" t="s">
        <v>1123</v>
      </c>
      <c r="K255" s="2652" t="s">
        <v>4370</v>
      </c>
      <c r="L255" s="2639"/>
    </row>
    <row r="256" spans="3:12" ht="113.25" customHeight="1" x14ac:dyDescent="0.2">
      <c r="C256" s="2651" t="s">
        <v>517</v>
      </c>
      <c r="D256" s="433" t="s">
        <v>4317</v>
      </c>
      <c r="E256" s="504" t="s">
        <v>4259</v>
      </c>
      <c r="F256" s="433" t="s">
        <v>4197</v>
      </c>
      <c r="G256" s="433" t="s">
        <v>541</v>
      </c>
      <c r="H256" s="433" t="s">
        <v>474</v>
      </c>
      <c r="I256" s="433" t="s">
        <v>4316</v>
      </c>
      <c r="J256" s="434" t="s">
        <v>4318</v>
      </c>
      <c r="K256" s="2652" t="s">
        <v>4319</v>
      </c>
      <c r="L256" s="2639"/>
    </row>
    <row r="257" spans="2:20" ht="113.25" customHeight="1" x14ac:dyDescent="0.2">
      <c r="C257" s="2651" t="s">
        <v>517</v>
      </c>
      <c r="D257" s="433" t="s">
        <v>4313</v>
      </c>
      <c r="E257" s="504" t="s">
        <v>4259</v>
      </c>
      <c r="F257" s="433" t="s">
        <v>4197</v>
      </c>
      <c r="G257" s="433" t="s">
        <v>541</v>
      </c>
      <c r="H257" s="433" t="s">
        <v>474</v>
      </c>
      <c r="I257" s="433" t="s">
        <v>4316</v>
      </c>
      <c r="J257" s="434" t="s">
        <v>4314</v>
      </c>
      <c r="K257" s="2652" t="s">
        <v>4315</v>
      </c>
      <c r="L257" s="2639"/>
    </row>
    <row r="258" spans="2:20" ht="113.25" customHeight="1" x14ac:dyDescent="0.2">
      <c r="C258" s="2651" t="s">
        <v>517</v>
      </c>
      <c r="D258" s="433" t="s">
        <v>3278</v>
      </c>
      <c r="E258" s="504" t="s">
        <v>3269</v>
      </c>
      <c r="F258" s="433" t="s">
        <v>3279</v>
      </c>
      <c r="G258" s="433" t="s">
        <v>723</v>
      </c>
      <c r="H258" s="433" t="s">
        <v>474</v>
      </c>
      <c r="I258" s="433" t="s">
        <v>1795</v>
      </c>
      <c r="J258" s="434" t="s">
        <v>3281</v>
      </c>
      <c r="K258" s="2652" t="s">
        <v>3280</v>
      </c>
      <c r="L258" s="2639"/>
    </row>
    <row r="259" spans="2:20" ht="113.25" customHeight="1" x14ac:dyDescent="0.2">
      <c r="C259" s="2651" t="s">
        <v>517</v>
      </c>
      <c r="D259" s="433" t="s">
        <v>3180</v>
      </c>
      <c r="E259" s="504" t="s">
        <v>3119</v>
      </c>
      <c r="F259" s="433" t="s">
        <v>2528</v>
      </c>
      <c r="G259" s="433" t="s">
        <v>541</v>
      </c>
      <c r="H259" s="433" t="s">
        <v>474</v>
      </c>
      <c r="I259" s="433" t="s">
        <v>2779</v>
      </c>
      <c r="J259" s="434" t="s">
        <v>3182</v>
      </c>
      <c r="K259" s="2652" t="s">
        <v>3181</v>
      </c>
      <c r="L259" s="2639"/>
    </row>
    <row r="260" spans="2:20" ht="113.25" customHeight="1" x14ac:dyDescent="0.2">
      <c r="C260" s="2651" t="s">
        <v>517</v>
      </c>
      <c r="D260" s="433" t="s">
        <v>2938</v>
      </c>
      <c r="E260" s="504" t="s">
        <v>2936</v>
      </c>
      <c r="F260" s="433" t="s">
        <v>2528</v>
      </c>
      <c r="G260" s="433" t="s">
        <v>609</v>
      </c>
      <c r="H260" s="433" t="s">
        <v>474</v>
      </c>
      <c r="I260" s="433" t="s">
        <v>546</v>
      </c>
      <c r="J260" s="434" t="s">
        <v>1123</v>
      </c>
      <c r="K260" s="2652" t="s">
        <v>2939</v>
      </c>
      <c r="L260" s="2639"/>
    </row>
    <row r="261" spans="2:20" ht="113.25" customHeight="1" x14ac:dyDescent="0.2">
      <c r="C261" s="2651" t="s">
        <v>517</v>
      </c>
      <c r="D261" s="433" t="s">
        <v>2534</v>
      </c>
      <c r="E261" s="504" t="s">
        <v>2520</v>
      </c>
      <c r="F261" s="433" t="s">
        <v>2528</v>
      </c>
      <c r="G261" s="433" t="s">
        <v>541</v>
      </c>
      <c r="H261" s="433" t="s">
        <v>474</v>
      </c>
      <c r="I261" s="433" t="s">
        <v>1794</v>
      </c>
      <c r="J261" s="434" t="s">
        <v>2536</v>
      </c>
      <c r="K261" s="2652" t="s">
        <v>2537</v>
      </c>
      <c r="L261" s="2639"/>
    </row>
    <row r="262" spans="2:20" ht="113.25" customHeight="1" x14ac:dyDescent="0.2">
      <c r="C262" s="2651" t="s">
        <v>517</v>
      </c>
      <c r="D262" s="433" t="s">
        <v>2535</v>
      </c>
      <c r="E262" s="504" t="s">
        <v>2520</v>
      </c>
      <c r="F262" s="433" t="s">
        <v>2528</v>
      </c>
      <c r="G262" s="433" t="s">
        <v>541</v>
      </c>
      <c r="H262" s="433" t="s">
        <v>474</v>
      </c>
      <c r="I262" s="433" t="s">
        <v>1794</v>
      </c>
      <c r="J262" s="434" t="s">
        <v>2532</v>
      </c>
      <c r="K262" s="2652" t="s">
        <v>2533</v>
      </c>
      <c r="L262" s="2639"/>
    </row>
    <row r="263" spans="2:20" ht="113.25" customHeight="1" x14ac:dyDescent="0.2">
      <c r="C263" s="2651" t="s">
        <v>517</v>
      </c>
      <c r="D263" s="433" t="s">
        <v>2527</v>
      </c>
      <c r="E263" s="504" t="s">
        <v>2520</v>
      </c>
      <c r="F263" s="433" t="s">
        <v>2528</v>
      </c>
      <c r="G263" s="433" t="s">
        <v>541</v>
      </c>
      <c r="H263" s="433" t="s">
        <v>474</v>
      </c>
      <c r="I263" s="433" t="s">
        <v>2531</v>
      </c>
      <c r="J263" s="434" t="s">
        <v>2529</v>
      </c>
      <c r="K263" s="2652" t="s">
        <v>2530</v>
      </c>
      <c r="L263" s="2639"/>
    </row>
    <row r="264" spans="2:20" x14ac:dyDescent="0.2">
      <c r="B264" s="231"/>
      <c r="C264" s="543"/>
      <c r="D264" s="543"/>
      <c r="E264" s="1807"/>
      <c r="F264" s="543"/>
      <c r="G264" s="543"/>
      <c r="H264" s="543"/>
      <c r="I264" s="543"/>
      <c r="J264" s="543"/>
      <c r="K264" s="1808"/>
      <c r="L264" s="1797"/>
      <c r="M264" s="1797"/>
      <c r="N264" s="1797"/>
      <c r="O264" s="1797"/>
      <c r="P264" s="1797"/>
      <c r="Q264" s="1797"/>
      <c r="R264" s="1797"/>
      <c r="S264" s="1797"/>
      <c r="T264" s="1797"/>
    </row>
    <row r="265" spans="2:20" x14ac:dyDescent="0.2">
      <c r="B265" s="231"/>
      <c r="C265" s="543"/>
      <c r="D265" s="543"/>
      <c r="E265" s="1807"/>
      <c r="F265" s="543"/>
      <c r="G265" s="543"/>
      <c r="H265" s="543"/>
      <c r="I265" s="543"/>
      <c r="J265" s="543"/>
      <c r="K265" s="1808"/>
      <c r="L265" s="1797"/>
      <c r="M265" s="1797"/>
      <c r="N265" s="1797"/>
      <c r="O265" s="1797"/>
      <c r="P265" s="1797"/>
      <c r="Q265" s="1797"/>
      <c r="R265" s="1797"/>
      <c r="S265" s="1797"/>
      <c r="T265" s="1797"/>
    </row>
    <row r="266" spans="2:20" x14ac:dyDescent="0.2">
      <c r="B266" s="231"/>
      <c r="C266" s="543"/>
      <c r="D266" s="543"/>
      <c r="E266" s="1807"/>
      <c r="F266" s="543"/>
      <c r="G266" s="543"/>
      <c r="H266" s="543"/>
      <c r="I266" s="543"/>
      <c r="J266" s="543"/>
      <c r="K266" s="1808"/>
      <c r="L266" s="1797"/>
      <c r="M266" s="1797"/>
      <c r="N266" s="1797"/>
      <c r="O266" s="1797"/>
      <c r="P266" s="1797"/>
      <c r="Q266" s="1797"/>
      <c r="R266" s="1797"/>
      <c r="S266" s="1797"/>
      <c r="T266" s="1797"/>
    </row>
    <row r="267" spans="2:20" x14ac:dyDescent="0.2">
      <c r="B267" s="231"/>
      <c r="C267" s="543"/>
      <c r="D267" s="543"/>
      <c r="E267" s="1807"/>
      <c r="F267" s="543"/>
      <c r="G267" s="543"/>
      <c r="H267" s="543"/>
      <c r="I267" s="543"/>
      <c r="J267" s="543"/>
      <c r="K267" s="1808"/>
      <c r="L267" s="1797"/>
      <c r="M267" s="1797"/>
      <c r="N267" s="1797"/>
      <c r="O267" s="1797"/>
      <c r="P267" s="1797"/>
      <c r="Q267" s="1797"/>
      <c r="R267" s="1797"/>
      <c r="S267" s="1797"/>
      <c r="T267" s="1797"/>
    </row>
    <row r="268" spans="2:20" x14ac:dyDescent="0.2">
      <c r="B268" s="231"/>
      <c r="C268" s="543"/>
      <c r="D268" s="543"/>
      <c r="E268" s="1807"/>
      <c r="F268" s="543"/>
      <c r="G268" s="543"/>
      <c r="H268" s="543"/>
      <c r="I268" s="543"/>
      <c r="J268" s="543"/>
      <c r="K268" s="1808"/>
      <c r="L268" s="1797"/>
      <c r="M268" s="1797"/>
      <c r="N268" s="1797"/>
      <c r="O268" s="1797"/>
      <c r="P268" s="1797"/>
      <c r="Q268" s="1797"/>
      <c r="R268" s="1797"/>
      <c r="S268" s="1797"/>
      <c r="T268" s="1797"/>
    </row>
    <row r="269" spans="2:20" x14ac:dyDescent="0.2">
      <c r="B269" s="231"/>
      <c r="C269" s="543"/>
      <c r="D269" s="543"/>
      <c r="E269" s="1807"/>
      <c r="F269" s="543"/>
      <c r="G269" s="543"/>
      <c r="H269" s="543"/>
      <c r="I269" s="543"/>
      <c r="J269" s="543"/>
      <c r="K269" s="1808"/>
      <c r="L269" s="1797"/>
      <c r="M269" s="1797"/>
      <c r="N269" s="1797"/>
      <c r="O269" s="1797"/>
      <c r="P269" s="1797"/>
      <c r="Q269" s="1797"/>
      <c r="R269" s="1797"/>
      <c r="S269" s="1797"/>
      <c r="T269" s="1797"/>
    </row>
    <row r="270" spans="2:20" x14ac:dyDescent="0.2">
      <c r="B270" s="231"/>
      <c r="C270" s="543"/>
      <c r="D270" s="543"/>
      <c r="E270" s="1807"/>
      <c r="F270" s="543"/>
      <c r="G270" s="543"/>
      <c r="H270" s="543"/>
      <c r="I270" s="543"/>
      <c r="J270" s="543"/>
      <c r="K270" s="1808"/>
      <c r="L270" s="1797"/>
      <c r="M270" s="1797"/>
      <c r="N270" s="1797"/>
      <c r="O270" s="1797"/>
      <c r="P270" s="1797"/>
      <c r="Q270" s="1797"/>
      <c r="R270" s="1797"/>
      <c r="S270" s="1797"/>
      <c r="T270" s="1797"/>
    </row>
    <row r="271" spans="2:20" x14ac:dyDescent="0.2">
      <c r="B271" s="231"/>
      <c r="C271" s="543"/>
      <c r="D271" s="543"/>
      <c r="E271" s="1807"/>
      <c r="F271" s="543"/>
      <c r="G271" s="543"/>
      <c r="H271" s="543"/>
      <c r="I271" s="543"/>
      <c r="J271" s="543"/>
      <c r="K271" s="1808"/>
      <c r="L271" s="1797"/>
      <c r="M271" s="1797"/>
      <c r="N271" s="1797"/>
      <c r="O271" s="1797"/>
      <c r="P271" s="1797"/>
      <c r="Q271" s="1797"/>
      <c r="R271" s="1797"/>
      <c r="S271" s="1797"/>
      <c r="T271" s="1797"/>
    </row>
    <row r="272" spans="2:20" x14ac:dyDescent="0.2">
      <c r="B272" s="231"/>
      <c r="C272" s="543"/>
      <c r="D272" s="543"/>
      <c r="E272" s="1807"/>
      <c r="F272" s="543"/>
      <c r="G272" s="543"/>
      <c r="H272" s="543"/>
      <c r="I272" s="543"/>
      <c r="J272" s="543"/>
      <c r="K272" s="1808"/>
      <c r="L272" s="1797"/>
      <c r="M272" s="1797"/>
      <c r="N272" s="1797"/>
      <c r="O272" s="1797"/>
      <c r="P272" s="1797"/>
      <c r="Q272" s="1797"/>
      <c r="R272" s="1797"/>
      <c r="S272" s="1797"/>
      <c r="T272" s="1797"/>
    </row>
    <row r="273" spans="2:20" ht="16" thickBot="1" x14ac:dyDescent="0.25">
      <c r="B273" s="231"/>
      <c r="C273" s="543"/>
      <c r="D273" s="543"/>
      <c r="E273" s="1807"/>
      <c r="F273" s="543"/>
      <c r="G273" s="543"/>
      <c r="H273" s="543"/>
      <c r="I273" s="1809"/>
      <c r="J273" s="543"/>
      <c r="K273" s="1808"/>
      <c r="L273" s="1797"/>
      <c r="M273" s="1797"/>
      <c r="N273" s="1797"/>
      <c r="O273" s="1797"/>
      <c r="P273" s="1797"/>
      <c r="Q273" s="1797"/>
      <c r="R273" s="1797"/>
      <c r="S273" s="1797"/>
      <c r="T273" s="1797"/>
    </row>
    <row r="274" spans="2:20" ht="32.25" customHeight="1" thickBot="1" x14ac:dyDescent="0.25">
      <c r="B274" s="231"/>
      <c r="C274" s="3212"/>
      <c r="D274" s="3213"/>
      <c r="E274" s="3213"/>
      <c r="F274" s="3213"/>
      <c r="G274" s="3213"/>
      <c r="H274" s="3213"/>
      <c r="I274" s="3213"/>
      <c r="J274" s="3213"/>
      <c r="K274" s="3214"/>
      <c r="L274" s="1797"/>
      <c r="M274" s="1797"/>
      <c r="N274" s="1797"/>
      <c r="O274" s="1797"/>
      <c r="P274" s="1797"/>
      <c r="Q274" s="1797"/>
      <c r="R274" s="1797"/>
      <c r="S274" s="1797"/>
      <c r="T274" s="1797"/>
    </row>
    <row r="275" spans="2:20" ht="16" thickBot="1" x14ac:dyDescent="0.25">
      <c r="C275" s="1798" t="s">
        <v>306</v>
      </c>
      <c r="D275" s="300" t="s">
        <v>307</v>
      </c>
      <c r="E275" s="301" t="s">
        <v>308</v>
      </c>
      <c r="F275" s="300" t="s">
        <v>309</v>
      </c>
      <c r="G275" s="300" t="s">
        <v>310</v>
      </c>
      <c r="H275" s="300" t="s">
        <v>311</v>
      </c>
      <c r="I275" s="301" t="s">
        <v>312</v>
      </c>
      <c r="J275" s="300" t="s">
        <v>313</v>
      </c>
      <c r="K275" s="424" t="s">
        <v>314</v>
      </c>
    </row>
    <row r="276" spans="2:20" ht="15" customHeight="1" x14ac:dyDescent="0.2">
      <c r="C276" s="3194" t="s">
        <v>472</v>
      </c>
      <c r="D276" s="3195"/>
      <c r="E276" s="3195"/>
      <c r="F276" s="3195"/>
      <c r="G276" s="3195"/>
      <c r="H276" s="3195"/>
      <c r="I276" s="3195"/>
      <c r="J276" s="3195"/>
      <c r="K276" s="3196"/>
    </row>
    <row r="277" spans="2:20" ht="127.5" customHeight="1" x14ac:dyDescent="0.2">
      <c r="C277" s="133" t="s">
        <v>358</v>
      </c>
      <c r="D277" s="812" t="s">
        <v>5688</v>
      </c>
      <c r="E277" s="2653" t="s">
        <v>5755</v>
      </c>
      <c r="F277" s="131" t="s">
        <v>5346</v>
      </c>
      <c r="G277" s="812" t="s">
        <v>609</v>
      </c>
      <c r="H277" s="131" t="s">
        <v>474</v>
      </c>
      <c r="I277" s="812" t="s">
        <v>5170</v>
      </c>
      <c r="J277" s="2654" t="s">
        <v>5690</v>
      </c>
      <c r="K277" s="2655" t="s">
        <v>5689</v>
      </c>
    </row>
    <row r="278" spans="2:20" ht="127.5" customHeight="1" x14ac:dyDescent="0.2">
      <c r="C278" s="133" t="s">
        <v>358</v>
      </c>
      <c r="D278" s="812" t="s">
        <v>5168</v>
      </c>
      <c r="E278" s="2653" t="s">
        <v>5140</v>
      </c>
      <c r="F278" s="131" t="s">
        <v>4894</v>
      </c>
      <c r="G278" s="812" t="s">
        <v>576</v>
      </c>
      <c r="H278" s="131" t="s">
        <v>474</v>
      </c>
      <c r="I278" s="812" t="s">
        <v>5170</v>
      </c>
      <c r="J278" s="2654" t="s">
        <v>5171</v>
      </c>
      <c r="K278" s="2655" t="s">
        <v>5169</v>
      </c>
    </row>
    <row r="279" spans="2:20" ht="127.5" customHeight="1" x14ac:dyDescent="0.2">
      <c r="C279" s="133" t="s">
        <v>358</v>
      </c>
      <c r="D279" s="812" t="s">
        <v>4897</v>
      </c>
      <c r="E279" s="2653" t="s">
        <v>4891</v>
      </c>
      <c r="F279" s="131" t="s">
        <v>4894</v>
      </c>
      <c r="G279" s="812" t="s">
        <v>723</v>
      </c>
      <c r="H279" s="131" t="s">
        <v>474</v>
      </c>
      <c r="I279" s="812" t="s">
        <v>4899</v>
      </c>
      <c r="J279" s="2654" t="s">
        <v>4900</v>
      </c>
      <c r="K279" s="2655" t="s">
        <v>4898</v>
      </c>
    </row>
    <row r="280" spans="2:20" ht="122.25" customHeight="1" x14ac:dyDescent="0.2">
      <c r="C280" s="133" t="s">
        <v>358</v>
      </c>
      <c r="D280" s="812" t="s">
        <v>4893</v>
      </c>
      <c r="E280" s="2653" t="s">
        <v>4891</v>
      </c>
      <c r="F280" s="131" t="s">
        <v>4894</v>
      </c>
      <c r="G280" s="812" t="s">
        <v>759</v>
      </c>
      <c r="H280" s="131" t="s">
        <v>474</v>
      </c>
      <c r="I280" s="812" t="s">
        <v>4896</v>
      </c>
      <c r="J280" s="2654" t="s">
        <v>4902</v>
      </c>
      <c r="K280" s="2655" t="s">
        <v>4895</v>
      </c>
    </row>
    <row r="281" spans="2:20" ht="113.25" customHeight="1" x14ac:dyDescent="0.2">
      <c r="C281" s="133" t="s">
        <v>358</v>
      </c>
      <c r="D281" s="812" t="s">
        <v>4532</v>
      </c>
      <c r="E281" s="2653" t="s">
        <v>4529</v>
      </c>
      <c r="F281" s="131" t="s">
        <v>4197</v>
      </c>
      <c r="G281" s="812" t="s">
        <v>576</v>
      </c>
      <c r="H281" s="131" t="s">
        <v>474</v>
      </c>
      <c r="I281" s="812" t="s">
        <v>4089</v>
      </c>
      <c r="J281" s="2654" t="s">
        <v>4537</v>
      </c>
      <c r="K281" s="2655" t="s">
        <v>4533</v>
      </c>
    </row>
    <row r="282" spans="2:20" ht="113.25" customHeight="1" x14ac:dyDescent="0.2">
      <c r="C282" s="133" t="s">
        <v>358</v>
      </c>
      <c r="D282" s="812" t="s">
        <v>4536</v>
      </c>
      <c r="E282" s="2653" t="s">
        <v>4529</v>
      </c>
      <c r="F282" s="131" t="s">
        <v>4197</v>
      </c>
      <c r="G282" s="812" t="s">
        <v>723</v>
      </c>
      <c r="H282" s="131" t="s">
        <v>474</v>
      </c>
      <c r="I282" s="812" t="s">
        <v>4089</v>
      </c>
      <c r="J282" s="2654" t="s">
        <v>2958</v>
      </c>
      <c r="K282" s="2655" t="s">
        <v>4531</v>
      </c>
    </row>
    <row r="283" spans="2:20" ht="113.25" customHeight="1" x14ac:dyDescent="0.2">
      <c r="C283" s="133" t="s">
        <v>358</v>
      </c>
      <c r="D283" s="812" t="s">
        <v>4534</v>
      </c>
      <c r="E283" s="2653" t="s">
        <v>4529</v>
      </c>
      <c r="F283" s="131" t="s">
        <v>4197</v>
      </c>
      <c r="G283" s="812" t="s">
        <v>576</v>
      </c>
      <c r="H283" s="131" t="s">
        <v>474</v>
      </c>
      <c r="I283" s="812" t="s">
        <v>4089</v>
      </c>
      <c r="J283" s="2654" t="s">
        <v>2958</v>
      </c>
      <c r="K283" s="2655" t="s">
        <v>4535</v>
      </c>
    </row>
    <row r="284" spans="2:20" ht="83.25" customHeight="1" x14ac:dyDescent="0.2">
      <c r="C284" s="133" t="s">
        <v>358</v>
      </c>
      <c r="D284" s="812" t="s">
        <v>4293</v>
      </c>
      <c r="E284" s="2653" t="s">
        <v>4259</v>
      </c>
      <c r="F284" s="131" t="s">
        <v>4197</v>
      </c>
      <c r="G284" s="812" t="s">
        <v>541</v>
      </c>
      <c r="H284" s="131" t="s">
        <v>474</v>
      </c>
      <c r="I284" s="812" t="s">
        <v>4295</v>
      </c>
      <c r="J284" s="2654" t="s">
        <v>2345</v>
      </c>
      <c r="K284" s="2655" t="s">
        <v>4294</v>
      </c>
    </row>
    <row r="285" spans="2:20" ht="129" customHeight="1" x14ac:dyDescent="0.2">
      <c r="C285" s="133" t="s">
        <v>358</v>
      </c>
      <c r="D285" s="812" t="s">
        <v>4211</v>
      </c>
      <c r="E285" s="2653" t="s">
        <v>4193</v>
      </c>
      <c r="F285" s="131" t="s">
        <v>4197</v>
      </c>
      <c r="G285" s="812" t="s">
        <v>576</v>
      </c>
      <c r="H285" s="131" t="s">
        <v>474</v>
      </c>
      <c r="I285" s="812" t="s">
        <v>4212</v>
      </c>
      <c r="J285" s="2654" t="s">
        <v>2345</v>
      </c>
      <c r="K285" s="2655" t="s">
        <v>4213</v>
      </c>
    </row>
    <row r="286" spans="2:20" ht="129" customHeight="1" x14ac:dyDescent="0.2">
      <c r="C286" s="133" t="s">
        <v>358</v>
      </c>
      <c r="D286" s="812">
        <v>10</v>
      </c>
      <c r="E286" s="2653" t="s">
        <v>4193</v>
      </c>
      <c r="F286" s="131" t="s">
        <v>4197</v>
      </c>
      <c r="G286" s="812" t="s">
        <v>723</v>
      </c>
      <c r="H286" s="131" t="s">
        <v>474</v>
      </c>
      <c r="I286" s="812" t="s">
        <v>4214</v>
      </c>
      <c r="J286" s="2654" t="s">
        <v>3281</v>
      </c>
      <c r="K286" s="2655" t="s">
        <v>4215</v>
      </c>
    </row>
    <row r="287" spans="2:20" ht="101.25" customHeight="1" x14ac:dyDescent="0.2">
      <c r="C287" s="133" t="s">
        <v>358</v>
      </c>
      <c r="D287" s="812" t="s">
        <v>3863</v>
      </c>
      <c r="E287" s="2653" t="s">
        <v>3821</v>
      </c>
      <c r="F287" s="131" t="s">
        <v>2348</v>
      </c>
      <c r="G287" s="812" t="s">
        <v>541</v>
      </c>
      <c r="H287" s="131" t="s">
        <v>474</v>
      </c>
      <c r="I287" s="812" t="s">
        <v>320</v>
      </c>
      <c r="J287" s="2654" t="s">
        <v>1421</v>
      </c>
      <c r="K287" s="2655" t="s">
        <v>3864</v>
      </c>
    </row>
    <row r="288" spans="2:20" ht="101.25" customHeight="1" x14ac:dyDescent="0.2">
      <c r="C288" s="133" t="s">
        <v>358</v>
      </c>
      <c r="D288" s="812" t="s">
        <v>3589</v>
      </c>
      <c r="E288" s="2653" t="s">
        <v>3565</v>
      </c>
      <c r="F288" s="131" t="s">
        <v>2348</v>
      </c>
      <c r="G288" s="812" t="s">
        <v>576</v>
      </c>
      <c r="H288" s="131" t="s">
        <v>474</v>
      </c>
      <c r="I288" s="812" t="s">
        <v>3293</v>
      </c>
      <c r="J288" s="2654" t="s">
        <v>561</v>
      </c>
      <c r="K288" s="2655" t="s">
        <v>3590</v>
      </c>
    </row>
    <row r="289" spans="2:20" ht="101.25" customHeight="1" x14ac:dyDescent="0.2">
      <c r="C289" s="133" t="s">
        <v>358</v>
      </c>
      <c r="D289" s="812" t="s">
        <v>3431</v>
      </c>
      <c r="E289" s="2653" t="s">
        <v>3405</v>
      </c>
      <c r="F289" s="131" t="s">
        <v>3121</v>
      </c>
      <c r="G289" s="812" t="s">
        <v>576</v>
      </c>
      <c r="H289" s="131" t="s">
        <v>474</v>
      </c>
      <c r="I289" s="812" t="s">
        <v>3293</v>
      </c>
      <c r="J289" s="2654" t="s">
        <v>3434</v>
      </c>
      <c r="K289" s="2655" t="s">
        <v>3433</v>
      </c>
    </row>
    <row r="290" spans="2:20" ht="101.25" customHeight="1" x14ac:dyDescent="0.2">
      <c r="C290" s="133" t="s">
        <v>358</v>
      </c>
      <c r="D290" s="812" t="s">
        <v>3292</v>
      </c>
      <c r="E290" s="2653" t="s">
        <v>3269</v>
      </c>
      <c r="F290" s="131" t="s">
        <v>3121</v>
      </c>
      <c r="G290" s="812" t="s">
        <v>576</v>
      </c>
      <c r="H290" s="131" t="s">
        <v>474</v>
      </c>
      <c r="I290" s="812" t="s">
        <v>3293</v>
      </c>
      <c r="J290" s="2654" t="s">
        <v>3402</v>
      </c>
      <c r="K290" s="2655" t="s">
        <v>3432</v>
      </c>
    </row>
    <row r="291" spans="2:20" ht="101.25" customHeight="1" x14ac:dyDescent="0.2">
      <c r="C291" s="133" t="s">
        <v>358</v>
      </c>
      <c r="D291" s="812" t="s">
        <v>3290</v>
      </c>
      <c r="E291" s="2653" t="s">
        <v>3269</v>
      </c>
      <c r="F291" s="131" t="s">
        <v>3121</v>
      </c>
      <c r="G291" s="812" t="s">
        <v>541</v>
      </c>
      <c r="H291" s="131" t="s">
        <v>474</v>
      </c>
      <c r="I291" s="812" t="s">
        <v>2649</v>
      </c>
      <c r="J291" s="2654" t="s">
        <v>3294</v>
      </c>
      <c r="K291" s="2655" t="s">
        <v>3291</v>
      </c>
    </row>
    <row r="292" spans="2:20" ht="101.25" customHeight="1" x14ac:dyDescent="0.2">
      <c r="C292" s="133" t="s">
        <v>358</v>
      </c>
      <c r="D292" s="812" t="s">
        <v>2823</v>
      </c>
      <c r="E292" s="2653" t="s">
        <v>2762</v>
      </c>
      <c r="F292" s="131" t="s">
        <v>2486</v>
      </c>
      <c r="G292" s="812" t="s">
        <v>576</v>
      </c>
      <c r="H292" s="131" t="s">
        <v>474</v>
      </c>
      <c r="I292" s="812" t="s">
        <v>320</v>
      </c>
      <c r="J292" s="2654" t="s">
        <v>638</v>
      </c>
      <c r="K292" s="2655" t="s">
        <v>2824</v>
      </c>
    </row>
    <row r="293" spans="2:20" ht="114.75" customHeight="1" x14ac:dyDescent="0.2">
      <c r="C293" s="133" t="s">
        <v>358</v>
      </c>
      <c r="D293" s="812" t="s">
        <v>2646</v>
      </c>
      <c r="E293" s="2653" t="s">
        <v>2627</v>
      </c>
      <c r="F293" s="131" t="s">
        <v>2188</v>
      </c>
      <c r="G293" s="812" t="s">
        <v>723</v>
      </c>
      <c r="H293" s="131" t="s">
        <v>474</v>
      </c>
      <c r="I293" s="812" t="s">
        <v>2649</v>
      </c>
      <c r="J293" s="2654" t="s">
        <v>2648</v>
      </c>
      <c r="K293" s="2655" t="s">
        <v>2647</v>
      </c>
    </row>
    <row r="294" spans="2:20" ht="99" customHeight="1" x14ac:dyDescent="0.2">
      <c r="C294" s="133" t="s">
        <v>358</v>
      </c>
      <c r="D294" s="812" t="s">
        <v>2487</v>
      </c>
      <c r="E294" s="2653" t="s">
        <v>2333</v>
      </c>
      <c r="F294" s="131" t="s">
        <v>2188</v>
      </c>
      <c r="G294" s="812" t="s">
        <v>576</v>
      </c>
      <c r="H294" s="131" t="s">
        <v>474</v>
      </c>
      <c r="I294" s="812" t="s">
        <v>2470</v>
      </c>
      <c r="J294" s="2654" t="s">
        <v>2489</v>
      </c>
      <c r="K294" s="2655" t="s">
        <v>2488</v>
      </c>
    </row>
    <row r="295" spans="2:20" ht="99" customHeight="1" x14ac:dyDescent="0.2">
      <c r="C295" s="133" t="s">
        <v>358</v>
      </c>
      <c r="D295" s="812" t="s">
        <v>2484</v>
      </c>
      <c r="E295" s="2653" t="s">
        <v>2333</v>
      </c>
      <c r="F295" s="131" t="s">
        <v>2486</v>
      </c>
      <c r="G295" s="812" t="s">
        <v>541</v>
      </c>
      <c r="H295" s="131" t="s">
        <v>474</v>
      </c>
      <c r="I295" s="812" t="s">
        <v>320</v>
      </c>
      <c r="J295" s="2654" t="s">
        <v>1670</v>
      </c>
      <c r="K295" s="2655" t="s">
        <v>2485</v>
      </c>
    </row>
    <row r="296" spans="2:20" ht="99" customHeight="1" x14ac:dyDescent="0.2">
      <c r="C296" s="133" t="s">
        <v>358</v>
      </c>
      <c r="D296" s="812" t="s">
        <v>2480</v>
      </c>
      <c r="E296" s="2653" t="s">
        <v>2333</v>
      </c>
      <c r="F296" s="131" t="s">
        <v>2188</v>
      </c>
      <c r="G296" s="812" t="s">
        <v>723</v>
      </c>
      <c r="H296" s="131" t="s">
        <v>474</v>
      </c>
      <c r="I296" s="812" t="s">
        <v>2483</v>
      </c>
      <c r="J296" s="2654" t="s">
        <v>2482</v>
      </c>
      <c r="K296" s="2655" t="s">
        <v>2481</v>
      </c>
    </row>
    <row r="297" spans="2:20" ht="99" customHeight="1" x14ac:dyDescent="0.2">
      <c r="C297" s="133" t="s">
        <v>358</v>
      </c>
      <c r="D297" s="812" t="s">
        <v>2048</v>
      </c>
      <c r="E297" s="2653" t="s">
        <v>2027</v>
      </c>
      <c r="F297" s="131" t="s">
        <v>2049</v>
      </c>
      <c r="G297" s="812" t="s">
        <v>576</v>
      </c>
      <c r="H297" s="131" t="s">
        <v>474</v>
      </c>
      <c r="I297" s="812" t="s">
        <v>1671</v>
      </c>
      <c r="J297" s="2654" t="s">
        <v>2050</v>
      </c>
      <c r="K297" s="2655" t="s">
        <v>2051</v>
      </c>
    </row>
    <row r="298" spans="2:20" x14ac:dyDescent="0.2">
      <c r="B298" s="231"/>
      <c r="C298" s="543"/>
      <c r="D298" s="543"/>
      <c r="E298" s="1810"/>
      <c r="F298" s="1809"/>
      <c r="G298" s="1809"/>
      <c r="H298" s="543"/>
      <c r="I298" s="1809"/>
      <c r="J298" s="543"/>
      <c r="K298" s="1809"/>
      <c r="L298" s="1808"/>
      <c r="M298" s="1808"/>
      <c r="N298" s="1797"/>
      <c r="O298" s="1797"/>
      <c r="P298" s="1797"/>
      <c r="Q298" s="1797"/>
      <c r="R298" s="1797"/>
      <c r="S298" s="1797"/>
      <c r="T298" s="1797"/>
    </row>
    <row r="299" spans="2:20" x14ac:dyDescent="0.2">
      <c r="B299" s="231"/>
      <c r="C299" s="543"/>
      <c r="D299" s="543"/>
      <c r="E299" s="1810"/>
      <c r="F299" s="1809"/>
      <c r="G299" s="1809"/>
      <c r="H299" s="543"/>
      <c r="I299" s="1809"/>
      <c r="J299" s="543"/>
      <c r="K299" s="1809"/>
      <c r="L299" s="1808"/>
      <c r="M299" s="1808"/>
      <c r="N299" s="1797"/>
      <c r="O299" s="1797"/>
      <c r="P299" s="1797"/>
      <c r="Q299" s="1797"/>
      <c r="R299" s="1797"/>
      <c r="S299" s="1797"/>
      <c r="T299" s="1797"/>
    </row>
    <row r="300" spans="2:20" x14ac:dyDescent="0.2">
      <c r="B300" s="231"/>
      <c r="C300" s="543"/>
      <c r="D300" s="543"/>
      <c r="E300" s="1810"/>
      <c r="F300" s="1809"/>
      <c r="G300" s="1809"/>
      <c r="H300" s="543"/>
      <c r="I300" s="1809"/>
      <c r="J300" s="543"/>
      <c r="K300" s="1809"/>
      <c r="L300" s="1808"/>
      <c r="M300" s="1808"/>
      <c r="N300" s="1797"/>
      <c r="O300" s="1797"/>
      <c r="P300" s="1797"/>
      <c r="Q300" s="1797"/>
      <c r="R300" s="1797"/>
      <c r="S300" s="1797"/>
      <c r="T300" s="1797"/>
    </row>
    <row r="301" spans="2:20" x14ac:dyDescent="0.2">
      <c r="B301" s="231"/>
      <c r="C301" s="543"/>
      <c r="D301" s="543"/>
      <c r="E301" s="1810"/>
      <c r="F301" s="1809"/>
      <c r="G301" s="1809"/>
      <c r="H301" s="543"/>
      <c r="I301" s="1809"/>
      <c r="J301" s="543"/>
      <c r="K301" s="1809"/>
      <c r="L301" s="1808"/>
      <c r="M301" s="1808"/>
      <c r="N301" s="1797"/>
      <c r="O301" s="1797"/>
      <c r="P301" s="1797"/>
      <c r="Q301" s="1797"/>
      <c r="R301" s="1797"/>
      <c r="S301" s="1797"/>
      <c r="T301" s="1797"/>
    </row>
    <row r="302" spans="2:20" x14ac:dyDescent="0.2">
      <c r="B302" s="231"/>
      <c r="C302" s="543"/>
      <c r="D302" s="543"/>
      <c r="E302" s="1810"/>
      <c r="F302" s="1809"/>
      <c r="G302" s="1809"/>
      <c r="H302" s="543"/>
      <c r="I302" s="1809"/>
      <c r="J302" s="543"/>
      <c r="K302" s="1809"/>
      <c r="L302" s="1808"/>
      <c r="M302" s="1808"/>
      <c r="N302" s="1797"/>
      <c r="O302" s="1797"/>
      <c r="P302" s="1797"/>
      <c r="Q302" s="1797"/>
      <c r="R302" s="1797"/>
      <c r="S302" s="1797"/>
      <c r="T302" s="1797"/>
    </row>
    <row r="303" spans="2:20" x14ac:dyDescent="0.2">
      <c r="B303" s="231"/>
      <c r="C303" s="543"/>
      <c r="D303" s="543"/>
      <c r="E303" s="1810"/>
      <c r="F303" s="1809"/>
      <c r="G303" s="1809"/>
      <c r="H303" s="543"/>
      <c r="I303" s="1809"/>
      <c r="J303" s="543"/>
      <c r="K303" s="1809"/>
      <c r="L303" s="1808"/>
      <c r="M303" s="1808"/>
      <c r="N303" s="1797"/>
      <c r="O303" s="1797"/>
      <c r="P303" s="1797"/>
      <c r="Q303" s="1797"/>
      <c r="R303" s="1797"/>
      <c r="S303" s="1797"/>
      <c r="T303" s="1797"/>
    </row>
    <row r="304" spans="2:20" x14ac:dyDescent="0.2">
      <c r="B304" s="231"/>
      <c r="C304" s="543"/>
      <c r="D304" s="543"/>
      <c r="E304" s="1810"/>
      <c r="F304" s="1809"/>
      <c r="G304" s="1809"/>
      <c r="H304" s="543"/>
      <c r="I304" s="1809"/>
      <c r="J304" s="543"/>
      <c r="K304" s="1809"/>
      <c r="L304" s="1797"/>
      <c r="M304" s="1797"/>
      <c r="N304" s="1797"/>
      <c r="O304" s="1797"/>
      <c r="P304" s="1797"/>
      <c r="Q304" s="1797"/>
      <c r="R304" s="1797"/>
      <c r="S304" s="1797"/>
      <c r="T304" s="1797"/>
    </row>
    <row r="305" spans="2:20" x14ac:dyDescent="0.2">
      <c r="B305" s="231"/>
      <c r="C305" s="543"/>
      <c r="D305" s="543"/>
      <c r="E305" s="1810"/>
      <c r="F305" s="1809"/>
      <c r="G305" s="1809"/>
      <c r="H305" s="543"/>
      <c r="I305" s="1809"/>
      <c r="J305" s="543"/>
      <c r="K305" s="1809"/>
      <c r="L305" s="1797"/>
      <c r="M305" s="1797"/>
      <c r="N305" s="1797"/>
      <c r="O305" s="1797"/>
      <c r="P305" s="1797"/>
      <c r="Q305" s="1797"/>
      <c r="R305" s="1797"/>
      <c r="S305" s="1797"/>
      <c r="T305" s="1797"/>
    </row>
    <row r="306" spans="2:20" x14ac:dyDescent="0.2">
      <c r="B306" s="231"/>
      <c r="C306" s="543"/>
      <c r="D306" s="543"/>
      <c r="E306" s="1810"/>
      <c r="F306" s="1809"/>
      <c r="G306" s="1809"/>
      <c r="H306" s="543"/>
      <c r="I306" s="1809"/>
      <c r="J306" s="543"/>
      <c r="K306" s="1809"/>
      <c r="L306" s="1797"/>
      <c r="M306" s="1797"/>
      <c r="N306" s="1797"/>
      <c r="O306" s="1797"/>
      <c r="P306" s="1797"/>
      <c r="Q306" s="1797"/>
      <c r="R306" s="1797"/>
      <c r="S306" s="1797"/>
      <c r="T306" s="1797"/>
    </row>
    <row r="307" spans="2:20" x14ac:dyDescent="0.2">
      <c r="B307" s="231"/>
      <c r="C307" s="543"/>
      <c r="D307" s="543"/>
      <c r="E307" s="1810"/>
      <c r="F307" s="1809"/>
      <c r="G307" s="1809"/>
      <c r="H307" s="543"/>
      <c r="I307" s="1809"/>
      <c r="J307" s="543"/>
      <c r="K307" s="1809"/>
      <c r="L307" s="1797"/>
      <c r="M307" s="1797"/>
      <c r="N307" s="1797"/>
      <c r="O307" s="1797"/>
      <c r="P307" s="1797"/>
      <c r="Q307" s="1797"/>
      <c r="R307" s="1797"/>
      <c r="S307" s="1797"/>
      <c r="T307" s="1797"/>
    </row>
    <row r="308" spans="2:20" ht="16" thickBot="1" x14ac:dyDescent="0.25">
      <c r="B308" s="231"/>
      <c r="C308" s="543"/>
      <c r="D308" s="543"/>
      <c r="E308" s="1810"/>
      <c r="F308" s="1809"/>
      <c r="G308" s="1809"/>
      <c r="H308" s="543"/>
      <c r="I308" s="1809"/>
      <c r="J308" s="543"/>
      <c r="K308" s="1809"/>
      <c r="L308" s="1797"/>
      <c r="M308" s="1797"/>
      <c r="N308" s="1797"/>
      <c r="O308" s="1797"/>
      <c r="P308" s="1797"/>
      <c r="Q308" s="1797"/>
      <c r="R308" s="1797"/>
      <c r="S308" s="1797"/>
      <c r="T308" s="1797"/>
    </row>
    <row r="309" spans="2:20" ht="30" customHeight="1" thickBot="1" x14ac:dyDescent="0.25">
      <c r="B309" s="231"/>
      <c r="C309" s="3212"/>
      <c r="D309" s="3213"/>
      <c r="E309" s="3213"/>
      <c r="F309" s="3213"/>
      <c r="G309" s="3213"/>
      <c r="H309" s="3213"/>
      <c r="I309" s="3213"/>
      <c r="J309" s="3213"/>
      <c r="K309" s="3214"/>
      <c r="L309" s="1797"/>
      <c r="M309" s="1797"/>
      <c r="N309" s="1797"/>
      <c r="O309" s="1797"/>
      <c r="P309" s="1797"/>
      <c r="Q309" s="1797"/>
      <c r="R309" s="1797"/>
      <c r="S309" s="1797"/>
      <c r="T309" s="1797"/>
    </row>
    <row r="310" spans="2:20" ht="36" customHeight="1" thickBot="1" x14ac:dyDescent="0.25">
      <c r="C310" s="1798" t="s">
        <v>306</v>
      </c>
      <c r="D310" s="300" t="s">
        <v>307</v>
      </c>
      <c r="E310" s="301" t="s">
        <v>308</v>
      </c>
      <c r="F310" s="300" t="s">
        <v>309</v>
      </c>
      <c r="G310" s="300" t="s">
        <v>310</v>
      </c>
      <c r="H310" s="300" t="s">
        <v>311</v>
      </c>
      <c r="I310" s="301" t="s">
        <v>312</v>
      </c>
      <c r="J310" s="300" t="s">
        <v>313</v>
      </c>
      <c r="K310" s="424" t="s">
        <v>314</v>
      </c>
    </row>
    <row r="311" spans="2:20" ht="82.5" customHeight="1" x14ac:dyDescent="0.2">
      <c r="C311" s="133" t="s">
        <v>319</v>
      </c>
      <c r="D311" s="131" t="s">
        <v>5833</v>
      </c>
      <c r="E311" s="509" t="s">
        <v>5778</v>
      </c>
      <c r="F311" s="131" t="s">
        <v>4894</v>
      </c>
      <c r="G311" s="131" t="s">
        <v>541</v>
      </c>
      <c r="H311" s="125" t="s">
        <v>543</v>
      </c>
      <c r="I311" s="145" t="s">
        <v>1795</v>
      </c>
      <c r="J311" s="145" t="s">
        <v>693</v>
      </c>
      <c r="K311" s="2636" t="s">
        <v>5834</v>
      </c>
      <c r="L311" s="2648"/>
    </row>
    <row r="312" spans="2:20" ht="19.5" customHeight="1" x14ac:dyDescent="0.2">
      <c r="C312" s="2656"/>
      <c r="D312" s="2657"/>
      <c r="E312" s="2657"/>
      <c r="F312" s="2657"/>
      <c r="G312" s="2555" t="s">
        <v>472</v>
      </c>
      <c r="H312" s="2657"/>
      <c r="I312" s="2657"/>
      <c r="J312" s="2657"/>
      <c r="K312" s="2658"/>
    </row>
    <row r="313" spans="2:20" ht="82.5" customHeight="1" x14ac:dyDescent="0.2">
      <c r="C313" s="133" t="s">
        <v>319</v>
      </c>
      <c r="D313" s="131" t="s">
        <v>5617</v>
      </c>
      <c r="E313" s="509" t="s">
        <v>5562</v>
      </c>
      <c r="F313" s="131" t="s">
        <v>4894</v>
      </c>
      <c r="G313" s="131" t="s">
        <v>541</v>
      </c>
      <c r="H313" s="125" t="s">
        <v>543</v>
      </c>
      <c r="I313" s="145" t="s">
        <v>1795</v>
      </c>
      <c r="J313" s="145" t="s">
        <v>693</v>
      </c>
      <c r="K313" s="2636" t="s">
        <v>5618</v>
      </c>
      <c r="L313" s="2648"/>
    </row>
    <row r="314" spans="2:20" ht="82.5" customHeight="1" x14ac:dyDescent="0.2">
      <c r="C314" s="133" t="s">
        <v>319</v>
      </c>
      <c r="D314" s="131" t="s">
        <v>5482</v>
      </c>
      <c r="E314" s="509" t="s">
        <v>5461</v>
      </c>
      <c r="F314" s="131" t="s">
        <v>4894</v>
      </c>
      <c r="G314" s="131" t="s">
        <v>723</v>
      </c>
      <c r="H314" s="125" t="s">
        <v>543</v>
      </c>
      <c r="I314" s="145" t="s">
        <v>4219</v>
      </c>
      <c r="J314" s="145" t="s">
        <v>1647</v>
      </c>
      <c r="K314" s="2636" t="s">
        <v>5485</v>
      </c>
      <c r="L314" s="2648"/>
    </row>
    <row r="315" spans="2:20" ht="82.5" customHeight="1" x14ac:dyDescent="0.2">
      <c r="C315" s="133" t="s">
        <v>319</v>
      </c>
      <c r="D315" s="131" t="s">
        <v>5484</v>
      </c>
      <c r="E315" s="509" t="s">
        <v>5461</v>
      </c>
      <c r="F315" s="131" t="s">
        <v>4894</v>
      </c>
      <c r="G315" s="131" t="s">
        <v>723</v>
      </c>
      <c r="H315" s="125" t="s">
        <v>543</v>
      </c>
      <c r="I315" s="145" t="s">
        <v>4219</v>
      </c>
      <c r="J315" s="145" t="s">
        <v>606</v>
      </c>
      <c r="K315" s="2636" t="s">
        <v>5483</v>
      </c>
      <c r="L315" s="2648"/>
    </row>
    <row r="316" spans="2:20" ht="82.5" customHeight="1" x14ac:dyDescent="0.2">
      <c r="C316" s="133" t="s">
        <v>319</v>
      </c>
      <c r="D316" s="131" t="s">
        <v>5480</v>
      </c>
      <c r="E316" s="509" t="s">
        <v>5461</v>
      </c>
      <c r="F316" s="131" t="s">
        <v>4894</v>
      </c>
      <c r="G316" s="131" t="s">
        <v>723</v>
      </c>
      <c r="H316" s="125" t="s">
        <v>543</v>
      </c>
      <c r="I316" s="145" t="s">
        <v>4071</v>
      </c>
      <c r="J316" s="145" t="s">
        <v>568</v>
      </c>
      <c r="K316" s="2636" t="s">
        <v>5481</v>
      </c>
      <c r="L316" s="2648"/>
    </row>
    <row r="317" spans="2:20" ht="82.5" customHeight="1" x14ac:dyDescent="0.2">
      <c r="C317" s="133" t="s">
        <v>319</v>
      </c>
      <c r="D317" s="131" t="s">
        <v>5477</v>
      </c>
      <c r="E317" s="509" t="s">
        <v>5461</v>
      </c>
      <c r="F317" s="131" t="s">
        <v>4894</v>
      </c>
      <c r="G317" s="131" t="s">
        <v>541</v>
      </c>
      <c r="H317" s="125" t="s">
        <v>543</v>
      </c>
      <c r="I317" s="145" t="s">
        <v>1795</v>
      </c>
      <c r="J317" s="145" t="s">
        <v>5478</v>
      </c>
      <c r="K317" s="2636" t="s">
        <v>5479</v>
      </c>
      <c r="L317" s="2648"/>
    </row>
    <row r="318" spans="2:20" ht="82.5" customHeight="1" x14ac:dyDescent="0.2">
      <c r="C318" s="133" t="s">
        <v>319</v>
      </c>
      <c r="D318" s="131" t="s">
        <v>5474</v>
      </c>
      <c r="E318" s="509" t="s">
        <v>5461</v>
      </c>
      <c r="F318" s="131" t="s">
        <v>4894</v>
      </c>
      <c r="G318" s="131" t="s">
        <v>541</v>
      </c>
      <c r="H318" s="125" t="s">
        <v>543</v>
      </c>
      <c r="I318" s="145" t="s">
        <v>5476</v>
      </c>
      <c r="J318" s="145" t="s">
        <v>693</v>
      </c>
      <c r="K318" s="2636" t="s">
        <v>5475</v>
      </c>
      <c r="L318" s="2648"/>
    </row>
    <row r="319" spans="2:20" ht="82.5" customHeight="1" x14ac:dyDescent="0.2">
      <c r="C319" s="133" t="s">
        <v>319</v>
      </c>
      <c r="D319" s="131" t="s">
        <v>5470</v>
      </c>
      <c r="E319" s="509" t="s">
        <v>5461</v>
      </c>
      <c r="F319" s="131" t="s">
        <v>4894</v>
      </c>
      <c r="G319" s="131" t="s">
        <v>438</v>
      </c>
      <c r="H319" s="125" t="s">
        <v>543</v>
      </c>
      <c r="I319" s="145" t="s">
        <v>5472</v>
      </c>
      <c r="J319" s="145" t="s">
        <v>5473</v>
      </c>
      <c r="K319" s="2636" t="s">
        <v>5471</v>
      </c>
      <c r="L319" s="2648"/>
    </row>
    <row r="320" spans="2:20" ht="82.5" customHeight="1" x14ac:dyDescent="0.2">
      <c r="C320" s="133" t="s">
        <v>319</v>
      </c>
      <c r="D320" s="131" t="s">
        <v>5468</v>
      </c>
      <c r="E320" s="509" t="s">
        <v>5461</v>
      </c>
      <c r="F320" s="131" t="s">
        <v>4894</v>
      </c>
      <c r="G320" s="131" t="s">
        <v>541</v>
      </c>
      <c r="H320" s="125" t="s">
        <v>543</v>
      </c>
      <c r="I320" s="145" t="s">
        <v>2366</v>
      </c>
      <c r="J320" s="145" t="s">
        <v>693</v>
      </c>
      <c r="K320" s="2636" t="s">
        <v>5469</v>
      </c>
      <c r="L320" s="2648"/>
    </row>
    <row r="321" spans="3:12" ht="82.5" customHeight="1" x14ac:dyDescent="0.2">
      <c r="C321" s="133" t="s">
        <v>319</v>
      </c>
      <c r="D321" s="131" t="s">
        <v>5320</v>
      </c>
      <c r="E321" s="509" t="s">
        <v>5321</v>
      </c>
      <c r="F321" s="131" t="s">
        <v>4894</v>
      </c>
      <c r="G321" s="131" t="s">
        <v>480</v>
      </c>
      <c r="H321" s="125" t="s">
        <v>543</v>
      </c>
      <c r="I321" s="145" t="s">
        <v>1795</v>
      </c>
      <c r="J321" s="145" t="s">
        <v>710</v>
      </c>
      <c r="K321" s="2636" t="s">
        <v>5322</v>
      </c>
      <c r="L321" s="2648"/>
    </row>
    <row r="322" spans="3:12" ht="82.5" customHeight="1" x14ac:dyDescent="0.2">
      <c r="C322" s="133" t="s">
        <v>319</v>
      </c>
      <c r="D322" s="131" t="s">
        <v>5274</v>
      </c>
      <c r="E322" s="509" t="s">
        <v>5268</v>
      </c>
      <c r="F322" s="131" t="s">
        <v>4894</v>
      </c>
      <c r="G322" s="131" t="s">
        <v>541</v>
      </c>
      <c r="H322" s="125" t="s">
        <v>543</v>
      </c>
      <c r="I322" s="145" t="s">
        <v>1795</v>
      </c>
      <c r="J322" s="145" t="s">
        <v>3848</v>
      </c>
      <c r="K322" s="2636" t="s">
        <v>5275</v>
      </c>
      <c r="L322" s="2648"/>
    </row>
    <row r="323" spans="3:12" ht="82.5" customHeight="1" x14ac:dyDescent="0.2">
      <c r="C323" s="133" t="s">
        <v>319</v>
      </c>
      <c r="D323" s="131" t="s">
        <v>5235</v>
      </c>
      <c r="E323" s="509" t="s">
        <v>5211</v>
      </c>
      <c r="F323" s="131" t="s">
        <v>4894</v>
      </c>
      <c r="G323" s="131" t="s">
        <v>541</v>
      </c>
      <c r="H323" s="125" t="s">
        <v>543</v>
      </c>
      <c r="I323" s="145" t="s">
        <v>5221</v>
      </c>
      <c r="J323" s="145" t="s">
        <v>4446</v>
      </c>
      <c r="K323" s="2636" t="s">
        <v>5236</v>
      </c>
      <c r="L323" s="2648"/>
    </row>
    <row r="324" spans="3:12" ht="82.5" customHeight="1" x14ac:dyDescent="0.2">
      <c r="C324" s="133" t="s">
        <v>319</v>
      </c>
      <c r="D324" s="131" t="s">
        <v>5233</v>
      </c>
      <c r="E324" s="509" t="s">
        <v>5211</v>
      </c>
      <c r="F324" s="131" t="s">
        <v>4894</v>
      </c>
      <c r="G324" s="131" t="s">
        <v>576</v>
      </c>
      <c r="H324" s="125" t="s">
        <v>543</v>
      </c>
      <c r="I324" s="145" t="s">
        <v>4071</v>
      </c>
      <c r="J324" s="145" t="s">
        <v>1557</v>
      </c>
      <c r="K324" s="2636" t="s">
        <v>5234</v>
      </c>
      <c r="L324" s="2648"/>
    </row>
    <row r="325" spans="3:12" ht="82.5" customHeight="1" x14ac:dyDescent="0.2">
      <c r="C325" s="133" t="s">
        <v>319</v>
      </c>
      <c r="D325" s="131" t="s">
        <v>5231</v>
      </c>
      <c r="E325" s="509" t="s">
        <v>5211</v>
      </c>
      <c r="F325" s="131" t="s">
        <v>4894</v>
      </c>
      <c r="G325" s="131" t="s">
        <v>541</v>
      </c>
      <c r="H325" s="125" t="s">
        <v>543</v>
      </c>
      <c r="I325" s="145" t="s">
        <v>5221</v>
      </c>
      <c r="J325" s="145" t="s">
        <v>711</v>
      </c>
      <c r="K325" s="2636" t="s">
        <v>5232</v>
      </c>
      <c r="L325" s="2648"/>
    </row>
    <row r="326" spans="3:12" ht="72" x14ac:dyDescent="0.2">
      <c r="C326" s="133" t="s">
        <v>319</v>
      </c>
      <c r="D326" s="131" t="s">
        <v>5228</v>
      </c>
      <c r="E326" s="509" t="s">
        <v>5211</v>
      </c>
      <c r="F326" s="131" t="s">
        <v>4894</v>
      </c>
      <c r="G326" s="131" t="s">
        <v>576</v>
      </c>
      <c r="H326" s="125" t="s">
        <v>543</v>
      </c>
      <c r="I326" s="145" t="s">
        <v>5221</v>
      </c>
      <c r="J326" s="145" t="s">
        <v>5229</v>
      </c>
      <c r="K326" s="2636" t="s">
        <v>5230</v>
      </c>
      <c r="L326" s="2648"/>
    </row>
    <row r="327" spans="3:12" ht="82.5" customHeight="1" x14ac:dyDescent="0.2">
      <c r="C327" s="133" t="s">
        <v>319</v>
      </c>
      <c r="D327" s="131" t="s">
        <v>5082</v>
      </c>
      <c r="E327" s="509" t="s">
        <v>5069</v>
      </c>
      <c r="F327" s="131" t="s">
        <v>4894</v>
      </c>
      <c r="G327" s="131" t="s">
        <v>541</v>
      </c>
      <c r="H327" s="125" t="s">
        <v>543</v>
      </c>
      <c r="I327" s="145" t="s">
        <v>1795</v>
      </c>
      <c r="J327" s="145" t="s">
        <v>5084</v>
      </c>
      <c r="K327" s="2636" t="s">
        <v>5083</v>
      </c>
      <c r="L327" s="2648"/>
    </row>
    <row r="328" spans="3:12" ht="82.5" customHeight="1" x14ac:dyDescent="0.2">
      <c r="C328" s="133" t="s">
        <v>319</v>
      </c>
      <c r="D328" s="131" t="s">
        <v>5068</v>
      </c>
      <c r="E328" s="509" t="s">
        <v>5069</v>
      </c>
      <c r="F328" s="131" t="s">
        <v>4894</v>
      </c>
      <c r="G328" s="131" t="s">
        <v>438</v>
      </c>
      <c r="H328" s="125" t="s">
        <v>543</v>
      </c>
      <c r="I328" s="145" t="s">
        <v>4883</v>
      </c>
      <c r="J328" s="145" t="s">
        <v>2556</v>
      </c>
      <c r="K328" s="2636" t="s">
        <v>5070</v>
      </c>
      <c r="L328" s="2648"/>
    </row>
    <row r="329" spans="3:12" ht="82.5" customHeight="1" x14ac:dyDescent="0.2">
      <c r="C329" s="133" t="s">
        <v>319</v>
      </c>
      <c r="D329" s="131" t="s">
        <v>4931</v>
      </c>
      <c r="E329" s="509" t="s">
        <v>4928</v>
      </c>
      <c r="F329" s="131" t="s">
        <v>4197</v>
      </c>
      <c r="G329" s="131" t="s">
        <v>541</v>
      </c>
      <c r="H329" s="125" t="s">
        <v>543</v>
      </c>
      <c r="I329" s="145"/>
      <c r="J329" s="145" t="s">
        <v>3979</v>
      </c>
      <c r="K329" s="2636" t="s">
        <v>4932</v>
      </c>
      <c r="L329" s="2648"/>
    </row>
    <row r="330" spans="3:12" ht="82.5" customHeight="1" x14ac:dyDescent="0.2">
      <c r="C330" s="133" t="s">
        <v>319</v>
      </c>
      <c r="D330" s="131" t="s">
        <v>4927</v>
      </c>
      <c r="E330" s="509" t="s">
        <v>4928</v>
      </c>
      <c r="F330" s="131" t="s">
        <v>4197</v>
      </c>
      <c r="G330" s="131" t="s">
        <v>438</v>
      </c>
      <c r="H330" s="125" t="s">
        <v>543</v>
      </c>
      <c r="I330" s="145" t="s">
        <v>4883</v>
      </c>
      <c r="J330" s="145" t="s">
        <v>4929</v>
      </c>
      <c r="K330" s="2636" t="s">
        <v>4930</v>
      </c>
      <c r="L330" s="2648"/>
    </row>
    <row r="331" spans="3:12" ht="82.5" customHeight="1" x14ac:dyDescent="0.2">
      <c r="C331" s="133" t="s">
        <v>319</v>
      </c>
      <c r="D331" s="131" t="s">
        <v>4885</v>
      </c>
      <c r="E331" s="509" t="s">
        <v>4862</v>
      </c>
      <c r="F331" s="131" t="s">
        <v>4197</v>
      </c>
      <c r="G331" s="131" t="s">
        <v>541</v>
      </c>
      <c r="H331" s="125" t="s">
        <v>543</v>
      </c>
      <c r="I331" s="145" t="s">
        <v>4883</v>
      </c>
      <c r="J331" s="145" t="s">
        <v>4886</v>
      </c>
      <c r="K331" s="2636" t="s">
        <v>4887</v>
      </c>
      <c r="L331" s="2648"/>
    </row>
    <row r="332" spans="3:12" ht="82.5" customHeight="1" x14ac:dyDescent="0.2">
      <c r="C332" s="133" t="s">
        <v>319</v>
      </c>
      <c r="D332" s="131" t="s">
        <v>4882</v>
      </c>
      <c r="E332" s="509" t="s">
        <v>4862</v>
      </c>
      <c r="F332" s="131" t="s">
        <v>4197</v>
      </c>
      <c r="G332" s="131" t="s">
        <v>576</v>
      </c>
      <c r="H332" s="125" t="s">
        <v>543</v>
      </c>
      <c r="I332" s="145" t="s">
        <v>4883</v>
      </c>
      <c r="J332" s="145" t="s">
        <v>3862</v>
      </c>
      <c r="K332" s="2636" t="s">
        <v>4884</v>
      </c>
      <c r="L332" s="2648"/>
    </row>
    <row r="333" spans="3:12" ht="82.5" customHeight="1" x14ac:dyDescent="0.2">
      <c r="C333" s="133" t="s">
        <v>319</v>
      </c>
      <c r="D333" s="131" t="s">
        <v>4875</v>
      </c>
      <c r="E333" s="509" t="s">
        <v>4862</v>
      </c>
      <c r="F333" s="131" t="s">
        <v>4197</v>
      </c>
      <c r="G333" s="131" t="s">
        <v>481</v>
      </c>
      <c r="H333" s="125" t="s">
        <v>543</v>
      </c>
      <c r="I333" s="145" t="s">
        <v>1795</v>
      </c>
      <c r="J333" s="145" t="s">
        <v>2633</v>
      </c>
      <c r="K333" s="2636" t="s">
        <v>4876</v>
      </c>
      <c r="L333" s="2648"/>
    </row>
    <row r="334" spans="3:12" ht="82.5" customHeight="1" x14ac:dyDescent="0.2">
      <c r="C334" s="133" t="s">
        <v>319</v>
      </c>
      <c r="D334" s="131" t="s">
        <v>4830</v>
      </c>
      <c r="E334" s="509" t="s">
        <v>4793</v>
      </c>
      <c r="F334" s="131" t="s">
        <v>4197</v>
      </c>
      <c r="G334" s="131" t="s">
        <v>541</v>
      </c>
      <c r="H334" s="125" t="s">
        <v>543</v>
      </c>
      <c r="I334" s="145" t="s">
        <v>1795</v>
      </c>
      <c r="J334" s="145" t="s">
        <v>4831</v>
      </c>
      <c r="K334" s="2636" t="s">
        <v>4832</v>
      </c>
      <c r="L334" s="2648"/>
    </row>
    <row r="335" spans="3:12" ht="82.5" customHeight="1" x14ac:dyDescent="0.2">
      <c r="C335" s="133" t="s">
        <v>319</v>
      </c>
      <c r="D335" s="131" t="s">
        <v>4835</v>
      </c>
      <c r="E335" s="509" t="s">
        <v>4793</v>
      </c>
      <c r="F335" s="131" t="s">
        <v>4197</v>
      </c>
      <c r="G335" s="131" t="s">
        <v>541</v>
      </c>
      <c r="H335" s="125" t="s">
        <v>543</v>
      </c>
      <c r="I335" s="145" t="s">
        <v>1795</v>
      </c>
      <c r="J335" s="145" t="s">
        <v>1557</v>
      </c>
      <c r="K335" s="2636" t="s">
        <v>4836</v>
      </c>
      <c r="L335" s="2648"/>
    </row>
    <row r="336" spans="3:12" ht="82.5" customHeight="1" x14ac:dyDescent="0.2">
      <c r="C336" s="133" t="s">
        <v>319</v>
      </c>
      <c r="D336" s="131" t="s">
        <v>4829</v>
      </c>
      <c r="E336" s="509" t="s">
        <v>4793</v>
      </c>
      <c r="F336" s="131" t="s">
        <v>4197</v>
      </c>
      <c r="G336" s="131" t="s">
        <v>576</v>
      </c>
      <c r="H336" s="125" t="s">
        <v>543</v>
      </c>
      <c r="I336" s="145" t="s">
        <v>1795</v>
      </c>
      <c r="J336" s="145" t="s">
        <v>4833</v>
      </c>
      <c r="K336" s="2636" t="s">
        <v>4834</v>
      </c>
      <c r="L336" s="2648"/>
    </row>
    <row r="337" spans="2:12" ht="82.5" customHeight="1" x14ac:dyDescent="0.2">
      <c r="C337" s="133" t="s">
        <v>319</v>
      </c>
      <c r="D337" s="131" t="s">
        <v>4581</v>
      </c>
      <c r="E337" s="509" t="s">
        <v>4529</v>
      </c>
      <c r="F337" s="131" t="s">
        <v>4197</v>
      </c>
      <c r="G337" s="131" t="s">
        <v>541</v>
      </c>
      <c r="H337" s="125" t="s">
        <v>543</v>
      </c>
      <c r="I337" s="145" t="s">
        <v>320</v>
      </c>
      <c r="J337" s="145" t="s">
        <v>1523</v>
      </c>
      <c r="K337" s="2636" t="s">
        <v>4582</v>
      </c>
      <c r="L337" s="2648"/>
    </row>
    <row r="338" spans="2:12" ht="82.5" customHeight="1" x14ac:dyDescent="0.2">
      <c r="C338" s="133" t="s">
        <v>319</v>
      </c>
      <c r="D338" s="131" t="s">
        <v>4579</v>
      </c>
      <c r="E338" s="509" t="s">
        <v>4529</v>
      </c>
      <c r="F338" s="131" t="s">
        <v>4197</v>
      </c>
      <c r="G338" s="131" t="s">
        <v>576</v>
      </c>
      <c r="H338" s="125" t="s">
        <v>543</v>
      </c>
      <c r="I338" s="145" t="s">
        <v>1795</v>
      </c>
      <c r="J338" s="145" t="s">
        <v>4578</v>
      </c>
      <c r="K338" s="2636" t="s">
        <v>4580</v>
      </c>
      <c r="L338" s="2648"/>
    </row>
    <row r="339" spans="2:12" ht="82.5" customHeight="1" x14ac:dyDescent="0.2">
      <c r="C339" s="133" t="s">
        <v>319</v>
      </c>
      <c r="D339" s="131" t="s">
        <v>4575</v>
      </c>
      <c r="E339" s="509" t="s">
        <v>4529</v>
      </c>
      <c r="F339" s="131" t="s">
        <v>4197</v>
      </c>
      <c r="G339" s="131" t="s">
        <v>480</v>
      </c>
      <c r="H339" s="125" t="s">
        <v>543</v>
      </c>
      <c r="I339" s="145" t="s">
        <v>320</v>
      </c>
      <c r="J339" s="145" t="s">
        <v>4576</v>
      </c>
      <c r="K339" s="2636" t="s">
        <v>4577</v>
      </c>
      <c r="L339" s="2648"/>
    </row>
    <row r="340" spans="2:12" ht="82.5" customHeight="1" x14ac:dyDescent="0.2">
      <c r="C340" s="133" t="s">
        <v>319</v>
      </c>
      <c r="D340" s="131" t="s">
        <v>4572</v>
      </c>
      <c r="E340" s="509" t="s">
        <v>4529</v>
      </c>
      <c r="F340" s="131" t="s">
        <v>4197</v>
      </c>
      <c r="G340" s="131" t="s">
        <v>576</v>
      </c>
      <c r="H340" s="125" t="s">
        <v>543</v>
      </c>
      <c r="I340" s="145" t="s">
        <v>4219</v>
      </c>
      <c r="J340" s="145" t="s">
        <v>760</v>
      </c>
      <c r="K340" s="2636" t="s">
        <v>4573</v>
      </c>
      <c r="L340" s="2648"/>
    </row>
    <row r="341" spans="2:12" ht="82.5" customHeight="1" x14ac:dyDescent="0.2">
      <c r="C341" s="133" t="s">
        <v>319</v>
      </c>
      <c r="D341" s="131" t="s">
        <v>4570</v>
      </c>
      <c r="E341" s="509" t="s">
        <v>4529</v>
      </c>
      <c r="F341" s="131" t="s">
        <v>4197</v>
      </c>
      <c r="G341" s="131" t="s">
        <v>541</v>
      </c>
      <c r="H341" s="125" t="s">
        <v>543</v>
      </c>
      <c r="I341" s="145" t="s">
        <v>1795</v>
      </c>
      <c r="J341" s="145" t="s">
        <v>4574</v>
      </c>
      <c r="K341" s="2636" t="s">
        <v>4571</v>
      </c>
      <c r="L341" s="2648"/>
    </row>
    <row r="342" spans="2:12" ht="103.5" customHeight="1" x14ac:dyDescent="0.2">
      <c r="C342" s="133" t="s">
        <v>319</v>
      </c>
      <c r="D342" s="131" t="s">
        <v>4463</v>
      </c>
      <c r="E342" s="509" t="s">
        <v>4369</v>
      </c>
      <c r="F342" s="131" t="s">
        <v>2348</v>
      </c>
      <c r="G342" s="131" t="s">
        <v>541</v>
      </c>
      <c r="H342" s="125" t="s">
        <v>543</v>
      </c>
      <c r="I342" s="145" t="s">
        <v>320</v>
      </c>
      <c r="J342" s="145" t="s">
        <v>568</v>
      </c>
      <c r="K342" s="2636" t="s">
        <v>4464</v>
      </c>
      <c r="L342" s="2648"/>
    </row>
    <row r="343" spans="2:12" ht="103.5" customHeight="1" x14ac:dyDescent="0.2">
      <c r="C343" s="133" t="s">
        <v>319</v>
      </c>
      <c r="D343" s="131" t="s">
        <v>4462</v>
      </c>
      <c r="E343" s="509" t="s">
        <v>4369</v>
      </c>
      <c r="F343" s="131" t="s">
        <v>4197</v>
      </c>
      <c r="G343" s="131" t="s">
        <v>541</v>
      </c>
      <c r="H343" s="125" t="s">
        <v>543</v>
      </c>
      <c r="I343" s="145" t="s">
        <v>320</v>
      </c>
      <c r="J343" s="145" t="s">
        <v>711</v>
      </c>
      <c r="K343" s="2636" t="s">
        <v>4465</v>
      </c>
      <c r="L343" s="2648"/>
    </row>
    <row r="344" spans="2:12" ht="103.5" customHeight="1" x14ac:dyDescent="0.2">
      <c r="C344" s="133" t="s">
        <v>319</v>
      </c>
      <c r="D344" s="131" t="s">
        <v>4459</v>
      </c>
      <c r="E344" s="509" t="s">
        <v>4369</v>
      </c>
      <c r="F344" s="131" t="s">
        <v>1605</v>
      </c>
      <c r="G344" s="131" t="s">
        <v>480</v>
      </c>
      <c r="H344" s="125" t="s">
        <v>543</v>
      </c>
      <c r="I344" s="145" t="s">
        <v>320</v>
      </c>
      <c r="J344" s="145" t="s">
        <v>4460</v>
      </c>
      <c r="K344" s="2636" t="s">
        <v>4461</v>
      </c>
      <c r="L344" s="2648"/>
    </row>
    <row r="345" spans="2:12" ht="103.5" customHeight="1" x14ac:dyDescent="0.2">
      <c r="C345" s="133" t="s">
        <v>319</v>
      </c>
      <c r="D345" s="131" t="s">
        <v>4457</v>
      </c>
      <c r="E345" s="509" t="s">
        <v>4369</v>
      </c>
      <c r="F345" s="131" t="s">
        <v>4197</v>
      </c>
      <c r="G345" s="131" t="s">
        <v>541</v>
      </c>
      <c r="H345" s="125" t="s">
        <v>543</v>
      </c>
      <c r="I345" s="145" t="s">
        <v>4071</v>
      </c>
      <c r="J345" s="145" t="s">
        <v>1607</v>
      </c>
      <c r="K345" s="2636" t="s">
        <v>4458</v>
      </c>
      <c r="L345" s="2648"/>
    </row>
    <row r="346" spans="2:12" ht="103.5" customHeight="1" x14ac:dyDescent="0.2">
      <c r="C346" s="133" t="s">
        <v>319</v>
      </c>
      <c r="D346" s="131" t="s">
        <v>4454</v>
      </c>
      <c r="E346" s="509" t="s">
        <v>4369</v>
      </c>
      <c r="F346" s="131" t="s">
        <v>2348</v>
      </c>
      <c r="G346" s="131" t="s">
        <v>438</v>
      </c>
      <c r="H346" s="125" t="s">
        <v>543</v>
      </c>
      <c r="I346" s="145" t="s">
        <v>4071</v>
      </c>
      <c r="J346" s="145" t="s">
        <v>4455</v>
      </c>
      <c r="K346" s="2636" t="s">
        <v>4456</v>
      </c>
      <c r="L346" s="2648"/>
    </row>
    <row r="347" spans="2:12" ht="103.5" customHeight="1" x14ac:dyDescent="0.2">
      <c r="C347" s="133" t="s">
        <v>319</v>
      </c>
      <c r="D347" s="131" t="s">
        <v>4451</v>
      </c>
      <c r="E347" s="509" t="s">
        <v>4369</v>
      </c>
      <c r="F347" s="131" t="s">
        <v>4197</v>
      </c>
      <c r="G347" s="131" t="s">
        <v>576</v>
      </c>
      <c r="H347" s="125" t="s">
        <v>543</v>
      </c>
      <c r="I347" s="145" t="s">
        <v>4071</v>
      </c>
      <c r="J347" s="145" t="s">
        <v>4452</v>
      </c>
      <c r="K347" s="2636" t="s">
        <v>4453</v>
      </c>
      <c r="L347" s="2648"/>
    </row>
    <row r="348" spans="2:12" ht="103.5" customHeight="1" x14ac:dyDescent="0.2">
      <c r="C348" s="133" t="s">
        <v>319</v>
      </c>
      <c r="D348" s="131" t="s">
        <v>4448</v>
      </c>
      <c r="E348" s="509" t="s">
        <v>4369</v>
      </c>
      <c r="F348" s="131" t="s">
        <v>2348</v>
      </c>
      <c r="G348" s="131" t="s">
        <v>438</v>
      </c>
      <c r="H348" s="125" t="s">
        <v>543</v>
      </c>
      <c r="I348" s="145" t="s">
        <v>320</v>
      </c>
      <c r="J348" s="145" t="s">
        <v>4449</v>
      </c>
      <c r="K348" s="2636" t="s">
        <v>4450</v>
      </c>
      <c r="L348" s="2648"/>
    </row>
    <row r="349" spans="2:12" ht="103.5" customHeight="1" x14ac:dyDescent="0.2">
      <c r="C349" s="133" t="s">
        <v>319</v>
      </c>
      <c r="D349" s="131" t="s">
        <v>4445</v>
      </c>
      <c r="E349" s="509" t="s">
        <v>4369</v>
      </c>
      <c r="F349" s="131" t="s">
        <v>2348</v>
      </c>
      <c r="G349" s="131" t="s">
        <v>480</v>
      </c>
      <c r="H349" s="125" t="s">
        <v>543</v>
      </c>
      <c r="I349" s="145" t="s">
        <v>320</v>
      </c>
      <c r="J349" s="145" t="s">
        <v>4446</v>
      </c>
      <c r="K349" s="2636" t="s">
        <v>4447</v>
      </c>
      <c r="L349" s="2648"/>
    </row>
    <row r="350" spans="2:12" ht="103.5" customHeight="1" x14ac:dyDescent="0.2">
      <c r="C350" s="133" t="s">
        <v>319</v>
      </c>
      <c r="D350" s="131" t="s">
        <v>4373</v>
      </c>
      <c r="E350" s="509" t="s">
        <v>4369</v>
      </c>
      <c r="F350" s="131" t="s">
        <v>4197</v>
      </c>
      <c r="G350" s="131" t="s">
        <v>541</v>
      </c>
      <c r="H350" s="125" t="s">
        <v>543</v>
      </c>
      <c r="I350" s="145" t="s">
        <v>4375</v>
      </c>
      <c r="J350" s="145" t="s">
        <v>568</v>
      </c>
      <c r="K350" s="2636" t="s">
        <v>4374</v>
      </c>
      <c r="L350" s="2648"/>
    </row>
    <row r="351" spans="2:12" ht="103.5" customHeight="1" x14ac:dyDescent="0.2">
      <c r="C351" s="133" t="s">
        <v>319</v>
      </c>
      <c r="D351" s="131" t="s">
        <v>4305</v>
      </c>
      <c r="E351" s="509" t="s">
        <v>4259</v>
      </c>
      <c r="G351" s="131" t="s">
        <v>480</v>
      </c>
      <c r="H351" s="125" t="s">
        <v>543</v>
      </c>
      <c r="I351" s="145" t="s">
        <v>1795</v>
      </c>
      <c r="J351" s="145" t="s">
        <v>710</v>
      </c>
      <c r="K351" s="2636" t="s">
        <v>4307</v>
      </c>
      <c r="L351" s="2648"/>
    </row>
    <row r="352" spans="2:12" ht="93" customHeight="1" x14ac:dyDescent="0.2">
      <c r="B352" s="231"/>
      <c r="C352" s="2635" t="s">
        <v>319</v>
      </c>
      <c r="D352" s="127" t="s">
        <v>4216</v>
      </c>
      <c r="E352" s="2659" t="s">
        <v>4193</v>
      </c>
      <c r="F352" s="131" t="s">
        <v>2348</v>
      </c>
      <c r="G352" s="127" t="s">
        <v>541</v>
      </c>
      <c r="H352" s="127" t="s">
        <v>553</v>
      </c>
      <c r="I352" s="127" t="s">
        <v>320</v>
      </c>
      <c r="J352" s="71" t="s">
        <v>1523</v>
      </c>
      <c r="K352" s="2655" t="s">
        <v>4217</v>
      </c>
      <c r="L352" s="2639"/>
    </row>
    <row r="353" spans="2:12" ht="93" customHeight="1" x14ac:dyDescent="0.2">
      <c r="B353" s="231"/>
      <c r="C353" s="2635" t="s">
        <v>319</v>
      </c>
      <c r="D353" s="127" t="s">
        <v>4218</v>
      </c>
      <c r="E353" s="2659" t="s">
        <v>4193</v>
      </c>
      <c r="F353" s="131" t="s">
        <v>2348</v>
      </c>
      <c r="G353" s="127" t="s">
        <v>541</v>
      </c>
      <c r="H353" s="127" t="s">
        <v>553</v>
      </c>
      <c r="I353" s="127" t="s">
        <v>4219</v>
      </c>
      <c r="J353" s="71" t="s">
        <v>4220</v>
      </c>
      <c r="K353" s="2655" t="s">
        <v>4221</v>
      </c>
      <c r="L353" s="2639"/>
    </row>
    <row r="354" spans="2:12" ht="93" customHeight="1" x14ac:dyDescent="0.2">
      <c r="B354" s="231"/>
      <c r="C354" s="2635" t="s">
        <v>319</v>
      </c>
      <c r="D354" s="127" t="s">
        <v>3958</v>
      </c>
      <c r="E354" s="2659" t="s">
        <v>3821</v>
      </c>
      <c r="F354" s="131" t="s">
        <v>2348</v>
      </c>
      <c r="G354" s="127" t="s">
        <v>438</v>
      </c>
      <c r="H354" s="127" t="s">
        <v>553</v>
      </c>
      <c r="I354" s="127" t="s">
        <v>1795</v>
      </c>
      <c r="J354" s="71" t="s">
        <v>567</v>
      </c>
      <c r="K354" s="2655" t="s">
        <v>3962</v>
      </c>
      <c r="L354" s="2639"/>
    </row>
    <row r="355" spans="2:12" ht="93" customHeight="1" x14ac:dyDescent="0.2">
      <c r="B355" s="231"/>
      <c r="C355" s="2635" t="s">
        <v>319</v>
      </c>
      <c r="D355" s="127" t="s">
        <v>3959</v>
      </c>
      <c r="E355" s="2659" t="s">
        <v>3821</v>
      </c>
      <c r="F355" s="131" t="s">
        <v>3961</v>
      </c>
      <c r="G355" s="127" t="s">
        <v>541</v>
      </c>
      <c r="H355" s="127" t="s">
        <v>553</v>
      </c>
      <c r="I355" s="127" t="s">
        <v>320</v>
      </c>
      <c r="J355" s="71" t="s">
        <v>710</v>
      </c>
      <c r="K355" s="2655" t="s">
        <v>3964</v>
      </c>
      <c r="L355" s="2639"/>
    </row>
    <row r="356" spans="2:12" ht="93" customHeight="1" x14ac:dyDescent="0.2">
      <c r="B356" s="231"/>
      <c r="C356" s="2635" t="s">
        <v>319</v>
      </c>
      <c r="D356" s="127" t="s">
        <v>3852</v>
      </c>
      <c r="E356" s="2659" t="s">
        <v>3821</v>
      </c>
      <c r="F356" s="131" t="s">
        <v>2348</v>
      </c>
      <c r="G356" s="127" t="s">
        <v>541</v>
      </c>
      <c r="H356" s="127" t="s">
        <v>553</v>
      </c>
      <c r="I356" s="127" t="s">
        <v>320</v>
      </c>
      <c r="J356" s="71" t="s">
        <v>1608</v>
      </c>
      <c r="K356" s="2655" t="s">
        <v>3963</v>
      </c>
      <c r="L356" s="2639"/>
    </row>
    <row r="357" spans="2:12" ht="93" customHeight="1" x14ac:dyDescent="0.2">
      <c r="B357" s="231"/>
      <c r="C357" s="2635" t="s">
        <v>319</v>
      </c>
      <c r="D357" s="127" t="s">
        <v>3960</v>
      </c>
      <c r="E357" s="2659" t="s">
        <v>3821</v>
      </c>
      <c r="F357" s="131" t="s">
        <v>2348</v>
      </c>
      <c r="G357" s="127" t="s">
        <v>541</v>
      </c>
      <c r="H357" s="127" t="s">
        <v>553</v>
      </c>
      <c r="I357" s="127" t="s">
        <v>320</v>
      </c>
      <c r="J357" s="71" t="s">
        <v>568</v>
      </c>
      <c r="K357" s="2655" t="s">
        <v>3965</v>
      </c>
      <c r="L357" s="2639"/>
    </row>
    <row r="358" spans="2:12" ht="93" customHeight="1" x14ac:dyDescent="0.2">
      <c r="B358" s="231"/>
      <c r="C358" s="2635" t="s">
        <v>319</v>
      </c>
      <c r="D358" s="127" t="s">
        <v>3860</v>
      </c>
      <c r="E358" s="2659" t="s">
        <v>3821</v>
      </c>
      <c r="F358" s="131" t="s">
        <v>2348</v>
      </c>
      <c r="G358" s="127" t="s">
        <v>541</v>
      </c>
      <c r="H358" s="127" t="s">
        <v>553</v>
      </c>
      <c r="I358" s="127" t="s">
        <v>1669</v>
      </c>
      <c r="J358" s="71" t="s">
        <v>3862</v>
      </c>
      <c r="K358" s="2655" t="s">
        <v>3861</v>
      </c>
      <c r="L358" s="2639"/>
    </row>
    <row r="359" spans="2:12" ht="93" customHeight="1" x14ac:dyDescent="0.2">
      <c r="B359" s="231"/>
      <c r="C359" s="2635" t="s">
        <v>319</v>
      </c>
      <c r="D359" s="127" t="s">
        <v>3857</v>
      </c>
      <c r="E359" s="2659" t="s">
        <v>3821</v>
      </c>
      <c r="F359" s="131" t="s">
        <v>2348</v>
      </c>
      <c r="G359" s="127" t="s">
        <v>541</v>
      </c>
      <c r="H359" s="127" t="s">
        <v>553</v>
      </c>
      <c r="I359" s="127" t="s">
        <v>1795</v>
      </c>
      <c r="J359" s="71" t="s">
        <v>3859</v>
      </c>
      <c r="K359" s="2655" t="s">
        <v>3858</v>
      </c>
      <c r="L359" s="2639"/>
    </row>
    <row r="360" spans="2:12" ht="93" customHeight="1" x14ac:dyDescent="0.2">
      <c r="B360" s="231"/>
      <c r="C360" s="2635" t="s">
        <v>319</v>
      </c>
      <c r="D360" s="127" t="s">
        <v>3855</v>
      </c>
      <c r="E360" s="2659" t="s">
        <v>3821</v>
      </c>
      <c r="F360" s="131" t="s">
        <v>2348</v>
      </c>
      <c r="G360" s="127" t="s">
        <v>541</v>
      </c>
      <c r="H360" s="127" t="s">
        <v>553</v>
      </c>
      <c r="I360" s="127" t="s">
        <v>1795</v>
      </c>
      <c r="J360" s="71" t="s">
        <v>1846</v>
      </c>
      <c r="K360" s="2655" t="s">
        <v>3856</v>
      </c>
      <c r="L360" s="2639"/>
    </row>
    <row r="361" spans="2:12" ht="93" customHeight="1" x14ac:dyDescent="0.2">
      <c r="B361" s="231"/>
      <c r="C361" s="2635" t="s">
        <v>319</v>
      </c>
      <c r="D361" s="127" t="s">
        <v>3852</v>
      </c>
      <c r="E361" s="2659" t="s">
        <v>3821</v>
      </c>
      <c r="F361" s="131" t="s">
        <v>2348</v>
      </c>
      <c r="G361" s="127" t="s">
        <v>541</v>
      </c>
      <c r="H361" s="127" t="s">
        <v>553</v>
      </c>
      <c r="I361" s="127" t="s">
        <v>3854</v>
      </c>
      <c r="J361" s="71" t="s">
        <v>1608</v>
      </c>
      <c r="K361" s="2655" t="s">
        <v>3853</v>
      </c>
      <c r="L361" s="2639"/>
    </row>
    <row r="362" spans="2:12" ht="93" customHeight="1" x14ac:dyDescent="0.2">
      <c r="B362" s="231"/>
      <c r="C362" s="2660" t="s">
        <v>319</v>
      </c>
      <c r="D362" s="72" t="s">
        <v>3851</v>
      </c>
      <c r="E362" s="2661" t="s">
        <v>3821</v>
      </c>
      <c r="F362" s="812" t="s">
        <v>2348</v>
      </c>
      <c r="G362" s="72" t="s">
        <v>480</v>
      </c>
      <c r="H362" s="72" t="s">
        <v>553</v>
      </c>
      <c r="I362" s="72" t="s">
        <v>1669</v>
      </c>
      <c r="J362" s="2662" t="s">
        <v>1608</v>
      </c>
      <c r="K362" s="2655" t="s">
        <v>3850</v>
      </c>
      <c r="L362" s="2639"/>
    </row>
    <row r="363" spans="2:12" ht="93" customHeight="1" x14ac:dyDescent="0.2">
      <c r="B363" s="231"/>
      <c r="C363" s="2660" t="s">
        <v>319</v>
      </c>
      <c r="D363" s="72" t="s">
        <v>3847</v>
      </c>
      <c r="E363" s="2661" t="s">
        <v>3821</v>
      </c>
      <c r="F363" s="812" t="s">
        <v>2348</v>
      </c>
      <c r="G363" s="72" t="s">
        <v>438</v>
      </c>
      <c r="H363" s="72" t="s">
        <v>553</v>
      </c>
      <c r="I363" s="72" t="s">
        <v>1795</v>
      </c>
      <c r="J363" s="2662" t="s">
        <v>3848</v>
      </c>
      <c r="K363" s="2655" t="s">
        <v>3849</v>
      </c>
      <c r="L363" s="2639"/>
    </row>
    <row r="364" spans="2:12" ht="93" customHeight="1" x14ac:dyDescent="0.2">
      <c r="B364" s="231"/>
      <c r="C364" s="2635" t="s">
        <v>319</v>
      </c>
      <c r="D364" s="127" t="s">
        <v>3712</v>
      </c>
      <c r="E364" s="2659" t="s">
        <v>3679</v>
      </c>
      <c r="F364" s="131" t="s">
        <v>1605</v>
      </c>
      <c r="G364" s="127" t="s">
        <v>541</v>
      </c>
      <c r="H364" s="127" t="s">
        <v>553</v>
      </c>
      <c r="I364" s="127" t="s">
        <v>320</v>
      </c>
      <c r="J364" s="71" t="s">
        <v>3714</v>
      </c>
      <c r="K364" s="2655" t="s">
        <v>3713</v>
      </c>
      <c r="L364" s="2639"/>
    </row>
    <row r="365" spans="2:12" ht="93" customHeight="1" x14ac:dyDescent="0.2">
      <c r="B365" s="231"/>
      <c r="C365" s="2635" t="s">
        <v>319</v>
      </c>
      <c r="D365" s="127" t="s">
        <v>3271</v>
      </c>
      <c r="E365" s="2659" t="s">
        <v>3269</v>
      </c>
      <c r="F365" s="131" t="s">
        <v>2348</v>
      </c>
      <c r="G365" s="127" t="s">
        <v>541</v>
      </c>
      <c r="H365" s="127" t="s">
        <v>553</v>
      </c>
      <c r="I365" s="127" t="s">
        <v>1795</v>
      </c>
      <c r="J365" s="71" t="s">
        <v>3273</v>
      </c>
      <c r="K365" s="2655" t="s">
        <v>3272</v>
      </c>
      <c r="L365" s="2639"/>
    </row>
    <row r="366" spans="2:12" ht="93" customHeight="1" x14ac:dyDescent="0.2">
      <c r="B366" s="231"/>
      <c r="C366" s="2635" t="s">
        <v>319</v>
      </c>
      <c r="D366" s="127" t="s">
        <v>3169</v>
      </c>
      <c r="E366" s="2659" t="s">
        <v>3119</v>
      </c>
      <c r="F366" s="131" t="s">
        <v>1605</v>
      </c>
      <c r="G366" s="127" t="s">
        <v>541</v>
      </c>
      <c r="H366" s="127" t="s">
        <v>553</v>
      </c>
      <c r="I366" s="127" t="s">
        <v>320</v>
      </c>
      <c r="J366" s="71" t="s">
        <v>3168</v>
      </c>
      <c r="K366" s="2655" t="s">
        <v>3170</v>
      </c>
      <c r="L366" s="2639"/>
    </row>
    <row r="367" spans="2:12" ht="93" customHeight="1" x14ac:dyDescent="0.2">
      <c r="B367" s="231"/>
      <c r="C367" s="2635" t="s">
        <v>319</v>
      </c>
      <c r="D367" s="127" t="s">
        <v>3166</v>
      </c>
      <c r="E367" s="2659" t="s">
        <v>3119</v>
      </c>
      <c r="F367" s="131" t="s">
        <v>1605</v>
      </c>
      <c r="G367" s="127" t="s">
        <v>438</v>
      </c>
      <c r="H367" s="127" t="s">
        <v>553</v>
      </c>
      <c r="I367" s="127" t="s">
        <v>320</v>
      </c>
      <c r="J367" s="71" t="s">
        <v>3160</v>
      </c>
      <c r="K367" s="2655" t="s">
        <v>3167</v>
      </c>
      <c r="L367" s="2639"/>
    </row>
    <row r="368" spans="2:12" ht="99" customHeight="1" x14ac:dyDescent="0.2">
      <c r="B368" s="231"/>
      <c r="C368" s="2635" t="s">
        <v>319</v>
      </c>
      <c r="D368" s="127" t="s">
        <v>3157</v>
      </c>
      <c r="E368" s="2659" t="s">
        <v>3119</v>
      </c>
      <c r="F368" s="131" t="s">
        <v>2188</v>
      </c>
      <c r="G368" s="127" t="s">
        <v>541</v>
      </c>
      <c r="H368" s="127" t="s">
        <v>553</v>
      </c>
      <c r="I368" s="127" t="s">
        <v>1795</v>
      </c>
      <c r="J368" s="2662" t="s">
        <v>3161</v>
      </c>
      <c r="K368" s="2636" t="s">
        <v>3165</v>
      </c>
      <c r="L368" s="2639"/>
    </row>
    <row r="369" spans="2:12" ht="93" customHeight="1" x14ac:dyDescent="0.2">
      <c r="B369" s="231"/>
      <c r="C369" s="2635" t="s">
        <v>319</v>
      </c>
      <c r="D369" s="127" t="s">
        <v>3156</v>
      </c>
      <c r="E369" s="2659" t="s">
        <v>3119</v>
      </c>
      <c r="F369" s="131" t="s">
        <v>2348</v>
      </c>
      <c r="G369" s="127" t="s">
        <v>541</v>
      </c>
      <c r="H369" s="127" t="s">
        <v>553</v>
      </c>
      <c r="I369" s="127" t="s">
        <v>1795</v>
      </c>
      <c r="J369" s="71" t="s">
        <v>559</v>
      </c>
      <c r="K369" s="2636" t="s">
        <v>3164</v>
      </c>
      <c r="L369" s="2639"/>
    </row>
    <row r="370" spans="2:12" ht="93" customHeight="1" x14ac:dyDescent="0.2">
      <c r="B370" s="231"/>
      <c r="C370" s="2635" t="s">
        <v>319</v>
      </c>
      <c r="D370" s="72" t="s">
        <v>3163</v>
      </c>
      <c r="E370" s="2661" t="s">
        <v>3119</v>
      </c>
      <c r="F370" s="131" t="s">
        <v>2348</v>
      </c>
      <c r="G370" s="72" t="s">
        <v>481</v>
      </c>
      <c r="H370" s="127" t="s">
        <v>553</v>
      </c>
      <c r="I370" s="72" t="s">
        <v>1954</v>
      </c>
      <c r="J370" s="2662" t="s">
        <v>1119</v>
      </c>
      <c r="K370" s="2655" t="s">
        <v>3162</v>
      </c>
      <c r="L370" s="2639"/>
    </row>
    <row r="371" spans="2:12" ht="93" customHeight="1" x14ac:dyDescent="0.2">
      <c r="B371" s="231"/>
      <c r="C371" s="2635" t="s">
        <v>319</v>
      </c>
      <c r="D371" s="72" t="s">
        <v>3158</v>
      </c>
      <c r="E371" s="2661" t="s">
        <v>3119</v>
      </c>
      <c r="F371" s="131" t="s">
        <v>1605</v>
      </c>
      <c r="G371" s="72" t="s">
        <v>438</v>
      </c>
      <c r="H371" s="127" t="s">
        <v>553</v>
      </c>
      <c r="I371" s="72" t="s">
        <v>320</v>
      </c>
      <c r="J371" s="2662" t="s">
        <v>3160</v>
      </c>
      <c r="K371" s="2655" t="s">
        <v>3159</v>
      </c>
      <c r="L371" s="2639"/>
    </row>
    <row r="372" spans="2:12" ht="93" customHeight="1" x14ac:dyDescent="0.2">
      <c r="B372" s="231"/>
      <c r="C372" s="2635" t="s">
        <v>319</v>
      </c>
      <c r="D372" s="127" t="s">
        <v>2983</v>
      </c>
      <c r="E372" s="2659" t="s">
        <v>2936</v>
      </c>
      <c r="F372" s="131" t="s">
        <v>1605</v>
      </c>
      <c r="G372" s="127" t="s">
        <v>541</v>
      </c>
      <c r="H372" s="127" t="s">
        <v>553</v>
      </c>
      <c r="I372" s="127" t="s">
        <v>320</v>
      </c>
      <c r="J372" s="71" t="s">
        <v>1614</v>
      </c>
      <c r="K372" s="2636" t="s">
        <v>2984</v>
      </c>
      <c r="L372" s="2639"/>
    </row>
    <row r="373" spans="2:12" ht="93" customHeight="1" x14ac:dyDescent="0.2">
      <c r="B373" s="231"/>
      <c r="C373" s="2635" t="s">
        <v>319</v>
      </c>
      <c r="D373" s="127" t="s">
        <v>2988</v>
      </c>
      <c r="E373" s="2659" t="s">
        <v>2936</v>
      </c>
      <c r="F373" s="131" t="s">
        <v>1605</v>
      </c>
      <c r="G373" s="72" t="s">
        <v>480</v>
      </c>
      <c r="H373" s="127" t="s">
        <v>553</v>
      </c>
      <c r="I373" s="127" t="s">
        <v>320</v>
      </c>
      <c r="J373" s="2662" t="s">
        <v>710</v>
      </c>
      <c r="K373" s="2636" t="s">
        <v>2989</v>
      </c>
      <c r="L373" s="2639"/>
    </row>
    <row r="374" spans="2:12" ht="93" customHeight="1" x14ac:dyDescent="0.2">
      <c r="B374" s="231"/>
      <c r="C374" s="2635" t="s">
        <v>319</v>
      </c>
      <c r="D374" s="127" t="s">
        <v>2842</v>
      </c>
      <c r="E374" s="2659" t="s">
        <v>2762</v>
      </c>
      <c r="F374" s="131" t="s">
        <v>1605</v>
      </c>
      <c r="G374" s="127" t="s">
        <v>480</v>
      </c>
      <c r="H374" s="127" t="s">
        <v>553</v>
      </c>
      <c r="I374" s="127" t="s">
        <v>320</v>
      </c>
      <c r="J374" s="71" t="s">
        <v>2844</v>
      </c>
      <c r="K374" s="2636" t="s">
        <v>2843</v>
      </c>
      <c r="L374" s="2639"/>
    </row>
    <row r="375" spans="2:12" ht="93" customHeight="1" x14ac:dyDescent="0.2">
      <c r="B375" s="231"/>
      <c r="C375" s="2635" t="s">
        <v>319</v>
      </c>
      <c r="D375" s="127" t="s">
        <v>2839</v>
      </c>
      <c r="E375" s="2659" t="s">
        <v>2762</v>
      </c>
      <c r="F375" s="131" t="s">
        <v>1605</v>
      </c>
      <c r="G375" s="127" t="s">
        <v>480</v>
      </c>
      <c r="H375" s="127" t="s">
        <v>553</v>
      </c>
      <c r="I375" s="127" t="s">
        <v>320</v>
      </c>
      <c r="J375" s="71" t="s">
        <v>2841</v>
      </c>
      <c r="K375" s="2636" t="s">
        <v>2840</v>
      </c>
      <c r="L375" s="2639"/>
    </row>
    <row r="376" spans="2:12" ht="93" customHeight="1" x14ac:dyDescent="0.2">
      <c r="B376" s="231"/>
      <c r="C376" s="2635" t="s">
        <v>319</v>
      </c>
      <c r="D376" s="127" t="s">
        <v>2631</v>
      </c>
      <c r="E376" s="2659" t="s">
        <v>2627</v>
      </c>
      <c r="F376" s="131" t="s">
        <v>1605</v>
      </c>
      <c r="G376" s="127" t="s">
        <v>480</v>
      </c>
      <c r="H376" s="127" t="s">
        <v>553</v>
      </c>
      <c r="I376" s="127" t="s">
        <v>320</v>
      </c>
      <c r="J376" s="71" t="s">
        <v>2633</v>
      </c>
      <c r="K376" s="2636" t="s">
        <v>2632</v>
      </c>
      <c r="L376" s="2639"/>
    </row>
    <row r="377" spans="2:12" ht="93" customHeight="1" x14ac:dyDescent="0.2">
      <c r="B377" s="231"/>
      <c r="C377" s="2635" t="s">
        <v>319</v>
      </c>
      <c r="D377" s="127" t="s">
        <v>2626</v>
      </c>
      <c r="E377" s="2659" t="s">
        <v>2627</v>
      </c>
      <c r="F377" s="131" t="s">
        <v>1605</v>
      </c>
      <c r="G377" s="127" t="s">
        <v>541</v>
      </c>
      <c r="H377" s="127" t="s">
        <v>553</v>
      </c>
      <c r="I377" s="127" t="s">
        <v>2629</v>
      </c>
      <c r="J377" s="71" t="s">
        <v>2630</v>
      </c>
      <c r="K377" s="2636" t="s">
        <v>2628</v>
      </c>
      <c r="L377" s="2639"/>
    </row>
    <row r="378" spans="2:12" ht="93" customHeight="1" x14ac:dyDescent="0.2">
      <c r="B378" s="231"/>
      <c r="C378" s="2635" t="s">
        <v>319</v>
      </c>
      <c r="D378" s="127" t="s">
        <v>2495</v>
      </c>
      <c r="E378" s="2659" t="s">
        <v>2333</v>
      </c>
      <c r="F378" s="131" t="s">
        <v>1605</v>
      </c>
      <c r="G378" s="127" t="s">
        <v>541</v>
      </c>
      <c r="H378" s="127" t="s">
        <v>553</v>
      </c>
      <c r="I378" s="127" t="s">
        <v>320</v>
      </c>
      <c r="J378" s="71" t="s">
        <v>607</v>
      </c>
      <c r="K378" s="2636" t="s">
        <v>2494</v>
      </c>
      <c r="L378" s="2639"/>
    </row>
    <row r="379" spans="2:12" ht="93" customHeight="1" x14ac:dyDescent="0.2">
      <c r="B379" s="231"/>
      <c r="C379" s="2635" t="s">
        <v>319</v>
      </c>
      <c r="D379" s="127" t="s">
        <v>2492</v>
      </c>
      <c r="E379" s="2659" t="s">
        <v>2333</v>
      </c>
      <c r="F379" s="131" t="s">
        <v>1605</v>
      </c>
      <c r="G379" s="127" t="s">
        <v>541</v>
      </c>
      <c r="H379" s="127" t="s">
        <v>553</v>
      </c>
      <c r="I379" s="127" t="s">
        <v>320</v>
      </c>
      <c r="J379" s="71" t="s">
        <v>1705</v>
      </c>
      <c r="K379" s="2636" t="s">
        <v>2493</v>
      </c>
      <c r="L379" s="2639"/>
    </row>
    <row r="380" spans="2:12" ht="93" customHeight="1" x14ac:dyDescent="0.2">
      <c r="B380" s="231"/>
      <c r="C380" s="2635" t="s">
        <v>319</v>
      </c>
      <c r="D380" s="127" t="s">
        <v>2490</v>
      </c>
      <c r="E380" s="2659" t="s">
        <v>2333</v>
      </c>
      <c r="F380" s="131" t="s">
        <v>1605</v>
      </c>
      <c r="G380" s="127" t="s">
        <v>481</v>
      </c>
      <c r="H380" s="127" t="s">
        <v>553</v>
      </c>
      <c r="I380" s="127" t="s">
        <v>320</v>
      </c>
      <c r="J380" s="71" t="s">
        <v>607</v>
      </c>
      <c r="K380" s="2636" t="s">
        <v>2491</v>
      </c>
      <c r="L380" s="2639"/>
    </row>
    <row r="381" spans="2:12" ht="93" customHeight="1" x14ac:dyDescent="0.2">
      <c r="B381" s="231"/>
      <c r="C381" s="2635" t="s">
        <v>319</v>
      </c>
      <c r="D381" s="127" t="s">
        <v>2466</v>
      </c>
      <c r="E381" s="2659" t="s">
        <v>2333</v>
      </c>
      <c r="F381" s="131" t="s">
        <v>1605</v>
      </c>
      <c r="G381" s="127" t="s">
        <v>438</v>
      </c>
      <c r="H381" s="127" t="s">
        <v>553</v>
      </c>
      <c r="I381" s="127" t="s">
        <v>320</v>
      </c>
      <c r="J381" s="71" t="s">
        <v>2468</v>
      </c>
      <c r="K381" s="2636" t="s">
        <v>2467</v>
      </c>
      <c r="L381" s="2639"/>
    </row>
    <row r="382" spans="2:12" ht="93" customHeight="1" x14ac:dyDescent="0.2">
      <c r="B382" s="231"/>
      <c r="C382" s="2635" t="s">
        <v>319</v>
      </c>
      <c r="D382" s="127" t="s">
        <v>2365</v>
      </c>
      <c r="E382" s="2659" t="s">
        <v>2333</v>
      </c>
      <c r="F382" s="131" t="s">
        <v>2188</v>
      </c>
      <c r="G382" s="127" t="s">
        <v>541</v>
      </c>
      <c r="H382" s="127" t="s">
        <v>553</v>
      </c>
      <c r="I382" s="127" t="s">
        <v>2366</v>
      </c>
      <c r="J382" s="71" t="s">
        <v>1951</v>
      </c>
      <c r="K382" s="2636" t="s">
        <v>2367</v>
      </c>
      <c r="L382" s="2639"/>
    </row>
    <row r="383" spans="2:12" ht="93" customHeight="1" x14ac:dyDescent="0.2">
      <c r="B383" s="231"/>
      <c r="C383" s="2635" t="s">
        <v>319</v>
      </c>
      <c r="D383" s="127" t="s">
        <v>2355</v>
      </c>
      <c r="E383" s="2659" t="s">
        <v>2333</v>
      </c>
      <c r="F383" s="131" t="s">
        <v>1605</v>
      </c>
      <c r="G383" s="127" t="s">
        <v>541</v>
      </c>
      <c r="H383" s="127" t="s">
        <v>553</v>
      </c>
      <c r="I383" s="127" t="s">
        <v>320</v>
      </c>
      <c r="J383" s="71" t="s">
        <v>2357</v>
      </c>
      <c r="K383" s="2636" t="s">
        <v>2356</v>
      </c>
      <c r="L383" s="2639"/>
    </row>
    <row r="384" spans="2:12" ht="93" customHeight="1" x14ac:dyDescent="0.2">
      <c r="B384" s="231"/>
      <c r="C384" s="2635" t="s">
        <v>319</v>
      </c>
      <c r="D384" s="127" t="s">
        <v>2052</v>
      </c>
      <c r="E384" s="2659">
        <v>42064</v>
      </c>
      <c r="F384" s="131" t="s">
        <v>1605</v>
      </c>
      <c r="G384" s="127" t="s">
        <v>541</v>
      </c>
      <c r="H384" s="127" t="s">
        <v>553</v>
      </c>
      <c r="I384" s="127" t="s">
        <v>1894</v>
      </c>
      <c r="J384" s="71" t="s">
        <v>2053</v>
      </c>
      <c r="K384" s="2636" t="s">
        <v>2054</v>
      </c>
      <c r="L384" s="2639"/>
    </row>
    <row r="385" spans="2:20" ht="93" customHeight="1" x14ac:dyDescent="0.2">
      <c r="B385" s="231"/>
      <c r="C385" s="2660" t="s">
        <v>2055</v>
      </c>
      <c r="D385" s="72" t="s">
        <v>2056</v>
      </c>
      <c r="E385" s="2659">
        <v>42064</v>
      </c>
      <c r="F385" s="131" t="s">
        <v>1419</v>
      </c>
      <c r="G385" s="72" t="s">
        <v>480</v>
      </c>
      <c r="H385" s="127" t="s">
        <v>553</v>
      </c>
      <c r="I385" s="72" t="s">
        <v>2057</v>
      </c>
      <c r="J385" s="2662" t="s">
        <v>1647</v>
      </c>
      <c r="K385" s="2636" t="s">
        <v>2058</v>
      </c>
      <c r="L385" s="2639"/>
    </row>
    <row r="386" spans="2:20" ht="93" customHeight="1" x14ac:dyDescent="0.2">
      <c r="B386" s="231"/>
      <c r="C386" s="2635" t="s">
        <v>319</v>
      </c>
      <c r="D386" s="127" t="s">
        <v>2059</v>
      </c>
      <c r="E386" s="2659" t="s">
        <v>2002</v>
      </c>
      <c r="F386" s="131" t="s">
        <v>1605</v>
      </c>
      <c r="G386" s="127" t="s">
        <v>438</v>
      </c>
      <c r="H386" s="127" t="s">
        <v>553</v>
      </c>
      <c r="I386" s="127" t="s">
        <v>2060</v>
      </c>
      <c r="J386" s="71" t="s">
        <v>2061</v>
      </c>
      <c r="K386" s="2636" t="s">
        <v>2062</v>
      </c>
      <c r="L386" s="2639"/>
    </row>
    <row r="387" spans="2:20" ht="93" customHeight="1" x14ac:dyDescent="0.2">
      <c r="B387" s="231"/>
      <c r="C387" s="2635" t="s">
        <v>2055</v>
      </c>
      <c r="D387" s="127" t="s">
        <v>2063</v>
      </c>
      <c r="E387" s="2659" t="s">
        <v>2002</v>
      </c>
      <c r="F387" s="131" t="s">
        <v>1605</v>
      </c>
      <c r="G387" s="127" t="s">
        <v>541</v>
      </c>
      <c r="H387" s="127" t="s">
        <v>553</v>
      </c>
      <c r="I387" s="127" t="s">
        <v>2064</v>
      </c>
      <c r="J387" s="71" t="s">
        <v>1614</v>
      </c>
      <c r="K387" s="2636" t="s">
        <v>2065</v>
      </c>
      <c r="L387" s="2639"/>
    </row>
    <row r="388" spans="2:20" ht="93" customHeight="1" x14ac:dyDescent="0.2">
      <c r="B388" s="231"/>
      <c r="C388" s="2635" t="s">
        <v>319</v>
      </c>
      <c r="D388" s="127" t="s">
        <v>2066</v>
      </c>
      <c r="E388" s="2659" t="s">
        <v>2002</v>
      </c>
      <c r="F388" s="131" t="s">
        <v>1605</v>
      </c>
      <c r="G388" s="127" t="s">
        <v>541</v>
      </c>
      <c r="H388" s="127" t="s">
        <v>553</v>
      </c>
      <c r="I388" s="127" t="s">
        <v>2067</v>
      </c>
      <c r="J388" s="71" t="s">
        <v>1607</v>
      </c>
      <c r="K388" s="2636" t="s">
        <v>2068</v>
      </c>
      <c r="L388" s="2639"/>
    </row>
    <row r="389" spans="2:20" ht="93" customHeight="1" x14ac:dyDescent="0.2">
      <c r="B389" s="231"/>
      <c r="C389" s="2635" t="s">
        <v>319</v>
      </c>
      <c r="D389" s="127" t="s">
        <v>2069</v>
      </c>
      <c r="E389" s="2659" t="s">
        <v>2002</v>
      </c>
      <c r="F389" s="131" t="s">
        <v>1605</v>
      </c>
      <c r="G389" s="127" t="s">
        <v>481</v>
      </c>
      <c r="H389" s="127" t="s">
        <v>553</v>
      </c>
      <c r="I389" s="127" t="s">
        <v>2070</v>
      </c>
      <c r="J389" s="71" t="s">
        <v>2071</v>
      </c>
      <c r="K389" s="2636" t="s">
        <v>2072</v>
      </c>
      <c r="L389" s="2639"/>
    </row>
    <row r="390" spans="2:20" ht="14.25" customHeight="1" x14ac:dyDescent="0.2">
      <c r="B390" s="231"/>
      <c r="C390" s="543"/>
      <c r="D390" s="543"/>
      <c r="E390" s="1810"/>
      <c r="F390" s="1809"/>
      <c r="G390" s="1809"/>
      <c r="H390" s="543"/>
      <c r="I390" s="1809"/>
      <c r="J390" s="543"/>
      <c r="K390" s="1809"/>
      <c r="L390" s="1797"/>
      <c r="M390" s="1797"/>
      <c r="N390" s="1797"/>
      <c r="O390" s="1797"/>
      <c r="P390" s="1797"/>
      <c r="Q390" s="1797"/>
      <c r="R390" s="1797"/>
      <c r="S390" s="1797"/>
      <c r="T390" s="1797"/>
    </row>
    <row r="391" spans="2:20" ht="15.75" customHeight="1" x14ac:dyDescent="0.2">
      <c r="B391" s="231"/>
      <c r="C391" s="543"/>
      <c r="D391" s="543"/>
      <c r="E391" s="1810"/>
      <c r="F391" s="1809"/>
      <c r="G391" s="1809"/>
      <c r="H391" s="543"/>
      <c r="I391" s="1809"/>
      <c r="J391" s="543"/>
      <c r="K391" s="1809"/>
      <c r="L391" s="1797"/>
      <c r="M391" s="1797"/>
      <c r="N391" s="1797"/>
      <c r="O391" s="1797"/>
      <c r="P391" s="1797"/>
      <c r="Q391" s="1797"/>
      <c r="R391" s="1797"/>
      <c r="S391" s="1797"/>
      <c r="T391" s="1797"/>
    </row>
    <row r="392" spans="2:20" x14ac:dyDescent="0.2">
      <c r="B392" s="231"/>
      <c r="C392" s="543"/>
      <c r="D392" s="543"/>
      <c r="E392" s="1810"/>
      <c r="F392" s="1809"/>
      <c r="G392" s="1809"/>
      <c r="H392" s="543"/>
      <c r="I392" s="1809"/>
      <c r="J392" s="543"/>
      <c r="K392" s="1809"/>
      <c r="L392" s="1797"/>
      <c r="M392" s="1797"/>
      <c r="N392" s="1797"/>
      <c r="O392" s="1797"/>
      <c r="P392" s="1797"/>
      <c r="Q392" s="1797"/>
      <c r="R392" s="1797"/>
      <c r="S392" s="1797"/>
      <c r="T392" s="1797"/>
    </row>
    <row r="393" spans="2:20" x14ac:dyDescent="0.2">
      <c r="B393" s="231"/>
      <c r="C393" s="543"/>
      <c r="D393" s="543"/>
      <c r="E393" s="1810"/>
      <c r="F393" s="1809"/>
      <c r="G393" s="1809"/>
      <c r="H393" s="543"/>
      <c r="I393" s="1809"/>
      <c r="J393" s="543"/>
      <c r="K393" s="1809"/>
      <c r="L393" s="1797"/>
      <c r="M393" s="1797"/>
      <c r="N393" s="1797"/>
      <c r="O393" s="1797"/>
      <c r="P393" s="1797"/>
      <c r="Q393" s="1797"/>
      <c r="R393" s="1797"/>
      <c r="S393" s="1797"/>
      <c r="T393" s="1797"/>
    </row>
    <row r="394" spans="2:20" x14ac:dyDescent="0.2">
      <c r="B394" s="231"/>
      <c r="C394" s="543"/>
      <c r="D394" s="543"/>
      <c r="E394" s="1810"/>
      <c r="F394" s="1809"/>
      <c r="G394" s="1809"/>
      <c r="H394" s="543"/>
      <c r="I394" s="1809"/>
      <c r="J394" s="543"/>
      <c r="K394" s="1809"/>
      <c r="L394" s="1797"/>
      <c r="M394" s="1797"/>
      <c r="N394" s="1797"/>
      <c r="O394" s="1797"/>
      <c r="P394" s="1797"/>
      <c r="Q394" s="1797"/>
      <c r="R394" s="1797"/>
      <c r="S394" s="1797"/>
      <c r="T394" s="1797"/>
    </row>
    <row r="395" spans="2:20" x14ac:dyDescent="0.2">
      <c r="B395" s="2563"/>
      <c r="L395" s="1797"/>
      <c r="M395" s="1797"/>
      <c r="N395" s="1797"/>
      <c r="O395" s="1797"/>
      <c r="P395" s="1797"/>
      <c r="Q395" s="1797"/>
      <c r="R395" s="1797"/>
      <c r="S395" s="1797"/>
      <c r="T395" s="1797"/>
    </row>
    <row r="396" spans="2:20" x14ac:dyDescent="0.2">
      <c r="B396" s="2563"/>
      <c r="L396" s="1797"/>
      <c r="M396" s="1797"/>
      <c r="N396" s="1797"/>
      <c r="O396" s="1797"/>
      <c r="P396" s="1797"/>
      <c r="Q396" s="1797"/>
      <c r="R396" s="1797"/>
      <c r="S396" s="1797"/>
      <c r="T396" s="1797"/>
    </row>
    <row r="397" spans="2:20" x14ac:dyDescent="0.2">
      <c r="B397" s="2563"/>
      <c r="C397" s="1797"/>
      <c r="D397" s="1797"/>
      <c r="E397" s="1797"/>
      <c r="F397" s="1797"/>
      <c r="G397" s="1797"/>
      <c r="H397" s="1797"/>
      <c r="I397" s="1797"/>
      <c r="J397" s="1797"/>
      <c r="L397" s="1797"/>
      <c r="M397" s="1797"/>
      <c r="N397" s="1797"/>
      <c r="O397" s="1797"/>
      <c r="P397" s="1797"/>
      <c r="Q397" s="1797"/>
      <c r="R397" s="1797"/>
      <c r="S397" s="1797"/>
      <c r="T397" s="1797"/>
    </row>
    <row r="398" spans="2:20" x14ac:dyDescent="0.2">
      <c r="B398" s="2563"/>
      <c r="C398" s="1797"/>
      <c r="D398" s="1797"/>
      <c r="E398" s="1797"/>
      <c r="F398" s="1797"/>
      <c r="G398" s="1797"/>
      <c r="H398" s="1797"/>
      <c r="I398" s="1797"/>
      <c r="J398" s="1797"/>
      <c r="L398" s="1797"/>
      <c r="M398" s="1797"/>
      <c r="N398" s="1797"/>
      <c r="O398" s="1797"/>
      <c r="P398" s="1797"/>
      <c r="Q398" s="1797"/>
      <c r="R398" s="1797"/>
      <c r="S398" s="1797"/>
      <c r="T398" s="1797"/>
    </row>
    <row r="399" spans="2:20" x14ac:dyDescent="0.2">
      <c r="B399" s="2563"/>
      <c r="C399" s="1797"/>
      <c r="D399" s="1797"/>
      <c r="E399" s="1797"/>
      <c r="F399" s="1797"/>
      <c r="G399" s="1797"/>
      <c r="H399" s="1797"/>
      <c r="I399" s="1797"/>
      <c r="J399" s="1797"/>
      <c r="L399" s="1797"/>
      <c r="M399" s="1797"/>
      <c r="N399" s="1797"/>
      <c r="O399" s="1797"/>
      <c r="P399" s="1797"/>
      <c r="Q399" s="1797"/>
      <c r="R399" s="1797"/>
      <c r="S399" s="1797"/>
      <c r="T399" s="1797"/>
    </row>
    <row r="400" spans="2:20" x14ac:dyDescent="0.2">
      <c r="B400" s="2563"/>
      <c r="C400" s="1797"/>
      <c r="D400" s="1797"/>
      <c r="E400" s="1797"/>
      <c r="F400" s="1797"/>
      <c r="G400" s="1797"/>
      <c r="H400" s="1797"/>
      <c r="I400" s="1797"/>
      <c r="J400" s="1797"/>
      <c r="L400" s="1797"/>
      <c r="M400" s="1797"/>
      <c r="N400" s="1797"/>
      <c r="O400" s="1797"/>
      <c r="P400" s="1797"/>
      <c r="Q400" s="1797"/>
      <c r="R400" s="1797"/>
      <c r="S400" s="1797"/>
      <c r="T400" s="1797"/>
    </row>
    <row r="401" spans="2:20" x14ac:dyDescent="0.2">
      <c r="B401" s="2563"/>
      <c r="C401" s="1797"/>
      <c r="D401" s="1797"/>
      <c r="E401" s="1797"/>
      <c r="F401" s="1797"/>
      <c r="G401" s="1797"/>
      <c r="H401" s="1797"/>
      <c r="I401" s="1797"/>
      <c r="J401" s="1797"/>
      <c r="L401" s="1797"/>
      <c r="M401" s="1797"/>
      <c r="N401" s="1797"/>
      <c r="O401" s="1797"/>
      <c r="P401" s="1797"/>
      <c r="Q401" s="1797"/>
      <c r="R401" s="1797"/>
      <c r="S401" s="1797"/>
      <c r="T401" s="1797"/>
    </row>
    <row r="402" spans="2:20" x14ac:dyDescent="0.2">
      <c r="B402" s="2563"/>
      <c r="C402" s="1797"/>
      <c r="D402" s="1797"/>
      <c r="E402" s="1797"/>
      <c r="F402" s="1797"/>
      <c r="G402" s="1797"/>
      <c r="H402" s="1797"/>
      <c r="I402" s="1797"/>
      <c r="J402" s="1797"/>
      <c r="L402" s="1797"/>
      <c r="M402" s="1797"/>
      <c r="N402" s="1797"/>
      <c r="O402" s="1797"/>
      <c r="P402" s="1797"/>
      <c r="Q402" s="1797"/>
      <c r="R402" s="1797"/>
      <c r="S402" s="1797"/>
      <c r="T402" s="1797"/>
    </row>
    <row r="403" spans="2:20" x14ac:dyDescent="0.2">
      <c r="B403" s="2563"/>
      <c r="C403" s="1797"/>
      <c r="D403" s="1797"/>
      <c r="E403" s="1797"/>
      <c r="F403" s="1797"/>
      <c r="G403" s="1797"/>
      <c r="H403" s="1797"/>
      <c r="I403" s="1797"/>
      <c r="J403" s="1797"/>
      <c r="L403" s="1797"/>
      <c r="M403" s="1797"/>
      <c r="N403" s="1797"/>
      <c r="O403" s="1797"/>
      <c r="P403" s="1797"/>
      <c r="Q403" s="1797"/>
      <c r="R403" s="1797"/>
      <c r="S403" s="1797"/>
      <c r="T403" s="1797"/>
    </row>
    <row r="404" spans="2:20" ht="16" thickBot="1" x14ac:dyDescent="0.25">
      <c r="B404" s="2563"/>
      <c r="C404" s="1797"/>
      <c r="D404" s="1797"/>
      <c r="E404" s="1797"/>
      <c r="F404" s="1797"/>
      <c r="G404" s="1797"/>
      <c r="H404" s="1797"/>
      <c r="I404" s="1797"/>
      <c r="J404" s="1797"/>
      <c r="K404" s="1797"/>
    </row>
    <row r="405" spans="2:20" ht="31.5" customHeight="1" thickBot="1" x14ac:dyDescent="0.25">
      <c r="B405" s="2563"/>
      <c r="C405" s="3197"/>
      <c r="D405" s="3198"/>
      <c r="E405" s="3198"/>
      <c r="F405" s="3198"/>
      <c r="G405" s="3198"/>
      <c r="H405" s="3198"/>
      <c r="I405" s="3198"/>
      <c r="J405" s="3198"/>
      <c r="K405" s="3199"/>
    </row>
    <row r="406" spans="2:20" ht="36" customHeight="1" thickBot="1" x14ac:dyDescent="0.25">
      <c r="B406" s="2563"/>
      <c r="C406" s="1798" t="s">
        <v>306</v>
      </c>
      <c r="D406" s="300" t="s">
        <v>307</v>
      </c>
      <c r="E406" s="301" t="s">
        <v>308</v>
      </c>
      <c r="F406" s="300" t="s">
        <v>309</v>
      </c>
      <c r="G406" s="300" t="s">
        <v>310</v>
      </c>
      <c r="H406" s="300" t="s">
        <v>311</v>
      </c>
      <c r="I406" s="301" t="s">
        <v>312</v>
      </c>
      <c r="J406" s="300" t="s">
        <v>313</v>
      </c>
      <c r="K406" s="424" t="s">
        <v>314</v>
      </c>
    </row>
    <row r="407" spans="2:20" ht="94.5" hidden="1" customHeight="1" x14ac:dyDescent="0.2">
      <c r="C407" s="133" t="s">
        <v>67</v>
      </c>
      <c r="D407" s="131"/>
      <c r="E407" s="134"/>
      <c r="F407" s="131"/>
      <c r="G407" s="131"/>
      <c r="H407" s="125"/>
      <c r="I407" s="145"/>
      <c r="J407" s="145"/>
      <c r="K407" s="2636"/>
      <c r="L407" s="2639"/>
    </row>
    <row r="408" spans="2:20" hidden="1" x14ac:dyDescent="0.2">
      <c r="C408" s="3215" t="s">
        <v>472</v>
      </c>
      <c r="D408" s="3216"/>
      <c r="E408" s="3216"/>
      <c r="F408" s="3216"/>
      <c r="G408" s="3216"/>
      <c r="H408" s="3216"/>
      <c r="I408" s="3216"/>
      <c r="J408" s="3216"/>
      <c r="K408" s="3217"/>
    </row>
    <row r="409" spans="2:20" ht="94.5" customHeight="1" x14ac:dyDescent="0.2">
      <c r="C409" s="133" t="s">
        <v>67</v>
      </c>
      <c r="D409" s="131" t="s">
        <v>2557</v>
      </c>
      <c r="E409" s="134" t="s">
        <v>2520</v>
      </c>
      <c r="F409" s="131" t="s">
        <v>1419</v>
      </c>
      <c r="G409" s="131" t="s">
        <v>438</v>
      </c>
      <c r="H409" s="125" t="s">
        <v>543</v>
      </c>
      <c r="I409" s="145" t="s">
        <v>320</v>
      </c>
      <c r="J409" s="145" t="s">
        <v>710</v>
      </c>
      <c r="K409" s="2636" t="s">
        <v>2558</v>
      </c>
      <c r="L409" s="2639"/>
    </row>
    <row r="410" spans="2:20" ht="94.5" customHeight="1" x14ac:dyDescent="0.2">
      <c r="C410" s="133" t="s">
        <v>67</v>
      </c>
      <c r="D410" s="131" t="s">
        <v>2553</v>
      </c>
      <c r="E410" s="134" t="s">
        <v>2520</v>
      </c>
      <c r="F410" s="131" t="s">
        <v>1419</v>
      </c>
      <c r="G410" s="131" t="s">
        <v>438</v>
      </c>
      <c r="H410" s="125" t="s">
        <v>543</v>
      </c>
      <c r="I410" s="145" t="s">
        <v>320</v>
      </c>
      <c r="J410" s="145" t="s">
        <v>2556</v>
      </c>
      <c r="K410" s="2636" t="s">
        <v>2555</v>
      </c>
      <c r="L410" s="2639"/>
    </row>
    <row r="411" spans="2:20" ht="94.5" customHeight="1" x14ac:dyDescent="0.2">
      <c r="C411" s="133" t="s">
        <v>67</v>
      </c>
      <c r="D411" s="131" t="s">
        <v>2552</v>
      </c>
      <c r="E411" s="134" t="s">
        <v>2520</v>
      </c>
      <c r="F411" s="131" t="s">
        <v>1419</v>
      </c>
      <c r="G411" s="131" t="s">
        <v>541</v>
      </c>
      <c r="H411" s="125" t="s">
        <v>543</v>
      </c>
      <c r="I411" s="145" t="s">
        <v>320</v>
      </c>
      <c r="J411" s="145" t="s">
        <v>568</v>
      </c>
      <c r="K411" s="2636" t="s">
        <v>2554</v>
      </c>
      <c r="L411" s="2639"/>
    </row>
    <row r="412" spans="2:20" ht="94.5" customHeight="1" x14ac:dyDescent="0.2">
      <c r="C412" s="133" t="s">
        <v>67</v>
      </c>
      <c r="D412" s="131" t="s">
        <v>2362</v>
      </c>
      <c r="E412" s="134" t="s">
        <v>2333</v>
      </c>
      <c r="F412" s="131" t="s">
        <v>2508</v>
      </c>
      <c r="G412" s="131" t="s">
        <v>541</v>
      </c>
      <c r="H412" s="125" t="s">
        <v>543</v>
      </c>
      <c r="I412" s="145" t="s">
        <v>320</v>
      </c>
      <c r="J412" s="145" t="s">
        <v>1607</v>
      </c>
      <c r="K412" s="2636" t="s">
        <v>2509</v>
      </c>
      <c r="L412" s="2639"/>
    </row>
    <row r="413" spans="2:20" ht="94.5" customHeight="1" x14ac:dyDescent="0.2">
      <c r="C413" s="133" t="s">
        <v>67</v>
      </c>
      <c r="D413" s="131" t="s">
        <v>1845</v>
      </c>
      <c r="E413" s="134" t="s">
        <v>2333</v>
      </c>
      <c r="F413" s="131" t="s">
        <v>1419</v>
      </c>
      <c r="G413" s="131" t="s">
        <v>541</v>
      </c>
      <c r="H413" s="125" t="s">
        <v>543</v>
      </c>
      <c r="I413" s="145" t="s">
        <v>320</v>
      </c>
      <c r="J413" s="145" t="s">
        <v>2507</v>
      </c>
      <c r="K413" s="2636" t="s">
        <v>2506</v>
      </c>
      <c r="L413" s="2639"/>
    </row>
    <row r="414" spans="2:20" ht="94.5" customHeight="1" x14ac:dyDescent="0.2">
      <c r="C414" s="133" t="s">
        <v>67</v>
      </c>
      <c r="D414" s="131" t="s">
        <v>2501</v>
      </c>
      <c r="E414" s="134" t="s">
        <v>2333</v>
      </c>
      <c r="F414" s="131" t="s">
        <v>1419</v>
      </c>
      <c r="G414" s="131" t="s">
        <v>541</v>
      </c>
      <c r="H414" s="125" t="s">
        <v>543</v>
      </c>
      <c r="I414" s="145" t="s">
        <v>112</v>
      </c>
      <c r="J414" s="145" t="s">
        <v>566</v>
      </c>
      <c r="K414" s="2636" t="s">
        <v>2502</v>
      </c>
      <c r="L414" s="2639"/>
    </row>
    <row r="415" spans="2:20" ht="94.5" customHeight="1" x14ac:dyDescent="0.2">
      <c r="C415" s="133" t="s">
        <v>67</v>
      </c>
      <c r="D415" s="131" t="s">
        <v>2500</v>
      </c>
      <c r="E415" s="134" t="s">
        <v>2333</v>
      </c>
      <c r="F415" s="131" t="s">
        <v>1419</v>
      </c>
      <c r="G415" s="131" t="s">
        <v>541</v>
      </c>
      <c r="H415" s="125" t="s">
        <v>543</v>
      </c>
      <c r="I415" s="145" t="s">
        <v>112</v>
      </c>
      <c r="J415" s="145" t="s">
        <v>2364</v>
      </c>
      <c r="K415" s="2636" t="s">
        <v>2503</v>
      </c>
      <c r="L415" s="2639"/>
    </row>
    <row r="416" spans="2:20" ht="94.5" customHeight="1" x14ac:dyDescent="0.2">
      <c r="C416" s="133" t="s">
        <v>67</v>
      </c>
      <c r="D416" s="131" t="s">
        <v>2499</v>
      </c>
      <c r="E416" s="134" t="s">
        <v>2333</v>
      </c>
      <c r="F416" s="131" t="s">
        <v>1419</v>
      </c>
      <c r="G416" s="131" t="s">
        <v>541</v>
      </c>
      <c r="H416" s="125" t="s">
        <v>543</v>
      </c>
      <c r="I416" s="145" t="s">
        <v>112</v>
      </c>
      <c r="J416" s="145" t="s">
        <v>1511</v>
      </c>
      <c r="K416" s="2636" t="s">
        <v>2504</v>
      </c>
      <c r="L416" s="2639"/>
    </row>
    <row r="417" spans="3:12" ht="94.5" customHeight="1" x14ac:dyDescent="0.2">
      <c r="C417" s="133" t="s">
        <v>67</v>
      </c>
      <c r="D417" s="131" t="s">
        <v>2498</v>
      </c>
      <c r="E417" s="134" t="s">
        <v>2333</v>
      </c>
      <c r="F417" s="131" t="s">
        <v>1419</v>
      </c>
      <c r="G417" s="131" t="s">
        <v>541</v>
      </c>
      <c r="H417" s="125" t="s">
        <v>543</v>
      </c>
      <c r="I417" s="145" t="s">
        <v>112</v>
      </c>
      <c r="J417" s="145" t="s">
        <v>1346</v>
      </c>
      <c r="K417" s="2636" t="s">
        <v>2505</v>
      </c>
      <c r="L417" s="2639"/>
    </row>
    <row r="418" spans="3:12" ht="94.5" customHeight="1" x14ac:dyDescent="0.2">
      <c r="C418" s="133" t="s">
        <v>67</v>
      </c>
      <c r="D418" s="131" t="s">
        <v>2362</v>
      </c>
      <c r="E418" s="134" t="s">
        <v>2333</v>
      </c>
      <c r="F418" s="131" t="s">
        <v>1419</v>
      </c>
      <c r="G418" s="131" t="s">
        <v>480</v>
      </c>
      <c r="H418" s="125" t="s">
        <v>543</v>
      </c>
      <c r="I418" s="145" t="s">
        <v>320</v>
      </c>
      <c r="J418" s="145" t="s">
        <v>2364</v>
      </c>
      <c r="K418" s="2636" t="s">
        <v>2363</v>
      </c>
      <c r="L418" s="2639"/>
    </row>
    <row r="419" spans="3:12" ht="94.5" customHeight="1" x14ac:dyDescent="0.2">
      <c r="C419" s="133" t="s">
        <v>67</v>
      </c>
      <c r="D419" s="131" t="s">
        <v>2073</v>
      </c>
      <c r="E419" s="134" t="s">
        <v>2002</v>
      </c>
      <c r="F419" s="131" t="s">
        <v>1419</v>
      </c>
      <c r="G419" s="131" t="s">
        <v>438</v>
      </c>
      <c r="H419" s="125" t="s">
        <v>543</v>
      </c>
      <c r="I419" s="145" t="s">
        <v>2074</v>
      </c>
      <c r="J419" s="145" t="s">
        <v>1251</v>
      </c>
      <c r="K419" s="2636" t="s">
        <v>2075</v>
      </c>
      <c r="L419" s="2639"/>
    </row>
    <row r="420" spans="3:12" x14ac:dyDescent="0.2">
      <c r="C420" s="1797"/>
      <c r="D420" s="1797"/>
      <c r="E420" s="1797"/>
      <c r="F420" s="1797"/>
      <c r="G420" s="1797"/>
      <c r="H420" s="1797"/>
      <c r="I420" s="1797"/>
      <c r="J420" s="1797"/>
      <c r="K420" s="1797"/>
    </row>
    <row r="421" spans="3:12" x14ac:dyDescent="0.2">
      <c r="C421" s="1797"/>
      <c r="D421" s="1797"/>
      <c r="E421" s="1797"/>
      <c r="F421" s="1797"/>
      <c r="G421" s="1797"/>
      <c r="H421" s="1797"/>
      <c r="I421" s="1797"/>
      <c r="J421" s="1797"/>
      <c r="K421" s="1797"/>
    </row>
    <row r="422" spans="3:12" x14ac:dyDescent="0.2">
      <c r="C422" s="1797"/>
      <c r="D422" s="1797"/>
      <c r="E422" s="1797"/>
      <c r="F422" s="1797"/>
      <c r="G422" s="1797"/>
      <c r="H422" s="1797"/>
      <c r="I422" s="1797"/>
      <c r="J422" s="1797"/>
      <c r="K422" s="1797"/>
    </row>
    <row r="423" spans="3:12" x14ac:dyDescent="0.2">
      <c r="C423" s="1797"/>
      <c r="D423" s="1797"/>
      <c r="E423" s="1797"/>
      <c r="F423" s="1797"/>
      <c r="G423" s="1797"/>
      <c r="H423" s="1797"/>
      <c r="I423" s="1797"/>
      <c r="J423" s="1797"/>
      <c r="K423" s="1797"/>
    </row>
    <row r="424" spans="3:12" x14ac:dyDescent="0.2">
      <c r="C424" s="1797"/>
      <c r="D424" s="1797"/>
      <c r="E424" s="1797"/>
      <c r="F424" s="1797"/>
      <c r="G424" s="1797"/>
      <c r="H424" s="1797"/>
      <c r="I424" s="1797"/>
      <c r="J424" s="1797"/>
      <c r="K424" s="1797"/>
    </row>
    <row r="425" spans="3:12" x14ac:dyDescent="0.2">
      <c r="C425" s="1797"/>
      <c r="D425" s="1797"/>
      <c r="E425" s="1797"/>
      <c r="F425" s="1797"/>
      <c r="G425" s="1797"/>
      <c r="H425" s="1797"/>
      <c r="I425" s="1797"/>
      <c r="J425" s="1797"/>
      <c r="K425" s="1797"/>
    </row>
    <row r="426" spans="3:12" x14ac:dyDescent="0.2">
      <c r="C426" s="1797"/>
      <c r="D426" s="1797"/>
      <c r="E426" s="1797"/>
      <c r="F426" s="1797"/>
      <c r="G426" s="1797"/>
      <c r="H426" s="1797"/>
      <c r="I426" s="1797"/>
      <c r="J426" s="1797"/>
      <c r="K426" s="1797"/>
    </row>
    <row r="427" spans="3:12" x14ac:dyDescent="0.2">
      <c r="C427" s="1797"/>
      <c r="D427" s="1797"/>
      <c r="E427" s="1797"/>
      <c r="F427" s="1797"/>
      <c r="G427" s="1797"/>
      <c r="H427" s="1797"/>
      <c r="I427" s="1797"/>
      <c r="J427" s="1797"/>
      <c r="K427" s="1797"/>
    </row>
    <row r="428" spans="3:12" x14ac:dyDescent="0.2">
      <c r="C428" s="1797"/>
      <c r="D428" s="1797"/>
      <c r="E428" s="1797"/>
      <c r="F428" s="1797"/>
      <c r="H428" s="1797"/>
      <c r="I428" s="1797"/>
      <c r="J428" s="1797"/>
      <c r="K428" s="1797"/>
    </row>
    <row r="429" spans="3:12" x14ac:dyDescent="0.2">
      <c r="C429" s="1797"/>
      <c r="D429" s="1797"/>
      <c r="E429" s="1797"/>
      <c r="F429" s="1797"/>
      <c r="G429" s="1797"/>
      <c r="H429" s="1797"/>
      <c r="I429" s="1797"/>
      <c r="J429" s="1797"/>
      <c r="K429" s="1797"/>
    </row>
    <row r="430" spans="3:12" ht="16" thickBot="1" x14ac:dyDescent="0.25">
      <c r="C430" s="1797"/>
      <c r="D430" s="1797"/>
      <c r="E430" s="1797"/>
      <c r="F430" s="1797"/>
      <c r="G430" s="1797"/>
      <c r="H430" s="1797"/>
      <c r="I430" s="1797"/>
      <c r="J430" s="1797"/>
      <c r="K430" s="1797"/>
    </row>
    <row r="431" spans="3:12" ht="26.25" customHeight="1" thickBot="1" x14ac:dyDescent="0.25">
      <c r="C431" s="2552"/>
      <c r="D431" s="2553"/>
      <c r="E431" s="2553"/>
      <c r="F431" s="2553"/>
      <c r="G431" s="2553"/>
      <c r="H431" s="2553"/>
      <c r="I431" s="2553"/>
      <c r="J431" s="2553"/>
      <c r="K431" s="2554"/>
    </row>
    <row r="432" spans="3:12" ht="39.75" customHeight="1" thickBot="1" x14ac:dyDescent="0.25">
      <c r="C432" s="1798" t="s">
        <v>306</v>
      </c>
      <c r="D432" s="300" t="s">
        <v>307</v>
      </c>
      <c r="E432" s="301" t="s">
        <v>308</v>
      </c>
      <c r="F432" s="300" t="s">
        <v>309</v>
      </c>
      <c r="G432" s="300" t="s">
        <v>310</v>
      </c>
      <c r="H432" s="300" t="s">
        <v>311</v>
      </c>
      <c r="I432" s="301" t="s">
        <v>312</v>
      </c>
      <c r="J432" s="300" t="s">
        <v>313</v>
      </c>
      <c r="K432" s="424" t="s">
        <v>314</v>
      </c>
    </row>
    <row r="433" spans="3:12" ht="99" customHeight="1" x14ac:dyDescent="0.2">
      <c r="C433" s="133" t="s">
        <v>441</v>
      </c>
      <c r="D433" s="131" t="s">
        <v>5860</v>
      </c>
      <c r="E433" s="509" t="s">
        <v>5778</v>
      </c>
      <c r="F433" s="131" t="s">
        <v>4839</v>
      </c>
      <c r="G433" s="131" t="s">
        <v>576</v>
      </c>
      <c r="H433" s="125" t="s">
        <v>543</v>
      </c>
      <c r="I433" s="145" t="s">
        <v>3769</v>
      </c>
      <c r="J433" s="145" t="s">
        <v>1614</v>
      </c>
      <c r="K433" s="2636" t="s">
        <v>5863</v>
      </c>
      <c r="L433" s="2648"/>
    </row>
    <row r="434" spans="3:12" ht="99" customHeight="1" x14ac:dyDescent="0.2">
      <c r="C434" s="133" t="s">
        <v>475</v>
      </c>
      <c r="D434" s="131" t="s">
        <v>5850</v>
      </c>
      <c r="E434" s="509" t="s">
        <v>5778</v>
      </c>
      <c r="F434" s="131" t="s">
        <v>4839</v>
      </c>
      <c r="G434" s="131" t="s">
        <v>541</v>
      </c>
      <c r="H434" s="125" t="s">
        <v>543</v>
      </c>
      <c r="I434" s="145" t="s">
        <v>3769</v>
      </c>
      <c r="J434" s="145" t="s">
        <v>3846</v>
      </c>
      <c r="K434" s="2636" t="s">
        <v>5861</v>
      </c>
      <c r="L434" s="2648"/>
    </row>
    <row r="435" spans="3:12" ht="99" customHeight="1" x14ac:dyDescent="0.2">
      <c r="C435" s="133" t="s">
        <v>475</v>
      </c>
      <c r="D435" s="131" t="s">
        <v>5849</v>
      </c>
      <c r="E435" s="509" t="s">
        <v>5778</v>
      </c>
      <c r="F435" s="131" t="s">
        <v>3121</v>
      </c>
      <c r="G435" s="131" t="s">
        <v>541</v>
      </c>
      <c r="H435" s="125" t="s">
        <v>543</v>
      </c>
      <c r="I435" s="145" t="s">
        <v>3769</v>
      </c>
      <c r="J435" s="145" t="s">
        <v>3862</v>
      </c>
      <c r="K435" s="2636" t="s">
        <v>5862</v>
      </c>
      <c r="L435" s="2648"/>
    </row>
    <row r="436" spans="3:12" ht="99" customHeight="1" x14ac:dyDescent="0.2">
      <c r="C436" s="133" t="s">
        <v>475</v>
      </c>
      <c r="D436" s="131" t="s">
        <v>5848</v>
      </c>
      <c r="E436" s="509" t="s">
        <v>5778</v>
      </c>
      <c r="F436" s="131" t="s">
        <v>4839</v>
      </c>
      <c r="G436" s="131" t="s">
        <v>541</v>
      </c>
      <c r="H436" s="125" t="s">
        <v>543</v>
      </c>
      <c r="I436" s="145" t="s">
        <v>3769</v>
      </c>
      <c r="J436" s="145" t="s">
        <v>735</v>
      </c>
      <c r="K436" s="2636" t="s">
        <v>5861</v>
      </c>
      <c r="L436" s="2648"/>
    </row>
    <row r="437" spans="3:12" ht="99" customHeight="1" x14ac:dyDescent="0.2">
      <c r="C437" s="133" t="s">
        <v>1891</v>
      </c>
      <c r="D437" s="131" t="s">
        <v>5842</v>
      </c>
      <c r="E437" s="509" t="s">
        <v>5778</v>
      </c>
      <c r="F437" s="131" t="s">
        <v>5346</v>
      </c>
      <c r="G437" s="131" t="s">
        <v>5331</v>
      </c>
      <c r="H437" s="125" t="s">
        <v>543</v>
      </c>
      <c r="I437" s="145" t="s">
        <v>5840</v>
      </c>
      <c r="J437" s="145" t="s">
        <v>5844</v>
      </c>
      <c r="K437" s="2636" t="s">
        <v>5843</v>
      </c>
      <c r="L437" s="2648"/>
    </row>
    <row r="438" spans="3:12" ht="99" customHeight="1" x14ac:dyDescent="0.2">
      <c r="C438" s="133" t="s">
        <v>1891</v>
      </c>
      <c r="D438" s="131" t="s">
        <v>5838</v>
      </c>
      <c r="E438" s="509" t="s">
        <v>5778</v>
      </c>
      <c r="F438" s="131" t="s">
        <v>5346</v>
      </c>
      <c r="G438" s="131" t="s">
        <v>5331</v>
      </c>
      <c r="H438" s="125" t="s">
        <v>543</v>
      </c>
      <c r="I438" s="145" t="s">
        <v>5840</v>
      </c>
      <c r="J438" s="145" t="s">
        <v>5841</v>
      </c>
      <c r="K438" s="2636" t="s">
        <v>5839</v>
      </c>
      <c r="L438" s="2648"/>
    </row>
    <row r="439" spans="3:12" ht="99" customHeight="1" x14ac:dyDescent="0.2">
      <c r="C439" s="133" t="s">
        <v>505</v>
      </c>
      <c r="D439" s="131" t="s">
        <v>5815</v>
      </c>
      <c r="E439" s="509" t="s">
        <v>5778</v>
      </c>
      <c r="F439" s="131" t="s">
        <v>4839</v>
      </c>
      <c r="G439" s="131" t="s">
        <v>541</v>
      </c>
      <c r="H439" s="125" t="s">
        <v>543</v>
      </c>
      <c r="I439" s="145" t="s">
        <v>3769</v>
      </c>
      <c r="J439" s="145" t="s">
        <v>5817</v>
      </c>
      <c r="K439" s="2636" t="s">
        <v>5816</v>
      </c>
      <c r="L439" s="2648"/>
    </row>
    <row r="440" spans="3:12" ht="99" customHeight="1" x14ac:dyDescent="0.2">
      <c r="C440" s="133" t="s">
        <v>2782</v>
      </c>
      <c r="D440" s="131" t="s">
        <v>5588</v>
      </c>
      <c r="E440" s="509" t="s">
        <v>5778</v>
      </c>
      <c r="F440" s="131" t="s">
        <v>4657</v>
      </c>
      <c r="G440" s="131" t="s">
        <v>759</v>
      </c>
      <c r="H440" s="125" t="s">
        <v>543</v>
      </c>
      <c r="I440" s="145" t="s">
        <v>2827</v>
      </c>
      <c r="J440" s="145" t="s">
        <v>566</v>
      </c>
      <c r="K440" s="2636" t="s">
        <v>5782</v>
      </c>
      <c r="L440" s="2648"/>
    </row>
    <row r="441" spans="3:12" ht="99" customHeight="1" x14ac:dyDescent="0.2">
      <c r="C441" s="133" t="s">
        <v>2782</v>
      </c>
      <c r="D441" s="131" t="s">
        <v>5780</v>
      </c>
      <c r="E441" s="509" t="s">
        <v>5778</v>
      </c>
      <c r="F441" s="131" t="s">
        <v>4657</v>
      </c>
      <c r="G441" s="131" t="s">
        <v>541</v>
      </c>
      <c r="H441" s="125" t="s">
        <v>543</v>
      </c>
      <c r="I441" s="145" t="s">
        <v>1795</v>
      </c>
      <c r="J441" s="145" t="s">
        <v>1513</v>
      </c>
      <c r="K441" s="2636" t="s">
        <v>5781</v>
      </c>
      <c r="L441" s="2648"/>
    </row>
    <row r="442" spans="3:12" ht="99" customHeight="1" x14ac:dyDescent="0.2">
      <c r="C442" s="133" t="s">
        <v>1558</v>
      </c>
      <c r="D442" s="131" t="s">
        <v>5777</v>
      </c>
      <c r="E442" s="509" t="s">
        <v>5778</v>
      </c>
      <c r="F442" s="131" t="s">
        <v>4657</v>
      </c>
      <c r="G442" s="131" t="s">
        <v>723</v>
      </c>
      <c r="H442" s="125" t="s">
        <v>543</v>
      </c>
      <c r="I442" s="145" t="s">
        <v>5695</v>
      </c>
      <c r="J442" s="145" t="s">
        <v>1951</v>
      </c>
      <c r="K442" s="2636" t="s">
        <v>5779</v>
      </c>
      <c r="L442" s="2648"/>
    </row>
    <row r="443" spans="3:12" ht="19.5" customHeight="1" x14ac:dyDescent="0.2">
      <c r="C443" s="3215" t="s">
        <v>472</v>
      </c>
      <c r="D443" s="3216"/>
      <c r="E443" s="3216"/>
      <c r="F443" s="3216"/>
      <c r="G443" s="3216"/>
      <c r="H443" s="3216"/>
      <c r="I443" s="3216"/>
      <c r="J443" s="3216"/>
      <c r="K443" s="3217"/>
    </row>
    <row r="444" spans="3:12" ht="99" customHeight="1" x14ac:dyDescent="0.2">
      <c r="C444" s="133" t="s">
        <v>322</v>
      </c>
      <c r="D444" s="131" t="s">
        <v>5732</v>
      </c>
      <c r="E444" s="509" t="s">
        <v>5755</v>
      </c>
      <c r="F444" s="131" t="s">
        <v>3121</v>
      </c>
      <c r="G444" s="131" t="s">
        <v>723</v>
      </c>
      <c r="H444" s="125" t="s">
        <v>543</v>
      </c>
      <c r="I444" s="145" t="s">
        <v>3769</v>
      </c>
      <c r="J444" s="145" t="s">
        <v>4655</v>
      </c>
      <c r="K444" s="2636" t="s">
        <v>5731</v>
      </c>
      <c r="L444" s="2648"/>
    </row>
    <row r="445" spans="3:12" ht="99" customHeight="1" x14ac:dyDescent="0.2">
      <c r="C445" s="133" t="s">
        <v>441</v>
      </c>
      <c r="D445" s="131" t="s">
        <v>5700</v>
      </c>
      <c r="E445" s="509" t="s">
        <v>5755</v>
      </c>
      <c r="F445" s="131" t="s">
        <v>4839</v>
      </c>
      <c r="G445" s="131" t="s">
        <v>576</v>
      </c>
      <c r="H445" s="125" t="s">
        <v>543</v>
      </c>
      <c r="I445" s="145" t="s">
        <v>3769</v>
      </c>
      <c r="J445" s="145" t="s">
        <v>693</v>
      </c>
      <c r="K445" s="2636" t="s">
        <v>5701</v>
      </c>
      <c r="L445" s="2648"/>
    </row>
    <row r="446" spans="3:12" ht="99" customHeight="1" x14ac:dyDescent="0.2">
      <c r="C446" s="133" t="s">
        <v>1558</v>
      </c>
      <c r="D446" s="131" t="s">
        <v>5693</v>
      </c>
      <c r="E446" s="509" t="s">
        <v>5755</v>
      </c>
      <c r="F446" s="131" t="s">
        <v>4657</v>
      </c>
      <c r="G446" s="131" t="s">
        <v>759</v>
      </c>
      <c r="H446" s="125" t="s">
        <v>543</v>
      </c>
      <c r="I446" s="145" t="s">
        <v>5695</v>
      </c>
      <c r="J446" s="145" t="s">
        <v>5696</v>
      </c>
      <c r="K446" s="2636" t="s">
        <v>5694</v>
      </c>
      <c r="L446" s="2648"/>
    </row>
    <row r="447" spans="3:12" ht="99" customHeight="1" x14ac:dyDescent="0.2">
      <c r="C447" s="133" t="s">
        <v>505</v>
      </c>
      <c r="D447" s="131" t="s">
        <v>5606</v>
      </c>
      <c r="E447" s="509" t="s">
        <v>5562</v>
      </c>
      <c r="F447" s="131" t="s">
        <v>4839</v>
      </c>
      <c r="G447" s="131" t="s">
        <v>541</v>
      </c>
      <c r="H447" s="125" t="s">
        <v>543</v>
      </c>
      <c r="I447" s="145" t="s">
        <v>3769</v>
      </c>
      <c r="J447" s="145" t="s">
        <v>1420</v>
      </c>
      <c r="K447" s="2636" t="s">
        <v>5607</v>
      </c>
      <c r="L447" s="2648"/>
    </row>
    <row r="448" spans="3:12" ht="99" customHeight="1" x14ac:dyDescent="0.2">
      <c r="C448" s="133" t="s">
        <v>505</v>
      </c>
      <c r="D448" s="131" t="s">
        <v>5604</v>
      </c>
      <c r="E448" s="509" t="s">
        <v>5562</v>
      </c>
      <c r="F448" s="131" t="s">
        <v>4839</v>
      </c>
      <c r="G448" s="131" t="s">
        <v>541</v>
      </c>
      <c r="H448" s="125" t="s">
        <v>543</v>
      </c>
      <c r="I448" s="145" t="s">
        <v>2827</v>
      </c>
      <c r="J448" s="145" t="s">
        <v>607</v>
      </c>
      <c r="K448" s="2636" t="s">
        <v>5605</v>
      </c>
      <c r="L448" s="2648"/>
    </row>
    <row r="449" spans="3:12" ht="99" customHeight="1" x14ac:dyDescent="0.2">
      <c r="C449" s="133" t="s">
        <v>636</v>
      </c>
      <c r="D449" s="131" t="s">
        <v>5529</v>
      </c>
      <c r="E449" s="509" t="s">
        <v>5562</v>
      </c>
      <c r="F449" s="131" t="s">
        <v>4657</v>
      </c>
      <c r="G449" s="131" t="s">
        <v>609</v>
      </c>
      <c r="H449" s="125" t="s">
        <v>543</v>
      </c>
      <c r="I449" s="145" t="s">
        <v>3769</v>
      </c>
      <c r="J449" s="145" t="s">
        <v>1616</v>
      </c>
      <c r="K449" s="2636" t="s">
        <v>5597</v>
      </c>
      <c r="L449" s="2648"/>
    </row>
    <row r="450" spans="3:12" ht="99" customHeight="1" x14ac:dyDescent="0.2">
      <c r="C450" s="133" t="s">
        <v>1891</v>
      </c>
      <c r="D450" s="131" t="s">
        <v>4944</v>
      </c>
      <c r="E450" s="509" t="s">
        <v>5562</v>
      </c>
      <c r="F450" s="131" t="s">
        <v>4839</v>
      </c>
      <c r="G450" s="131" t="s">
        <v>576</v>
      </c>
      <c r="H450" s="125" t="s">
        <v>543</v>
      </c>
      <c r="I450" s="145" t="s">
        <v>2827</v>
      </c>
      <c r="J450" s="145" t="s">
        <v>612</v>
      </c>
      <c r="K450" s="2636" t="s">
        <v>5593</v>
      </c>
      <c r="L450" s="2648"/>
    </row>
    <row r="451" spans="3:12" ht="99" customHeight="1" x14ac:dyDescent="0.2">
      <c r="C451" s="133" t="s">
        <v>2782</v>
      </c>
      <c r="D451" s="131" t="s">
        <v>5588</v>
      </c>
      <c r="E451" s="509" t="s">
        <v>5562</v>
      </c>
      <c r="F451" s="131" t="s">
        <v>4839</v>
      </c>
      <c r="G451" s="131" t="s">
        <v>759</v>
      </c>
      <c r="H451" s="125" t="s">
        <v>543</v>
      </c>
      <c r="I451" s="145" t="s">
        <v>2827</v>
      </c>
      <c r="J451" s="145" t="s">
        <v>693</v>
      </c>
      <c r="K451" s="2636" t="s">
        <v>5589</v>
      </c>
      <c r="L451" s="2648"/>
    </row>
    <row r="452" spans="3:12" ht="99" customHeight="1" x14ac:dyDescent="0.2">
      <c r="C452" s="133" t="s">
        <v>5580</v>
      </c>
      <c r="D452" s="131" t="s">
        <v>5581</v>
      </c>
      <c r="E452" s="509" t="s">
        <v>5562</v>
      </c>
      <c r="F452" s="131" t="s">
        <v>4657</v>
      </c>
      <c r="G452" s="131" t="s">
        <v>541</v>
      </c>
      <c r="H452" s="125" t="s">
        <v>543</v>
      </c>
      <c r="I452" s="145" t="s">
        <v>4274</v>
      </c>
      <c r="J452" s="145" t="s">
        <v>5583</v>
      </c>
      <c r="K452" s="2636" t="s">
        <v>5582</v>
      </c>
      <c r="L452" s="2648"/>
    </row>
    <row r="453" spans="3:12" ht="99" customHeight="1" x14ac:dyDescent="0.2">
      <c r="C453" s="133" t="s">
        <v>636</v>
      </c>
      <c r="D453" s="131" t="s">
        <v>5529</v>
      </c>
      <c r="E453" s="509" t="s">
        <v>5455</v>
      </c>
      <c r="F453" s="131" t="s">
        <v>4657</v>
      </c>
      <c r="G453" s="131" t="s">
        <v>609</v>
      </c>
      <c r="H453" s="125" t="s">
        <v>543</v>
      </c>
      <c r="I453" s="145" t="s">
        <v>3769</v>
      </c>
      <c r="J453" s="145" t="s">
        <v>1616</v>
      </c>
      <c r="K453" s="2636" t="s">
        <v>5530</v>
      </c>
      <c r="L453" s="2648"/>
    </row>
    <row r="454" spans="3:12" ht="99" customHeight="1" x14ac:dyDescent="0.2">
      <c r="C454" s="133" t="s">
        <v>2815</v>
      </c>
      <c r="D454" s="131" t="s">
        <v>5523</v>
      </c>
      <c r="E454" s="509" t="s">
        <v>5455</v>
      </c>
      <c r="F454" s="131" t="s">
        <v>4657</v>
      </c>
      <c r="G454" s="131" t="s">
        <v>759</v>
      </c>
      <c r="H454" s="125" t="s">
        <v>543</v>
      </c>
      <c r="I454" s="145" t="s">
        <v>3769</v>
      </c>
      <c r="J454" s="145" t="s">
        <v>5522</v>
      </c>
      <c r="K454" s="2636" t="s">
        <v>5524</v>
      </c>
      <c r="L454" s="2648"/>
    </row>
    <row r="455" spans="3:12" ht="99" customHeight="1" x14ac:dyDescent="0.2">
      <c r="C455" s="133" t="s">
        <v>2815</v>
      </c>
      <c r="D455" s="131" t="s">
        <v>5520</v>
      </c>
      <c r="E455" s="509" t="s">
        <v>5455</v>
      </c>
      <c r="F455" s="131" t="s">
        <v>4657</v>
      </c>
      <c r="G455" s="131" t="s">
        <v>759</v>
      </c>
      <c r="H455" s="125" t="s">
        <v>543</v>
      </c>
      <c r="I455" s="145" t="s">
        <v>3769</v>
      </c>
      <c r="J455" s="145" t="s">
        <v>5522</v>
      </c>
      <c r="K455" s="2636" t="s">
        <v>5521</v>
      </c>
      <c r="L455" s="2648"/>
    </row>
    <row r="456" spans="3:12" ht="99" customHeight="1" x14ac:dyDescent="0.2">
      <c r="C456" s="133" t="s">
        <v>5512</v>
      </c>
      <c r="D456" s="131" t="s">
        <v>5516</v>
      </c>
      <c r="E456" s="509" t="s">
        <v>5455</v>
      </c>
      <c r="F456" s="131" t="s">
        <v>4657</v>
      </c>
      <c r="G456" s="131" t="s">
        <v>5515</v>
      </c>
      <c r="H456" s="125" t="s">
        <v>543</v>
      </c>
      <c r="I456" s="145" t="s">
        <v>3769</v>
      </c>
      <c r="J456" s="145" t="s">
        <v>638</v>
      </c>
      <c r="K456" s="2636" t="s">
        <v>5517</v>
      </c>
      <c r="L456" s="2648"/>
    </row>
    <row r="457" spans="3:12" ht="99" customHeight="1" x14ac:dyDescent="0.2">
      <c r="C457" s="133" t="s">
        <v>5512</v>
      </c>
      <c r="D457" s="131" t="s">
        <v>5513</v>
      </c>
      <c r="E457" s="509" t="s">
        <v>5455</v>
      </c>
      <c r="F457" s="131" t="s">
        <v>4657</v>
      </c>
      <c r="G457" s="131" t="s">
        <v>5515</v>
      </c>
      <c r="H457" s="125" t="s">
        <v>543</v>
      </c>
      <c r="I457" s="145" t="s">
        <v>3769</v>
      </c>
      <c r="J457" s="145" t="s">
        <v>637</v>
      </c>
      <c r="K457" s="2636" t="s">
        <v>5514</v>
      </c>
      <c r="L457" s="2648"/>
    </row>
    <row r="458" spans="3:12" ht="99" customHeight="1" x14ac:dyDescent="0.2">
      <c r="C458" s="133" t="s">
        <v>1558</v>
      </c>
      <c r="D458" s="131" t="s">
        <v>5392</v>
      </c>
      <c r="E458" s="509" t="s">
        <v>5455</v>
      </c>
      <c r="F458" s="131" t="s">
        <v>4657</v>
      </c>
      <c r="G458" s="131" t="s">
        <v>609</v>
      </c>
      <c r="H458" s="125" t="s">
        <v>543</v>
      </c>
      <c r="I458" s="145" t="s">
        <v>5491</v>
      </c>
      <c r="J458" s="145" t="s">
        <v>5490</v>
      </c>
      <c r="K458" s="2636" t="s">
        <v>5489</v>
      </c>
      <c r="L458" s="2648"/>
    </row>
    <row r="459" spans="3:12" ht="99" customHeight="1" x14ac:dyDescent="0.2">
      <c r="C459" s="133" t="s">
        <v>1891</v>
      </c>
      <c r="D459" s="131" t="s">
        <v>5454</v>
      </c>
      <c r="E459" s="509" t="s">
        <v>5455</v>
      </c>
      <c r="F459" s="131" t="s">
        <v>4657</v>
      </c>
      <c r="G459" s="131" t="s">
        <v>541</v>
      </c>
      <c r="H459" s="125" t="s">
        <v>543</v>
      </c>
      <c r="I459" s="145" t="s">
        <v>4274</v>
      </c>
      <c r="J459" s="145" t="s">
        <v>568</v>
      </c>
      <c r="K459" s="2636" t="s">
        <v>5456</v>
      </c>
      <c r="L459" s="2648"/>
    </row>
    <row r="460" spans="3:12" ht="99" customHeight="1" x14ac:dyDescent="0.2">
      <c r="C460" s="133" t="s">
        <v>1891</v>
      </c>
      <c r="D460" s="131" t="s">
        <v>5438</v>
      </c>
      <c r="E460" s="509" t="s">
        <v>5390</v>
      </c>
      <c r="F460" s="131" t="s">
        <v>4657</v>
      </c>
      <c r="G460" s="131" t="s">
        <v>5331</v>
      </c>
      <c r="H460" s="125" t="s">
        <v>543</v>
      </c>
      <c r="I460" s="145" t="s">
        <v>5441</v>
      </c>
      <c r="J460" s="145" t="s">
        <v>5439</v>
      </c>
      <c r="K460" s="2636" t="s">
        <v>5440</v>
      </c>
      <c r="L460" s="2648"/>
    </row>
    <row r="461" spans="3:12" ht="99" customHeight="1" x14ac:dyDescent="0.2">
      <c r="C461" s="133" t="s">
        <v>1344</v>
      </c>
      <c r="D461" s="131" t="s">
        <v>5435</v>
      </c>
      <c r="E461" s="509" t="s">
        <v>5390</v>
      </c>
      <c r="F461" s="131" t="s">
        <v>4657</v>
      </c>
      <c r="G461" s="131" t="s">
        <v>541</v>
      </c>
      <c r="H461" s="125" t="s">
        <v>543</v>
      </c>
      <c r="I461" s="145" t="s">
        <v>5433</v>
      </c>
      <c r="J461" s="145" t="s">
        <v>760</v>
      </c>
      <c r="K461" s="2636" t="s">
        <v>5436</v>
      </c>
      <c r="L461" s="2648"/>
    </row>
    <row r="462" spans="3:12" ht="99" customHeight="1" x14ac:dyDescent="0.2">
      <c r="C462" s="133" t="s">
        <v>1344</v>
      </c>
      <c r="D462" s="131" t="s">
        <v>5434</v>
      </c>
      <c r="E462" s="509" t="s">
        <v>5390</v>
      </c>
      <c r="F462" s="131" t="s">
        <v>4657</v>
      </c>
      <c r="G462" s="131" t="s">
        <v>541</v>
      </c>
      <c r="H462" s="125" t="s">
        <v>543</v>
      </c>
      <c r="I462" s="145" t="s">
        <v>5433</v>
      </c>
      <c r="J462" s="145" t="s">
        <v>1420</v>
      </c>
      <c r="K462" s="2636" t="s">
        <v>5437</v>
      </c>
      <c r="L462" s="2648"/>
    </row>
    <row r="463" spans="3:12" ht="99" customHeight="1" x14ac:dyDescent="0.2">
      <c r="C463" s="133" t="s">
        <v>1344</v>
      </c>
      <c r="D463" s="131" t="s">
        <v>5431</v>
      </c>
      <c r="E463" s="509" t="s">
        <v>5390</v>
      </c>
      <c r="F463" s="131" t="s">
        <v>4657</v>
      </c>
      <c r="G463" s="131" t="s">
        <v>541</v>
      </c>
      <c r="H463" s="125" t="s">
        <v>543</v>
      </c>
      <c r="I463" s="145" t="s">
        <v>5433</v>
      </c>
      <c r="J463" s="145" t="s">
        <v>568</v>
      </c>
      <c r="K463" s="2636" t="s">
        <v>5432</v>
      </c>
      <c r="L463" s="2648"/>
    </row>
    <row r="464" spans="3:12" ht="99" customHeight="1" x14ac:dyDescent="0.2">
      <c r="C464" s="133" t="s">
        <v>441</v>
      </c>
      <c r="D464" s="131" t="s">
        <v>5403</v>
      </c>
      <c r="E464" s="509" t="s">
        <v>5390</v>
      </c>
      <c r="F464" s="131" t="s">
        <v>4657</v>
      </c>
      <c r="G464" s="131" t="s">
        <v>541</v>
      </c>
      <c r="H464" s="125" t="s">
        <v>543</v>
      </c>
      <c r="I464" s="145" t="s">
        <v>4071</v>
      </c>
      <c r="J464" s="145" t="s">
        <v>611</v>
      </c>
      <c r="K464" s="2636" t="s">
        <v>5404</v>
      </c>
      <c r="L464" s="2648"/>
    </row>
    <row r="465" spans="3:12" ht="99" customHeight="1" x14ac:dyDescent="0.2">
      <c r="C465" s="133" t="s">
        <v>441</v>
      </c>
      <c r="D465" s="131" t="s">
        <v>4944</v>
      </c>
      <c r="E465" s="509" t="s">
        <v>5390</v>
      </c>
      <c r="F465" s="131" t="s">
        <v>4657</v>
      </c>
      <c r="G465" s="131" t="s">
        <v>438</v>
      </c>
      <c r="H465" s="125" t="s">
        <v>543</v>
      </c>
      <c r="I465" s="145" t="s">
        <v>4071</v>
      </c>
      <c r="J465" s="145" t="s">
        <v>710</v>
      </c>
      <c r="K465" s="2636" t="s">
        <v>5402</v>
      </c>
      <c r="L465" s="2648"/>
    </row>
    <row r="466" spans="3:12" ht="99" customHeight="1" x14ac:dyDescent="0.2">
      <c r="C466" s="133" t="s">
        <v>1558</v>
      </c>
      <c r="D466" s="131" t="s">
        <v>5392</v>
      </c>
      <c r="E466" s="509" t="s">
        <v>5390</v>
      </c>
      <c r="F466" s="131" t="s">
        <v>4657</v>
      </c>
      <c r="G466" s="131" t="s">
        <v>609</v>
      </c>
      <c r="H466" s="125" t="s">
        <v>543</v>
      </c>
      <c r="I466" s="145" t="s">
        <v>5394</v>
      </c>
      <c r="J466" s="145" t="s">
        <v>561</v>
      </c>
      <c r="K466" s="2636" t="s">
        <v>5393</v>
      </c>
      <c r="L466" s="2648"/>
    </row>
    <row r="467" spans="3:12" ht="99" customHeight="1" x14ac:dyDescent="0.2">
      <c r="C467" s="133" t="s">
        <v>1891</v>
      </c>
      <c r="D467" s="131" t="s">
        <v>5368</v>
      </c>
      <c r="E467" s="509" t="s">
        <v>5321</v>
      </c>
      <c r="F467" s="131" t="s">
        <v>4839</v>
      </c>
      <c r="G467" s="131" t="s">
        <v>4299</v>
      </c>
      <c r="H467" s="125" t="s">
        <v>543</v>
      </c>
      <c r="I467" s="145" t="s">
        <v>3769</v>
      </c>
      <c r="J467" s="145" t="s">
        <v>608</v>
      </c>
      <c r="K467" s="2636" t="s">
        <v>5369</v>
      </c>
      <c r="L467" s="2648"/>
    </row>
    <row r="468" spans="3:12" ht="99" customHeight="1" x14ac:dyDescent="0.2">
      <c r="C468" s="133" t="s">
        <v>2782</v>
      </c>
      <c r="D468" s="131" t="s">
        <v>5357</v>
      </c>
      <c r="E468" s="509" t="s">
        <v>5321</v>
      </c>
      <c r="F468" s="131" t="s">
        <v>4839</v>
      </c>
      <c r="G468" s="131" t="s">
        <v>576</v>
      </c>
      <c r="H468" s="125" t="s">
        <v>543</v>
      </c>
      <c r="I468" s="145" t="s">
        <v>5358</v>
      </c>
      <c r="J468" s="145" t="s">
        <v>566</v>
      </c>
      <c r="K468" s="2636" t="s">
        <v>5359</v>
      </c>
      <c r="L468" s="2648"/>
    </row>
    <row r="469" spans="3:12" ht="99" customHeight="1" x14ac:dyDescent="0.2">
      <c r="C469" s="133" t="s">
        <v>2782</v>
      </c>
      <c r="D469" s="131" t="s">
        <v>5172</v>
      </c>
      <c r="E469" s="509" t="s">
        <v>5321</v>
      </c>
      <c r="F469" s="131" t="s">
        <v>4839</v>
      </c>
      <c r="G469" s="131" t="s">
        <v>723</v>
      </c>
      <c r="H469" s="125" t="s">
        <v>543</v>
      </c>
      <c r="I469" s="145" t="s">
        <v>1899</v>
      </c>
      <c r="J469" s="145" t="s">
        <v>607</v>
      </c>
      <c r="K469" s="2636" t="s">
        <v>5356</v>
      </c>
      <c r="L469" s="2648"/>
    </row>
    <row r="470" spans="3:12" ht="99" customHeight="1" x14ac:dyDescent="0.2">
      <c r="C470" s="133" t="s">
        <v>441</v>
      </c>
      <c r="D470" s="131" t="s">
        <v>5342</v>
      </c>
      <c r="E470" s="509" t="s">
        <v>5321</v>
      </c>
      <c r="F470" s="131" t="s">
        <v>4839</v>
      </c>
      <c r="G470" s="131" t="s">
        <v>723</v>
      </c>
      <c r="H470" s="125" t="s">
        <v>543</v>
      </c>
      <c r="I470" s="145" t="s">
        <v>3769</v>
      </c>
      <c r="J470" s="145" t="s">
        <v>1705</v>
      </c>
      <c r="K470" s="2636" t="s">
        <v>5343</v>
      </c>
      <c r="L470" s="2648"/>
    </row>
    <row r="471" spans="3:12" ht="99" customHeight="1" x14ac:dyDescent="0.2">
      <c r="C471" s="133" t="s">
        <v>4708</v>
      </c>
      <c r="D471" s="131" t="s">
        <v>5334</v>
      </c>
      <c r="E471" s="509" t="s">
        <v>5321</v>
      </c>
      <c r="F471" s="131" t="s">
        <v>4839</v>
      </c>
      <c r="G471" s="131" t="s">
        <v>576</v>
      </c>
      <c r="H471" s="125" t="s">
        <v>543</v>
      </c>
      <c r="I471" s="145" t="s">
        <v>3769</v>
      </c>
      <c r="J471" s="145" t="s">
        <v>693</v>
      </c>
      <c r="K471" s="2636" t="s">
        <v>5335</v>
      </c>
      <c r="L471" s="2648"/>
    </row>
    <row r="472" spans="3:12" ht="99" customHeight="1" x14ac:dyDescent="0.2">
      <c r="C472" s="133" t="s">
        <v>4708</v>
      </c>
      <c r="D472" s="131" t="s">
        <v>5333</v>
      </c>
      <c r="E472" s="509" t="s">
        <v>5321</v>
      </c>
      <c r="F472" s="131" t="s">
        <v>4839</v>
      </c>
      <c r="G472" s="131" t="s">
        <v>5331</v>
      </c>
      <c r="H472" s="125" t="s">
        <v>543</v>
      </c>
      <c r="I472" s="145" t="s">
        <v>3769</v>
      </c>
      <c r="J472" s="145" t="s">
        <v>607</v>
      </c>
      <c r="K472" s="2636" t="s">
        <v>5332</v>
      </c>
      <c r="L472" s="2648"/>
    </row>
    <row r="473" spans="3:12" ht="99" customHeight="1" x14ac:dyDescent="0.2">
      <c r="C473" s="133" t="s">
        <v>505</v>
      </c>
      <c r="D473" s="131" t="s">
        <v>5336</v>
      </c>
      <c r="E473" s="509" t="s">
        <v>5321</v>
      </c>
      <c r="F473" s="131" t="s">
        <v>4839</v>
      </c>
      <c r="G473" s="131" t="s">
        <v>541</v>
      </c>
      <c r="H473" s="125" t="s">
        <v>543</v>
      </c>
      <c r="I473" s="145" t="s">
        <v>3769</v>
      </c>
      <c r="J473" s="145" t="s">
        <v>5338</v>
      </c>
      <c r="K473" s="2636" t="s">
        <v>5337</v>
      </c>
      <c r="L473" s="2648"/>
    </row>
    <row r="474" spans="3:12" ht="99" customHeight="1" x14ac:dyDescent="0.2">
      <c r="C474" s="133" t="s">
        <v>505</v>
      </c>
      <c r="D474" s="131" t="s">
        <v>5326</v>
      </c>
      <c r="E474" s="509" t="s">
        <v>5321</v>
      </c>
      <c r="F474" s="131" t="s">
        <v>4839</v>
      </c>
      <c r="G474" s="131" t="s">
        <v>541</v>
      </c>
      <c r="H474" s="125" t="s">
        <v>543</v>
      </c>
      <c r="I474" s="145" t="s">
        <v>4274</v>
      </c>
      <c r="J474" s="145" t="s">
        <v>1420</v>
      </c>
      <c r="K474" s="2636" t="s">
        <v>5327</v>
      </c>
      <c r="L474" s="2648"/>
    </row>
    <row r="475" spans="3:12" ht="99" customHeight="1" x14ac:dyDescent="0.2">
      <c r="C475" s="133" t="s">
        <v>5303</v>
      </c>
      <c r="D475" s="131" t="s">
        <v>5309</v>
      </c>
      <c r="E475" s="509" t="s">
        <v>5268</v>
      </c>
      <c r="F475" s="131" t="s">
        <v>4839</v>
      </c>
      <c r="G475" s="131" t="s">
        <v>541</v>
      </c>
      <c r="H475" s="125" t="s">
        <v>543</v>
      </c>
      <c r="I475" s="145" t="s">
        <v>5306</v>
      </c>
      <c r="J475" s="145" t="s">
        <v>735</v>
      </c>
      <c r="K475" s="2636" t="s">
        <v>5310</v>
      </c>
      <c r="L475" s="2648"/>
    </row>
    <row r="476" spans="3:12" ht="99" customHeight="1" x14ac:dyDescent="0.2">
      <c r="C476" s="133" t="s">
        <v>5303</v>
      </c>
      <c r="D476" s="131" t="s">
        <v>5307</v>
      </c>
      <c r="E476" s="509" t="s">
        <v>5268</v>
      </c>
      <c r="F476" s="131" t="s">
        <v>4839</v>
      </c>
      <c r="G476" s="131" t="s">
        <v>723</v>
      </c>
      <c r="H476" s="125" t="s">
        <v>543</v>
      </c>
      <c r="I476" s="145" t="s">
        <v>5306</v>
      </c>
      <c r="J476" s="145" t="s">
        <v>607</v>
      </c>
      <c r="K476" s="2636" t="s">
        <v>5308</v>
      </c>
      <c r="L476" s="2648"/>
    </row>
    <row r="477" spans="3:12" ht="99" customHeight="1" x14ac:dyDescent="0.2">
      <c r="C477" s="133" t="s">
        <v>5303</v>
      </c>
      <c r="D477" s="131" t="s">
        <v>5304</v>
      </c>
      <c r="E477" s="509" t="s">
        <v>5268</v>
      </c>
      <c r="F477" s="131" t="s">
        <v>4839</v>
      </c>
      <c r="G477" s="131" t="s">
        <v>576</v>
      </c>
      <c r="H477" s="125" t="s">
        <v>543</v>
      </c>
      <c r="I477" s="145" t="s">
        <v>5306</v>
      </c>
      <c r="J477" s="145" t="s">
        <v>566</v>
      </c>
      <c r="K477" s="2636" t="s">
        <v>5305</v>
      </c>
      <c r="L477" s="2648"/>
    </row>
    <row r="478" spans="3:12" ht="99" customHeight="1" x14ac:dyDescent="0.2">
      <c r="C478" s="133" t="s">
        <v>2815</v>
      </c>
      <c r="D478" s="131" t="s">
        <v>5293</v>
      </c>
      <c r="E478" s="509" t="s">
        <v>5268</v>
      </c>
      <c r="F478" s="131" t="s">
        <v>4839</v>
      </c>
      <c r="G478" s="131" t="s">
        <v>576</v>
      </c>
      <c r="H478" s="125" t="s">
        <v>543</v>
      </c>
      <c r="I478" s="145" t="s">
        <v>3769</v>
      </c>
      <c r="J478" s="145" t="s">
        <v>1421</v>
      </c>
      <c r="K478" s="2636" t="s">
        <v>5295</v>
      </c>
      <c r="L478" s="2648"/>
    </row>
    <row r="479" spans="3:12" ht="99" customHeight="1" x14ac:dyDescent="0.2">
      <c r="C479" s="133" t="s">
        <v>1891</v>
      </c>
      <c r="D479" s="131" t="s">
        <v>5283</v>
      </c>
      <c r="E479" s="509" t="s">
        <v>5268</v>
      </c>
      <c r="F479" s="131" t="s">
        <v>4839</v>
      </c>
      <c r="G479" s="131" t="s">
        <v>5284</v>
      </c>
      <c r="H479" s="125" t="s">
        <v>543</v>
      </c>
      <c r="I479" s="145" t="s">
        <v>1795</v>
      </c>
      <c r="J479" s="145" t="s">
        <v>5285</v>
      </c>
      <c r="K479" s="2636" t="s">
        <v>5294</v>
      </c>
      <c r="L479" s="2648"/>
    </row>
    <row r="480" spans="3:12" ht="99" customHeight="1" x14ac:dyDescent="0.2">
      <c r="C480" s="133" t="s">
        <v>2538</v>
      </c>
      <c r="D480" s="131" t="s">
        <v>5158</v>
      </c>
      <c r="E480" s="509" t="s">
        <v>5268</v>
      </c>
      <c r="F480" s="131" t="s">
        <v>3121</v>
      </c>
      <c r="G480" s="131" t="s">
        <v>723</v>
      </c>
      <c r="H480" s="125" t="s">
        <v>543</v>
      </c>
      <c r="I480" s="145" t="s">
        <v>5270</v>
      </c>
      <c r="J480" s="145" t="s">
        <v>4647</v>
      </c>
      <c r="K480" s="2636" t="s">
        <v>5269</v>
      </c>
      <c r="L480" s="2648"/>
    </row>
    <row r="481" spans="3:12" ht="99" customHeight="1" x14ac:dyDescent="0.2">
      <c r="C481" s="133" t="s">
        <v>1344</v>
      </c>
      <c r="D481" s="131" t="s">
        <v>5237</v>
      </c>
      <c r="E481" s="509" t="s">
        <v>5211</v>
      </c>
      <c r="F481" s="131" t="s">
        <v>3121</v>
      </c>
      <c r="G481" s="131" t="s">
        <v>541</v>
      </c>
      <c r="H481" s="125" t="s">
        <v>543</v>
      </c>
      <c r="I481" s="145" t="s">
        <v>1795</v>
      </c>
      <c r="J481" s="145" t="s">
        <v>5239</v>
      </c>
      <c r="K481" s="2636" t="s">
        <v>5238</v>
      </c>
      <c r="L481" s="2648"/>
    </row>
    <row r="482" spans="3:12" ht="114" customHeight="1" x14ac:dyDescent="0.2">
      <c r="C482" s="133" t="s">
        <v>2538</v>
      </c>
      <c r="D482" s="131" t="s">
        <v>1345</v>
      </c>
      <c r="E482" s="509" t="s">
        <v>5211</v>
      </c>
      <c r="F482" s="131" t="s">
        <v>3121</v>
      </c>
      <c r="G482" s="131" t="s">
        <v>576</v>
      </c>
      <c r="H482" s="125" t="s">
        <v>543</v>
      </c>
      <c r="I482" s="145" t="s">
        <v>4089</v>
      </c>
      <c r="J482" s="145" t="s">
        <v>638</v>
      </c>
      <c r="K482" s="2636" t="s">
        <v>5216</v>
      </c>
      <c r="L482" s="2648"/>
    </row>
    <row r="483" spans="3:12" ht="99" customHeight="1" x14ac:dyDescent="0.2">
      <c r="C483" s="133" t="s">
        <v>2538</v>
      </c>
      <c r="D483" s="131" t="s">
        <v>5214</v>
      </c>
      <c r="E483" s="509" t="s">
        <v>5211</v>
      </c>
      <c r="F483" s="131" t="s">
        <v>3121</v>
      </c>
      <c r="G483" s="131" t="s">
        <v>576</v>
      </c>
      <c r="H483" s="125" t="s">
        <v>543</v>
      </c>
      <c r="I483" s="145" t="s">
        <v>4089</v>
      </c>
      <c r="J483" s="145" t="s">
        <v>1651</v>
      </c>
      <c r="K483" s="2636" t="s">
        <v>5215</v>
      </c>
      <c r="L483" s="2648"/>
    </row>
    <row r="484" spans="3:12" ht="99" customHeight="1" x14ac:dyDescent="0.2">
      <c r="C484" s="133" t="s">
        <v>441</v>
      </c>
      <c r="D484" s="131" t="s">
        <v>5210</v>
      </c>
      <c r="E484" s="509" t="s">
        <v>5211</v>
      </c>
      <c r="F484" s="131" t="s">
        <v>4839</v>
      </c>
      <c r="G484" s="131" t="s">
        <v>541</v>
      </c>
      <c r="H484" s="125" t="s">
        <v>543</v>
      </c>
      <c r="I484" s="145" t="s">
        <v>4089</v>
      </c>
      <c r="J484" s="145" t="s">
        <v>5213</v>
      </c>
      <c r="K484" s="2636" t="s">
        <v>5212</v>
      </c>
      <c r="L484" s="2648"/>
    </row>
    <row r="485" spans="3:12" ht="99" customHeight="1" x14ac:dyDescent="0.2">
      <c r="C485" s="133" t="s">
        <v>441</v>
      </c>
      <c r="D485" s="131" t="s">
        <v>5174</v>
      </c>
      <c r="E485" s="509" t="s">
        <v>5143</v>
      </c>
      <c r="F485" s="131" t="s">
        <v>4839</v>
      </c>
      <c r="G485" s="131" t="s">
        <v>609</v>
      </c>
      <c r="H485" s="125" t="s">
        <v>543</v>
      </c>
      <c r="I485" s="145" t="s">
        <v>4089</v>
      </c>
      <c r="J485" s="145" t="s">
        <v>760</v>
      </c>
      <c r="K485" s="2636" t="s">
        <v>5175</v>
      </c>
      <c r="L485" s="2648"/>
    </row>
    <row r="486" spans="3:12" ht="114.75" customHeight="1" x14ac:dyDescent="0.2">
      <c r="C486" s="133" t="s">
        <v>2782</v>
      </c>
      <c r="D486" s="131" t="s">
        <v>5172</v>
      </c>
      <c r="E486" s="509" t="s">
        <v>5143</v>
      </c>
      <c r="F486" s="131" t="s">
        <v>4839</v>
      </c>
      <c r="G486" s="131" t="s">
        <v>723</v>
      </c>
      <c r="H486" s="125" t="s">
        <v>543</v>
      </c>
      <c r="I486" s="145" t="s">
        <v>4089</v>
      </c>
      <c r="J486" s="145" t="s">
        <v>735</v>
      </c>
      <c r="K486" s="2636" t="s">
        <v>5173</v>
      </c>
      <c r="L486" s="2648"/>
    </row>
    <row r="487" spans="3:12" ht="114.75" customHeight="1" x14ac:dyDescent="0.2">
      <c r="C487" s="133" t="s">
        <v>2538</v>
      </c>
      <c r="D487" s="131" t="s">
        <v>5158</v>
      </c>
      <c r="E487" s="509" t="s">
        <v>5143</v>
      </c>
      <c r="F487" s="131" t="s">
        <v>3121</v>
      </c>
      <c r="G487" s="131" t="s">
        <v>723</v>
      </c>
      <c r="H487" s="125" t="s">
        <v>543</v>
      </c>
      <c r="I487" s="145" t="s">
        <v>2827</v>
      </c>
      <c r="J487" s="145" t="s">
        <v>638</v>
      </c>
      <c r="K487" s="2636" t="s">
        <v>5159</v>
      </c>
      <c r="L487" s="2648"/>
    </row>
    <row r="488" spans="3:12" ht="114.75" customHeight="1" x14ac:dyDescent="0.2">
      <c r="C488" s="133" t="s">
        <v>2943</v>
      </c>
      <c r="D488" s="131" t="s">
        <v>4634</v>
      </c>
      <c r="E488" s="509" t="s">
        <v>5069</v>
      </c>
      <c r="F488" s="131" t="s">
        <v>3121</v>
      </c>
      <c r="G488" s="131" t="s">
        <v>723</v>
      </c>
      <c r="H488" s="125" t="s">
        <v>543</v>
      </c>
      <c r="I488" s="145" t="s">
        <v>4089</v>
      </c>
      <c r="J488" s="145" t="s">
        <v>1892</v>
      </c>
      <c r="K488" s="2636" t="s">
        <v>5107</v>
      </c>
      <c r="L488" s="2648"/>
    </row>
    <row r="489" spans="3:12" ht="114.75" customHeight="1" x14ac:dyDescent="0.2">
      <c r="C489" s="133" t="s">
        <v>441</v>
      </c>
      <c r="D489" s="131" t="s">
        <v>5104</v>
      </c>
      <c r="E489" s="509" t="s">
        <v>5069</v>
      </c>
      <c r="F489" s="131" t="s">
        <v>4839</v>
      </c>
      <c r="G489" s="131" t="s">
        <v>541</v>
      </c>
      <c r="H489" s="125" t="s">
        <v>543</v>
      </c>
      <c r="I489" s="145" t="s">
        <v>1795</v>
      </c>
      <c r="J489" s="145" t="s">
        <v>5106</v>
      </c>
      <c r="K489" s="2636" t="s">
        <v>5105</v>
      </c>
      <c r="L489" s="2648"/>
    </row>
    <row r="490" spans="3:12" ht="114.75" customHeight="1" x14ac:dyDescent="0.2">
      <c r="C490" s="133" t="s">
        <v>335</v>
      </c>
      <c r="D490" s="131" t="s">
        <v>4939</v>
      </c>
      <c r="E490" s="509" t="s">
        <v>5069</v>
      </c>
      <c r="F490" s="131" t="s">
        <v>3121</v>
      </c>
      <c r="G490" s="131" t="s">
        <v>576</v>
      </c>
      <c r="H490" s="125" t="s">
        <v>543</v>
      </c>
      <c r="I490" s="145" t="s">
        <v>1795</v>
      </c>
      <c r="J490" s="145" t="s">
        <v>5098</v>
      </c>
      <c r="K490" s="2636" t="s">
        <v>5099</v>
      </c>
      <c r="L490" s="2648"/>
    </row>
    <row r="491" spans="3:12" ht="114.75" customHeight="1" x14ac:dyDescent="0.2">
      <c r="C491" s="133" t="s">
        <v>335</v>
      </c>
      <c r="D491" s="131" t="s">
        <v>4941</v>
      </c>
      <c r="E491" s="509" t="s">
        <v>5069</v>
      </c>
      <c r="F491" s="131" t="s">
        <v>3121</v>
      </c>
      <c r="G491" s="131" t="s">
        <v>541</v>
      </c>
      <c r="H491" s="125" t="s">
        <v>543</v>
      </c>
      <c r="I491" s="145" t="s">
        <v>1795</v>
      </c>
      <c r="J491" s="145" t="s">
        <v>5097</v>
      </c>
      <c r="K491" s="2636" t="s">
        <v>5096</v>
      </c>
      <c r="L491" s="2648"/>
    </row>
    <row r="492" spans="3:12" ht="114.75" customHeight="1" x14ac:dyDescent="0.2">
      <c r="C492" s="133" t="s">
        <v>554</v>
      </c>
      <c r="D492" s="131" t="s">
        <v>5094</v>
      </c>
      <c r="E492" s="509" t="s">
        <v>5069</v>
      </c>
      <c r="F492" s="131" t="s">
        <v>3121</v>
      </c>
      <c r="G492" s="131" t="s">
        <v>541</v>
      </c>
      <c r="H492" s="125" t="s">
        <v>543</v>
      </c>
      <c r="I492" s="145" t="s">
        <v>4089</v>
      </c>
      <c r="J492" s="145" t="s">
        <v>1614</v>
      </c>
      <c r="K492" s="2636" t="s">
        <v>5095</v>
      </c>
      <c r="L492" s="2648"/>
    </row>
    <row r="493" spans="3:12" ht="114.75" customHeight="1" x14ac:dyDescent="0.2">
      <c r="C493" s="133" t="s">
        <v>505</v>
      </c>
      <c r="D493" s="131" t="s">
        <v>5092</v>
      </c>
      <c r="E493" s="509" t="s">
        <v>5069</v>
      </c>
      <c r="F493" s="131" t="s">
        <v>2348</v>
      </c>
      <c r="G493" s="131" t="s">
        <v>576</v>
      </c>
      <c r="H493" s="125" t="s">
        <v>543</v>
      </c>
      <c r="I493" s="145" t="s">
        <v>4274</v>
      </c>
      <c r="J493" s="145" t="s">
        <v>2642</v>
      </c>
      <c r="K493" s="2636" t="s">
        <v>5093</v>
      </c>
      <c r="L493" s="2648"/>
    </row>
    <row r="494" spans="3:12" ht="114.75" customHeight="1" x14ac:dyDescent="0.2">
      <c r="C494" s="133" t="s">
        <v>322</v>
      </c>
      <c r="D494" s="131" t="s">
        <v>5100</v>
      </c>
      <c r="E494" s="509" t="s">
        <v>5069</v>
      </c>
      <c r="F494" s="131" t="s">
        <v>3121</v>
      </c>
      <c r="G494" s="131" t="s">
        <v>541</v>
      </c>
      <c r="H494" s="125" t="s">
        <v>543</v>
      </c>
      <c r="I494" s="145" t="s">
        <v>1795</v>
      </c>
      <c r="J494" s="145" t="s">
        <v>566</v>
      </c>
      <c r="K494" s="2636" t="s">
        <v>5101</v>
      </c>
      <c r="L494" s="2648"/>
    </row>
    <row r="495" spans="3:12" ht="114.75" customHeight="1" x14ac:dyDescent="0.2">
      <c r="C495" s="133" t="s">
        <v>322</v>
      </c>
      <c r="D495" s="131" t="s">
        <v>5090</v>
      </c>
      <c r="E495" s="509" t="s">
        <v>5069</v>
      </c>
      <c r="F495" s="131" t="s">
        <v>3121</v>
      </c>
      <c r="G495" s="131" t="s">
        <v>576</v>
      </c>
      <c r="H495" s="125" t="s">
        <v>543</v>
      </c>
      <c r="I495" s="145" t="s">
        <v>1795</v>
      </c>
      <c r="J495" s="145" t="s">
        <v>606</v>
      </c>
      <c r="K495" s="2636" t="s">
        <v>5091</v>
      </c>
      <c r="L495" s="2648"/>
    </row>
    <row r="496" spans="3:12" ht="114.75" customHeight="1" x14ac:dyDescent="0.2">
      <c r="C496" s="133" t="s">
        <v>5077</v>
      </c>
      <c r="D496" s="131" t="s">
        <v>5078</v>
      </c>
      <c r="E496" s="509" t="s">
        <v>5069</v>
      </c>
      <c r="F496" s="131" t="s">
        <v>4839</v>
      </c>
      <c r="G496" s="131" t="s">
        <v>576</v>
      </c>
      <c r="H496" s="125" t="s">
        <v>543</v>
      </c>
      <c r="I496" s="145" t="s">
        <v>5080</v>
      </c>
      <c r="J496" s="145" t="s">
        <v>5081</v>
      </c>
      <c r="K496" s="2636" t="s">
        <v>5079</v>
      </c>
      <c r="L496" s="2648"/>
    </row>
    <row r="497" spans="3:12" ht="114.75" customHeight="1" x14ac:dyDescent="0.2">
      <c r="C497" s="133" t="s">
        <v>2538</v>
      </c>
      <c r="D497" s="131" t="s">
        <v>5102</v>
      </c>
      <c r="E497" s="509" t="s">
        <v>5069</v>
      </c>
      <c r="F497" s="131" t="s">
        <v>3121</v>
      </c>
      <c r="G497" s="131" t="s">
        <v>576</v>
      </c>
      <c r="H497" s="125" t="s">
        <v>543</v>
      </c>
      <c r="I497" s="145" t="s">
        <v>4089</v>
      </c>
      <c r="J497" s="145" t="s">
        <v>1614</v>
      </c>
      <c r="K497" s="2636" t="s">
        <v>5103</v>
      </c>
      <c r="L497" s="2648"/>
    </row>
    <row r="498" spans="3:12" ht="114.75" customHeight="1" x14ac:dyDescent="0.2">
      <c r="C498" s="133" t="s">
        <v>2538</v>
      </c>
      <c r="D498" s="131" t="s">
        <v>5071</v>
      </c>
      <c r="E498" s="509" t="s">
        <v>5069</v>
      </c>
      <c r="F498" s="131" t="s">
        <v>3121</v>
      </c>
      <c r="G498" s="131" t="s">
        <v>576</v>
      </c>
      <c r="H498" s="125" t="s">
        <v>543</v>
      </c>
      <c r="I498" s="145" t="s">
        <v>4089</v>
      </c>
      <c r="J498" s="145" t="s">
        <v>566</v>
      </c>
      <c r="K498" s="2636" t="s">
        <v>5072</v>
      </c>
      <c r="L498" s="2648"/>
    </row>
    <row r="499" spans="3:12" ht="114.75" customHeight="1" x14ac:dyDescent="0.2">
      <c r="C499" s="133" t="s">
        <v>2815</v>
      </c>
      <c r="D499" s="131" t="s">
        <v>5027</v>
      </c>
      <c r="E499" s="509" t="s">
        <v>5020</v>
      </c>
      <c r="F499" s="131" t="s">
        <v>3121</v>
      </c>
      <c r="G499" s="131" t="s">
        <v>576</v>
      </c>
      <c r="H499" s="125" t="s">
        <v>543</v>
      </c>
      <c r="I499" s="145" t="s">
        <v>5029</v>
      </c>
      <c r="J499" s="145" t="s">
        <v>5030</v>
      </c>
      <c r="K499" s="2636" t="s">
        <v>5028</v>
      </c>
      <c r="L499" s="2648"/>
    </row>
    <row r="500" spans="3:12" ht="114.75" customHeight="1" x14ac:dyDescent="0.2">
      <c r="C500" s="133" t="s">
        <v>1558</v>
      </c>
      <c r="D500" s="131" t="s">
        <v>5019</v>
      </c>
      <c r="E500" s="509" t="s">
        <v>5020</v>
      </c>
      <c r="F500" s="131" t="s">
        <v>3121</v>
      </c>
      <c r="G500" s="131" t="s">
        <v>609</v>
      </c>
      <c r="H500" s="125" t="s">
        <v>543</v>
      </c>
      <c r="I500" s="145" t="s">
        <v>5022</v>
      </c>
      <c r="J500" s="145" t="s">
        <v>4860</v>
      </c>
      <c r="K500" s="2636" t="s">
        <v>5021</v>
      </c>
      <c r="L500" s="2648"/>
    </row>
    <row r="501" spans="3:12" ht="114.75" customHeight="1" x14ac:dyDescent="0.2">
      <c r="C501" s="133" t="s">
        <v>2538</v>
      </c>
      <c r="D501" s="131" t="s">
        <v>4818</v>
      </c>
      <c r="E501" s="509" t="s">
        <v>4928</v>
      </c>
      <c r="F501" s="131" t="s">
        <v>3121</v>
      </c>
      <c r="G501" s="131" t="s">
        <v>576</v>
      </c>
      <c r="H501" s="125" t="s">
        <v>543</v>
      </c>
      <c r="I501" s="145" t="s">
        <v>4089</v>
      </c>
      <c r="J501" s="145" t="s">
        <v>1256</v>
      </c>
      <c r="K501" s="2636" t="s">
        <v>4950</v>
      </c>
      <c r="L501" s="2648"/>
    </row>
    <row r="502" spans="3:12" ht="114.75" customHeight="1" x14ac:dyDescent="0.2">
      <c r="C502" s="133" t="s">
        <v>1891</v>
      </c>
      <c r="D502" s="131" t="s">
        <v>4947</v>
      </c>
      <c r="E502" s="509" t="s">
        <v>4928</v>
      </c>
      <c r="F502" s="131" t="s">
        <v>3121</v>
      </c>
      <c r="G502" s="131" t="s">
        <v>541</v>
      </c>
      <c r="H502" s="125" t="s">
        <v>543</v>
      </c>
      <c r="I502" s="145" t="s">
        <v>4949</v>
      </c>
      <c r="J502" s="145" t="s">
        <v>1614</v>
      </c>
      <c r="K502" s="2636" t="s">
        <v>4948</v>
      </c>
      <c r="L502" s="2648"/>
    </row>
    <row r="503" spans="3:12" ht="114.75" customHeight="1" x14ac:dyDescent="0.2">
      <c r="C503" s="133" t="s">
        <v>636</v>
      </c>
      <c r="D503" s="131" t="s">
        <v>4944</v>
      </c>
      <c r="E503" s="509" t="s">
        <v>4928</v>
      </c>
      <c r="F503" s="131" t="s">
        <v>4839</v>
      </c>
      <c r="G503" s="131" t="s">
        <v>576</v>
      </c>
      <c r="H503" s="125" t="s">
        <v>543</v>
      </c>
      <c r="I503" s="145" t="s">
        <v>4946</v>
      </c>
      <c r="J503" s="145" t="s">
        <v>638</v>
      </c>
      <c r="K503" s="2636" t="s">
        <v>4945</v>
      </c>
      <c r="L503" s="2648"/>
    </row>
    <row r="504" spans="3:12" ht="114.75" customHeight="1" x14ac:dyDescent="0.2">
      <c r="C504" s="133" t="s">
        <v>335</v>
      </c>
      <c r="D504" s="131" t="s">
        <v>4941</v>
      </c>
      <c r="E504" s="509" t="s">
        <v>4928</v>
      </c>
      <c r="F504" s="131" t="s">
        <v>3121</v>
      </c>
      <c r="G504" s="131" t="s">
        <v>576</v>
      </c>
      <c r="H504" s="125" t="s">
        <v>543</v>
      </c>
      <c r="I504" s="145" t="s">
        <v>4089</v>
      </c>
      <c r="J504" s="145" t="s">
        <v>4942</v>
      </c>
      <c r="K504" s="2636" t="s">
        <v>4943</v>
      </c>
      <c r="L504" s="2648"/>
    </row>
    <row r="505" spans="3:12" ht="114.75" customHeight="1" x14ac:dyDescent="0.2">
      <c r="C505" s="133" t="s">
        <v>335</v>
      </c>
      <c r="D505" s="131" t="s">
        <v>4939</v>
      </c>
      <c r="E505" s="509" t="s">
        <v>4928</v>
      </c>
      <c r="F505" s="131" t="s">
        <v>3121</v>
      </c>
      <c r="G505" s="131" t="s">
        <v>576</v>
      </c>
      <c r="H505" s="125" t="s">
        <v>543</v>
      </c>
      <c r="I505" s="145" t="s">
        <v>4089</v>
      </c>
      <c r="J505" s="145" t="s">
        <v>734</v>
      </c>
      <c r="K505" s="2636" t="s">
        <v>4940</v>
      </c>
      <c r="L505" s="2648"/>
    </row>
    <row r="506" spans="3:12" ht="114.75" customHeight="1" x14ac:dyDescent="0.2">
      <c r="C506" s="133" t="s">
        <v>4935</v>
      </c>
      <c r="D506" s="131" t="s">
        <v>4936</v>
      </c>
      <c r="E506" s="509" t="s">
        <v>4928</v>
      </c>
      <c r="F506" s="131" t="s">
        <v>4839</v>
      </c>
      <c r="G506" s="131" t="s">
        <v>723</v>
      </c>
      <c r="H506" s="125" t="s">
        <v>543</v>
      </c>
      <c r="I506" s="145" t="s">
        <v>4938</v>
      </c>
      <c r="J506" s="145" t="s">
        <v>1651</v>
      </c>
      <c r="K506" s="2636" t="s">
        <v>4937</v>
      </c>
      <c r="L506" s="2648"/>
    </row>
    <row r="507" spans="3:12" ht="114.75" customHeight="1" x14ac:dyDescent="0.2">
      <c r="C507" s="133" t="s">
        <v>4685</v>
      </c>
      <c r="D507" s="131" t="s">
        <v>4933</v>
      </c>
      <c r="E507" s="509" t="s">
        <v>4928</v>
      </c>
      <c r="F507" s="131" t="s">
        <v>3121</v>
      </c>
      <c r="G507" s="131" t="s">
        <v>541</v>
      </c>
      <c r="H507" s="125" t="s">
        <v>543</v>
      </c>
      <c r="I507" s="145" t="s">
        <v>4089</v>
      </c>
      <c r="J507" s="145" t="s">
        <v>1420</v>
      </c>
      <c r="K507" s="2636" t="s">
        <v>4934</v>
      </c>
      <c r="L507" s="2648"/>
    </row>
    <row r="508" spans="3:12" ht="114.75" customHeight="1" x14ac:dyDescent="0.2">
      <c r="C508" s="133" t="s">
        <v>1418</v>
      </c>
      <c r="D508" s="131" t="s">
        <v>4910</v>
      </c>
      <c r="E508" s="509" t="s">
        <v>4891</v>
      </c>
      <c r="F508" s="131" t="s">
        <v>3121</v>
      </c>
      <c r="G508" s="131" t="s">
        <v>438</v>
      </c>
      <c r="H508" s="125" t="s">
        <v>543</v>
      </c>
      <c r="I508" s="145" t="s">
        <v>4274</v>
      </c>
      <c r="J508" s="145" t="s">
        <v>4911</v>
      </c>
      <c r="K508" s="2636" t="s">
        <v>4912</v>
      </c>
      <c r="L508" s="2648"/>
    </row>
    <row r="509" spans="3:12" ht="114.75" customHeight="1" x14ac:dyDescent="0.2">
      <c r="C509" s="133" t="s">
        <v>2943</v>
      </c>
      <c r="D509" s="131" t="s">
        <v>4915</v>
      </c>
      <c r="E509" s="509" t="s">
        <v>4891</v>
      </c>
      <c r="F509" s="131" t="s">
        <v>3121</v>
      </c>
      <c r="G509" s="131" t="s">
        <v>723</v>
      </c>
      <c r="H509" s="125" t="s">
        <v>543</v>
      </c>
      <c r="I509" s="145" t="s">
        <v>1795</v>
      </c>
      <c r="J509" s="145" t="s">
        <v>1846</v>
      </c>
      <c r="K509" s="2636" t="s">
        <v>4916</v>
      </c>
      <c r="L509" s="2648"/>
    </row>
    <row r="510" spans="3:12" ht="114.75" customHeight="1" x14ac:dyDescent="0.2">
      <c r="C510" s="133" t="s">
        <v>322</v>
      </c>
      <c r="D510" s="131" t="s">
        <v>4913</v>
      </c>
      <c r="E510" s="509" t="s">
        <v>4891</v>
      </c>
      <c r="F510" s="131" t="s">
        <v>3121</v>
      </c>
      <c r="G510" s="131" t="s">
        <v>541</v>
      </c>
      <c r="H510" s="125" t="s">
        <v>543</v>
      </c>
      <c r="I510" s="145" t="s">
        <v>1795</v>
      </c>
      <c r="J510" s="145" t="s">
        <v>607</v>
      </c>
      <c r="K510" s="2636" t="s">
        <v>4914</v>
      </c>
      <c r="L510" s="2648"/>
    </row>
    <row r="511" spans="3:12" ht="114.75" customHeight="1" x14ac:dyDescent="0.2">
      <c r="C511" s="133" t="s">
        <v>4905</v>
      </c>
      <c r="D511" s="131" t="s">
        <v>4906</v>
      </c>
      <c r="E511" s="509" t="s">
        <v>4891</v>
      </c>
      <c r="F511" s="131" t="s">
        <v>4839</v>
      </c>
      <c r="G511" s="131" t="s">
        <v>576</v>
      </c>
      <c r="H511" s="125" t="s">
        <v>543</v>
      </c>
      <c r="I511" s="145" t="s">
        <v>4907</v>
      </c>
      <c r="J511" s="145" t="s">
        <v>4909</v>
      </c>
      <c r="K511" s="2636" t="s">
        <v>4908</v>
      </c>
      <c r="L511" s="2648"/>
    </row>
    <row r="512" spans="3:12" ht="114.75" customHeight="1" x14ac:dyDescent="0.2">
      <c r="C512" s="133" t="s">
        <v>550</v>
      </c>
      <c r="D512" s="131" t="s">
        <v>4384</v>
      </c>
      <c r="E512" s="509" t="s">
        <v>4891</v>
      </c>
      <c r="F512" s="131" t="s">
        <v>3121</v>
      </c>
      <c r="G512" s="131" t="s">
        <v>576</v>
      </c>
      <c r="H512" s="125" t="s">
        <v>543</v>
      </c>
      <c r="I512" s="145" t="s">
        <v>3769</v>
      </c>
      <c r="J512" s="145" t="s">
        <v>1651</v>
      </c>
      <c r="K512" s="2636" t="s">
        <v>4904</v>
      </c>
      <c r="L512" s="2648"/>
    </row>
    <row r="513" spans="3:12" ht="114.75" customHeight="1" x14ac:dyDescent="0.2">
      <c r="C513" s="133" t="s">
        <v>1558</v>
      </c>
      <c r="D513" s="131" t="s">
        <v>4877</v>
      </c>
      <c r="E513" s="509" t="s">
        <v>4891</v>
      </c>
      <c r="F513" s="131" t="s">
        <v>3121</v>
      </c>
      <c r="G513" s="131" t="s">
        <v>723</v>
      </c>
      <c r="H513" s="125" t="s">
        <v>543</v>
      </c>
      <c r="I513" s="145" t="s">
        <v>3769</v>
      </c>
      <c r="J513" s="145" t="s">
        <v>1421</v>
      </c>
      <c r="K513" s="2636" t="s">
        <v>4903</v>
      </c>
      <c r="L513" s="2648"/>
    </row>
    <row r="514" spans="3:12" ht="102" customHeight="1" x14ac:dyDescent="0.2">
      <c r="C514" s="133" t="s">
        <v>2815</v>
      </c>
      <c r="D514" s="131" t="s">
        <v>4890</v>
      </c>
      <c r="E514" s="509" t="s">
        <v>4891</v>
      </c>
      <c r="F514" s="131" t="s">
        <v>3121</v>
      </c>
      <c r="G514" s="131" t="s">
        <v>723</v>
      </c>
      <c r="H514" s="125" t="s">
        <v>543</v>
      </c>
      <c r="I514" s="145" t="s">
        <v>1795</v>
      </c>
      <c r="J514" s="145" t="s">
        <v>4901</v>
      </c>
      <c r="K514" s="2636" t="s">
        <v>4892</v>
      </c>
      <c r="L514" s="2648"/>
    </row>
    <row r="515" spans="3:12" ht="102" customHeight="1" x14ac:dyDescent="0.2">
      <c r="C515" s="133" t="s">
        <v>335</v>
      </c>
      <c r="D515" s="131" t="s">
        <v>4879</v>
      </c>
      <c r="E515" s="509" t="s">
        <v>4862</v>
      </c>
      <c r="F515" s="131" t="s">
        <v>3121</v>
      </c>
      <c r="G515" s="131" t="s">
        <v>576</v>
      </c>
      <c r="H515" s="125" t="s">
        <v>543</v>
      </c>
      <c r="I515" s="145" t="s">
        <v>4880</v>
      </c>
      <c r="J515" s="145" t="s">
        <v>607</v>
      </c>
      <c r="K515" s="2636" t="s">
        <v>4881</v>
      </c>
      <c r="L515" s="2648"/>
    </row>
    <row r="516" spans="3:12" ht="110.25" customHeight="1" x14ac:dyDescent="0.2">
      <c r="C516" s="133" t="s">
        <v>1558</v>
      </c>
      <c r="D516" s="131" t="s">
        <v>4877</v>
      </c>
      <c r="E516" s="509" t="s">
        <v>4862</v>
      </c>
      <c r="F516" s="131" t="s">
        <v>3121</v>
      </c>
      <c r="G516" s="131" t="s">
        <v>723</v>
      </c>
      <c r="H516" s="125" t="s">
        <v>543</v>
      </c>
      <c r="I516" s="145" t="s">
        <v>4089</v>
      </c>
      <c r="J516" s="145" t="s">
        <v>1421</v>
      </c>
      <c r="K516" s="2636" t="s">
        <v>4878</v>
      </c>
      <c r="L516" s="2648"/>
    </row>
    <row r="517" spans="3:12" ht="102" customHeight="1" x14ac:dyDescent="0.2">
      <c r="C517" s="133" t="s">
        <v>2815</v>
      </c>
      <c r="D517" s="131" t="s">
        <v>4857</v>
      </c>
      <c r="E517" s="509" t="s">
        <v>4862</v>
      </c>
      <c r="F517" s="131" t="s">
        <v>3121</v>
      </c>
      <c r="G517" s="131" t="s">
        <v>576</v>
      </c>
      <c r="H517" s="125" t="s">
        <v>543</v>
      </c>
      <c r="I517" s="145" t="s">
        <v>4859</v>
      </c>
      <c r="J517" s="145" t="s">
        <v>4860</v>
      </c>
      <c r="K517" s="2636" t="s">
        <v>4858</v>
      </c>
      <c r="L517" s="2648"/>
    </row>
    <row r="518" spans="3:12" ht="102" customHeight="1" x14ac:dyDescent="0.2">
      <c r="C518" s="133" t="s">
        <v>1615</v>
      </c>
      <c r="D518" s="131" t="s">
        <v>4825</v>
      </c>
      <c r="E518" s="509" t="s">
        <v>4793</v>
      </c>
      <c r="F518" s="131" t="s">
        <v>3121</v>
      </c>
      <c r="G518" s="131" t="s">
        <v>4826</v>
      </c>
      <c r="H518" s="125" t="s">
        <v>543</v>
      </c>
      <c r="I518" s="145" t="s">
        <v>4828</v>
      </c>
      <c r="J518" s="145" t="s">
        <v>1616</v>
      </c>
      <c r="K518" s="2636" t="s">
        <v>4827</v>
      </c>
      <c r="L518" s="2648"/>
    </row>
    <row r="519" spans="3:12" ht="102" customHeight="1" x14ac:dyDescent="0.2">
      <c r="C519" s="133" t="s">
        <v>636</v>
      </c>
      <c r="D519" s="131" t="s">
        <v>4823</v>
      </c>
      <c r="E519" s="509" t="s">
        <v>4793</v>
      </c>
      <c r="F519" s="131" t="s">
        <v>3121</v>
      </c>
      <c r="G519" s="131" t="s">
        <v>541</v>
      </c>
      <c r="H519" s="125" t="s">
        <v>543</v>
      </c>
      <c r="I519" s="145" t="s">
        <v>4274</v>
      </c>
      <c r="J519" s="145" t="s">
        <v>566</v>
      </c>
      <c r="K519" s="2636" t="s">
        <v>4824</v>
      </c>
      <c r="L519" s="2648"/>
    </row>
    <row r="520" spans="3:12" ht="102" customHeight="1" x14ac:dyDescent="0.2">
      <c r="C520" s="133" t="s">
        <v>2538</v>
      </c>
      <c r="D520" s="131" t="s">
        <v>4821</v>
      </c>
      <c r="E520" s="509" t="s">
        <v>4793</v>
      </c>
      <c r="F520" s="131" t="s">
        <v>3121</v>
      </c>
      <c r="G520" s="131" t="s">
        <v>576</v>
      </c>
      <c r="H520" s="125" t="s">
        <v>543</v>
      </c>
      <c r="I520" s="145" t="s">
        <v>4820</v>
      </c>
      <c r="J520" s="145" t="s">
        <v>562</v>
      </c>
      <c r="K520" s="2636" t="s">
        <v>4822</v>
      </c>
      <c r="L520" s="2648"/>
    </row>
    <row r="521" spans="3:12" ht="102" customHeight="1" x14ac:dyDescent="0.2">
      <c r="C521" s="133" t="s">
        <v>2538</v>
      </c>
      <c r="D521" s="131" t="s">
        <v>4818</v>
      </c>
      <c r="E521" s="509" t="s">
        <v>4793</v>
      </c>
      <c r="F521" s="131" t="s">
        <v>3121</v>
      </c>
      <c r="G521" s="131" t="s">
        <v>576</v>
      </c>
      <c r="H521" s="125" t="s">
        <v>543</v>
      </c>
      <c r="I521" s="145" t="s">
        <v>4820</v>
      </c>
      <c r="J521" s="145" t="s">
        <v>1256</v>
      </c>
      <c r="K521" s="2636" t="s">
        <v>4819</v>
      </c>
      <c r="L521" s="2648"/>
    </row>
    <row r="522" spans="3:12" ht="102" customHeight="1" x14ac:dyDescent="0.2">
      <c r="C522" s="133" t="s">
        <v>550</v>
      </c>
      <c r="D522" s="131" t="s">
        <v>4692</v>
      </c>
      <c r="E522" s="509" t="s">
        <v>4793</v>
      </c>
      <c r="F522" s="131" t="s">
        <v>3121</v>
      </c>
      <c r="G522" s="131" t="s">
        <v>541</v>
      </c>
      <c r="H522" s="125" t="s">
        <v>543</v>
      </c>
      <c r="I522" s="145" t="s">
        <v>3953</v>
      </c>
      <c r="J522" s="145" t="s">
        <v>566</v>
      </c>
      <c r="K522" s="2636" t="s">
        <v>4817</v>
      </c>
      <c r="L522" s="2648"/>
    </row>
    <row r="523" spans="3:12" ht="102" customHeight="1" x14ac:dyDescent="0.2">
      <c r="C523" s="133" t="s">
        <v>550</v>
      </c>
      <c r="D523" s="131" t="s">
        <v>4815</v>
      </c>
      <c r="E523" s="509" t="s">
        <v>4793</v>
      </c>
      <c r="F523" s="131" t="s">
        <v>3121</v>
      </c>
      <c r="G523" s="131" t="s">
        <v>576</v>
      </c>
      <c r="H523" s="125" t="s">
        <v>543</v>
      </c>
      <c r="I523" s="145" t="s">
        <v>3953</v>
      </c>
      <c r="J523" s="145" t="s">
        <v>3594</v>
      </c>
      <c r="K523" s="2636" t="s">
        <v>4816</v>
      </c>
      <c r="L523" s="2648"/>
    </row>
    <row r="524" spans="3:12" ht="102" customHeight="1" x14ac:dyDescent="0.2">
      <c r="C524" s="133" t="s">
        <v>336</v>
      </c>
      <c r="D524" s="131" t="s">
        <v>4809</v>
      </c>
      <c r="E524" s="509" t="s">
        <v>4793</v>
      </c>
      <c r="F524" s="131" t="s">
        <v>3121</v>
      </c>
      <c r="G524" s="131" t="s">
        <v>541</v>
      </c>
      <c r="H524" s="125" t="s">
        <v>543</v>
      </c>
      <c r="I524" s="145" t="s">
        <v>3953</v>
      </c>
      <c r="J524" s="145" t="s">
        <v>1951</v>
      </c>
      <c r="K524" s="2636" t="s">
        <v>4810</v>
      </c>
      <c r="L524" s="2648"/>
    </row>
    <row r="525" spans="3:12" ht="102" customHeight="1" x14ac:dyDescent="0.2">
      <c r="C525" s="133" t="s">
        <v>554</v>
      </c>
      <c r="D525" s="131" t="s">
        <v>4808</v>
      </c>
      <c r="E525" s="509" t="s">
        <v>4793</v>
      </c>
      <c r="F525" s="131" t="s">
        <v>3121</v>
      </c>
      <c r="G525" s="131" t="s">
        <v>576</v>
      </c>
      <c r="H525" s="125" t="s">
        <v>543</v>
      </c>
      <c r="I525" s="145" t="s">
        <v>1795</v>
      </c>
      <c r="J525" s="145" t="s">
        <v>2103</v>
      </c>
      <c r="K525" s="2636" t="s">
        <v>4807</v>
      </c>
      <c r="L525" s="2648"/>
    </row>
    <row r="526" spans="3:12" ht="102" customHeight="1" x14ac:dyDescent="0.2">
      <c r="C526" s="133" t="s">
        <v>441</v>
      </c>
      <c r="D526" s="131" t="s">
        <v>4806</v>
      </c>
      <c r="E526" s="509" t="s">
        <v>4793</v>
      </c>
      <c r="F526" s="131" t="s">
        <v>3121</v>
      </c>
      <c r="G526" s="131" t="s">
        <v>576</v>
      </c>
      <c r="H526" s="125" t="s">
        <v>543</v>
      </c>
      <c r="I526" s="145" t="s">
        <v>1795</v>
      </c>
      <c r="J526" s="145" t="s">
        <v>1614</v>
      </c>
      <c r="K526" s="2636" t="s">
        <v>4807</v>
      </c>
      <c r="L526" s="2648"/>
    </row>
    <row r="527" spans="3:12" ht="102" customHeight="1" x14ac:dyDescent="0.2">
      <c r="C527" s="133" t="s">
        <v>441</v>
      </c>
      <c r="D527" s="131" t="s">
        <v>3763</v>
      </c>
      <c r="E527" s="509" t="s">
        <v>4793</v>
      </c>
      <c r="F527" s="131" t="s">
        <v>3121</v>
      </c>
      <c r="G527" s="131" t="s">
        <v>541</v>
      </c>
      <c r="H527" s="125" t="s">
        <v>543</v>
      </c>
      <c r="I527" s="145" t="s">
        <v>1795</v>
      </c>
      <c r="J527" s="145" t="s">
        <v>3832</v>
      </c>
      <c r="K527" s="2636" t="s">
        <v>4805</v>
      </c>
      <c r="L527" s="2648"/>
    </row>
    <row r="528" spans="3:12" ht="102" customHeight="1" x14ac:dyDescent="0.2">
      <c r="C528" s="133" t="s">
        <v>441</v>
      </c>
      <c r="D528" s="131" t="s">
        <v>4803</v>
      </c>
      <c r="E528" s="509" t="s">
        <v>4793</v>
      </c>
      <c r="F528" s="131" t="s">
        <v>3121</v>
      </c>
      <c r="G528" s="131" t="s">
        <v>541</v>
      </c>
      <c r="H528" s="125" t="s">
        <v>543</v>
      </c>
      <c r="I528" s="145" t="s">
        <v>1795</v>
      </c>
      <c r="J528" s="145" t="s">
        <v>2458</v>
      </c>
      <c r="K528" s="2636" t="s">
        <v>4804</v>
      </c>
      <c r="L528" s="2648"/>
    </row>
    <row r="529" spans="3:12" ht="102" customHeight="1" x14ac:dyDescent="0.2">
      <c r="C529" s="133" t="s">
        <v>441</v>
      </c>
      <c r="D529" s="131" t="s">
        <v>4801</v>
      </c>
      <c r="E529" s="509" t="s">
        <v>4793</v>
      </c>
      <c r="F529" s="131" t="s">
        <v>3121</v>
      </c>
      <c r="G529" s="131" t="s">
        <v>541</v>
      </c>
      <c r="H529" s="125" t="s">
        <v>543</v>
      </c>
      <c r="I529" s="145" t="s">
        <v>1795</v>
      </c>
      <c r="J529" s="145" t="s">
        <v>568</v>
      </c>
      <c r="K529" s="2636" t="s">
        <v>4802</v>
      </c>
      <c r="L529" s="2648"/>
    </row>
    <row r="530" spans="3:12" ht="102" customHeight="1" x14ac:dyDescent="0.2">
      <c r="C530" s="133" t="s">
        <v>1418</v>
      </c>
      <c r="D530" s="131" t="s">
        <v>4811</v>
      </c>
      <c r="E530" s="509" t="s">
        <v>4793</v>
      </c>
      <c r="F530" s="131" t="s">
        <v>3121</v>
      </c>
      <c r="G530" s="131" t="s">
        <v>576</v>
      </c>
      <c r="H530" s="125" t="s">
        <v>543</v>
      </c>
      <c r="I530" s="145" t="s">
        <v>3953</v>
      </c>
      <c r="J530" s="145" t="s">
        <v>565</v>
      </c>
      <c r="K530" s="2636" t="s">
        <v>4812</v>
      </c>
      <c r="L530" s="2648"/>
    </row>
    <row r="531" spans="3:12" ht="102" customHeight="1" x14ac:dyDescent="0.2">
      <c r="C531" s="133" t="s">
        <v>1418</v>
      </c>
      <c r="D531" s="131" t="s">
        <v>4813</v>
      </c>
      <c r="E531" s="509" t="s">
        <v>4793</v>
      </c>
      <c r="F531" s="131" t="s">
        <v>3121</v>
      </c>
      <c r="G531" s="131" t="s">
        <v>438</v>
      </c>
      <c r="H531" s="125" t="s">
        <v>543</v>
      </c>
      <c r="I531" s="145" t="s">
        <v>4274</v>
      </c>
      <c r="J531" s="145" t="s">
        <v>2127</v>
      </c>
      <c r="K531" s="2636" t="s">
        <v>4814</v>
      </c>
      <c r="L531" s="2648"/>
    </row>
    <row r="532" spans="3:12" ht="102" customHeight="1" x14ac:dyDescent="0.2">
      <c r="C532" s="133" t="s">
        <v>1418</v>
      </c>
      <c r="D532" s="131" t="s">
        <v>4799</v>
      </c>
      <c r="E532" s="509" t="s">
        <v>4793</v>
      </c>
      <c r="F532" s="131" t="s">
        <v>3121</v>
      </c>
      <c r="G532" s="131" t="s">
        <v>438</v>
      </c>
      <c r="H532" s="125" t="s">
        <v>543</v>
      </c>
      <c r="I532" s="145" t="s">
        <v>4274</v>
      </c>
      <c r="J532" s="145" t="s">
        <v>4798</v>
      </c>
      <c r="K532" s="2636" t="s">
        <v>4800</v>
      </c>
      <c r="L532" s="2648"/>
    </row>
    <row r="533" spans="3:12" ht="102" customHeight="1" x14ac:dyDescent="0.2">
      <c r="C533" s="133" t="s">
        <v>4226</v>
      </c>
      <c r="D533" s="131" t="s">
        <v>4795</v>
      </c>
      <c r="E533" s="509" t="s">
        <v>4793</v>
      </c>
      <c r="F533" s="131" t="s">
        <v>3121</v>
      </c>
      <c r="G533" s="131" t="s">
        <v>480</v>
      </c>
      <c r="H533" s="125" t="s">
        <v>543</v>
      </c>
      <c r="I533" s="145" t="s">
        <v>4797</v>
      </c>
      <c r="J533" s="145" t="s">
        <v>693</v>
      </c>
      <c r="K533" s="2636" t="s">
        <v>4796</v>
      </c>
      <c r="L533" s="2648"/>
    </row>
    <row r="534" spans="3:12" ht="102" customHeight="1" x14ac:dyDescent="0.2">
      <c r="C534" s="133" t="s">
        <v>4685</v>
      </c>
      <c r="D534" s="131" t="s">
        <v>4792</v>
      </c>
      <c r="E534" s="509" t="s">
        <v>4793</v>
      </c>
      <c r="F534" s="131" t="s">
        <v>3121</v>
      </c>
      <c r="G534" s="131" t="s">
        <v>576</v>
      </c>
      <c r="H534" s="125" t="s">
        <v>543</v>
      </c>
      <c r="I534" s="145" t="s">
        <v>2827</v>
      </c>
      <c r="J534" s="145" t="s">
        <v>612</v>
      </c>
      <c r="K534" s="2636" t="s">
        <v>4794</v>
      </c>
      <c r="L534" s="2648"/>
    </row>
    <row r="535" spans="3:12" ht="117" customHeight="1" x14ac:dyDescent="0.2">
      <c r="C535" s="133" t="s">
        <v>3721</v>
      </c>
      <c r="D535" s="131" t="s">
        <v>4711</v>
      </c>
      <c r="E535" s="509" t="s">
        <v>4686</v>
      </c>
      <c r="F535" s="131" t="s">
        <v>3121</v>
      </c>
      <c r="G535" s="131" t="s">
        <v>480</v>
      </c>
      <c r="H535" s="125" t="s">
        <v>543</v>
      </c>
      <c r="I535" s="145" t="s">
        <v>1795</v>
      </c>
      <c r="J535" s="145" t="s">
        <v>2556</v>
      </c>
      <c r="K535" s="2636" t="s">
        <v>4712</v>
      </c>
      <c r="L535" s="2648"/>
    </row>
    <row r="536" spans="3:12" ht="113.25" customHeight="1" x14ac:dyDescent="0.2">
      <c r="C536" s="133" t="s">
        <v>4708</v>
      </c>
      <c r="D536" s="131" t="s">
        <v>4709</v>
      </c>
      <c r="E536" s="509" t="s">
        <v>4686</v>
      </c>
      <c r="F536" s="131" t="s">
        <v>3121</v>
      </c>
      <c r="G536" s="131" t="s">
        <v>576</v>
      </c>
      <c r="H536" s="125" t="s">
        <v>543</v>
      </c>
      <c r="I536" s="145" t="s">
        <v>3769</v>
      </c>
      <c r="J536" s="145" t="s">
        <v>560</v>
      </c>
      <c r="K536" s="2636" t="s">
        <v>4710</v>
      </c>
      <c r="L536" s="2648"/>
    </row>
    <row r="537" spans="3:12" ht="114" customHeight="1" x14ac:dyDescent="0.2">
      <c r="C537" s="133" t="s">
        <v>4226</v>
      </c>
      <c r="D537" s="131" t="s">
        <v>4699</v>
      </c>
      <c r="E537" s="509" t="s">
        <v>4686</v>
      </c>
      <c r="F537" s="131" t="s">
        <v>3121</v>
      </c>
      <c r="G537" s="131" t="s">
        <v>576</v>
      </c>
      <c r="H537" s="125" t="s">
        <v>543</v>
      </c>
      <c r="I537" s="145" t="s">
        <v>4702</v>
      </c>
      <c r="J537" s="145" t="s">
        <v>637</v>
      </c>
      <c r="K537" s="2636" t="s">
        <v>4701</v>
      </c>
      <c r="L537" s="2648"/>
    </row>
    <row r="538" spans="3:12" ht="111.75" customHeight="1" x14ac:dyDescent="0.2">
      <c r="C538" s="133" t="s">
        <v>4226</v>
      </c>
      <c r="D538" s="131" t="s">
        <v>4698</v>
      </c>
      <c r="E538" s="509" t="s">
        <v>4686</v>
      </c>
      <c r="F538" s="131" t="s">
        <v>3121</v>
      </c>
      <c r="G538" s="131" t="s">
        <v>723</v>
      </c>
      <c r="H538" s="125" t="s">
        <v>543</v>
      </c>
      <c r="I538" s="145" t="s">
        <v>4702</v>
      </c>
      <c r="J538" s="145" t="s">
        <v>559</v>
      </c>
      <c r="K538" s="2636" t="s">
        <v>4700</v>
      </c>
      <c r="L538" s="2648"/>
    </row>
    <row r="539" spans="3:12" ht="106.5" customHeight="1" x14ac:dyDescent="0.2">
      <c r="C539" s="133" t="s">
        <v>2815</v>
      </c>
      <c r="D539" s="131" t="s">
        <v>3754</v>
      </c>
      <c r="E539" s="509" t="s">
        <v>4686</v>
      </c>
      <c r="F539" s="131" t="s">
        <v>3121</v>
      </c>
      <c r="G539" s="131" t="s">
        <v>576</v>
      </c>
      <c r="H539" s="125" t="s">
        <v>543</v>
      </c>
      <c r="I539" s="145" t="s">
        <v>4697</v>
      </c>
      <c r="J539" s="145" t="s">
        <v>3434</v>
      </c>
      <c r="K539" s="2636" t="s">
        <v>4696</v>
      </c>
      <c r="L539" s="2648"/>
    </row>
    <row r="540" spans="3:12" ht="111.75" customHeight="1" x14ac:dyDescent="0.2">
      <c r="C540" s="133" t="s">
        <v>550</v>
      </c>
      <c r="D540" s="131" t="s">
        <v>4692</v>
      </c>
      <c r="E540" s="509" t="s">
        <v>4686</v>
      </c>
      <c r="F540" s="131" t="s">
        <v>3121</v>
      </c>
      <c r="G540" s="131" t="s">
        <v>541</v>
      </c>
      <c r="H540" s="125" t="s">
        <v>543</v>
      </c>
      <c r="I540" s="145" t="s">
        <v>3769</v>
      </c>
      <c r="J540" s="145" t="s">
        <v>566</v>
      </c>
      <c r="K540" s="2636" t="s">
        <v>4693</v>
      </c>
      <c r="L540" s="2648"/>
    </row>
    <row r="541" spans="3:12" ht="102" customHeight="1" x14ac:dyDescent="0.2">
      <c r="C541" s="133" t="s">
        <v>4685</v>
      </c>
      <c r="D541" s="131" t="s">
        <v>4687</v>
      </c>
      <c r="E541" s="509" t="s">
        <v>4686</v>
      </c>
      <c r="F541" s="131" t="s">
        <v>3121</v>
      </c>
      <c r="G541" s="131" t="s">
        <v>576</v>
      </c>
      <c r="H541" s="125" t="s">
        <v>543</v>
      </c>
      <c r="I541" s="145" t="s">
        <v>3769</v>
      </c>
      <c r="J541" s="145" t="s">
        <v>566</v>
      </c>
      <c r="K541" s="2636" t="s">
        <v>4690</v>
      </c>
      <c r="L541" s="2648"/>
    </row>
    <row r="542" spans="3:12" ht="102" customHeight="1" x14ac:dyDescent="0.2">
      <c r="C542" s="133" t="s">
        <v>4685</v>
      </c>
      <c r="D542" s="131" t="s">
        <v>4688</v>
      </c>
      <c r="E542" s="509" t="s">
        <v>4686</v>
      </c>
      <c r="F542" s="131" t="s">
        <v>3121</v>
      </c>
      <c r="G542" s="131" t="s">
        <v>576</v>
      </c>
      <c r="H542" s="125" t="s">
        <v>543</v>
      </c>
      <c r="I542" s="145" t="s">
        <v>4689</v>
      </c>
      <c r="J542" s="145" t="s">
        <v>693</v>
      </c>
      <c r="K542" s="2636" t="s">
        <v>4691</v>
      </c>
      <c r="L542" s="2648"/>
    </row>
    <row r="543" spans="3:12" ht="102" customHeight="1" x14ac:dyDescent="0.2">
      <c r="C543" s="133" t="s">
        <v>947</v>
      </c>
      <c r="D543" s="131" t="s">
        <v>4656</v>
      </c>
      <c r="E543" s="509" t="s">
        <v>4635</v>
      </c>
      <c r="F543" s="131" t="s">
        <v>4657</v>
      </c>
      <c r="G543" s="131" t="s">
        <v>541</v>
      </c>
      <c r="H543" s="125" t="s">
        <v>543</v>
      </c>
      <c r="I543" s="145" t="s">
        <v>4661</v>
      </c>
      <c r="J543" s="145" t="s">
        <v>4659</v>
      </c>
      <c r="K543" s="2636" t="s">
        <v>4660</v>
      </c>
      <c r="L543" s="2648"/>
    </row>
    <row r="544" spans="3:12" ht="102" customHeight="1" x14ac:dyDescent="0.2">
      <c r="C544" s="133" t="s">
        <v>947</v>
      </c>
      <c r="D544" s="131" t="s">
        <v>4658</v>
      </c>
      <c r="E544" s="509" t="s">
        <v>4635</v>
      </c>
      <c r="F544" s="131" t="s">
        <v>4657</v>
      </c>
      <c r="G544" s="131" t="s">
        <v>576</v>
      </c>
      <c r="H544" s="125" t="s">
        <v>543</v>
      </c>
      <c r="I544" s="145" t="s">
        <v>4661</v>
      </c>
      <c r="J544" s="145" t="s">
        <v>4662</v>
      </c>
      <c r="K544" s="2636" t="s">
        <v>4660</v>
      </c>
      <c r="L544" s="2648"/>
    </row>
    <row r="545" spans="3:12" ht="102" customHeight="1" x14ac:dyDescent="0.2">
      <c r="C545" s="133" t="s">
        <v>2815</v>
      </c>
      <c r="D545" s="131" t="s">
        <v>4652</v>
      </c>
      <c r="E545" s="509" t="s">
        <v>4635</v>
      </c>
      <c r="F545" s="131" t="s">
        <v>3121</v>
      </c>
      <c r="G545" s="131" t="s">
        <v>723</v>
      </c>
      <c r="H545" s="125" t="s">
        <v>543</v>
      </c>
      <c r="I545" s="145" t="s">
        <v>4654</v>
      </c>
      <c r="J545" s="145" t="s">
        <v>4655</v>
      </c>
      <c r="K545" s="2636" t="s">
        <v>4653</v>
      </c>
      <c r="L545" s="2648"/>
    </row>
    <row r="546" spans="3:12" ht="102" customHeight="1" x14ac:dyDescent="0.2">
      <c r="C546" s="133" t="s">
        <v>322</v>
      </c>
      <c r="D546" s="131" t="s">
        <v>4646</v>
      </c>
      <c r="E546" s="509" t="s">
        <v>4635</v>
      </c>
      <c r="F546" s="131" t="s">
        <v>3121</v>
      </c>
      <c r="G546" s="131" t="s">
        <v>576</v>
      </c>
      <c r="H546" s="125" t="s">
        <v>543</v>
      </c>
      <c r="I546" s="145" t="s">
        <v>4649</v>
      </c>
      <c r="J546" s="145" t="s">
        <v>4647</v>
      </c>
      <c r="K546" s="2636" t="s">
        <v>4648</v>
      </c>
      <c r="L546" s="2648"/>
    </row>
    <row r="547" spans="3:12" ht="102" customHeight="1" x14ac:dyDescent="0.2">
      <c r="C547" s="133" t="s">
        <v>636</v>
      </c>
      <c r="D547" s="131" t="s">
        <v>4644</v>
      </c>
      <c r="E547" s="509" t="s">
        <v>4635</v>
      </c>
      <c r="F547" s="131" t="s">
        <v>3121</v>
      </c>
      <c r="G547" s="131" t="s">
        <v>576</v>
      </c>
      <c r="H547" s="125" t="s">
        <v>543</v>
      </c>
      <c r="I547" s="145" t="s">
        <v>4274</v>
      </c>
      <c r="J547" s="145" t="s">
        <v>612</v>
      </c>
      <c r="K547" s="2636" t="s">
        <v>4645</v>
      </c>
      <c r="L547" s="2648"/>
    </row>
    <row r="548" spans="3:12" ht="102" customHeight="1" x14ac:dyDescent="0.2">
      <c r="C548" s="133" t="s">
        <v>1418</v>
      </c>
      <c r="D548" s="131" t="s">
        <v>4638</v>
      </c>
      <c r="E548" s="509" t="s">
        <v>4635</v>
      </c>
      <c r="F548" s="131" t="s">
        <v>4639</v>
      </c>
      <c r="G548" s="131" t="s">
        <v>541</v>
      </c>
      <c r="H548" s="125" t="s">
        <v>543</v>
      </c>
      <c r="I548" s="145" t="s">
        <v>1795</v>
      </c>
      <c r="J548" s="145" t="s">
        <v>568</v>
      </c>
      <c r="K548" s="2636" t="s">
        <v>4640</v>
      </c>
      <c r="L548" s="2648"/>
    </row>
    <row r="549" spans="3:12" ht="118.5" customHeight="1" x14ac:dyDescent="0.2">
      <c r="C549" s="133" t="s">
        <v>2943</v>
      </c>
      <c r="D549" s="131" t="s">
        <v>4634</v>
      </c>
      <c r="E549" s="509" t="s">
        <v>4635</v>
      </c>
      <c r="F549" s="131" t="s">
        <v>3121</v>
      </c>
      <c r="G549" s="131" t="s">
        <v>723</v>
      </c>
      <c r="H549" s="125" t="s">
        <v>543</v>
      </c>
      <c r="I549" s="145" t="s">
        <v>3769</v>
      </c>
      <c r="J549" s="145" t="s">
        <v>4637</v>
      </c>
      <c r="K549" s="2636" t="s">
        <v>4636</v>
      </c>
      <c r="L549" s="2648"/>
    </row>
    <row r="550" spans="3:12" ht="94.5" customHeight="1" x14ac:dyDescent="0.2">
      <c r="C550" s="133" t="s">
        <v>2943</v>
      </c>
      <c r="D550" s="131" t="s">
        <v>4568</v>
      </c>
      <c r="E550" s="509" t="s">
        <v>4529</v>
      </c>
      <c r="F550" s="131" t="s">
        <v>3121</v>
      </c>
      <c r="G550" s="131" t="s">
        <v>609</v>
      </c>
      <c r="H550" s="125" t="s">
        <v>543</v>
      </c>
      <c r="I550" s="145" t="s">
        <v>3769</v>
      </c>
      <c r="J550" s="145" t="s">
        <v>734</v>
      </c>
      <c r="K550" s="2636" t="s">
        <v>4569</v>
      </c>
      <c r="L550" s="2648"/>
    </row>
    <row r="551" spans="3:12" ht="94.5" customHeight="1" x14ac:dyDescent="0.2">
      <c r="C551" s="133" t="s">
        <v>550</v>
      </c>
      <c r="D551" s="131" t="s">
        <v>4552</v>
      </c>
      <c r="E551" s="509" t="s">
        <v>4529</v>
      </c>
      <c r="F551" s="131" t="s">
        <v>3121</v>
      </c>
      <c r="G551" s="131" t="s">
        <v>576</v>
      </c>
      <c r="H551" s="125" t="s">
        <v>543</v>
      </c>
      <c r="I551" s="145" t="s">
        <v>1795</v>
      </c>
      <c r="J551" s="145" t="s">
        <v>735</v>
      </c>
      <c r="K551" s="2636" t="s">
        <v>4553</v>
      </c>
      <c r="L551" s="2648"/>
    </row>
    <row r="552" spans="3:12" ht="94.5" customHeight="1" x14ac:dyDescent="0.2">
      <c r="C552" s="133" t="s">
        <v>550</v>
      </c>
      <c r="D552" s="131" t="s">
        <v>4549</v>
      </c>
      <c r="E552" s="509" t="s">
        <v>4529</v>
      </c>
      <c r="F552" s="131" t="s">
        <v>3121</v>
      </c>
      <c r="G552" s="131" t="s">
        <v>541</v>
      </c>
      <c r="H552" s="125" t="s">
        <v>543</v>
      </c>
      <c r="I552" s="145" t="s">
        <v>1795</v>
      </c>
      <c r="J552" s="145" t="s">
        <v>4551</v>
      </c>
      <c r="K552" s="2636" t="s">
        <v>4550</v>
      </c>
      <c r="L552" s="2648"/>
    </row>
    <row r="553" spans="3:12" ht="94.5" customHeight="1" x14ac:dyDescent="0.2">
      <c r="C553" s="133" t="s">
        <v>550</v>
      </c>
      <c r="D553" s="131" t="s">
        <v>4547</v>
      </c>
      <c r="E553" s="509" t="s">
        <v>4529</v>
      </c>
      <c r="F553" s="131" t="s">
        <v>3121</v>
      </c>
      <c r="G553" s="131" t="s">
        <v>541</v>
      </c>
      <c r="H553" s="125" t="s">
        <v>543</v>
      </c>
      <c r="I553" s="145" t="s">
        <v>1795</v>
      </c>
      <c r="J553" s="145" t="s">
        <v>760</v>
      </c>
      <c r="K553" s="2636" t="s">
        <v>4548</v>
      </c>
      <c r="L553" s="2648"/>
    </row>
    <row r="554" spans="3:12" ht="94.5" customHeight="1" x14ac:dyDescent="0.2">
      <c r="C554" s="133" t="s">
        <v>550</v>
      </c>
      <c r="D554" s="131" t="s">
        <v>4545</v>
      </c>
      <c r="E554" s="509" t="s">
        <v>4529</v>
      </c>
      <c r="F554" s="131" t="s">
        <v>3121</v>
      </c>
      <c r="G554" s="131" t="s">
        <v>541</v>
      </c>
      <c r="H554" s="125" t="s">
        <v>543</v>
      </c>
      <c r="I554" s="145" t="s">
        <v>3769</v>
      </c>
      <c r="J554" s="145" t="s">
        <v>566</v>
      </c>
      <c r="K554" s="2636" t="s">
        <v>4546</v>
      </c>
      <c r="L554" s="2648"/>
    </row>
    <row r="555" spans="3:12" ht="94.5" customHeight="1" x14ac:dyDescent="0.2">
      <c r="C555" s="133" t="s">
        <v>3766</v>
      </c>
      <c r="D555" s="131" t="s">
        <v>4528</v>
      </c>
      <c r="E555" s="509" t="s">
        <v>4529</v>
      </c>
      <c r="F555" s="131" t="s">
        <v>3121</v>
      </c>
      <c r="G555" s="131" t="s">
        <v>576</v>
      </c>
      <c r="H555" s="125" t="s">
        <v>543</v>
      </c>
      <c r="I555" s="145" t="s">
        <v>3769</v>
      </c>
      <c r="J555" s="145" t="s">
        <v>565</v>
      </c>
      <c r="K555" s="2636" t="s">
        <v>4530</v>
      </c>
      <c r="L555" s="2648"/>
    </row>
    <row r="556" spans="3:12" ht="94.5" customHeight="1" x14ac:dyDescent="0.2">
      <c r="C556" s="133" t="s">
        <v>1891</v>
      </c>
      <c r="D556" s="131" t="s">
        <v>4489</v>
      </c>
      <c r="E556" s="509" t="s">
        <v>4443</v>
      </c>
      <c r="F556" s="131" t="s">
        <v>3121</v>
      </c>
      <c r="G556" s="131" t="s">
        <v>541</v>
      </c>
      <c r="H556" s="125" t="s">
        <v>543</v>
      </c>
      <c r="I556" s="145" t="s">
        <v>3769</v>
      </c>
      <c r="J556" s="145" t="s">
        <v>607</v>
      </c>
      <c r="K556" s="2636" t="s">
        <v>4491</v>
      </c>
      <c r="L556" s="2648"/>
    </row>
    <row r="557" spans="3:12" ht="94.5" customHeight="1" x14ac:dyDescent="0.2">
      <c r="C557" s="133" t="s">
        <v>1891</v>
      </c>
      <c r="D557" s="131" t="s">
        <v>4488</v>
      </c>
      <c r="E557" s="509" t="s">
        <v>4443</v>
      </c>
      <c r="F557" s="131" t="s">
        <v>3121</v>
      </c>
      <c r="G557" s="131" t="s">
        <v>541</v>
      </c>
      <c r="H557" s="125" t="s">
        <v>543</v>
      </c>
      <c r="I557" s="145" t="s">
        <v>3769</v>
      </c>
      <c r="J557" s="145" t="s">
        <v>693</v>
      </c>
      <c r="K557" s="2636" t="s">
        <v>4490</v>
      </c>
      <c r="L557" s="2648"/>
    </row>
    <row r="558" spans="3:12" ht="94.5" customHeight="1" x14ac:dyDescent="0.2">
      <c r="C558" s="133" t="s">
        <v>1558</v>
      </c>
      <c r="D558" s="131" t="s">
        <v>4486</v>
      </c>
      <c r="E558" s="509" t="s">
        <v>4443</v>
      </c>
      <c r="F558" s="131" t="s">
        <v>2348</v>
      </c>
      <c r="G558" s="131" t="s">
        <v>576</v>
      </c>
      <c r="H558" s="125" t="s">
        <v>543</v>
      </c>
      <c r="I558" s="145" t="s">
        <v>3769</v>
      </c>
      <c r="J558" s="145" t="s">
        <v>3434</v>
      </c>
      <c r="K558" s="2636" t="s">
        <v>4487</v>
      </c>
      <c r="L558" s="2648"/>
    </row>
    <row r="559" spans="3:12" ht="94.5" customHeight="1" x14ac:dyDescent="0.2">
      <c r="C559" s="133" t="s">
        <v>3766</v>
      </c>
      <c r="D559" s="131" t="s">
        <v>4484</v>
      </c>
      <c r="E559" s="509" t="s">
        <v>4443</v>
      </c>
      <c r="F559" s="131" t="s">
        <v>3121</v>
      </c>
      <c r="G559" s="131" t="s">
        <v>576</v>
      </c>
      <c r="H559" s="125" t="s">
        <v>543</v>
      </c>
      <c r="I559" s="145" t="s">
        <v>1795</v>
      </c>
      <c r="J559" s="145" t="s">
        <v>693</v>
      </c>
      <c r="K559" s="2636" t="s">
        <v>4485</v>
      </c>
      <c r="L559" s="2648"/>
    </row>
    <row r="560" spans="3:12" ht="94.5" customHeight="1" x14ac:dyDescent="0.2">
      <c r="C560" s="133" t="s">
        <v>322</v>
      </c>
      <c r="D560" s="131" t="s">
        <v>4475</v>
      </c>
      <c r="E560" s="509" t="s">
        <v>4443</v>
      </c>
      <c r="F560" s="131" t="s">
        <v>3121</v>
      </c>
      <c r="G560" s="131" t="s">
        <v>4479</v>
      </c>
      <c r="H560" s="125" t="s">
        <v>543</v>
      </c>
      <c r="I560" s="145" t="s">
        <v>3769</v>
      </c>
      <c r="J560" s="145" t="s">
        <v>4480</v>
      </c>
      <c r="K560" s="2636" t="s">
        <v>4478</v>
      </c>
      <c r="L560" s="2648"/>
    </row>
    <row r="561" spans="3:12" ht="94.5" customHeight="1" x14ac:dyDescent="0.2">
      <c r="C561" s="133" t="s">
        <v>322</v>
      </c>
      <c r="D561" s="131" t="s">
        <v>4474</v>
      </c>
      <c r="E561" s="509" t="s">
        <v>4443</v>
      </c>
      <c r="F561" s="131" t="s">
        <v>3121</v>
      </c>
      <c r="G561" s="131" t="s">
        <v>723</v>
      </c>
      <c r="H561" s="125" t="s">
        <v>543</v>
      </c>
      <c r="I561" s="145" t="s">
        <v>3769</v>
      </c>
      <c r="J561" s="145" t="s">
        <v>4476</v>
      </c>
      <c r="K561" s="2636" t="s">
        <v>4477</v>
      </c>
      <c r="L561" s="2648"/>
    </row>
    <row r="562" spans="3:12" ht="94.5" customHeight="1" x14ac:dyDescent="0.2">
      <c r="C562" s="133" t="s">
        <v>636</v>
      </c>
      <c r="D562" s="131" t="s">
        <v>4466</v>
      </c>
      <c r="E562" s="509" t="s">
        <v>4443</v>
      </c>
      <c r="F562" s="131" t="s">
        <v>3121</v>
      </c>
      <c r="G562" s="131" t="s">
        <v>576</v>
      </c>
      <c r="H562" s="125" t="s">
        <v>543</v>
      </c>
      <c r="I562" s="145" t="s">
        <v>3769</v>
      </c>
      <c r="J562" s="145" t="s">
        <v>637</v>
      </c>
      <c r="K562" s="2636" t="s">
        <v>4467</v>
      </c>
      <c r="L562" s="2648"/>
    </row>
    <row r="563" spans="3:12" ht="111.75" customHeight="1" x14ac:dyDescent="0.2">
      <c r="C563" s="133" t="s">
        <v>2782</v>
      </c>
      <c r="D563" s="131" t="s">
        <v>4442</v>
      </c>
      <c r="E563" s="509" t="s">
        <v>4443</v>
      </c>
      <c r="F563" s="131" t="s">
        <v>3121</v>
      </c>
      <c r="G563" s="131" t="s">
        <v>576</v>
      </c>
      <c r="H563" s="125" t="s">
        <v>543</v>
      </c>
      <c r="I563" s="145" t="s">
        <v>4071</v>
      </c>
      <c r="J563" s="145" t="s">
        <v>735</v>
      </c>
      <c r="K563" s="2636" t="s">
        <v>4444</v>
      </c>
      <c r="L563" s="2648"/>
    </row>
    <row r="564" spans="3:12" ht="111.75" customHeight="1" x14ac:dyDescent="0.2">
      <c r="C564" s="133" t="s">
        <v>636</v>
      </c>
      <c r="D564" s="131" t="s">
        <v>4404</v>
      </c>
      <c r="E564" s="509" t="s">
        <v>4369</v>
      </c>
      <c r="F564" s="131" t="s">
        <v>3121</v>
      </c>
      <c r="G564" s="131" t="s">
        <v>541</v>
      </c>
      <c r="H564" s="125" t="s">
        <v>543</v>
      </c>
      <c r="I564" s="145" t="s">
        <v>1795</v>
      </c>
      <c r="J564" s="145" t="s">
        <v>562</v>
      </c>
      <c r="K564" s="2636" t="s">
        <v>4405</v>
      </c>
      <c r="L564" s="2648"/>
    </row>
    <row r="565" spans="3:12" ht="111.75" customHeight="1" x14ac:dyDescent="0.2">
      <c r="C565" s="133" t="s">
        <v>505</v>
      </c>
      <c r="D565" s="131" t="s">
        <v>4400</v>
      </c>
      <c r="E565" s="509" t="s">
        <v>4369</v>
      </c>
      <c r="F565" s="131" t="s">
        <v>3121</v>
      </c>
      <c r="G565" s="131" t="s">
        <v>541</v>
      </c>
      <c r="H565" s="125" t="s">
        <v>543</v>
      </c>
      <c r="I565" s="145" t="s">
        <v>4402</v>
      </c>
      <c r="J565" s="145" t="s">
        <v>4403</v>
      </c>
      <c r="K565" s="2636" t="s">
        <v>4401</v>
      </c>
      <c r="L565" s="2648"/>
    </row>
    <row r="566" spans="3:12" ht="111.75" customHeight="1" x14ac:dyDescent="0.2">
      <c r="C566" s="133" t="s">
        <v>505</v>
      </c>
      <c r="D566" s="131" t="s">
        <v>4397</v>
      </c>
      <c r="E566" s="509" t="s">
        <v>4369</v>
      </c>
      <c r="F566" s="131" t="s">
        <v>3121</v>
      </c>
      <c r="G566" s="131" t="s">
        <v>576</v>
      </c>
      <c r="H566" s="125" t="s">
        <v>543</v>
      </c>
      <c r="I566" s="145" t="s">
        <v>4399</v>
      </c>
      <c r="J566" s="145" t="s">
        <v>612</v>
      </c>
      <c r="K566" s="2636" t="s">
        <v>4398</v>
      </c>
      <c r="L566" s="2648"/>
    </row>
    <row r="567" spans="3:12" ht="111.75" customHeight="1" x14ac:dyDescent="0.2">
      <c r="C567" s="133" t="s">
        <v>550</v>
      </c>
      <c r="D567" s="131" t="s">
        <v>4388</v>
      </c>
      <c r="E567" s="509" t="s">
        <v>4369</v>
      </c>
      <c r="F567" s="131" t="s">
        <v>2348</v>
      </c>
      <c r="G567" s="131" t="s">
        <v>576</v>
      </c>
      <c r="H567" s="125" t="s">
        <v>543</v>
      </c>
      <c r="I567" s="145" t="s">
        <v>1899</v>
      </c>
      <c r="J567" s="145" t="s">
        <v>1651</v>
      </c>
      <c r="K567" s="2636" t="s">
        <v>4389</v>
      </c>
      <c r="L567" s="2648"/>
    </row>
    <row r="568" spans="3:12" ht="99" customHeight="1" x14ac:dyDescent="0.2">
      <c r="C568" s="133" t="s">
        <v>550</v>
      </c>
      <c r="D568" s="131" t="s">
        <v>4386</v>
      </c>
      <c r="E568" s="509" t="s">
        <v>4369</v>
      </c>
      <c r="F568" s="131" t="s">
        <v>2348</v>
      </c>
      <c r="G568" s="131" t="s">
        <v>541</v>
      </c>
      <c r="H568" s="125" t="s">
        <v>543</v>
      </c>
      <c r="I568" s="145" t="s">
        <v>4304</v>
      </c>
      <c r="J568" s="145" t="s">
        <v>606</v>
      </c>
      <c r="K568" s="2636" t="s">
        <v>4387</v>
      </c>
      <c r="L568" s="2648"/>
    </row>
    <row r="569" spans="3:12" ht="99" customHeight="1" x14ac:dyDescent="0.2">
      <c r="C569" s="133" t="s">
        <v>550</v>
      </c>
      <c r="D569" s="131" t="s">
        <v>4384</v>
      </c>
      <c r="E569" s="509" t="s">
        <v>4369</v>
      </c>
      <c r="F569" s="131" t="s">
        <v>4197</v>
      </c>
      <c r="G569" s="131" t="s">
        <v>576</v>
      </c>
      <c r="H569" s="125" t="s">
        <v>543</v>
      </c>
      <c r="I569" s="145" t="s">
        <v>3769</v>
      </c>
      <c r="J569" s="145" t="s">
        <v>1511</v>
      </c>
      <c r="K569" s="2636" t="s">
        <v>4385</v>
      </c>
      <c r="L569" s="2648"/>
    </row>
    <row r="570" spans="3:12" ht="99" customHeight="1" x14ac:dyDescent="0.2">
      <c r="C570" s="133" t="s">
        <v>550</v>
      </c>
      <c r="D570" s="131" t="s">
        <v>3690</v>
      </c>
      <c r="E570" s="509" t="s">
        <v>4369</v>
      </c>
      <c r="F570" s="131" t="s">
        <v>2348</v>
      </c>
      <c r="G570" s="131" t="s">
        <v>576</v>
      </c>
      <c r="H570" s="125" t="s">
        <v>543</v>
      </c>
      <c r="I570" s="145" t="s">
        <v>4304</v>
      </c>
      <c r="J570" s="145" t="s">
        <v>3691</v>
      </c>
      <c r="K570" s="2636" t="s">
        <v>4383</v>
      </c>
      <c r="L570" s="2648"/>
    </row>
    <row r="571" spans="3:12" ht="99" customHeight="1" x14ac:dyDescent="0.2">
      <c r="C571" s="133" t="s">
        <v>2782</v>
      </c>
      <c r="D571" s="131" t="s">
        <v>4371</v>
      </c>
      <c r="E571" s="509" t="s">
        <v>4369</v>
      </c>
      <c r="F571" s="131" t="s">
        <v>4197</v>
      </c>
      <c r="G571" s="131" t="s">
        <v>576</v>
      </c>
      <c r="H571" s="125" t="s">
        <v>543</v>
      </c>
      <c r="I571" s="145" t="s">
        <v>1795</v>
      </c>
      <c r="J571" s="145" t="s">
        <v>562</v>
      </c>
      <c r="K571" s="2636" t="s">
        <v>4372</v>
      </c>
      <c r="L571" s="2648"/>
    </row>
    <row r="572" spans="3:12" ht="114.75" customHeight="1" x14ac:dyDescent="0.2">
      <c r="C572" s="133" t="s">
        <v>1418</v>
      </c>
      <c r="D572" s="131" t="s">
        <v>4311</v>
      </c>
      <c r="E572" s="509" t="s">
        <v>4259</v>
      </c>
      <c r="F572" s="131" t="s">
        <v>2348</v>
      </c>
      <c r="G572" s="131" t="s">
        <v>541</v>
      </c>
      <c r="H572" s="125" t="s">
        <v>543</v>
      </c>
      <c r="I572" s="145" t="s">
        <v>4304</v>
      </c>
      <c r="J572" s="145" t="s">
        <v>693</v>
      </c>
      <c r="K572" s="2636" t="s">
        <v>4312</v>
      </c>
      <c r="L572" s="2648"/>
    </row>
    <row r="573" spans="3:12" ht="113.25" customHeight="1" x14ac:dyDescent="0.2">
      <c r="C573" s="133" t="s">
        <v>550</v>
      </c>
      <c r="D573" s="131" t="s">
        <v>4302</v>
      </c>
      <c r="E573" s="509" t="s">
        <v>4259</v>
      </c>
      <c r="F573" s="131" t="s">
        <v>2348</v>
      </c>
      <c r="G573" s="131" t="s">
        <v>541</v>
      </c>
      <c r="H573" s="125" t="s">
        <v>543</v>
      </c>
      <c r="I573" s="145" t="s">
        <v>4304</v>
      </c>
      <c r="J573" s="145" t="s">
        <v>693</v>
      </c>
      <c r="K573" s="2636" t="s">
        <v>4303</v>
      </c>
      <c r="L573" s="2648"/>
    </row>
    <row r="574" spans="3:12" ht="112.5" customHeight="1" x14ac:dyDescent="0.2">
      <c r="C574" s="133" t="s">
        <v>1952</v>
      </c>
      <c r="D574" s="131" t="s">
        <v>4301</v>
      </c>
      <c r="E574" s="509" t="s">
        <v>4259</v>
      </c>
      <c r="F574" s="131" t="s">
        <v>4197</v>
      </c>
      <c r="G574" s="131" t="s">
        <v>576</v>
      </c>
      <c r="H574" s="125" t="s">
        <v>543</v>
      </c>
      <c r="I574" s="145" t="s">
        <v>4297</v>
      </c>
      <c r="J574" s="145" t="s">
        <v>2819</v>
      </c>
      <c r="K574" s="2636" t="s">
        <v>4306</v>
      </c>
      <c r="L574" s="2648"/>
    </row>
    <row r="575" spans="3:12" ht="112.5" customHeight="1" x14ac:dyDescent="0.2">
      <c r="C575" s="133" t="s">
        <v>1891</v>
      </c>
      <c r="D575" s="131" t="s">
        <v>4296</v>
      </c>
      <c r="E575" s="509" t="s">
        <v>4259</v>
      </c>
      <c r="F575" s="131" t="s">
        <v>2348</v>
      </c>
      <c r="G575" s="131" t="s">
        <v>4299</v>
      </c>
      <c r="H575" s="125" t="s">
        <v>543</v>
      </c>
      <c r="I575" s="145" t="s">
        <v>4297</v>
      </c>
      <c r="J575" s="145" t="s">
        <v>4300</v>
      </c>
      <c r="K575" s="2636" t="s">
        <v>4298</v>
      </c>
      <c r="L575" s="2648"/>
    </row>
    <row r="576" spans="3:12" ht="99" customHeight="1" x14ac:dyDescent="0.2">
      <c r="C576" s="133" t="s">
        <v>1558</v>
      </c>
      <c r="D576" s="131" t="s">
        <v>4286</v>
      </c>
      <c r="E576" s="509" t="s">
        <v>4259</v>
      </c>
      <c r="F576" s="131" t="s">
        <v>2348</v>
      </c>
      <c r="G576" s="131" t="s">
        <v>541</v>
      </c>
      <c r="H576" s="125" t="s">
        <v>543</v>
      </c>
      <c r="I576" s="145" t="s">
        <v>4288</v>
      </c>
      <c r="J576" s="145" t="s">
        <v>562</v>
      </c>
      <c r="K576" s="2636" t="s">
        <v>4287</v>
      </c>
      <c r="L576" s="2648"/>
    </row>
    <row r="577" spans="3:12" ht="99" customHeight="1" x14ac:dyDescent="0.2">
      <c r="C577" s="133" t="s">
        <v>3721</v>
      </c>
      <c r="D577" s="131" t="s">
        <v>4230</v>
      </c>
      <c r="E577" s="509" t="s">
        <v>4259</v>
      </c>
      <c r="F577" s="131" t="s">
        <v>2348</v>
      </c>
      <c r="G577" s="131" t="s">
        <v>438</v>
      </c>
      <c r="H577" s="125" t="s">
        <v>543</v>
      </c>
      <c r="I577" s="145" t="s">
        <v>4274</v>
      </c>
      <c r="J577" s="145" t="s">
        <v>583</v>
      </c>
      <c r="K577" s="2636" t="s">
        <v>4273</v>
      </c>
      <c r="L577" s="2648"/>
    </row>
    <row r="578" spans="3:12" ht="99" customHeight="1" x14ac:dyDescent="0.2">
      <c r="C578" s="133" t="s">
        <v>3721</v>
      </c>
      <c r="D578" s="131" t="s">
        <v>4228</v>
      </c>
      <c r="E578" s="509" t="s">
        <v>4259</v>
      </c>
      <c r="F578" s="131" t="s">
        <v>2348</v>
      </c>
      <c r="G578" s="131" t="s">
        <v>541</v>
      </c>
      <c r="H578" s="125" t="s">
        <v>543</v>
      </c>
      <c r="I578" s="145" t="s">
        <v>4272</v>
      </c>
      <c r="J578" s="145" t="s">
        <v>1604</v>
      </c>
      <c r="K578" s="2636" t="s">
        <v>4271</v>
      </c>
      <c r="L578" s="2648"/>
    </row>
    <row r="579" spans="3:12" ht="99" customHeight="1" x14ac:dyDescent="0.2">
      <c r="C579" s="133" t="s">
        <v>3721</v>
      </c>
      <c r="D579" s="131" t="s">
        <v>4268</v>
      </c>
      <c r="E579" s="509" t="s">
        <v>4259</v>
      </c>
      <c r="F579" s="131" t="s">
        <v>2348</v>
      </c>
      <c r="G579" s="131" t="s">
        <v>541</v>
      </c>
      <c r="H579" s="125" t="s">
        <v>543</v>
      </c>
      <c r="I579" s="145" t="s">
        <v>4270</v>
      </c>
      <c r="J579" s="145" t="s">
        <v>638</v>
      </c>
      <c r="K579" s="2636" t="s">
        <v>4269</v>
      </c>
      <c r="L579" s="2648"/>
    </row>
    <row r="580" spans="3:12" ht="99" customHeight="1" x14ac:dyDescent="0.2">
      <c r="C580" s="133" t="s">
        <v>4257</v>
      </c>
      <c r="D580" s="131" t="s">
        <v>4262</v>
      </c>
      <c r="E580" s="509" t="s">
        <v>4259</v>
      </c>
      <c r="F580" s="131" t="s">
        <v>4197</v>
      </c>
      <c r="G580" s="131" t="s">
        <v>576</v>
      </c>
      <c r="H580" s="125" t="s">
        <v>543</v>
      </c>
      <c r="I580" s="145" t="s">
        <v>4264</v>
      </c>
      <c r="J580" s="145" t="s">
        <v>562</v>
      </c>
      <c r="K580" s="2636" t="s">
        <v>4263</v>
      </c>
      <c r="L580" s="2648"/>
    </row>
    <row r="581" spans="3:12" ht="99" customHeight="1" x14ac:dyDescent="0.2">
      <c r="C581" s="133" t="s">
        <v>4257</v>
      </c>
      <c r="D581" s="131" t="s">
        <v>4258</v>
      </c>
      <c r="E581" s="509" t="s">
        <v>4259</v>
      </c>
      <c r="F581" s="131" t="s">
        <v>4197</v>
      </c>
      <c r="G581" s="131" t="s">
        <v>759</v>
      </c>
      <c r="H581" s="125" t="s">
        <v>543</v>
      </c>
      <c r="I581" s="145" t="s">
        <v>4261</v>
      </c>
      <c r="J581" s="145" t="s">
        <v>705</v>
      </c>
      <c r="K581" s="2636" t="s">
        <v>4260</v>
      </c>
      <c r="L581" s="2648"/>
    </row>
    <row r="582" spans="3:12" ht="99" customHeight="1" x14ac:dyDescent="0.2">
      <c r="C582" s="133" t="s">
        <v>550</v>
      </c>
      <c r="D582" s="131" t="s">
        <v>4222</v>
      </c>
      <c r="E582" s="509" t="s">
        <v>4193</v>
      </c>
      <c r="F582" s="131" t="s">
        <v>2348</v>
      </c>
      <c r="G582" s="131" t="s">
        <v>576</v>
      </c>
      <c r="H582" s="125" t="s">
        <v>543</v>
      </c>
      <c r="I582" s="145" t="s">
        <v>3769</v>
      </c>
      <c r="J582" s="145" t="s">
        <v>1511</v>
      </c>
      <c r="K582" s="2636" t="s">
        <v>4223</v>
      </c>
      <c r="L582" s="2648"/>
    </row>
    <row r="583" spans="3:12" ht="99" customHeight="1" x14ac:dyDescent="0.2">
      <c r="C583" s="133" t="s">
        <v>2943</v>
      </c>
      <c r="D583" s="131" t="s">
        <v>4224</v>
      </c>
      <c r="E583" s="509" t="s">
        <v>4193</v>
      </c>
      <c r="F583" s="131" t="s">
        <v>2348</v>
      </c>
      <c r="G583" s="131" t="s">
        <v>576</v>
      </c>
      <c r="H583" s="125" t="s">
        <v>543</v>
      </c>
      <c r="I583" s="145" t="s">
        <v>3769</v>
      </c>
      <c r="J583" s="145" t="s">
        <v>566</v>
      </c>
      <c r="K583" s="2636" t="s">
        <v>4225</v>
      </c>
      <c r="L583" s="2648"/>
    </row>
    <row r="584" spans="3:12" ht="99" customHeight="1" x14ac:dyDescent="0.2">
      <c r="C584" s="133" t="s">
        <v>4226</v>
      </c>
      <c r="D584" s="131" t="s">
        <v>3699</v>
      </c>
      <c r="E584" s="509" t="s">
        <v>4193</v>
      </c>
      <c r="F584" s="131" t="s">
        <v>4197</v>
      </c>
      <c r="G584" s="131" t="s">
        <v>576</v>
      </c>
      <c r="H584" s="125" t="s">
        <v>543</v>
      </c>
      <c r="I584" s="145" t="s">
        <v>1899</v>
      </c>
      <c r="J584" s="145" t="s">
        <v>559</v>
      </c>
      <c r="K584" s="2636" t="s">
        <v>4227</v>
      </c>
      <c r="L584" s="2648"/>
    </row>
    <row r="585" spans="3:12" ht="99" customHeight="1" x14ac:dyDescent="0.2">
      <c r="C585" s="133" t="s">
        <v>3721</v>
      </c>
      <c r="D585" s="131" t="s">
        <v>4228</v>
      </c>
      <c r="E585" s="509" t="s">
        <v>4193</v>
      </c>
      <c r="F585" s="131" t="s">
        <v>2348</v>
      </c>
      <c r="G585" s="131" t="s">
        <v>541</v>
      </c>
      <c r="H585" s="125" t="s">
        <v>543</v>
      </c>
      <c r="I585" s="145" t="s">
        <v>1795</v>
      </c>
      <c r="J585" s="145" t="s">
        <v>1604</v>
      </c>
      <c r="K585" s="2636" t="s">
        <v>4229</v>
      </c>
      <c r="L585" s="2648"/>
    </row>
    <row r="586" spans="3:12" ht="99" customHeight="1" x14ac:dyDescent="0.2">
      <c r="C586" s="133" t="s">
        <v>3721</v>
      </c>
      <c r="D586" s="131" t="s">
        <v>4230</v>
      </c>
      <c r="E586" s="509" t="s">
        <v>4193</v>
      </c>
      <c r="F586" s="131" t="s">
        <v>2348</v>
      </c>
      <c r="G586" s="131" t="s">
        <v>438</v>
      </c>
      <c r="H586" s="125" t="s">
        <v>543</v>
      </c>
      <c r="I586" s="145" t="s">
        <v>1795</v>
      </c>
      <c r="J586" s="145" t="s">
        <v>710</v>
      </c>
      <c r="K586" s="2636" t="s">
        <v>4231</v>
      </c>
      <c r="L586" s="2648"/>
    </row>
    <row r="587" spans="3:12" ht="99" customHeight="1" x14ac:dyDescent="0.2">
      <c r="C587" s="133" t="s">
        <v>3721</v>
      </c>
      <c r="D587" s="131" t="s">
        <v>4232</v>
      </c>
      <c r="E587" s="509" t="s">
        <v>4193</v>
      </c>
      <c r="F587" s="131" t="s">
        <v>2348</v>
      </c>
      <c r="G587" s="131" t="s">
        <v>438</v>
      </c>
      <c r="H587" s="125" t="s">
        <v>543</v>
      </c>
      <c r="I587" s="145" t="s">
        <v>1795</v>
      </c>
      <c r="J587" s="145" t="s">
        <v>710</v>
      </c>
      <c r="K587" s="2636" t="s">
        <v>4233</v>
      </c>
      <c r="L587" s="2648"/>
    </row>
    <row r="588" spans="3:12" ht="99" customHeight="1" x14ac:dyDescent="0.2">
      <c r="C588" s="133" t="s">
        <v>3721</v>
      </c>
      <c r="D588" s="131" t="s">
        <v>4234</v>
      </c>
      <c r="E588" s="509" t="s">
        <v>4193</v>
      </c>
      <c r="F588" s="131" t="s">
        <v>2348</v>
      </c>
      <c r="G588" s="131" t="s">
        <v>438</v>
      </c>
      <c r="H588" s="125" t="s">
        <v>543</v>
      </c>
      <c r="I588" s="145" t="s">
        <v>1795</v>
      </c>
      <c r="J588" s="145" t="s">
        <v>710</v>
      </c>
      <c r="K588" s="2636" t="s">
        <v>4235</v>
      </c>
      <c r="L588" s="2648"/>
    </row>
    <row r="589" spans="3:12" ht="99" customHeight="1" x14ac:dyDescent="0.2">
      <c r="C589" s="133" t="s">
        <v>336</v>
      </c>
      <c r="D589" s="131" t="s">
        <v>4236</v>
      </c>
      <c r="E589" s="509" t="s">
        <v>4193</v>
      </c>
      <c r="F589" s="131" t="s">
        <v>4197</v>
      </c>
      <c r="G589" s="131" t="s">
        <v>541</v>
      </c>
      <c r="H589" s="125" t="s">
        <v>543</v>
      </c>
      <c r="I589" s="145" t="s">
        <v>4237</v>
      </c>
      <c r="J589" s="145" t="s">
        <v>4238</v>
      </c>
      <c r="K589" s="2636" t="s">
        <v>4239</v>
      </c>
      <c r="L589" s="2648"/>
    </row>
    <row r="590" spans="3:12" ht="99" customHeight="1" x14ac:dyDescent="0.2">
      <c r="C590" s="133" t="s">
        <v>441</v>
      </c>
      <c r="D590" s="131" t="s">
        <v>4111</v>
      </c>
      <c r="E590" s="509" t="s">
        <v>4058</v>
      </c>
      <c r="F590" s="131" t="s">
        <v>2348</v>
      </c>
      <c r="G590" s="131" t="s">
        <v>609</v>
      </c>
      <c r="H590" s="125" t="s">
        <v>543</v>
      </c>
      <c r="I590" s="145" t="s">
        <v>320</v>
      </c>
      <c r="J590" s="145" t="s">
        <v>4113</v>
      </c>
      <c r="K590" s="2636" t="s">
        <v>4112</v>
      </c>
      <c r="L590" s="2648"/>
    </row>
    <row r="591" spans="3:12" ht="99" customHeight="1" x14ac:dyDescent="0.2">
      <c r="C591" s="133" t="s">
        <v>441</v>
      </c>
      <c r="D591" s="131" t="s">
        <v>4108</v>
      </c>
      <c r="E591" s="509" t="s">
        <v>4058</v>
      </c>
      <c r="F591" s="131" t="s">
        <v>2348</v>
      </c>
      <c r="G591" s="131" t="s">
        <v>541</v>
      </c>
      <c r="H591" s="125" t="s">
        <v>543</v>
      </c>
      <c r="I591" s="145" t="s">
        <v>1795</v>
      </c>
      <c r="J591" s="145" t="s">
        <v>4110</v>
      </c>
      <c r="K591" s="2636" t="s">
        <v>4109</v>
      </c>
      <c r="L591" s="2648"/>
    </row>
    <row r="592" spans="3:12" ht="99" customHeight="1" x14ac:dyDescent="0.2">
      <c r="C592" s="133" t="s">
        <v>2815</v>
      </c>
      <c r="D592" s="131" t="s">
        <v>4103</v>
      </c>
      <c r="E592" s="509" t="s">
        <v>4058</v>
      </c>
      <c r="F592" s="131" t="s">
        <v>2348</v>
      </c>
      <c r="G592" s="131" t="s">
        <v>541</v>
      </c>
      <c r="H592" s="125" t="s">
        <v>543</v>
      </c>
      <c r="I592" s="145" t="s">
        <v>4089</v>
      </c>
      <c r="J592" s="145" t="s">
        <v>1249</v>
      </c>
      <c r="K592" s="2636" t="s">
        <v>4104</v>
      </c>
      <c r="L592" s="2648"/>
    </row>
    <row r="593" spans="3:12" ht="99" customHeight="1" x14ac:dyDescent="0.2">
      <c r="C593" s="133" t="s">
        <v>2815</v>
      </c>
      <c r="D593" s="131" t="s">
        <v>4101</v>
      </c>
      <c r="E593" s="509" t="s">
        <v>4058</v>
      </c>
      <c r="F593" s="131" t="s">
        <v>2348</v>
      </c>
      <c r="G593" s="131" t="s">
        <v>541</v>
      </c>
      <c r="H593" s="125" t="s">
        <v>543</v>
      </c>
      <c r="I593" s="145" t="s">
        <v>4089</v>
      </c>
      <c r="J593" s="145" t="s">
        <v>3434</v>
      </c>
      <c r="K593" s="2636" t="s">
        <v>4102</v>
      </c>
      <c r="L593" s="2648"/>
    </row>
    <row r="594" spans="3:12" ht="126" customHeight="1" x14ac:dyDescent="0.2">
      <c r="C594" s="133" t="s">
        <v>1532</v>
      </c>
      <c r="D594" s="131" t="s">
        <v>4099</v>
      </c>
      <c r="E594" s="509" t="s">
        <v>4058</v>
      </c>
      <c r="F594" s="131" t="s">
        <v>3312</v>
      </c>
      <c r="G594" s="131" t="s">
        <v>541</v>
      </c>
      <c r="H594" s="125" t="s">
        <v>543</v>
      </c>
      <c r="I594" s="145" t="s">
        <v>1795</v>
      </c>
      <c r="J594" s="145" t="s">
        <v>1864</v>
      </c>
      <c r="K594" s="2636" t="s">
        <v>4100</v>
      </c>
      <c r="L594" s="2648"/>
    </row>
    <row r="595" spans="3:12" ht="111.75" customHeight="1" x14ac:dyDescent="0.2">
      <c r="C595" s="133" t="s">
        <v>4096</v>
      </c>
      <c r="D595" s="131" t="s">
        <v>4097</v>
      </c>
      <c r="E595" s="509" t="s">
        <v>4058</v>
      </c>
      <c r="F595" s="131" t="s">
        <v>2348</v>
      </c>
      <c r="G595" s="131" t="s">
        <v>576</v>
      </c>
      <c r="H595" s="125" t="s">
        <v>543</v>
      </c>
      <c r="I595" s="145" t="s">
        <v>1795</v>
      </c>
      <c r="J595" s="145" t="s">
        <v>638</v>
      </c>
      <c r="K595" s="2636" t="s">
        <v>4098</v>
      </c>
      <c r="L595" s="2648"/>
    </row>
    <row r="596" spans="3:12" ht="119.25" customHeight="1" x14ac:dyDescent="0.2">
      <c r="C596" s="133" t="s">
        <v>1558</v>
      </c>
      <c r="D596" s="131" t="s">
        <v>4083</v>
      </c>
      <c r="E596" s="509" t="s">
        <v>4058</v>
      </c>
      <c r="F596" s="131" t="s">
        <v>2348</v>
      </c>
      <c r="G596" s="131" t="s">
        <v>576</v>
      </c>
      <c r="H596" s="125" t="s">
        <v>543</v>
      </c>
      <c r="I596" s="145" t="s">
        <v>4085</v>
      </c>
      <c r="J596" s="145" t="s">
        <v>4086</v>
      </c>
      <c r="K596" s="2636" t="s">
        <v>4084</v>
      </c>
      <c r="L596" s="2648"/>
    </row>
    <row r="597" spans="3:12" ht="113.25" customHeight="1" x14ac:dyDescent="0.2">
      <c r="C597" s="133" t="s">
        <v>3408</v>
      </c>
      <c r="D597" s="131" t="s">
        <v>3409</v>
      </c>
      <c r="E597" s="509" t="s">
        <v>4058</v>
      </c>
      <c r="F597" s="131" t="s">
        <v>2188</v>
      </c>
      <c r="G597" s="131" t="s">
        <v>541</v>
      </c>
      <c r="H597" s="125" t="s">
        <v>543</v>
      </c>
      <c r="I597" s="145" t="s">
        <v>1795</v>
      </c>
      <c r="J597" s="145" t="s">
        <v>612</v>
      </c>
      <c r="K597" s="2636" t="s">
        <v>4079</v>
      </c>
      <c r="L597" s="2648"/>
    </row>
    <row r="598" spans="3:12" ht="129" customHeight="1" x14ac:dyDescent="0.2">
      <c r="C598" s="133" t="s">
        <v>550</v>
      </c>
      <c r="D598" s="131" t="s">
        <v>3422</v>
      </c>
      <c r="E598" s="509" t="s">
        <v>4058</v>
      </c>
      <c r="F598" s="131" t="s">
        <v>2188</v>
      </c>
      <c r="G598" s="131" t="s">
        <v>541</v>
      </c>
      <c r="H598" s="125" t="s">
        <v>543</v>
      </c>
      <c r="I598" s="145" t="s">
        <v>1795</v>
      </c>
      <c r="J598" s="145" t="s">
        <v>1651</v>
      </c>
      <c r="K598" s="2636" t="s">
        <v>4078</v>
      </c>
      <c r="L598" s="2648"/>
    </row>
    <row r="599" spans="3:12" ht="90.75" customHeight="1" x14ac:dyDescent="0.2">
      <c r="C599" s="133" t="s">
        <v>1418</v>
      </c>
      <c r="D599" s="131" t="s">
        <v>4075</v>
      </c>
      <c r="E599" s="509" t="s">
        <v>4058</v>
      </c>
      <c r="F599" s="131" t="s">
        <v>2348</v>
      </c>
      <c r="G599" s="131" t="s">
        <v>576</v>
      </c>
      <c r="H599" s="125" t="s">
        <v>543</v>
      </c>
      <c r="I599" s="145" t="s">
        <v>4077</v>
      </c>
      <c r="J599" s="145" t="s">
        <v>735</v>
      </c>
      <c r="K599" s="2636" t="s">
        <v>4076</v>
      </c>
      <c r="L599" s="2648"/>
    </row>
    <row r="600" spans="3:12" ht="113.25" customHeight="1" x14ac:dyDescent="0.2">
      <c r="C600" s="133" t="s">
        <v>505</v>
      </c>
      <c r="D600" s="131" t="s">
        <v>4072</v>
      </c>
      <c r="E600" s="509" t="s">
        <v>4058</v>
      </c>
      <c r="F600" s="131" t="s">
        <v>2348</v>
      </c>
      <c r="G600" s="131" t="s">
        <v>481</v>
      </c>
      <c r="H600" s="125" t="s">
        <v>543</v>
      </c>
      <c r="I600" s="145" t="s">
        <v>4071</v>
      </c>
      <c r="J600" s="145" t="s">
        <v>4074</v>
      </c>
      <c r="K600" s="2636" t="s">
        <v>4073</v>
      </c>
      <c r="L600" s="2648"/>
    </row>
    <row r="601" spans="3:12" ht="90.75" customHeight="1" x14ac:dyDescent="0.2">
      <c r="C601" s="133" t="s">
        <v>505</v>
      </c>
      <c r="D601" s="131" t="s">
        <v>4069</v>
      </c>
      <c r="E601" s="509" t="s">
        <v>4058</v>
      </c>
      <c r="F601" s="131" t="s">
        <v>2348</v>
      </c>
      <c r="G601" s="131" t="s">
        <v>576</v>
      </c>
      <c r="H601" s="125" t="s">
        <v>543</v>
      </c>
      <c r="I601" s="145" t="s">
        <v>4071</v>
      </c>
      <c r="J601" s="145" t="s">
        <v>630</v>
      </c>
      <c r="K601" s="2636" t="s">
        <v>4070</v>
      </c>
      <c r="L601" s="2648"/>
    </row>
    <row r="602" spans="3:12" ht="90.75" customHeight="1" x14ac:dyDescent="0.2">
      <c r="C602" s="133" t="s">
        <v>1344</v>
      </c>
      <c r="D602" s="131" t="s">
        <v>4062</v>
      </c>
      <c r="E602" s="509" t="s">
        <v>4058</v>
      </c>
      <c r="F602" s="509" t="s">
        <v>2348</v>
      </c>
      <c r="G602" s="131" t="s">
        <v>541</v>
      </c>
      <c r="H602" s="125" t="s">
        <v>543</v>
      </c>
      <c r="I602" s="145" t="s">
        <v>1795</v>
      </c>
      <c r="J602" s="145" t="s">
        <v>1614</v>
      </c>
      <c r="K602" s="2636" t="s">
        <v>4065</v>
      </c>
      <c r="L602" s="2648"/>
    </row>
    <row r="603" spans="3:12" ht="101.25" customHeight="1" x14ac:dyDescent="0.2">
      <c r="C603" s="133" t="s">
        <v>1344</v>
      </c>
      <c r="D603" s="131" t="s">
        <v>4063</v>
      </c>
      <c r="E603" s="509" t="s">
        <v>4058</v>
      </c>
      <c r="F603" s="131" t="s">
        <v>2348</v>
      </c>
      <c r="G603" s="131" t="s">
        <v>541</v>
      </c>
      <c r="H603" s="125" t="s">
        <v>543</v>
      </c>
      <c r="I603" s="145" t="s">
        <v>1795</v>
      </c>
      <c r="J603" s="145" t="s">
        <v>4064</v>
      </c>
      <c r="K603" s="2636" t="s">
        <v>4066</v>
      </c>
      <c r="L603" s="2648"/>
    </row>
    <row r="604" spans="3:12" ht="101.25" customHeight="1" x14ac:dyDescent="0.2">
      <c r="C604" s="133" t="s">
        <v>1344</v>
      </c>
      <c r="D604" s="131" t="s">
        <v>4067</v>
      </c>
      <c r="E604" s="509" t="s">
        <v>4058</v>
      </c>
      <c r="F604" s="131" t="s">
        <v>2348</v>
      </c>
      <c r="G604" s="131" t="s">
        <v>541</v>
      </c>
      <c r="H604" s="125" t="s">
        <v>543</v>
      </c>
      <c r="I604" s="145" t="s">
        <v>1795</v>
      </c>
      <c r="J604" s="145" t="s">
        <v>3832</v>
      </c>
      <c r="K604" s="2636" t="s">
        <v>4068</v>
      </c>
      <c r="L604" s="2648"/>
    </row>
    <row r="605" spans="3:12" ht="101.25" customHeight="1" x14ac:dyDescent="0.2">
      <c r="C605" s="133" t="s">
        <v>4060</v>
      </c>
      <c r="D605" s="131" t="s">
        <v>4059</v>
      </c>
      <c r="E605" s="509" t="s">
        <v>4058</v>
      </c>
      <c r="F605" s="131" t="s">
        <v>2348</v>
      </c>
      <c r="G605" s="131" t="s">
        <v>576</v>
      </c>
      <c r="H605" s="125" t="s">
        <v>543</v>
      </c>
      <c r="I605" s="145" t="s">
        <v>320</v>
      </c>
      <c r="J605" s="145" t="s">
        <v>2465</v>
      </c>
      <c r="K605" s="2636" t="s">
        <v>4061</v>
      </c>
      <c r="L605" s="2648"/>
    </row>
    <row r="606" spans="3:12" ht="101.25" customHeight="1" x14ac:dyDescent="0.2">
      <c r="C606" s="133" t="s">
        <v>505</v>
      </c>
      <c r="D606" s="131" t="s">
        <v>3986</v>
      </c>
      <c r="E606" s="509" t="s">
        <v>3940</v>
      </c>
      <c r="F606" s="131" t="s">
        <v>2348</v>
      </c>
      <c r="G606" s="131" t="s">
        <v>480</v>
      </c>
      <c r="H606" s="125" t="s">
        <v>543</v>
      </c>
      <c r="I606" s="145" t="s">
        <v>320</v>
      </c>
      <c r="J606" s="145" t="s">
        <v>1523</v>
      </c>
      <c r="K606" s="2636" t="s">
        <v>3987</v>
      </c>
      <c r="L606" s="2648"/>
    </row>
    <row r="607" spans="3:12" ht="110.25" customHeight="1" x14ac:dyDescent="0.2">
      <c r="C607" s="133" t="s">
        <v>550</v>
      </c>
      <c r="D607" s="131" t="s">
        <v>3983</v>
      </c>
      <c r="E607" s="509" t="s">
        <v>3940</v>
      </c>
      <c r="F607" s="131" t="s">
        <v>2348</v>
      </c>
      <c r="G607" s="131" t="s">
        <v>541</v>
      </c>
      <c r="H607" s="125" t="s">
        <v>543</v>
      </c>
      <c r="I607" s="145" t="s">
        <v>3985</v>
      </c>
      <c r="J607" s="145" t="s">
        <v>606</v>
      </c>
      <c r="K607" s="2636" t="s">
        <v>3984</v>
      </c>
      <c r="L607" s="2648"/>
    </row>
    <row r="608" spans="3:12" ht="101.25" customHeight="1" x14ac:dyDescent="0.2">
      <c r="C608" s="133" t="s">
        <v>3412</v>
      </c>
      <c r="D608" s="131" t="s">
        <v>3981</v>
      </c>
      <c r="E608" s="509" t="s">
        <v>3940</v>
      </c>
      <c r="F608" s="131" t="s">
        <v>3121</v>
      </c>
      <c r="G608" s="131" t="s">
        <v>541</v>
      </c>
      <c r="H608" s="125" t="s">
        <v>543</v>
      </c>
      <c r="I608" s="145" t="s">
        <v>1795</v>
      </c>
      <c r="J608" s="145" t="s">
        <v>1420</v>
      </c>
      <c r="K608" s="2636" t="s">
        <v>3982</v>
      </c>
      <c r="L608" s="2648"/>
    </row>
    <row r="609" spans="3:12" ht="101.25" customHeight="1" x14ac:dyDescent="0.2">
      <c r="C609" s="133" t="s">
        <v>3412</v>
      </c>
      <c r="D609" s="131" t="s">
        <v>3978</v>
      </c>
      <c r="E609" s="509" t="s">
        <v>3940</v>
      </c>
      <c r="F609" s="131" t="s">
        <v>2348</v>
      </c>
      <c r="G609" s="131" t="s">
        <v>480</v>
      </c>
      <c r="H609" s="125" t="s">
        <v>543</v>
      </c>
      <c r="I609" s="145" t="s">
        <v>1795</v>
      </c>
      <c r="J609" s="145" t="s">
        <v>3979</v>
      </c>
      <c r="K609" s="2636" t="s">
        <v>3980</v>
      </c>
      <c r="L609" s="2648"/>
    </row>
    <row r="610" spans="3:12" ht="101.25" customHeight="1" x14ac:dyDescent="0.2">
      <c r="C610" s="133" t="s">
        <v>3412</v>
      </c>
      <c r="D610" s="131" t="s">
        <v>3975</v>
      </c>
      <c r="E610" s="509" t="s">
        <v>3940</v>
      </c>
      <c r="F610" s="131" t="s">
        <v>2348</v>
      </c>
      <c r="G610" s="131" t="s">
        <v>480</v>
      </c>
      <c r="H610" s="125" t="s">
        <v>543</v>
      </c>
      <c r="I610" s="145" t="s">
        <v>1795</v>
      </c>
      <c r="J610" s="145" t="s">
        <v>3976</v>
      </c>
      <c r="K610" s="2636" t="s">
        <v>3977</v>
      </c>
      <c r="L610" s="2648"/>
    </row>
    <row r="611" spans="3:12" ht="101.25" customHeight="1" x14ac:dyDescent="0.2">
      <c r="C611" s="133" t="s">
        <v>3412</v>
      </c>
      <c r="D611" s="131" t="s">
        <v>3972</v>
      </c>
      <c r="E611" s="509" t="s">
        <v>3940</v>
      </c>
      <c r="F611" s="131" t="s">
        <v>3121</v>
      </c>
      <c r="G611" s="131" t="s">
        <v>480</v>
      </c>
      <c r="H611" s="125" t="s">
        <v>543</v>
      </c>
      <c r="I611" s="145" t="s">
        <v>320</v>
      </c>
      <c r="J611" s="145" t="s">
        <v>1893</v>
      </c>
      <c r="K611" s="2636" t="s">
        <v>3973</v>
      </c>
      <c r="L611" s="2648"/>
    </row>
    <row r="612" spans="3:12" ht="101.25" customHeight="1" x14ac:dyDescent="0.2">
      <c r="C612" s="133" t="s">
        <v>2815</v>
      </c>
      <c r="D612" s="131" t="s">
        <v>3966</v>
      </c>
      <c r="E612" s="509" t="s">
        <v>3940</v>
      </c>
      <c r="F612" s="131" t="s">
        <v>2348</v>
      </c>
      <c r="G612" s="131" t="s">
        <v>481</v>
      </c>
      <c r="H612" s="125" t="s">
        <v>543</v>
      </c>
      <c r="I612" s="145" t="s">
        <v>320</v>
      </c>
      <c r="J612" s="145" t="s">
        <v>3967</v>
      </c>
      <c r="K612" s="2636" t="s">
        <v>3974</v>
      </c>
      <c r="L612" s="2648"/>
    </row>
    <row r="613" spans="3:12" ht="101.25" customHeight="1" x14ac:dyDescent="0.2">
      <c r="C613" s="133" t="s">
        <v>335</v>
      </c>
      <c r="D613" s="131" t="s">
        <v>3954</v>
      </c>
      <c r="E613" s="509" t="s">
        <v>3940</v>
      </c>
      <c r="F613" s="131" t="s">
        <v>2348</v>
      </c>
      <c r="G613" s="131" t="s">
        <v>541</v>
      </c>
      <c r="H613" s="125" t="s">
        <v>543</v>
      </c>
      <c r="I613" s="145" t="s">
        <v>1795</v>
      </c>
      <c r="J613" s="145" t="s">
        <v>3955</v>
      </c>
      <c r="K613" s="2636" t="s">
        <v>3956</v>
      </c>
      <c r="L613" s="2648"/>
    </row>
    <row r="614" spans="3:12" ht="116.25" customHeight="1" x14ac:dyDescent="0.2">
      <c r="C614" s="133" t="s">
        <v>1891</v>
      </c>
      <c r="D614" s="131" t="s">
        <v>3952</v>
      </c>
      <c r="E614" s="509" t="s">
        <v>3940</v>
      </c>
      <c r="F614" s="131" t="s">
        <v>2348</v>
      </c>
      <c r="G614" s="131" t="s">
        <v>576</v>
      </c>
      <c r="H614" s="125" t="s">
        <v>543</v>
      </c>
      <c r="I614" s="145" t="s">
        <v>3953</v>
      </c>
      <c r="J614" s="145" t="s">
        <v>566</v>
      </c>
      <c r="K614" s="2636" t="s">
        <v>3957</v>
      </c>
      <c r="L614" s="2648"/>
    </row>
    <row r="615" spans="3:12" ht="101.25" customHeight="1" x14ac:dyDescent="0.2">
      <c r="C615" s="133" t="s">
        <v>1891</v>
      </c>
      <c r="D615" s="131" t="s">
        <v>3939</v>
      </c>
      <c r="E615" s="509" t="s">
        <v>3940</v>
      </c>
      <c r="F615" s="131" t="s">
        <v>2348</v>
      </c>
      <c r="G615" s="131" t="s">
        <v>3942</v>
      </c>
      <c r="H615" s="125" t="s">
        <v>543</v>
      </c>
      <c r="I615" s="145" t="s">
        <v>1644</v>
      </c>
      <c r="J615" s="145" t="s">
        <v>1610</v>
      </c>
      <c r="K615" s="2636" t="s">
        <v>3941</v>
      </c>
      <c r="L615" s="2648"/>
    </row>
    <row r="616" spans="3:12" ht="101.25" customHeight="1" x14ac:dyDescent="0.2">
      <c r="C616" s="133" t="s">
        <v>636</v>
      </c>
      <c r="D616" s="131" t="s">
        <v>3867</v>
      </c>
      <c r="E616" s="509" t="s">
        <v>3821</v>
      </c>
      <c r="F616" s="131" t="s">
        <v>2348</v>
      </c>
      <c r="G616" s="131" t="s">
        <v>541</v>
      </c>
      <c r="H616" s="125" t="s">
        <v>543</v>
      </c>
      <c r="I616" s="145" t="s">
        <v>1795</v>
      </c>
      <c r="J616" s="145" t="s">
        <v>638</v>
      </c>
      <c r="K616" s="2636" t="s">
        <v>3868</v>
      </c>
      <c r="L616" s="2648"/>
    </row>
    <row r="617" spans="3:12" ht="101.25" customHeight="1" x14ac:dyDescent="0.2">
      <c r="C617" s="133" t="s">
        <v>636</v>
      </c>
      <c r="D617" s="131" t="s">
        <v>3865</v>
      </c>
      <c r="E617" s="509" t="s">
        <v>3821</v>
      </c>
      <c r="F617" s="131" t="s">
        <v>2348</v>
      </c>
      <c r="G617" s="131" t="s">
        <v>576</v>
      </c>
      <c r="H617" s="125" t="s">
        <v>543</v>
      </c>
      <c r="I617" s="145" t="s">
        <v>1795</v>
      </c>
      <c r="J617" s="145" t="s">
        <v>638</v>
      </c>
      <c r="K617" s="2636" t="s">
        <v>3866</v>
      </c>
      <c r="L617" s="2648"/>
    </row>
    <row r="618" spans="3:12" ht="101.25" customHeight="1" x14ac:dyDescent="0.2">
      <c r="C618" s="133" t="s">
        <v>505</v>
      </c>
      <c r="D618" s="131" t="s">
        <v>3844</v>
      </c>
      <c r="E618" s="509" t="s">
        <v>3821</v>
      </c>
      <c r="F618" s="131" t="s">
        <v>2348</v>
      </c>
      <c r="G618" s="131" t="s">
        <v>541</v>
      </c>
      <c r="H618" s="125" t="s">
        <v>543</v>
      </c>
      <c r="I618" s="145" t="s">
        <v>1795</v>
      </c>
      <c r="J618" s="145" t="s">
        <v>3846</v>
      </c>
      <c r="K618" s="2636" t="s">
        <v>3845</v>
      </c>
      <c r="L618" s="2648"/>
    </row>
    <row r="619" spans="3:12" ht="101.25" customHeight="1" x14ac:dyDescent="0.2">
      <c r="C619" s="133" t="s">
        <v>335</v>
      </c>
      <c r="D619" s="131" t="s">
        <v>3842</v>
      </c>
      <c r="E619" s="509" t="s">
        <v>3821</v>
      </c>
      <c r="F619" s="131" t="s">
        <v>2348</v>
      </c>
      <c r="G619" s="131" t="s">
        <v>541</v>
      </c>
      <c r="H619" s="125" t="s">
        <v>543</v>
      </c>
      <c r="I619" s="145" t="s">
        <v>1795</v>
      </c>
      <c r="J619" s="145" t="s">
        <v>760</v>
      </c>
      <c r="K619" s="2636" t="s">
        <v>3843</v>
      </c>
      <c r="L619" s="2648"/>
    </row>
    <row r="620" spans="3:12" ht="101.25" customHeight="1" x14ac:dyDescent="0.2">
      <c r="C620" s="133" t="s">
        <v>335</v>
      </c>
      <c r="D620" s="131" t="s">
        <v>3840</v>
      </c>
      <c r="E620" s="509" t="s">
        <v>3821</v>
      </c>
      <c r="F620" s="131" t="s">
        <v>2348</v>
      </c>
      <c r="G620" s="131" t="s">
        <v>541</v>
      </c>
      <c r="H620" s="125" t="s">
        <v>543</v>
      </c>
      <c r="I620" s="145" t="s">
        <v>1795</v>
      </c>
      <c r="J620" s="145" t="s">
        <v>735</v>
      </c>
      <c r="K620" s="2636" t="s">
        <v>3841</v>
      </c>
      <c r="L620" s="2648"/>
    </row>
    <row r="621" spans="3:12" ht="110.25" customHeight="1" x14ac:dyDescent="0.2">
      <c r="C621" s="133" t="s">
        <v>335</v>
      </c>
      <c r="D621" s="131" t="s">
        <v>3838</v>
      </c>
      <c r="E621" s="509" t="s">
        <v>3821</v>
      </c>
      <c r="F621" s="131" t="s">
        <v>2348</v>
      </c>
      <c r="G621" s="131" t="s">
        <v>541</v>
      </c>
      <c r="H621" s="125" t="s">
        <v>543</v>
      </c>
      <c r="I621" s="145" t="s">
        <v>1795</v>
      </c>
      <c r="J621" s="145" t="s">
        <v>711</v>
      </c>
      <c r="K621" s="2636" t="s">
        <v>3839</v>
      </c>
      <c r="L621" s="2648"/>
    </row>
    <row r="622" spans="3:12" ht="101.25" customHeight="1" x14ac:dyDescent="0.2">
      <c r="C622" s="133" t="s">
        <v>335</v>
      </c>
      <c r="D622" s="131" t="s">
        <v>3835</v>
      </c>
      <c r="E622" s="509" t="s">
        <v>3821</v>
      </c>
      <c r="F622" s="131" t="s">
        <v>2348</v>
      </c>
      <c r="G622" s="131" t="s">
        <v>541</v>
      </c>
      <c r="H622" s="125" t="s">
        <v>543</v>
      </c>
      <c r="I622" s="145" t="s">
        <v>1795</v>
      </c>
      <c r="J622" s="145" t="s">
        <v>760</v>
      </c>
      <c r="K622" s="2636" t="s">
        <v>3837</v>
      </c>
      <c r="L622" s="2648"/>
    </row>
    <row r="623" spans="3:12" ht="91.5" customHeight="1" x14ac:dyDescent="0.2">
      <c r="C623" s="133" t="s">
        <v>1418</v>
      </c>
      <c r="D623" s="131" t="s">
        <v>3827</v>
      </c>
      <c r="E623" s="509" t="s">
        <v>3821</v>
      </c>
      <c r="F623" s="131" t="s">
        <v>1419</v>
      </c>
      <c r="G623" s="131" t="s">
        <v>541</v>
      </c>
      <c r="H623" s="125" t="s">
        <v>543</v>
      </c>
      <c r="I623" s="145" t="s">
        <v>320</v>
      </c>
      <c r="J623" s="145" t="s">
        <v>710</v>
      </c>
      <c r="K623" s="2636" t="s">
        <v>3836</v>
      </c>
      <c r="L623" s="2648"/>
    </row>
    <row r="624" spans="3:12" ht="101.25" customHeight="1" x14ac:dyDescent="0.2">
      <c r="C624" s="133" t="s">
        <v>1344</v>
      </c>
      <c r="D624" s="131" t="s">
        <v>3830</v>
      </c>
      <c r="E624" s="509" t="s">
        <v>3821</v>
      </c>
      <c r="F624" s="131" t="s">
        <v>2348</v>
      </c>
      <c r="G624" s="131" t="s">
        <v>541</v>
      </c>
      <c r="H624" s="125" t="s">
        <v>543</v>
      </c>
      <c r="I624" s="145" t="s">
        <v>1795</v>
      </c>
      <c r="J624" s="145" t="s">
        <v>3832</v>
      </c>
      <c r="K624" s="2636" t="s">
        <v>3831</v>
      </c>
      <c r="L624" s="2648"/>
    </row>
    <row r="625" spans="3:12" ht="101.25" customHeight="1" x14ac:dyDescent="0.2">
      <c r="C625" s="133" t="s">
        <v>1344</v>
      </c>
      <c r="D625" s="131" t="s">
        <v>3828</v>
      </c>
      <c r="E625" s="509" t="s">
        <v>3821</v>
      </c>
      <c r="F625" s="131" t="s">
        <v>2348</v>
      </c>
      <c r="G625" s="131" t="s">
        <v>541</v>
      </c>
      <c r="H625" s="125" t="s">
        <v>543</v>
      </c>
      <c r="I625" s="145" t="s">
        <v>1795</v>
      </c>
      <c r="J625" s="145" t="s">
        <v>760</v>
      </c>
      <c r="K625" s="2636" t="s">
        <v>3829</v>
      </c>
      <c r="L625" s="2648"/>
    </row>
    <row r="626" spans="3:12" ht="101.25" customHeight="1" x14ac:dyDescent="0.2">
      <c r="C626" s="133" t="s">
        <v>1344</v>
      </c>
      <c r="D626" s="131" t="s">
        <v>3824</v>
      </c>
      <c r="E626" s="509" t="s">
        <v>3821</v>
      </c>
      <c r="F626" s="131" t="s">
        <v>2348</v>
      </c>
      <c r="G626" s="131" t="s">
        <v>541</v>
      </c>
      <c r="H626" s="125" t="s">
        <v>543</v>
      </c>
      <c r="I626" s="145" t="s">
        <v>1795</v>
      </c>
      <c r="J626" s="145" t="s">
        <v>3826</v>
      </c>
      <c r="K626" s="2636" t="s">
        <v>3825</v>
      </c>
      <c r="L626" s="2648"/>
    </row>
    <row r="627" spans="3:12" ht="101.25" customHeight="1" x14ac:dyDescent="0.2">
      <c r="C627" s="133" t="s">
        <v>3721</v>
      </c>
      <c r="D627" s="131" t="s">
        <v>3822</v>
      </c>
      <c r="E627" s="509" t="s">
        <v>3821</v>
      </c>
      <c r="F627" s="131" t="s">
        <v>2348</v>
      </c>
      <c r="G627" s="131" t="s">
        <v>541</v>
      </c>
      <c r="H627" s="125" t="s">
        <v>543</v>
      </c>
      <c r="I627" s="145" t="s">
        <v>1795</v>
      </c>
      <c r="J627" s="145" t="s">
        <v>760</v>
      </c>
      <c r="K627" s="2636" t="s">
        <v>3823</v>
      </c>
      <c r="L627" s="2648"/>
    </row>
    <row r="628" spans="3:12" ht="101.25" customHeight="1" x14ac:dyDescent="0.2">
      <c r="C628" s="133" t="s">
        <v>3766</v>
      </c>
      <c r="D628" s="131" t="s">
        <v>3767</v>
      </c>
      <c r="E628" s="509" t="s">
        <v>3679</v>
      </c>
      <c r="F628" s="131" t="s">
        <v>2348</v>
      </c>
      <c r="G628" s="131" t="s">
        <v>576</v>
      </c>
      <c r="H628" s="125" t="s">
        <v>543</v>
      </c>
      <c r="I628" s="145" t="s">
        <v>3769</v>
      </c>
      <c r="J628" s="145" t="s">
        <v>607</v>
      </c>
      <c r="K628" s="2636" t="s">
        <v>3768</v>
      </c>
      <c r="L628" s="2648"/>
    </row>
    <row r="629" spans="3:12" ht="101.25" customHeight="1" x14ac:dyDescent="0.2">
      <c r="C629" s="133" t="s">
        <v>441</v>
      </c>
      <c r="D629" s="131" t="s">
        <v>3763</v>
      </c>
      <c r="E629" s="509" t="s">
        <v>3679</v>
      </c>
      <c r="F629" s="131" t="s">
        <v>2348</v>
      </c>
      <c r="G629" s="131" t="s">
        <v>541</v>
      </c>
      <c r="H629" s="125" t="s">
        <v>543</v>
      </c>
      <c r="I629" s="145" t="s">
        <v>3765</v>
      </c>
      <c r="J629" s="145" t="s">
        <v>2083</v>
      </c>
      <c r="K629" s="2636" t="s">
        <v>3764</v>
      </c>
      <c r="L629" s="2648"/>
    </row>
    <row r="630" spans="3:12" ht="101.25" customHeight="1" x14ac:dyDescent="0.2">
      <c r="C630" s="133" t="s">
        <v>441</v>
      </c>
      <c r="D630" s="131" t="s">
        <v>3759</v>
      </c>
      <c r="E630" s="509" t="s">
        <v>3679</v>
      </c>
      <c r="F630" s="131" t="s">
        <v>2348</v>
      </c>
      <c r="G630" s="131" t="s">
        <v>541</v>
      </c>
      <c r="H630" s="125" t="s">
        <v>543</v>
      </c>
      <c r="I630" s="145" t="s">
        <v>3762</v>
      </c>
      <c r="J630" s="145" t="s">
        <v>3760</v>
      </c>
      <c r="K630" s="2636" t="s">
        <v>3761</v>
      </c>
      <c r="L630" s="2648"/>
    </row>
    <row r="631" spans="3:12" ht="101.25" customHeight="1" x14ac:dyDescent="0.2">
      <c r="C631" s="133" t="s">
        <v>1418</v>
      </c>
      <c r="D631" s="131" t="s">
        <v>3756</v>
      </c>
      <c r="E631" s="509" t="s">
        <v>3679</v>
      </c>
      <c r="F631" s="131" t="s">
        <v>2348</v>
      </c>
      <c r="G631" s="131" t="s">
        <v>541</v>
      </c>
      <c r="H631" s="125" t="s">
        <v>543</v>
      </c>
      <c r="I631" s="145" t="s">
        <v>320</v>
      </c>
      <c r="J631" s="145" t="s">
        <v>1614</v>
      </c>
      <c r="K631" s="2636" t="s">
        <v>3758</v>
      </c>
      <c r="L631" s="2648"/>
    </row>
    <row r="632" spans="3:12" ht="101.25" customHeight="1" x14ac:dyDescent="0.2">
      <c r="C632" s="133" t="s">
        <v>335</v>
      </c>
      <c r="D632" s="131" t="s">
        <v>3754</v>
      </c>
      <c r="E632" s="509" t="s">
        <v>3679</v>
      </c>
      <c r="F632" s="131" t="s">
        <v>2348</v>
      </c>
      <c r="G632" s="131" t="s">
        <v>576</v>
      </c>
      <c r="H632" s="125" t="s">
        <v>543</v>
      </c>
      <c r="I632" s="145" t="s">
        <v>1795</v>
      </c>
      <c r="J632" s="145" t="s">
        <v>3755</v>
      </c>
      <c r="K632" s="2636" t="s">
        <v>3757</v>
      </c>
      <c r="L632" s="2648"/>
    </row>
    <row r="633" spans="3:12" ht="101.25" customHeight="1" x14ac:dyDescent="0.2">
      <c r="C633" s="133" t="s">
        <v>1248</v>
      </c>
      <c r="D633" s="131" t="s">
        <v>3751</v>
      </c>
      <c r="E633" s="509" t="s">
        <v>3679</v>
      </c>
      <c r="F633" s="131" t="s">
        <v>2348</v>
      </c>
      <c r="G633" s="131" t="s">
        <v>541</v>
      </c>
      <c r="H633" s="125" t="s">
        <v>543</v>
      </c>
      <c r="I633" s="145" t="s">
        <v>3753</v>
      </c>
      <c r="J633" s="145" t="s">
        <v>1421</v>
      </c>
      <c r="K633" s="2636" t="s">
        <v>3752</v>
      </c>
      <c r="L633" s="2648"/>
    </row>
    <row r="634" spans="3:12" ht="101.25" customHeight="1" x14ac:dyDescent="0.2">
      <c r="C634" s="133" t="s">
        <v>2815</v>
      </c>
      <c r="D634" s="131" t="s">
        <v>3742</v>
      </c>
      <c r="E634" s="509" t="s">
        <v>3679</v>
      </c>
      <c r="F634" s="131" t="s">
        <v>2188</v>
      </c>
      <c r="G634" s="131" t="s">
        <v>541</v>
      </c>
      <c r="H634" s="125" t="s">
        <v>543</v>
      </c>
      <c r="I634" s="145" t="s">
        <v>1795</v>
      </c>
      <c r="J634" s="145" t="s">
        <v>3744</v>
      </c>
      <c r="K634" s="2636" t="s">
        <v>3743</v>
      </c>
      <c r="L634" s="2648"/>
    </row>
    <row r="635" spans="3:12" ht="114.75" customHeight="1" x14ac:dyDescent="0.2">
      <c r="C635" s="133" t="s">
        <v>3721</v>
      </c>
      <c r="D635" s="131" t="s">
        <v>3729</v>
      </c>
      <c r="E635" s="509" t="s">
        <v>3679</v>
      </c>
      <c r="F635" s="131" t="s">
        <v>2348</v>
      </c>
      <c r="G635" s="131" t="s">
        <v>480</v>
      </c>
      <c r="H635" s="125" t="s">
        <v>543</v>
      </c>
      <c r="I635" s="145" t="s">
        <v>1795</v>
      </c>
      <c r="J635" s="145" t="s">
        <v>611</v>
      </c>
      <c r="K635" s="2636" t="s">
        <v>3730</v>
      </c>
      <c r="L635" s="2648"/>
    </row>
    <row r="636" spans="3:12" ht="114.75" customHeight="1" x14ac:dyDescent="0.2">
      <c r="C636" s="133" t="s">
        <v>3721</v>
      </c>
      <c r="D636" s="131" t="s">
        <v>3726</v>
      </c>
      <c r="E636" s="509" t="s">
        <v>3679</v>
      </c>
      <c r="F636" s="131" t="s">
        <v>2188</v>
      </c>
      <c r="G636" s="131" t="s">
        <v>541</v>
      </c>
      <c r="H636" s="125" t="s">
        <v>543</v>
      </c>
      <c r="I636" s="145" t="s">
        <v>1795</v>
      </c>
      <c r="J636" s="145" t="s">
        <v>3728</v>
      </c>
      <c r="K636" s="2636" t="s">
        <v>3727</v>
      </c>
      <c r="L636" s="2648"/>
    </row>
    <row r="637" spans="3:12" ht="114.75" customHeight="1" x14ac:dyDescent="0.2">
      <c r="C637" s="133" t="s">
        <v>3721</v>
      </c>
      <c r="D637" s="131" t="s">
        <v>3724</v>
      </c>
      <c r="E637" s="509" t="s">
        <v>3679</v>
      </c>
      <c r="F637" s="131" t="s">
        <v>3592</v>
      </c>
      <c r="G637" s="131" t="s">
        <v>541</v>
      </c>
      <c r="H637" s="125" t="s">
        <v>543</v>
      </c>
      <c r="I637" s="145" t="s">
        <v>1795</v>
      </c>
      <c r="J637" s="145" t="s">
        <v>608</v>
      </c>
      <c r="K637" s="2636" t="s">
        <v>3725</v>
      </c>
      <c r="L637" s="2648"/>
    </row>
    <row r="638" spans="3:12" ht="114.75" customHeight="1" x14ac:dyDescent="0.2">
      <c r="C638" s="133" t="s">
        <v>3721</v>
      </c>
      <c r="D638" s="131" t="s">
        <v>3722</v>
      </c>
      <c r="E638" s="509" t="s">
        <v>3679</v>
      </c>
      <c r="F638" s="131" t="s">
        <v>3592</v>
      </c>
      <c r="G638" s="131" t="s">
        <v>576</v>
      </c>
      <c r="H638" s="125" t="s">
        <v>543</v>
      </c>
      <c r="I638" s="145" t="s">
        <v>2827</v>
      </c>
      <c r="J638" s="145" t="s">
        <v>1249</v>
      </c>
      <c r="K638" s="2636" t="s">
        <v>3723</v>
      </c>
      <c r="L638" s="2648"/>
    </row>
    <row r="639" spans="3:12" ht="123.75" customHeight="1" x14ac:dyDescent="0.2">
      <c r="C639" s="133" t="s">
        <v>3701</v>
      </c>
      <c r="D639" s="131" t="s">
        <v>3704</v>
      </c>
      <c r="E639" s="509" t="s">
        <v>3679</v>
      </c>
      <c r="F639" s="131" t="s">
        <v>2188</v>
      </c>
      <c r="G639" s="131" t="s">
        <v>3705</v>
      </c>
      <c r="H639" s="125" t="s">
        <v>543</v>
      </c>
      <c r="I639" s="145" t="s">
        <v>3708</v>
      </c>
      <c r="J639" s="145" t="s">
        <v>3707</v>
      </c>
      <c r="K639" s="2636" t="s">
        <v>3706</v>
      </c>
      <c r="L639" s="2648"/>
    </row>
    <row r="640" spans="3:12" ht="123.75" customHeight="1" x14ac:dyDescent="0.2">
      <c r="C640" s="133" t="s">
        <v>3701</v>
      </c>
      <c r="D640" s="131" t="s">
        <v>3702</v>
      </c>
      <c r="E640" s="509" t="s">
        <v>3679</v>
      </c>
      <c r="F640" s="131" t="s">
        <v>2188</v>
      </c>
      <c r="G640" s="131" t="s">
        <v>576</v>
      </c>
      <c r="H640" s="125" t="s">
        <v>543</v>
      </c>
      <c r="I640" s="145" t="s">
        <v>1795</v>
      </c>
      <c r="J640" s="145" t="s">
        <v>565</v>
      </c>
      <c r="K640" s="2636" t="s">
        <v>3703</v>
      </c>
      <c r="L640" s="2648"/>
    </row>
    <row r="641" spans="3:12" ht="102" customHeight="1" x14ac:dyDescent="0.2">
      <c r="C641" s="133" t="s">
        <v>322</v>
      </c>
      <c r="D641" s="131" t="s">
        <v>3699</v>
      </c>
      <c r="E641" s="509" t="s">
        <v>3679</v>
      </c>
      <c r="F641" s="131" t="s">
        <v>2188</v>
      </c>
      <c r="G641" s="131" t="s">
        <v>576</v>
      </c>
      <c r="H641" s="125" t="s">
        <v>543</v>
      </c>
      <c r="I641" s="145" t="s">
        <v>1899</v>
      </c>
      <c r="J641" s="145" t="s">
        <v>566</v>
      </c>
      <c r="K641" s="2636" t="s">
        <v>3700</v>
      </c>
      <c r="L641" s="2648"/>
    </row>
    <row r="642" spans="3:12" ht="117" customHeight="1" x14ac:dyDescent="0.2">
      <c r="C642" s="133" t="s">
        <v>322</v>
      </c>
      <c r="D642" s="131" t="s">
        <v>3695</v>
      </c>
      <c r="E642" s="509" t="s">
        <v>3679</v>
      </c>
      <c r="F642" s="131" t="s">
        <v>2188</v>
      </c>
      <c r="G642" s="131" t="s">
        <v>576</v>
      </c>
      <c r="H642" s="125" t="s">
        <v>543</v>
      </c>
      <c r="I642" s="145" t="s">
        <v>3698</v>
      </c>
      <c r="J642" s="145" t="s">
        <v>3697</v>
      </c>
      <c r="K642" s="2636" t="s">
        <v>3696</v>
      </c>
      <c r="L642" s="2648"/>
    </row>
    <row r="643" spans="3:12" ht="89.25" customHeight="1" x14ac:dyDescent="0.2">
      <c r="C643" s="133" t="s">
        <v>505</v>
      </c>
      <c r="D643" s="131" t="s">
        <v>3693</v>
      </c>
      <c r="E643" s="509" t="s">
        <v>3679</v>
      </c>
      <c r="F643" s="131" t="s">
        <v>2348</v>
      </c>
      <c r="G643" s="131" t="s">
        <v>541</v>
      </c>
      <c r="H643" s="125" t="s">
        <v>543</v>
      </c>
      <c r="I643" s="145" t="s">
        <v>1795</v>
      </c>
      <c r="J643" s="145" t="s">
        <v>560</v>
      </c>
      <c r="K643" s="2636" t="s">
        <v>3694</v>
      </c>
      <c r="L643" s="2648"/>
    </row>
    <row r="644" spans="3:12" ht="120" customHeight="1" x14ac:dyDescent="0.2">
      <c r="C644" s="133" t="s">
        <v>550</v>
      </c>
      <c r="D644" s="131" t="s">
        <v>3690</v>
      </c>
      <c r="E644" s="509" t="s">
        <v>3679</v>
      </c>
      <c r="F644" s="131" t="s">
        <v>2348</v>
      </c>
      <c r="G644" s="131" t="s">
        <v>576</v>
      </c>
      <c r="H644" s="125" t="s">
        <v>543</v>
      </c>
      <c r="I644" s="145" t="s">
        <v>3689</v>
      </c>
      <c r="J644" s="145" t="s">
        <v>3691</v>
      </c>
      <c r="K644" s="2636" t="s">
        <v>3692</v>
      </c>
      <c r="L644" s="2648"/>
    </row>
    <row r="645" spans="3:12" ht="120" customHeight="1" x14ac:dyDescent="0.2">
      <c r="C645" s="133" t="s">
        <v>550</v>
      </c>
      <c r="D645" s="131" t="s">
        <v>3687</v>
      </c>
      <c r="E645" s="509" t="s">
        <v>3679</v>
      </c>
      <c r="F645" s="131" t="s">
        <v>2348</v>
      </c>
      <c r="G645" s="131" t="s">
        <v>576</v>
      </c>
      <c r="H645" s="125" t="s">
        <v>543</v>
      </c>
      <c r="I645" s="145" t="s">
        <v>3689</v>
      </c>
      <c r="J645" s="145" t="s">
        <v>638</v>
      </c>
      <c r="K645" s="2636" t="s">
        <v>3688</v>
      </c>
      <c r="L645" s="2648"/>
    </row>
    <row r="646" spans="3:12" ht="89.25" customHeight="1" x14ac:dyDescent="0.2">
      <c r="C646" s="133" t="s">
        <v>1558</v>
      </c>
      <c r="D646" s="131" t="s">
        <v>3683</v>
      </c>
      <c r="E646" s="509" t="s">
        <v>3679</v>
      </c>
      <c r="F646" s="131" t="s">
        <v>2348</v>
      </c>
      <c r="G646" s="131" t="s">
        <v>541</v>
      </c>
      <c r="H646" s="125" t="s">
        <v>543</v>
      </c>
      <c r="I646" s="145" t="s">
        <v>3685</v>
      </c>
      <c r="J646" s="145" t="s">
        <v>3686</v>
      </c>
      <c r="K646" s="2636" t="s">
        <v>3684</v>
      </c>
      <c r="L646" s="2648"/>
    </row>
    <row r="647" spans="3:12" ht="117.75" customHeight="1" x14ac:dyDescent="0.2">
      <c r="C647" s="133" t="s">
        <v>321</v>
      </c>
      <c r="D647" s="131" t="s">
        <v>3678</v>
      </c>
      <c r="E647" s="509" t="s">
        <v>3679</v>
      </c>
      <c r="F647" s="131" t="s">
        <v>2348</v>
      </c>
      <c r="G647" s="131" t="s">
        <v>3680</v>
      </c>
      <c r="H647" s="125" t="s">
        <v>543</v>
      </c>
      <c r="I647" s="145" t="s">
        <v>1795</v>
      </c>
      <c r="J647" s="145" t="s">
        <v>3682</v>
      </c>
      <c r="K647" s="2636" t="s">
        <v>3681</v>
      </c>
      <c r="L647" s="2648"/>
    </row>
    <row r="648" spans="3:12" ht="89.25" customHeight="1" x14ac:dyDescent="0.2">
      <c r="C648" s="133" t="s">
        <v>505</v>
      </c>
      <c r="D648" s="131" t="s">
        <v>3595</v>
      </c>
      <c r="E648" s="509" t="s">
        <v>3565</v>
      </c>
      <c r="F648" s="131" t="s">
        <v>2348</v>
      </c>
      <c r="G648" s="131" t="s">
        <v>576</v>
      </c>
      <c r="H648" s="125" t="s">
        <v>543</v>
      </c>
      <c r="I648" s="145" t="s">
        <v>1795</v>
      </c>
      <c r="J648" s="145" t="s">
        <v>3597</v>
      </c>
      <c r="K648" s="2636" t="s">
        <v>3596</v>
      </c>
      <c r="L648" s="2648"/>
    </row>
    <row r="649" spans="3:12" ht="89.25" customHeight="1" x14ac:dyDescent="0.2">
      <c r="C649" s="133" t="s">
        <v>365</v>
      </c>
      <c r="D649" s="131" t="s">
        <v>3585</v>
      </c>
      <c r="E649" s="509" t="s">
        <v>3565</v>
      </c>
      <c r="F649" s="131" t="s">
        <v>3579</v>
      </c>
      <c r="G649" s="131" t="s">
        <v>337</v>
      </c>
      <c r="H649" s="125" t="s">
        <v>543</v>
      </c>
      <c r="I649" s="145" t="s">
        <v>320</v>
      </c>
      <c r="J649" s="145" t="s">
        <v>3588</v>
      </c>
      <c r="K649" s="2636" t="s">
        <v>3580</v>
      </c>
      <c r="L649" s="2648"/>
    </row>
    <row r="650" spans="3:12" ht="89.25" customHeight="1" x14ac:dyDescent="0.2">
      <c r="C650" s="133" t="s">
        <v>365</v>
      </c>
      <c r="D650" s="131" t="s">
        <v>3584</v>
      </c>
      <c r="E650" s="509" t="s">
        <v>3565</v>
      </c>
      <c r="F650" s="131" t="s">
        <v>1419</v>
      </c>
      <c r="G650" s="131" t="s">
        <v>480</v>
      </c>
      <c r="H650" s="125" t="s">
        <v>543</v>
      </c>
      <c r="I650" s="145" t="s">
        <v>320</v>
      </c>
      <c r="J650" s="145" t="s">
        <v>3587</v>
      </c>
      <c r="K650" s="2636" t="s">
        <v>3578</v>
      </c>
      <c r="L650" s="2648"/>
    </row>
    <row r="651" spans="3:12" ht="89.25" customHeight="1" x14ac:dyDescent="0.2">
      <c r="C651" s="133" t="s">
        <v>365</v>
      </c>
      <c r="D651" s="131" t="s">
        <v>3583</v>
      </c>
      <c r="E651" s="509" t="s">
        <v>3565</v>
      </c>
      <c r="F651" s="131" t="s">
        <v>1419</v>
      </c>
      <c r="G651" s="131" t="s">
        <v>480</v>
      </c>
      <c r="H651" s="125" t="s">
        <v>543</v>
      </c>
      <c r="I651" s="145" t="s">
        <v>320</v>
      </c>
      <c r="J651" s="145" t="s">
        <v>3586</v>
      </c>
      <c r="K651" s="2636" t="s">
        <v>3577</v>
      </c>
      <c r="L651" s="2648"/>
    </row>
    <row r="652" spans="3:12" ht="89.25" customHeight="1" x14ac:dyDescent="0.2">
      <c r="C652" s="133" t="s">
        <v>365</v>
      </c>
      <c r="D652" s="131" t="s">
        <v>3582</v>
      </c>
      <c r="E652" s="509" t="s">
        <v>3565</v>
      </c>
      <c r="F652" s="131" t="s">
        <v>2348</v>
      </c>
      <c r="G652" s="131" t="s">
        <v>576</v>
      </c>
      <c r="H652" s="125" t="s">
        <v>543</v>
      </c>
      <c r="I652" s="145" t="s">
        <v>320</v>
      </c>
      <c r="J652" s="145" t="s">
        <v>3581</v>
      </c>
      <c r="K652" s="2636" t="s">
        <v>3576</v>
      </c>
      <c r="L652" s="2648"/>
    </row>
    <row r="653" spans="3:12" ht="114" customHeight="1" x14ac:dyDescent="0.2">
      <c r="C653" s="133" t="s">
        <v>3412</v>
      </c>
      <c r="D653" s="131" t="s">
        <v>3574</v>
      </c>
      <c r="E653" s="509" t="s">
        <v>3565</v>
      </c>
      <c r="F653" s="131" t="s">
        <v>2348</v>
      </c>
      <c r="G653" s="131" t="s">
        <v>576</v>
      </c>
      <c r="H653" s="125" t="s">
        <v>543</v>
      </c>
      <c r="I653" s="145" t="s">
        <v>1795</v>
      </c>
      <c r="J653" s="145" t="s">
        <v>565</v>
      </c>
      <c r="K653" s="2636" t="s">
        <v>3575</v>
      </c>
      <c r="L653" s="2648"/>
    </row>
    <row r="654" spans="3:12" ht="114" customHeight="1" x14ac:dyDescent="0.2">
      <c r="C654" s="133" t="s">
        <v>1532</v>
      </c>
      <c r="D654" s="131" t="s">
        <v>3564</v>
      </c>
      <c r="E654" s="509" t="s">
        <v>3565</v>
      </c>
      <c r="F654" s="131" t="s">
        <v>3312</v>
      </c>
      <c r="G654" s="131" t="s">
        <v>481</v>
      </c>
      <c r="H654" s="125" t="s">
        <v>543</v>
      </c>
      <c r="I654" s="145" t="s">
        <v>1795</v>
      </c>
      <c r="J654" s="145" t="s">
        <v>3567</v>
      </c>
      <c r="K654" s="2636" t="s">
        <v>3566</v>
      </c>
      <c r="L654" s="2648"/>
    </row>
    <row r="655" spans="3:12" ht="114" customHeight="1" x14ac:dyDescent="0.2">
      <c r="C655" s="133" t="s">
        <v>550</v>
      </c>
      <c r="D655" s="131" t="s">
        <v>3422</v>
      </c>
      <c r="E655" s="509" t="s">
        <v>3405</v>
      </c>
      <c r="F655" s="131" t="s">
        <v>2188</v>
      </c>
      <c r="G655" s="131" t="s">
        <v>541</v>
      </c>
      <c r="H655" s="125" t="s">
        <v>543</v>
      </c>
      <c r="I655" s="145" t="s">
        <v>1795</v>
      </c>
      <c r="J655" s="145" t="s">
        <v>1651</v>
      </c>
      <c r="K655" s="2636" t="s">
        <v>3423</v>
      </c>
      <c r="L655" s="2648"/>
    </row>
    <row r="656" spans="3:12" ht="114" customHeight="1" x14ac:dyDescent="0.2">
      <c r="C656" s="133" t="s">
        <v>3435</v>
      </c>
      <c r="D656" s="131" t="s">
        <v>3436</v>
      </c>
      <c r="E656" s="509" t="s">
        <v>3405</v>
      </c>
      <c r="F656" s="131" t="s">
        <v>2348</v>
      </c>
      <c r="G656" s="131" t="s">
        <v>576</v>
      </c>
      <c r="H656" s="125" t="s">
        <v>543</v>
      </c>
      <c r="I656" s="145" t="s">
        <v>1795</v>
      </c>
      <c r="J656" s="145" t="s">
        <v>565</v>
      </c>
      <c r="K656" s="2636" t="s">
        <v>3437</v>
      </c>
      <c r="L656" s="2648"/>
    </row>
    <row r="657" spans="3:12" ht="114" customHeight="1" x14ac:dyDescent="0.2">
      <c r="C657" s="133" t="s">
        <v>3435</v>
      </c>
      <c r="D657" s="131" t="s">
        <v>3438</v>
      </c>
      <c r="E657" s="509" t="s">
        <v>3405</v>
      </c>
      <c r="F657" s="131" t="s">
        <v>2348</v>
      </c>
      <c r="G657" s="131" t="s">
        <v>541</v>
      </c>
      <c r="H657" s="125" t="s">
        <v>543</v>
      </c>
      <c r="I657" s="145" t="s">
        <v>1795</v>
      </c>
      <c r="J657" s="145" t="s">
        <v>693</v>
      </c>
      <c r="K657" s="2636" t="s">
        <v>3439</v>
      </c>
      <c r="L657" s="2648"/>
    </row>
    <row r="658" spans="3:12" ht="100.5" customHeight="1" x14ac:dyDescent="0.2">
      <c r="C658" s="133" t="s">
        <v>636</v>
      </c>
      <c r="D658" s="131" t="s">
        <v>3419</v>
      </c>
      <c r="E658" s="509" t="s">
        <v>3405</v>
      </c>
      <c r="F658" s="131" t="s">
        <v>2348</v>
      </c>
      <c r="G658" s="131" t="s">
        <v>576</v>
      </c>
      <c r="H658" s="125" t="s">
        <v>543</v>
      </c>
      <c r="I658" s="145" t="s">
        <v>3421</v>
      </c>
      <c r="J658" s="145" t="s">
        <v>1616</v>
      </c>
      <c r="K658" s="2636" t="s">
        <v>3420</v>
      </c>
      <c r="L658" s="2648"/>
    </row>
    <row r="659" spans="3:12" ht="100.5" customHeight="1" x14ac:dyDescent="0.2">
      <c r="C659" s="133" t="s">
        <v>636</v>
      </c>
      <c r="D659" s="131" t="s">
        <v>3416</v>
      </c>
      <c r="E659" s="509" t="s">
        <v>3405</v>
      </c>
      <c r="F659" s="131" t="s">
        <v>2348</v>
      </c>
      <c r="G659" s="131" t="s">
        <v>576</v>
      </c>
      <c r="H659" s="125" t="s">
        <v>543</v>
      </c>
      <c r="I659" s="145" t="s">
        <v>3418</v>
      </c>
      <c r="J659" s="145" t="s">
        <v>637</v>
      </c>
      <c r="K659" s="2636" t="s">
        <v>3417</v>
      </c>
      <c r="L659" s="2648"/>
    </row>
    <row r="660" spans="3:12" ht="100.5" customHeight="1" x14ac:dyDescent="0.2">
      <c r="C660" s="133" t="s">
        <v>3412</v>
      </c>
      <c r="D660" s="131" t="s">
        <v>3413</v>
      </c>
      <c r="E660" s="509" t="s">
        <v>3405</v>
      </c>
      <c r="F660" s="131" t="s">
        <v>2348</v>
      </c>
      <c r="G660" s="131" t="s">
        <v>723</v>
      </c>
      <c r="H660" s="125" t="s">
        <v>543</v>
      </c>
      <c r="I660" s="145" t="s">
        <v>3415</v>
      </c>
      <c r="J660" s="145" t="s">
        <v>559</v>
      </c>
      <c r="K660" s="2636" t="s">
        <v>3414</v>
      </c>
      <c r="L660" s="2648"/>
    </row>
    <row r="661" spans="3:12" ht="100.5" customHeight="1" x14ac:dyDescent="0.2">
      <c r="C661" s="133" t="s">
        <v>3408</v>
      </c>
      <c r="D661" s="131" t="s">
        <v>3409</v>
      </c>
      <c r="E661" s="509" t="s">
        <v>3405</v>
      </c>
      <c r="F661" s="131" t="s">
        <v>2188</v>
      </c>
      <c r="G661" s="131" t="s">
        <v>541</v>
      </c>
      <c r="H661" s="125" t="s">
        <v>543</v>
      </c>
      <c r="I661" s="145" t="s">
        <v>3315</v>
      </c>
      <c r="J661" s="145" t="s">
        <v>3411</v>
      </c>
      <c r="K661" s="2636" t="s">
        <v>3410</v>
      </c>
      <c r="L661" s="2648"/>
    </row>
    <row r="662" spans="3:12" ht="100.5" customHeight="1" x14ac:dyDescent="0.2">
      <c r="C662" s="133" t="s">
        <v>1532</v>
      </c>
      <c r="D662" s="131" t="s">
        <v>3311</v>
      </c>
      <c r="E662" s="509" t="s">
        <v>3405</v>
      </c>
      <c r="F662" s="131" t="s">
        <v>3312</v>
      </c>
      <c r="G662" s="131" t="s">
        <v>759</v>
      </c>
      <c r="H662" s="125" t="s">
        <v>543</v>
      </c>
      <c r="I662" s="145" t="s">
        <v>3315</v>
      </c>
      <c r="J662" s="145" t="s">
        <v>3407</v>
      </c>
      <c r="K662" s="2636" t="s">
        <v>3314</v>
      </c>
      <c r="L662" s="2648"/>
    </row>
    <row r="663" spans="3:12" ht="100.5" customHeight="1" x14ac:dyDescent="0.2">
      <c r="C663" s="133" t="s">
        <v>1532</v>
      </c>
      <c r="D663" s="131" t="s">
        <v>3310</v>
      </c>
      <c r="E663" s="509" t="s">
        <v>3405</v>
      </c>
      <c r="F663" s="131" t="s">
        <v>3312</v>
      </c>
      <c r="G663" s="131" t="s">
        <v>723</v>
      </c>
      <c r="H663" s="125" t="s">
        <v>543</v>
      </c>
      <c r="I663" s="145" t="s">
        <v>1795</v>
      </c>
      <c r="J663" s="145" t="s">
        <v>3406</v>
      </c>
      <c r="K663" s="2636" t="s">
        <v>3313</v>
      </c>
      <c r="L663" s="2648"/>
    </row>
    <row r="664" spans="3:12" ht="100.5" customHeight="1" x14ac:dyDescent="0.2">
      <c r="C664" s="133" t="s">
        <v>2943</v>
      </c>
      <c r="D664" s="131" t="s">
        <v>1345</v>
      </c>
      <c r="E664" s="509" t="s">
        <v>3269</v>
      </c>
      <c r="F664" s="131" t="s">
        <v>2348</v>
      </c>
      <c r="G664" s="131" t="s">
        <v>541</v>
      </c>
      <c r="H664" s="125" t="s">
        <v>543</v>
      </c>
      <c r="I664" s="145" t="s">
        <v>1795</v>
      </c>
      <c r="J664" s="145" t="s">
        <v>693</v>
      </c>
      <c r="K664" s="2636" t="s">
        <v>3304</v>
      </c>
      <c r="L664" s="2648"/>
    </row>
    <row r="665" spans="3:12" ht="100.5" customHeight="1" x14ac:dyDescent="0.2">
      <c r="C665" s="133" t="s">
        <v>335</v>
      </c>
      <c r="D665" s="131" t="s">
        <v>3326</v>
      </c>
      <c r="E665" s="509" t="s">
        <v>3269</v>
      </c>
      <c r="F665" s="131" t="s">
        <v>2348</v>
      </c>
      <c r="G665" s="131" t="s">
        <v>541</v>
      </c>
      <c r="H665" s="125" t="s">
        <v>543</v>
      </c>
      <c r="I665" s="145" t="s">
        <v>320</v>
      </c>
      <c r="J665" s="145" t="s">
        <v>1524</v>
      </c>
      <c r="K665" s="2636" t="s">
        <v>3327</v>
      </c>
      <c r="L665" s="2648"/>
    </row>
    <row r="666" spans="3:12" ht="100.5" customHeight="1" x14ac:dyDescent="0.2">
      <c r="C666" s="133" t="s">
        <v>1532</v>
      </c>
      <c r="D666" s="131" t="s">
        <v>3307</v>
      </c>
      <c r="E666" s="509" t="s">
        <v>3269</v>
      </c>
      <c r="F666" s="131" t="s">
        <v>1645</v>
      </c>
      <c r="G666" s="131" t="s">
        <v>759</v>
      </c>
      <c r="H666" s="125" t="s">
        <v>543</v>
      </c>
      <c r="I666" s="145" t="s">
        <v>1795</v>
      </c>
      <c r="J666" s="145" t="s">
        <v>3309</v>
      </c>
      <c r="K666" s="2636" t="s">
        <v>3308</v>
      </c>
      <c r="L666" s="2648"/>
    </row>
    <row r="667" spans="3:12" ht="100.5" customHeight="1" x14ac:dyDescent="0.2">
      <c r="C667" s="133" t="s">
        <v>636</v>
      </c>
      <c r="D667" s="131" t="s">
        <v>3301</v>
      </c>
      <c r="E667" s="509" t="s">
        <v>3269</v>
      </c>
      <c r="F667" s="131" t="s">
        <v>2348</v>
      </c>
      <c r="G667" s="131" t="s">
        <v>609</v>
      </c>
      <c r="H667" s="125" t="s">
        <v>543</v>
      </c>
      <c r="I667" s="145" t="s">
        <v>1795</v>
      </c>
      <c r="J667" s="145" t="s">
        <v>3303</v>
      </c>
      <c r="K667" s="2636" t="s">
        <v>3302</v>
      </c>
      <c r="L667" s="2648"/>
    </row>
    <row r="668" spans="3:12" ht="100.5" customHeight="1" x14ac:dyDescent="0.2">
      <c r="C668" s="133" t="s">
        <v>636</v>
      </c>
      <c r="D668" s="131" t="s">
        <v>3147</v>
      </c>
      <c r="E668" s="509" t="s">
        <v>3269</v>
      </c>
      <c r="F668" s="131" t="s">
        <v>2188</v>
      </c>
      <c r="G668" s="131" t="s">
        <v>541</v>
      </c>
      <c r="H668" s="125" t="s">
        <v>543</v>
      </c>
      <c r="I668" s="145" t="s">
        <v>1795</v>
      </c>
      <c r="J668" s="145" t="s">
        <v>566</v>
      </c>
      <c r="K668" s="2636" t="s">
        <v>3300</v>
      </c>
      <c r="L668" s="2648"/>
    </row>
    <row r="669" spans="3:12" ht="100.5" customHeight="1" x14ac:dyDescent="0.2">
      <c r="C669" s="133" t="s">
        <v>1615</v>
      </c>
      <c r="D669" s="131" t="s">
        <v>3298</v>
      </c>
      <c r="E669" s="509" t="s">
        <v>3269</v>
      </c>
      <c r="F669" s="131" t="s">
        <v>2348</v>
      </c>
      <c r="G669" s="131" t="s">
        <v>541</v>
      </c>
      <c r="H669" s="125" t="s">
        <v>543</v>
      </c>
      <c r="I669" s="145" t="s">
        <v>1795</v>
      </c>
      <c r="J669" s="145" t="s">
        <v>2507</v>
      </c>
      <c r="K669" s="2636" t="s">
        <v>3299</v>
      </c>
      <c r="L669" s="2648"/>
    </row>
    <row r="670" spans="3:12" ht="114.75" customHeight="1" x14ac:dyDescent="0.2">
      <c r="C670" s="133" t="s">
        <v>550</v>
      </c>
      <c r="D670" s="131" t="s">
        <v>3288</v>
      </c>
      <c r="E670" s="509" t="s">
        <v>3269</v>
      </c>
      <c r="F670" s="131" t="s">
        <v>2188</v>
      </c>
      <c r="G670" s="131" t="s">
        <v>576</v>
      </c>
      <c r="H670" s="125" t="s">
        <v>543</v>
      </c>
      <c r="I670" s="145" t="s">
        <v>1795</v>
      </c>
      <c r="J670" s="145" t="s">
        <v>559</v>
      </c>
      <c r="K670" s="2636" t="s">
        <v>3289</v>
      </c>
      <c r="L670" s="2648"/>
    </row>
    <row r="671" spans="3:12" ht="117.75" customHeight="1" x14ac:dyDescent="0.2">
      <c r="C671" s="133" t="s">
        <v>550</v>
      </c>
      <c r="D671" s="131" t="s">
        <v>3286</v>
      </c>
      <c r="E671" s="509" t="s">
        <v>3269</v>
      </c>
      <c r="F671" s="131" t="s">
        <v>2188</v>
      </c>
      <c r="G671" s="131" t="s">
        <v>541</v>
      </c>
      <c r="H671" s="125" t="s">
        <v>543</v>
      </c>
      <c r="I671" s="145" t="s">
        <v>1795</v>
      </c>
      <c r="J671" s="145" t="s">
        <v>566</v>
      </c>
      <c r="K671" s="2636" t="s">
        <v>3287</v>
      </c>
      <c r="L671" s="2648"/>
    </row>
    <row r="672" spans="3:12" ht="106.5" customHeight="1" x14ac:dyDescent="0.2">
      <c r="C672" s="133" t="s">
        <v>550</v>
      </c>
      <c r="D672" s="131" t="s">
        <v>3284</v>
      </c>
      <c r="E672" s="509" t="s">
        <v>3269</v>
      </c>
      <c r="F672" s="131" t="s">
        <v>2348</v>
      </c>
      <c r="G672" s="131" t="s">
        <v>541</v>
      </c>
      <c r="H672" s="125" t="s">
        <v>543</v>
      </c>
      <c r="I672" s="145" t="s">
        <v>1795</v>
      </c>
      <c r="J672" s="145" t="s">
        <v>735</v>
      </c>
      <c r="K672" s="2636" t="s">
        <v>3285</v>
      </c>
      <c r="L672" s="2648"/>
    </row>
    <row r="673" spans="3:12" ht="113.25" customHeight="1" x14ac:dyDescent="0.2">
      <c r="C673" s="133" t="s">
        <v>550</v>
      </c>
      <c r="D673" s="131" t="s">
        <v>3282</v>
      </c>
      <c r="E673" s="509" t="s">
        <v>3269</v>
      </c>
      <c r="F673" s="131" t="s">
        <v>2348</v>
      </c>
      <c r="G673" s="131" t="s">
        <v>576</v>
      </c>
      <c r="H673" s="125" t="s">
        <v>543</v>
      </c>
      <c r="I673" s="145" t="s">
        <v>1795</v>
      </c>
      <c r="J673" s="145" t="s">
        <v>1651</v>
      </c>
      <c r="K673" s="2636" t="s">
        <v>3283</v>
      </c>
      <c r="L673" s="2648"/>
    </row>
    <row r="674" spans="3:12" ht="100.5" customHeight="1" x14ac:dyDescent="0.2">
      <c r="C674" s="133" t="s">
        <v>1558</v>
      </c>
      <c r="D674" s="131" t="s">
        <v>3295</v>
      </c>
      <c r="E674" s="509" t="s">
        <v>3269</v>
      </c>
      <c r="F674" s="131" t="s">
        <v>2348</v>
      </c>
      <c r="G674" s="131" t="s">
        <v>576</v>
      </c>
      <c r="H674" s="125" t="s">
        <v>543</v>
      </c>
      <c r="I674" s="145" t="s">
        <v>1795</v>
      </c>
      <c r="J674" s="145" t="s">
        <v>3297</v>
      </c>
      <c r="K674" s="2636" t="s">
        <v>3296</v>
      </c>
      <c r="L674" s="2648"/>
    </row>
    <row r="675" spans="3:12" ht="93.75" customHeight="1" x14ac:dyDescent="0.2">
      <c r="C675" s="133" t="s">
        <v>1558</v>
      </c>
      <c r="D675" s="131" t="s">
        <v>3268</v>
      </c>
      <c r="E675" s="509" t="s">
        <v>3269</v>
      </c>
      <c r="F675" s="131" t="s">
        <v>2348</v>
      </c>
      <c r="G675" s="131" t="s">
        <v>541</v>
      </c>
      <c r="H675" s="125" t="s">
        <v>543</v>
      </c>
      <c r="I675" s="145" t="s">
        <v>1795</v>
      </c>
      <c r="J675" s="145" t="s">
        <v>1951</v>
      </c>
      <c r="K675" s="2636" t="s">
        <v>3270</v>
      </c>
      <c r="L675" s="2648"/>
    </row>
    <row r="676" spans="3:12" ht="93.75" customHeight="1" x14ac:dyDescent="0.2">
      <c r="C676" s="133" t="s">
        <v>305</v>
      </c>
      <c r="D676" s="131" t="s">
        <v>3171</v>
      </c>
      <c r="E676" s="654">
        <v>42262</v>
      </c>
      <c r="F676" s="131" t="s">
        <v>2348</v>
      </c>
      <c r="G676" s="131" t="s">
        <v>3172</v>
      </c>
      <c r="H676" s="125" t="s">
        <v>543</v>
      </c>
      <c r="I676" s="145" t="s">
        <v>2779</v>
      </c>
      <c r="J676" s="145" t="s">
        <v>1516</v>
      </c>
      <c r="K676" s="2636" t="s">
        <v>3173</v>
      </c>
      <c r="L676" s="2648"/>
    </row>
    <row r="677" spans="3:12" ht="102" customHeight="1" x14ac:dyDescent="0.2">
      <c r="C677" s="133" t="s">
        <v>550</v>
      </c>
      <c r="D677" s="131" t="s">
        <v>3153</v>
      </c>
      <c r="E677" s="654">
        <v>42262</v>
      </c>
      <c r="F677" s="131" t="s">
        <v>2348</v>
      </c>
      <c r="G677" s="131" t="s">
        <v>541</v>
      </c>
      <c r="H677" s="125" t="s">
        <v>543</v>
      </c>
      <c r="I677" s="145" t="s">
        <v>1795</v>
      </c>
      <c r="J677" s="145" t="s">
        <v>3154</v>
      </c>
      <c r="K677" s="2636" t="s">
        <v>3155</v>
      </c>
      <c r="L677" s="2648"/>
    </row>
    <row r="678" spans="3:12" ht="105" customHeight="1" x14ac:dyDescent="0.2">
      <c r="C678" s="133" t="s">
        <v>322</v>
      </c>
      <c r="D678" s="131" t="s">
        <v>2972</v>
      </c>
      <c r="E678" s="654">
        <v>42262</v>
      </c>
      <c r="F678" s="131" t="s">
        <v>2188</v>
      </c>
      <c r="G678" s="131" t="s">
        <v>541</v>
      </c>
      <c r="H678" s="125" t="s">
        <v>543</v>
      </c>
      <c r="I678" s="145" t="s">
        <v>1795</v>
      </c>
      <c r="J678" s="145" t="s">
        <v>566</v>
      </c>
      <c r="K678" s="2636" t="s">
        <v>3151</v>
      </c>
      <c r="L678" s="2648"/>
    </row>
    <row r="679" spans="3:12" ht="103.5" customHeight="1" x14ac:dyDescent="0.2">
      <c r="C679" s="133" t="s">
        <v>322</v>
      </c>
      <c r="D679" s="131" t="s">
        <v>2975</v>
      </c>
      <c r="E679" s="654">
        <v>42262</v>
      </c>
      <c r="F679" s="131" t="s">
        <v>2188</v>
      </c>
      <c r="G679" s="131" t="s">
        <v>576</v>
      </c>
      <c r="H679" s="125" t="s">
        <v>543</v>
      </c>
      <c r="I679" s="145" t="s">
        <v>2977</v>
      </c>
      <c r="J679" s="145" t="s">
        <v>1651</v>
      </c>
      <c r="K679" s="2636" t="s">
        <v>3152</v>
      </c>
      <c r="L679" s="2648"/>
    </row>
    <row r="680" spans="3:12" ht="93.75" customHeight="1" x14ac:dyDescent="0.2">
      <c r="C680" s="133" t="s">
        <v>322</v>
      </c>
      <c r="D680" s="131" t="s">
        <v>3149</v>
      </c>
      <c r="E680" s="654">
        <v>42262</v>
      </c>
      <c r="F680" s="131" t="s">
        <v>2348</v>
      </c>
      <c r="G680" s="131" t="s">
        <v>541</v>
      </c>
      <c r="H680" s="125" t="s">
        <v>543</v>
      </c>
      <c r="I680" s="145" t="s">
        <v>320</v>
      </c>
      <c r="J680" s="145" t="s">
        <v>735</v>
      </c>
      <c r="K680" s="2636" t="s">
        <v>3150</v>
      </c>
      <c r="L680" s="2648"/>
    </row>
    <row r="681" spans="3:12" ht="93.75" customHeight="1" x14ac:dyDescent="0.2">
      <c r="C681" s="133" t="s">
        <v>636</v>
      </c>
      <c r="D681" s="131" t="s">
        <v>3147</v>
      </c>
      <c r="E681" s="654">
        <v>42262</v>
      </c>
      <c r="F681" s="131" t="s">
        <v>2188</v>
      </c>
      <c r="G681" s="131" t="s">
        <v>541</v>
      </c>
      <c r="H681" s="125" t="s">
        <v>543</v>
      </c>
      <c r="I681" s="145" t="s">
        <v>1795</v>
      </c>
      <c r="J681" s="145" t="s">
        <v>566</v>
      </c>
      <c r="K681" s="2636" t="s">
        <v>3148</v>
      </c>
      <c r="L681" s="2648"/>
    </row>
    <row r="682" spans="3:12" ht="93.75" customHeight="1" x14ac:dyDescent="0.2">
      <c r="C682" s="133" t="s">
        <v>636</v>
      </c>
      <c r="D682" s="131" t="s">
        <v>3145</v>
      </c>
      <c r="E682" s="654">
        <v>42262</v>
      </c>
      <c r="F682" s="131" t="s">
        <v>1847</v>
      </c>
      <c r="G682" s="131" t="s">
        <v>1515</v>
      </c>
      <c r="H682" s="125" t="s">
        <v>543</v>
      </c>
      <c r="I682" s="145" t="s">
        <v>1250</v>
      </c>
      <c r="J682" s="145" t="s">
        <v>608</v>
      </c>
      <c r="K682" s="2636" t="s">
        <v>3146</v>
      </c>
      <c r="L682" s="2648"/>
    </row>
    <row r="683" spans="3:12" ht="93.75" customHeight="1" x14ac:dyDescent="0.2">
      <c r="C683" s="133" t="s">
        <v>636</v>
      </c>
      <c r="D683" s="131" t="s">
        <v>3142</v>
      </c>
      <c r="E683" s="654">
        <v>42262</v>
      </c>
      <c r="F683" s="131" t="s">
        <v>2348</v>
      </c>
      <c r="G683" s="131" t="s">
        <v>480</v>
      </c>
      <c r="H683" s="125" t="s">
        <v>543</v>
      </c>
      <c r="I683" s="145" t="s">
        <v>3144</v>
      </c>
      <c r="J683" s="145" t="s">
        <v>1614</v>
      </c>
      <c r="K683" s="2636" t="s">
        <v>3143</v>
      </c>
      <c r="L683" s="2648"/>
    </row>
    <row r="684" spans="3:12" ht="100.5" customHeight="1" x14ac:dyDescent="0.2">
      <c r="C684" s="133" t="s">
        <v>3124</v>
      </c>
      <c r="D684" s="131" t="s">
        <v>3128</v>
      </c>
      <c r="E684" s="654">
        <v>42262</v>
      </c>
      <c r="F684" s="131" t="s">
        <v>3126</v>
      </c>
      <c r="G684" s="131" t="s">
        <v>541</v>
      </c>
      <c r="H684" s="125" t="s">
        <v>543</v>
      </c>
      <c r="I684" s="145" t="s">
        <v>1795</v>
      </c>
      <c r="J684" s="145" t="s">
        <v>3127</v>
      </c>
      <c r="K684" s="2636" t="s">
        <v>3130</v>
      </c>
      <c r="L684" s="2648"/>
    </row>
    <row r="685" spans="3:12" ht="105" customHeight="1" x14ac:dyDescent="0.2">
      <c r="C685" s="133" t="s">
        <v>3124</v>
      </c>
      <c r="D685" s="131" t="s">
        <v>3125</v>
      </c>
      <c r="E685" s="654">
        <v>42262</v>
      </c>
      <c r="F685" s="131" t="s">
        <v>3126</v>
      </c>
      <c r="G685" s="131" t="s">
        <v>480</v>
      </c>
      <c r="H685" s="125" t="s">
        <v>543</v>
      </c>
      <c r="I685" s="145" t="s">
        <v>1795</v>
      </c>
      <c r="J685" s="145" t="s">
        <v>3131</v>
      </c>
      <c r="K685" s="2636" t="s">
        <v>3129</v>
      </c>
      <c r="L685" s="2648"/>
    </row>
    <row r="686" spans="3:12" ht="93.75" customHeight="1" x14ac:dyDescent="0.2">
      <c r="C686" s="133" t="s">
        <v>636</v>
      </c>
      <c r="D686" s="131" t="s">
        <v>2995</v>
      </c>
      <c r="E686" s="131" t="s">
        <v>2936</v>
      </c>
      <c r="F686" s="131" t="s">
        <v>2188</v>
      </c>
      <c r="G686" s="131" t="s">
        <v>541</v>
      </c>
      <c r="H686" s="125" t="s">
        <v>543</v>
      </c>
      <c r="I686" s="145" t="s">
        <v>1795</v>
      </c>
      <c r="J686" s="145" t="s">
        <v>1253</v>
      </c>
      <c r="K686" s="2636" t="s">
        <v>2996</v>
      </c>
      <c r="L686" s="2648"/>
    </row>
    <row r="687" spans="3:12" ht="108" customHeight="1" x14ac:dyDescent="0.2">
      <c r="C687" s="133" t="s">
        <v>441</v>
      </c>
      <c r="D687" s="131" t="s">
        <v>2993</v>
      </c>
      <c r="E687" s="131" t="s">
        <v>2936</v>
      </c>
      <c r="F687" s="131" t="s">
        <v>2188</v>
      </c>
      <c r="G687" s="131" t="s">
        <v>541</v>
      </c>
      <c r="H687" s="125" t="s">
        <v>543</v>
      </c>
      <c r="I687" s="145" t="s">
        <v>320</v>
      </c>
      <c r="J687" s="145" t="s">
        <v>1614</v>
      </c>
      <c r="K687" s="2636" t="s">
        <v>2994</v>
      </c>
      <c r="L687" s="2648"/>
    </row>
    <row r="688" spans="3:12" ht="86.25" customHeight="1" x14ac:dyDescent="0.2">
      <c r="C688" s="133" t="s">
        <v>335</v>
      </c>
      <c r="D688" s="131" t="s">
        <v>2997</v>
      </c>
      <c r="E688" s="131" t="s">
        <v>2936</v>
      </c>
      <c r="F688" s="131" t="s">
        <v>2348</v>
      </c>
      <c r="G688" s="131" t="s">
        <v>480</v>
      </c>
      <c r="H688" s="125" t="s">
        <v>543</v>
      </c>
      <c r="I688" s="145" t="s">
        <v>320</v>
      </c>
      <c r="J688" s="145" t="s">
        <v>2999</v>
      </c>
      <c r="K688" s="2636" t="s">
        <v>2998</v>
      </c>
      <c r="L688" s="2648"/>
    </row>
    <row r="689" spans="3:12" ht="108" customHeight="1" x14ac:dyDescent="0.2">
      <c r="C689" s="133" t="s">
        <v>335</v>
      </c>
      <c r="D689" s="131" t="s">
        <v>2991</v>
      </c>
      <c r="E689" s="131" t="s">
        <v>2936</v>
      </c>
      <c r="F689" s="131" t="s">
        <v>2348</v>
      </c>
      <c r="G689" s="131" t="s">
        <v>541</v>
      </c>
      <c r="H689" s="125" t="s">
        <v>543</v>
      </c>
      <c r="I689" s="145" t="s">
        <v>1795</v>
      </c>
      <c r="J689" s="145" t="s">
        <v>2990</v>
      </c>
      <c r="K689" s="2636" t="s">
        <v>2992</v>
      </c>
      <c r="L689" s="2648"/>
    </row>
    <row r="690" spans="3:12" ht="108" customHeight="1" x14ac:dyDescent="0.2">
      <c r="C690" s="133" t="s">
        <v>2985</v>
      </c>
      <c r="D690" s="131" t="s">
        <v>2986</v>
      </c>
      <c r="E690" s="131" t="s">
        <v>2936</v>
      </c>
      <c r="F690" s="131" t="s">
        <v>2348</v>
      </c>
      <c r="G690" s="131" t="s">
        <v>541</v>
      </c>
      <c r="H690" s="125" t="s">
        <v>543</v>
      </c>
      <c r="I690" s="145" t="s">
        <v>1795</v>
      </c>
      <c r="J690" s="145" t="s">
        <v>568</v>
      </c>
      <c r="K690" s="2636" t="s">
        <v>2987</v>
      </c>
      <c r="L690" s="2648"/>
    </row>
    <row r="691" spans="3:12" ht="108" customHeight="1" x14ac:dyDescent="0.2">
      <c r="C691" s="133" t="s">
        <v>1952</v>
      </c>
      <c r="D691" s="131" t="s">
        <v>2979</v>
      </c>
      <c r="E691" s="131" t="s">
        <v>2936</v>
      </c>
      <c r="F691" s="131" t="s">
        <v>2348</v>
      </c>
      <c r="G691" s="131" t="s">
        <v>576</v>
      </c>
      <c r="H691" s="125" t="s">
        <v>543</v>
      </c>
      <c r="I691" s="145" t="s">
        <v>2981</v>
      </c>
      <c r="J691" s="145" t="s">
        <v>2982</v>
      </c>
      <c r="K691" s="2636" t="s">
        <v>2980</v>
      </c>
      <c r="L691" s="2648"/>
    </row>
    <row r="692" spans="3:12" ht="108" customHeight="1" x14ac:dyDescent="0.2">
      <c r="C692" s="133" t="s">
        <v>322</v>
      </c>
      <c r="D692" s="131" t="s">
        <v>2975</v>
      </c>
      <c r="E692" s="131" t="s">
        <v>2936</v>
      </c>
      <c r="F692" s="131" t="s">
        <v>2188</v>
      </c>
      <c r="G692" s="131" t="s">
        <v>576</v>
      </c>
      <c r="H692" s="125" t="s">
        <v>543</v>
      </c>
      <c r="I692" s="145" t="s">
        <v>2977</v>
      </c>
      <c r="J692" s="145" t="s">
        <v>2978</v>
      </c>
      <c r="K692" s="2636" t="s">
        <v>2976</v>
      </c>
      <c r="L692" s="2648"/>
    </row>
    <row r="693" spans="3:12" ht="108" customHeight="1" x14ac:dyDescent="0.2">
      <c r="C693" s="133" t="s">
        <v>322</v>
      </c>
      <c r="D693" s="131" t="s">
        <v>2972</v>
      </c>
      <c r="E693" s="131" t="s">
        <v>2936</v>
      </c>
      <c r="F693" s="131" t="s">
        <v>2188</v>
      </c>
      <c r="G693" s="131" t="s">
        <v>576</v>
      </c>
      <c r="H693" s="125" t="s">
        <v>543</v>
      </c>
      <c r="I693" s="145" t="s">
        <v>1795</v>
      </c>
      <c r="J693" s="145" t="s">
        <v>566</v>
      </c>
      <c r="K693" s="2636" t="s">
        <v>2974</v>
      </c>
      <c r="L693" s="2648"/>
    </row>
    <row r="694" spans="3:12" ht="108" customHeight="1" x14ac:dyDescent="0.2">
      <c r="C694" s="133" t="s">
        <v>322</v>
      </c>
      <c r="D694" s="131" t="s">
        <v>2973</v>
      </c>
      <c r="E694" s="131" t="s">
        <v>2936</v>
      </c>
      <c r="F694" s="131" t="s">
        <v>2188</v>
      </c>
      <c r="G694" s="131" t="s">
        <v>576</v>
      </c>
      <c r="H694" s="125" t="s">
        <v>543</v>
      </c>
      <c r="I694" s="145" t="s">
        <v>2970</v>
      </c>
      <c r="J694" s="145" t="s">
        <v>2971</v>
      </c>
      <c r="K694" s="2636" t="s">
        <v>2969</v>
      </c>
      <c r="L694" s="2648"/>
    </row>
    <row r="695" spans="3:12" ht="108" customHeight="1" x14ac:dyDescent="0.2">
      <c r="C695" s="133" t="s">
        <v>322</v>
      </c>
      <c r="D695" s="131" t="s">
        <v>2967</v>
      </c>
      <c r="E695" s="131" t="s">
        <v>2936</v>
      </c>
      <c r="F695" s="131" t="s">
        <v>2348</v>
      </c>
      <c r="G695" s="131" t="s">
        <v>541</v>
      </c>
      <c r="H695" s="125" t="s">
        <v>543</v>
      </c>
      <c r="I695" s="145" t="s">
        <v>320</v>
      </c>
      <c r="J695" s="145" t="s">
        <v>2775</v>
      </c>
      <c r="K695" s="2636" t="s">
        <v>2968</v>
      </c>
      <c r="L695" s="2648"/>
    </row>
    <row r="696" spans="3:12" ht="108" customHeight="1" x14ac:dyDescent="0.2">
      <c r="C696" s="133" t="s">
        <v>1558</v>
      </c>
      <c r="D696" s="131" t="s">
        <v>2956</v>
      </c>
      <c r="E696" s="131" t="s">
        <v>2936</v>
      </c>
      <c r="F696" s="131" t="s">
        <v>2348</v>
      </c>
      <c r="G696" s="131" t="s">
        <v>541</v>
      </c>
      <c r="H696" s="125" t="s">
        <v>543</v>
      </c>
      <c r="I696" s="145" t="s">
        <v>1795</v>
      </c>
      <c r="J696" s="145" t="s">
        <v>2958</v>
      </c>
      <c r="K696" s="2636" t="s">
        <v>2957</v>
      </c>
      <c r="L696" s="2648"/>
    </row>
    <row r="697" spans="3:12" ht="108" customHeight="1" x14ac:dyDescent="0.2">
      <c r="C697" s="133" t="s">
        <v>1558</v>
      </c>
      <c r="D697" s="131" t="s">
        <v>2954</v>
      </c>
      <c r="E697" s="131" t="s">
        <v>2936</v>
      </c>
      <c r="F697" s="131" t="s">
        <v>1847</v>
      </c>
      <c r="G697" s="131" t="s">
        <v>723</v>
      </c>
      <c r="H697" s="125" t="s">
        <v>543</v>
      </c>
      <c r="I697" s="145" t="s">
        <v>1795</v>
      </c>
      <c r="J697" s="145" t="s">
        <v>2822</v>
      </c>
      <c r="K697" s="2636" t="s">
        <v>2955</v>
      </c>
      <c r="L697" s="2648"/>
    </row>
    <row r="698" spans="3:12" ht="108" customHeight="1" x14ac:dyDescent="0.2">
      <c r="C698" s="133" t="s">
        <v>2943</v>
      </c>
      <c r="D698" s="131" t="s">
        <v>2946</v>
      </c>
      <c r="E698" s="131" t="s">
        <v>2936</v>
      </c>
      <c r="F698" s="131" t="s">
        <v>2799</v>
      </c>
      <c r="G698" s="131" t="s">
        <v>576</v>
      </c>
      <c r="H698" s="125" t="s">
        <v>543</v>
      </c>
      <c r="I698" s="145" t="s">
        <v>2942</v>
      </c>
      <c r="J698" s="145" t="s">
        <v>566</v>
      </c>
      <c r="K698" s="2636" t="s">
        <v>2949</v>
      </c>
      <c r="L698" s="2648"/>
    </row>
    <row r="699" spans="3:12" ht="108" customHeight="1" x14ac:dyDescent="0.2">
      <c r="C699" s="133" t="s">
        <v>2943</v>
      </c>
      <c r="D699" s="131" t="s">
        <v>2944</v>
      </c>
      <c r="E699" s="131" t="s">
        <v>2936</v>
      </c>
      <c r="F699" s="131" t="s">
        <v>2188</v>
      </c>
      <c r="G699" s="131" t="s">
        <v>576</v>
      </c>
      <c r="H699" s="125" t="s">
        <v>543</v>
      </c>
      <c r="I699" s="145" t="s">
        <v>2945</v>
      </c>
      <c r="J699" s="145" t="s">
        <v>638</v>
      </c>
      <c r="K699" s="2636" t="s">
        <v>2947</v>
      </c>
      <c r="L699" s="2648"/>
    </row>
    <row r="700" spans="3:12" ht="108" customHeight="1" x14ac:dyDescent="0.2">
      <c r="C700" s="133" t="s">
        <v>2815</v>
      </c>
      <c r="D700" s="131" t="s">
        <v>2940</v>
      </c>
      <c r="E700" s="131" t="s">
        <v>2936</v>
      </c>
      <c r="F700" s="131" t="s">
        <v>2188</v>
      </c>
      <c r="G700" s="131" t="s">
        <v>576</v>
      </c>
      <c r="H700" s="125" t="s">
        <v>543</v>
      </c>
      <c r="I700" s="145" t="s">
        <v>2942</v>
      </c>
      <c r="J700" s="145" t="s">
        <v>2941</v>
      </c>
      <c r="K700" s="2636" t="s">
        <v>2948</v>
      </c>
      <c r="L700" s="2648"/>
    </row>
    <row r="701" spans="3:12" ht="108" customHeight="1" x14ac:dyDescent="0.2">
      <c r="C701" s="133" t="s">
        <v>505</v>
      </c>
      <c r="D701" s="131" t="s">
        <v>2935</v>
      </c>
      <c r="E701" s="510" t="s">
        <v>2936</v>
      </c>
      <c r="F701" s="131" t="s">
        <v>1847</v>
      </c>
      <c r="G701" s="131" t="s">
        <v>576</v>
      </c>
      <c r="H701" s="125" t="s">
        <v>543</v>
      </c>
      <c r="I701" s="145" t="s">
        <v>1795</v>
      </c>
      <c r="J701" s="145" t="s">
        <v>1737</v>
      </c>
      <c r="K701" s="2636" t="s">
        <v>2937</v>
      </c>
      <c r="L701" s="2648"/>
    </row>
    <row r="702" spans="3:12" ht="87" customHeight="1" x14ac:dyDescent="0.2">
      <c r="C702" s="133" t="s">
        <v>336</v>
      </c>
      <c r="D702" s="131" t="s">
        <v>2837</v>
      </c>
      <c r="E702" s="510" t="s">
        <v>2762</v>
      </c>
      <c r="F702" s="131" t="s">
        <v>2799</v>
      </c>
      <c r="G702" s="131" t="s">
        <v>541</v>
      </c>
      <c r="H702" s="125" t="s">
        <v>543</v>
      </c>
      <c r="I702" s="145" t="s">
        <v>320</v>
      </c>
      <c r="J702" s="145" t="s">
        <v>760</v>
      </c>
      <c r="K702" s="2636" t="s">
        <v>2838</v>
      </c>
      <c r="L702" s="2648"/>
    </row>
    <row r="703" spans="3:12" ht="87" customHeight="1" x14ac:dyDescent="0.2">
      <c r="C703" s="133" t="s">
        <v>336</v>
      </c>
      <c r="D703" s="131" t="s">
        <v>2835</v>
      </c>
      <c r="E703" s="510" t="s">
        <v>2762</v>
      </c>
      <c r="F703" s="131" t="s">
        <v>2799</v>
      </c>
      <c r="G703" s="131" t="s">
        <v>541</v>
      </c>
      <c r="H703" s="125" t="s">
        <v>543</v>
      </c>
      <c r="I703" s="145" t="s">
        <v>320</v>
      </c>
      <c r="J703" s="145" t="s">
        <v>1557</v>
      </c>
      <c r="K703" s="2636" t="s">
        <v>2836</v>
      </c>
      <c r="L703" s="2648"/>
    </row>
    <row r="704" spans="3:12" ht="87" customHeight="1" x14ac:dyDescent="0.2">
      <c r="C704" s="133" t="s">
        <v>554</v>
      </c>
      <c r="D704" s="131" t="s">
        <v>2833</v>
      </c>
      <c r="E704" s="510" t="s">
        <v>2762</v>
      </c>
      <c r="F704" s="131" t="s">
        <v>2188</v>
      </c>
      <c r="G704" s="131" t="s">
        <v>541</v>
      </c>
      <c r="H704" s="125" t="s">
        <v>543</v>
      </c>
      <c r="I704" s="145" t="s">
        <v>320</v>
      </c>
      <c r="J704" s="145" t="s">
        <v>1614</v>
      </c>
      <c r="K704" s="2636" t="s">
        <v>2834</v>
      </c>
      <c r="L704" s="2648"/>
    </row>
    <row r="705" spans="3:12" ht="102.75" customHeight="1" x14ac:dyDescent="0.2">
      <c r="C705" s="133" t="s">
        <v>2830</v>
      </c>
      <c r="D705" s="131" t="s">
        <v>2831</v>
      </c>
      <c r="E705" s="510" t="s">
        <v>2762</v>
      </c>
      <c r="F705" s="131" t="s">
        <v>1847</v>
      </c>
      <c r="G705" s="131" t="s">
        <v>541</v>
      </c>
      <c r="H705" s="125" t="s">
        <v>543</v>
      </c>
      <c r="I705" s="145" t="s">
        <v>1795</v>
      </c>
      <c r="J705" s="145" t="s">
        <v>565</v>
      </c>
      <c r="K705" s="2636" t="s">
        <v>2832</v>
      </c>
      <c r="L705" s="2648"/>
    </row>
    <row r="706" spans="3:12" ht="91.5" customHeight="1" x14ac:dyDescent="0.2">
      <c r="C706" s="133" t="s">
        <v>1344</v>
      </c>
      <c r="D706" s="131" t="s">
        <v>2671</v>
      </c>
      <c r="E706" s="510" t="s">
        <v>2762</v>
      </c>
      <c r="F706" s="131" t="s">
        <v>2188</v>
      </c>
      <c r="G706" s="131" t="s">
        <v>541</v>
      </c>
      <c r="H706" s="125" t="s">
        <v>543</v>
      </c>
      <c r="I706" s="145" t="s">
        <v>320</v>
      </c>
      <c r="J706" s="145" t="s">
        <v>2672</v>
      </c>
      <c r="K706" s="2636" t="s">
        <v>2829</v>
      </c>
      <c r="L706" s="2648"/>
    </row>
    <row r="707" spans="3:12" ht="90" customHeight="1" x14ac:dyDescent="0.2">
      <c r="C707" s="133" t="s">
        <v>1344</v>
      </c>
      <c r="D707" s="131" t="s">
        <v>2682</v>
      </c>
      <c r="E707" s="510" t="s">
        <v>2762</v>
      </c>
      <c r="F707" s="131" t="s">
        <v>2188</v>
      </c>
      <c r="G707" s="131" t="s">
        <v>541</v>
      </c>
      <c r="H707" s="125" t="s">
        <v>543</v>
      </c>
      <c r="I707" s="145" t="s">
        <v>320</v>
      </c>
      <c r="J707" s="145" t="s">
        <v>1649</v>
      </c>
      <c r="K707" s="2636" t="s">
        <v>2828</v>
      </c>
      <c r="L707" s="2648"/>
    </row>
    <row r="708" spans="3:12" ht="102.75" customHeight="1" x14ac:dyDescent="0.2">
      <c r="C708" s="133" t="s">
        <v>1344</v>
      </c>
      <c r="D708" s="131" t="s">
        <v>2825</v>
      </c>
      <c r="E708" s="510" t="s">
        <v>2762</v>
      </c>
      <c r="F708" s="131" t="s">
        <v>2188</v>
      </c>
      <c r="G708" s="131" t="s">
        <v>576</v>
      </c>
      <c r="H708" s="125" t="s">
        <v>543</v>
      </c>
      <c r="I708" s="145" t="s">
        <v>2827</v>
      </c>
      <c r="J708" s="145" t="s">
        <v>559</v>
      </c>
      <c r="K708" s="2636" t="s">
        <v>2826</v>
      </c>
      <c r="L708" s="2648"/>
    </row>
    <row r="709" spans="3:12" ht="87" customHeight="1" x14ac:dyDescent="0.2">
      <c r="C709" s="133" t="s">
        <v>2815</v>
      </c>
      <c r="D709" s="131" t="s">
        <v>2820</v>
      </c>
      <c r="E709" s="510" t="s">
        <v>2762</v>
      </c>
      <c r="F709" s="131" t="s">
        <v>2188</v>
      </c>
      <c r="G709" s="131" t="s">
        <v>541</v>
      </c>
      <c r="H709" s="125" t="s">
        <v>543</v>
      </c>
      <c r="I709" s="145" t="s">
        <v>1795</v>
      </c>
      <c r="J709" s="145" t="s">
        <v>2822</v>
      </c>
      <c r="K709" s="2636" t="s">
        <v>2821</v>
      </c>
      <c r="L709" s="2648"/>
    </row>
    <row r="710" spans="3:12" ht="87" customHeight="1" x14ac:dyDescent="0.2">
      <c r="C710" s="133" t="s">
        <v>2815</v>
      </c>
      <c r="D710" s="131" t="s">
        <v>2816</v>
      </c>
      <c r="E710" s="510" t="s">
        <v>2762</v>
      </c>
      <c r="F710" s="131" t="s">
        <v>2188</v>
      </c>
      <c r="G710" s="131" t="s">
        <v>723</v>
      </c>
      <c r="H710" s="125" t="s">
        <v>543</v>
      </c>
      <c r="I710" s="145" t="s">
        <v>2818</v>
      </c>
      <c r="J710" s="145" t="s">
        <v>2819</v>
      </c>
      <c r="K710" s="2636" t="s">
        <v>2817</v>
      </c>
      <c r="L710" s="2648"/>
    </row>
    <row r="711" spans="3:12" ht="87" customHeight="1" x14ac:dyDescent="0.2">
      <c r="C711" s="133" t="s">
        <v>522</v>
      </c>
      <c r="D711" s="131" t="s">
        <v>2811</v>
      </c>
      <c r="E711" s="510" t="s">
        <v>2762</v>
      </c>
      <c r="F711" s="131" t="s">
        <v>2188</v>
      </c>
      <c r="G711" s="131" t="s">
        <v>541</v>
      </c>
      <c r="H711" s="125" t="s">
        <v>543</v>
      </c>
      <c r="I711" s="145" t="s">
        <v>320</v>
      </c>
      <c r="J711" s="145" t="s">
        <v>1513</v>
      </c>
      <c r="K711" s="2636" t="s">
        <v>2812</v>
      </c>
      <c r="L711" s="2648"/>
    </row>
    <row r="712" spans="3:12" ht="92.25" customHeight="1" x14ac:dyDescent="0.2">
      <c r="C712" s="133" t="s">
        <v>522</v>
      </c>
      <c r="D712" s="131" t="s">
        <v>2808</v>
      </c>
      <c r="E712" s="510" t="s">
        <v>2762</v>
      </c>
      <c r="F712" s="131" t="s">
        <v>2348</v>
      </c>
      <c r="G712" s="131" t="s">
        <v>576</v>
      </c>
      <c r="H712" s="125" t="s">
        <v>543</v>
      </c>
      <c r="I712" s="145" t="s">
        <v>320</v>
      </c>
      <c r="J712" s="145" t="s">
        <v>2810</v>
      </c>
      <c r="K712" s="2636" t="s">
        <v>2809</v>
      </c>
      <c r="L712" s="2648"/>
    </row>
    <row r="713" spans="3:12" ht="87" customHeight="1" x14ac:dyDescent="0.2">
      <c r="C713" s="133" t="s">
        <v>505</v>
      </c>
      <c r="D713" s="131" t="s">
        <v>2798</v>
      </c>
      <c r="E713" s="510" t="s">
        <v>2762</v>
      </c>
      <c r="F713" s="131" t="s">
        <v>2799</v>
      </c>
      <c r="G713" s="131" t="s">
        <v>541</v>
      </c>
      <c r="H713" s="125" t="s">
        <v>543</v>
      </c>
      <c r="I713" s="145" t="s">
        <v>2800</v>
      </c>
      <c r="J713" s="145" t="s">
        <v>2802</v>
      </c>
      <c r="K713" s="2636" t="s">
        <v>2801</v>
      </c>
      <c r="L713" s="2648"/>
    </row>
    <row r="714" spans="3:12" ht="87" customHeight="1" x14ac:dyDescent="0.2">
      <c r="C714" s="133" t="s">
        <v>505</v>
      </c>
      <c r="D714" s="131" t="s">
        <v>1895</v>
      </c>
      <c r="E714" s="510" t="s">
        <v>2762</v>
      </c>
      <c r="F714" s="131" t="s">
        <v>2799</v>
      </c>
      <c r="G714" s="131" t="s">
        <v>576</v>
      </c>
      <c r="H714" s="125" t="s">
        <v>543</v>
      </c>
      <c r="I714" s="145" t="s">
        <v>320</v>
      </c>
      <c r="J714" s="145" t="s">
        <v>1898</v>
      </c>
      <c r="K714" s="2636" t="s">
        <v>2797</v>
      </c>
      <c r="L714" s="2648"/>
    </row>
    <row r="715" spans="3:12" ht="87" customHeight="1" x14ac:dyDescent="0.2">
      <c r="C715" s="133" t="s">
        <v>505</v>
      </c>
      <c r="D715" s="131" t="s">
        <v>2795</v>
      </c>
      <c r="E715" s="510" t="s">
        <v>2762</v>
      </c>
      <c r="F715" s="131" t="s">
        <v>2799</v>
      </c>
      <c r="G715" s="131" t="s">
        <v>438</v>
      </c>
      <c r="H715" s="125" t="s">
        <v>543</v>
      </c>
      <c r="I715" s="145" t="s">
        <v>320</v>
      </c>
      <c r="J715" s="145" t="s">
        <v>1648</v>
      </c>
      <c r="K715" s="2636" t="s">
        <v>2796</v>
      </c>
      <c r="L715" s="2648"/>
    </row>
    <row r="716" spans="3:12" ht="92.25" customHeight="1" x14ac:dyDescent="0.2">
      <c r="C716" s="133" t="s">
        <v>2782</v>
      </c>
      <c r="D716" s="131" t="s">
        <v>1345</v>
      </c>
      <c r="E716" s="510" t="s">
        <v>2762</v>
      </c>
      <c r="F716" s="131" t="s">
        <v>2799</v>
      </c>
      <c r="G716" s="131" t="s">
        <v>2792</v>
      </c>
      <c r="H716" s="125" t="s">
        <v>543</v>
      </c>
      <c r="I716" s="145" t="s">
        <v>320</v>
      </c>
      <c r="J716" s="145" t="s">
        <v>568</v>
      </c>
      <c r="K716" s="2636" t="s">
        <v>2793</v>
      </c>
      <c r="L716" s="2648"/>
    </row>
    <row r="717" spans="3:12" ht="100.5" customHeight="1" x14ac:dyDescent="0.2">
      <c r="C717" s="133" t="s">
        <v>2782</v>
      </c>
      <c r="D717" s="131" t="s">
        <v>2791</v>
      </c>
      <c r="E717" s="510" t="s">
        <v>2762</v>
      </c>
      <c r="F717" s="131" t="s">
        <v>2799</v>
      </c>
      <c r="G717" s="131" t="s">
        <v>2792</v>
      </c>
      <c r="H717" s="125" t="s">
        <v>543</v>
      </c>
      <c r="I717" s="145" t="s">
        <v>1795</v>
      </c>
      <c r="J717" s="145" t="s">
        <v>711</v>
      </c>
      <c r="K717" s="2636" t="s">
        <v>2794</v>
      </c>
      <c r="L717" s="2648"/>
    </row>
    <row r="718" spans="3:12" ht="87" customHeight="1" x14ac:dyDescent="0.2">
      <c r="C718" s="133" t="s">
        <v>2782</v>
      </c>
      <c r="D718" s="131" t="s">
        <v>2788</v>
      </c>
      <c r="E718" s="510" t="s">
        <v>2762</v>
      </c>
      <c r="F718" s="131" t="s">
        <v>2799</v>
      </c>
      <c r="G718" s="131" t="s">
        <v>541</v>
      </c>
      <c r="H718" s="125" t="s">
        <v>543</v>
      </c>
      <c r="I718" s="145" t="s">
        <v>1795</v>
      </c>
      <c r="J718" s="145" t="s">
        <v>693</v>
      </c>
      <c r="K718" s="2636" t="s">
        <v>2789</v>
      </c>
      <c r="L718" s="2648"/>
    </row>
    <row r="719" spans="3:12" ht="87" customHeight="1" x14ac:dyDescent="0.2">
      <c r="C719" s="133" t="s">
        <v>2782</v>
      </c>
      <c r="D719" s="131" t="s">
        <v>2787</v>
      </c>
      <c r="E719" s="510" t="s">
        <v>2762</v>
      </c>
      <c r="F719" s="131" t="s">
        <v>2799</v>
      </c>
      <c r="G719" s="131" t="s">
        <v>576</v>
      </c>
      <c r="H719" s="125" t="s">
        <v>543</v>
      </c>
      <c r="I719" s="145" t="s">
        <v>1795</v>
      </c>
      <c r="J719" s="145" t="s">
        <v>566</v>
      </c>
      <c r="K719" s="2636" t="s">
        <v>2790</v>
      </c>
      <c r="L719" s="2648"/>
    </row>
    <row r="720" spans="3:12" ht="93" customHeight="1" x14ac:dyDescent="0.2">
      <c r="C720" s="133" t="s">
        <v>2782</v>
      </c>
      <c r="D720" s="131" t="s">
        <v>2783</v>
      </c>
      <c r="E720" s="510" t="s">
        <v>2762</v>
      </c>
      <c r="F720" s="131" t="s">
        <v>2348</v>
      </c>
      <c r="G720" s="131" t="s">
        <v>576</v>
      </c>
      <c r="H720" s="125" t="s">
        <v>543</v>
      </c>
      <c r="I720" s="145" t="s">
        <v>1795</v>
      </c>
      <c r="J720" s="145" t="s">
        <v>559</v>
      </c>
      <c r="K720" s="2636" t="s">
        <v>2786</v>
      </c>
      <c r="L720" s="2648"/>
    </row>
    <row r="721" spans="3:12" ht="87" customHeight="1" x14ac:dyDescent="0.2">
      <c r="C721" s="133" t="s">
        <v>636</v>
      </c>
      <c r="D721" s="131" t="s">
        <v>2776</v>
      </c>
      <c r="E721" s="510" t="s">
        <v>2762</v>
      </c>
      <c r="F721" s="131" t="s">
        <v>2348</v>
      </c>
      <c r="G721" s="131" t="s">
        <v>438</v>
      </c>
      <c r="H721" s="125" t="s">
        <v>543</v>
      </c>
      <c r="I721" s="145" t="s">
        <v>320</v>
      </c>
      <c r="J721" s="145" t="s">
        <v>693</v>
      </c>
      <c r="K721" s="2636" t="s">
        <v>2777</v>
      </c>
      <c r="L721" s="2648"/>
    </row>
    <row r="722" spans="3:12" ht="87" customHeight="1" x14ac:dyDescent="0.2">
      <c r="C722" s="133" t="s">
        <v>475</v>
      </c>
      <c r="D722" s="131" t="s">
        <v>2773</v>
      </c>
      <c r="E722" s="510" t="s">
        <v>2762</v>
      </c>
      <c r="F722" s="131" t="s">
        <v>1605</v>
      </c>
      <c r="G722" s="131" t="s">
        <v>480</v>
      </c>
      <c r="H722" s="125" t="s">
        <v>543</v>
      </c>
      <c r="I722" s="145" t="s">
        <v>320</v>
      </c>
      <c r="J722" s="145" t="s">
        <v>2775</v>
      </c>
      <c r="K722" s="2636" t="s">
        <v>2774</v>
      </c>
      <c r="L722" s="2648"/>
    </row>
    <row r="723" spans="3:12" ht="87" customHeight="1" x14ac:dyDescent="0.2">
      <c r="C723" s="133" t="s">
        <v>475</v>
      </c>
      <c r="D723" s="131" t="s">
        <v>2770</v>
      </c>
      <c r="E723" s="510" t="s">
        <v>2762</v>
      </c>
      <c r="F723" s="131" t="s">
        <v>1605</v>
      </c>
      <c r="G723" s="131" t="s">
        <v>438</v>
      </c>
      <c r="H723" s="125" t="s">
        <v>543</v>
      </c>
      <c r="I723" s="145" t="s">
        <v>320</v>
      </c>
      <c r="J723" s="145" t="s">
        <v>2772</v>
      </c>
      <c r="K723" s="2636" t="s">
        <v>2771</v>
      </c>
      <c r="L723" s="2648"/>
    </row>
    <row r="724" spans="3:12" ht="87" customHeight="1" x14ac:dyDescent="0.2">
      <c r="C724" s="133" t="s">
        <v>475</v>
      </c>
      <c r="D724" s="131" t="s">
        <v>2644</v>
      </c>
      <c r="E724" s="510" t="s">
        <v>2762</v>
      </c>
      <c r="F724" s="131" t="s">
        <v>1605</v>
      </c>
      <c r="G724" s="131" t="s">
        <v>337</v>
      </c>
      <c r="H724" s="125" t="s">
        <v>543</v>
      </c>
      <c r="I724" s="145" t="s">
        <v>2768</v>
      </c>
      <c r="J724" s="145" t="s">
        <v>2769</v>
      </c>
      <c r="K724" s="2636" t="s">
        <v>2767</v>
      </c>
      <c r="L724" s="2648"/>
    </row>
    <row r="725" spans="3:12" ht="87" customHeight="1" x14ac:dyDescent="0.2">
      <c r="C725" s="133" t="s">
        <v>475</v>
      </c>
      <c r="D725" s="131" t="s">
        <v>2764</v>
      </c>
      <c r="E725" s="510" t="s">
        <v>2762</v>
      </c>
      <c r="F725" s="131" t="s">
        <v>2188</v>
      </c>
      <c r="G725" s="131" t="s">
        <v>541</v>
      </c>
      <c r="H725" s="125" t="s">
        <v>543</v>
      </c>
      <c r="I725" s="145" t="s">
        <v>320</v>
      </c>
      <c r="J725" s="145" t="s">
        <v>693</v>
      </c>
      <c r="K725" s="2636" t="s">
        <v>2765</v>
      </c>
      <c r="L725" s="2648"/>
    </row>
    <row r="726" spans="3:12" ht="87" customHeight="1" x14ac:dyDescent="0.2">
      <c r="C726" s="133" t="s">
        <v>475</v>
      </c>
      <c r="D726" s="131" t="s">
        <v>2761</v>
      </c>
      <c r="E726" s="510" t="s">
        <v>2762</v>
      </c>
      <c r="F726" s="131" t="s">
        <v>2188</v>
      </c>
      <c r="G726" s="131" t="s">
        <v>480</v>
      </c>
      <c r="H726" s="125" t="s">
        <v>543</v>
      </c>
      <c r="I726" s="145" t="s">
        <v>320</v>
      </c>
      <c r="J726" s="145" t="s">
        <v>2763</v>
      </c>
      <c r="K726" s="2636" t="s">
        <v>2766</v>
      </c>
      <c r="L726" s="2648"/>
    </row>
    <row r="727" spans="3:12" ht="87" customHeight="1" x14ac:dyDescent="0.2">
      <c r="C727" s="133" t="s">
        <v>336</v>
      </c>
      <c r="D727" s="131" t="s">
        <v>2686</v>
      </c>
      <c r="E727" s="510" t="s">
        <v>2627</v>
      </c>
      <c r="F727" s="131" t="s">
        <v>1605</v>
      </c>
      <c r="G727" s="131" t="s">
        <v>541</v>
      </c>
      <c r="H727" s="125" t="s">
        <v>543</v>
      </c>
      <c r="I727" s="145" t="s">
        <v>320</v>
      </c>
      <c r="J727" s="145" t="s">
        <v>2688</v>
      </c>
      <c r="K727" s="2636" t="s">
        <v>2687</v>
      </c>
      <c r="L727" s="2648"/>
    </row>
    <row r="728" spans="3:12" ht="105" customHeight="1" x14ac:dyDescent="0.2">
      <c r="C728" s="133" t="s">
        <v>304</v>
      </c>
      <c r="D728" s="131" t="s">
        <v>2684</v>
      </c>
      <c r="E728" s="510" t="s">
        <v>2627</v>
      </c>
      <c r="F728" s="131" t="s">
        <v>1419</v>
      </c>
      <c r="G728" s="131" t="s">
        <v>480</v>
      </c>
      <c r="H728" s="125" t="s">
        <v>543</v>
      </c>
      <c r="I728" s="145" t="s">
        <v>1795</v>
      </c>
      <c r="J728" s="145" t="s">
        <v>568</v>
      </c>
      <c r="K728" s="2636" t="s">
        <v>2685</v>
      </c>
      <c r="L728" s="2648"/>
    </row>
    <row r="729" spans="3:12" ht="91.5" customHeight="1" x14ac:dyDescent="0.2">
      <c r="C729" s="133" t="s">
        <v>1086</v>
      </c>
      <c r="D729" s="131" t="s">
        <v>2682</v>
      </c>
      <c r="E729" s="510" t="s">
        <v>2627</v>
      </c>
      <c r="F729" s="131" t="s">
        <v>1605</v>
      </c>
      <c r="G729" s="131" t="s">
        <v>541</v>
      </c>
      <c r="H729" s="125" t="s">
        <v>543</v>
      </c>
      <c r="I729" s="145" t="s">
        <v>320</v>
      </c>
      <c r="J729" s="145" t="s">
        <v>2465</v>
      </c>
      <c r="K729" s="2636" t="s">
        <v>2683</v>
      </c>
      <c r="L729" s="2648"/>
    </row>
    <row r="730" spans="3:12" ht="91.5" customHeight="1" x14ac:dyDescent="0.2">
      <c r="C730" s="133" t="s">
        <v>1086</v>
      </c>
      <c r="D730" s="131" t="s">
        <v>2671</v>
      </c>
      <c r="E730" s="510" t="s">
        <v>2627</v>
      </c>
      <c r="F730" s="131" t="s">
        <v>2188</v>
      </c>
      <c r="G730" s="131" t="s">
        <v>541</v>
      </c>
      <c r="H730" s="125" t="s">
        <v>543</v>
      </c>
      <c r="I730" s="145" t="s">
        <v>320</v>
      </c>
      <c r="J730" s="145" t="s">
        <v>2672</v>
      </c>
      <c r="K730" s="2636" t="s">
        <v>2673</v>
      </c>
      <c r="L730" s="2648"/>
    </row>
    <row r="731" spans="3:12" ht="81" customHeight="1" x14ac:dyDescent="0.2">
      <c r="C731" s="133" t="s">
        <v>365</v>
      </c>
      <c r="D731" s="131" t="s">
        <v>2669</v>
      </c>
      <c r="E731" s="510" t="s">
        <v>2627</v>
      </c>
      <c r="F731" s="131" t="s">
        <v>1419</v>
      </c>
      <c r="G731" s="131" t="s">
        <v>541</v>
      </c>
      <c r="H731" s="125" t="s">
        <v>543</v>
      </c>
      <c r="I731" s="145" t="s">
        <v>2670</v>
      </c>
      <c r="J731" s="145" t="s">
        <v>606</v>
      </c>
      <c r="K731" s="2636" t="s">
        <v>2674</v>
      </c>
      <c r="L731" s="2648"/>
    </row>
    <row r="732" spans="3:12" ht="81" customHeight="1" x14ac:dyDescent="0.2">
      <c r="C732" s="133" t="s">
        <v>365</v>
      </c>
      <c r="D732" s="131" t="s">
        <v>2668</v>
      </c>
      <c r="E732" s="510" t="s">
        <v>2627</v>
      </c>
      <c r="F732" s="131" t="s">
        <v>1419</v>
      </c>
      <c r="G732" s="131" t="s">
        <v>438</v>
      </c>
      <c r="H732" s="125" t="s">
        <v>543</v>
      </c>
      <c r="I732" s="145" t="s">
        <v>320</v>
      </c>
      <c r="J732" s="145" t="s">
        <v>760</v>
      </c>
      <c r="K732" s="2636" t="s">
        <v>2675</v>
      </c>
      <c r="L732" s="2648"/>
    </row>
    <row r="733" spans="3:12" ht="81" customHeight="1" x14ac:dyDescent="0.2">
      <c r="C733" s="133" t="s">
        <v>365</v>
      </c>
      <c r="D733" s="131" t="s">
        <v>2667</v>
      </c>
      <c r="E733" s="510" t="s">
        <v>2627</v>
      </c>
      <c r="F733" s="131" t="s">
        <v>1419</v>
      </c>
      <c r="G733" s="131" t="s">
        <v>438</v>
      </c>
      <c r="H733" s="125" t="s">
        <v>543</v>
      </c>
      <c r="I733" s="145" t="s">
        <v>320</v>
      </c>
      <c r="J733" s="145" t="s">
        <v>1415</v>
      </c>
      <c r="K733" s="2636" t="s">
        <v>2676</v>
      </c>
      <c r="L733" s="2648"/>
    </row>
    <row r="734" spans="3:12" ht="93.75" customHeight="1" x14ac:dyDescent="0.2">
      <c r="C734" s="133" t="s">
        <v>365</v>
      </c>
      <c r="D734" s="131" t="s">
        <v>2666</v>
      </c>
      <c r="E734" s="510" t="s">
        <v>2627</v>
      </c>
      <c r="F734" s="131" t="s">
        <v>2550</v>
      </c>
      <c r="G734" s="131" t="s">
        <v>438</v>
      </c>
      <c r="H734" s="125" t="s">
        <v>543</v>
      </c>
      <c r="I734" s="145" t="s">
        <v>320</v>
      </c>
      <c r="J734" s="145" t="s">
        <v>693</v>
      </c>
      <c r="K734" s="2636" t="s">
        <v>2677</v>
      </c>
      <c r="L734" s="2648"/>
    </row>
    <row r="735" spans="3:12" ht="81" customHeight="1" x14ac:dyDescent="0.2">
      <c r="C735" s="133" t="s">
        <v>365</v>
      </c>
      <c r="D735" s="131" t="s">
        <v>2665</v>
      </c>
      <c r="E735" s="510" t="s">
        <v>2627</v>
      </c>
      <c r="F735" s="131" t="s">
        <v>1419</v>
      </c>
      <c r="G735" s="131" t="s">
        <v>541</v>
      </c>
      <c r="H735" s="125" t="s">
        <v>543</v>
      </c>
      <c r="I735" s="145" t="s">
        <v>320</v>
      </c>
      <c r="J735" s="145" t="s">
        <v>693</v>
      </c>
      <c r="K735" s="2636" t="s">
        <v>2678</v>
      </c>
      <c r="L735" s="2648"/>
    </row>
    <row r="736" spans="3:12" ht="81" customHeight="1" x14ac:dyDescent="0.2">
      <c r="C736" s="133" t="s">
        <v>335</v>
      </c>
      <c r="D736" s="131" t="s">
        <v>2663</v>
      </c>
      <c r="E736" s="510" t="s">
        <v>2627</v>
      </c>
      <c r="F736" s="131" t="s">
        <v>1419</v>
      </c>
      <c r="G736" s="131" t="s">
        <v>438</v>
      </c>
      <c r="H736" s="125" t="s">
        <v>543</v>
      </c>
      <c r="I736" s="145" t="s">
        <v>320</v>
      </c>
      <c r="J736" s="145" t="s">
        <v>2664</v>
      </c>
      <c r="K736" s="2636" t="s">
        <v>2679</v>
      </c>
      <c r="L736" s="2648"/>
    </row>
    <row r="737" spans="3:12" ht="81" customHeight="1" x14ac:dyDescent="0.2">
      <c r="C737" s="133" t="s">
        <v>475</v>
      </c>
      <c r="D737" s="131" t="s">
        <v>2644</v>
      </c>
      <c r="E737" s="510" t="s">
        <v>2627</v>
      </c>
      <c r="F737" s="131" t="s">
        <v>1605</v>
      </c>
      <c r="G737" s="131" t="s">
        <v>337</v>
      </c>
      <c r="H737" s="125" t="s">
        <v>543</v>
      </c>
      <c r="I737" s="145" t="s">
        <v>1899</v>
      </c>
      <c r="J737" s="145" t="s">
        <v>2645</v>
      </c>
      <c r="K737" s="2636" t="s">
        <v>2680</v>
      </c>
      <c r="L737" s="2648"/>
    </row>
    <row r="738" spans="3:12" ht="81" customHeight="1" x14ac:dyDescent="0.2">
      <c r="C738" s="133" t="s">
        <v>475</v>
      </c>
      <c r="D738" s="131" t="s">
        <v>2643</v>
      </c>
      <c r="E738" s="510" t="s">
        <v>2627</v>
      </c>
      <c r="F738" s="131" t="s">
        <v>1605</v>
      </c>
      <c r="G738" s="131" t="s">
        <v>541</v>
      </c>
      <c r="H738" s="125" t="s">
        <v>543</v>
      </c>
      <c r="I738" s="145" t="s">
        <v>320</v>
      </c>
      <c r="J738" s="145" t="s">
        <v>1513</v>
      </c>
      <c r="K738" s="2636" t="s">
        <v>2681</v>
      </c>
      <c r="L738" s="2648"/>
    </row>
    <row r="739" spans="3:12" ht="102" customHeight="1" x14ac:dyDescent="0.2">
      <c r="C739" s="133" t="s">
        <v>1558</v>
      </c>
      <c r="D739" s="131" t="s">
        <v>2639</v>
      </c>
      <c r="E739" s="510" t="s">
        <v>2627</v>
      </c>
      <c r="F739" s="131" t="s">
        <v>1605</v>
      </c>
      <c r="G739" s="131" t="s">
        <v>480</v>
      </c>
      <c r="H739" s="125" t="s">
        <v>543</v>
      </c>
      <c r="I739" s="145" t="s">
        <v>1795</v>
      </c>
      <c r="J739" s="145" t="s">
        <v>2642</v>
      </c>
      <c r="K739" s="2636" t="s">
        <v>2641</v>
      </c>
      <c r="L739" s="2648"/>
    </row>
    <row r="740" spans="3:12" ht="102" customHeight="1" x14ac:dyDescent="0.2">
      <c r="C740" s="133" t="s">
        <v>1558</v>
      </c>
      <c r="D740" s="131" t="s">
        <v>2638</v>
      </c>
      <c r="E740" s="510" t="s">
        <v>2627</v>
      </c>
      <c r="F740" s="131" t="s">
        <v>1605</v>
      </c>
      <c r="G740" s="131" t="s">
        <v>480</v>
      </c>
      <c r="H740" s="125" t="s">
        <v>543</v>
      </c>
      <c r="I740" s="145" t="s">
        <v>320</v>
      </c>
      <c r="J740" s="145" t="s">
        <v>1951</v>
      </c>
      <c r="K740" s="2636" t="s">
        <v>2640</v>
      </c>
      <c r="L740" s="2648"/>
    </row>
    <row r="741" spans="3:12" ht="102" customHeight="1" x14ac:dyDescent="0.2">
      <c r="C741" s="133" t="s">
        <v>1558</v>
      </c>
      <c r="D741" s="131" t="s">
        <v>2636</v>
      </c>
      <c r="E741" s="510" t="s">
        <v>2627</v>
      </c>
      <c r="F741" s="131" t="s">
        <v>1419</v>
      </c>
      <c r="G741" s="131" t="s">
        <v>480</v>
      </c>
      <c r="H741" s="125" t="s">
        <v>543</v>
      </c>
      <c r="I741" s="145" t="s">
        <v>320</v>
      </c>
      <c r="J741" s="145" t="s">
        <v>735</v>
      </c>
      <c r="K741" s="2636" t="s">
        <v>2637</v>
      </c>
      <c r="L741" s="2648"/>
    </row>
    <row r="742" spans="3:12" ht="102" customHeight="1" x14ac:dyDescent="0.2">
      <c r="C742" s="133" t="s">
        <v>550</v>
      </c>
      <c r="D742" s="131" t="s">
        <v>2634</v>
      </c>
      <c r="E742" s="510" t="s">
        <v>2627</v>
      </c>
      <c r="F742" s="131" t="s">
        <v>2188</v>
      </c>
      <c r="G742" s="131" t="s">
        <v>576</v>
      </c>
      <c r="H742" s="125" t="s">
        <v>543</v>
      </c>
      <c r="I742" s="145" t="s">
        <v>1795</v>
      </c>
      <c r="J742" s="145" t="s">
        <v>566</v>
      </c>
      <c r="K742" s="2636" t="s">
        <v>2635</v>
      </c>
      <c r="L742" s="2648"/>
    </row>
    <row r="743" spans="3:12" ht="102" customHeight="1" x14ac:dyDescent="0.2">
      <c r="C743" s="133" t="s">
        <v>1532</v>
      </c>
      <c r="D743" s="131" t="s">
        <v>2549</v>
      </c>
      <c r="E743" s="510" t="s">
        <v>2520</v>
      </c>
      <c r="F743" s="131" t="s">
        <v>2550</v>
      </c>
      <c r="G743" s="131" t="s">
        <v>541</v>
      </c>
      <c r="H743" s="125" t="s">
        <v>543</v>
      </c>
      <c r="I743" s="145" t="s">
        <v>320</v>
      </c>
      <c r="J743" s="145" t="s">
        <v>566</v>
      </c>
      <c r="K743" s="2636" t="s">
        <v>2551</v>
      </c>
      <c r="L743" s="2648"/>
    </row>
    <row r="744" spans="3:12" ht="102" customHeight="1" x14ac:dyDescent="0.2">
      <c r="C744" s="133" t="s">
        <v>1344</v>
      </c>
      <c r="D744" s="131" t="s">
        <v>2547</v>
      </c>
      <c r="E744" s="510" t="s">
        <v>2520</v>
      </c>
      <c r="F744" s="131" t="s">
        <v>2352</v>
      </c>
      <c r="G744" s="131" t="s">
        <v>480</v>
      </c>
      <c r="H744" s="125" t="s">
        <v>543</v>
      </c>
      <c r="I744" s="145" t="s">
        <v>320</v>
      </c>
      <c r="J744" s="145" t="s">
        <v>1512</v>
      </c>
      <c r="K744" s="2636" t="s">
        <v>2548</v>
      </c>
      <c r="L744" s="2648"/>
    </row>
    <row r="745" spans="3:12" ht="102" customHeight="1" x14ac:dyDescent="0.2">
      <c r="C745" s="133" t="s">
        <v>550</v>
      </c>
      <c r="D745" s="131" t="s">
        <v>2545</v>
      </c>
      <c r="E745" s="510" t="s">
        <v>2520</v>
      </c>
      <c r="F745" s="131" t="s">
        <v>1847</v>
      </c>
      <c r="G745" s="131" t="s">
        <v>541</v>
      </c>
      <c r="H745" s="125" t="s">
        <v>543</v>
      </c>
      <c r="I745" s="145" t="s">
        <v>1795</v>
      </c>
      <c r="J745" s="145" t="s">
        <v>559</v>
      </c>
      <c r="K745" s="2636" t="s">
        <v>2546</v>
      </c>
      <c r="L745" s="2648"/>
    </row>
    <row r="746" spans="3:12" ht="102" customHeight="1" x14ac:dyDescent="0.2">
      <c r="C746" s="133" t="s">
        <v>2538</v>
      </c>
      <c r="D746" s="131" t="s">
        <v>2539</v>
      </c>
      <c r="E746" s="510" t="s">
        <v>2520</v>
      </c>
      <c r="F746" s="131" t="s">
        <v>2352</v>
      </c>
      <c r="G746" s="131" t="s">
        <v>541</v>
      </c>
      <c r="H746" s="125" t="s">
        <v>543</v>
      </c>
      <c r="I746" s="145" t="s">
        <v>2541</v>
      </c>
      <c r="J746" s="145" t="s">
        <v>1616</v>
      </c>
      <c r="K746" s="2636" t="s">
        <v>2540</v>
      </c>
      <c r="L746" s="2648"/>
    </row>
    <row r="747" spans="3:12" ht="102" customHeight="1" x14ac:dyDescent="0.2">
      <c r="C747" s="133" t="s">
        <v>1532</v>
      </c>
      <c r="D747" s="131" t="s">
        <v>2510</v>
      </c>
      <c r="E747" s="510" t="s">
        <v>2333</v>
      </c>
      <c r="F747" s="131" t="s">
        <v>1645</v>
      </c>
      <c r="G747" s="131" t="s">
        <v>576</v>
      </c>
      <c r="H747" s="125" t="s">
        <v>543</v>
      </c>
      <c r="I747" s="145" t="s">
        <v>320</v>
      </c>
      <c r="J747" s="145" t="s">
        <v>2512</v>
      </c>
      <c r="K747" s="2636" t="s">
        <v>2513</v>
      </c>
      <c r="L747" s="2648"/>
    </row>
    <row r="748" spans="3:12" ht="102" customHeight="1" x14ac:dyDescent="0.2">
      <c r="C748" s="133" t="s">
        <v>1532</v>
      </c>
      <c r="D748" s="131">
        <v>640</v>
      </c>
      <c r="E748" s="510" t="s">
        <v>2333</v>
      </c>
      <c r="F748" s="131" t="s">
        <v>1645</v>
      </c>
      <c r="G748" s="131" t="s">
        <v>541</v>
      </c>
      <c r="H748" s="125" t="s">
        <v>543</v>
      </c>
      <c r="I748" s="145" t="s">
        <v>320</v>
      </c>
      <c r="J748" s="145" t="s">
        <v>607</v>
      </c>
      <c r="K748" s="2636" t="s">
        <v>2511</v>
      </c>
      <c r="L748" s="2648"/>
    </row>
    <row r="749" spans="3:12" ht="102" customHeight="1" x14ac:dyDescent="0.2">
      <c r="C749" s="133" t="s">
        <v>636</v>
      </c>
      <c r="D749" s="131" t="s">
        <v>2496</v>
      </c>
      <c r="E749" s="510" t="s">
        <v>2333</v>
      </c>
      <c r="F749" s="131" t="s">
        <v>2352</v>
      </c>
      <c r="G749" s="131" t="s">
        <v>723</v>
      </c>
      <c r="H749" s="125" t="s">
        <v>543</v>
      </c>
      <c r="I749" s="145" t="s">
        <v>2470</v>
      </c>
      <c r="J749" s="145" t="s">
        <v>1610</v>
      </c>
      <c r="K749" s="2636" t="s">
        <v>2497</v>
      </c>
      <c r="L749" s="2648"/>
    </row>
    <row r="750" spans="3:12" ht="102" customHeight="1" x14ac:dyDescent="0.2">
      <c r="C750" s="133" t="s">
        <v>550</v>
      </c>
      <c r="D750" s="131" t="s">
        <v>2476</v>
      </c>
      <c r="E750" s="510" t="s">
        <v>2333</v>
      </c>
      <c r="F750" s="131" t="s">
        <v>1847</v>
      </c>
      <c r="G750" s="131" t="s">
        <v>541</v>
      </c>
      <c r="H750" s="125" t="s">
        <v>543</v>
      </c>
      <c r="I750" s="145" t="s">
        <v>2470</v>
      </c>
      <c r="J750" s="145" t="s">
        <v>1651</v>
      </c>
      <c r="K750" s="2636" t="s">
        <v>2477</v>
      </c>
      <c r="L750" s="2648"/>
    </row>
    <row r="751" spans="3:12" ht="102" customHeight="1" x14ac:dyDescent="0.2">
      <c r="C751" s="133" t="s">
        <v>550</v>
      </c>
      <c r="D751" s="131" t="s">
        <v>2478</v>
      </c>
      <c r="E751" s="510" t="s">
        <v>2333</v>
      </c>
      <c r="F751" s="131" t="s">
        <v>2352</v>
      </c>
      <c r="G751" s="131" t="s">
        <v>541</v>
      </c>
      <c r="H751" s="125" t="s">
        <v>543</v>
      </c>
      <c r="I751" s="145" t="s">
        <v>2470</v>
      </c>
      <c r="J751" s="145" t="s">
        <v>607</v>
      </c>
      <c r="K751" s="2636" t="s">
        <v>2479</v>
      </c>
      <c r="L751" s="2648"/>
    </row>
    <row r="752" spans="3:12" ht="102" customHeight="1" x14ac:dyDescent="0.2">
      <c r="C752" s="133" t="s">
        <v>550</v>
      </c>
      <c r="D752" s="131" t="s">
        <v>2459</v>
      </c>
      <c r="E752" s="510" t="s">
        <v>2333</v>
      </c>
      <c r="F752" s="131" t="s">
        <v>2460</v>
      </c>
      <c r="G752" s="131" t="s">
        <v>541</v>
      </c>
      <c r="H752" s="125" t="s">
        <v>543</v>
      </c>
      <c r="I752" s="145" t="s">
        <v>2462</v>
      </c>
      <c r="J752" s="145" t="s">
        <v>735</v>
      </c>
      <c r="K752" s="2636" t="s">
        <v>2461</v>
      </c>
      <c r="L752" s="2648"/>
    </row>
    <row r="753" spans="3:12" ht="102" customHeight="1" x14ac:dyDescent="0.2">
      <c r="C753" s="133" t="s">
        <v>1558</v>
      </c>
      <c r="D753" s="131" t="s">
        <v>2473</v>
      </c>
      <c r="E753" s="510" t="s">
        <v>2333</v>
      </c>
      <c r="F753" s="131" t="s">
        <v>2460</v>
      </c>
      <c r="G753" s="131" t="s">
        <v>576</v>
      </c>
      <c r="H753" s="125" t="s">
        <v>543</v>
      </c>
      <c r="I753" s="145" t="s">
        <v>2470</v>
      </c>
      <c r="J753" s="145" t="s">
        <v>2475</v>
      </c>
      <c r="K753" s="2636" t="s">
        <v>2474</v>
      </c>
      <c r="L753" s="2648"/>
    </row>
    <row r="754" spans="3:12" ht="94.5" customHeight="1" x14ac:dyDescent="0.2">
      <c r="C754" s="133" t="s">
        <v>1558</v>
      </c>
      <c r="D754" s="131" t="s">
        <v>2456</v>
      </c>
      <c r="E754" s="510" t="s">
        <v>2333</v>
      </c>
      <c r="F754" s="131" t="s">
        <v>1847</v>
      </c>
      <c r="G754" s="131" t="s">
        <v>438</v>
      </c>
      <c r="H754" s="125" t="s">
        <v>543</v>
      </c>
      <c r="I754" s="145" t="s">
        <v>320</v>
      </c>
      <c r="J754" s="145" t="s">
        <v>2458</v>
      </c>
      <c r="K754" s="2636" t="s">
        <v>2457</v>
      </c>
      <c r="L754" s="2648"/>
    </row>
    <row r="755" spans="3:12" ht="94.5" customHeight="1" x14ac:dyDescent="0.2">
      <c r="C755" s="133" t="s">
        <v>365</v>
      </c>
      <c r="D755" s="131" t="s">
        <v>2451</v>
      </c>
      <c r="E755" s="510" t="s">
        <v>2333</v>
      </c>
      <c r="F755" s="131" t="s">
        <v>1847</v>
      </c>
      <c r="G755" s="131" t="s">
        <v>541</v>
      </c>
      <c r="H755" s="125" t="s">
        <v>543</v>
      </c>
      <c r="I755" s="145" t="s">
        <v>2366</v>
      </c>
      <c r="J755" s="145" t="s">
        <v>735</v>
      </c>
      <c r="K755" s="2636" t="s">
        <v>2453</v>
      </c>
      <c r="L755" s="2648"/>
    </row>
    <row r="756" spans="3:12" ht="94.5" customHeight="1" x14ac:dyDescent="0.2">
      <c r="C756" s="133" t="s">
        <v>1891</v>
      </c>
      <c r="D756" s="131" t="s">
        <v>2448</v>
      </c>
      <c r="E756" s="510" t="s">
        <v>2333</v>
      </c>
      <c r="F756" s="131" t="s">
        <v>2452</v>
      </c>
      <c r="G756" s="131" t="s">
        <v>576</v>
      </c>
      <c r="H756" s="125" t="s">
        <v>543</v>
      </c>
      <c r="I756" s="145" t="s">
        <v>2450</v>
      </c>
      <c r="J756" s="145" t="s">
        <v>559</v>
      </c>
      <c r="K756" s="2636" t="s">
        <v>2449</v>
      </c>
      <c r="L756" s="2648"/>
    </row>
    <row r="757" spans="3:12" ht="94.5" customHeight="1" x14ac:dyDescent="0.2">
      <c r="C757" s="133" t="s">
        <v>522</v>
      </c>
      <c r="D757" s="131" t="s">
        <v>2471</v>
      </c>
      <c r="E757" s="510" t="s">
        <v>2333</v>
      </c>
      <c r="F757" s="131" t="s">
        <v>2337</v>
      </c>
      <c r="G757" s="131" t="s">
        <v>541</v>
      </c>
      <c r="H757" s="125" t="s">
        <v>543</v>
      </c>
      <c r="I757" s="145" t="s">
        <v>1736</v>
      </c>
      <c r="J757" s="145" t="s">
        <v>1414</v>
      </c>
      <c r="K757" s="2636" t="s">
        <v>2472</v>
      </c>
      <c r="L757" s="2648"/>
    </row>
    <row r="758" spans="3:12" ht="94.5" customHeight="1" x14ac:dyDescent="0.2">
      <c r="C758" s="133" t="s">
        <v>522</v>
      </c>
      <c r="D758" s="131" t="s">
        <v>2463</v>
      </c>
      <c r="E758" s="510" t="s">
        <v>2333</v>
      </c>
      <c r="F758" s="131" t="s">
        <v>2337</v>
      </c>
      <c r="G758" s="131" t="s">
        <v>438</v>
      </c>
      <c r="H758" s="125" t="s">
        <v>543</v>
      </c>
      <c r="I758" s="145" t="s">
        <v>1736</v>
      </c>
      <c r="J758" s="145" t="s">
        <v>2465</v>
      </c>
      <c r="K758" s="2636" t="s">
        <v>2464</v>
      </c>
      <c r="L758" s="2648"/>
    </row>
    <row r="759" spans="3:12" ht="94.5" customHeight="1" x14ac:dyDescent="0.2">
      <c r="C759" s="133" t="s">
        <v>522</v>
      </c>
      <c r="D759" s="131" t="s">
        <v>2368</v>
      </c>
      <c r="E759" s="510" t="s">
        <v>2333</v>
      </c>
      <c r="F759" s="131" t="s">
        <v>2352</v>
      </c>
      <c r="G759" s="131" t="s">
        <v>576</v>
      </c>
      <c r="H759" s="125" t="s">
        <v>543</v>
      </c>
      <c r="I759" s="145" t="s">
        <v>1736</v>
      </c>
      <c r="J759" s="145" t="s">
        <v>2369</v>
      </c>
      <c r="K759" s="2636" t="s">
        <v>2370</v>
      </c>
      <c r="L759" s="2648"/>
    </row>
    <row r="760" spans="3:12" ht="94.5" customHeight="1" x14ac:dyDescent="0.2">
      <c r="C760" s="133" t="s">
        <v>1532</v>
      </c>
      <c r="D760" s="131" t="s">
        <v>2358</v>
      </c>
      <c r="E760" s="510" t="s">
        <v>2333</v>
      </c>
      <c r="F760" s="131" t="s">
        <v>2359</v>
      </c>
      <c r="G760" s="131" t="s">
        <v>438</v>
      </c>
      <c r="H760" s="125" t="s">
        <v>543</v>
      </c>
      <c r="I760" s="145" t="s">
        <v>1736</v>
      </c>
      <c r="J760" s="145" t="s">
        <v>2361</v>
      </c>
      <c r="K760" s="2636" t="s">
        <v>2360</v>
      </c>
      <c r="L760" s="2639"/>
    </row>
    <row r="761" spans="3:12" ht="94.5" customHeight="1" x14ac:dyDescent="0.2">
      <c r="C761" s="133" t="s">
        <v>322</v>
      </c>
      <c r="D761" s="131" t="s">
        <v>2351</v>
      </c>
      <c r="E761" s="510" t="s">
        <v>2333</v>
      </c>
      <c r="F761" s="131" t="s">
        <v>2352</v>
      </c>
      <c r="G761" s="131" t="s">
        <v>576</v>
      </c>
      <c r="H761" s="125" t="s">
        <v>543</v>
      </c>
      <c r="I761" s="145" t="s">
        <v>2353</v>
      </c>
      <c r="J761" s="145" t="s">
        <v>705</v>
      </c>
      <c r="K761" s="2636" t="s">
        <v>2354</v>
      </c>
      <c r="L761" s="2639"/>
    </row>
    <row r="762" spans="3:12" ht="94.5" customHeight="1" x14ac:dyDescent="0.2">
      <c r="C762" s="133" t="s">
        <v>321</v>
      </c>
      <c r="D762" s="131" t="s">
        <v>2343</v>
      </c>
      <c r="E762" s="510" t="s">
        <v>2333</v>
      </c>
      <c r="F762" s="131" t="s">
        <v>1650</v>
      </c>
      <c r="G762" s="131" t="s">
        <v>541</v>
      </c>
      <c r="H762" s="125" t="s">
        <v>543</v>
      </c>
      <c r="I762" s="145" t="s">
        <v>2344</v>
      </c>
      <c r="J762" s="145" t="s">
        <v>2345</v>
      </c>
      <c r="K762" s="2636" t="s">
        <v>2346</v>
      </c>
      <c r="L762" s="2639"/>
    </row>
    <row r="763" spans="3:12" ht="94.5" customHeight="1" x14ac:dyDescent="0.2">
      <c r="C763" s="133" t="s">
        <v>2076</v>
      </c>
      <c r="D763" s="131" t="s">
        <v>2077</v>
      </c>
      <c r="E763" s="510">
        <v>42064</v>
      </c>
      <c r="F763" s="131" t="s">
        <v>1738</v>
      </c>
      <c r="G763" s="131" t="s">
        <v>541</v>
      </c>
      <c r="H763" s="125" t="s">
        <v>543</v>
      </c>
      <c r="I763" s="145" t="s">
        <v>2078</v>
      </c>
      <c r="J763" s="145" t="s">
        <v>568</v>
      </c>
      <c r="K763" s="2636" t="s">
        <v>2079</v>
      </c>
      <c r="L763" s="2639"/>
    </row>
    <row r="764" spans="3:12" ht="94.5" customHeight="1" x14ac:dyDescent="0.2">
      <c r="C764" s="133" t="s">
        <v>2076</v>
      </c>
      <c r="D764" s="509" t="s">
        <v>2080</v>
      </c>
      <c r="E764" s="510">
        <v>42064</v>
      </c>
      <c r="F764" s="131" t="s">
        <v>1605</v>
      </c>
      <c r="G764" s="131" t="s">
        <v>480</v>
      </c>
      <c r="H764" s="125" t="s">
        <v>543</v>
      </c>
      <c r="I764" s="145" t="s">
        <v>2078</v>
      </c>
      <c r="J764" s="145" t="s">
        <v>1893</v>
      </c>
      <c r="K764" s="2636" t="s">
        <v>2081</v>
      </c>
      <c r="L764" s="2639"/>
    </row>
    <row r="765" spans="3:12" ht="94.5" customHeight="1" x14ac:dyDescent="0.2">
      <c r="C765" s="133" t="s">
        <v>2076</v>
      </c>
      <c r="D765" s="131" t="s">
        <v>2082</v>
      </c>
      <c r="E765" s="510">
        <v>42064</v>
      </c>
      <c r="F765" s="131" t="s">
        <v>1605</v>
      </c>
      <c r="G765" s="131" t="s">
        <v>438</v>
      </c>
      <c r="H765" s="125" t="s">
        <v>543</v>
      </c>
      <c r="I765" s="145" t="s">
        <v>2078</v>
      </c>
      <c r="J765" s="145" t="s">
        <v>2083</v>
      </c>
      <c r="K765" s="2636" t="s">
        <v>2084</v>
      </c>
      <c r="L765" s="2639"/>
    </row>
    <row r="766" spans="3:12" ht="94.5" customHeight="1" x14ac:dyDescent="0.2">
      <c r="C766" s="133" t="s">
        <v>475</v>
      </c>
      <c r="D766" s="131" t="s">
        <v>2085</v>
      </c>
      <c r="E766" s="510">
        <v>42064</v>
      </c>
      <c r="F766" s="131" t="s">
        <v>1605</v>
      </c>
      <c r="G766" s="131" t="s">
        <v>541</v>
      </c>
      <c r="H766" s="125" t="s">
        <v>543</v>
      </c>
      <c r="I766" s="145" t="s">
        <v>2086</v>
      </c>
      <c r="J766" s="145" t="s">
        <v>582</v>
      </c>
      <c r="K766" s="2636" t="s">
        <v>2087</v>
      </c>
      <c r="L766" s="2639"/>
    </row>
    <row r="767" spans="3:12" ht="94.5" customHeight="1" x14ac:dyDescent="0.2">
      <c r="C767" s="133" t="s">
        <v>335</v>
      </c>
      <c r="D767" s="131" t="s">
        <v>2088</v>
      </c>
      <c r="E767" s="510">
        <v>42064</v>
      </c>
      <c r="F767" s="131" t="s">
        <v>1605</v>
      </c>
      <c r="G767" s="131" t="s">
        <v>438</v>
      </c>
      <c r="H767" s="125" t="s">
        <v>543</v>
      </c>
      <c r="I767" s="145" t="s">
        <v>2089</v>
      </c>
      <c r="J767" s="145" t="s">
        <v>2090</v>
      </c>
      <c r="K767" s="2636" t="s">
        <v>2091</v>
      </c>
      <c r="L767" s="2639"/>
    </row>
    <row r="768" spans="3:12" ht="94.5" customHeight="1" x14ac:dyDescent="0.2">
      <c r="C768" s="133" t="s">
        <v>1344</v>
      </c>
      <c r="D768" s="131" t="s">
        <v>2092</v>
      </c>
      <c r="E768" s="510">
        <v>42064</v>
      </c>
      <c r="F768" s="131" t="s">
        <v>1847</v>
      </c>
      <c r="G768" s="131" t="s">
        <v>576</v>
      </c>
      <c r="H768" s="125" t="s">
        <v>543</v>
      </c>
      <c r="I768" s="145" t="s">
        <v>1795</v>
      </c>
      <c r="J768" s="145" t="s">
        <v>566</v>
      </c>
      <c r="K768" s="2636" t="s">
        <v>2093</v>
      </c>
      <c r="L768" s="2639"/>
    </row>
    <row r="769" spans="3:12" ht="94.5" customHeight="1" x14ac:dyDescent="0.2">
      <c r="C769" s="133" t="s">
        <v>2094</v>
      </c>
      <c r="D769" s="131" t="s">
        <v>2095</v>
      </c>
      <c r="E769" s="510">
        <v>42064</v>
      </c>
      <c r="F769" s="131" t="s">
        <v>532</v>
      </c>
      <c r="G769" s="131" t="s">
        <v>337</v>
      </c>
      <c r="H769" s="125" t="s">
        <v>543</v>
      </c>
      <c r="I769" s="145" t="s">
        <v>1793</v>
      </c>
      <c r="J769" s="145" t="s">
        <v>2096</v>
      </c>
      <c r="K769" s="2636" t="s">
        <v>2097</v>
      </c>
      <c r="L769" s="2639"/>
    </row>
    <row r="770" spans="3:12" ht="94.5" customHeight="1" x14ac:dyDescent="0.2">
      <c r="C770" s="133" t="s">
        <v>2094</v>
      </c>
      <c r="D770" s="131" t="s">
        <v>2098</v>
      </c>
      <c r="E770" s="510">
        <v>42064</v>
      </c>
      <c r="F770" s="131" t="s">
        <v>1605</v>
      </c>
      <c r="G770" s="131" t="s">
        <v>438</v>
      </c>
      <c r="H770" s="125" t="s">
        <v>543</v>
      </c>
      <c r="I770" s="145" t="s">
        <v>1255</v>
      </c>
      <c r="J770" s="145" t="s">
        <v>583</v>
      </c>
      <c r="K770" s="2636" t="s">
        <v>2099</v>
      </c>
      <c r="L770" s="2639"/>
    </row>
    <row r="771" spans="3:12" ht="94.5" customHeight="1" x14ac:dyDescent="0.2">
      <c r="C771" s="133" t="s">
        <v>2094</v>
      </c>
      <c r="D771" s="131" t="s">
        <v>2100</v>
      </c>
      <c r="E771" s="510">
        <v>42064</v>
      </c>
      <c r="F771" s="131" t="s">
        <v>1605</v>
      </c>
      <c r="G771" s="131" t="s">
        <v>541</v>
      </c>
      <c r="H771" s="125" t="s">
        <v>543</v>
      </c>
      <c r="I771" s="145" t="s">
        <v>1255</v>
      </c>
      <c r="J771" s="145" t="s">
        <v>711</v>
      </c>
      <c r="K771" s="2636" t="s">
        <v>2101</v>
      </c>
      <c r="L771" s="2639"/>
    </row>
    <row r="772" spans="3:12" ht="94.5" customHeight="1" x14ac:dyDescent="0.2">
      <c r="C772" s="133" t="s">
        <v>1344</v>
      </c>
      <c r="D772" s="131" t="s">
        <v>2102</v>
      </c>
      <c r="E772" s="510">
        <v>42064</v>
      </c>
      <c r="F772" s="131" t="s">
        <v>1738</v>
      </c>
      <c r="G772" s="131" t="s">
        <v>541</v>
      </c>
      <c r="H772" s="125" t="s">
        <v>543</v>
      </c>
      <c r="I772" s="145" t="s">
        <v>516</v>
      </c>
      <c r="J772" s="145" t="s">
        <v>2103</v>
      </c>
      <c r="K772" s="2636" t="s">
        <v>2104</v>
      </c>
      <c r="L772" s="2639"/>
    </row>
    <row r="773" spans="3:12" ht="94.5" customHeight="1" x14ac:dyDescent="0.2">
      <c r="C773" s="133" t="s">
        <v>335</v>
      </c>
      <c r="D773" s="131" t="s">
        <v>2105</v>
      </c>
      <c r="E773" s="510">
        <v>42064</v>
      </c>
      <c r="F773" s="131" t="s">
        <v>1419</v>
      </c>
      <c r="G773" s="131" t="s">
        <v>480</v>
      </c>
      <c r="H773" s="125" t="s">
        <v>543</v>
      </c>
      <c r="I773" s="145" t="s">
        <v>2106</v>
      </c>
      <c r="J773" s="145" t="s">
        <v>2107</v>
      </c>
      <c r="K773" s="2636" t="s">
        <v>2108</v>
      </c>
      <c r="L773" s="2639"/>
    </row>
    <row r="774" spans="3:12" ht="94.5" customHeight="1" x14ac:dyDescent="0.2">
      <c r="C774" s="133" t="s">
        <v>335</v>
      </c>
      <c r="D774" s="131" t="s">
        <v>2109</v>
      </c>
      <c r="E774" s="510">
        <v>42064</v>
      </c>
      <c r="F774" s="131" t="s">
        <v>1605</v>
      </c>
      <c r="G774" s="131" t="s">
        <v>541</v>
      </c>
      <c r="H774" s="125" t="s">
        <v>543</v>
      </c>
      <c r="I774" s="145" t="s">
        <v>2106</v>
      </c>
      <c r="J774" s="145" t="s">
        <v>2110</v>
      </c>
      <c r="K774" s="2636" t="s">
        <v>2111</v>
      </c>
      <c r="L774" s="2639"/>
    </row>
    <row r="775" spans="3:12" ht="94.5" customHeight="1" x14ac:dyDescent="0.2">
      <c r="C775" s="133" t="s">
        <v>1891</v>
      </c>
      <c r="D775" s="131" t="s">
        <v>2112</v>
      </c>
      <c r="E775" s="510">
        <v>42064</v>
      </c>
      <c r="F775" s="131" t="s">
        <v>1419</v>
      </c>
      <c r="G775" s="131" t="s">
        <v>481</v>
      </c>
      <c r="H775" s="125" t="s">
        <v>543</v>
      </c>
      <c r="I775" s="145" t="s">
        <v>2113</v>
      </c>
      <c r="J775" s="145" t="s">
        <v>693</v>
      </c>
      <c r="K775" s="2636" t="s">
        <v>2114</v>
      </c>
      <c r="L775" s="2639"/>
    </row>
    <row r="776" spans="3:12" ht="94.5" customHeight="1" x14ac:dyDescent="0.2">
      <c r="C776" s="133" t="s">
        <v>2115</v>
      </c>
      <c r="D776" s="131" t="s">
        <v>2116</v>
      </c>
      <c r="E776" s="510">
        <v>42064</v>
      </c>
      <c r="F776" s="131" t="s">
        <v>1419</v>
      </c>
      <c r="G776" s="131" t="s">
        <v>541</v>
      </c>
      <c r="H776" s="125" t="s">
        <v>543</v>
      </c>
      <c r="I776" s="145" t="s">
        <v>1250</v>
      </c>
      <c r="J776" s="145" t="s">
        <v>2117</v>
      </c>
      <c r="K776" s="2636" t="s">
        <v>2118</v>
      </c>
      <c r="L776" s="2639"/>
    </row>
    <row r="777" spans="3:12" ht="94.5" customHeight="1" x14ac:dyDescent="0.2">
      <c r="C777" s="133" t="s">
        <v>335</v>
      </c>
      <c r="D777" s="131" t="s">
        <v>2119</v>
      </c>
      <c r="E777" s="510">
        <v>42064</v>
      </c>
      <c r="F777" s="131" t="s">
        <v>1605</v>
      </c>
      <c r="G777" s="131" t="s">
        <v>541</v>
      </c>
      <c r="H777" s="125" t="s">
        <v>543</v>
      </c>
      <c r="I777" s="145" t="s">
        <v>1735</v>
      </c>
      <c r="J777" s="145" t="s">
        <v>2120</v>
      </c>
      <c r="K777" s="2636" t="s">
        <v>2121</v>
      </c>
      <c r="L777" s="2639"/>
    </row>
    <row r="778" spans="3:12" ht="94.5" customHeight="1" x14ac:dyDescent="0.2">
      <c r="C778" s="133" t="s">
        <v>1344</v>
      </c>
      <c r="D778" s="131" t="s">
        <v>2122</v>
      </c>
      <c r="E778" s="510">
        <v>42064</v>
      </c>
      <c r="F778" s="131" t="s">
        <v>1605</v>
      </c>
      <c r="G778" s="131" t="s">
        <v>480</v>
      </c>
      <c r="H778" s="125" t="s">
        <v>543</v>
      </c>
      <c r="I778" s="145" t="s">
        <v>2123</v>
      </c>
      <c r="J778" s="145" t="s">
        <v>568</v>
      </c>
      <c r="K778" s="2636" t="s">
        <v>2124</v>
      </c>
      <c r="L778" s="2639"/>
    </row>
    <row r="779" spans="3:12" ht="94.5" customHeight="1" x14ac:dyDescent="0.2">
      <c r="C779" s="133" t="s">
        <v>475</v>
      </c>
      <c r="D779" s="131" t="s">
        <v>2125</v>
      </c>
      <c r="E779" s="510">
        <v>42064</v>
      </c>
      <c r="F779" s="131" t="s">
        <v>1419</v>
      </c>
      <c r="G779" s="131" t="s">
        <v>337</v>
      </c>
      <c r="H779" s="125" t="s">
        <v>543</v>
      </c>
      <c r="I779" s="145" t="s">
        <v>2126</v>
      </c>
      <c r="J779" s="145" t="s">
        <v>2127</v>
      </c>
      <c r="K779" s="2636" t="s">
        <v>2128</v>
      </c>
      <c r="L779" s="2639"/>
    </row>
    <row r="780" spans="3:12" ht="94.5" customHeight="1" x14ac:dyDescent="0.2">
      <c r="C780" s="133" t="s">
        <v>1344</v>
      </c>
      <c r="D780" s="131" t="s">
        <v>2129</v>
      </c>
      <c r="E780" s="510">
        <v>42064</v>
      </c>
      <c r="F780" s="131" t="s">
        <v>1605</v>
      </c>
      <c r="G780" s="131" t="s">
        <v>541</v>
      </c>
      <c r="H780" s="125" t="s">
        <v>543</v>
      </c>
      <c r="I780" s="145" t="s">
        <v>2130</v>
      </c>
      <c r="J780" s="145" t="s">
        <v>711</v>
      </c>
      <c r="K780" s="2636" t="s">
        <v>2131</v>
      </c>
      <c r="L780" s="2639"/>
    </row>
    <row r="781" spans="3:12" ht="94.5" customHeight="1" x14ac:dyDescent="0.2">
      <c r="C781" s="133" t="s">
        <v>441</v>
      </c>
      <c r="D781" s="131" t="s">
        <v>2132</v>
      </c>
      <c r="E781" s="134" t="s">
        <v>2002</v>
      </c>
      <c r="F781" s="131" t="s">
        <v>1738</v>
      </c>
      <c r="G781" s="131" t="s">
        <v>541</v>
      </c>
      <c r="H781" s="125" t="s">
        <v>543</v>
      </c>
      <c r="I781" s="145" t="s">
        <v>516</v>
      </c>
      <c r="J781" s="145" t="s">
        <v>2133</v>
      </c>
      <c r="K781" s="2636" t="s">
        <v>2134</v>
      </c>
      <c r="L781" s="2639"/>
    </row>
    <row r="782" spans="3:12" ht="94.5" customHeight="1" x14ac:dyDescent="0.2">
      <c r="C782" s="133" t="s">
        <v>636</v>
      </c>
      <c r="D782" s="131" t="s">
        <v>2135</v>
      </c>
      <c r="E782" s="134" t="s">
        <v>2002</v>
      </c>
      <c r="F782" s="131" t="s">
        <v>1605</v>
      </c>
      <c r="G782" s="131" t="s">
        <v>541</v>
      </c>
      <c r="H782" s="125" t="s">
        <v>543</v>
      </c>
      <c r="I782" s="145" t="s">
        <v>2136</v>
      </c>
      <c r="J782" s="145" t="s">
        <v>1461</v>
      </c>
      <c r="K782" s="2636" t="s">
        <v>2137</v>
      </c>
      <c r="L782" s="2639"/>
    </row>
    <row r="783" spans="3:12" ht="94.5" customHeight="1" x14ac:dyDescent="0.2">
      <c r="C783" s="133" t="s">
        <v>365</v>
      </c>
      <c r="D783" s="131" t="s">
        <v>2138</v>
      </c>
      <c r="E783" s="134" t="s">
        <v>2002</v>
      </c>
      <c r="F783" s="131" t="s">
        <v>1605</v>
      </c>
      <c r="G783" s="131" t="s">
        <v>541</v>
      </c>
      <c r="H783" s="125" t="s">
        <v>543</v>
      </c>
      <c r="I783" s="145" t="s">
        <v>2057</v>
      </c>
      <c r="J783" s="145" t="s">
        <v>2139</v>
      </c>
      <c r="K783" s="2636" t="s">
        <v>2140</v>
      </c>
      <c r="L783" s="2639"/>
    </row>
    <row r="784" spans="3:12" ht="94.5" customHeight="1" x14ac:dyDescent="0.2">
      <c r="C784" s="133" t="s">
        <v>340</v>
      </c>
      <c r="D784" s="131" t="s">
        <v>2141</v>
      </c>
      <c r="E784" s="134" t="s">
        <v>2002</v>
      </c>
      <c r="F784" s="131" t="s">
        <v>1605</v>
      </c>
      <c r="G784" s="131" t="s">
        <v>438</v>
      </c>
      <c r="H784" s="125" t="s">
        <v>543</v>
      </c>
      <c r="I784" s="145" t="s">
        <v>2142</v>
      </c>
      <c r="J784" s="145" t="s">
        <v>583</v>
      </c>
      <c r="K784" s="2636" t="s">
        <v>2143</v>
      </c>
      <c r="L784" s="2639"/>
    </row>
    <row r="785" spans="3:12" ht="94.5" customHeight="1" x14ac:dyDescent="0.2">
      <c r="C785" s="133" t="s">
        <v>340</v>
      </c>
      <c r="D785" s="131" t="s">
        <v>2144</v>
      </c>
      <c r="E785" s="134" t="s">
        <v>2002</v>
      </c>
      <c r="F785" s="131" t="s">
        <v>1605</v>
      </c>
      <c r="G785" s="131" t="s">
        <v>480</v>
      </c>
      <c r="H785" s="125" t="s">
        <v>543</v>
      </c>
      <c r="I785" s="145" t="s">
        <v>2145</v>
      </c>
      <c r="J785" s="145" t="s">
        <v>1614</v>
      </c>
      <c r="K785" s="2636" t="s">
        <v>2146</v>
      </c>
      <c r="L785" s="2639"/>
    </row>
    <row r="786" spans="3:12" ht="94.5" customHeight="1" x14ac:dyDescent="0.2">
      <c r="C786" s="133" t="s">
        <v>340</v>
      </c>
      <c r="D786" s="131" t="s">
        <v>2147</v>
      </c>
      <c r="E786" s="134" t="s">
        <v>2002</v>
      </c>
      <c r="F786" s="131" t="s">
        <v>1605</v>
      </c>
      <c r="G786" s="131" t="s">
        <v>541</v>
      </c>
      <c r="H786" s="125" t="s">
        <v>543</v>
      </c>
      <c r="I786" s="145" t="s">
        <v>1950</v>
      </c>
      <c r="J786" s="145" t="s">
        <v>693</v>
      </c>
      <c r="K786" s="2636" t="s">
        <v>2148</v>
      </c>
      <c r="L786" s="2639"/>
    </row>
    <row r="787" spans="3:12" ht="94.5" customHeight="1" x14ac:dyDescent="0.2">
      <c r="C787" s="133" t="s">
        <v>1344</v>
      </c>
      <c r="D787" s="131" t="s">
        <v>2149</v>
      </c>
      <c r="E787" s="134" t="s">
        <v>2002</v>
      </c>
      <c r="F787" s="131" t="s">
        <v>1652</v>
      </c>
      <c r="G787" s="131" t="s">
        <v>541</v>
      </c>
      <c r="H787" s="125" t="s">
        <v>543</v>
      </c>
      <c r="I787" s="145" t="s">
        <v>1735</v>
      </c>
      <c r="J787" s="145" t="s">
        <v>606</v>
      </c>
      <c r="K787" s="2636" t="s">
        <v>2150</v>
      </c>
      <c r="L787" s="2639"/>
    </row>
    <row r="788" spans="3:12" ht="94.5" customHeight="1" x14ac:dyDescent="0.2">
      <c r="C788" s="133" t="s">
        <v>1532</v>
      </c>
      <c r="D788" s="131" t="s">
        <v>2151</v>
      </c>
      <c r="E788" s="134" t="s">
        <v>2002</v>
      </c>
      <c r="F788" s="131" t="s">
        <v>1652</v>
      </c>
      <c r="G788" s="131" t="s">
        <v>438</v>
      </c>
      <c r="H788" s="125" t="s">
        <v>543</v>
      </c>
      <c r="I788" s="145" t="s">
        <v>2152</v>
      </c>
      <c r="J788" s="145" t="s">
        <v>1614</v>
      </c>
      <c r="K788" s="2636" t="s">
        <v>2153</v>
      </c>
      <c r="L788" s="2639"/>
    </row>
    <row r="789" spans="3:12" ht="94.5" customHeight="1" x14ac:dyDescent="0.2">
      <c r="C789" s="133" t="s">
        <v>1532</v>
      </c>
      <c r="D789" s="131" t="s">
        <v>2154</v>
      </c>
      <c r="E789" s="134" t="s">
        <v>2002</v>
      </c>
      <c r="F789" s="131" t="s">
        <v>1652</v>
      </c>
      <c r="G789" s="131" t="s">
        <v>438</v>
      </c>
      <c r="H789" s="125" t="s">
        <v>543</v>
      </c>
      <c r="I789" s="145" t="s">
        <v>2136</v>
      </c>
      <c r="J789" s="145" t="s">
        <v>760</v>
      </c>
      <c r="K789" s="2636" t="s">
        <v>2155</v>
      </c>
      <c r="L789" s="2639"/>
    </row>
    <row r="790" spans="3:12" ht="94.5" customHeight="1" x14ac:dyDescent="0.2">
      <c r="C790" s="133" t="s">
        <v>1889</v>
      </c>
      <c r="D790" s="131" t="s">
        <v>2156</v>
      </c>
      <c r="E790" s="134" t="s">
        <v>2002</v>
      </c>
      <c r="F790" s="131" t="s">
        <v>1738</v>
      </c>
      <c r="G790" s="131" t="s">
        <v>541</v>
      </c>
      <c r="H790" s="125" t="s">
        <v>543</v>
      </c>
      <c r="I790" s="145" t="s">
        <v>2157</v>
      </c>
      <c r="J790" s="145" t="s">
        <v>1421</v>
      </c>
      <c r="K790" s="2636" t="s">
        <v>2158</v>
      </c>
      <c r="L790" s="2639"/>
    </row>
    <row r="791" spans="3:12" ht="94.5" customHeight="1" x14ac:dyDescent="0.2">
      <c r="C791" s="133" t="s">
        <v>335</v>
      </c>
      <c r="D791" s="131" t="s">
        <v>2159</v>
      </c>
      <c r="E791" s="134" t="s">
        <v>2002</v>
      </c>
      <c r="F791" s="131" t="s">
        <v>1419</v>
      </c>
      <c r="G791" s="131" t="s">
        <v>541</v>
      </c>
      <c r="H791" s="125" t="s">
        <v>543</v>
      </c>
      <c r="I791" s="145" t="s">
        <v>2160</v>
      </c>
      <c r="J791" s="145" t="s">
        <v>1513</v>
      </c>
      <c r="K791" s="2636" t="s">
        <v>2161</v>
      </c>
      <c r="L791" s="2639"/>
    </row>
    <row r="792" spans="3:12" ht="94.5" customHeight="1" x14ac:dyDescent="0.2">
      <c r="C792" s="133" t="s">
        <v>335</v>
      </c>
      <c r="D792" s="131" t="s">
        <v>2162</v>
      </c>
      <c r="E792" s="134" t="s">
        <v>2002</v>
      </c>
      <c r="F792" s="131" t="s">
        <v>1605</v>
      </c>
      <c r="G792" s="131" t="s">
        <v>480</v>
      </c>
      <c r="H792" s="125" t="s">
        <v>543</v>
      </c>
      <c r="I792" s="145" t="s">
        <v>2163</v>
      </c>
      <c r="J792" s="145" t="s">
        <v>567</v>
      </c>
      <c r="K792" s="2636" t="s">
        <v>2164</v>
      </c>
      <c r="L792" s="2639"/>
    </row>
    <row r="793" spans="3:12" ht="94.5" customHeight="1" x14ac:dyDescent="0.2">
      <c r="C793" s="133" t="s">
        <v>1558</v>
      </c>
      <c r="D793" s="131" t="s">
        <v>2165</v>
      </c>
      <c r="E793" s="134" t="s">
        <v>2002</v>
      </c>
      <c r="F793" s="131" t="s">
        <v>1419</v>
      </c>
      <c r="G793" s="131" t="s">
        <v>481</v>
      </c>
      <c r="H793" s="125" t="s">
        <v>543</v>
      </c>
      <c r="I793" s="145" t="s">
        <v>2136</v>
      </c>
      <c r="J793" s="145" t="s">
        <v>734</v>
      </c>
      <c r="K793" s="2636" t="s">
        <v>2166</v>
      </c>
      <c r="L793" s="2639"/>
    </row>
    <row r="794" spans="3:12" ht="94.5" customHeight="1" x14ac:dyDescent="0.2">
      <c r="C794" s="133" t="s">
        <v>304</v>
      </c>
      <c r="D794" s="131" t="s">
        <v>2167</v>
      </c>
      <c r="E794" s="134" t="s">
        <v>2002</v>
      </c>
      <c r="F794" s="131" t="s">
        <v>1066</v>
      </c>
      <c r="G794" s="131" t="s">
        <v>541</v>
      </c>
      <c r="H794" s="125" t="s">
        <v>543</v>
      </c>
      <c r="I794" s="145" t="s">
        <v>1896</v>
      </c>
      <c r="J794" s="145" t="s">
        <v>693</v>
      </c>
      <c r="K794" s="2636" t="s">
        <v>2168</v>
      </c>
      <c r="L794" s="2639"/>
    </row>
    <row r="795" spans="3:12" ht="94.5" customHeight="1" x14ac:dyDescent="0.2">
      <c r="C795" s="133" t="s">
        <v>322</v>
      </c>
      <c r="D795" s="131" t="s">
        <v>2169</v>
      </c>
      <c r="E795" s="134" t="s">
        <v>2002</v>
      </c>
      <c r="F795" s="131" t="s">
        <v>1419</v>
      </c>
      <c r="G795" s="131" t="s">
        <v>480</v>
      </c>
      <c r="H795" s="125" t="s">
        <v>543</v>
      </c>
      <c r="I795" s="145" t="s">
        <v>1740</v>
      </c>
      <c r="J795" s="145" t="s">
        <v>1614</v>
      </c>
      <c r="K795" s="2636" t="s">
        <v>2170</v>
      </c>
      <c r="L795" s="2639"/>
    </row>
    <row r="796" spans="3:12" ht="94.5" customHeight="1" x14ac:dyDescent="0.2">
      <c r="C796" s="133" t="s">
        <v>550</v>
      </c>
      <c r="D796" s="131" t="s">
        <v>2171</v>
      </c>
      <c r="E796" s="134" t="s">
        <v>2002</v>
      </c>
      <c r="F796" s="131" t="s">
        <v>1419</v>
      </c>
      <c r="G796" s="131" t="s">
        <v>541</v>
      </c>
      <c r="H796" s="125" t="s">
        <v>543</v>
      </c>
      <c r="I796" s="145" t="s">
        <v>2172</v>
      </c>
      <c r="J796" s="145" t="s">
        <v>638</v>
      </c>
      <c r="K796" s="2636" t="s">
        <v>2173</v>
      </c>
      <c r="L796" s="2639"/>
    </row>
    <row r="797" spans="3:12" ht="119.25" customHeight="1" x14ac:dyDescent="0.2">
      <c r="C797" s="133" t="s">
        <v>335</v>
      </c>
      <c r="D797" s="131" t="s">
        <v>2174</v>
      </c>
      <c r="E797" s="134" t="s">
        <v>2002</v>
      </c>
      <c r="F797" s="131" t="s">
        <v>1419</v>
      </c>
      <c r="G797" s="131" t="s">
        <v>541</v>
      </c>
      <c r="H797" s="125" t="s">
        <v>543</v>
      </c>
      <c r="I797" s="145" t="s">
        <v>2057</v>
      </c>
      <c r="J797" s="145" t="s">
        <v>607</v>
      </c>
      <c r="K797" s="2636" t="s">
        <v>2175</v>
      </c>
      <c r="L797" s="2639"/>
    </row>
    <row r="798" spans="3:12" ht="94.5" customHeight="1" x14ac:dyDescent="0.2">
      <c r="C798" s="133" t="s">
        <v>335</v>
      </c>
      <c r="D798" s="131" t="s">
        <v>2176</v>
      </c>
      <c r="E798" s="134" t="s">
        <v>2002</v>
      </c>
      <c r="F798" s="131" t="s">
        <v>1419</v>
      </c>
      <c r="G798" s="131" t="s">
        <v>541</v>
      </c>
      <c r="H798" s="125" t="s">
        <v>543</v>
      </c>
      <c r="I798" s="145" t="s">
        <v>1896</v>
      </c>
      <c r="J798" s="145" t="s">
        <v>2177</v>
      </c>
      <c r="K798" s="2636" t="s">
        <v>2178</v>
      </c>
      <c r="L798" s="2639"/>
    </row>
    <row r="799" spans="3:12" ht="94.5" customHeight="1" x14ac:dyDescent="0.2">
      <c r="C799" s="133" t="s">
        <v>475</v>
      </c>
      <c r="D799" s="131" t="s">
        <v>2179</v>
      </c>
      <c r="E799" s="134" t="s">
        <v>2002</v>
      </c>
      <c r="F799" s="131" t="s">
        <v>1605</v>
      </c>
      <c r="G799" s="131" t="s">
        <v>541</v>
      </c>
      <c r="H799" s="125" t="s">
        <v>543</v>
      </c>
      <c r="I799" s="145" t="s">
        <v>1735</v>
      </c>
      <c r="J799" s="145" t="s">
        <v>2180</v>
      </c>
      <c r="K799" s="2636" t="s">
        <v>2181</v>
      </c>
      <c r="L799" s="2639"/>
    </row>
    <row r="800" spans="3:12" ht="12" customHeight="1" x14ac:dyDescent="0.2">
      <c r="C800" s="1797"/>
      <c r="D800" s="1797"/>
      <c r="E800" s="1797"/>
      <c r="F800" s="1797"/>
      <c r="G800" s="1797"/>
      <c r="H800" s="1797"/>
      <c r="I800" s="1797"/>
      <c r="J800" s="1797"/>
      <c r="K800" s="1797"/>
    </row>
    <row r="801" spans="3:12" x14ac:dyDescent="0.2">
      <c r="C801" s="1797"/>
      <c r="D801" s="1797"/>
      <c r="E801" s="1797"/>
      <c r="F801" s="1797"/>
      <c r="G801" s="1797"/>
      <c r="H801" s="1797"/>
      <c r="I801" s="1797"/>
      <c r="J801" s="1797"/>
      <c r="K801" s="1797"/>
    </row>
    <row r="802" spans="3:12" x14ac:dyDescent="0.2">
      <c r="C802" s="1797"/>
      <c r="D802" s="1797"/>
      <c r="E802" s="1797"/>
      <c r="F802" s="1797"/>
      <c r="G802" s="1797"/>
      <c r="H802" s="1797"/>
      <c r="I802" s="1797"/>
      <c r="J802" s="1797"/>
      <c r="K802" s="1797"/>
    </row>
    <row r="803" spans="3:12" x14ac:dyDescent="0.2">
      <c r="C803" s="1797"/>
      <c r="D803" s="1797"/>
      <c r="E803" s="1797"/>
      <c r="F803" s="1797"/>
      <c r="G803" s="1797"/>
      <c r="H803" s="1797"/>
      <c r="I803" s="1797"/>
      <c r="J803" s="1797"/>
      <c r="K803" s="1797"/>
    </row>
    <row r="804" spans="3:12" x14ac:dyDescent="0.2">
      <c r="C804" s="1797"/>
      <c r="D804" s="1797"/>
      <c r="E804" s="1797"/>
      <c r="F804" s="1797"/>
      <c r="G804" s="1797"/>
      <c r="H804" s="1797"/>
      <c r="I804" s="1797"/>
      <c r="J804" s="1797"/>
      <c r="K804" s="1797"/>
    </row>
    <row r="805" spans="3:12" x14ac:dyDescent="0.2">
      <c r="C805" s="1797"/>
      <c r="D805" s="1797"/>
      <c r="E805" s="1797"/>
      <c r="F805" s="1797"/>
      <c r="G805" s="1797"/>
      <c r="H805" s="1797"/>
      <c r="I805" s="1797"/>
      <c r="J805" s="1797"/>
      <c r="K805" s="1797"/>
    </row>
    <row r="806" spans="3:12" x14ac:dyDescent="0.2">
      <c r="C806" s="1797"/>
      <c r="D806" s="1797"/>
      <c r="E806" s="1797"/>
      <c r="F806" s="2582"/>
      <c r="G806" s="1797"/>
      <c r="H806" s="1797"/>
      <c r="I806" s="1797"/>
      <c r="J806" s="1797"/>
      <c r="K806" s="1797"/>
    </row>
    <row r="807" spans="3:12" x14ac:dyDescent="0.2">
      <c r="C807" s="1797"/>
      <c r="D807" s="1797"/>
      <c r="E807" s="1797"/>
      <c r="F807" s="1797"/>
      <c r="G807" s="1797"/>
      <c r="H807" s="1797"/>
      <c r="I807" s="1797"/>
      <c r="J807" s="1797"/>
      <c r="K807" s="1797"/>
    </row>
    <row r="808" spans="3:12" ht="16" thickBot="1" x14ac:dyDescent="0.25">
      <c r="C808" s="1797"/>
      <c r="D808" s="1797"/>
      <c r="E808" s="1797"/>
      <c r="F808" s="1797"/>
      <c r="G808" s="2582"/>
      <c r="H808" s="1797"/>
      <c r="I808" s="1797"/>
      <c r="J808" s="1797"/>
      <c r="K808" s="1797"/>
    </row>
    <row r="809" spans="3:12" ht="29.25" customHeight="1" thickBot="1" x14ac:dyDescent="0.25">
      <c r="C809" s="3197"/>
      <c r="D809" s="3198"/>
      <c r="E809" s="3198"/>
      <c r="F809" s="3198"/>
      <c r="G809" s="3198"/>
      <c r="H809" s="3198"/>
      <c r="I809" s="3198"/>
      <c r="J809" s="3198"/>
      <c r="K809" s="3199"/>
      <c r="L809" s="2663"/>
    </row>
    <row r="810" spans="3:12" ht="25.5" customHeight="1" x14ac:dyDescent="0.2">
      <c r="C810" s="1811" t="s">
        <v>306</v>
      </c>
      <c r="D810" s="1812" t="s">
        <v>307</v>
      </c>
      <c r="E810" s="1813" t="s">
        <v>308</v>
      </c>
      <c r="F810" s="1812" t="s">
        <v>309</v>
      </c>
      <c r="G810" s="1812" t="s">
        <v>310</v>
      </c>
      <c r="H810" s="1812" t="s">
        <v>311</v>
      </c>
      <c r="I810" s="1813" t="s">
        <v>312</v>
      </c>
      <c r="J810" s="1812" t="s">
        <v>313</v>
      </c>
      <c r="K810" s="1814" t="s">
        <v>314</v>
      </c>
    </row>
    <row r="811" spans="3:12" ht="19.5" customHeight="1" x14ac:dyDescent="0.2">
      <c r="C811" s="3215" t="s">
        <v>472</v>
      </c>
      <c r="D811" s="3216"/>
      <c r="E811" s="3216"/>
      <c r="F811" s="3216"/>
      <c r="G811" s="3216"/>
      <c r="H811" s="3216"/>
      <c r="I811" s="3216"/>
      <c r="J811" s="3216"/>
      <c r="K811" s="3217"/>
    </row>
    <row r="812" spans="3:12" ht="72" x14ac:dyDescent="0.2">
      <c r="C812" s="133" t="s">
        <v>323</v>
      </c>
      <c r="D812" s="131" t="s">
        <v>5726</v>
      </c>
      <c r="E812" s="175" t="s">
        <v>5755</v>
      </c>
      <c r="F812" s="131" t="s">
        <v>4657</v>
      </c>
      <c r="G812" s="131" t="s">
        <v>723</v>
      </c>
      <c r="H812" s="131" t="s">
        <v>543</v>
      </c>
      <c r="I812" s="131" t="s">
        <v>1795</v>
      </c>
      <c r="J812" s="132" t="s">
        <v>711</v>
      </c>
      <c r="K812" s="2636" t="s">
        <v>5727</v>
      </c>
      <c r="L812" s="2639"/>
    </row>
    <row r="813" spans="3:12" ht="84" x14ac:dyDescent="0.2">
      <c r="C813" s="133" t="s">
        <v>323</v>
      </c>
      <c r="D813" s="131" t="s">
        <v>5630</v>
      </c>
      <c r="E813" s="175" t="s">
        <v>5562</v>
      </c>
      <c r="F813" s="131" t="s">
        <v>4839</v>
      </c>
      <c r="G813" s="131" t="s">
        <v>759</v>
      </c>
      <c r="H813" s="131" t="s">
        <v>543</v>
      </c>
      <c r="I813" s="131" t="s">
        <v>5476</v>
      </c>
      <c r="J813" s="132" t="s">
        <v>612</v>
      </c>
      <c r="K813" s="2636" t="s">
        <v>5631</v>
      </c>
      <c r="L813" s="2639"/>
    </row>
    <row r="814" spans="3:12" ht="84" x14ac:dyDescent="0.2">
      <c r="C814" s="133" t="s">
        <v>323</v>
      </c>
      <c r="D814" s="131" t="s">
        <v>5353</v>
      </c>
      <c r="E814" s="175" t="s">
        <v>5321</v>
      </c>
      <c r="F814" s="131" t="s">
        <v>4839</v>
      </c>
      <c r="G814" s="131" t="s">
        <v>541</v>
      </c>
      <c r="H814" s="131" t="s">
        <v>543</v>
      </c>
      <c r="I814" s="131" t="s">
        <v>5354</v>
      </c>
      <c r="J814" s="132" t="s">
        <v>562</v>
      </c>
      <c r="K814" s="2636" t="s">
        <v>5355</v>
      </c>
      <c r="L814" s="2639"/>
    </row>
    <row r="815" spans="3:12" ht="84" x14ac:dyDescent="0.2">
      <c r="C815" s="133" t="s">
        <v>323</v>
      </c>
      <c r="D815" s="131" t="s">
        <v>5222</v>
      </c>
      <c r="E815" s="175" t="s">
        <v>5268</v>
      </c>
      <c r="F815" s="131" t="s">
        <v>4839</v>
      </c>
      <c r="G815" s="131" t="s">
        <v>759</v>
      </c>
      <c r="H815" s="131" t="s">
        <v>543</v>
      </c>
      <c r="I815" s="131" t="s">
        <v>1795</v>
      </c>
      <c r="J815" s="132" t="s">
        <v>5297</v>
      </c>
      <c r="K815" s="2636" t="s">
        <v>5296</v>
      </c>
      <c r="L815" s="2639"/>
    </row>
    <row r="816" spans="3:12" ht="84" x14ac:dyDescent="0.2">
      <c r="C816" s="133" t="s">
        <v>323</v>
      </c>
      <c r="D816" s="131" t="s">
        <v>5301</v>
      </c>
      <c r="E816" s="175" t="s">
        <v>5268</v>
      </c>
      <c r="F816" s="131" t="s">
        <v>4839</v>
      </c>
      <c r="G816" s="131" t="s">
        <v>576</v>
      </c>
      <c r="H816" s="131" t="s">
        <v>543</v>
      </c>
      <c r="I816" s="131" t="s">
        <v>4089</v>
      </c>
      <c r="J816" s="132" t="s">
        <v>5297</v>
      </c>
      <c r="K816" s="2636" t="s">
        <v>5302</v>
      </c>
      <c r="L816" s="2639"/>
    </row>
    <row r="817" spans="3:12" ht="72" x14ac:dyDescent="0.2">
      <c r="C817" s="133" t="s">
        <v>323</v>
      </c>
      <c r="D817" s="131" t="s">
        <v>5225</v>
      </c>
      <c r="E817" s="175" t="s">
        <v>5211</v>
      </c>
      <c r="F817" s="131" t="s">
        <v>4839</v>
      </c>
      <c r="G817" s="131" t="s">
        <v>723</v>
      </c>
      <c r="H817" s="131" t="s">
        <v>543</v>
      </c>
      <c r="I817" s="131" t="s">
        <v>4089</v>
      </c>
      <c r="J817" s="132" t="s">
        <v>566</v>
      </c>
      <c r="K817" s="2636" t="s">
        <v>5227</v>
      </c>
      <c r="L817" s="2639"/>
    </row>
    <row r="818" spans="3:12" ht="72" x14ac:dyDescent="0.2">
      <c r="C818" s="133" t="s">
        <v>323</v>
      </c>
      <c r="D818" s="131" t="s">
        <v>5224</v>
      </c>
      <c r="E818" s="175" t="s">
        <v>5211</v>
      </c>
      <c r="F818" s="131" t="s">
        <v>4839</v>
      </c>
      <c r="G818" s="131" t="s">
        <v>541</v>
      </c>
      <c r="H818" s="131" t="s">
        <v>543</v>
      </c>
      <c r="I818" s="131" t="s">
        <v>1795</v>
      </c>
      <c r="J818" s="132" t="s">
        <v>693</v>
      </c>
      <c r="K818" s="2636" t="s">
        <v>5226</v>
      </c>
      <c r="L818" s="2639"/>
    </row>
    <row r="819" spans="3:12" ht="84" x14ac:dyDescent="0.2">
      <c r="C819" s="133" t="s">
        <v>323</v>
      </c>
      <c r="D819" s="131" t="s">
        <v>5222</v>
      </c>
      <c r="E819" s="175" t="s">
        <v>5211</v>
      </c>
      <c r="F819" s="131" t="s">
        <v>4839</v>
      </c>
      <c r="G819" s="131" t="s">
        <v>759</v>
      </c>
      <c r="H819" s="131" t="s">
        <v>543</v>
      </c>
      <c r="I819" s="131" t="s">
        <v>1795</v>
      </c>
      <c r="J819" s="132" t="s">
        <v>566</v>
      </c>
      <c r="K819" s="2636" t="s">
        <v>5223</v>
      </c>
      <c r="L819" s="2639"/>
    </row>
    <row r="820" spans="3:12" ht="84" x14ac:dyDescent="0.2">
      <c r="C820" s="133" t="s">
        <v>323</v>
      </c>
      <c r="D820" s="131" t="s">
        <v>5139</v>
      </c>
      <c r="E820" s="175" t="s">
        <v>5140</v>
      </c>
      <c r="F820" s="131" t="s">
        <v>3121</v>
      </c>
      <c r="G820" s="131" t="s">
        <v>541</v>
      </c>
      <c r="H820" s="131" t="s">
        <v>543</v>
      </c>
      <c r="I820" s="131" t="s">
        <v>1795</v>
      </c>
      <c r="J820" s="132" t="s">
        <v>607</v>
      </c>
      <c r="K820" s="2636" t="s">
        <v>5141</v>
      </c>
      <c r="L820" s="2639"/>
    </row>
    <row r="821" spans="3:12" ht="124.5" customHeight="1" x14ac:dyDescent="0.2">
      <c r="C821" s="133" t="s">
        <v>323</v>
      </c>
      <c r="D821" s="131" t="s">
        <v>5025</v>
      </c>
      <c r="E821" s="175" t="s">
        <v>5020</v>
      </c>
      <c r="F821" s="131" t="s">
        <v>3121</v>
      </c>
      <c r="G821" s="131" t="s">
        <v>541</v>
      </c>
      <c r="H821" s="131" t="s">
        <v>543</v>
      </c>
      <c r="I821" s="131" t="s">
        <v>4089</v>
      </c>
      <c r="J821" s="132" t="s">
        <v>693</v>
      </c>
      <c r="K821" s="2636" t="s">
        <v>5026</v>
      </c>
      <c r="L821" s="2639"/>
    </row>
    <row r="822" spans="3:12" ht="124.5" customHeight="1" x14ac:dyDescent="0.2">
      <c r="C822" s="133" t="s">
        <v>323</v>
      </c>
      <c r="D822" s="131" t="s">
        <v>5023</v>
      </c>
      <c r="E822" s="175" t="s">
        <v>5020</v>
      </c>
      <c r="F822" s="131" t="s">
        <v>3121</v>
      </c>
      <c r="G822" s="131" t="s">
        <v>576</v>
      </c>
      <c r="H822" s="131" t="s">
        <v>543</v>
      </c>
      <c r="I822" s="131" t="s">
        <v>4883</v>
      </c>
      <c r="J822" s="132" t="s">
        <v>1607</v>
      </c>
      <c r="K822" s="2636" t="s">
        <v>5024</v>
      </c>
      <c r="L822" s="2639"/>
    </row>
    <row r="823" spans="3:12" ht="124.5" customHeight="1" x14ac:dyDescent="0.2">
      <c r="C823" s="133" t="s">
        <v>323</v>
      </c>
      <c r="D823" s="131" t="s">
        <v>4951</v>
      </c>
      <c r="E823" s="175" t="s">
        <v>4928</v>
      </c>
      <c r="F823" s="131" t="s">
        <v>3121</v>
      </c>
      <c r="G823" s="131" t="s">
        <v>480</v>
      </c>
      <c r="H823" s="131" t="s">
        <v>543</v>
      </c>
      <c r="I823" s="131" t="s">
        <v>1795</v>
      </c>
      <c r="J823" s="132" t="s">
        <v>1893</v>
      </c>
      <c r="K823" s="2636" t="s">
        <v>4952</v>
      </c>
      <c r="L823" s="2639"/>
    </row>
    <row r="824" spans="3:12" ht="124.5" customHeight="1" x14ac:dyDescent="0.2">
      <c r="C824" s="133" t="s">
        <v>323</v>
      </c>
      <c r="D824" s="131" t="s">
        <v>4953</v>
      </c>
      <c r="E824" s="175" t="s">
        <v>4928</v>
      </c>
      <c r="F824" s="131" t="s">
        <v>3121</v>
      </c>
      <c r="G824" s="131" t="s">
        <v>576</v>
      </c>
      <c r="H824" s="131" t="s">
        <v>543</v>
      </c>
      <c r="I824" s="131" t="s">
        <v>4955</v>
      </c>
      <c r="J824" s="132" t="s">
        <v>1610</v>
      </c>
      <c r="K824" s="2636" t="s">
        <v>4954</v>
      </c>
      <c r="L824" s="2639"/>
    </row>
    <row r="825" spans="3:12" ht="124.5" customHeight="1" x14ac:dyDescent="0.2">
      <c r="C825" s="133" t="s">
        <v>323</v>
      </c>
      <c r="D825" s="131" t="s">
        <v>4706</v>
      </c>
      <c r="E825" s="175" t="s">
        <v>4686</v>
      </c>
      <c r="F825" s="131" t="s">
        <v>3121</v>
      </c>
      <c r="G825" s="131" t="s">
        <v>480</v>
      </c>
      <c r="H825" s="131" t="s">
        <v>543</v>
      </c>
      <c r="I825" s="131" t="s">
        <v>4071</v>
      </c>
      <c r="J825" s="132" t="s">
        <v>568</v>
      </c>
      <c r="K825" s="2636" t="s">
        <v>4707</v>
      </c>
      <c r="L825" s="2639"/>
    </row>
    <row r="826" spans="3:12" ht="98.25" customHeight="1" x14ac:dyDescent="0.2">
      <c r="C826" s="133" t="s">
        <v>323</v>
      </c>
      <c r="D826" s="131" t="s">
        <v>4705</v>
      </c>
      <c r="E826" s="175" t="s">
        <v>4686</v>
      </c>
      <c r="F826" s="131" t="s">
        <v>3121</v>
      </c>
      <c r="G826" s="131" t="s">
        <v>438</v>
      </c>
      <c r="H826" s="131" t="s">
        <v>543</v>
      </c>
      <c r="I826" s="131" t="s">
        <v>4071</v>
      </c>
      <c r="J826" s="132" t="s">
        <v>567</v>
      </c>
      <c r="K826" s="2636" t="s">
        <v>4707</v>
      </c>
      <c r="L826" s="2639"/>
    </row>
    <row r="827" spans="3:12" ht="124.5" customHeight="1" x14ac:dyDescent="0.2">
      <c r="C827" s="133" t="s">
        <v>323</v>
      </c>
      <c r="D827" s="131" t="s">
        <v>4703</v>
      </c>
      <c r="E827" s="175" t="s">
        <v>4686</v>
      </c>
      <c r="F827" s="131" t="s">
        <v>3121</v>
      </c>
      <c r="G827" s="131" t="s">
        <v>541</v>
      </c>
      <c r="H827" s="131" t="s">
        <v>543</v>
      </c>
      <c r="I827" s="131" t="s">
        <v>4071</v>
      </c>
      <c r="J827" s="132" t="s">
        <v>568</v>
      </c>
      <c r="K827" s="2636" t="s">
        <v>4704</v>
      </c>
      <c r="L827" s="2639"/>
    </row>
    <row r="828" spans="3:12" ht="97.5" customHeight="1" x14ac:dyDescent="0.2">
      <c r="C828" s="133" t="s">
        <v>323</v>
      </c>
      <c r="D828" s="131" t="s">
        <v>4472</v>
      </c>
      <c r="E828" s="175" t="s">
        <v>4443</v>
      </c>
      <c r="F828" s="131" t="s">
        <v>3121</v>
      </c>
      <c r="G828" s="131" t="s">
        <v>541</v>
      </c>
      <c r="H828" s="131" t="s">
        <v>543</v>
      </c>
      <c r="I828" s="131" t="s">
        <v>4281</v>
      </c>
      <c r="J828" s="132" t="s">
        <v>735</v>
      </c>
      <c r="K828" s="2636" t="s">
        <v>4473</v>
      </c>
      <c r="L828" s="2639"/>
    </row>
    <row r="829" spans="3:12" ht="97.5" customHeight="1" x14ac:dyDescent="0.2">
      <c r="C829" s="133" t="s">
        <v>2562</v>
      </c>
      <c r="D829" s="131" t="s">
        <v>4470</v>
      </c>
      <c r="E829" s="175" t="s">
        <v>4443</v>
      </c>
      <c r="F829" s="131" t="s">
        <v>2348</v>
      </c>
      <c r="G829" s="131" t="s">
        <v>481</v>
      </c>
      <c r="H829" s="131" t="s">
        <v>543</v>
      </c>
      <c r="I829" s="131" t="s">
        <v>4281</v>
      </c>
      <c r="J829" s="132" t="s">
        <v>735</v>
      </c>
      <c r="K829" s="2636" t="s">
        <v>4471</v>
      </c>
      <c r="L829" s="2639"/>
    </row>
    <row r="830" spans="3:12" ht="97.5" customHeight="1" x14ac:dyDescent="0.2">
      <c r="C830" s="133" t="s">
        <v>2562</v>
      </c>
      <c r="D830" s="131" t="s">
        <v>4468</v>
      </c>
      <c r="E830" s="175" t="s">
        <v>4443</v>
      </c>
      <c r="F830" s="131" t="s">
        <v>2348</v>
      </c>
      <c r="G830" s="131" t="s">
        <v>723</v>
      </c>
      <c r="H830" s="131" t="s">
        <v>543</v>
      </c>
      <c r="I830" s="131" t="s">
        <v>4281</v>
      </c>
      <c r="J830" s="132" t="s">
        <v>559</v>
      </c>
      <c r="K830" s="2636" t="s">
        <v>4469</v>
      </c>
      <c r="L830" s="2639"/>
    </row>
    <row r="831" spans="3:12" ht="97.5" customHeight="1" x14ac:dyDescent="0.2">
      <c r="C831" s="133" t="s">
        <v>323</v>
      </c>
      <c r="D831" s="131" t="s">
        <v>4284</v>
      </c>
      <c r="E831" s="175" t="s">
        <v>4259</v>
      </c>
      <c r="F831" s="131" t="s">
        <v>2188</v>
      </c>
      <c r="G831" s="131" t="s">
        <v>541</v>
      </c>
      <c r="H831" s="131" t="s">
        <v>543</v>
      </c>
      <c r="I831" s="131" t="s">
        <v>4281</v>
      </c>
      <c r="J831" s="132" t="s">
        <v>1420</v>
      </c>
      <c r="K831" s="2636" t="s">
        <v>4285</v>
      </c>
      <c r="L831" s="2639"/>
    </row>
    <row r="832" spans="3:12" ht="97.5" customHeight="1" x14ac:dyDescent="0.2">
      <c r="C832" s="133" t="s">
        <v>323</v>
      </c>
      <c r="D832" s="131" t="s">
        <v>4282</v>
      </c>
      <c r="E832" s="175" t="s">
        <v>4259</v>
      </c>
      <c r="F832" s="131" t="s">
        <v>3121</v>
      </c>
      <c r="G832" s="131" t="s">
        <v>576</v>
      </c>
      <c r="H832" s="131" t="s">
        <v>543</v>
      </c>
      <c r="I832" s="131" t="s">
        <v>4281</v>
      </c>
      <c r="J832" s="132" t="s">
        <v>2103</v>
      </c>
      <c r="K832" s="2636" t="s">
        <v>4283</v>
      </c>
      <c r="L832" s="2639"/>
    </row>
    <row r="833" spans="3:12" ht="97.5" customHeight="1" x14ac:dyDescent="0.2">
      <c r="C833" s="133" t="s">
        <v>323</v>
      </c>
      <c r="D833" s="131" t="s">
        <v>4279</v>
      </c>
      <c r="E833" s="175" t="s">
        <v>4259</v>
      </c>
      <c r="F833" s="131" t="s">
        <v>2348</v>
      </c>
      <c r="G833" s="131" t="s">
        <v>576</v>
      </c>
      <c r="H833" s="131" t="s">
        <v>543</v>
      </c>
      <c r="I833" s="131" t="s">
        <v>4281</v>
      </c>
      <c r="J833" s="132" t="s">
        <v>612</v>
      </c>
      <c r="K833" s="2636" t="s">
        <v>4280</v>
      </c>
      <c r="L833" s="2639"/>
    </row>
    <row r="834" spans="3:12" ht="97.5" customHeight="1" x14ac:dyDescent="0.2">
      <c r="C834" s="133" t="s">
        <v>323</v>
      </c>
      <c r="D834" s="131" t="s">
        <v>4276</v>
      </c>
      <c r="E834" s="175" t="s">
        <v>4259</v>
      </c>
      <c r="F834" s="131" t="s">
        <v>2348</v>
      </c>
      <c r="G834" s="131" t="s">
        <v>541</v>
      </c>
      <c r="H834" s="131" t="s">
        <v>543</v>
      </c>
      <c r="I834" s="131" t="s">
        <v>3953</v>
      </c>
      <c r="J834" s="132" t="s">
        <v>4278</v>
      </c>
      <c r="K834" s="2636" t="s">
        <v>4277</v>
      </c>
      <c r="L834" s="2639"/>
    </row>
    <row r="835" spans="3:12" ht="97.5" customHeight="1" x14ac:dyDescent="0.2">
      <c r="C835" s="133" t="s">
        <v>323</v>
      </c>
      <c r="D835" s="131" t="s">
        <v>4267</v>
      </c>
      <c r="E835" s="175" t="s">
        <v>4259</v>
      </c>
      <c r="F835" s="131" t="s">
        <v>3121</v>
      </c>
      <c r="G835" s="131" t="s">
        <v>541</v>
      </c>
      <c r="H835" s="131" t="s">
        <v>543</v>
      </c>
      <c r="I835" s="131" t="s">
        <v>3953</v>
      </c>
      <c r="J835" s="132" t="s">
        <v>1420</v>
      </c>
      <c r="K835" s="2636" t="s">
        <v>4275</v>
      </c>
      <c r="L835" s="2639"/>
    </row>
    <row r="836" spans="3:12" ht="97.5" customHeight="1" x14ac:dyDescent="0.2">
      <c r="C836" s="133" t="s">
        <v>323</v>
      </c>
      <c r="D836" s="131" t="s">
        <v>4265</v>
      </c>
      <c r="E836" s="175" t="s">
        <v>4259</v>
      </c>
      <c r="F836" s="131" t="s">
        <v>3121</v>
      </c>
      <c r="G836" s="131" t="s">
        <v>541</v>
      </c>
      <c r="H836" s="131" t="s">
        <v>543</v>
      </c>
      <c r="I836" s="131" t="s">
        <v>3953</v>
      </c>
      <c r="J836" s="132" t="s">
        <v>693</v>
      </c>
      <c r="K836" s="2636" t="s">
        <v>4266</v>
      </c>
      <c r="L836" s="2639"/>
    </row>
    <row r="837" spans="3:12" ht="97.5" customHeight="1" x14ac:dyDescent="0.2">
      <c r="C837" s="133" t="s">
        <v>323</v>
      </c>
      <c r="D837" s="131" t="s">
        <v>4240</v>
      </c>
      <c r="E837" s="175" t="s">
        <v>4193</v>
      </c>
      <c r="F837" s="131" t="s">
        <v>2348</v>
      </c>
      <c r="G837" s="131" t="s">
        <v>576</v>
      </c>
      <c r="H837" s="131" t="s">
        <v>543</v>
      </c>
      <c r="I837" s="131" t="s">
        <v>1795</v>
      </c>
      <c r="J837" s="132" t="s">
        <v>606</v>
      </c>
      <c r="K837" s="2636" t="s">
        <v>4241</v>
      </c>
      <c r="L837" s="2639"/>
    </row>
    <row r="838" spans="3:12" ht="97.5" customHeight="1" x14ac:dyDescent="0.2">
      <c r="C838" s="133" t="s">
        <v>323</v>
      </c>
      <c r="D838" s="131" t="s">
        <v>4242</v>
      </c>
      <c r="E838" s="175" t="s">
        <v>4193</v>
      </c>
      <c r="F838" s="131" t="s">
        <v>2348</v>
      </c>
      <c r="G838" s="131" t="s">
        <v>609</v>
      </c>
      <c r="H838" s="131" t="s">
        <v>543</v>
      </c>
      <c r="I838" s="131" t="s">
        <v>320</v>
      </c>
      <c r="J838" s="132" t="s">
        <v>735</v>
      </c>
      <c r="K838" s="2636" t="s">
        <v>4243</v>
      </c>
      <c r="L838" s="2639"/>
    </row>
    <row r="839" spans="3:12" ht="97.5" customHeight="1" x14ac:dyDescent="0.2">
      <c r="C839" s="133" t="s">
        <v>323</v>
      </c>
      <c r="D839" s="131" t="s">
        <v>4244</v>
      </c>
      <c r="E839" s="175" t="s">
        <v>4193</v>
      </c>
      <c r="F839" s="131" t="s">
        <v>2348</v>
      </c>
      <c r="G839" s="131" t="s">
        <v>541</v>
      </c>
      <c r="H839" s="131" t="s">
        <v>543</v>
      </c>
      <c r="I839" s="131" t="s">
        <v>320</v>
      </c>
      <c r="J839" s="132" t="s">
        <v>1420</v>
      </c>
      <c r="K839" s="2636" t="s">
        <v>4245</v>
      </c>
      <c r="L839" s="2639"/>
    </row>
    <row r="840" spans="3:12" ht="97.5" customHeight="1" x14ac:dyDescent="0.2">
      <c r="C840" s="133" t="s">
        <v>323</v>
      </c>
      <c r="D840" s="131" t="s">
        <v>4246</v>
      </c>
      <c r="E840" s="175" t="s">
        <v>4193</v>
      </c>
      <c r="F840" s="131" t="s">
        <v>2348</v>
      </c>
      <c r="G840" s="131" t="s">
        <v>480</v>
      </c>
      <c r="H840" s="131" t="s">
        <v>543</v>
      </c>
      <c r="I840" s="131" t="s">
        <v>320</v>
      </c>
      <c r="J840" s="132" t="s">
        <v>568</v>
      </c>
      <c r="K840" s="2636" t="s">
        <v>4247</v>
      </c>
      <c r="L840" s="2639"/>
    </row>
    <row r="841" spans="3:12" ht="97.5" customHeight="1" x14ac:dyDescent="0.2">
      <c r="C841" s="133" t="s">
        <v>323</v>
      </c>
      <c r="D841" s="131" t="s">
        <v>4248</v>
      </c>
      <c r="E841" s="175" t="s">
        <v>4193</v>
      </c>
      <c r="F841" s="131" t="s">
        <v>2348</v>
      </c>
      <c r="G841" s="131" t="s">
        <v>576</v>
      </c>
      <c r="H841" s="131" t="s">
        <v>543</v>
      </c>
      <c r="I841" s="131" t="s">
        <v>4249</v>
      </c>
      <c r="J841" s="132" t="s">
        <v>559</v>
      </c>
      <c r="K841" s="2636" t="s">
        <v>4250</v>
      </c>
      <c r="L841" s="2639"/>
    </row>
    <row r="842" spans="3:12" ht="97.5" customHeight="1" x14ac:dyDescent="0.2">
      <c r="C842" s="133" t="s">
        <v>323</v>
      </c>
      <c r="D842" s="131" t="s">
        <v>4087</v>
      </c>
      <c r="E842" s="175" t="s">
        <v>4058</v>
      </c>
      <c r="F842" s="131" t="s">
        <v>2348</v>
      </c>
      <c r="G842" s="131" t="s">
        <v>609</v>
      </c>
      <c r="H842" s="131" t="s">
        <v>543</v>
      </c>
      <c r="I842" s="131" t="s">
        <v>4089</v>
      </c>
      <c r="J842" s="132" t="s">
        <v>1511</v>
      </c>
      <c r="K842" s="2636" t="s">
        <v>4088</v>
      </c>
      <c r="L842" s="2639"/>
    </row>
    <row r="843" spans="3:12" ht="97.5" customHeight="1" x14ac:dyDescent="0.2">
      <c r="C843" s="133" t="s">
        <v>323</v>
      </c>
      <c r="D843" s="131" t="s">
        <v>4080</v>
      </c>
      <c r="E843" s="175" t="s">
        <v>4058</v>
      </c>
      <c r="F843" s="131" t="s">
        <v>3121</v>
      </c>
      <c r="G843" s="131" t="s">
        <v>541</v>
      </c>
      <c r="H843" s="131" t="s">
        <v>543</v>
      </c>
      <c r="I843" s="131" t="s">
        <v>320</v>
      </c>
      <c r="J843" s="132" t="s">
        <v>710</v>
      </c>
      <c r="K843" s="2636" t="s">
        <v>4082</v>
      </c>
      <c r="L843" s="2639"/>
    </row>
    <row r="844" spans="3:12" ht="97.5" customHeight="1" x14ac:dyDescent="0.2">
      <c r="C844" s="133" t="s">
        <v>323</v>
      </c>
      <c r="D844" s="131" t="s">
        <v>3869</v>
      </c>
      <c r="E844" s="175" t="s">
        <v>3821</v>
      </c>
      <c r="F844" s="131" t="s">
        <v>2348</v>
      </c>
      <c r="G844" s="131" t="s">
        <v>541</v>
      </c>
      <c r="H844" s="131" t="s">
        <v>543</v>
      </c>
      <c r="I844" s="131" t="s">
        <v>1795</v>
      </c>
      <c r="J844" s="132" t="s">
        <v>735</v>
      </c>
      <c r="K844" s="2636" t="s">
        <v>3870</v>
      </c>
      <c r="L844" s="2639"/>
    </row>
    <row r="845" spans="3:12" ht="97.5" customHeight="1" x14ac:dyDescent="0.2">
      <c r="C845" s="133" t="s">
        <v>323</v>
      </c>
      <c r="D845" s="131" t="s">
        <v>3719</v>
      </c>
      <c r="E845" s="175" t="s">
        <v>3679</v>
      </c>
      <c r="F845" s="131" t="s">
        <v>2348</v>
      </c>
      <c r="G845" s="131" t="s">
        <v>541</v>
      </c>
      <c r="H845" s="131" t="s">
        <v>543</v>
      </c>
      <c r="I845" s="131" t="s">
        <v>320</v>
      </c>
      <c r="J845" s="132" t="s">
        <v>1609</v>
      </c>
      <c r="K845" s="2636" t="s">
        <v>4081</v>
      </c>
      <c r="L845" s="2639"/>
    </row>
    <row r="846" spans="3:12" ht="97.5" customHeight="1" x14ac:dyDescent="0.2">
      <c r="C846" s="133" t="s">
        <v>323</v>
      </c>
      <c r="D846" s="131" t="s">
        <v>3718</v>
      </c>
      <c r="E846" s="175" t="s">
        <v>3679</v>
      </c>
      <c r="F846" s="131" t="s">
        <v>2348</v>
      </c>
      <c r="G846" s="131" t="s">
        <v>541</v>
      </c>
      <c r="H846" s="131" t="s">
        <v>543</v>
      </c>
      <c r="I846" s="131" t="s">
        <v>1795</v>
      </c>
      <c r="J846" s="132" t="s">
        <v>735</v>
      </c>
      <c r="K846" s="2636" t="s">
        <v>3720</v>
      </c>
      <c r="L846" s="2639"/>
    </row>
    <row r="847" spans="3:12" ht="97.5" customHeight="1" x14ac:dyDescent="0.2">
      <c r="C847" s="133" t="s">
        <v>2562</v>
      </c>
      <c r="D847" s="131" t="s">
        <v>3572</v>
      </c>
      <c r="E847" s="175" t="s">
        <v>3565</v>
      </c>
      <c r="F847" s="131" t="s">
        <v>2348</v>
      </c>
      <c r="G847" s="131" t="s">
        <v>723</v>
      </c>
      <c r="H847" s="131" t="s">
        <v>543</v>
      </c>
      <c r="I847" s="131" t="s">
        <v>2981</v>
      </c>
      <c r="J847" s="132" t="s">
        <v>1610</v>
      </c>
      <c r="K847" s="2636" t="s">
        <v>3573</v>
      </c>
      <c r="L847" s="2639"/>
    </row>
    <row r="848" spans="3:12" ht="97.5" customHeight="1" x14ac:dyDescent="0.2">
      <c r="C848" s="133" t="s">
        <v>323</v>
      </c>
      <c r="D848" s="131" t="s">
        <v>3570</v>
      </c>
      <c r="E848" s="175" t="s">
        <v>3565</v>
      </c>
      <c r="F848" s="131" t="s">
        <v>2348</v>
      </c>
      <c r="G848" s="131" t="s">
        <v>481</v>
      </c>
      <c r="H848" s="131" t="s">
        <v>543</v>
      </c>
      <c r="I848" s="131" t="s">
        <v>1795</v>
      </c>
      <c r="J848" s="132" t="s">
        <v>566</v>
      </c>
      <c r="K848" s="2636" t="s">
        <v>3571</v>
      </c>
      <c r="L848" s="2639"/>
    </row>
    <row r="849" spans="3:12" ht="97.5" customHeight="1" x14ac:dyDescent="0.2">
      <c r="C849" s="133" t="s">
        <v>323</v>
      </c>
      <c r="D849" s="131" t="s">
        <v>3568</v>
      </c>
      <c r="E849" s="175" t="s">
        <v>3565</v>
      </c>
      <c r="F849" s="131" t="s">
        <v>2348</v>
      </c>
      <c r="G849" s="131" t="s">
        <v>541</v>
      </c>
      <c r="H849" s="131" t="s">
        <v>543</v>
      </c>
      <c r="I849" s="131" t="s">
        <v>1795</v>
      </c>
      <c r="J849" s="132" t="s">
        <v>566</v>
      </c>
      <c r="K849" s="2636" t="s">
        <v>3569</v>
      </c>
      <c r="L849" s="2639"/>
    </row>
    <row r="850" spans="3:12" ht="97.5" customHeight="1" x14ac:dyDescent="0.2">
      <c r="C850" s="133" t="s">
        <v>323</v>
      </c>
      <c r="D850" s="131" t="s">
        <v>3429</v>
      </c>
      <c r="E850" s="175" t="s">
        <v>3405</v>
      </c>
      <c r="F850" s="131" t="s">
        <v>2188</v>
      </c>
      <c r="G850" s="131" t="s">
        <v>541</v>
      </c>
      <c r="H850" s="131" t="s">
        <v>543</v>
      </c>
      <c r="I850" s="131" t="s">
        <v>320</v>
      </c>
      <c r="J850" s="132" t="s">
        <v>735</v>
      </c>
      <c r="K850" s="2636" t="s">
        <v>3430</v>
      </c>
      <c r="L850" s="2639"/>
    </row>
    <row r="851" spans="3:12" ht="97.5" customHeight="1" x14ac:dyDescent="0.2">
      <c r="C851" s="133" t="s">
        <v>323</v>
      </c>
      <c r="D851" s="131" t="s">
        <v>3427</v>
      </c>
      <c r="E851" s="175" t="s">
        <v>3405</v>
      </c>
      <c r="F851" s="131" t="s">
        <v>2348</v>
      </c>
      <c r="G851" s="131" t="s">
        <v>541</v>
      </c>
      <c r="H851" s="131" t="s">
        <v>543</v>
      </c>
      <c r="I851" s="131" t="s">
        <v>1795</v>
      </c>
      <c r="J851" s="132" t="s">
        <v>1604</v>
      </c>
      <c r="K851" s="2636" t="s">
        <v>3428</v>
      </c>
      <c r="L851" s="2639"/>
    </row>
    <row r="852" spans="3:12" ht="97.5" customHeight="1" x14ac:dyDescent="0.2">
      <c r="C852" s="133" t="s">
        <v>323</v>
      </c>
      <c r="D852" s="131" t="s">
        <v>3424</v>
      </c>
      <c r="E852" s="175" t="s">
        <v>3405</v>
      </c>
      <c r="F852" s="131" t="s">
        <v>2188</v>
      </c>
      <c r="G852" s="131" t="s">
        <v>541</v>
      </c>
      <c r="H852" s="131" t="s">
        <v>543</v>
      </c>
      <c r="I852" s="131" t="s">
        <v>320</v>
      </c>
      <c r="J852" s="132" t="s">
        <v>3426</v>
      </c>
      <c r="K852" s="2636" t="s">
        <v>3425</v>
      </c>
      <c r="L852" s="2639"/>
    </row>
    <row r="853" spans="3:12" ht="97.5" customHeight="1" x14ac:dyDescent="0.2">
      <c r="C853" s="133" t="s">
        <v>323</v>
      </c>
      <c r="D853" s="131" t="s">
        <v>3322</v>
      </c>
      <c r="E853" s="175" t="s">
        <v>3269</v>
      </c>
      <c r="F853" s="131" t="s">
        <v>1605</v>
      </c>
      <c r="G853" s="131" t="s">
        <v>480</v>
      </c>
      <c r="H853" s="131" t="s">
        <v>543</v>
      </c>
      <c r="I853" s="131" t="s">
        <v>320</v>
      </c>
      <c r="J853" s="132" t="s">
        <v>2556</v>
      </c>
      <c r="K853" s="2636" t="s">
        <v>3323</v>
      </c>
      <c r="L853" s="2639"/>
    </row>
    <row r="854" spans="3:12" ht="97.5" customHeight="1" x14ac:dyDescent="0.2">
      <c r="C854" s="133" t="s">
        <v>323</v>
      </c>
      <c r="D854" s="131" t="s">
        <v>3321</v>
      </c>
      <c r="E854" s="175" t="s">
        <v>3269</v>
      </c>
      <c r="F854" s="131" t="s">
        <v>2188</v>
      </c>
      <c r="G854" s="131" t="s">
        <v>576</v>
      </c>
      <c r="H854" s="131" t="s">
        <v>543</v>
      </c>
      <c r="I854" s="131" t="s">
        <v>1795</v>
      </c>
      <c r="J854" s="132" t="s">
        <v>566</v>
      </c>
      <c r="K854" s="2636" t="s">
        <v>3325</v>
      </c>
      <c r="L854" s="2639"/>
    </row>
    <row r="855" spans="3:12" ht="88.5" customHeight="1" x14ac:dyDescent="0.2">
      <c r="C855" s="133" t="s">
        <v>323</v>
      </c>
      <c r="D855" s="131" t="s">
        <v>3320</v>
      </c>
      <c r="E855" s="175" t="s">
        <v>3269</v>
      </c>
      <c r="F855" s="131" t="s">
        <v>2188</v>
      </c>
      <c r="G855" s="131" t="s">
        <v>541</v>
      </c>
      <c r="H855" s="131" t="s">
        <v>543</v>
      </c>
      <c r="I855" s="131" t="s">
        <v>320</v>
      </c>
      <c r="J855" s="132" t="s">
        <v>3131</v>
      </c>
      <c r="K855" s="2636" t="s">
        <v>3324</v>
      </c>
      <c r="L855" s="2639"/>
    </row>
    <row r="856" spans="3:12" ht="97.5" customHeight="1" x14ac:dyDescent="0.2">
      <c r="C856" s="133" t="s">
        <v>323</v>
      </c>
      <c r="D856" s="131" t="s">
        <v>3178</v>
      </c>
      <c r="E856" s="175">
        <v>42262</v>
      </c>
      <c r="F856" s="131" t="s">
        <v>2348</v>
      </c>
      <c r="G856" s="131" t="s">
        <v>481</v>
      </c>
      <c r="H856" s="131" t="s">
        <v>543</v>
      </c>
      <c r="I856" s="131" t="s">
        <v>1795</v>
      </c>
      <c r="J856" s="132" t="s">
        <v>568</v>
      </c>
      <c r="K856" s="2636" t="s">
        <v>3179</v>
      </c>
      <c r="L856" s="2639"/>
    </row>
    <row r="857" spans="3:12" ht="85.5" customHeight="1" x14ac:dyDescent="0.2">
      <c r="C857" s="133" t="s">
        <v>323</v>
      </c>
      <c r="D857" s="131" t="s">
        <v>3139</v>
      </c>
      <c r="E857" s="175">
        <v>42262</v>
      </c>
      <c r="F857" s="131" t="s">
        <v>2348</v>
      </c>
      <c r="G857" s="131" t="s">
        <v>541</v>
      </c>
      <c r="H857" s="131" t="s">
        <v>543</v>
      </c>
      <c r="I857" s="131" t="s">
        <v>320</v>
      </c>
      <c r="J857" s="132" t="s">
        <v>710</v>
      </c>
      <c r="K857" s="2636" t="s">
        <v>3140</v>
      </c>
      <c r="L857" s="2639"/>
    </row>
    <row r="858" spans="3:12" ht="85.5" customHeight="1" x14ac:dyDescent="0.2">
      <c r="C858" s="133" t="s">
        <v>323</v>
      </c>
      <c r="D858" s="131" t="s">
        <v>2803</v>
      </c>
      <c r="E858" s="175">
        <v>42262</v>
      </c>
      <c r="F858" s="131" t="s">
        <v>2348</v>
      </c>
      <c r="G858" s="131" t="s">
        <v>541</v>
      </c>
      <c r="H858" s="131" t="s">
        <v>543</v>
      </c>
      <c r="I858" s="131" t="s">
        <v>320</v>
      </c>
      <c r="J858" s="132" t="s">
        <v>1614</v>
      </c>
      <c r="K858" s="2636" t="s">
        <v>3141</v>
      </c>
      <c r="L858" s="2639"/>
    </row>
    <row r="859" spans="3:12" ht="85.5" customHeight="1" x14ac:dyDescent="0.2">
      <c r="C859" s="133" t="s">
        <v>323</v>
      </c>
      <c r="D859" s="131" t="s">
        <v>3136</v>
      </c>
      <c r="E859" s="175">
        <v>42262</v>
      </c>
      <c r="F859" s="131" t="s">
        <v>2348</v>
      </c>
      <c r="G859" s="131" t="s">
        <v>541</v>
      </c>
      <c r="H859" s="131" t="s">
        <v>543</v>
      </c>
      <c r="I859" s="131" t="s">
        <v>320</v>
      </c>
      <c r="J859" s="132" t="s">
        <v>3138</v>
      </c>
      <c r="K859" s="2636" t="s">
        <v>3137</v>
      </c>
      <c r="L859" s="2639"/>
    </row>
    <row r="860" spans="3:12" ht="85.5" customHeight="1" x14ac:dyDescent="0.2">
      <c r="C860" s="133" t="s">
        <v>323</v>
      </c>
      <c r="D860" s="131" t="s">
        <v>3134</v>
      </c>
      <c r="E860" s="175">
        <v>42262</v>
      </c>
      <c r="F860" s="131" t="s">
        <v>2188</v>
      </c>
      <c r="G860" s="131" t="s">
        <v>541</v>
      </c>
      <c r="H860" s="131" t="s">
        <v>543</v>
      </c>
      <c r="I860" s="131" t="s">
        <v>1795</v>
      </c>
      <c r="J860" s="132" t="s">
        <v>565</v>
      </c>
      <c r="K860" s="2636" t="s">
        <v>3135</v>
      </c>
      <c r="L860" s="2639"/>
    </row>
    <row r="861" spans="3:12" ht="85.5" customHeight="1" x14ac:dyDescent="0.2">
      <c r="C861" s="133" t="s">
        <v>323</v>
      </c>
      <c r="D861" s="131" t="s">
        <v>3132</v>
      </c>
      <c r="E861" s="175">
        <v>42262</v>
      </c>
      <c r="F861" s="131" t="s">
        <v>2348</v>
      </c>
      <c r="G861" s="131" t="s">
        <v>480</v>
      </c>
      <c r="H861" s="131" t="s">
        <v>543</v>
      </c>
      <c r="I861" s="131" t="s">
        <v>1795</v>
      </c>
      <c r="J861" s="132" t="s">
        <v>2775</v>
      </c>
      <c r="K861" s="2636" t="s">
        <v>3133</v>
      </c>
      <c r="L861" s="2639"/>
    </row>
    <row r="862" spans="3:12" ht="85.5" customHeight="1" x14ac:dyDescent="0.2">
      <c r="C862" s="133" t="s">
        <v>323</v>
      </c>
      <c r="D862" s="131" t="s">
        <v>2951</v>
      </c>
      <c r="E862" s="175" t="s">
        <v>2936</v>
      </c>
      <c r="F862" s="131" t="s">
        <v>2188</v>
      </c>
      <c r="G862" s="131" t="s">
        <v>1515</v>
      </c>
      <c r="H862" s="131" t="s">
        <v>543</v>
      </c>
      <c r="I862" s="131" t="s">
        <v>1954</v>
      </c>
      <c r="J862" s="132" t="s">
        <v>566</v>
      </c>
      <c r="K862" s="2636" t="s">
        <v>2953</v>
      </c>
      <c r="L862" s="2639"/>
    </row>
    <row r="863" spans="3:12" ht="85.5" customHeight="1" x14ac:dyDescent="0.2">
      <c r="C863" s="133" t="s">
        <v>323</v>
      </c>
      <c r="D863" s="131" t="s">
        <v>2950</v>
      </c>
      <c r="E863" s="175" t="s">
        <v>2936</v>
      </c>
      <c r="F863" s="131" t="s">
        <v>2188</v>
      </c>
      <c r="G863" s="131" t="s">
        <v>541</v>
      </c>
      <c r="H863" s="131" t="s">
        <v>543</v>
      </c>
      <c r="I863" s="131" t="s">
        <v>2064</v>
      </c>
      <c r="J863" s="132" t="s">
        <v>566</v>
      </c>
      <c r="K863" s="2636" t="s">
        <v>2952</v>
      </c>
      <c r="L863" s="2639"/>
    </row>
    <row r="864" spans="3:12" ht="102" customHeight="1" x14ac:dyDescent="0.2">
      <c r="C864" s="133" t="s">
        <v>323</v>
      </c>
      <c r="D864" s="131" t="s">
        <v>2847</v>
      </c>
      <c r="E864" s="175" t="s">
        <v>2627</v>
      </c>
      <c r="F864" s="131" t="s">
        <v>2188</v>
      </c>
      <c r="G864" s="131" t="s">
        <v>576</v>
      </c>
      <c r="H864" s="131" t="s">
        <v>543</v>
      </c>
      <c r="I864" s="131" t="s">
        <v>1795</v>
      </c>
      <c r="J864" s="132" t="s">
        <v>566</v>
      </c>
      <c r="K864" s="2636" t="s">
        <v>2848</v>
      </c>
      <c r="L864" s="2639"/>
    </row>
    <row r="865" spans="3:12" ht="102" customHeight="1" x14ac:dyDescent="0.2">
      <c r="C865" s="133" t="s">
        <v>323</v>
      </c>
      <c r="D865" s="131" t="s">
        <v>2805</v>
      </c>
      <c r="E865" s="175" t="s">
        <v>2627</v>
      </c>
      <c r="F865" s="131" t="s">
        <v>1605</v>
      </c>
      <c r="G865" s="131" t="s">
        <v>337</v>
      </c>
      <c r="H865" s="131" t="s">
        <v>543</v>
      </c>
      <c r="I865" s="131" t="s">
        <v>320</v>
      </c>
      <c r="J865" s="132" t="s">
        <v>2807</v>
      </c>
      <c r="K865" s="2636" t="s">
        <v>2806</v>
      </c>
      <c r="L865" s="2639"/>
    </row>
    <row r="866" spans="3:12" ht="102" customHeight="1" x14ac:dyDescent="0.2">
      <c r="C866" s="133" t="s">
        <v>323</v>
      </c>
      <c r="D866" s="131" t="s">
        <v>2803</v>
      </c>
      <c r="E866" s="175" t="s">
        <v>2627</v>
      </c>
      <c r="F866" s="131" t="s">
        <v>1605</v>
      </c>
      <c r="G866" s="131" t="s">
        <v>541</v>
      </c>
      <c r="H866" s="131" t="s">
        <v>543</v>
      </c>
      <c r="I866" s="131" t="s">
        <v>320</v>
      </c>
      <c r="J866" s="132" t="s">
        <v>1614</v>
      </c>
      <c r="K866" s="2636" t="s">
        <v>2804</v>
      </c>
      <c r="L866" s="2639"/>
    </row>
    <row r="867" spans="3:12" ht="102" customHeight="1" x14ac:dyDescent="0.2">
      <c r="C867" s="133" t="s">
        <v>323</v>
      </c>
      <c r="D867" s="131" t="s">
        <v>2660</v>
      </c>
      <c r="E867" s="175" t="s">
        <v>2627</v>
      </c>
      <c r="F867" s="131" t="s">
        <v>1605</v>
      </c>
      <c r="G867" s="131" t="s">
        <v>480</v>
      </c>
      <c r="H867" s="131" t="s">
        <v>543</v>
      </c>
      <c r="I867" s="131" t="s">
        <v>320</v>
      </c>
      <c r="J867" s="132" t="s">
        <v>2662</v>
      </c>
      <c r="K867" s="2636" t="s">
        <v>2661</v>
      </c>
      <c r="L867" s="2639"/>
    </row>
    <row r="868" spans="3:12" ht="102" customHeight="1" x14ac:dyDescent="0.2">
      <c r="C868" s="133" t="s">
        <v>323</v>
      </c>
      <c r="D868" s="131" t="s">
        <v>2657</v>
      </c>
      <c r="E868" s="175" t="s">
        <v>2627</v>
      </c>
      <c r="F868" s="131" t="s">
        <v>2188</v>
      </c>
      <c r="G868" s="131" t="s">
        <v>541</v>
      </c>
      <c r="H868" s="131" t="s">
        <v>543</v>
      </c>
      <c r="I868" s="131" t="s">
        <v>1795</v>
      </c>
      <c r="J868" s="132" t="s">
        <v>2659</v>
      </c>
      <c r="K868" s="2636" t="s">
        <v>2658</v>
      </c>
      <c r="L868" s="2639"/>
    </row>
    <row r="869" spans="3:12" ht="102" customHeight="1" x14ac:dyDescent="0.2">
      <c r="C869" s="133" t="s">
        <v>323</v>
      </c>
      <c r="D869" s="131" t="s">
        <v>2654</v>
      </c>
      <c r="E869" s="175" t="s">
        <v>2627</v>
      </c>
      <c r="F869" s="131" t="s">
        <v>1605</v>
      </c>
      <c r="G869" s="131" t="s">
        <v>541</v>
      </c>
      <c r="H869" s="131" t="s">
        <v>543</v>
      </c>
      <c r="I869" s="131" t="s">
        <v>320</v>
      </c>
      <c r="J869" s="132" t="s">
        <v>2656</v>
      </c>
      <c r="K869" s="2636" t="s">
        <v>2655</v>
      </c>
      <c r="L869" s="2639"/>
    </row>
    <row r="870" spans="3:12" ht="102" customHeight="1" x14ac:dyDescent="0.2">
      <c r="C870" s="133" t="s">
        <v>323</v>
      </c>
      <c r="D870" s="131" t="s">
        <v>2652</v>
      </c>
      <c r="E870" s="175" t="s">
        <v>2627</v>
      </c>
      <c r="F870" s="131" t="s">
        <v>2339</v>
      </c>
      <c r="G870" s="131" t="s">
        <v>1515</v>
      </c>
      <c r="H870" s="131" t="s">
        <v>543</v>
      </c>
      <c r="I870" s="131" t="s">
        <v>1795</v>
      </c>
      <c r="J870" s="132" t="s">
        <v>637</v>
      </c>
      <c r="K870" s="2636" t="s">
        <v>2653</v>
      </c>
      <c r="L870" s="2639"/>
    </row>
    <row r="871" spans="3:12" ht="102" customHeight="1" x14ac:dyDescent="0.2">
      <c r="C871" s="133" t="s">
        <v>323</v>
      </c>
      <c r="D871" s="131" t="s">
        <v>2650</v>
      </c>
      <c r="E871" s="175" t="s">
        <v>2627</v>
      </c>
      <c r="F871" s="131" t="s">
        <v>2334</v>
      </c>
      <c r="G871" s="131" t="s">
        <v>541</v>
      </c>
      <c r="H871" s="131" t="s">
        <v>543</v>
      </c>
      <c r="I871" s="131" t="s">
        <v>320</v>
      </c>
      <c r="J871" s="132" t="s">
        <v>1118</v>
      </c>
      <c r="K871" s="2636" t="s">
        <v>2651</v>
      </c>
      <c r="L871" s="2639"/>
    </row>
    <row r="872" spans="3:12" ht="102" customHeight="1" x14ac:dyDescent="0.2">
      <c r="C872" s="133" t="s">
        <v>323</v>
      </c>
      <c r="D872" s="131" t="s">
        <v>2523</v>
      </c>
      <c r="E872" s="175" t="s">
        <v>2520</v>
      </c>
      <c r="F872" s="131" t="s">
        <v>1605</v>
      </c>
      <c r="G872" s="131" t="s">
        <v>480</v>
      </c>
      <c r="H872" s="131" t="s">
        <v>543</v>
      </c>
      <c r="I872" s="131" t="s">
        <v>2526</v>
      </c>
      <c r="J872" s="132" t="s">
        <v>2525</v>
      </c>
      <c r="K872" s="2636" t="s">
        <v>2524</v>
      </c>
      <c r="L872" s="2639"/>
    </row>
    <row r="873" spans="3:12" ht="102" customHeight="1" x14ac:dyDescent="0.2">
      <c r="C873" s="133" t="s">
        <v>323</v>
      </c>
      <c r="D873" s="131" t="s">
        <v>2519</v>
      </c>
      <c r="E873" s="175" t="s">
        <v>2520</v>
      </c>
      <c r="F873" s="131" t="s">
        <v>2334</v>
      </c>
      <c r="G873" s="131" t="s">
        <v>609</v>
      </c>
      <c r="H873" s="131" t="s">
        <v>543</v>
      </c>
      <c r="I873" s="131" t="s">
        <v>2522</v>
      </c>
      <c r="J873" s="132" t="s">
        <v>1607</v>
      </c>
      <c r="K873" s="2636" t="s">
        <v>2521</v>
      </c>
      <c r="L873" s="2639"/>
    </row>
    <row r="874" spans="3:12" ht="102" customHeight="1" x14ac:dyDescent="0.2">
      <c r="C874" s="133" t="s">
        <v>323</v>
      </c>
      <c r="D874" s="131" t="s">
        <v>2454</v>
      </c>
      <c r="E874" s="175" t="s">
        <v>2333</v>
      </c>
      <c r="F874" s="131" t="s">
        <v>2334</v>
      </c>
      <c r="G874" s="131" t="s">
        <v>481</v>
      </c>
      <c r="H874" s="131" t="s">
        <v>543</v>
      </c>
      <c r="I874" s="131" t="s">
        <v>320</v>
      </c>
      <c r="J874" s="132" t="s">
        <v>568</v>
      </c>
      <c r="K874" s="2636" t="s">
        <v>2455</v>
      </c>
      <c r="L874" s="2639"/>
    </row>
    <row r="875" spans="3:12" ht="102" customHeight="1" x14ac:dyDescent="0.2">
      <c r="C875" s="133" t="s">
        <v>323</v>
      </c>
      <c r="D875" s="131" t="s">
        <v>2338</v>
      </c>
      <c r="E875" s="175" t="s">
        <v>2333</v>
      </c>
      <c r="F875" s="131" t="s">
        <v>2339</v>
      </c>
      <c r="G875" s="131" t="s">
        <v>541</v>
      </c>
      <c r="H875" s="131" t="s">
        <v>543</v>
      </c>
      <c r="I875" s="131" t="s">
        <v>2340</v>
      </c>
      <c r="J875" s="132" t="s">
        <v>735</v>
      </c>
      <c r="K875" s="2636" t="s">
        <v>2341</v>
      </c>
      <c r="L875" s="2639"/>
    </row>
    <row r="876" spans="3:12" ht="95.25" customHeight="1" x14ac:dyDescent="0.2">
      <c r="C876" s="133" t="s">
        <v>323</v>
      </c>
      <c r="D876" s="131" t="s">
        <v>2332</v>
      </c>
      <c r="E876" s="175" t="s">
        <v>2333</v>
      </c>
      <c r="F876" s="131" t="s">
        <v>2334</v>
      </c>
      <c r="G876" s="131" t="s">
        <v>576</v>
      </c>
      <c r="H876" s="131" t="s">
        <v>543</v>
      </c>
      <c r="I876" s="131" t="s">
        <v>112</v>
      </c>
      <c r="J876" s="132" t="s">
        <v>2342</v>
      </c>
      <c r="K876" s="2636" t="s">
        <v>2335</v>
      </c>
      <c r="L876" s="2639"/>
    </row>
    <row r="877" spans="3:12" ht="95.25" customHeight="1" x14ac:dyDescent="0.2">
      <c r="C877" s="133" t="s">
        <v>323</v>
      </c>
      <c r="D877" s="131" t="s">
        <v>2336</v>
      </c>
      <c r="E877" s="175" t="s">
        <v>2333</v>
      </c>
      <c r="F877" s="131" t="s">
        <v>2337</v>
      </c>
      <c r="G877" s="131" t="s">
        <v>541</v>
      </c>
      <c r="H877" s="131" t="s">
        <v>543</v>
      </c>
      <c r="I877" s="131" t="s">
        <v>1894</v>
      </c>
      <c r="J877" s="132" t="s">
        <v>606</v>
      </c>
      <c r="K877" s="2636" t="s">
        <v>2335</v>
      </c>
      <c r="L877" s="2639"/>
    </row>
    <row r="878" spans="3:12" ht="95.25" customHeight="1" x14ac:dyDescent="0.2">
      <c r="C878" s="133" t="s">
        <v>323</v>
      </c>
      <c r="D878" s="131" t="s">
        <v>2182</v>
      </c>
      <c r="E878" s="175">
        <v>42064</v>
      </c>
      <c r="F878" s="131" t="s">
        <v>2183</v>
      </c>
      <c r="G878" s="131" t="s">
        <v>438</v>
      </c>
      <c r="H878" s="131" t="s">
        <v>543</v>
      </c>
      <c r="I878" s="131" t="s">
        <v>2184</v>
      </c>
      <c r="J878" s="132" t="s">
        <v>2185</v>
      </c>
      <c r="K878" s="2636" t="s">
        <v>2186</v>
      </c>
      <c r="L878" s="2639"/>
    </row>
    <row r="879" spans="3:12" ht="95.25" customHeight="1" x14ac:dyDescent="0.2">
      <c r="C879" s="133" t="s">
        <v>323</v>
      </c>
      <c r="D879" s="131" t="s">
        <v>2187</v>
      </c>
      <c r="E879" s="175">
        <v>42064</v>
      </c>
      <c r="F879" s="131" t="s">
        <v>2188</v>
      </c>
      <c r="G879" s="131" t="s">
        <v>541</v>
      </c>
      <c r="H879" s="131" t="s">
        <v>543</v>
      </c>
      <c r="I879" s="131" t="s">
        <v>2189</v>
      </c>
      <c r="J879" s="132" t="s">
        <v>607</v>
      </c>
      <c r="K879" s="2636" t="s">
        <v>2190</v>
      </c>
      <c r="L879" s="2639"/>
    </row>
    <row r="880" spans="3:12" ht="95.25" customHeight="1" x14ac:dyDescent="0.2">
      <c r="C880" s="133" t="s">
        <v>323</v>
      </c>
      <c r="D880" s="131" t="s">
        <v>2191</v>
      </c>
      <c r="E880" s="175">
        <v>42064</v>
      </c>
      <c r="F880" s="131" t="s">
        <v>2183</v>
      </c>
      <c r="G880" s="131" t="s">
        <v>438</v>
      </c>
      <c r="H880" s="131" t="s">
        <v>543</v>
      </c>
      <c r="I880" s="131" t="s">
        <v>516</v>
      </c>
      <c r="J880" s="132" t="s">
        <v>2192</v>
      </c>
      <c r="K880" s="2636" t="s">
        <v>2193</v>
      </c>
      <c r="L880" s="2639"/>
    </row>
    <row r="881" spans="2:12" ht="95.25" customHeight="1" x14ac:dyDescent="0.2">
      <c r="C881" s="133" t="s">
        <v>323</v>
      </c>
      <c r="D881" s="131" t="s">
        <v>2194</v>
      </c>
      <c r="E881" s="175">
        <v>42064</v>
      </c>
      <c r="F881" s="131" t="s">
        <v>2188</v>
      </c>
      <c r="G881" s="131" t="s">
        <v>480</v>
      </c>
      <c r="H881" s="131" t="s">
        <v>543</v>
      </c>
      <c r="I881" s="131" t="s">
        <v>516</v>
      </c>
      <c r="J881" s="132" t="s">
        <v>693</v>
      </c>
      <c r="K881" s="2636" t="s">
        <v>2195</v>
      </c>
      <c r="L881" s="2639"/>
    </row>
    <row r="882" spans="2:12" ht="95.25" customHeight="1" x14ac:dyDescent="0.2">
      <c r="C882" s="133" t="s">
        <v>323</v>
      </c>
      <c r="D882" s="131" t="s">
        <v>2196</v>
      </c>
      <c r="E882" s="175">
        <v>42064</v>
      </c>
      <c r="F882" s="131" t="s">
        <v>1605</v>
      </c>
      <c r="G882" s="131" t="s">
        <v>481</v>
      </c>
      <c r="H882" s="131" t="s">
        <v>543</v>
      </c>
      <c r="I882" s="131" t="s">
        <v>2197</v>
      </c>
      <c r="J882" s="132" t="s">
        <v>1651</v>
      </c>
      <c r="K882" s="2636" t="s">
        <v>2198</v>
      </c>
      <c r="L882" s="2639"/>
    </row>
    <row r="883" spans="2:12" ht="95.25" customHeight="1" x14ac:dyDescent="0.2">
      <c r="C883" s="133" t="s">
        <v>323</v>
      </c>
      <c r="D883" s="131" t="s">
        <v>2199</v>
      </c>
      <c r="E883" s="175" t="s">
        <v>2200</v>
      </c>
      <c r="F883" s="131" t="s">
        <v>1605</v>
      </c>
      <c r="G883" s="131" t="s">
        <v>480</v>
      </c>
      <c r="H883" s="131" t="s">
        <v>543</v>
      </c>
      <c r="I883" s="131" t="s">
        <v>2201</v>
      </c>
      <c r="J883" s="132" t="s">
        <v>1614</v>
      </c>
      <c r="K883" s="2636" t="s">
        <v>2202</v>
      </c>
      <c r="L883" s="2639"/>
    </row>
    <row r="884" spans="2:12" s="2668" customFormat="1" ht="25.5" customHeight="1" x14ac:dyDescent="0.2">
      <c r="B884" s="2664"/>
      <c r="C884" s="2665"/>
      <c r="D884" s="2665"/>
      <c r="E884" s="2665"/>
      <c r="F884" s="2665"/>
      <c r="G884" s="2665"/>
      <c r="H884" s="2665"/>
      <c r="I884" s="2665"/>
      <c r="J884" s="2666"/>
      <c r="K884" s="2667"/>
    </row>
    <row r="885" spans="2:12" s="2668" customFormat="1" ht="25.5" customHeight="1" x14ac:dyDescent="0.2">
      <c r="B885" s="2664"/>
      <c r="C885" s="2665"/>
      <c r="D885" s="2665"/>
      <c r="E885" s="2665"/>
      <c r="F885" s="2665"/>
      <c r="G885" s="2665"/>
      <c r="H885" s="2665"/>
      <c r="I885" s="2665"/>
      <c r="J885" s="2666"/>
      <c r="K885" s="2667"/>
    </row>
    <row r="886" spans="2:12" s="2668" customFormat="1" ht="25.5" customHeight="1" x14ac:dyDescent="0.2">
      <c r="B886" s="2664"/>
      <c r="C886" s="2665"/>
      <c r="D886" s="2665"/>
      <c r="E886" s="2665"/>
      <c r="F886" s="2665"/>
      <c r="G886" s="2665"/>
      <c r="H886" s="2665"/>
      <c r="I886" s="2665"/>
      <c r="J886" s="2666"/>
      <c r="K886" s="2667"/>
    </row>
    <row r="887" spans="2:12" s="2668" customFormat="1" ht="25.5" customHeight="1" x14ac:dyDescent="0.2">
      <c r="B887" s="2664"/>
      <c r="C887" s="2665"/>
      <c r="D887" s="2665"/>
      <c r="E887" s="2665"/>
      <c r="F887" s="2665"/>
      <c r="G887" s="2665"/>
      <c r="H887" s="2665"/>
      <c r="I887" s="2665"/>
      <c r="J887" s="2666"/>
      <c r="K887" s="2667"/>
    </row>
    <row r="888" spans="2:12" s="2668" customFormat="1" ht="25.5" customHeight="1" x14ac:dyDescent="0.2">
      <c r="B888" s="2664"/>
      <c r="C888" s="2665"/>
      <c r="D888" s="2665"/>
      <c r="E888" s="2665"/>
      <c r="F888" s="2665"/>
      <c r="G888" s="2665"/>
      <c r="H888" s="2665"/>
      <c r="I888" s="2665"/>
      <c r="J888" s="2666"/>
      <c r="K888" s="2667"/>
    </row>
    <row r="889" spans="2:12" s="2668" customFormat="1" ht="25.5" customHeight="1" x14ac:dyDescent="0.2">
      <c r="B889" s="2664"/>
      <c r="C889" s="2665"/>
      <c r="D889" s="2665"/>
      <c r="E889" s="2665"/>
      <c r="F889" s="2665"/>
      <c r="G889" s="2665"/>
      <c r="H889" s="2665"/>
      <c r="I889" s="2665"/>
      <c r="J889" s="2666"/>
      <c r="K889" s="2667"/>
    </row>
    <row r="890" spans="2:12" s="2668" customFormat="1" ht="25.5" customHeight="1" x14ac:dyDescent="0.2">
      <c r="B890" s="2664"/>
      <c r="C890" s="2665"/>
      <c r="D890" s="2665"/>
      <c r="E890" s="2669"/>
      <c r="F890" s="2665"/>
      <c r="G890" s="2665"/>
      <c r="H890" s="2665"/>
      <c r="I890" s="2665"/>
      <c r="J890" s="2666"/>
      <c r="K890" s="2667"/>
    </row>
    <row r="891" spans="2:12" x14ac:dyDescent="0.2">
      <c r="B891" s="2664"/>
      <c r="C891" s="1797"/>
      <c r="D891" s="1797"/>
      <c r="E891" s="1797"/>
      <c r="F891" s="1797"/>
      <c r="G891" s="1797"/>
      <c r="H891" s="1797"/>
      <c r="I891" s="1797"/>
      <c r="J891" s="1797"/>
      <c r="K891" s="1797"/>
    </row>
    <row r="892" spans="2:12" x14ac:dyDescent="0.2">
      <c r="C892" s="1797"/>
      <c r="D892" s="1797"/>
      <c r="E892" s="1797"/>
      <c r="F892" s="1797"/>
      <c r="G892" s="1797"/>
      <c r="H892" s="1797"/>
      <c r="I892" s="1797"/>
      <c r="J892" s="1797"/>
      <c r="K892" s="1797"/>
    </row>
    <row r="893" spans="2:12" x14ac:dyDescent="0.2">
      <c r="C893" s="1797"/>
      <c r="D893" s="1797"/>
      <c r="E893" s="1797"/>
      <c r="F893" s="1797"/>
      <c r="G893" s="1797"/>
      <c r="H893" s="1797"/>
      <c r="I893" s="1797"/>
      <c r="J893" s="1797"/>
      <c r="K893" s="1797"/>
    </row>
    <row r="894" spans="2:12" x14ac:dyDescent="0.2">
      <c r="C894" s="1797"/>
      <c r="D894" s="1797"/>
      <c r="E894" s="1797"/>
      <c r="F894" s="1797"/>
      <c r="G894" s="1797"/>
      <c r="H894" s="1797"/>
      <c r="I894" s="1797"/>
      <c r="J894" s="1797"/>
      <c r="K894" s="1797"/>
    </row>
    <row r="895" spans="2:12" x14ac:dyDescent="0.2">
      <c r="C895" s="1797"/>
      <c r="D895" s="1797"/>
      <c r="E895" s="1797"/>
      <c r="F895" s="1797"/>
      <c r="G895" s="1797"/>
      <c r="H895" s="1797"/>
      <c r="I895" s="1797"/>
      <c r="J895" s="1797"/>
      <c r="K895" s="1797"/>
    </row>
    <row r="896" spans="2:12" x14ac:dyDescent="0.2">
      <c r="C896" s="1797"/>
      <c r="D896" s="1797"/>
      <c r="E896" s="1797"/>
      <c r="F896" s="1797"/>
      <c r="G896" s="1797"/>
      <c r="H896" s="1797"/>
      <c r="I896" s="1797"/>
      <c r="J896" s="1797"/>
      <c r="K896" s="1797"/>
    </row>
    <row r="897" spans="2:11" ht="15" hidden="1" customHeight="1" x14ac:dyDescent="0.2">
      <c r="B897" s="2563"/>
      <c r="C897" s="1797"/>
      <c r="D897" s="1797"/>
      <c r="E897" s="1797"/>
      <c r="F897" s="1797"/>
      <c r="G897" s="1797"/>
      <c r="H897" s="1797"/>
      <c r="I897" s="1797"/>
      <c r="J897" s="1797"/>
      <c r="K897" s="1797"/>
    </row>
    <row r="898" spans="2:11" x14ac:dyDescent="0.2">
      <c r="B898" s="2563"/>
      <c r="C898" s="1797"/>
      <c r="D898" s="1797"/>
      <c r="F898" s="1797"/>
      <c r="G898" s="1797"/>
      <c r="H898" s="1797"/>
      <c r="I898" s="1797"/>
      <c r="J898" s="1797"/>
      <c r="K898" s="1797"/>
    </row>
    <row r="899" spans="2:11" ht="16" thickBot="1" x14ac:dyDescent="0.25">
      <c r="B899" s="2563"/>
      <c r="C899" s="1797"/>
      <c r="D899" s="1797"/>
      <c r="F899" s="2582"/>
      <c r="G899" s="1797"/>
      <c r="H899" s="1797"/>
      <c r="I899" s="1797"/>
      <c r="J899" s="1797"/>
      <c r="K899" s="1797"/>
    </row>
    <row r="900" spans="2:11" ht="27.75" customHeight="1" thickBot="1" x14ac:dyDescent="0.25">
      <c r="B900" s="2563"/>
      <c r="C900" s="3197"/>
      <c r="D900" s="3198"/>
      <c r="E900" s="3198"/>
      <c r="F900" s="3198"/>
      <c r="G900" s="3198"/>
      <c r="H900" s="3198"/>
      <c r="I900" s="3198"/>
      <c r="J900" s="3198"/>
      <c r="K900" s="3199"/>
    </row>
    <row r="901" spans="2:11" x14ac:dyDescent="0.2">
      <c r="B901" s="2563"/>
      <c r="C901" s="1811" t="s">
        <v>306</v>
      </c>
      <c r="D901" s="1812" t="s">
        <v>307</v>
      </c>
      <c r="E901" s="1813" t="s">
        <v>308</v>
      </c>
      <c r="F901" s="1812" t="s">
        <v>309</v>
      </c>
      <c r="G901" s="1812" t="s">
        <v>310</v>
      </c>
      <c r="H901" s="1812" t="s">
        <v>311</v>
      </c>
      <c r="I901" s="1813" t="s">
        <v>312</v>
      </c>
      <c r="J901" s="1812" t="s">
        <v>313</v>
      </c>
      <c r="K901" s="1814" t="s">
        <v>314</v>
      </c>
    </row>
    <row r="902" spans="2:11" ht="15" hidden="1" customHeight="1" x14ac:dyDescent="0.2">
      <c r="C902" s="3215" t="s">
        <v>472</v>
      </c>
      <c r="D902" s="3216"/>
      <c r="E902" s="3216"/>
      <c r="F902" s="3216"/>
      <c r="G902" s="3216"/>
      <c r="H902" s="3216"/>
      <c r="I902" s="3216"/>
      <c r="J902" s="3216"/>
      <c r="K902" s="3217"/>
    </row>
    <row r="903" spans="2:11" ht="106.5" customHeight="1" x14ac:dyDescent="0.2">
      <c r="B903" s="2563"/>
      <c r="C903" s="133" t="s">
        <v>1849</v>
      </c>
      <c r="D903" s="131" t="s">
        <v>4589</v>
      </c>
      <c r="E903" s="134" t="s">
        <v>4529</v>
      </c>
      <c r="F903" s="131" t="s">
        <v>4590</v>
      </c>
      <c r="G903" s="131" t="s">
        <v>576</v>
      </c>
      <c r="H903" s="131" t="s">
        <v>489</v>
      </c>
      <c r="I903" s="131" t="s">
        <v>4585</v>
      </c>
      <c r="J903" s="132" t="s">
        <v>4587</v>
      </c>
      <c r="K903" s="2636" t="s">
        <v>4584</v>
      </c>
    </row>
    <row r="904" spans="2:11" ht="101.25" customHeight="1" x14ac:dyDescent="0.2">
      <c r="B904" s="2563"/>
      <c r="C904" s="133" t="s">
        <v>1849</v>
      </c>
      <c r="D904" s="131" t="s">
        <v>4588</v>
      </c>
      <c r="E904" s="134" t="s">
        <v>4529</v>
      </c>
      <c r="F904" s="131" t="s">
        <v>4590</v>
      </c>
      <c r="G904" s="131" t="s">
        <v>481</v>
      </c>
      <c r="H904" s="131" t="s">
        <v>489</v>
      </c>
      <c r="I904" s="131" t="s">
        <v>4585</v>
      </c>
      <c r="J904" s="132" t="s">
        <v>4586</v>
      </c>
      <c r="K904" s="2636" t="s">
        <v>4583</v>
      </c>
    </row>
    <row r="905" spans="2:11" ht="89.25" customHeight="1" x14ac:dyDescent="0.2">
      <c r="B905" s="2563"/>
      <c r="C905" s="133" t="s">
        <v>1849</v>
      </c>
      <c r="D905" s="131" t="s">
        <v>3968</v>
      </c>
      <c r="E905" s="134" t="s">
        <v>3940</v>
      </c>
      <c r="F905" s="131" t="s">
        <v>3971</v>
      </c>
      <c r="G905" s="131" t="s">
        <v>438</v>
      </c>
      <c r="H905" s="131" t="s">
        <v>489</v>
      </c>
      <c r="I905" s="131" t="s">
        <v>1069</v>
      </c>
      <c r="J905" s="132" t="s">
        <v>3970</v>
      </c>
      <c r="K905" s="2636" t="s">
        <v>3969</v>
      </c>
    </row>
    <row r="906" spans="2:11" ht="89.25" customHeight="1" x14ac:dyDescent="0.2">
      <c r="B906" s="2563"/>
      <c r="C906" s="133" t="s">
        <v>1849</v>
      </c>
      <c r="D906" s="131" t="s">
        <v>1850</v>
      </c>
      <c r="E906" s="134">
        <v>41913</v>
      </c>
      <c r="F906" s="131" t="s">
        <v>1852</v>
      </c>
      <c r="G906" s="131" t="s">
        <v>481</v>
      </c>
      <c r="H906" s="131" t="s">
        <v>489</v>
      </c>
      <c r="I906" s="131" t="s">
        <v>1853</v>
      </c>
      <c r="J906" s="132" t="s">
        <v>1854</v>
      </c>
      <c r="K906" s="2636" t="s">
        <v>1856</v>
      </c>
    </row>
    <row r="907" spans="2:11" ht="89.25" customHeight="1" x14ac:dyDescent="0.2">
      <c r="B907" s="2563"/>
      <c r="C907" s="133" t="s">
        <v>1849</v>
      </c>
      <c r="D907" s="131" t="s">
        <v>1851</v>
      </c>
      <c r="E907" s="134">
        <v>41913</v>
      </c>
      <c r="F907" s="131" t="s">
        <v>1852</v>
      </c>
      <c r="G907" s="131" t="s">
        <v>576</v>
      </c>
      <c r="H907" s="131" t="s">
        <v>489</v>
      </c>
      <c r="I907" s="131" t="s">
        <v>1853</v>
      </c>
      <c r="J907" s="132" t="s">
        <v>1855</v>
      </c>
      <c r="K907" s="2636" t="s">
        <v>1856</v>
      </c>
    </row>
    <row r="908" spans="2:11" ht="128.25" customHeight="1" thickBot="1" x14ac:dyDescent="0.25">
      <c r="B908" s="2563"/>
      <c r="C908" s="417" t="s">
        <v>1067</v>
      </c>
      <c r="D908" s="418" t="s">
        <v>1068</v>
      </c>
      <c r="E908" s="419" t="s">
        <v>1117</v>
      </c>
      <c r="F908" s="418" t="s">
        <v>1070</v>
      </c>
      <c r="G908" s="418" t="s">
        <v>1071</v>
      </c>
      <c r="H908" s="418" t="s">
        <v>489</v>
      </c>
      <c r="I908" s="418" t="s">
        <v>1069</v>
      </c>
      <c r="J908" s="420" t="s">
        <v>1072</v>
      </c>
      <c r="K908" s="2638" t="s">
        <v>1104</v>
      </c>
    </row>
    <row r="909" spans="2:11" x14ac:dyDescent="0.2">
      <c r="B909" s="2563"/>
      <c r="C909" s="1797"/>
      <c r="D909" s="1797"/>
      <c r="F909" s="1797"/>
      <c r="G909" s="1797"/>
      <c r="H909" s="1797"/>
      <c r="I909" s="1797"/>
      <c r="J909" s="1797"/>
      <c r="K909" s="1797"/>
    </row>
    <row r="910" spans="2:11" x14ac:dyDescent="0.2">
      <c r="B910" s="2563"/>
      <c r="C910" s="1797"/>
      <c r="D910" s="1797"/>
      <c r="F910" s="1797"/>
      <c r="G910" s="1797"/>
      <c r="H910" s="1797"/>
      <c r="I910" s="1797"/>
      <c r="J910" s="1797"/>
      <c r="K910" s="1797"/>
    </row>
    <row r="911" spans="2:11" x14ac:dyDescent="0.2">
      <c r="B911" s="2563"/>
      <c r="C911" s="1797"/>
      <c r="D911" s="1797"/>
      <c r="F911" s="1797"/>
      <c r="G911" s="1797"/>
      <c r="H911" s="1797"/>
      <c r="I911" s="1797"/>
      <c r="J911" s="1797"/>
      <c r="K911" s="1797"/>
    </row>
    <row r="912" spans="2:11" x14ac:dyDescent="0.2">
      <c r="B912" s="2563"/>
      <c r="C912" s="1797"/>
      <c r="D912" s="1797"/>
      <c r="F912" s="1797"/>
      <c r="G912" s="1797"/>
      <c r="H912" s="1797"/>
      <c r="I912" s="1797"/>
      <c r="J912" s="1797"/>
      <c r="K912" s="1797"/>
    </row>
    <row r="913" spans="2:11" x14ac:dyDescent="0.2">
      <c r="B913" s="2563"/>
      <c r="C913" s="1797"/>
      <c r="D913" s="1797"/>
      <c r="F913" s="1797"/>
      <c r="G913" s="1797"/>
      <c r="H913" s="1797"/>
      <c r="I913" s="1797"/>
      <c r="J913" s="1797"/>
      <c r="K913" s="1797"/>
    </row>
    <row r="914" spans="2:11" x14ac:dyDescent="0.2">
      <c r="B914" s="2563"/>
      <c r="C914" s="1797"/>
      <c r="D914" s="1797"/>
      <c r="F914" s="1797"/>
      <c r="G914" s="1797"/>
      <c r="H914" s="1797"/>
      <c r="I914" s="1797"/>
      <c r="J914" s="1797"/>
      <c r="K914" s="1797"/>
    </row>
    <row r="915" spans="2:11" x14ac:dyDescent="0.2">
      <c r="B915" s="2563"/>
      <c r="C915" s="1797"/>
      <c r="D915" s="1797"/>
      <c r="F915" s="1797"/>
      <c r="G915" s="1797"/>
      <c r="H915" s="1797"/>
      <c r="I915" s="1797"/>
      <c r="J915" s="1797"/>
      <c r="K915" s="1797"/>
    </row>
    <row r="916" spans="2:11" ht="16.5" customHeight="1" x14ac:dyDescent="0.2">
      <c r="B916" s="2563"/>
      <c r="C916" s="1797"/>
      <c r="D916" s="1797"/>
      <c r="F916" s="1797"/>
      <c r="G916" s="1797"/>
      <c r="H916" s="1797"/>
      <c r="I916" s="1797"/>
      <c r="J916" s="1797"/>
      <c r="K916" s="1797"/>
    </row>
    <row r="917" spans="2:11" x14ac:dyDescent="0.2">
      <c r="B917" s="2563"/>
      <c r="C917" s="1797"/>
      <c r="D917" s="1797"/>
      <c r="F917" s="1797"/>
      <c r="G917" s="1797"/>
      <c r="H917" s="1797"/>
      <c r="I917" s="1797"/>
      <c r="J917" s="1797"/>
      <c r="K917" s="1797"/>
    </row>
    <row r="918" spans="2:11" ht="16" thickBot="1" x14ac:dyDescent="0.25">
      <c r="B918" s="2563"/>
      <c r="C918" s="1797"/>
      <c r="D918" s="1797"/>
      <c r="F918" s="2582"/>
      <c r="G918" s="1797"/>
      <c r="H918" s="1797"/>
      <c r="I918" s="1797"/>
      <c r="J918" s="1797"/>
      <c r="K918" s="1797"/>
    </row>
    <row r="919" spans="2:11" ht="28.5" customHeight="1" thickBot="1" x14ac:dyDescent="0.25">
      <c r="B919" s="2563"/>
      <c r="C919" s="3197"/>
      <c r="D919" s="3198"/>
      <c r="E919" s="3198"/>
      <c r="F919" s="3198"/>
      <c r="G919" s="3198"/>
      <c r="H919" s="3198"/>
      <c r="I919" s="3198"/>
      <c r="J919" s="3198"/>
      <c r="K919" s="3199"/>
    </row>
    <row r="920" spans="2:11" x14ac:dyDescent="0.2">
      <c r="B920" s="2563"/>
      <c r="C920" s="1811" t="s">
        <v>306</v>
      </c>
      <c r="D920" s="1812" t="s">
        <v>307</v>
      </c>
      <c r="E920" s="1813" t="s">
        <v>308</v>
      </c>
      <c r="F920" s="1812" t="s">
        <v>309</v>
      </c>
      <c r="G920" s="1812" t="s">
        <v>310</v>
      </c>
      <c r="H920" s="1812" t="s">
        <v>311</v>
      </c>
      <c r="I920" s="1813" t="s">
        <v>312</v>
      </c>
      <c r="J920" s="1812" t="s">
        <v>313</v>
      </c>
      <c r="K920" s="1814" t="s">
        <v>314</v>
      </c>
    </row>
    <row r="921" spans="2:11" ht="15" customHeight="1" x14ac:dyDescent="0.2">
      <c r="C921" s="3200" t="s">
        <v>472</v>
      </c>
      <c r="D921" s="3201"/>
      <c r="E921" s="3201"/>
      <c r="F921" s="3201"/>
      <c r="G921" s="3201"/>
      <c r="H921" s="3201"/>
      <c r="I921" s="3201"/>
      <c r="J921" s="3201"/>
      <c r="K921" s="3202"/>
    </row>
    <row r="922" spans="2:11" ht="120.75" customHeight="1" x14ac:dyDescent="0.2">
      <c r="C922" s="421" t="s">
        <v>303</v>
      </c>
      <c r="D922" s="131" t="s">
        <v>5625</v>
      </c>
      <c r="E922" s="134" t="s">
        <v>5562</v>
      </c>
      <c r="F922" s="131" t="s">
        <v>5087</v>
      </c>
      <c r="G922" s="131" t="s">
        <v>5415</v>
      </c>
      <c r="H922" s="131" t="s">
        <v>543</v>
      </c>
      <c r="I922" s="131" t="s">
        <v>2827</v>
      </c>
      <c r="J922" s="132" t="s">
        <v>5626</v>
      </c>
      <c r="K922" s="2636" t="s">
        <v>5627</v>
      </c>
    </row>
    <row r="923" spans="2:11" ht="120.75" customHeight="1" x14ac:dyDescent="0.2">
      <c r="C923" s="421" t="s">
        <v>303</v>
      </c>
      <c r="D923" s="131" t="s">
        <v>5628</v>
      </c>
      <c r="E923" s="134" t="s">
        <v>5562</v>
      </c>
      <c r="F923" s="131" t="s">
        <v>5411</v>
      </c>
      <c r="G923" s="131" t="s">
        <v>5331</v>
      </c>
      <c r="H923" s="131" t="s">
        <v>543</v>
      </c>
      <c r="I923" s="131" t="s">
        <v>2827</v>
      </c>
      <c r="J923" s="132" t="s">
        <v>1256</v>
      </c>
      <c r="K923" s="2636" t="s">
        <v>5629</v>
      </c>
    </row>
    <row r="924" spans="2:11" ht="120.75" customHeight="1" x14ac:dyDescent="0.2">
      <c r="C924" s="421" t="s">
        <v>303</v>
      </c>
      <c r="D924" s="131" t="s">
        <v>5599</v>
      </c>
      <c r="E924" s="134" t="s">
        <v>5562</v>
      </c>
      <c r="F924" s="131" t="s">
        <v>5411</v>
      </c>
      <c r="G924" s="131" t="s">
        <v>5600</v>
      </c>
      <c r="H924" s="131" t="s">
        <v>543</v>
      </c>
      <c r="I924" s="131" t="s">
        <v>5476</v>
      </c>
      <c r="J924" s="132" t="s">
        <v>565</v>
      </c>
      <c r="K924" s="2636" t="s">
        <v>5601</v>
      </c>
    </row>
    <row r="925" spans="2:11" ht="120.75" customHeight="1" x14ac:dyDescent="0.2">
      <c r="C925" s="421" t="s">
        <v>303</v>
      </c>
      <c r="D925" s="131" t="s">
        <v>5419</v>
      </c>
      <c r="E925" s="134" t="s">
        <v>5390</v>
      </c>
      <c r="F925" s="131" t="s">
        <v>5411</v>
      </c>
      <c r="G925" s="131" t="s">
        <v>609</v>
      </c>
      <c r="H925" s="131" t="s">
        <v>543</v>
      </c>
      <c r="I925" s="131" t="s">
        <v>5413</v>
      </c>
      <c r="J925" s="132" t="s">
        <v>5421</v>
      </c>
      <c r="K925" s="2636" t="s">
        <v>5420</v>
      </c>
    </row>
    <row r="926" spans="2:11" ht="120.75" customHeight="1" x14ac:dyDescent="0.2">
      <c r="C926" s="421" t="s">
        <v>303</v>
      </c>
      <c r="D926" s="131" t="s">
        <v>5417</v>
      </c>
      <c r="E926" s="134" t="s">
        <v>5390</v>
      </c>
      <c r="F926" s="131" t="s">
        <v>5411</v>
      </c>
      <c r="G926" s="131" t="s">
        <v>609</v>
      </c>
      <c r="H926" s="131" t="s">
        <v>543</v>
      </c>
      <c r="I926" s="131" t="s">
        <v>5413</v>
      </c>
      <c r="J926" s="132" t="s">
        <v>5414</v>
      </c>
      <c r="K926" s="2636" t="s">
        <v>5412</v>
      </c>
    </row>
    <row r="927" spans="2:11" ht="120.75" customHeight="1" x14ac:dyDescent="0.2">
      <c r="C927" s="421" t="s">
        <v>303</v>
      </c>
      <c r="D927" s="131" t="s">
        <v>5418</v>
      </c>
      <c r="E927" s="134" t="s">
        <v>5390</v>
      </c>
      <c r="F927" s="131" t="s">
        <v>5411</v>
      </c>
      <c r="G927" s="131" t="s">
        <v>5415</v>
      </c>
      <c r="H927" s="131" t="s">
        <v>543</v>
      </c>
      <c r="I927" s="131" t="s">
        <v>5413</v>
      </c>
      <c r="J927" s="132" t="s">
        <v>5171</v>
      </c>
      <c r="K927" s="2636" t="s">
        <v>5416</v>
      </c>
    </row>
    <row r="928" spans="2:11" ht="120.75" customHeight="1" x14ac:dyDescent="0.2">
      <c r="C928" s="421" t="s">
        <v>303</v>
      </c>
      <c r="D928" s="131" t="s">
        <v>5085</v>
      </c>
      <c r="E928" s="134" t="s">
        <v>5086</v>
      </c>
      <c r="F928" s="131" t="s">
        <v>5087</v>
      </c>
      <c r="G928" s="131" t="s">
        <v>759</v>
      </c>
      <c r="H928" s="131" t="s">
        <v>543</v>
      </c>
      <c r="I928" s="131" t="s">
        <v>5089</v>
      </c>
      <c r="J928" s="132" t="s">
        <v>1256</v>
      </c>
      <c r="K928" s="2636" t="s">
        <v>5088</v>
      </c>
    </row>
    <row r="929" spans="2:11" ht="120.75" customHeight="1" x14ac:dyDescent="0.2">
      <c r="C929" s="421" t="s">
        <v>303</v>
      </c>
      <c r="D929" s="131" t="s">
        <v>4650</v>
      </c>
      <c r="E929" s="134" t="s">
        <v>4635</v>
      </c>
      <c r="F929" s="131" t="s">
        <v>4290</v>
      </c>
      <c r="G929" s="131" t="s">
        <v>723</v>
      </c>
      <c r="H929" s="131" t="s">
        <v>543</v>
      </c>
      <c r="I929" s="131" t="s">
        <v>2827</v>
      </c>
      <c r="J929" s="132" t="s">
        <v>1256</v>
      </c>
      <c r="K929" s="2636" t="s">
        <v>4651</v>
      </c>
    </row>
    <row r="930" spans="2:11" ht="114" customHeight="1" x14ac:dyDescent="0.2">
      <c r="C930" s="421" t="s">
        <v>303</v>
      </c>
      <c r="D930" s="131" t="s">
        <v>4481</v>
      </c>
      <c r="E930" s="134" t="s">
        <v>4443</v>
      </c>
      <c r="F930" s="131" t="s">
        <v>4290</v>
      </c>
      <c r="G930" s="131" t="s">
        <v>723</v>
      </c>
      <c r="H930" s="131" t="s">
        <v>543</v>
      </c>
      <c r="I930" s="131" t="s">
        <v>2827</v>
      </c>
      <c r="J930" s="132" t="s">
        <v>4483</v>
      </c>
      <c r="K930" s="2636" t="s">
        <v>4482</v>
      </c>
    </row>
    <row r="931" spans="2:11" ht="114" customHeight="1" x14ac:dyDescent="0.2">
      <c r="C931" s="421" t="s">
        <v>303</v>
      </c>
      <c r="D931" s="131" t="s">
        <v>4289</v>
      </c>
      <c r="E931" s="134" t="s">
        <v>4259</v>
      </c>
      <c r="F931" s="131" t="s">
        <v>4290</v>
      </c>
      <c r="G931" s="131" t="s">
        <v>723</v>
      </c>
      <c r="H931" s="131" t="s">
        <v>543</v>
      </c>
      <c r="I931" s="131" t="s">
        <v>4291</v>
      </c>
      <c r="J931" s="132" t="s">
        <v>565</v>
      </c>
      <c r="K931" s="2636" t="s">
        <v>4292</v>
      </c>
    </row>
    <row r="932" spans="2:11" ht="93" customHeight="1" x14ac:dyDescent="0.2">
      <c r="C932" s="421" t="s">
        <v>303</v>
      </c>
      <c r="D932" s="131" t="s">
        <v>3833</v>
      </c>
      <c r="E932" s="134" t="s">
        <v>3821</v>
      </c>
      <c r="F932" s="131" t="s">
        <v>2348</v>
      </c>
      <c r="G932" s="131" t="s">
        <v>541</v>
      </c>
      <c r="H932" s="131" t="s">
        <v>543</v>
      </c>
      <c r="I932" s="131" t="s">
        <v>2366</v>
      </c>
      <c r="J932" s="132" t="s">
        <v>606</v>
      </c>
      <c r="K932" s="2636" t="s">
        <v>3834</v>
      </c>
    </row>
    <row r="933" spans="2:11" ht="116.25" customHeight="1" x14ac:dyDescent="0.2">
      <c r="C933" s="421" t="s">
        <v>303</v>
      </c>
      <c r="D933" s="131" t="s">
        <v>3748</v>
      </c>
      <c r="E933" s="134" t="s">
        <v>3679</v>
      </c>
      <c r="F933" s="131" t="s">
        <v>2348</v>
      </c>
      <c r="G933" s="131" t="s">
        <v>541</v>
      </c>
      <c r="H933" s="131" t="s">
        <v>543</v>
      </c>
      <c r="I933" s="131" t="s">
        <v>3749</v>
      </c>
      <c r="J933" s="132" t="s">
        <v>606</v>
      </c>
      <c r="K933" s="2636" t="s">
        <v>3750</v>
      </c>
    </row>
    <row r="934" spans="2:11" ht="123" customHeight="1" x14ac:dyDescent="0.2">
      <c r="C934" s="421" t="s">
        <v>303</v>
      </c>
      <c r="D934" s="131" t="s">
        <v>3745</v>
      </c>
      <c r="E934" s="134" t="s">
        <v>3679</v>
      </c>
      <c r="F934" s="131" t="s">
        <v>2348</v>
      </c>
      <c r="G934" s="131" t="s">
        <v>576</v>
      </c>
      <c r="H934" s="131" t="s">
        <v>543</v>
      </c>
      <c r="I934" s="131" t="s">
        <v>3747</v>
      </c>
      <c r="J934" s="132" t="s">
        <v>559</v>
      </c>
      <c r="K934" s="2636" t="s">
        <v>3746</v>
      </c>
    </row>
    <row r="935" spans="2:11" ht="97.5" customHeight="1" x14ac:dyDescent="0.2">
      <c r="C935" s="421" t="s">
        <v>303</v>
      </c>
      <c r="D935" s="131" t="s">
        <v>3120</v>
      </c>
      <c r="E935" s="134" t="s">
        <v>3119</v>
      </c>
      <c r="F935" s="131" t="s">
        <v>3121</v>
      </c>
      <c r="G935" s="131" t="s">
        <v>759</v>
      </c>
      <c r="H935" s="131" t="s">
        <v>543</v>
      </c>
      <c r="I935" s="131" t="s">
        <v>3123</v>
      </c>
      <c r="J935" s="132" t="s">
        <v>3563</v>
      </c>
      <c r="K935" s="2636" t="s">
        <v>3122</v>
      </c>
    </row>
    <row r="936" spans="2:11" ht="97.5" customHeight="1" x14ac:dyDescent="0.2">
      <c r="C936" s="421" t="s">
        <v>303</v>
      </c>
      <c r="D936" s="131" t="s">
        <v>2206</v>
      </c>
      <c r="E936" s="134" t="s">
        <v>2333</v>
      </c>
      <c r="F936" s="131" t="s">
        <v>2188</v>
      </c>
      <c r="G936" s="131" t="s">
        <v>576</v>
      </c>
      <c r="H936" s="131" t="s">
        <v>543</v>
      </c>
      <c r="I936" s="131" t="s">
        <v>2470</v>
      </c>
      <c r="J936" s="132" t="s">
        <v>566</v>
      </c>
      <c r="K936" s="2636" t="s">
        <v>2469</v>
      </c>
    </row>
    <row r="937" spans="2:11" ht="97.5" customHeight="1" x14ac:dyDescent="0.2">
      <c r="C937" s="421" t="s">
        <v>303</v>
      </c>
      <c r="D937" s="131" t="s">
        <v>2203</v>
      </c>
      <c r="E937" s="134">
        <v>42064</v>
      </c>
      <c r="F937" s="131" t="s">
        <v>1738</v>
      </c>
      <c r="G937" s="131" t="s">
        <v>576</v>
      </c>
      <c r="H937" s="131" t="s">
        <v>543</v>
      </c>
      <c r="I937" s="131" t="s">
        <v>1953</v>
      </c>
      <c r="J937" s="132" t="s">
        <v>2204</v>
      </c>
      <c r="K937" s="2636" t="s">
        <v>2205</v>
      </c>
    </row>
    <row r="938" spans="2:11" ht="97.5" customHeight="1" x14ac:dyDescent="0.2">
      <c r="C938" s="421" t="s">
        <v>303</v>
      </c>
      <c r="D938" s="131" t="s">
        <v>2206</v>
      </c>
      <c r="E938" s="134">
        <v>42064</v>
      </c>
      <c r="F938" s="131" t="s">
        <v>1605</v>
      </c>
      <c r="G938" s="131" t="s">
        <v>576</v>
      </c>
      <c r="H938" s="131" t="s">
        <v>543</v>
      </c>
      <c r="I938" s="131" t="s">
        <v>2207</v>
      </c>
      <c r="J938" s="132" t="s">
        <v>1892</v>
      </c>
      <c r="K938" s="2636" t="s">
        <v>2208</v>
      </c>
    </row>
    <row r="939" spans="2:11" x14ac:dyDescent="0.2">
      <c r="B939" s="2563"/>
      <c r="C939" s="1797"/>
      <c r="D939" s="1797"/>
      <c r="F939" s="1797"/>
      <c r="G939" s="1797"/>
      <c r="H939" s="1797"/>
      <c r="I939" s="1797"/>
      <c r="J939" s="1797"/>
      <c r="K939" s="1797"/>
    </row>
    <row r="940" spans="2:11" x14ac:dyDescent="0.2">
      <c r="B940" s="2563"/>
      <c r="C940" s="1797"/>
      <c r="D940" s="1797"/>
      <c r="F940" s="1797"/>
      <c r="G940" s="1797"/>
      <c r="H940" s="1797"/>
      <c r="I940" s="1797"/>
      <c r="J940" s="1797"/>
      <c r="K940" s="1797"/>
    </row>
    <row r="941" spans="2:11" x14ac:dyDescent="0.2">
      <c r="B941" s="2563"/>
      <c r="C941" s="1797"/>
      <c r="D941" s="1797"/>
      <c r="F941" s="1797"/>
      <c r="G941" s="1797"/>
      <c r="H941" s="1797"/>
      <c r="I941" s="1797"/>
      <c r="J941" s="1797"/>
      <c r="K941" s="1797"/>
    </row>
    <row r="942" spans="2:11" x14ac:dyDescent="0.2">
      <c r="B942" s="2563"/>
      <c r="C942" s="1797"/>
      <c r="D942" s="1797"/>
      <c r="F942" s="1797"/>
      <c r="G942" s="1797"/>
      <c r="H942" s="1797"/>
      <c r="I942" s="1797"/>
      <c r="J942" s="1797"/>
      <c r="K942" s="1797"/>
    </row>
    <row r="943" spans="2:11" x14ac:dyDescent="0.2">
      <c r="B943" s="2563"/>
      <c r="C943" s="1797"/>
      <c r="D943" s="1797"/>
      <c r="F943" s="1797"/>
      <c r="G943" s="1797"/>
      <c r="H943" s="1797"/>
      <c r="I943" s="1797"/>
      <c r="J943" s="1797"/>
      <c r="K943" s="1797"/>
    </row>
    <row r="944" spans="2:11" x14ac:dyDescent="0.2">
      <c r="B944" s="2563"/>
      <c r="C944" s="1797"/>
      <c r="D944" s="1797"/>
      <c r="F944" s="2582"/>
      <c r="G944" s="1797"/>
      <c r="H944" s="1797"/>
      <c r="I944" s="1797"/>
      <c r="J944" s="1797"/>
      <c r="K944" s="1797"/>
    </row>
    <row r="945" spans="2:11" x14ac:dyDescent="0.2">
      <c r="B945" s="2563"/>
      <c r="C945" s="1797"/>
      <c r="D945" s="1797"/>
      <c r="F945" s="1797"/>
      <c r="G945" s="1797"/>
      <c r="H945" s="1797"/>
      <c r="I945" s="1797"/>
      <c r="J945" s="1797"/>
      <c r="K945" s="1797"/>
    </row>
    <row r="946" spans="2:11" x14ac:dyDescent="0.2">
      <c r="B946" s="2563"/>
      <c r="C946" s="1797"/>
      <c r="D946" s="1797"/>
      <c r="E946" s="1797"/>
      <c r="F946" s="1797"/>
      <c r="G946" s="1797"/>
      <c r="H946" s="1797"/>
      <c r="I946" s="1797"/>
      <c r="J946" s="1797"/>
      <c r="K946" s="1797"/>
    </row>
    <row r="947" spans="2:11" x14ac:dyDescent="0.2">
      <c r="B947" s="2563"/>
      <c r="C947" s="1797"/>
      <c r="D947" s="1797"/>
      <c r="E947" s="1797"/>
      <c r="F947" s="1797"/>
      <c r="G947" s="1797"/>
      <c r="H947" s="1797"/>
      <c r="I947" s="1797"/>
      <c r="J947" s="1797"/>
      <c r="K947" s="1797"/>
    </row>
    <row r="948" spans="2:11" x14ac:dyDescent="0.2">
      <c r="B948" s="2563"/>
      <c r="C948" s="1797"/>
      <c r="D948" s="1797"/>
      <c r="E948" s="1797"/>
      <c r="F948" s="1797"/>
      <c r="G948" s="1797"/>
      <c r="H948" s="1797"/>
      <c r="I948" s="1797"/>
      <c r="J948" s="1797"/>
      <c r="K948" s="1797"/>
    </row>
    <row r="949" spans="2:11" x14ac:dyDescent="0.2">
      <c r="B949" s="2563"/>
      <c r="C949" s="1797"/>
      <c r="D949" s="1797"/>
      <c r="E949" s="1797"/>
      <c r="F949" s="1797"/>
      <c r="G949" s="1797"/>
      <c r="H949" s="1797"/>
      <c r="I949" s="1797"/>
      <c r="J949" s="1797"/>
      <c r="K949" s="1797"/>
    </row>
    <row r="950" spans="2:11" x14ac:dyDescent="0.2">
      <c r="B950" s="2563"/>
      <c r="C950" s="1797"/>
      <c r="D950" s="1797"/>
      <c r="E950" s="1797"/>
      <c r="F950" s="1797"/>
      <c r="G950" s="1797"/>
      <c r="H950" s="1797"/>
      <c r="I950" s="1797"/>
      <c r="J950" s="1797"/>
      <c r="K950" s="1797"/>
    </row>
    <row r="951" spans="2:11" ht="9" customHeight="1" x14ac:dyDescent="0.2">
      <c r="B951" s="2563"/>
      <c r="C951" s="1797"/>
      <c r="D951" s="1797"/>
      <c r="E951" s="1797"/>
      <c r="F951" s="1797"/>
      <c r="G951" s="1797"/>
      <c r="H951" s="1797"/>
      <c r="I951" s="1797"/>
      <c r="J951" s="1797"/>
      <c r="K951" s="1797"/>
    </row>
    <row r="952" spans="2:11" ht="30.75" customHeight="1" x14ac:dyDescent="0.2">
      <c r="B952" s="2563"/>
      <c r="C952" s="1797"/>
      <c r="D952" s="1797"/>
      <c r="E952" s="1797"/>
      <c r="F952" s="1797"/>
      <c r="G952" s="1797"/>
      <c r="H952" s="1797"/>
      <c r="I952" s="1797"/>
      <c r="J952" s="1797"/>
      <c r="K952" s="1797"/>
    </row>
    <row r="953" spans="2:11" x14ac:dyDescent="0.2">
      <c r="B953" s="2563"/>
      <c r="C953" s="1797"/>
      <c r="D953" s="1797"/>
      <c r="E953" s="1797"/>
      <c r="F953" s="1797"/>
      <c r="G953" s="1797"/>
      <c r="H953" s="1797"/>
      <c r="I953" s="1797"/>
      <c r="J953" s="1797"/>
      <c r="K953" s="1797"/>
    </row>
    <row r="954" spans="2:11" ht="16" thickBot="1" x14ac:dyDescent="0.25">
      <c r="C954" s="1797"/>
      <c r="D954" s="1797"/>
      <c r="E954" s="1797"/>
      <c r="F954" s="1797"/>
      <c r="G954" s="1797"/>
      <c r="H954" s="1797"/>
      <c r="I954" s="1797"/>
      <c r="J954" s="1797"/>
      <c r="K954" s="1797"/>
    </row>
    <row r="955" spans="2:11" s="2673" customFormat="1" ht="66" customHeight="1" thickBot="1" x14ac:dyDescent="0.25">
      <c r="B955" s="2562"/>
      <c r="C955" s="2670" t="s">
        <v>500</v>
      </c>
      <c r="D955" s="2671" t="s">
        <v>391</v>
      </c>
      <c r="E955" s="2672" t="s">
        <v>388</v>
      </c>
      <c r="F955" s="3218" t="s">
        <v>386</v>
      </c>
      <c r="G955" s="3219"/>
      <c r="H955" s="3218" t="s">
        <v>387</v>
      </c>
      <c r="I955" s="3220"/>
      <c r="J955" s="3221"/>
    </row>
    <row r="956" spans="2:11" s="2677" customFormat="1" ht="69" customHeight="1" x14ac:dyDescent="0.2">
      <c r="B956" s="2674"/>
      <c r="C956" s="2675" t="s">
        <v>1891</v>
      </c>
      <c r="D956" s="812" t="s">
        <v>5823</v>
      </c>
      <c r="E956" s="2676" t="s">
        <v>5778</v>
      </c>
      <c r="F956" s="3170" t="s">
        <v>5824</v>
      </c>
      <c r="G956" s="3171"/>
      <c r="H956" s="3170" t="s">
        <v>5825</v>
      </c>
      <c r="I956" s="3172"/>
      <c r="J956" s="3173"/>
    </row>
    <row r="957" spans="2:11" s="2677" customFormat="1" ht="69" customHeight="1" x14ac:dyDescent="0.2">
      <c r="B957" s="2674"/>
      <c r="C957" s="2675" t="s">
        <v>5783</v>
      </c>
      <c r="D957" s="812" t="s">
        <v>5784</v>
      </c>
      <c r="E957" s="2676" t="s">
        <v>5778</v>
      </c>
      <c r="F957" s="3170" t="s">
        <v>5785</v>
      </c>
      <c r="G957" s="3171"/>
      <c r="H957" s="3170" t="s">
        <v>5786</v>
      </c>
      <c r="I957" s="3172"/>
      <c r="J957" s="3173"/>
    </row>
    <row r="958" spans="2:11" ht="16.5" customHeight="1" x14ac:dyDescent="0.2">
      <c r="C958" s="3215" t="s">
        <v>472</v>
      </c>
      <c r="D958" s="3216"/>
      <c r="E958" s="3216"/>
      <c r="F958" s="3216"/>
      <c r="G958" s="3216"/>
      <c r="H958" s="3216"/>
      <c r="I958" s="3216"/>
      <c r="J958" s="3217"/>
      <c r="K958" s="1797"/>
    </row>
    <row r="959" spans="2:11" s="2677" customFormat="1" ht="69" customHeight="1" x14ac:dyDescent="0.2">
      <c r="B959" s="2674"/>
      <c r="C959" s="2675" t="s">
        <v>1891</v>
      </c>
      <c r="D959" s="812" t="s">
        <v>5506</v>
      </c>
      <c r="E959" s="2676" t="s">
        <v>5461</v>
      </c>
      <c r="F959" s="3170" t="s">
        <v>5507</v>
      </c>
      <c r="G959" s="3171"/>
      <c r="H959" s="3170" t="s">
        <v>5508</v>
      </c>
      <c r="I959" s="3172"/>
      <c r="J959" s="3173"/>
    </row>
    <row r="960" spans="2:11" s="2677" customFormat="1" ht="69" customHeight="1" x14ac:dyDescent="0.2">
      <c r="B960" s="2674"/>
      <c r="C960" s="2675" t="s">
        <v>5073</v>
      </c>
      <c r="D960" s="812" t="s">
        <v>5074</v>
      </c>
      <c r="E960" s="2676" t="s">
        <v>5069</v>
      </c>
      <c r="F960" s="3170" t="s">
        <v>5075</v>
      </c>
      <c r="G960" s="3171"/>
      <c r="H960" s="3170" t="s">
        <v>5076</v>
      </c>
      <c r="I960" s="3172"/>
      <c r="J960" s="3173"/>
    </row>
    <row r="961" spans="2:11" s="2677" customFormat="1" ht="69" customHeight="1" x14ac:dyDescent="0.2">
      <c r="B961" s="2674"/>
      <c r="C961" s="2675" t="s">
        <v>318</v>
      </c>
      <c r="D961" s="812" t="s">
        <v>4665</v>
      </c>
      <c r="E961" s="2676" t="s">
        <v>4635</v>
      </c>
      <c r="F961" s="3170" t="s">
        <v>4666</v>
      </c>
      <c r="G961" s="3171"/>
      <c r="H961" s="3170" t="s">
        <v>4667</v>
      </c>
      <c r="I961" s="3172"/>
      <c r="J961" s="3173"/>
    </row>
    <row r="962" spans="2:11" s="2677" customFormat="1" ht="69" customHeight="1" x14ac:dyDescent="0.2">
      <c r="B962" s="2674"/>
      <c r="C962" s="2675" t="s">
        <v>1952</v>
      </c>
      <c r="D962" s="812" t="s">
        <v>4603</v>
      </c>
      <c r="E962" s="2676" t="s">
        <v>4529</v>
      </c>
      <c r="F962" s="3170" t="s">
        <v>4604</v>
      </c>
      <c r="G962" s="3171"/>
      <c r="H962" s="3170" t="s">
        <v>4605</v>
      </c>
      <c r="I962" s="3172"/>
      <c r="J962" s="3173"/>
    </row>
    <row r="963" spans="2:11" s="2677" customFormat="1" ht="69" customHeight="1" x14ac:dyDescent="0.2">
      <c r="B963" s="2674"/>
      <c r="C963" s="2675" t="s">
        <v>473</v>
      </c>
      <c r="D963" s="812" t="s">
        <v>4129</v>
      </c>
      <c r="E963" s="2676" t="s">
        <v>4058</v>
      </c>
      <c r="F963" s="3170" t="s">
        <v>4130</v>
      </c>
      <c r="G963" s="3171"/>
      <c r="H963" s="3170" t="s">
        <v>4131</v>
      </c>
      <c r="I963" s="3172"/>
      <c r="J963" s="3173"/>
    </row>
    <row r="964" spans="2:11" s="2677" customFormat="1" ht="84.75" customHeight="1" x14ac:dyDescent="0.2">
      <c r="B964" s="2674"/>
      <c r="C964" s="2675" t="s">
        <v>323</v>
      </c>
      <c r="D964" s="812" t="s">
        <v>4105</v>
      </c>
      <c r="E964" s="2676" t="s">
        <v>4058</v>
      </c>
      <c r="F964" s="3170" t="s">
        <v>4106</v>
      </c>
      <c r="G964" s="3171"/>
      <c r="H964" s="3170" t="s">
        <v>4107</v>
      </c>
      <c r="I964" s="3172"/>
      <c r="J964" s="3173"/>
    </row>
    <row r="965" spans="2:11" s="2677" customFormat="1" ht="84.75" customHeight="1" x14ac:dyDescent="0.2">
      <c r="B965" s="2674"/>
      <c r="C965" s="2675" t="s">
        <v>550</v>
      </c>
      <c r="D965" s="812" t="s">
        <v>3739</v>
      </c>
      <c r="E965" s="2676" t="s">
        <v>3679</v>
      </c>
      <c r="F965" s="3170" t="s">
        <v>3740</v>
      </c>
      <c r="G965" s="3171"/>
      <c r="H965" s="3170" t="s">
        <v>3741</v>
      </c>
      <c r="I965" s="3172"/>
      <c r="J965" s="3173"/>
    </row>
    <row r="966" spans="2:11" s="2677" customFormat="1" ht="84.75" customHeight="1" x14ac:dyDescent="0.2">
      <c r="B966" s="2674"/>
      <c r="C966" s="2675" t="s">
        <v>335</v>
      </c>
      <c r="D966" s="812" t="s">
        <v>3601</v>
      </c>
      <c r="E966" s="2676" t="s">
        <v>3565</v>
      </c>
      <c r="F966" s="3170" t="s">
        <v>3602</v>
      </c>
      <c r="G966" s="3171"/>
      <c r="H966" s="3170" t="s">
        <v>3603</v>
      </c>
      <c r="I966" s="3172"/>
      <c r="J966" s="3173"/>
    </row>
    <row r="967" spans="2:11" s="2677" customFormat="1" ht="84.75" customHeight="1" x14ac:dyDescent="0.2">
      <c r="B967" s="2674"/>
      <c r="C967" s="2675" t="s">
        <v>1891</v>
      </c>
      <c r="D967" s="812" t="s">
        <v>3598</v>
      </c>
      <c r="E967" s="2676" t="s">
        <v>3565</v>
      </c>
      <c r="F967" s="3170" t="s">
        <v>3599</v>
      </c>
      <c r="G967" s="3171"/>
      <c r="H967" s="3170" t="s">
        <v>3600</v>
      </c>
      <c r="I967" s="3172"/>
      <c r="J967" s="3173"/>
    </row>
    <row r="968" spans="2:11" s="2677" customFormat="1" ht="84.75" customHeight="1" x14ac:dyDescent="0.2">
      <c r="B968" s="2674"/>
      <c r="C968" s="2675" t="s">
        <v>3552</v>
      </c>
      <c r="D968" s="812" t="s">
        <v>3553</v>
      </c>
      <c r="E968" s="2676" t="s">
        <v>3405</v>
      </c>
      <c r="F968" s="3170" t="s">
        <v>3554</v>
      </c>
      <c r="G968" s="3171"/>
      <c r="H968" s="3170" t="s">
        <v>3555</v>
      </c>
      <c r="I968" s="3172"/>
      <c r="J968" s="3173"/>
    </row>
    <row r="969" spans="2:11" s="2677" customFormat="1" ht="84.75" customHeight="1" x14ac:dyDescent="0.2">
      <c r="B969" s="2674"/>
      <c r="C969" s="2675" t="s">
        <v>3548</v>
      </c>
      <c r="D969" s="131" t="s">
        <v>3549</v>
      </c>
      <c r="E969" s="2678" t="s">
        <v>3405</v>
      </c>
      <c r="F969" s="3226" t="s">
        <v>3550</v>
      </c>
      <c r="G969" s="3227"/>
      <c r="H969" s="3226" t="s">
        <v>3551</v>
      </c>
      <c r="I969" s="3228"/>
      <c r="J969" s="3229"/>
    </row>
    <row r="970" spans="2:11" s="2677" customFormat="1" ht="84.75" customHeight="1" x14ac:dyDescent="0.2">
      <c r="B970" s="2674"/>
      <c r="C970" s="2675" t="s">
        <v>335</v>
      </c>
      <c r="D970" s="131" t="s">
        <v>3334</v>
      </c>
      <c r="E970" s="2678" t="s">
        <v>3269</v>
      </c>
      <c r="F970" s="3222" t="s">
        <v>3335</v>
      </c>
      <c r="G970" s="3223"/>
      <c r="H970" s="3226" t="s">
        <v>3336</v>
      </c>
      <c r="I970" s="3228"/>
      <c r="J970" s="3229"/>
    </row>
    <row r="971" spans="2:11" s="2677" customFormat="1" ht="84.75" customHeight="1" x14ac:dyDescent="0.2">
      <c r="B971" s="2674"/>
      <c r="C971" s="2675" t="s">
        <v>3331</v>
      </c>
      <c r="D971" s="131" t="s">
        <v>3332</v>
      </c>
      <c r="E971" s="2678" t="s">
        <v>3269</v>
      </c>
      <c r="F971" s="3222" t="s">
        <v>3333</v>
      </c>
      <c r="G971" s="3223"/>
      <c r="H971" s="3226" t="s">
        <v>943</v>
      </c>
      <c r="I971" s="3228"/>
      <c r="J971" s="3229"/>
    </row>
    <row r="972" spans="2:11" s="2677" customFormat="1" ht="84.75" customHeight="1" x14ac:dyDescent="0.2">
      <c r="B972" s="2674"/>
      <c r="C972" s="2675" t="s">
        <v>319</v>
      </c>
      <c r="D972" s="131" t="s">
        <v>3328</v>
      </c>
      <c r="E972" s="2678" t="s">
        <v>3269</v>
      </c>
      <c r="F972" s="3222" t="s">
        <v>3329</v>
      </c>
      <c r="G972" s="3223"/>
      <c r="H972" s="3222" t="s">
        <v>3330</v>
      </c>
      <c r="I972" s="3224"/>
      <c r="J972" s="3225"/>
    </row>
    <row r="973" spans="2:11" s="2677" customFormat="1" ht="84.75" customHeight="1" x14ac:dyDescent="0.2">
      <c r="B973" s="2674"/>
      <c r="C973" s="2675" t="s">
        <v>3187</v>
      </c>
      <c r="D973" s="131" t="s">
        <v>3188</v>
      </c>
      <c r="E973" s="2678" t="s">
        <v>3119</v>
      </c>
      <c r="F973" s="3222" t="s">
        <v>3189</v>
      </c>
      <c r="G973" s="3223"/>
      <c r="H973" s="3222" t="s">
        <v>3190</v>
      </c>
      <c r="I973" s="3224"/>
      <c r="J973" s="3225"/>
      <c r="K973" s="2639"/>
    </row>
    <row r="974" spans="2:11" s="2677" customFormat="1" ht="84.75" customHeight="1" x14ac:dyDescent="0.2">
      <c r="B974" s="2674"/>
      <c r="C974" s="2675" t="s">
        <v>3183</v>
      </c>
      <c r="D974" s="131" t="s">
        <v>3184</v>
      </c>
      <c r="E974" s="2678" t="s">
        <v>3119</v>
      </c>
      <c r="F974" s="3222" t="s">
        <v>3185</v>
      </c>
      <c r="G974" s="3223"/>
      <c r="H974" s="3222" t="s">
        <v>3186</v>
      </c>
      <c r="I974" s="3224"/>
      <c r="J974" s="3225"/>
      <c r="K974" s="2639"/>
    </row>
    <row r="975" spans="2:11" s="2677" customFormat="1" ht="58.5" customHeight="1" x14ac:dyDescent="0.2">
      <c r="B975" s="2674"/>
      <c r="C975" s="2675" t="s">
        <v>1344</v>
      </c>
      <c r="D975" s="131" t="s">
        <v>2706</v>
      </c>
      <c r="E975" s="2678" t="s">
        <v>2627</v>
      </c>
      <c r="F975" s="3222" t="s">
        <v>2707</v>
      </c>
      <c r="G975" s="3223"/>
      <c r="H975" s="3222" t="s">
        <v>2708</v>
      </c>
      <c r="I975" s="3224"/>
      <c r="J975" s="3225"/>
      <c r="K975" s="2639"/>
    </row>
    <row r="976" spans="2:11" s="2677" customFormat="1" ht="58.5" customHeight="1" x14ac:dyDescent="0.2">
      <c r="B976" s="2674"/>
      <c r="C976" s="2675" t="s">
        <v>1532</v>
      </c>
      <c r="D976" s="131" t="s">
        <v>2703</v>
      </c>
      <c r="E976" s="2678" t="s">
        <v>2627</v>
      </c>
      <c r="F976" s="3222" t="s">
        <v>2704</v>
      </c>
      <c r="G976" s="3223"/>
      <c r="H976" s="3222" t="s">
        <v>2705</v>
      </c>
      <c r="I976" s="3224"/>
      <c r="J976" s="3225"/>
      <c r="K976" s="2639"/>
    </row>
    <row r="977" spans="2:11" s="2677" customFormat="1" ht="58.5" customHeight="1" x14ac:dyDescent="0.2">
      <c r="B977" s="2674"/>
      <c r="C977" s="2675" t="s">
        <v>1891</v>
      </c>
      <c r="D977" s="131" t="s">
        <v>2700</v>
      </c>
      <c r="E977" s="2678" t="s">
        <v>2627</v>
      </c>
      <c r="F977" s="3222" t="s">
        <v>2701</v>
      </c>
      <c r="G977" s="3223"/>
      <c r="H977" s="3222" t="s">
        <v>2702</v>
      </c>
      <c r="I977" s="3224"/>
      <c r="J977" s="3225"/>
      <c r="K977" s="2639"/>
    </row>
    <row r="978" spans="2:11" s="2677" customFormat="1" ht="58.5" customHeight="1" x14ac:dyDescent="0.2">
      <c r="B978" s="2674"/>
      <c r="C978" s="2675" t="s">
        <v>358</v>
      </c>
      <c r="D978" s="131" t="s">
        <v>2697</v>
      </c>
      <c r="E978" s="2678" t="s">
        <v>2627</v>
      </c>
      <c r="F978" s="3222" t="s">
        <v>2698</v>
      </c>
      <c r="G978" s="3223"/>
      <c r="H978" s="3222" t="s">
        <v>2699</v>
      </c>
      <c r="I978" s="3224"/>
      <c r="J978" s="3225"/>
      <c r="K978" s="2639"/>
    </row>
    <row r="979" spans="2:11" s="2677" customFormat="1" ht="58.5" customHeight="1" x14ac:dyDescent="0.2">
      <c r="B979" s="2674"/>
      <c r="C979" s="2675" t="s">
        <v>1891</v>
      </c>
      <c r="D979" s="131" t="s">
        <v>2445</v>
      </c>
      <c r="E979" s="2678" t="s">
        <v>2333</v>
      </c>
      <c r="F979" s="3222" t="s">
        <v>2446</v>
      </c>
      <c r="G979" s="3223"/>
      <c r="H979" s="3222" t="s">
        <v>2447</v>
      </c>
      <c r="I979" s="3224"/>
      <c r="J979" s="3225"/>
      <c r="K979" s="2639"/>
    </row>
    <row r="980" spans="2:11" s="2677" customFormat="1" ht="58.5" customHeight="1" x14ac:dyDescent="0.2">
      <c r="B980" s="2674"/>
      <c r="C980" s="2675" t="s">
        <v>305</v>
      </c>
      <c r="D980" s="131" t="s">
        <v>2209</v>
      </c>
      <c r="E980" s="2678" t="s">
        <v>2027</v>
      </c>
      <c r="F980" s="3222" t="s">
        <v>2210</v>
      </c>
      <c r="G980" s="3223"/>
      <c r="H980" s="3222" t="s">
        <v>2211</v>
      </c>
      <c r="I980" s="3224"/>
      <c r="J980" s="3225"/>
      <c r="K980" s="2639"/>
    </row>
    <row r="981" spans="2:11" s="2677" customFormat="1" ht="58.5" customHeight="1" x14ac:dyDescent="0.2">
      <c r="B981" s="2674"/>
      <c r="C981" s="2675" t="s">
        <v>1891</v>
      </c>
      <c r="D981" s="131" t="s">
        <v>2212</v>
      </c>
      <c r="E981" s="2678" t="s">
        <v>2027</v>
      </c>
      <c r="F981" s="3222" t="s">
        <v>2213</v>
      </c>
      <c r="G981" s="3223"/>
      <c r="H981" s="3222" t="s">
        <v>2214</v>
      </c>
      <c r="I981" s="3224"/>
      <c r="J981" s="3225"/>
      <c r="K981" s="2639"/>
    </row>
    <row r="982" spans="2:11" s="2677" customFormat="1" ht="58.5" customHeight="1" x14ac:dyDescent="0.2">
      <c r="B982" s="2674"/>
      <c r="C982" s="2675" t="s">
        <v>2215</v>
      </c>
      <c r="D982" s="131" t="s">
        <v>2216</v>
      </c>
      <c r="E982" s="2678" t="s">
        <v>2002</v>
      </c>
      <c r="F982" s="3222" t="s">
        <v>2217</v>
      </c>
      <c r="G982" s="3223"/>
      <c r="H982" s="3222" t="s">
        <v>2218</v>
      </c>
      <c r="I982" s="3224"/>
      <c r="J982" s="3225"/>
      <c r="K982" s="2639"/>
    </row>
    <row r="983" spans="2:11" s="2677" customFormat="1" ht="58.5" customHeight="1" x14ac:dyDescent="0.2">
      <c r="B983" s="2674"/>
      <c r="C983" s="2675" t="s">
        <v>947</v>
      </c>
      <c r="D983" s="131" t="s">
        <v>2219</v>
      </c>
      <c r="E983" s="2678" t="s">
        <v>2002</v>
      </c>
      <c r="F983" s="3222" t="s">
        <v>2220</v>
      </c>
      <c r="G983" s="3223"/>
      <c r="H983" s="3222" t="s">
        <v>2221</v>
      </c>
      <c r="I983" s="3224"/>
      <c r="J983" s="3225"/>
      <c r="K983" s="2639"/>
    </row>
    <row r="984" spans="2:11" s="2677" customFormat="1" ht="58.5" customHeight="1" x14ac:dyDescent="0.2">
      <c r="B984" s="2674"/>
      <c r="C984" s="2675" t="s">
        <v>1952</v>
      </c>
      <c r="D984" s="131" t="s">
        <v>1988</v>
      </c>
      <c r="E984" s="2678" t="s">
        <v>1983</v>
      </c>
      <c r="F984" s="3222" t="s">
        <v>1989</v>
      </c>
      <c r="G984" s="3223"/>
      <c r="H984" s="3222" t="s">
        <v>1990</v>
      </c>
      <c r="I984" s="3224"/>
      <c r="J984" s="3225"/>
      <c r="K984" s="2639"/>
    </row>
    <row r="985" spans="2:11" s="2677" customFormat="1" ht="116.25" customHeight="1" x14ac:dyDescent="0.2">
      <c r="B985" s="2674"/>
      <c r="C985" s="2675" t="s">
        <v>1891</v>
      </c>
      <c r="D985" s="131" t="s">
        <v>1918</v>
      </c>
      <c r="E985" s="2678" t="s">
        <v>1890</v>
      </c>
      <c r="F985" s="3222" t="s">
        <v>1919</v>
      </c>
      <c r="G985" s="3223"/>
      <c r="H985" s="3222" t="s">
        <v>1920</v>
      </c>
      <c r="I985" s="3224"/>
      <c r="J985" s="3225"/>
      <c r="K985" s="2639"/>
    </row>
    <row r="986" spans="2:11" s="2677" customFormat="1" ht="116.25" customHeight="1" x14ac:dyDescent="0.2">
      <c r="B986" s="2674"/>
      <c r="C986" s="2675" t="s">
        <v>1532</v>
      </c>
      <c r="D986" s="131" t="s">
        <v>1921</v>
      </c>
      <c r="E986" s="2678" t="s">
        <v>1890</v>
      </c>
      <c r="F986" s="3222" t="s">
        <v>1922</v>
      </c>
      <c r="G986" s="3223"/>
      <c r="H986" s="3222" t="s">
        <v>1923</v>
      </c>
      <c r="I986" s="3224"/>
      <c r="J986" s="3225"/>
      <c r="K986" s="2639"/>
    </row>
    <row r="987" spans="2:11" s="2677" customFormat="1" ht="116.25" customHeight="1" x14ac:dyDescent="0.2">
      <c r="B987" s="2674"/>
      <c r="C987" s="2675" t="s">
        <v>1891</v>
      </c>
      <c r="D987" s="131" t="s">
        <v>1918</v>
      </c>
      <c r="E987" s="2678" t="s">
        <v>1890</v>
      </c>
      <c r="F987" s="3222" t="s">
        <v>1919</v>
      </c>
      <c r="G987" s="3223"/>
      <c r="H987" s="3222" t="s">
        <v>1920</v>
      </c>
      <c r="I987" s="3224"/>
      <c r="J987" s="3225"/>
      <c r="K987" s="2639"/>
    </row>
    <row r="988" spans="2:11" s="2677" customFormat="1" ht="116.25" customHeight="1" x14ac:dyDescent="0.2">
      <c r="B988" s="2674"/>
      <c r="C988" s="2675" t="s">
        <v>473</v>
      </c>
      <c r="D988" s="131" t="s">
        <v>1877</v>
      </c>
      <c r="E988" s="2678" t="s">
        <v>1848</v>
      </c>
      <c r="F988" s="3222" t="s">
        <v>1878</v>
      </c>
      <c r="G988" s="3223"/>
      <c r="H988" s="3222" t="s">
        <v>1879</v>
      </c>
      <c r="I988" s="3224"/>
      <c r="J988" s="3225"/>
      <c r="K988" s="2639"/>
    </row>
    <row r="989" spans="2:11" s="2677" customFormat="1" ht="116.25" customHeight="1" x14ac:dyDescent="0.2">
      <c r="B989" s="2674"/>
      <c r="C989" s="2675" t="s">
        <v>335</v>
      </c>
      <c r="D989" s="131" t="s">
        <v>1874</v>
      </c>
      <c r="E989" s="2678" t="s">
        <v>1848</v>
      </c>
      <c r="F989" s="3222" t="s">
        <v>1875</v>
      </c>
      <c r="G989" s="3223"/>
      <c r="H989" s="3222" t="s">
        <v>1876</v>
      </c>
      <c r="I989" s="3224"/>
      <c r="J989" s="3225"/>
      <c r="K989" s="2639"/>
    </row>
    <row r="990" spans="2:11" s="2677" customFormat="1" ht="116.25" customHeight="1" x14ac:dyDescent="0.2">
      <c r="B990" s="2674"/>
      <c r="C990" s="2675" t="s">
        <v>1849</v>
      </c>
      <c r="D990" s="131" t="s">
        <v>1871</v>
      </c>
      <c r="E990" s="2678" t="s">
        <v>1848</v>
      </c>
      <c r="F990" s="3222" t="s">
        <v>1872</v>
      </c>
      <c r="G990" s="3223"/>
      <c r="H990" s="3222" t="s">
        <v>1873</v>
      </c>
      <c r="I990" s="3224"/>
      <c r="J990" s="3225"/>
      <c r="K990" s="2639"/>
    </row>
    <row r="991" spans="2:11" s="2677" customFormat="1" ht="116.25" customHeight="1" x14ac:dyDescent="0.2">
      <c r="B991" s="2674"/>
      <c r="C991" s="2675" t="s">
        <v>323</v>
      </c>
      <c r="D991" s="131" t="s">
        <v>1796</v>
      </c>
      <c r="E991" s="2678" t="s">
        <v>1799</v>
      </c>
      <c r="F991" s="3222" t="s">
        <v>1797</v>
      </c>
      <c r="G991" s="3223"/>
      <c r="H991" s="3222" t="s">
        <v>1802</v>
      </c>
      <c r="I991" s="3224"/>
      <c r="J991" s="3225"/>
      <c r="K991" s="2639"/>
    </row>
    <row r="992" spans="2:11" s="2677" customFormat="1" ht="116.25" customHeight="1" x14ac:dyDescent="0.2">
      <c r="B992" s="2674"/>
      <c r="C992" s="2675" t="s">
        <v>321</v>
      </c>
      <c r="D992" s="131" t="s">
        <v>1798</v>
      </c>
      <c r="E992" s="2678" t="s">
        <v>1799</v>
      </c>
      <c r="F992" s="3222" t="s">
        <v>1800</v>
      </c>
      <c r="G992" s="3223"/>
      <c r="H992" s="3222" t="s">
        <v>1801</v>
      </c>
      <c r="I992" s="3224"/>
      <c r="J992" s="3225"/>
      <c r="K992" s="2639"/>
    </row>
    <row r="993" spans="2:11" s="2677" customFormat="1" ht="116.25" customHeight="1" x14ac:dyDescent="0.2">
      <c r="B993" s="2674"/>
      <c r="C993" s="2675" t="s">
        <v>321</v>
      </c>
      <c r="D993" s="131" t="s">
        <v>1741</v>
      </c>
      <c r="E993" s="2678" t="s">
        <v>1742</v>
      </c>
      <c r="F993" s="3222" t="s">
        <v>1743</v>
      </c>
      <c r="G993" s="3223"/>
      <c r="H993" s="3222" t="s">
        <v>1744</v>
      </c>
      <c r="I993" s="3224"/>
      <c r="J993" s="3225"/>
      <c r="K993" s="2639"/>
    </row>
    <row r="994" spans="2:11" s="2677" customFormat="1" ht="116.25" customHeight="1" x14ac:dyDescent="0.2">
      <c r="B994" s="2674"/>
      <c r="C994" s="2675" t="s">
        <v>318</v>
      </c>
      <c r="D994" s="131" t="s">
        <v>1745</v>
      </c>
      <c r="E994" s="2678" t="s">
        <v>1742</v>
      </c>
      <c r="F994" s="3222" t="s">
        <v>1746</v>
      </c>
      <c r="G994" s="3223"/>
      <c r="H994" s="3222" t="s">
        <v>1747</v>
      </c>
      <c r="I994" s="3224"/>
      <c r="J994" s="3225"/>
      <c r="K994" s="2639"/>
    </row>
    <row r="995" spans="2:11" s="2677" customFormat="1" ht="116.25" customHeight="1" x14ac:dyDescent="0.2">
      <c r="B995" s="2674"/>
      <c r="C995" s="2675" t="s">
        <v>1532</v>
      </c>
      <c r="D995" s="131" t="s">
        <v>1529</v>
      </c>
      <c r="E995" s="2678" t="s">
        <v>1526</v>
      </c>
      <c r="F995" s="3222" t="s">
        <v>1530</v>
      </c>
      <c r="G995" s="3223"/>
      <c r="H995" s="3222" t="s">
        <v>1531</v>
      </c>
      <c r="I995" s="3224"/>
      <c r="J995" s="3225"/>
      <c r="K995" s="2639"/>
    </row>
    <row r="996" spans="2:11" s="2677" customFormat="1" ht="86.25" customHeight="1" x14ac:dyDescent="0.2">
      <c r="B996" s="2674"/>
      <c r="C996" s="2675" t="s">
        <v>323</v>
      </c>
      <c r="D996" s="131" t="s">
        <v>1525</v>
      </c>
      <c r="E996" s="2678" t="s">
        <v>1526</v>
      </c>
      <c r="F996" s="3222" t="s">
        <v>1527</v>
      </c>
      <c r="G996" s="3223"/>
      <c r="H996" s="3222" t="s">
        <v>1528</v>
      </c>
      <c r="I996" s="3224"/>
      <c r="J996" s="3225"/>
      <c r="K996" s="2639"/>
    </row>
    <row r="997" spans="2:11" s="2677" customFormat="1" ht="86.25" customHeight="1" x14ac:dyDescent="0.2">
      <c r="B997" s="2674"/>
      <c r="C997" s="2675" t="s">
        <v>436</v>
      </c>
      <c r="D997" s="131" t="s">
        <v>1257</v>
      </c>
      <c r="E997" s="2678" t="s">
        <v>1258</v>
      </c>
      <c r="F997" s="3222" t="s">
        <v>1259</v>
      </c>
      <c r="G997" s="3223"/>
      <c r="H997" s="3222" t="s">
        <v>1260</v>
      </c>
      <c r="I997" s="3224"/>
      <c r="J997" s="3225"/>
      <c r="K997" s="2639"/>
    </row>
    <row r="998" spans="2:11" s="2677" customFormat="1" ht="68.25" customHeight="1" x14ac:dyDescent="0.2">
      <c r="B998" s="2674"/>
      <c r="C998" s="2675" t="s">
        <v>79</v>
      </c>
      <c r="D998" s="131" t="s">
        <v>1237</v>
      </c>
      <c r="E998" s="2678">
        <v>41618</v>
      </c>
      <c r="F998" s="3222" t="s">
        <v>1238</v>
      </c>
      <c r="G998" s="3223"/>
      <c r="H998" s="3222" t="s">
        <v>1239</v>
      </c>
      <c r="I998" s="3224"/>
      <c r="J998" s="3225"/>
      <c r="K998" s="2639"/>
    </row>
    <row r="999" spans="2:11" s="2677" customFormat="1" ht="126.75" customHeight="1" x14ac:dyDescent="0.2">
      <c r="B999" s="2674"/>
      <c r="C999" s="2675" t="s">
        <v>473</v>
      </c>
      <c r="D999" s="131" t="s">
        <v>1120</v>
      </c>
      <c r="E999" s="2678">
        <v>41582</v>
      </c>
      <c r="F999" s="3222" t="s">
        <v>1121</v>
      </c>
      <c r="G999" s="3223"/>
      <c r="H999" s="3222" t="s">
        <v>1122</v>
      </c>
      <c r="I999" s="3224"/>
      <c r="J999" s="3225"/>
      <c r="K999" s="2639"/>
    </row>
    <row r="1000" spans="2:11" s="2677" customFormat="1" ht="86.25" customHeight="1" x14ac:dyDescent="0.2">
      <c r="B1000" s="2674"/>
      <c r="C1000" s="2675" t="s">
        <v>473</v>
      </c>
      <c r="D1000" s="131" t="s">
        <v>1099</v>
      </c>
      <c r="E1000" s="2678">
        <v>41570</v>
      </c>
      <c r="F1000" s="3222" t="s">
        <v>1100</v>
      </c>
      <c r="G1000" s="3223"/>
      <c r="H1000" s="3222" t="s">
        <v>1101</v>
      </c>
      <c r="I1000" s="3224"/>
      <c r="J1000" s="3225"/>
      <c r="K1000" s="2679"/>
    </row>
    <row r="1001" spans="2:11" s="2677" customFormat="1" ht="63.75" customHeight="1" x14ac:dyDescent="0.2">
      <c r="B1001" s="2674"/>
      <c r="C1001" s="2675" t="s">
        <v>947</v>
      </c>
      <c r="D1001" s="131" t="s">
        <v>1096</v>
      </c>
      <c r="E1001" s="2678">
        <v>41562</v>
      </c>
      <c r="F1001" s="3222" t="s">
        <v>1098</v>
      </c>
      <c r="G1001" s="3223"/>
      <c r="H1001" s="3222" t="s">
        <v>1097</v>
      </c>
      <c r="I1001" s="3224"/>
      <c r="J1001" s="3225"/>
      <c r="K1001" s="2639"/>
    </row>
    <row r="1002" spans="2:11" s="2673" customFormat="1" ht="63.75" customHeight="1" x14ac:dyDescent="0.2">
      <c r="B1002" s="2562"/>
      <c r="C1002" s="2675" t="s">
        <v>1017</v>
      </c>
      <c r="D1002" s="131" t="s">
        <v>1018</v>
      </c>
      <c r="E1002" s="2678" t="s">
        <v>1037</v>
      </c>
      <c r="F1002" s="3222" t="s">
        <v>1019</v>
      </c>
      <c r="G1002" s="3223"/>
      <c r="H1002" s="3222" t="s">
        <v>1020</v>
      </c>
      <c r="I1002" s="3224"/>
      <c r="J1002" s="3225"/>
      <c r="K1002" s="2639"/>
    </row>
    <row r="1003" spans="2:11" s="2673" customFormat="1" ht="105" customHeight="1" x14ac:dyDescent="0.2">
      <c r="B1003" s="2562"/>
      <c r="C1003" s="2675" t="s">
        <v>505</v>
      </c>
      <c r="D1003" s="131" t="s">
        <v>1001</v>
      </c>
      <c r="E1003" s="2678" t="s">
        <v>915</v>
      </c>
      <c r="F1003" s="3222" t="s">
        <v>1004</v>
      </c>
      <c r="G1003" s="3223"/>
      <c r="H1003" s="3226" t="s">
        <v>1002</v>
      </c>
      <c r="I1003" s="3228"/>
      <c r="J1003" s="3229"/>
      <c r="K1003" s="2639"/>
    </row>
    <row r="1004" spans="2:11" s="2673" customFormat="1" ht="130.5" customHeight="1" x14ac:dyDescent="0.2">
      <c r="B1004" s="2562"/>
      <c r="C1004" s="2675" t="s">
        <v>323</v>
      </c>
      <c r="D1004" s="131" t="s">
        <v>991</v>
      </c>
      <c r="E1004" s="2678" t="s">
        <v>915</v>
      </c>
      <c r="F1004" s="3222" t="s">
        <v>993</v>
      </c>
      <c r="G1004" s="3223"/>
      <c r="H1004" s="3226" t="s">
        <v>992</v>
      </c>
      <c r="I1004" s="3228"/>
      <c r="J1004" s="3229"/>
      <c r="K1004" s="2639"/>
    </row>
    <row r="1005" spans="2:11" s="2673" customFormat="1" ht="82.5" customHeight="1" x14ac:dyDescent="0.2">
      <c r="B1005" s="2562"/>
      <c r="C1005" s="2675" t="s">
        <v>921</v>
      </c>
      <c r="D1005" s="131" t="s">
        <v>922</v>
      </c>
      <c r="E1005" s="2678" t="s">
        <v>915</v>
      </c>
      <c r="F1005" s="3222" t="s">
        <v>923</v>
      </c>
      <c r="G1005" s="3223"/>
      <c r="H1005" s="3226" t="s">
        <v>924</v>
      </c>
      <c r="I1005" s="3228"/>
      <c r="J1005" s="3229"/>
      <c r="K1005" s="2639"/>
    </row>
    <row r="1006" spans="2:11" s="2673" customFormat="1" ht="59.25" customHeight="1" x14ac:dyDescent="0.2">
      <c r="B1006" s="2562"/>
      <c r="C1006" s="2675" t="s">
        <v>358</v>
      </c>
      <c r="D1006" s="131" t="s">
        <v>920</v>
      </c>
      <c r="E1006" s="2678" t="s">
        <v>915</v>
      </c>
      <c r="F1006" s="3222" t="s">
        <v>990</v>
      </c>
      <c r="G1006" s="3223"/>
      <c r="H1006" s="3226" t="s">
        <v>919</v>
      </c>
      <c r="I1006" s="3228"/>
      <c r="J1006" s="3229"/>
      <c r="K1006" s="2639"/>
    </row>
    <row r="1007" spans="2:11" s="2673" customFormat="1" ht="59.25" customHeight="1" x14ac:dyDescent="0.2">
      <c r="B1007" s="2562"/>
      <c r="C1007" s="2675" t="s">
        <v>79</v>
      </c>
      <c r="D1007" s="131" t="s">
        <v>916</v>
      </c>
      <c r="E1007" s="2678" t="s">
        <v>915</v>
      </c>
      <c r="F1007" s="3222" t="s">
        <v>917</v>
      </c>
      <c r="G1007" s="3223"/>
      <c r="H1007" s="3226" t="s">
        <v>918</v>
      </c>
      <c r="I1007" s="3228"/>
      <c r="J1007" s="3229"/>
      <c r="K1007" s="2639"/>
    </row>
    <row r="1008" spans="2:11" s="2673" customFormat="1" ht="75.75" customHeight="1" x14ac:dyDescent="0.2">
      <c r="B1008" s="2562"/>
      <c r="C1008" s="2675" t="s">
        <v>318</v>
      </c>
      <c r="D1008" s="131" t="s">
        <v>756</v>
      </c>
      <c r="E1008" s="2678" t="s">
        <v>755</v>
      </c>
      <c r="F1008" s="3222" t="s">
        <v>757</v>
      </c>
      <c r="G1008" s="3223"/>
      <c r="H1008" s="3226" t="s">
        <v>758</v>
      </c>
      <c r="I1008" s="3228"/>
      <c r="J1008" s="3229"/>
      <c r="K1008" s="2639"/>
    </row>
    <row r="1009" spans="2:19" s="2673" customFormat="1" ht="75.75" customHeight="1" x14ac:dyDescent="0.2">
      <c r="B1009" s="2562"/>
      <c r="C1009" s="2675" t="s">
        <v>739</v>
      </c>
      <c r="D1009" s="131" t="s">
        <v>740</v>
      </c>
      <c r="E1009" s="2678" t="s">
        <v>726</v>
      </c>
      <c r="F1009" s="3222" t="s">
        <v>741</v>
      </c>
      <c r="G1009" s="3223"/>
      <c r="H1009" s="3226" t="s">
        <v>742</v>
      </c>
      <c r="I1009" s="3228"/>
      <c r="J1009" s="3229"/>
      <c r="K1009" s="2639"/>
    </row>
    <row r="1010" spans="2:19" s="2673" customFormat="1" ht="75.75" customHeight="1" x14ac:dyDescent="0.2">
      <c r="B1010" s="2562"/>
      <c r="C1010" s="2675" t="s">
        <v>736</v>
      </c>
      <c r="D1010" s="131" t="s">
        <v>737</v>
      </c>
      <c r="E1010" s="2678" t="s">
        <v>726</v>
      </c>
      <c r="F1010" s="3222" t="s">
        <v>747</v>
      </c>
      <c r="G1010" s="3223"/>
      <c r="H1010" s="3226" t="s">
        <v>748</v>
      </c>
      <c r="I1010" s="3228"/>
      <c r="J1010" s="3229"/>
      <c r="K1010" s="2639"/>
    </row>
    <row r="1011" spans="2:19" s="2673" customFormat="1" ht="57" customHeight="1" x14ac:dyDescent="0.2">
      <c r="B1011" s="2562"/>
      <c r="C1011" s="2675" t="s">
        <v>323</v>
      </c>
      <c r="D1011" s="131" t="s">
        <v>738</v>
      </c>
      <c r="E1011" s="2678" t="s">
        <v>726</v>
      </c>
      <c r="F1011" s="3222" t="s">
        <v>749</v>
      </c>
      <c r="G1011" s="3223"/>
      <c r="H1011" s="3226" t="s">
        <v>750</v>
      </c>
      <c r="I1011" s="3228"/>
      <c r="J1011" s="3229"/>
      <c r="K1011" s="2639"/>
    </row>
    <row r="1012" spans="2:19" s="2673" customFormat="1" ht="57" customHeight="1" thickBot="1" x14ac:dyDescent="0.25">
      <c r="B1012" s="2562"/>
      <c r="C1012" s="2680" t="s">
        <v>323</v>
      </c>
      <c r="D1012" s="418" t="s">
        <v>727</v>
      </c>
      <c r="E1012" s="2681" t="s">
        <v>726</v>
      </c>
      <c r="F1012" s="3230" t="s">
        <v>728</v>
      </c>
      <c r="G1012" s="3231"/>
      <c r="H1012" s="3232" t="s">
        <v>729</v>
      </c>
      <c r="I1012" s="3233"/>
      <c r="J1012" s="3234"/>
      <c r="K1012" s="2639"/>
    </row>
    <row r="1013" spans="2:19" s="2673" customFormat="1" ht="57" customHeight="1" x14ac:dyDescent="0.2">
      <c r="B1013" s="2562"/>
      <c r="C1013" s="479"/>
      <c r="D1013" s="2665"/>
      <c r="E1013" s="2682"/>
      <c r="F1013" s="2667"/>
      <c r="G1013" s="2667"/>
      <c r="H1013" s="2665"/>
      <c r="I1013" s="2665"/>
      <c r="J1013" s="2665"/>
      <c r="K1013" s="2639"/>
    </row>
    <row r="1014" spans="2:19" s="2673" customFormat="1" ht="66" customHeight="1" x14ac:dyDescent="0.2">
      <c r="B1014" s="2683"/>
      <c r="C1014" s="2683"/>
      <c r="D1014" s="2683"/>
      <c r="E1014" s="2684"/>
      <c r="F1014" s="2667"/>
      <c r="G1014" s="2667"/>
      <c r="H1014" s="2685"/>
      <c r="I1014" s="2685"/>
      <c r="J1014" s="2685"/>
      <c r="K1014" s="2663"/>
    </row>
    <row r="1015" spans="2:19" ht="16" thickBot="1" x14ac:dyDescent="0.25">
      <c r="C1015" s="1797"/>
      <c r="D1015" s="1797"/>
      <c r="E1015" s="1797"/>
      <c r="F1015" s="1797"/>
      <c r="G1015" s="1797"/>
      <c r="H1015" s="1797"/>
      <c r="I1015" s="1797"/>
      <c r="J1015" s="1797"/>
      <c r="K1015" s="1797"/>
    </row>
    <row r="1016" spans="2:19" ht="15" customHeight="1" x14ac:dyDescent="0.2">
      <c r="C1016" s="1797"/>
      <c r="D1016" s="3235" t="s">
        <v>417</v>
      </c>
      <c r="E1016" s="3237" t="s">
        <v>308</v>
      </c>
      <c r="F1016" s="3237" t="s">
        <v>418</v>
      </c>
      <c r="G1016" s="3239" t="s">
        <v>419</v>
      </c>
      <c r="H1016" s="3240"/>
      <c r="I1016" s="3240"/>
      <c r="J1016" s="3241"/>
      <c r="K1016" s="2582"/>
      <c r="L1016" s="1797"/>
    </row>
    <row r="1017" spans="2:19" x14ac:dyDescent="0.2">
      <c r="C1017" s="1797"/>
      <c r="D1017" s="3236"/>
      <c r="E1017" s="3238"/>
      <c r="F1017" s="3238"/>
      <c r="G1017" s="2686" t="s">
        <v>314</v>
      </c>
      <c r="H1017" s="3242" t="s">
        <v>447</v>
      </c>
      <c r="I1017" s="3243"/>
      <c r="J1017" s="2687" t="s">
        <v>313</v>
      </c>
      <c r="K1017" s="1797"/>
      <c r="L1017" s="1797"/>
    </row>
    <row r="1018" spans="2:19" hidden="1" x14ac:dyDescent="0.2">
      <c r="C1018" s="1797"/>
      <c r="D1018" s="3248"/>
      <c r="E1018" s="3249"/>
      <c r="F1018" s="3249"/>
      <c r="G1018" s="3249"/>
      <c r="H1018" s="3249"/>
      <c r="I1018" s="3249"/>
      <c r="J1018" s="3250"/>
      <c r="K1018" s="2688"/>
      <c r="S1018" s="2582"/>
    </row>
    <row r="1019" spans="2:19" x14ac:dyDescent="0.2">
      <c r="C1019" s="1797"/>
      <c r="D1019" s="2810"/>
      <c r="E1019" s="2811"/>
      <c r="F1019" s="2811"/>
      <c r="G1019" s="2811"/>
      <c r="H1019" s="2811"/>
      <c r="I1019" s="2811"/>
      <c r="J1019" s="2812"/>
      <c r="K1019" s="2688"/>
      <c r="S1019" s="2582"/>
    </row>
    <row r="1020" spans="2:19" s="2694" customFormat="1" ht="75.75" customHeight="1" x14ac:dyDescent="0.2">
      <c r="B1020" s="2674"/>
      <c r="C1020" s="310"/>
      <c r="D1020" s="2689" t="s">
        <v>318</v>
      </c>
      <c r="E1020" s="2690" t="s">
        <v>5461</v>
      </c>
      <c r="F1020" s="2691" t="s">
        <v>5464</v>
      </c>
      <c r="G1020" s="2692" t="s">
        <v>5465</v>
      </c>
      <c r="H1020" s="3246" t="s">
        <v>5467</v>
      </c>
      <c r="I1020" s="3247"/>
      <c r="J1020" s="2693" t="s">
        <v>5466</v>
      </c>
      <c r="K1020" s="2639"/>
      <c r="S1020" s="2695"/>
    </row>
    <row r="1021" spans="2:19" s="2694" customFormat="1" ht="75.75" customHeight="1" x14ac:dyDescent="0.2">
      <c r="B1021" s="2674"/>
      <c r="C1021" s="310"/>
      <c r="D1021" s="2689" t="s">
        <v>318</v>
      </c>
      <c r="E1021" s="2690" t="s">
        <v>5461</v>
      </c>
      <c r="F1021" s="2691" t="s">
        <v>5462</v>
      </c>
      <c r="G1021" s="2692" t="s">
        <v>4495</v>
      </c>
      <c r="H1021" s="3246" t="s">
        <v>5463</v>
      </c>
      <c r="I1021" s="3247"/>
      <c r="J1021" s="2693" t="s">
        <v>2971</v>
      </c>
      <c r="K1021" s="2639"/>
      <c r="S1021" s="2695"/>
    </row>
    <row r="1022" spans="2:19" s="2694" customFormat="1" ht="75.75" customHeight="1" x14ac:dyDescent="0.2">
      <c r="B1022" s="2674"/>
      <c r="C1022" s="310"/>
      <c r="D1022" s="2689" t="s">
        <v>319</v>
      </c>
      <c r="E1022" s="2690" t="s">
        <v>4443</v>
      </c>
      <c r="F1022" s="2691" t="s">
        <v>4492</v>
      </c>
      <c r="G1022" s="2692" t="s">
        <v>4495</v>
      </c>
      <c r="H1022" s="3246" t="s">
        <v>4493</v>
      </c>
      <c r="I1022" s="3247"/>
      <c r="J1022" s="2693" t="s">
        <v>4494</v>
      </c>
      <c r="K1022" s="2639"/>
      <c r="S1022" s="2695"/>
    </row>
    <row r="1023" spans="2:19" s="2694" customFormat="1" ht="75.75" customHeight="1" x14ac:dyDescent="0.2">
      <c r="B1023" s="2674"/>
      <c r="C1023" s="310"/>
      <c r="D1023" s="2689" t="s">
        <v>319</v>
      </c>
      <c r="E1023" s="2690" t="s">
        <v>4259</v>
      </c>
      <c r="F1023" s="2691" t="s">
        <v>4308</v>
      </c>
      <c r="G1023" s="2692" t="s">
        <v>4310</v>
      </c>
      <c r="H1023" s="3246" t="s">
        <v>4309</v>
      </c>
      <c r="I1023" s="3247"/>
      <c r="J1023" s="2693" t="s">
        <v>568</v>
      </c>
      <c r="K1023" s="2639"/>
      <c r="S1023" s="2695"/>
    </row>
    <row r="1024" spans="2:19" s="2694" customFormat="1" ht="75.75" customHeight="1" x14ac:dyDescent="0.2">
      <c r="B1024" s="2674"/>
      <c r="C1024" s="310"/>
      <c r="D1024" s="2689" t="s">
        <v>322</v>
      </c>
      <c r="E1024" s="2690" t="s">
        <v>3679</v>
      </c>
      <c r="F1024" s="2691" t="s">
        <v>3736</v>
      </c>
      <c r="G1024" s="2692" t="s">
        <v>3737</v>
      </c>
      <c r="H1024" s="3246" t="s">
        <v>3738</v>
      </c>
      <c r="I1024" s="3247"/>
      <c r="J1024" s="2693" t="s">
        <v>562</v>
      </c>
      <c r="K1024" s="2639"/>
      <c r="S1024" s="2695"/>
    </row>
    <row r="1025" spans="2:19" s="2694" customFormat="1" ht="75.75" customHeight="1" x14ac:dyDescent="0.2">
      <c r="B1025" s="2674"/>
      <c r="C1025" s="310"/>
      <c r="D1025" s="2689" t="s">
        <v>3731</v>
      </c>
      <c r="E1025" s="2690" t="s">
        <v>3679</v>
      </c>
      <c r="F1025" s="2691" t="s">
        <v>3734</v>
      </c>
      <c r="G1025" s="2692" t="s">
        <v>3733</v>
      </c>
      <c r="H1025" s="3246" t="s">
        <v>3732</v>
      </c>
      <c r="I1025" s="3247"/>
      <c r="J1025" s="2693" t="s">
        <v>3735</v>
      </c>
      <c r="K1025" s="2639"/>
      <c r="S1025" s="2695"/>
    </row>
    <row r="1026" spans="2:19" s="2694" customFormat="1" ht="75.75" customHeight="1" x14ac:dyDescent="0.2">
      <c r="B1026" s="2674"/>
      <c r="C1026" s="310"/>
      <c r="D1026" s="2689" t="s">
        <v>1891</v>
      </c>
      <c r="E1026" s="2690" t="s">
        <v>2627</v>
      </c>
      <c r="F1026" s="2691" t="s">
        <v>2692</v>
      </c>
      <c r="G1026" s="2692" t="s">
        <v>2693</v>
      </c>
      <c r="H1026" s="3246" t="s">
        <v>2694</v>
      </c>
      <c r="I1026" s="3247"/>
      <c r="J1026" s="2693" t="s">
        <v>2695</v>
      </c>
      <c r="K1026" s="2639"/>
      <c r="S1026" s="2695"/>
    </row>
    <row r="1027" spans="2:19" s="2694" customFormat="1" ht="75.75" customHeight="1" x14ac:dyDescent="0.2">
      <c r="B1027" s="2674"/>
      <c r="C1027" s="310"/>
      <c r="D1027" s="2689" t="s">
        <v>2689</v>
      </c>
      <c r="E1027" s="2690" t="s">
        <v>2627</v>
      </c>
      <c r="F1027" s="2691" t="s">
        <v>2559</v>
      </c>
      <c r="G1027" s="2692" t="s">
        <v>2690</v>
      </c>
      <c r="H1027" s="3246" t="s">
        <v>2691</v>
      </c>
      <c r="I1027" s="3247"/>
      <c r="J1027" s="2693" t="s">
        <v>2696</v>
      </c>
      <c r="K1027" s="2639"/>
      <c r="S1027" s="2695"/>
    </row>
    <row r="1028" spans="2:19" s="2694" customFormat="1" ht="101.25" customHeight="1" x14ac:dyDescent="0.2">
      <c r="B1028" s="2674"/>
      <c r="C1028" s="310"/>
      <c r="D1028" s="2689" t="s">
        <v>2562</v>
      </c>
      <c r="E1028" s="2690" t="s">
        <v>2520</v>
      </c>
      <c r="F1028" s="2691" t="s">
        <v>2563</v>
      </c>
      <c r="G1028" s="2692" t="s">
        <v>2564</v>
      </c>
      <c r="H1028" s="3246" t="s">
        <v>2565</v>
      </c>
      <c r="I1028" s="3247"/>
      <c r="J1028" s="2693" t="s">
        <v>566</v>
      </c>
      <c r="K1028" s="2639"/>
      <c r="S1028" s="2695"/>
    </row>
    <row r="1029" spans="2:19" s="2694" customFormat="1" ht="101.25" customHeight="1" x14ac:dyDescent="0.2">
      <c r="B1029" s="2674"/>
      <c r="C1029" s="310"/>
      <c r="D1029" s="2689" t="s">
        <v>550</v>
      </c>
      <c r="E1029" s="2690" t="s">
        <v>2520</v>
      </c>
      <c r="F1029" s="2691" t="s">
        <v>2559</v>
      </c>
      <c r="G1029" s="2692" t="s">
        <v>2560</v>
      </c>
      <c r="H1029" s="3244" t="s">
        <v>2561</v>
      </c>
      <c r="I1029" s="3245"/>
      <c r="J1029" s="2693" t="s">
        <v>710</v>
      </c>
      <c r="K1029" s="2639"/>
      <c r="S1029" s="2695"/>
    </row>
    <row r="1030" spans="2:19" s="2694" customFormat="1" ht="101.25" customHeight="1" x14ac:dyDescent="0.2">
      <c r="B1030" s="2674"/>
      <c r="C1030" s="310"/>
      <c r="D1030" s="2689" t="s">
        <v>1532</v>
      </c>
      <c r="E1030" s="2690" t="s">
        <v>2002</v>
      </c>
      <c r="F1030" s="2691" t="s">
        <v>2222</v>
      </c>
      <c r="G1030" s="2692" t="s">
        <v>2223</v>
      </c>
      <c r="H1030" s="3246" t="s">
        <v>2224</v>
      </c>
      <c r="I1030" s="3247"/>
      <c r="J1030" s="2693" t="s">
        <v>1251</v>
      </c>
      <c r="K1030" s="2639"/>
      <c r="S1030" s="2695"/>
    </row>
    <row r="1031" spans="2:19" s="2694" customFormat="1" ht="101.25" customHeight="1" x14ac:dyDescent="0.2">
      <c r="B1031" s="2674"/>
      <c r="C1031" s="310"/>
      <c r="D1031" s="2689" t="s">
        <v>947</v>
      </c>
      <c r="E1031" s="2690">
        <v>41974</v>
      </c>
      <c r="F1031" s="2691" t="s">
        <v>1984</v>
      </c>
      <c r="G1031" s="2692" t="s">
        <v>1985</v>
      </c>
      <c r="H1031" s="3244" t="s">
        <v>1994</v>
      </c>
      <c r="I1031" s="3245"/>
      <c r="J1031" s="2693" t="s">
        <v>583</v>
      </c>
      <c r="K1031" s="2639"/>
      <c r="S1031" s="2695"/>
    </row>
    <row r="1032" spans="2:19" s="2694" customFormat="1" ht="101.25" customHeight="1" x14ac:dyDescent="0.2">
      <c r="B1032" s="2674"/>
      <c r="C1032" s="310"/>
      <c r="D1032" s="2689" t="s">
        <v>1248</v>
      </c>
      <c r="E1032" s="2690">
        <v>41974</v>
      </c>
      <c r="F1032" s="2691" t="s">
        <v>1986</v>
      </c>
      <c r="G1032" s="2692" t="s">
        <v>1995</v>
      </c>
      <c r="H1032" s="3244" t="s">
        <v>1987</v>
      </c>
      <c r="I1032" s="3245"/>
      <c r="J1032" s="2693" t="s">
        <v>1951</v>
      </c>
      <c r="K1032" s="2639"/>
      <c r="S1032" s="2695"/>
    </row>
    <row r="1033" spans="2:19" s="2694" customFormat="1" ht="101.25" customHeight="1" x14ac:dyDescent="0.2">
      <c r="B1033" s="2674"/>
      <c r="C1033" s="310"/>
      <c r="D1033" s="2689" t="s">
        <v>322</v>
      </c>
      <c r="E1033" s="2690" t="s">
        <v>1848</v>
      </c>
      <c r="F1033" s="2691" t="s">
        <v>1880</v>
      </c>
      <c r="G1033" s="2692" t="s">
        <v>1881</v>
      </c>
      <c r="H1033" s="3244" t="s">
        <v>1882</v>
      </c>
      <c r="I1033" s="3245"/>
      <c r="J1033" s="2693" t="s">
        <v>1883</v>
      </c>
      <c r="K1033" s="2639"/>
      <c r="S1033" s="2695"/>
    </row>
    <row r="1034" spans="2:19" s="2694" customFormat="1" ht="101.25" customHeight="1" x14ac:dyDescent="0.2">
      <c r="B1034" s="2674"/>
      <c r="C1034" s="310"/>
      <c r="D1034" s="2689" t="s">
        <v>318</v>
      </c>
      <c r="E1034" s="2690" t="s">
        <v>1848</v>
      </c>
      <c r="F1034" s="2691" t="s">
        <v>1884</v>
      </c>
      <c r="G1034" s="2692" t="s">
        <v>1886</v>
      </c>
      <c r="H1034" s="3244" t="s">
        <v>1887</v>
      </c>
      <c r="I1034" s="3245"/>
      <c r="J1034" s="2693" t="s">
        <v>1885</v>
      </c>
      <c r="K1034" s="2639"/>
      <c r="S1034" s="2695"/>
    </row>
    <row r="1035" spans="2:19" s="2694" customFormat="1" ht="101.25" customHeight="1" x14ac:dyDescent="0.2">
      <c r="B1035" s="2674"/>
      <c r="C1035" s="310"/>
      <c r="D1035" s="2689" t="s">
        <v>305</v>
      </c>
      <c r="E1035" s="2690">
        <v>41883</v>
      </c>
      <c r="F1035" s="2691" t="s">
        <v>1840</v>
      </c>
      <c r="G1035" s="2692" t="s">
        <v>1841</v>
      </c>
      <c r="H1035" s="3244" t="s">
        <v>1843</v>
      </c>
      <c r="I1035" s="3245"/>
      <c r="J1035" s="2693" t="s">
        <v>1842</v>
      </c>
      <c r="K1035" s="2639"/>
      <c r="S1035" s="2695"/>
    </row>
    <row r="1036" spans="2:19" s="2694" customFormat="1" ht="101.25" customHeight="1" x14ac:dyDescent="0.2">
      <c r="B1036" s="2674"/>
      <c r="C1036" s="310"/>
      <c r="D1036" s="2689" t="s">
        <v>303</v>
      </c>
      <c r="E1036" s="2690" t="s">
        <v>1602</v>
      </c>
      <c r="F1036" s="2691" t="s">
        <v>1617</v>
      </c>
      <c r="G1036" s="2692" t="s">
        <v>1618</v>
      </c>
      <c r="H1036" s="3244" t="s">
        <v>1619</v>
      </c>
      <c r="I1036" s="3245"/>
      <c r="J1036" s="2693" t="s">
        <v>943</v>
      </c>
      <c r="K1036" s="2639"/>
      <c r="S1036" s="2695"/>
    </row>
    <row r="1037" spans="2:19" s="2694" customFormat="1" ht="156.75" customHeight="1" x14ac:dyDescent="0.2">
      <c r="B1037" s="2674"/>
      <c r="C1037" s="310"/>
      <c r="D1037" s="2689" t="s">
        <v>303</v>
      </c>
      <c r="E1037" s="2690" t="s">
        <v>1413</v>
      </c>
      <c r="F1037" s="2691" t="s">
        <v>1464</v>
      </c>
      <c r="G1037" s="2692" t="s">
        <v>1039</v>
      </c>
      <c r="H1037" s="3244" t="s">
        <v>1463</v>
      </c>
      <c r="I1037" s="3245"/>
      <c r="J1037" s="2693" t="s">
        <v>1462</v>
      </c>
      <c r="K1037" s="2639"/>
      <c r="S1037" s="2695"/>
    </row>
    <row r="1038" spans="2:19" s="2694" customFormat="1" ht="62.25" customHeight="1" x14ac:dyDescent="0.2">
      <c r="B1038" s="2674"/>
      <c r="C1038" s="310"/>
      <c r="D1038" s="2689" t="s">
        <v>1349</v>
      </c>
      <c r="E1038" s="2690" t="s">
        <v>1343</v>
      </c>
      <c r="F1038" s="2691" t="s">
        <v>1350</v>
      </c>
      <c r="G1038" s="2692" t="s">
        <v>1351</v>
      </c>
      <c r="H1038" s="3244" t="s">
        <v>1352</v>
      </c>
      <c r="I1038" s="3245"/>
      <c r="J1038" s="2693" t="s">
        <v>1353</v>
      </c>
      <c r="K1038" s="2639"/>
      <c r="S1038" s="2695"/>
    </row>
    <row r="1039" spans="2:19" s="2694" customFormat="1" ht="104.25" customHeight="1" x14ac:dyDescent="0.2">
      <c r="B1039" s="2674"/>
      <c r="C1039" s="310"/>
      <c r="D1039" s="2689" t="s">
        <v>1124</v>
      </c>
      <c r="E1039" s="2690" t="s">
        <v>1117</v>
      </c>
      <c r="F1039" s="2691" t="s">
        <v>1125</v>
      </c>
      <c r="G1039" s="2692" t="s">
        <v>1127</v>
      </c>
      <c r="H1039" s="3244" t="s">
        <v>1126</v>
      </c>
      <c r="I1039" s="3245"/>
      <c r="J1039" s="2693" t="s">
        <v>564</v>
      </c>
      <c r="K1039" s="2639"/>
      <c r="S1039" s="2695"/>
    </row>
    <row r="1040" spans="2:19" s="2694" customFormat="1" ht="119.25" customHeight="1" x14ac:dyDescent="0.2">
      <c r="B1040" s="2674"/>
      <c r="C1040" s="310"/>
      <c r="D1040" s="2689" t="s">
        <v>303</v>
      </c>
      <c r="E1040" s="2690">
        <v>41559</v>
      </c>
      <c r="F1040" s="2691" t="s">
        <v>1041</v>
      </c>
      <c r="G1040" s="2692" t="s">
        <v>1043</v>
      </c>
      <c r="H1040" s="3244" t="s">
        <v>1042</v>
      </c>
      <c r="I1040" s="3245"/>
      <c r="J1040" s="2693" t="s">
        <v>583</v>
      </c>
      <c r="K1040" s="2679"/>
      <c r="S1040" s="2695"/>
    </row>
    <row r="1041" spans="2:19" s="2694" customFormat="1" ht="144.75" customHeight="1" x14ac:dyDescent="0.2">
      <c r="B1041" s="2674"/>
      <c r="C1041" s="310"/>
      <c r="D1041" s="2689" t="s">
        <v>303</v>
      </c>
      <c r="E1041" s="2690">
        <v>41559</v>
      </c>
      <c r="F1041" s="2691" t="s">
        <v>1040</v>
      </c>
      <c r="G1041" s="2692" t="s">
        <v>1039</v>
      </c>
      <c r="H1041" s="3244" t="s">
        <v>1038</v>
      </c>
      <c r="I1041" s="3245"/>
      <c r="J1041" s="2693" t="s">
        <v>568</v>
      </c>
      <c r="K1041" s="2679"/>
      <c r="S1041" s="2695"/>
    </row>
    <row r="1042" spans="2:19" ht="94.5" customHeight="1" x14ac:dyDescent="0.2">
      <c r="C1042" s="1797"/>
      <c r="D1042" s="2689" t="s">
        <v>318</v>
      </c>
      <c r="E1042" s="2690" t="s">
        <v>915</v>
      </c>
      <c r="F1042" s="2691" t="s">
        <v>997</v>
      </c>
      <c r="G1042" s="2696" t="s">
        <v>998</v>
      </c>
      <c r="H1042" s="3251" t="s">
        <v>999</v>
      </c>
      <c r="I1042" s="3252"/>
      <c r="J1042" s="2693" t="s">
        <v>1000</v>
      </c>
      <c r="K1042" s="2582"/>
      <c r="S1042" s="2582"/>
    </row>
    <row r="1043" spans="2:19" ht="117" customHeight="1" x14ac:dyDescent="0.2">
      <c r="C1043" s="1797"/>
      <c r="D1043" s="2689" t="s">
        <v>719</v>
      </c>
      <c r="E1043" s="2690" t="s">
        <v>755</v>
      </c>
      <c r="F1043" s="2691" t="s">
        <v>911</v>
      </c>
      <c r="G1043" s="2696" t="s">
        <v>912</v>
      </c>
      <c r="H1043" s="3251" t="s">
        <v>913</v>
      </c>
      <c r="I1043" s="3252"/>
      <c r="J1043" s="2693" t="s">
        <v>914</v>
      </c>
      <c r="K1043" s="2582"/>
      <c r="S1043" s="2582"/>
    </row>
    <row r="1044" spans="2:19" ht="47.25" customHeight="1" x14ac:dyDescent="0.2">
      <c r="C1044" s="1797"/>
      <c r="D1044" s="2689" t="s">
        <v>365</v>
      </c>
      <c r="E1044" s="2690" t="s">
        <v>755</v>
      </c>
      <c r="F1044" s="2691" t="s">
        <v>907</v>
      </c>
      <c r="G1044" s="2696" t="s">
        <v>908</v>
      </c>
      <c r="H1044" s="3251" t="s">
        <v>910</v>
      </c>
      <c r="I1044" s="3252"/>
      <c r="J1044" s="2693" t="s">
        <v>909</v>
      </c>
      <c r="K1044" s="2582"/>
      <c r="S1044" s="2582"/>
    </row>
    <row r="1045" spans="2:19" ht="81" customHeight="1" x14ac:dyDescent="0.2">
      <c r="C1045" s="1797"/>
      <c r="D1045" s="2689" t="s">
        <v>207</v>
      </c>
      <c r="E1045" s="2690" t="s">
        <v>726</v>
      </c>
      <c r="F1045" s="2691" t="s">
        <v>751</v>
      </c>
      <c r="G1045" s="2696" t="s">
        <v>752</v>
      </c>
      <c r="H1045" s="3251" t="s">
        <v>753</v>
      </c>
      <c r="I1045" s="3252"/>
      <c r="J1045" s="2693" t="s">
        <v>754</v>
      </c>
      <c r="K1045" s="2582"/>
      <c r="S1045" s="2582"/>
    </row>
    <row r="1046" spans="2:19" ht="132" customHeight="1" x14ac:dyDescent="0.2">
      <c r="C1046" s="1797"/>
      <c r="D1046" s="2689" t="s">
        <v>719</v>
      </c>
      <c r="E1046" s="2690" t="s">
        <v>726</v>
      </c>
      <c r="F1046" s="2691" t="s">
        <v>744</v>
      </c>
      <c r="G1046" s="2696" t="s">
        <v>745</v>
      </c>
      <c r="H1046" s="3251" t="s">
        <v>746</v>
      </c>
      <c r="I1046" s="3252"/>
      <c r="J1046" s="2693" t="s">
        <v>730</v>
      </c>
      <c r="K1046" s="2582"/>
      <c r="S1046" s="2582"/>
    </row>
    <row r="1047" spans="2:19" ht="132" customHeight="1" x14ac:dyDescent="0.2">
      <c r="C1047" s="1797"/>
      <c r="D1047" s="2689" t="s">
        <v>719</v>
      </c>
      <c r="E1047" s="2690" t="s">
        <v>718</v>
      </c>
      <c r="F1047" s="2691" t="s">
        <v>720</v>
      </c>
      <c r="G1047" s="2696" t="s">
        <v>721</v>
      </c>
      <c r="H1047" s="3251" t="s">
        <v>722</v>
      </c>
      <c r="I1047" s="3252"/>
      <c r="J1047" s="2693" t="s">
        <v>639</v>
      </c>
      <c r="K1047" s="2582"/>
      <c r="S1047" s="2582"/>
    </row>
    <row r="1048" spans="2:19" ht="132" customHeight="1" x14ac:dyDescent="0.2">
      <c r="C1048" s="1797"/>
      <c r="D1048" s="2689" t="s">
        <v>303</v>
      </c>
      <c r="E1048" s="2690" t="s">
        <v>707</v>
      </c>
      <c r="F1048" s="2691" t="s">
        <v>715</v>
      </c>
      <c r="G1048" s="2696" t="s">
        <v>716</v>
      </c>
      <c r="H1048" s="3251" t="s">
        <v>717</v>
      </c>
      <c r="I1048" s="3252"/>
      <c r="J1048" s="2693" t="s">
        <v>613</v>
      </c>
      <c r="S1048" s="2582"/>
    </row>
    <row r="1049" spans="2:19" ht="132" customHeight="1" x14ac:dyDescent="0.2">
      <c r="C1049" s="1797"/>
      <c r="D1049" s="2689" t="s">
        <v>323</v>
      </c>
      <c r="E1049" s="2690" t="s">
        <v>707</v>
      </c>
      <c r="F1049" s="2691" t="s">
        <v>712</v>
      </c>
      <c r="G1049" s="2696" t="s">
        <v>713</v>
      </c>
      <c r="H1049" s="3251" t="s">
        <v>714</v>
      </c>
      <c r="I1049" s="3252"/>
      <c r="J1049" s="2693" t="s">
        <v>613</v>
      </c>
      <c r="S1049" s="2582"/>
    </row>
    <row r="1050" spans="2:19" ht="105" customHeight="1" x14ac:dyDescent="0.2">
      <c r="C1050" s="1797"/>
      <c r="D1050" s="2689" t="s">
        <v>701</v>
      </c>
      <c r="E1050" s="2690" t="s">
        <v>688</v>
      </c>
      <c r="F1050" s="2691" t="s">
        <v>702</v>
      </c>
      <c r="G1050" s="2696" t="s">
        <v>703</v>
      </c>
      <c r="H1050" s="3251" t="s">
        <v>704</v>
      </c>
      <c r="I1050" s="3252"/>
      <c r="J1050" s="2693" t="s">
        <v>112</v>
      </c>
      <c r="K1050" s="1797"/>
      <c r="S1050" s="2582"/>
    </row>
    <row r="1051" spans="2:19" ht="67.5" customHeight="1" x14ac:dyDescent="0.2">
      <c r="C1051" s="1797"/>
      <c r="D1051" s="2689" t="s">
        <v>584</v>
      </c>
      <c r="E1051" s="2690" t="s">
        <v>688</v>
      </c>
      <c r="F1051" s="2691" t="s">
        <v>698</v>
      </c>
      <c r="G1051" s="2696" t="s">
        <v>699</v>
      </c>
      <c r="H1051" s="3251" t="s">
        <v>700</v>
      </c>
      <c r="I1051" s="3252"/>
      <c r="J1051" s="2693" t="s">
        <v>563</v>
      </c>
      <c r="K1051" s="1797"/>
      <c r="S1051" s="2582"/>
    </row>
    <row r="1052" spans="2:19" ht="145.5" customHeight="1" thickBot="1" x14ac:dyDescent="0.25">
      <c r="C1052" s="1797"/>
      <c r="D1052" s="2697" t="s">
        <v>304</v>
      </c>
      <c r="E1052" s="2698" t="s">
        <v>688</v>
      </c>
      <c r="F1052" s="2699" t="s">
        <v>689</v>
      </c>
      <c r="G1052" s="2700" t="s">
        <v>690</v>
      </c>
      <c r="H1052" s="3264" t="s">
        <v>691</v>
      </c>
      <c r="I1052" s="3265"/>
      <c r="J1052" s="2701" t="s">
        <v>692</v>
      </c>
      <c r="K1052" s="1797"/>
      <c r="S1052" s="2582"/>
    </row>
    <row r="1053" spans="2:19" ht="55.5" customHeight="1" x14ac:dyDescent="0.2">
      <c r="B1053" s="1816"/>
      <c r="C1053" s="1797"/>
      <c r="D1053" s="1808"/>
      <c r="E1053" s="1797"/>
      <c r="F1053" s="1797"/>
      <c r="G1053" s="2582"/>
      <c r="H1053" s="1797"/>
      <c r="I1053" s="1797"/>
      <c r="J1053" s="1797"/>
      <c r="L1053" s="1797"/>
    </row>
    <row r="1054" spans="2:19" ht="28.5" customHeight="1" x14ac:dyDescent="0.2">
      <c r="C1054" s="1797"/>
      <c r="D1054" s="1797"/>
      <c r="E1054" s="1797"/>
      <c r="F1054" s="1797"/>
      <c r="G1054" s="1797"/>
      <c r="H1054" s="1797"/>
      <c r="I1054" s="1797"/>
      <c r="J1054" s="1797"/>
      <c r="L1054" s="1797"/>
    </row>
    <row r="1055" spans="2:19" ht="28.5" customHeight="1" x14ac:dyDescent="0.2">
      <c r="B1055" s="2563"/>
      <c r="C1055" s="1797"/>
      <c r="D1055" s="1797"/>
      <c r="E1055" s="1797"/>
      <c r="F1055" s="1797"/>
      <c r="G1055" s="1797"/>
      <c r="H1055" s="1797"/>
      <c r="I1055" s="1797"/>
      <c r="J1055" s="1797"/>
      <c r="L1055" s="1797"/>
    </row>
    <row r="1056" spans="2:19" x14ac:dyDescent="0.2">
      <c r="B1056" s="2563"/>
      <c r="C1056" s="1797"/>
      <c r="D1056" s="1797"/>
      <c r="E1056" s="1797"/>
      <c r="F1056" s="1797"/>
      <c r="G1056" s="1797"/>
      <c r="H1056" s="1797"/>
      <c r="I1056" s="1797"/>
      <c r="J1056" s="1797"/>
      <c r="N1056" s="2582"/>
    </row>
    <row r="1057" spans="2:12" ht="32.25" hidden="1" customHeight="1" x14ac:dyDescent="0.2">
      <c r="B1057" s="2563"/>
      <c r="C1057" s="1797"/>
      <c r="D1057" s="1797"/>
      <c r="E1057" s="1797"/>
      <c r="F1057" s="1797"/>
      <c r="G1057" s="1797"/>
      <c r="H1057" s="1797"/>
      <c r="I1057" s="1797"/>
      <c r="J1057" s="1797"/>
      <c r="L1057" s="1797"/>
    </row>
    <row r="1058" spans="2:12" hidden="1" x14ac:dyDescent="0.2">
      <c r="B1058" s="2563"/>
      <c r="C1058" s="1797"/>
      <c r="D1058" s="1797"/>
      <c r="E1058" s="1797"/>
      <c r="F1058" s="1797"/>
      <c r="G1058" s="1797"/>
      <c r="H1058" s="1797"/>
      <c r="I1058" s="1797"/>
      <c r="J1058" s="1797"/>
      <c r="K1058" s="1797"/>
    </row>
    <row r="1059" spans="2:12" hidden="1" x14ac:dyDescent="0.2">
      <c r="B1059" s="2563"/>
      <c r="C1059" s="1797"/>
      <c r="D1059" s="1797"/>
      <c r="E1059" s="1797"/>
      <c r="F1059" s="1797"/>
      <c r="G1059" s="1797"/>
      <c r="H1059" s="1797"/>
      <c r="I1059" s="1797"/>
      <c r="J1059" s="1797"/>
      <c r="K1059" s="1797"/>
    </row>
    <row r="1060" spans="2:12" hidden="1" x14ac:dyDescent="0.2">
      <c r="B1060" s="2563"/>
      <c r="C1060" s="1797"/>
      <c r="D1060" s="2582"/>
      <c r="E1060" s="1797"/>
      <c r="F1060" s="1797"/>
      <c r="G1060" s="1797"/>
      <c r="H1060" s="1797"/>
      <c r="I1060" s="1797"/>
      <c r="J1060" s="1797"/>
      <c r="K1060" s="1797"/>
    </row>
    <row r="1061" spans="2:12" hidden="1" x14ac:dyDescent="0.2">
      <c r="B1061" s="2563"/>
      <c r="C1061" s="1797"/>
      <c r="D1061" s="1797"/>
      <c r="E1061" s="1797"/>
      <c r="F1061" s="1797"/>
      <c r="G1061" s="1797"/>
      <c r="H1061" s="1797"/>
      <c r="I1061" s="1797"/>
      <c r="J1061" s="1797"/>
      <c r="K1061" s="1797"/>
    </row>
    <row r="1062" spans="2:12" hidden="1" x14ac:dyDescent="0.2">
      <c r="B1062" s="2563"/>
      <c r="C1062" s="1797"/>
      <c r="D1062" s="1797"/>
      <c r="E1062" s="1797"/>
      <c r="F1062" s="1797"/>
      <c r="G1062" s="1797"/>
      <c r="H1062" s="1797"/>
      <c r="I1062" s="1797"/>
      <c r="J1062" s="1797"/>
      <c r="K1062" s="1797"/>
    </row>
    <row r="1063" spans="2:12" hidden="1" x14ac:dyDescent="0.2">
      <c r="B1063" s="2563"/>
      <c r="C1063" s="1797"/>
      <c r="D1063" s="1797"/>
      <c r="E1063" s="1797"/>
      <c r="F1063" s="1797"/>
      <c r="G1063" s="1797"/>
      <c r="H1063" s="1797"/>
      <c r="I1063" s="1797"/>
      <c r="J1063" s="1797"/>
      <c r="K1063" s="1797"/>
    </row>
    <row r="1064" spans="2:12" ht="16" hidden="1" x14ac:dyDescent="0.2">
      <c r="B1064" s="2563"/>
      <c r="C1064" s="1797"/>
      <c r="D1064" s="1797"/>
      <c r="E1064" s="54"/>
      <c r="F1064" s="54"/>
      <c r="G1064" s="54"/>
      <c r="H1064" s="1797"/>
      <c r="I1064" s="1797"/>
      <c r="J1064" s="1797"/>
      <c r="K1064" s="1797"/>
    </row>
    <row r="1065" spans="2:12" ht="16" hidden="1" x14ac:dyDescent="0.2">
      <c r="B1065" s="2563"/>
      <c r="C1065" s="1797"/>
      <c r="D1065" s="1797"/>
      <c r="E1065" s="54"/>
      <c r="F1065" s="54"/>
      <c r="G1065" s="54"/>
      <c r="H1065" s="1797"/>
      <c r="I1065" s="1797"/>
      <c r="J1065" s="1797"/>
      <c r="K1065" s="1797"/>
    </row>
    <row r="1066" spans="2:12" hidden="1" x14ac:dyDescent="0.2">
      <c r="B1066" s="2563"/>
      <c r="C1066" s="1797"/>
      <c r="D1066" s="1797"/>
      <c r="E1066" s="1797"/>
      <c r="F1066" s="1797"/>
      <c r="G1066" s="1797"/>
      <c r="H1066" s="1797"/>
      <c r="I1066" s="1797"/>
      <c r="J1066" s="1797"/>
      <c r="K1066" s="1797"/>
    </row>
    <row r="1067" spans="2:12" ht="15" hidden="1" customHeight="1" x14ac:dyDescent="0.2">
      <c r="B1067" s="2563"/>
      <c r="C1067" s="1797"/>
      <c r="D1067" s="1797"/>
      <c r="E1067" s="1797"/>
      <c r="F1067" s="1797"/>
      <c r="G1067" s="1797"/>
      <c r="I1067" s="1797"/>
      <c r="J1067" s="1797"/>
      <c r="K1067" s="1797"/>
    </row>
    <row r="1068" spans="2:12" ht="15.75" hidden="1" customHeight="1" x14ac:dyDescent="0.2">
      <c r="B1068" s="2563"/>
      <c r="C1068" s="1797"/>
      <c r="D1068" s="1797"/>
      <c r="E1068" s="1797"/>
      <c r="F1068" s="1797"/>
      <c r="G1068" s="1797"/>
      <c r="I1068" s="1797"/>
      <c r="J1068" s="1797"/>
      <c r="K1068" s="1797"/>
    </row>
    <row r="1069" spans="2:12" hidden="1" x14ac:dyDescent="0.2">
      <c r="B1069" s="2563"/>
      <c r="C1069" s="1797"/>
      <c r="D1069" s="1797"/>
      <c r="E1069" s="1797"/>
      <c r="F1069" s="1797"/>
      <c r="G1069" s="1797"/>
      <c r="I1069" s="1797"/>
      <c r="J1069" s="1797"/>
      <c r="K1069" s="1797"/>
    </row>
    <row r="1070" spans="2:12" hidden="1" x14ac:dyDescent="0.2">
      <c r="B1070" s="2563"/>
      <c r="C1070" s="1797"/>
      <c r="D1070" s="1797"/>
    </row>
    <row r="1071" spans="2:12" hidden="1" x14ac:dyDescent="0.2"/>
    <row r="1072" spans="2:12" hidden="1" x14ac:dyDescent="0.2"/>
    <row r="1073" spans="2:17" hidden="1" x14ac:dyDescent="0.2"/>
    <row r="1074" spans="2:17" hidden="1" x14ac:dyDescent="0.2">
      <c r="B1074" s="2563"/>
      <c r="C1074" s="1797"/>
      <c r="D1074" s="1797"/>
      <c r="E1074" s="1797"/>
      <c r="F1074" s="1797"/>
      <c r="G1074" s="1797"/>
      <c r="H1074" s="1797"/>
      <c r="I1074" s="1797"/>
      <c r="J1074" s="1797"/>
      <c r="K1074" s="1797"/>
      <c r="L1074" s="1797"/>
      <c r="M1074" s="1797"/>
      <c r="N1074" s="1797"/>
      <c r="O1074" s="1797"/>
      <c r="P1074" s="1797"/>
      <c r="Q1074" s="1797"/>
    </row>
    <row r="1075" spans="2:17" hidden="1" x14ac:dyDescent="0.2">
      <c r="B1075" s="2563"/>
      <c r="C1075" s="1797"/>
      <c r="D1075" s="1797"/>
      <c r="E1075" s="1797"/>
      <c r="F1075" s="1797"/>
      <c r="G1075" s="1797"/>
      <c r="H1075" s="1797"/>
      <c r="I1075" s="1797"/>
      <c r="J1075" s="1797"/>
      <c r="K1075" s="1797"/>
      <c r="L1075" s="1797"/>
      <c r="M1075" s="1797"/>
      <c r="N1075" s="1797"/>
      <c r="O1075" s="1797"/>
      <c r="P1075" s="1797"/>
      <c r="Q1075" s="1797"/>
    </row>
    <row r="1076" spans="2:17" hidden="1" x14ac:dyDescent="0.2">
      <c r="B1076" s="2563"/>
      <c r="C1076" s="1797"/>
      <c r="D1076" s="1797"/>
      <c r="E1076" s="1797"/>
      <c r="F1076" s="1797"/>
      <c r="G1076" s="1797"/>
      <c r="H1076" s="1797"/>
      <c r="I1076" s="1797"/>
      <c r="J1076" s="1797"/>
      <c r="K1076" s="1797"/>
      <c r="L1076" s="1797"/>
      <c r="M1076" s="1797"/>
      <c r="N1076" s="1797"/>
      <c r="O1076" s="1797"/>
      <c r="P1076" s="1797"/>
      <c r="Q1076" s="1797"/>
    </row>
    <row r="1077" spans="2:17" hidden="1" x14ac:dyDescent="0.2">
      <c r="B1077" s="2563"/>
      <c r="C1077" s="1797"/>
      <c r="D1077" s="1797"/>
      <c r="E1077" s="1797"/>
      <c r="F1077" s="1797"/>
      <c r="G1077" s="1797"/>
      <c r="H1077" s="1797"/>
      <c r="I1077" s="1797"/>
      <c r="J1077" s="1797"/>
      <c r="K1077" s="1797"/>
      <c r="L1077" s="1797"/>
      <c r="M1077" s="1797"/>
      <c r="N1077" s="1797"/>
      <c r="O1077" s="1797"/>
      <c r="P1077" s="1797"/>
      <c r="Q1077" s="1797"/>
    </row>
    <row r="1078" spans="2:17" hidden="1" x14ac:dyDescent="0.2">
      <c r="B1078" s="2563"/>
      <c r="C1078" s="1797"/>
      <c r="D1078" s="1797"/>
      <c r="E1078" s="1797"/>
      <c r="F1078" s="1797"/>
      <c r="G1078" s="1797"/>
      <c r="H1078" s="1797"/>
      <c r="I1078" s="1797"/>
      <c r="J1078" s="1797"/>
      <c r="K1078" s="1797"/>
      <c r="L1078" s="1797"/>
      <c r="M1078" s="1797"/>
      <c r="N1078" s="1797"/>
      <c r="O1078" s="1797"/>
      <c r="P1078" s="1797"/>
      <c r="Q1078" s="1797"/>
    </row>
    <row r="1079" spans="2:17" hidden="1" x14ac:dyDescent="0.2">
      <c r="B1079" s="2563"/>
      <c r="C1079" s="1797"/>
      <c r="D1079" s="1797"/>
      <c r="E1079" s="1797"/>
      <c r="F1079" s="1797"/>
      <c r="G1079" s="1797"/>
      <c r="H1079" s="1797"/>
      <c r="I1079" s="1797"/>
      <c r="J1079" s="1797"/>
      <c r="K1079" s="1797"/>
      <c r="L1079" s="1797"/>
      <c r="M1079" s="1797"/>
      <c r="N1079" s="1797"/>
      <c r="O1079" s="1797"/>
      <c r="P1079" s="1797"/>
      <c r="Q1079" s="1797"/>
    </row>
    <row r="1080" spans="2:17" hidden="1" x14ac:dyDescent="0.2">
      <c r="B1080" s="2563"/>
      <c r="C1080" s="1797"/>
      <c r="D1080" s="1797"/>
      <c r="E1080" s="1797"/>
      <c r="F1080" s="1797"/>
      <c r="G1080" s="1797"/>
      <c r="H1080" s="1797"/>
      <c r="I1080" s="1797"/>
      <c r="J1080" s="1797"/>
      <c r="K1080" s="1797"/>
      <c r="L1080" s="1797"/>
      <c r="M1080" s="1797"/>
      <c r="N1080" s="1797"/>
      <c r="O1080" s="1797"/>
      <c r="P1080" s="1797"/>
      <c r="Q1080" s="1797"/>
    </row>
    <row r="1081" spans="2:17" hidden="1" x14ac:dyDescent="0.2">
      <c r="B1081" s="2563"/>
      <c r="C1081" s="1797"/>
      <c r="D1081" s="1797"/>
      <c r="E1081" s="1797"/>
      <c r="F1081" s="1797"/>
      <c r="G1081" s="1797"/>
      <c r="H1081" s="1797"/>
      <c r="I1081" s="1797"/>
      <c r="J1081" s="1797"/>
      <c r="K1081" s="1797"/>
      <c r="L1081" s="1797"/>
      <c r="M1081" s="1797"/>
      <c r="N1081" s="1797"/>
      <c r="O1081" s="1797"/>
      <c r="P1081" s="1797"/>
      <c r="Q1081" s="1797"/>
    </row>
    <row r="1082" spans="2:17" hidden="1" x14ac:dyDescent="0.2">
      <c r="B1082" s="2563"/>
      <c r="C1082" s="1797"/>
      <c r="D1082" s="1797"/>
      <c r="E1082" s="1797"/>
      <c r="F1082" s="1797"/>
      <c r="G1082" s="1797"/>
      <c r="H1082" s="1797"/>
      <c r="I1082" s="1797"/>
      <c r="J1082" s="1797"/>
      <c r="K1082" s="1797"/>
      <c r="L1082" s="1797"/>
      <c r="M1082" s="1797"/>
      <c r="N1082" s="1797"/>
      <c r="O1082" s="1797"/>
      <c r="P1082" s="1797"/>
      <c r="Q1082" s="1797"/>
    </row>
    <row r="1083" spans="2:17" hidden="1" x14ac:dyDescent="0.2">
      <c r="B1083" s="2563"/>
      <c r="C1083" s="1797"/>
      <c r="D1083" s="1797"/>
      <c r="E1083" s="1797"/>
      <c r="F1083" s="1797"/>
      <c r="G1083" s="1797"/>
      <c r="H1083" s="1797"/>
      <c r="I1083" s="1797"/>
      <c r="J1083" s="1797"/>
      <c r="K1083" s="1797"/>
      <c r="L1083" s="1797"/>
      <c r="M1083" s="1797"/>
      <c r="N1083" s="1797"/>
      <c r="O1083" s="1797"/>
      <c r="P1083" s="1797"/>
      <c r="Q1083" s="1797"/>
    </row>
    <row r="1084" spans="2:17" hidden="1" x14ac:dyDescent="0.2">
      <c r="B1084" s="2563"/>
      <c r="C1084" s="1797"/>
      <c r="D1084" s="1797"/>
      <c r="E1084" s="1797"/>
      <c r="F1084" s="1797"/>
      <c r="G1084" s="1797"/>
      <c r="H1084" s="1797"/>
      <c r="I1084" s="1797"/>
      <c r="J1084" s="1797"/>
      <c r="K1084" s="1797"/>
      <c r="L1084" s="1797"/>
      <c r="M1084" s="1797"/>
      <c r="N1084" s="1797"/>
      <c r="O1084" s="1797"/>
      <c r="P1084" s="1797"/>
      <c r="Q1084" s="1797"/>
    </row>
    <row r="1085" spans="2:17" hidden="1" x14ac:dyDescent="0.2">
      <c r="B1085" s="2563"/>
      <c r="C1085" s="1797"/>
      <c r="D1085" s="1797"/>
      <c r="E1085" s="1797"/>
      <c r="F1085" s="1797"/>
      <c r="G1085" s="1797"/>
      <c r="H1085" s="1797"/>
      <c r="I1085" s="1797"/>
      <c r="J1085" s="1797"/>
      <c r="K1085" s="1797"/>
      <c r="L1085" s="1797"/>
      <c r="M1085" s="1797"/>
      <c r="N1085" s="1797"/>
      <c r="O1085" s="1797"/>
      <c r="P1085" s="1797"/>
      <c r="Q1085" s="1797"/>
    </row>
    <row r="1086" spans="2:17" ht="15.75" hidden="1" customHeight="1" x14ac:dyDescent="0.2">
      <c r="B1086" s="2563"/>
      <c r="C1086" s="1797"/>
      <c r="D1086" s="1797"/>
      <c r="E1086" s="1797"/>
      <c r="F1086" s="1797"/>
      <c r="G1086" s="1797"/>
      <c r="H1086" s="1797"/>
      <c r="I1086" s="1797"/>
      <c r="J1086" s="1797"/>
      <c r="K1086" s="1797"/>
      <c r="L1086" s="1797"/>
      <c r="M1086" s="1797"/>
      <c r="N1086" s="1797"/>
      <c r="O1086" s="1797"/>
      <c r="P1086" s="1797"/>
      <c r="Q1086" s="1797"/>
    </row>
    <row r="1087" spans="2:17" hidden="1" x14ac:dyDescent="0.2">
      <c r="B1087" s="2563"/>
      <c r="C1087" s="1797"/>
      <c r="D1087" s="1797"/>
      <c r="E1087" s="1797"/>
      <c r="F1087" s="1797"/>
      <c r="G1087" s="1797"/>
      <c r="H1087" s="1797"/>
      <c r="I1087" s="1797"/>
      <c r="J1087" s="1797"/>
      <c r="K1087" s="1797"/>
      <c r="L1087" s="1797"/>
      <c r="M1087" s="1797"/>
      <c r="N1087" s="1797"/>
      <c r="O1087" s="1797"/>
      <c r="P1087" s="1797"/>
      <c r="Q1087" s="1797"/>
    </row>
    <row r="1088" spans="2:17" ht="15.75" hidden="1" customHeight="1" x14ac:dyDescent="0.2">
      <c r="B1088" s="2563"/>
      <c r="C1088" s="1797"/>
      <c r="D1088" s="1797"/>
      <c r="F1088" s="1797"/>
      <c r="G1088" s="1797"/>
      <c r="H1088" s="1797"/>
      <c r="I1088" s="1797"/>
      <c r="J1088" s="1797"/>
    </row>
    <row r="1089" spans="2:11" ht="15.75" hidden="1" customHeight="1" x14ac:dyDescent="0.2">
      <c r="B1089" s="2563"/>
      <c r="C1089" s="1797"/>
      <c r="D1089" s="1797"/>
      <c r="E1089" s="1797"/>
      <c r="F1089" s="1797"/>
      <c r="G1089" s="1797"/>
      <c r="H1089" s="1797"/>
      <c r="I1089" s="1797"/>
      <c r="J1089" s="1797"/>
    </row>
    <row r="1090" spans="2:11" ht="15.75" hidden="1" customHeight="1" x14ac:dyDescent="0.2">
      <c r="B1090" s="2563"/>
      <c r="C1090" s="1797"/>
      <c r="D1090" s="1797"/>
      <c r="E1090" s="1797"/>
      <c r="F1090" s="1797"/>
      <c r="G1090" s="1797"/>
      <c r="H1090" s="1797"/>
      <c r="I1090" s="1797"/>
      <c r="J1090" s="1797"/>
    </row>
    <row r="1091" spans="2:11" hidden="1" x14ac:dyDescent="0.2">
      <c r="B1091" s="2563"/>
      <c r="C1091" s="1797"/>
      <c r="D1091" s="1797"/>
      <c r="E1091" s="1797"/>
      <c r="F1091" s="1797"/>
      <c r="G1091" s="1797"/>
      <c r="H1091" s="1797"/>
      <c r="I1091" s="1797"/>
      <c r="J1091" s="1797"/>
      <c r="K1091" s="1797"/>
    </row>
    <row r="1092" spans="2:11" hidden="1" x14ac:dyDescent="0.2">
      <c r="B1092" s="2563"/>
      <c r="C1092" s="1797"/>
      <c r="D1092" s="1797"/>
      <c r="E1092" s="1797"/>
      <c r="F1092" s="1797"/>
      <c r="G1092" s="1797"/>
      <c r="H1092" s="1797"/>
      <c r="I1092" s="1797"/>
      <c r="J1092" s="1797"/>
      <c r="K1092" s="1797"/>
    </row>
    <row r="1093" spans="2:11" hidden="1" x14ac:dyDescent="0.2">
      <c r="B1093" s="2563"/>
      <c r="C1093" s="1797"/>
      <c r="D1093" s="1797"/>
      <c r="E1093" s="1797"/>
      <c r="F1093" s="1797"/>
      <c r="G1093" s="1797"/>
      <c r="H1093" s="1797"/>
      <c r="I1093" s="1797"/>
      <c r="J1093" s="1797"/>
      <c r="K1093" s="1797"/>
    </row>
    <row r="1094" spans="2:11" hidden="1" x14ac:dyDescent="0.2">
      <c r="B1094" s="2563"/>
      <c r="C1094" s="1797"/>
      <c r="D1094" s="1797"/>
      <c r="E1094" s="1797"/>
      <c r="F1094" s="1797"/>
      <c r="G1094" s="1797"/>
      <c r="H1094" s="1797"/>
      <c r="I1094" s="1797"/>
      <c r="J1094" s="1797"/>
      <c r="K1094" s="1797"/>
    </row>
    <row r="1095" spans="2:11" hidden="1" x14ac:dyDescent="0.2">
      <c r="B1095" s="2563"/>
      <c r="C1095" s="1797"/>
      <c r="D1095" s="1797"/>
      <c r="E1095" s="1797"/>
      <c r="F1095" s="1797"/>
      <c r="G1095" s="1797"/>
      <c r="H1095" s="1797"/>
      <c r="I1095" s="1797"/>
      <c r="J1095" s="1797"/>
      <c r="K1095" s="1797"/>
    </row>
    <row r="1096" spans="2:11" hidden="1" x14ac:dyDescent="0.2">
      <c r="B1096" s="2563"/>
      <c r="C1096" s="1797"/>
      <c r="D1096" s="1797"/>
      <c r="E1096" s="1797"/>
      <c r="F1096" s="1797"/>
      <c r="G1096" s="1797"/>
      <c r="H1096" s="1797"/>
      <c r="I1096" s="1797"/>
      <c r="J1096" s="1797"/>
      <c r="K1096" s="1797"/>
    </row>
    <row r="1097" spans="2:11" hidden="1" x14ac:dyDescent="0.2">
      <c r="B1097" s="2563"/>
      <c r="C1097" s="1797"/>
      <c r="D1097" s="1797"/>
      <c r="E1097" s="1797"/>
      <c r="F1097" s="1797"/>
      <c r="G1097" s="1797"/>
      <c r="H1097" s="1797"/>
      <c r="I1097" s="1797"/>
      <c r="J1097" s="1797"/>
      <c r="K1097" s="1797"/>
    </row>
    <row r="1098" spans="2:11" hidden="1" x14ac:dyDescent="0.2">
      <c r="B1098" s="2563"/>
      <c r="C1098" s="1797"/>
      <c r="D1098" s="1797"/>
      <c r="E1098" s="1797"/>
      <c r="F1098" s="1797"/>
      <c r="G1098" s="1797"/>
      <c r="H1098" s="1797"/>
      <c r="I1098" s="1797"/>
      <c r="J1098" s="1797"/>
      <c r="K1098" s="1797"/>
    </row>
    <row r="1099" spans="2:11" hidden="1" x14ac:dyDescent="0.2">
      <c r="B1099" s="2563"/>
      <c r="C1099" s="1797"/>
      <c r="D1099" s="1797"/>
      <c r="E1099" s="1797"/>
      <c r="F1099" s="1797"/>
      <c r="G1099" s="1797"/>
      <c r="H1099" s="1797"/>
      <c r="I1099" s="1797"/>
      <c r="J1099" s="1797"/>
      <c r="K1099" s="1797"/>
    </row>
    <row r="1100" spans="2:11" hidden="1" x14ac:dyDescent="0.2">
      <c r="B1100" s="2563"/>
      <c r="C1100" s="1797"/>
      <c r="D1100" s="1797"/>
      <c r="E1100" s="1797"/>
      <c r="F1100" s="1797"/>
      <c r="G1100" s="1797"/>
      <c r="H1100" s="1797"/>
      <c r="I1100" s="1797"/>
      <c r="J1100" s="1797"/>
      <c r="K1100" s="1797"/>
    </row>
    <row r="1101" spans="2:11" hidden="1" x14ac:dyDescent="0.2">
      <c r="B1101" s="2563"/>
      <c r="C1101" s="1797"/>
      <c r="D1101" s="1797"/>
      <c r="E1101" s="1797"/>
      <c r="F1101" s="1797"/>
      <c r="G1101" s="1797"/>
      <c r="H1101" s="1797"/>
      <c r="I1101" s="1797"/>
      <c r="J1101" s="1797"/>
      <c r="K1101" s="1797"/>
    </row>
    <row r="1102" spans="2:11" hidden="1" x14ac:dyDescent="0.2">
      <c r="B1102" s="2563"/>
      <c r="C1102" s="1797"/>
      <c r="D1102" s="1797"/>
      <c r="E1102" s="1797"/>
      <c r="F1102" s="1797"/>
      <c r="G1102" s="1797"/>
      <c r="H1102" s="1797"/>
      <c r="I1102" s="1797"/>
      <c r="J1102" s="1797"/>
      <c r="K1102" s="1797"/>
    </row>
    <row r="1103" spans="2:11" hidden="1" x14ac:dyDescent="0.2">
      <c r="B1103" s="2563"/>
      <c r="C1103" s="1797"/>
      <c r="D1103" s="1797"/>
      <c r="E1103" s="1797"/>
      <c r="F1103" s="1797"/>
      <c r="G1103" s="1797"/>
      <c r="H1103" s="1797"/>
      <c r="I1103" s="1797"/>
      <c r="J1103" s="1797"/>
      <c r="K1103" s="1797"/>
    </row>
    <row r="1104" spans="2:11" hidden="1" x14ac:dyDescent="0.2">
      <c r="B1104" s="2563"/>
      <c r="C1104" s="1797"/>
      <c r="D1104" s="1797"/>
      <c r="E1104" s="1797"/>
      <c r="F1104" s="1797"/>
      <c r="G1104" s="1797"/>
      <c r="H1104" s="1797"/>
      <c r="I1104" s="1797"/>
      <c r="J1104" s="1797"/>
      <c r="K1104" s="1797"/>
    </row>
    <row r="1105" spans="2:11" hidden="1" x14ac:dyDescent="0.2">
      <c r="B1105" s="2563"/>
      <c r="C1105" s="1797"/>
      <c r="D1105" s="1797"/>
      <c r="E1105" s="1797"/>
      <c r="F1105" s="1797"/>
      <c r="G1105" s="1797"/>
      <c r="H1105" s="1797"/>
      <c r="I1105" s="1797"/>
      <c r="J1105" s="1797"/>
      <c r="K1105" s="1797"/>
    </row>
    <row r="1106" spans="2:11" hidden="1" x14ac:dyDescent="0.2">
      <c r="B1106" s="2563"/>
      <c r="C1106" s="1797"/>
      <c r="D1106" s="1797"/>
      <c r="E1106" s="1797"/>
      <c r="F1106" s="1797"/>
      <c r="G1106" s="1797"/>
      <c r="H1106" s="1797"/>
      <c r="I1106" s="1797"/>
      <c r="J1106" s="1797"/>
      <c r="K1106" s="1797"/>
    </row>
    <row r="1107" spans="2:11" hidden="1" x14ac:dyDescent="0.2">
      <c r="B1107" s="2563"/>
      <c r="C1107" s="1797"/>
      <c r="D1107" s="1797"/>
      <c r="E1107" s="1797"/>
      <c r="F1107" s="1797"/>
      <c r="G1107" s="1797"/>
      <c r="H1107" s="1797"/>
      <c r="I1107" s="1797"/>
      <c r="J1107" s="1797"/>
      <c r="K1107" s="1797"/>
    </row>
    <row r="1108" spans="2:11" hidden="1" x14ac:dyDescent="0.2">
      <c r="B1108" s="2563"/>
      <c r="C1108" s="1797"/>
      <c r="D1108" s="1797"/>
      <c r="E1108" s="1797"/>
      <c r="F1108" s="1797"/>
      <c r="G1108" s="1797"/>
      <c r="H1108" s="1797"/>
      <c r="I1108" s="1797"/>
      <c r="J1108" s="1797"/>
      <c r="K1108" s="1797"/>
    </row>
    <row r="1109" spans="2:11" hidden="1" x14ac:dyDescent="0.2">
      <c r="B1109" s="2563"/>
      <c r="C1109" s="1797"/>
      <c r="D1109" s="1797"/>
      <c r="E1109" s="1797"/>
      <c r="F1109" s="1797"/>
      <c r="G1109" s="1797"/>
      <c r="H1109" s="1797"/>
      <c r="I1109" s="1797"/>
      <c r="J1109" s="1797"/>
      <c r="K1109" s="1797"/>
    </row>
    <row r="1110" spans="2:11" hidden="1" x14ac:dyDescent="0.2">
      <c r="B1110" s="2563"/>
      <c r="C1110" s="1797"/>
      <c r="D1110" s="1797"/>
      <c r="E1110" s="1797"/>
      <c r="F1110" s="1797"/>
      <c r="G1110" s="1797"/>
      <c r="H1110" s="1797"/>
      <c r="I1110" s="1797"/>
      <c r="J1110" s="1797"/>
      <c r="K1110" s="1797"/>
    </row>
    <row r="1111" spans="2:11" hidden="1" x14ac:dyDescent="0.2">
      <c r="B1111" s="2563"/>
      <c r="C1111" s="1797"/>
      <c r="D1111" s="1797"/>
      <c r="E1111" s="1797"/>
      <c r="F1111" s="1797"/>
      <c r="G1111" s="1797"/>
      <c r="H1111" s="1797"/>
      <c r="I1111" s="1797"/>
      <c r="J1111" s="1797"/>
      <c r="K1111" s="1797"/>
    </row>
    <row r="1112" spans="2:11" hidden="1" x14ac:dyDescent="0.2">
      <c r="B1112" s="2563"/>
      <c r="C1112" s="1797"/>
      <c r="D1112" s="1797"/>
      <c r="E1112" s="1797"/>
      <c r="F1112" s="1797"/>
      <c r="G1112" s="1797"/>
      <c r="H1112" s="1797"/>
      <c r="I1112" s="1797"/>
      <c r="J1112" s="1797"/>
      <c r="K1112" s="1797"/>
    </row>
    <row r="1113" spans="2:11" hidden="1" x14ac:dyDescent="0.2">
      <c r="B1113" s="2563"/>
      <c r="C1113" s="1797"/>
      <c r="D1113" s="1797"/>
      <c r="E1113" s="1797"/>
      <c r="F1113" s="1797"/>
      <c r="G1113" s="1797"/>
      <c r="H1113" s="1797"/>
      <c r="I1113" s="1797"/>
      <c r="J1113" s="1797"/>
      <c r="K1113" s="1797"/>
    </row>
    <row r="1114" spans="2:11" hidden="1" x14ac:dyDescent="0.2">
      <c r="B1114" s="2563"/>
      <c r="C1114" s="1797"/>
      <c r="D1114" s="1797"/>
      <c r="E1114" s="1797"/>
      <c r="F1114" s="1797"/>
      <c r="G1114" s="1797"/>
      <c r="H1114" s="1797"/>
      <c r="I1114" s="1797"/>
      <c r="J1114" s="1797"/>
      <c r="K1114" s="1797"/>
    </row>
    <row r="1115" spans="2:11" hidden="1" x14ac:dyDescent="0.2">
      <c r="B1115" s="2563"/>
      <c r="C1115" s="1797"/>
      <c r="D1115" s="1797"/>
      <c r="E1115" s="1797"/>
      <c r="F1115" s="1797"/>
      <c r="G1115" s="1797"/>
      <c r="H1115" s="1797"/>
      <c r="I1115" s="1797"/>
      <c r="J1115" s="1797"/>
      <c r="K1115" s="1797"/>
    </row>
    <row r="1116" spans="2:11" hidden="1" x14ac:dyDescent="0.2">
      <c r="B1116" s="2563"/>
      <c r="C1116" s="1797"/>
      <c r="D1116" s="1797"/>
      <c r="E1116" s="1797"/>
      <c r="F1116" s="1797"/>
      <c r="G1116" s="1797"/>
      <c r="H1116" s="1797"/>
      <c r="I1116" s="1797"/>
      <c r="J1116" s="1797"/>
      <c r="K1116" s="1797"/>
    </row>
    <row r="1117" spans="2:11" hidden="1" x14ac:dyDescent="0.2">
      <c r="B1117" s="2563"/>
      <c r="C1117" s="1797"/>
      <c r="D1117" s="1797"/>
      <c r="E1117" s="1797"/>
      <c r="F1117" s="1797"/>
      <c r="G1117" s="1797"/>
      <c r="H1117" s="1797"/>
      <c r="I1117" s="1797"/>
      <c r="J1117" s="1797"/>
      <c r="K1117" s="1797"/>
    </row>
    <row r="1118" spans="2:11" hidden="1" x14ac:dyDescent="0.2">
      <c r="B1118" s="2563"/>
      <c r="C1118" s="1797"/>
      <c r="D1118" s="1797"/>
      <c r="E1118" s="1797"/>
      <c r="F1118" s="1797"/>
      <c r="G1118" s="1797"/>
      <c r="H1118" s="1797"/>
      <c r="I1118" s="1797"/>
      <c r="J1118" s="1797"/>
      <c r="K1118" s="1797"/>
    </row>
    <row r="1119" spans="2:11" hidden="1" x14ac:dyDescent="0.2">
      <c r="B1119" s="2563"/>
      <c r="C1119" s="1797"/>
      <c r="D1119" s="1797"/>
      <c r="E1119" s="1797"/>
      <c r="F1119" s="1797"/>
      <c r="G1119" s="1797"/>
      <c r="H1119" s="1797"/>
      <c r="I1119" s="1797"/>
      <c r="J1119" s="1797"/>
      <c r="K1119" s="1797"/>
    </row>
    <row r="1120" spans="2:11" hidden="1" x14ac:dyDescent="0.2">
      <c r="B1120" s="2563"/>
      <c r="C1120" s="1797"/>
      <c r="D1120" s="1797"/>
      <c r="E1120" s="1797"/>
      <c r="F1120" s="1797"/>
      <c r="G1120" s="1797"/>
      <c r="H1120" s="1797"/>
      <c r="I1120" s="1797"/>
      <c r="J1120" s="1797"/>
      <c r="K1120" s="1797"/>
    </row>
    <row r="1121" spans="2:17" hidden="1" x14ac:dyDescent="0.2">
      <c r="B1121" s="2563"/>
      <c r="C1121" s="1797"/>
      <c r="D1121" s="1797"/>
      <c r="E1121" s="1797"/>
      <c r="F1121" s="1797"/>
      <c r="G1121" s="1797"/>
      <c r="H1121" s="1797"/>
      <c r="I1121" s="1797"/>
      <c r="J1121" s="1797"/>
      <c r="K1121" s="1797"/>
    </row>
    <row r="1122" spans="2:17" hidden="1" x14ac:dyDescent="0.2">
      <c r="B1122" s="2563"/>
      <c r="C1122" s="1797"/>
      <c r="D1122" s="1797"/>
      <c r="E1122" s="1797"/>
      <c r="F1122" s="1797"/>
      <c r="G1122" s="1797"/>
      <c r="H1122" s="1797"/>
      <c r="I1122" s="1797"/>
      <c r="J1122" s="1797"/>
      <c r="K1122" s="1797"/>
    </row>
    <row r="1123" spans="2:17" hidden="1" x14ac:dyDescent="0.2">
      <c r="B1123" s="2563"/>
      <c r="C1123" s="1797"/>
      <c r="D1123" s="1797"/>
      <c r="E1123" s="1797"/>
      <c r="F1123" s="1797"/>
      <c r="G1123" s="1797"/>
      <c r="H1123" s="1797"/>
      <c r="I1123" s="1797"/>
      <c r="J1123" s="1797"/>
      <c r="K1123" s="1797"/>
      <c r="L1123" s="1817"/>
      <c r="M1123" s="1797"/>
    </row>
    <row r="1124" spans="2:17" hidden="1" x14ac:dyDescent="0.2">
      <c r="B1124" s="2563"/>
      <c r="C1124" s="1797"/>
      <c r="D1124" s="1797"/>
      <c r="E1124" s="1797"/>
      <c r="F1124" s="1797"/>
      <c r="G1124" s="1797"/>
      <c r="H1124" s="1797"/>
      <c r="I1124" s="1797"/>
      <c r="J1124" s="1818"/>
      <c r="K1124" s="1819"/>
      <c r="L1124" s="1808"/>
      <c r="M1124" s="1820"/>
      <c r="N1124" s="2576"/>
      <c r="O1124" s="2576"/>
      <c r="P1124" s="2576"/>
    </row>
    <row r="1125" spans="2:17" hidden="1" x14ac:dyDescent="0.2">
      <c r="B1125" s="2563"/>
      <c r="C1125" s="1797"/>
      <c r="D1125" s="1797"/>
      <c r="E1125" s="1797"/>
      <c r="F1125" s="1797"/>
      <c r="G1125" s="1797"/>
      <c r="H1125" s="1797"/>
      <c r="I1125" s="1797"/>
      <c r="J1125" s="1818"/>
      <c r="K1125" s="1821"/>
      <c r="L1125" s="1822"/>
      <c r="M1125" s="1823"/>
      <c r="N1125" s="2626"/>
      <c r="O1125" s="2602"/>
      <c r="P1125" s="2605"/>
      <c r="Q1125" s="2605"/>
    </row>
    <row r="1126" spans="2:17" hidden="1" x14ac:dyDescent="0.2">
      <c r="B1126" s="2563"/>
      <c r="C1126" s="1797"/>
      <c r="D1126" s="1797"/>
      <c r="E1126" s="1797"/>
      <c r="J1126" s="1797"/>
      <c r="K1126" s="1797"/>
      <c r="L1126" s="1797"/>
      <c r="M1126" s="1797"/>
    </row>
    <row r="1127" spans="2:17" hidden="1" x14ac:dyDescent="0.2">
      <c r="B1127" s="2563"/>
      <c r="C1127" s="1797"/>
      <c r="D1127" s="1797"/>
      <c r="E1127" s="1797"/>
      <c r="J1127" s="1797"/>
      <c r="K1127" s="1797"/>
    </row>
    <row r="1128" spans="2:17" hidden="1" x14ac:dyDescent="0.2">
      <c r="B1128" s="2563"/>
      <c r="C1128" s="1797"/>
      <c r="D1128" s="1797"/>
      <c r="E1128" s="1797"/>
      <c r="F1128" s="1797"/>
      <c r="G1128" s="1797"/>
      <c r="H1128" s="1797"/>
      <c r="I1128" s="1797"/>
      <c r="J1128" s="1797"/>
      <c r="K1128" s="1797"/>
    </row>
    <row r="1129" spans="2:17" ht="15.75" hidden="1" customHeight="1" x14ac:dyDescent="0.2">
      <c r="B1129" s="2563"/>
      <c r="C1129" s="1797"/>
      <c r="D1129" s="1797"/>
      <c r="E1129" s="1797"/>
      <c r="F1129" s="1797"/>
      <c r="G1129" s="1797"/>
      <c r="H1129" s="1797"/>
      <c r="I1129" s="1797"/>
      <c r="J1129" s="1797"/>
      <c r="K1129" s="1797"/>
    </row>
    <row r="1130" spans="2:17" hidden="1" x14ac:dyDescent="0.2">
      <c r="B1130" s="2563"/>
      <c r="C1130" s="1797"/>
      <c r="D1130" s="1797"/>
      <c r="E1130" s="1797"/>
      <c r="F1130" s="1797"/>
      <c r="G1130" s="1797"/>
      <c r="H1130" s="1797"/>
      <c r="I1130" s="1797"/>
      <c r="J1130" s="1797"/>
      <c r="K1130" s="1797"/>
    </row>
    <row r="1131" spans="2:17" hidden="1" x14ac:dyDescent="0.2">
      <c r="B1131" s="2563"/>
      <c r="C1131" s="1797"/>
      <c r="D1131" s="1797"/>
      <c r="E1131" s="1797"/>
      <c r="F1131" s="1797"/>
      <c r="G1131" s="1797"/>
      <c r="H1131" s="1797"/>
      <c r="I1131" s="1797"/>
      <c r="J1131" s="1797"/>
      <c r="K1131" s="1797"/>
    </row>
    <row r="1132" spans="2:17" hidden="1" x14ac:dyDescent="0.2">
      <c r="B1132" s="2563"/>
      <c r="C1132" s="1797"/>
      <c r="D1132" s="1797"/>
      <c r="E1132" s="1797"/>
      <c r="F1132" s="1797"/>
      <c r="G1132" s="1797"/>
      <c r="H1132" s="1797"/>
      <c r="I1132" s="1797"/>
      <c r="J1132" s="1797"/>
      <c r="K1132" s="1797"/>
    </row>
    <row r="1133" spans="2:17" hidden="1" x14ac:dyDescent="0.2">
      <c r="B1133" s="2563"/>
      <c r="C1133" s="1797"/>
      <c r="D1133" s="1797"/>
      <c r="E1133" s="1797"/>
      <c r="F1133" s="1797"/>
      <c r="G1133" s="1797"/>
      <c r="H1133" s="1797"/>
      <c r="I1133" s="1797"/>
      <c r="J1133" s="1797"/>
      <c r="K1133" s="1797"/>
    </row>
    <row r="1134" spans="2:17" x14ac:dyDescent="0.2">
      <c r="B1134" s="2563"/>
      <c r="C1134" s="1797"/>
      <c r="D1134" s="1797"/>
      <c r="E1134" s="1797"/>
      <c r="F1134" s="1797"/>
      <c r="G1134" s="1797"/>
      <c r="H1134" s="1797"/>
      <c r="I1134" s="1797"/>
      <c r="J1134" s="1797"/>
      <c r="K1134" s="1797"/>
    </row>
    <row r="1135" spans="2:17" x14ac:dyDescent="0.2">
      <c r="B1135" s="2563"/>
      <c r="C1135" s="1797"/>
      <c r="D1135" s="1797"/>
      <c r="E1135" s="1797"/>
      <c r="F1135" s="1797"/>
      <c r="G1135" s="1797"/>
      <c r="H1135" s="1797"/>
      <c r="I1135" s="1797"/>
      <c r="J1135" s="1797"/>
      <c r="K1135" s="1797"/>
    </row>
    <row r="1136" spans="2:17" ht="35.25" customHeight="1" thickBot="1" x14ac:dyDescent="0.25">
      <c r="B1136" s="2563"/>
      <c r="C1136" s="1797"/>
      <c r="D1136" s="1797"/>
      <c r="E1136" s="1797"/>
      <c r="F1136" s="1797"/>
      <c r="G1136" s="1824"/>
      <c r="H1136" s="1797"/>
      <c r="I1136" s="1797"/>
      <c r="J1136" s="1797"/>
      <c r="K1136" s="1797"/>
    </row>
    <row r="1137" spans="2:11" ht="39.75" customHeight="1" thickBot="1" x14ac:dyDescent="0.25">
      <c r="B1137" s="2563"/>
      <c r="C1137" s="1797"/>
      <c r="D1137" s="1797"/>
      <c r="E1137" s="3255" t="s">
        <v>5756</v>
      </c>
      <c r="F1137" s="3256"/>
      <c r="G1137" s="3256"/>
      <c r="H1137" s="3257"/>
      <c r="I1137" s="1797"/>
      <c r="J1137" s="1797"/>
      <c r="K1137" s="1797"/>
    </row>
    <row r="1138" spans="2:11" ht="16" thickBot="1" x14ac:dyDescent="0.25">
      <c r="B1138" s="2563"/>
      <c r="C1138" s="1797"/>
      <c r="D1138" s="1797"/>
      <c r="E1138" s="3258" t="s">
        <v>313</v>
      </c>
      <c r="F1138" s="3259"/>
      <c r="G1138" s="2702" t="s">
        <v>508</v>
      </c>
      <c r="H1138" s="2703" t="s">
        <v>509</v>
      </c>
      <c r="I1138" s="1797"/>
      <c r="J1138" s="1797"/>
      <c r="K1138" s="1797"/>
    </row>
    <row r="1139" spans="2:11" hidden="1" x14ac:dyDescent="0.2">
      <c r="B1139" s="2563"/>
      <c r="C1139" s="1797"/>
      <c r="D1139" s="1797"/>
      <c r="E1139" s="3260" t="s">
        <v>510</v>
      </c>
      <c r="F1139" s="3261"/>
      <c r="G1139" s="2704"/>
      <c r="H1139" s="2705"/>
      <c r="I1139" s="1797"/>
      <c r="J1139" s="1797"/>
      <c r="K1139" s="1797"/>
    </row>
    <row r="1140" spans="2:11" x14ac:dyDescent="0.2">
      <c r="B1140" s="2563"/>
      <c r="C1140" s="1797"/>
      <c r="D1140" s="1797"/>
      <c r="E1140" s="3262" t="s">
        <v>511</v>
      </c>
      <c r="F1140" s="3263"/>
      <c r="G1140" s="2706"/>
      <c r="H1140" s="2707">
        <v>0</v>
      </c>
      <c r="I1140" s="1797"/>
      <c r="J1140" s="1797"/>
      <c r="K1140" s="1797"/>
    </row>
    <row r="1141" spans="2:11" x14ac:dyDescent="0.2">
      <c r="B1141" s="2563"/>
      <c r="C1141" s="1797"/>
      <c r="D1141" s="1797"/>
      <c r="E1141" s="3262" t="s">
        <v>512</v>
      </c>
      <c r="F1141" s="3263"/>
      <c r="G1141" s="2706"/>
      <c r="H1141" s="2707">
        <v>9</v>
      </c>
      <c r="I1141" s="1797"/>
      <c r="J1141" s="1797"/>
      <c r="K1141" s="1797"/>
    </row>
    <row r="1142" spans="2:11" x14ac:dyDescent="0.2">
      <c r="B1142" s="2563"/>
      <c r="C1142" s="1797"/>
      <c r="D1142" s="1797"/>
      <c r="E1142" s="3262" t="s">
        <v>513</v>
      </c>
      <c r="F1142" s="3263"/>
      <c r="G1142" s="2706"/>
      <c r="H1142" s="2708">
        <v>2</v>
      </c>
      <c r="I1142" s="1797"/>
      <c r="J1142" s="1797"/>
      <c r="K1142" s="1797"/>
    </row>
    <row r="1143" spans="2:11" ht="16" thickBot="1" x14ac:dyDescent="0.25">
      <c r="B1143" s="2563"/>
      <c r="C1143" s="1797"/>
      <c r="D1143" s="1797"/>
      <c r="E1143" s="3253" t="s">
        <v>514</v>
      </c>
      <c r="F1143" s="3254"/>
      <c r="G1143" s="2709"/>
      <c r="H1143" s="2710">
        <v>1</v>
      </c>
      <c r="I1143" s="1797"/>
      <c r="J1143" s="1797"/>
      <c r="K1143" s="1797"/>
    </row>
    <row r="1144" spans="2:11" x14ac:dyDescent="0.2">
      <c r="B1144" s="2563"/>
      <c r="C1144" s="1797"/>
      <c r="D1144" s="1797"/>
      <c r="E1144" s="1797"/>
      <c r="F1144" s="1797"/>
      <c r="G1144" s="1797"/>
      <c r="H1144" s="1797"/>
      <c r="I1144" s="1797"/>
      <c r="J1144" s="1797"/>
      <c r="K1144" s="1797"/>
    </row>
    <row r="1145" spans="2:11" x14ac:dyDescent="0.2">
      <c r="B1145" s="2563"/>
      <c r="C1145" s="1797"/>
      <c r="D1145" s="1797"/>
      <c r="E1145" s="1797"/>
      <c r="F1145" s="1797"/>
      <c r="G1145" s="1797"/>
      <c r="H1145" s="1797"/>
      <c r="I1145" s="1797"/>
      <c r="J1145" s="1797"/>
      <c r="K1145" s="1797"/>
    </row>
    <row r="1146" spans="2:11" x14ac:dyDescent="0.2">
      <c r="B1146" s="2563"/>
      <c r="C1146" s="1797"/>
      <c r="D1146" s="1797"/>
      <c r="E1146" s="1797"/>
      <c r="F1146" s="1797"/>
      <c r="G1146" s="1797"/>
      <c r="H1146" s="1797"/>
      <c r="I1146" s="1797"/>
      <c r="J1146" s="1797"/>
      <c r="K1146" s="1797"/>
    </row>
    <row r="1147" spans="2:11" x14ac:dyDescent="0.2">
      <c r="B1147" s="2563"/>
      <c r="C1147" s="1797"/>
      <c r="D1147" s="1797"/>
      <c r="E1147" s="1797"/>
      <c r="F1147" s="1797"/>
      <c r="G1147" s="1797"/>
      <c r="H1147" s="1797"/>
      <c r="I1147" s="1797"/>
      <c r="J1147" s="1797"/>
      <c r="K1147" s="1797"/>
    </row>
    <row r="1148" spans="2:11" x14ac:dyDescent="0.2">
      <c r="B1148" s="2563"/>
      <c r="C1148" s="1797"/>
      <c r="D1148" s="1797"/>
      <c r="E1148" s="1797"/>
      <c r="F1148" s="1797"/>
      <c r="G1148" s="1797"/>
      <c r="H1148" s="1797"/>
      <c r="I1148" s="1797"/>
      <c r="J1148" s="1797"/>
      <c r="K1148" s="1797"/>
    </row>
    <row r="1149" spans="2:11" x14ac:dyDescent="0.2">
      <c r="B1149" s="2563"/>
      <c r="C1149" s="1797"/>
      <c r="D1149" s="1797"/>
      <c r="E1149" s="1797"/>
      <c r="F1149" s="1797"/>
      <c r="G1149" s="1797"/>
      <c r="H1149" s="1797"/>
      <c r="I1149" s="1797"/>
      <c r="J1149" s="1797"/>
      <c r="K1149" s="1797"/>
    </row>
    <row r="1150" spans="2:11" x14ac:dyDescent="0.2">
      <c r="B1150" s="2563"/>
      <c r="C1150" s="1797"/>
      <c r="D1150" s="1797"/>
      <c r="E1150" s="1797"/>
      <c r="F1150" s="1797"/>
      <c r="G1150" s="1797"/>
      <c r="H1150" s="1797"/>
      <c r="I1150" s="1797"/>
      <c r="J1150" s="1797"/>
      <c r="K1150" s="1797"/>
    </row>
    <row r="1151" spans="2:11" x14ac:dyDescent="0.2">
      <c r="B1151" s="2563"/>
      <c r="C1151" s="1797"/>
      <c r="D1151" s="1797"/>
      <c r="E1151" s="1797"/>
      <c r="F1151" s="1797"/>
      <c r="G1151" s="1797"/>
      <c r="H1151" s="1797"/>
      <c r="I1151" s="1797"/>
      <c r="J1151" s="1797"/>
      <c r="K1151" s="1797"/>
    </row>
    <row r="1152" spans="2:11" x14ac:dyDescent="0.2">
      <c r="B1152" s="2563"/>
      <c r="C1152" s="1797"/>
      <c r="D1152" s="1797"/>
      <c r="E1152" s="1797"/>
      <c r="F1152" s="1797"/>
      <c r="G1152" s="1797"/>
      <c r="H1152" s="1797"/>
      <c r="I1152" s="1797"/>
      <c r="J1152" s="1797"/>
      <c r="K1152" s="1797"/>
    </row>
    <row r="1153" spans="2:11" x14ac:dyDescent="0.2">
      <c r="B1153" s="2563"/>
      <c r="C1153" s="1797"/>
      <c r="D1153" s="1797"/>
      <c r="E1153" s="1797"/>
      <c r="F1153" s="1797"/>
      <c r="G1153" s="1797"/>
      <c r="H1153" s="1797"/>
      <c r="I1153" s="1797"/>
      <c r="J1153" s="1797"/>
      <c r="K1153" s="1797"/>
    </row>
    <row r="1154" spans="2:11" x14ac:dyDescent="0.2">
      <c r="B1154" s="2563"/>
      <c r="C1154" s="1797"/>
      <c r="D1154" s="1797"/>
      <c r="E1154" s="1797"/>
      <c r="F1154" s="1797"/>
      <c r="G1154" s="1797"/>
      <c r="H1154" s="1797"/>
      <c r="I1154" s="1797"/>
      <c r="J1154" s="1797"/>
      <c r="K1154" s="1797"/>
    </row>
    <row r="1155" spans="2:11" x14ac:dyDescent="0.2">
      <c r="B1155" s="2563"/>
      <c r="C1155" s="1797"/>
      <c r="D1155" s="1797"/>
      <c r="E1155" s="1797"/>
      <c r="F1155" s="1797"/>
      <c r="G1155" s="1797"/>
      <c r="H1155" s="1797"/>
      <c r="I1155" s="1797"/>
      <c r="J1155" s="1797"/>
      <c r="K1155" s="1797"/>
    </row>
    <row r="1156" spans="2:11" x14ac:dyDescent="0.2">
      <c r="B1156" s="2563"/>
      <c r="C1156" s="1797"/>
      <c r="D1156" s="1797"/>
      <c r="E1156" s="1797"/>
      <c r="F1156" s="1797"/>
      <c r="G1156" s="1797"/>
      <c r="H1156" s="1797"/>
      <c r="I1156" s="1797"/>
      <c r="J1156" s="1797"/>
      <c r="K1156" s="1797"/>
    </row>
    <row r="1157" spans="2:11" x14ac:dyDescent="0.2">
      <c r="B1157" s="2563"/>
      <c r="C1157" s="1797"/>
      <c r="D1157" s="1797"/>
      <c r="E1157" s="1797"/>
      <c r="F1157" s="1797"/>
      <c r="G1157" s="1797"/>
      <c r="H1157" s="1797"/>
      <c r="I1157" s="1797"/>
      <c r="J1157" s="1797"/>
      <c r="K1157" s="1797"/>
    </row>
    <row r="1158" spans="2:11" x14ac:dyDescent="0.2">
      <c r="B1158" s="2563"/>
      <c r="C1158" s="1797"/>
      <c r="D1158" s="1797"/>
      <c r="E1158" s="1797"/>
      <c r="F1158" s="1797"/>
      <c r="G1158" s="1797"/>
      <c r="H1158" s="1797"/>
      <c r="I1158" s="1797"/>
      <c r="J1158" s="1797"/>
      <c r="K1158" s="1797"/>
    </row>
    <row r="1159" spans="2:11" x14ac:dyDescent="0.2">
      <c r="B1159" s="2563"/>
      <c r="C1159" s="1797"/>
      <c r="D1159" s="1797"/>
      <c r="E1159" s="1797"/>
      <c r="F1159" s="1797"/>
      <c r="G1159" s="1797"/>
      <c r="H1159" s="1797"/>
      <c r="I1159" s="1797"/>
      <c r="J1159" s="1797"/>
      <c r="K1159" s="1797"/>
    </row>
    <row r="1160" spans="2:11" x14ac:dyDescent="0.2">
      <c r="B1160" s="2563"/>
      <c r="C1160" s="1797"/>
      <c r="D1160" s="1797"/>
      <c r="E1160" s="1797"/>
      <c r="F1160" s="1797"/>
      <c r="G1160" s="1797"/>
      <c r="H1160" s="1797"/>
      <c r="I1160" s="1797"/>
      <c r="J1160" s="1797"/>
      <c r="K1160" s="1797"/>
    </row>
    <row r="1161" spans="2:11" x14ac:dyDescent="0.2">
      <c r="B1161" s="2563"/>
      <c r="C1161" s="1797"/>
      <c r="D1161" s="1797"/>
      <c r="E1161" s="1797"/>
      <c r="F1161" s="1797"/>
      <c r="G1161" s="1797"/>
      <c r="H1161" s="1797"/>
      <c r="I1161" s="1797"/>
      <c r="J1161" s="1797"/>
      <c r="K1161" s="1797"/>
    </row>
    <row r="1162" spans="2:11" x14ac:dyDescent="0.2">
      <c r="B1162" s="2563"/>
      <c r="C1162" s="1797"/>
      <c r="D1162" s="1797"/>
      <c r="E1162" s="1797"/>
      <c r="F1162" s="1797"/>
      <c r="G1162" s="1797"/>
      <c r="H1162" s="1797"/>
      <c r="I1162" s="1797"/>
      <c r="J1162" s="1797"/>
      <c r="K1162" s="1797"/>
    </row>
    <row r="1163" spans="2:11" x14ac:dyDescent="0.2">
      <c r="B1163" s="2563"/>
      <c r="C1163" s="1797"/>
      <c r="D1163" s="1797"/>
      <c r="E1163" s="1797"/>
      <c r="F1163" s="1797"/>
      <c r="G1163" s="1797"/>
      <c r="H1163" s="1797"/>
      <c r="I1163" s="1797"/>
      <c r="J1163" s="1797"/>
      <c r="K1163" s="1797"/>
    </row>
    <row r="1164" spans="2:11" x14ac:dyDescent="0.2">
      <c r="B1164" s="2563"/>
      <c r="C1164" s="1797"/>
      <c r="D1164" s="1797"/>
      <c r="E1164" s="1797"/>
      <c r="F1164" s="1797"/>
      <c r="G1164" s="1797"/>
      <c r="H1164" s="1797"/>
      <c r="I1164" s="1797"/>
      <c r="J1164" s="1797"/>
      <c r="K1164" s="1797"/>
    </row>
    <row r="1165" spans="2:11" x14ac:dyDescent="0.2">
      <c r="B1165" s="2563"/>
      <c r="C1165" s="1797"/>
      <c r="D1165" s="1797"/>
      <c r="E1165" s="1797"/>
      <c r="F1165" s="1797"/>
      <c r="G1165" s="1797"/>
      <c r="H1165" s="1797"/>
      <c r="I1165" s="1797"/>
      <c r="J1165" s="1797"/>
      <c r="K1165" s="1797"/>
    </row>
    <row r="1166" spans="2:11" x14ac:dyDescent="0.2">
      <c r="B1166" s="2563"/>
      <c r="C1166" s="1797"/>
      <c r="D1166" s="1797"/>
      <c r="E1166" s="1797"/>
      <c r="F1166" s="1797"/>
      <c r="G1166" s="1797"/>
      <c r="H1166" s="1797"/>
      <c r="I1166" s="1797"/>
      <c r="J1166" s="1797"/>
      <c r="K1166" s="1797"/>
    </row>
    <row r="1167" spans="2:11" x14ac:dyDescent="0.2">
      <c r="B1167" s="2563"/>
      <c r="C1167" s="1797"/>
      <c r="D1167" s="1797"/>
      <c r="E1167" s="1797"/>
      <c r="F1167" s="1797"/>
      <c r="G1167" s="1797"/>
      <c r="H1167" s="1797"/>
      <c r="I1167" s="1797"/>
      <c r="J1167" s="1797"/>
      <c r="K1167" s="1797"/>
    </row>
    <row r="1168" spans="2:11" x14ac:dyDescent="0.2">
      <c r="B1168" s="2563"/>
      <c r="C1168" s="1797"/>
      <c r="D1168" s="1797"/>
      <c r="E1168" s="1797"/>
      <c r="F1168" s="1797"/>
      <c r="G1168" s="1797"/>
      <c r="H1168" s="1797"/>
      <c r="I1168" s="1797"/>
      <c r="J1168" s="1797"/>
      <c r="K1168" s="1797"/>
    </row>
    <row r="1169" spans="2:11" x14ac:dyDescent="0.2">
      <c r="B1169" s="2563"/>
      <c r="C1169" s="1797"/>
      <c r="D1169" s="1797"/>
      <c r="E1169" s="1797"/>
      <c r="F1169" s="1797"/>
      <c r="G1169" s="1797"/>
      <c r="H1169" s="1797"/>
      <c r="I1169" s="1797"/>
      <c r="J1169" s="1797"/>
      <c r="K1169" s="1797"/>
    </row>
    <row r="1170" spans="2:11" x14ac:dyDescent="0.2">
      <c r="B1170" s="2563"/>
      <c r="C1170" s="1797"/>
      <c r="D1170" s="1797"/>
      <c r="E1170" s="1797"/>
      <c r="F1170" s="1797"/>
      <c r="G1170" s="1797"/>
      <c r="H1170" s="1797"/>
      <c r="I1170" s="1797"/>
      <c r="J1170" s="1797"/>
      <c r="K1170" s="1797"/>
    </row>
    <row r="1171" spans="2:11" x14ac:dyDescent="0.2">
      <c r="B1171" s="2563"/>
      <c r="C1171" s="1797"/>
      <c r="D1171" s="1797"/>
      <c r="E1171" s="1797"/>
      <c r="F1171" s="1797"/>
      <c r="G1171" s="1797"/>
      <c r="H1171" s="1797"/>
      <c r="I1171" s="1797"/>
      <c r="J1171" s="1797"/>
      <c r="K1171" s="1797"/>
    </row>
    <row r="1172" spans="2:11" x14ac:dyDescent="0.2">
      <c r="B1172" s="2563"/>
      <c r="C1172" s="1797"/>
      <c r="D1172" s="1797"/>
      <c r="E1172" s="1797"/>
      <c r="F1172" s="1797"/>
      <c r="G1172" s="1797"/>
      <c r="H1172" s="1797"/>
      <c r="I1172" s="1797"/>
      <c r="J1172" s="1797"/>
      <c r="K1172" s="1797"/>
    </row>
    <row r="1173" spans="2:11" x14ac:dyDescent="0.2">
      <c r="B1173" s="2563"/>
      <c r="C1173" s="1797"/>
      <c r="D1173" s="1797"/>
      <c r="E1173" s="1797"/>
      <c r="F1173" s="1797"/>
      <c r="G1173" s="1797"/>
      <c r="H1173" s="1797"/>
      <c r="I1173" s="1797"/>
      <c r="J1173" s="1797"/>
      <c r="K1173" s="1797"/>
    </row>
    <row r="1174" spans="2:11" x14ac:dyDescent="0.2">
      <c r="B1174" s="2563"/>
      <c r="E1174" s="1797"/>
      <c r="F1174" s="1797"/>
      <c r="G1174" s="1797"/>
      <c r="H1174" s="1797"/>
      <c r="I1174" s="1797"/>
      <c r="J1174" s="1797"/>
      <c r="K1174" s="1797"/>
    </row>
    <row r="1175" spans="2:11" x14ac:dyDescent="0.2">
      <c r="B1175" s="2563"/>
      <c r="K1175" s="1797"/>
    </row>
    <row r="1176" spans="2:11" x14ac:dyDescent="0.2">
      <c r="B1176" s="2563"/>
      <c r="K1176" s="1797"/>
    </row>
  </sheetData>
  <dataConsolidate link="1"/>
  <mergeCells count="248">
    <mergeCell ref="F957:G957"/>
    <mergeCell ref="H957:J957"/>
    <mergeCell ref="F956:G956"/>
    <mergeCell ref="H956:J956"/>
    <mergeCell ref="E1143:F1143"/>
    <mergeCell ref="E1137:H1137"/>
    <mergeCell ref="E1138:F1138"/>
    <mergeCell ref="E1139:F1139"/>
    <mergeCell ref="E1140:F1140"/>
    <mergeCell ref="E1141:F1141"/>
    <mergeCell ref="E1142:F1142"/>
    <mergeCell ref="H1047:I1047"/>
    <mergeCell ref="H1048:I1048"/>
    <mergeCell ref="H1049:I1049"/>
    <mergeCell ref="H1050:I1050"/>
    <mergeCell ref="H1051:I1051"/>
    <mergeCell ref="H1052:I1052"/>
    <mergeCell ref="H1041:I1041"/>
    <mergeCell ref="H1042:I1042"/>
    <mergeCell ref="H1043:I1043"/>
    <mergeCell ref="H1044:I1044"/>
    <mergeCell ref="H1045:I1045"/>
    <mergeCell ref="H1046:I1046"/>
    <mergeCell ref="H1035:I1035"/>
    <mergeCell ref="H1036:I1036"/>
    <mergeCell ref="H1037:I1037"/>
    <mergeCell ref="H1038:I1038"/>
    <mergeCell ref="H1039:I1039"/>
    <mergeCell ref="H1040:I1040"/>
    <mergeCell ref="H1029:I1029"/>
    <mergeCell ref="H1030:I1030"/>
    <mergeCell ref="H1031:I1031"/>
    <mergeCell ref="H1032:I1032"/>
    <mergeCell ref="H1033:I1033"/>
    <mergeCell ref="H1034:I1034"/>
    <mergeCell ref="D1018:J1018"/>
    <mergeCell ref="H1024:I1024"/>
    <mergeCell ref="H1025:I1025"/>
    <mergeCell ref="H1026:I1026"/>
    <mergeCell ref="H1027:I1027"/>
    <mergeCell ref="H1028:I1028"/>
    <mergeCell ref="H1022:I1022"/>
    <mergeCell ref="H1021:I1021"/>
    <mergeCell ref="H1020:I1020"/>
    <mergeCell ref="H1023:I1023"/>
    <mergeCell ref="F1011:G1011"/>
    <mergeCell ref="H1011:J1011"/>
    <mergeCell ref="F1012:G1012"/>
    <mergeCell ref="H1012:J1012"/>
    <mergeCell ref="D1016:D1017"/>
    <mergeCell ref="E1016:E1017"/>
    <mergeCell ref="F1016:F1017"/>
    <mergeCell ref="G1016:J1016"/>
    <mergeCell ref="H1017:I1017"/>
    <mergeCell ref="F1008:G1008"/>
    <mergeCell ref="H1008:J1008"/>
    <mergeCell ref="F1009:G1009"/>
    <mergeCell ref="H1009:J1009"/>
    <mergeCell ref="F1010:G1010"/>
    <mergeCell ref="H1010:J1010"/>
    <mergeCell ref="F1005:G1005"/>
    <mergeCell ref="H1005:J1005"/>
    <mergeCell ref="F1006:G1006"/>
    <mergeCell ref="H1006:J1006"/>
    <mergeCell ref="F1007:G1007"/>
    <mergeCell ref="H1007:J1007"/>
    <mergeCell ref="F1002:G1002"/>
    <mergeCell ref="H1002:J1002"/>
    <mergeCell ref="F1003:G1003"/>
    <mergeCell ref="H1003:J1003"/>
    <mergeCell ref="F1004:G1004"/>
    <mergeCell ref="H1004:J1004"/>
    <mergeCell ref="F999:G999"/>
    <mergeCell ref="H999:J999"/>
    <mergeCell ref="F1000:G1000"/>
    <mergeCell ref="H1000:J1000"/>
    <mergeCell ref="F1001:G1001"/>
    <mergeCell ref="H1001:J1001"/>
    <mergeCell ref="F996:G996"/>
    <mergeCell ref="H996:J996"/>
    <mergeCell ref="F997:G997"/>
    <mergeCell ref="H997:J997"/>
    <mergeCell ref="F998:G998"/>
    <mergeCell ref="H998:J998"/>
    <mergeCell ref="F993:G993"/>
    <mergeCell ref="H993:J993"/>
    <mergeCell ref="F994:G994"/>
    <mergeCell ref="H994:J994"/>
    <mergeCell ref="F995:G995"/>
    <mergeCell ref="H995:J995"/>
    <mergeCell ref="F990:G990"/>
    <mergeCell ref="H990:J990"/>
    <mergeCell ref="F991:G991"/>
    <mergeCell ref="H991:J991"/>
    <mergeCell ref="F992:G992"/>
    <mergeCell ref="H992:J992"/>
    <mergeCell ref="F987:G987"/>
    <mergeCell ref="H987:J987"/>
    <mergeCell ref="F988:G988"/>
    <mergeCell ref="H988:J988"/>
    <mergeCell ref="F989:G989"/>
    <mergeCell ref="H989:J989"/>
    <mergeCell ref="F984:G984"/>
    <mergeCell ref="H984:J984"/>
    <mergeCell ref="F985:G985"/>
    <mergeCell ref="H985:J985"/>
    <mergeCell ref="F986:G986"/>
    <mergeCell ref="H986:J986"/>
    <mergeCell ref="F981:G981"/>
    <mergeCell ref="H981:J981"/>
    <mergeCell ref="F982:G982"/>
    <mergeCell ref="H982:J982"/>
    <mergeCell ref="F983:G983"/>
    <mergeCell ref="H983:J983"/>
    <mergeCell ref="F978:G978"/>
    <mergeCell ref="H978:J978"/>
    <mergeCell ref="F979:G979"/>
    <mergeCell ref="H979:J979"/>
    <mergeCell ref="F980:G980"/>
    <mergeCell ref="H980:J980"/>
    <mergeCell ref="F975:G975"/>
    <mergeCell ref="H975:J975"/>
    <mergeCell ref="F976:G976"/>
    <mergeCell ref="H976:J976"/>
    <mergeCell ref="F977:G977"/>
    <mergeCell ref="H977:J977"/>
    <mergeCell ref="F972:G972"/>
    <mergeCell ref="H972:J972"/>
    <mergeCell ref="F973:G973"/>
    <mergeCell ref="H973:J973"/>
    <mergeCell ref="F974:G974"/>
    <mergeCell ref="H974:J974"/>
    <mergeCell ref="F969:G969"/>
    <mergeCell ref="H969:J969"/>
    <mergeCell ref="F970:G970"/>
    <mergeCell ref="H970:J970"/>
    <mergeCell ref="F971:G971"/>
    <mergeCell ref="H971:J971"/>
    <mergeCell ref="F966:G966"/>
    <mergeCell ref="H966:J966"/>
    <mergeCell ref="F967:G967"/>
    <mergeCell ref="H967:J967"/>
    <mergeCell ref="F968:G968"/>
    <mergeCell ref="H968:J968"/>
    <mergeCell ref="F963:G963"/>
    <mergeCell ref="H963:J963"/>
    <mergeCell ref="F964:G964"/>
    <mergeCell ref="H964:J964"/>
    <mergeCell ref="F965:G965"/>
    <mergeCell ref="H965:J965"/>
    <mergeCell ref="F962:G962"/>
    <mergeCell ref="H962:J962"/>
    <mergeCell ref="F961:G961"/>
    <mergeCell ref="H961:J961"/>
    <mergeCell ref="C216:K216"/>
    <mergeCell ref="C247:K247"/>
    <mergeCell ref="C249:K249"/>
    <mergeCell ref="C274:K274"/>
    <mergeCell ref="C276:K276"/>
    <mergeCell ref="C309:K309"/>
    <mergeCell ref="C902:K902"/>
    <mergeCell ref="C919:K919"/>
    <mergeCell ref="C921:K921"/>
    <mergeCell ref="F955:G955"/>
    <mergeCell ref="H955:J955"/>
    <mergeCell ref="C958:J958"/>
    <mergeCell ref="C405:K405"/>
    <mergeCell ref="C408:K408"/>
    <mergeCell ref="C443:K443"/>
    <mergeCell ref="C809:K809"/>
    <mergeCell ref="C811:K811"/>
    <mergeCell ref="C900:K900"/>
    <mergeCell ref="F960:G960"/>
    <mergeCell ref="H960:J960"/>
    <mergeCell ref="C114:K114"/>
    <mergeCell ref="C132:K132"/>
    <mergeCell ref="C134:K134"/>
    <mergeCell ref="C161:K161"/>
    <mergeCell ref="C163:K163"/>
    <mergeCell ref="C213:K213"/>
    <mergeCell ref="D99:E99"/>
    <mergeCell ref="D100:E100"/>
    <mergeCell ref="D101:E101"/>
    <mergeCell ref="D102:E102"/>
    <mergeCell ref="D103:E103"/>
    <mergeCell ref="C112:K112"/>
    <mergeCell ref="D96:E96"/>
    <mergeCell ref="D97:E97"/>
    <mergeCell ref="D98:E98"/>
    <mergeCell ref="D87:E87"/>
    <mergeCell ref="D88:E88"/>
    <mergeCell ref="D89:E89"/>
    <mergeCell ref="D90:E90"/>
    <mergeCell ref="D91:E91"/>
    <mergeCell ref="D92:E92"/>
    <mergeCell ref="D73:E73"/>
    <mergeCell ref="D74:E74"/>
    <mergeCell ref="D71:E71"/>
    <mergeCell ref="D41:E41"/>
    <mergeCell ref="D42:E42"/>
    <mergeCell ref="D43:E43"/>
    <mergeCell ref="D44:E44"/>
    <mergeCell ref="D45:E45"/>
    <mergeCell ref="D46:E46"/>
    <mergeCell ref="D53:E53"/>
    <mergeCell ref="D54:E54"/>
    <mergeCell ref="D55:E55"/>
    <mergeCell ref="D63:E63"/>
    <mergeCell ref="D64:E64"/>
    <mergeCell ref="D65:E65"/>
    <mergeCell ref="D66:E66"/>
    <mergeCell ref="D67:E67"/>
    <mergeCell ref="D68:E68"/>
    <mergeCell ref="D62:E62"/>
    <mergeCell ref="D47:E47"/>
    <mergeCell ref="F959:G959"/>
    <mergeCell ref="H959:J959"/>
    <mergeCell ref="D69:E69"/>
    <mergeCell ref="D70:E70"/>
    <mergeCell ref="D51:E51"/>
    <mergeCell ref="D52:E52"/>
    <mergeCell ref="D60:I60"/>
    <mergeCell ref="D61:E61"/>
    <mergeCell ref="D75:E75"/>
    <mergeCell ref="D76:E76"/>
    <mergeCell ref="D77:E77"/>
    <mergeCell ref="D78:E78"/>
    <mergeCell ref="D85:J85"/>
    <mergeCell ref="D86:E86"/>
    <mergeCell ref="D93:E93"/>
    <mergeCell ref="D94:E94"/>
    <mergeCell ref="D95:E95"/>
    <mergeCell ref="D72:E72"/>
    <mergeCell ref="G4:I4"/>
    <mergeCell ref="H5:I5"/>
    <mergeCell ref="H6:I6"/>
    <mergeCell ref="H7:I7"/>
    <mergeCell ref="H8:I8"/>
    <mergeCell ref="H9:I9"/>
    <mergeCell ref="D48:E48"/>
    <mergeCell ref="D49:E49"/>
    <mergeCell ref="D50:E50"/>
    <mergeCell ref="H10:I10"/>
    <mergeCell ref="H11:I11"/>
    <mergeCell ref="D37:J37"/>
    <mergeCell ref="D38:E38"/>
    <mergeCell ref="D39:E39"/>
    <mergeCell ref="D40:E40"/>
  </mergeCells>
  <hyperlinks>
    <hyperlink ref="H6" location="'New Devices Intro &amp; Analysis'!A960" display="News and Updates"/>
    <hyperlink ref="H10" location="'New Devices Intro &amp; Analysis'!A1017" display="New Tablets Launch India"/>
    <hyperlink ref="H11" location="'New Devices Intro &amp; Analysis'!A1023" display="Other devices "/>
    <hyperlink ref="H7:I7" location="'New Devices Intro &amp; Analysis'!A53" display="Handset Market Analysis"/>
    <hyperlink ref="H8:I8" location="'New Devices Intro &amp; Analysis'!A76" display="Price Range Analysis"/>
    <hyperlink ref="H9:I9" location="'New Devices Intro &amp; Analysis'!A33" display="New Handset Launch India"/>
    <hyperlink ref="H6:I6" location="'New Devices Intro &amp; Analysis'!A876" display="News and Updates"/>
    <hyperlink ref="H11:I11" location="'New Devices Intro &amp; Analysis'!A935" display="Other devices "/>
    <hyperlink ref="H10:I10" location="'New Devices Intro &amp; Analysis'!A997" display="New Tablets Launch India"/>
    <hyperlink ref="I6" location="'New Devices Intro &amp; Analysis'!A960" display="'New Devices Intro &amp; Analysis'!A960"/>
    <hyperlink ref="I10" location="'New Devices Intro &amp; Analysis'!A1017" display="'New Devices Intro &amp; Analysis'!A1017"/>
    <hyperlink ref="I11" location="'New Devices Intro &amp; Analysis'!A1023" display="'New Devices Intro &amp; Analysis'!A1023"/>
  </hyperlinks>
  <pageMargins left="0.75" right="0.75" top="1" bottom="1" header="0.5" footer="0.5"/>
  <pageSetup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sheetPr>
  <dimension ref="A1:CI624"/>
  <sheetViews>
    <sheetView zoomScale="120" zoomScaleNormal="120" workbookViewId="0"/>
  </sheetViews>
  <sheetFormatPr baseColWidth="10" defaultColWidth="9.1640625" defaultRowHeight="15" x14ac:dyDescent="0.2"/>
  <cols>
    <col min="1" max="1" width="4.6640625" style="130" customWidth="1"/>
    <col min="2" max="2" width="14" style="246" customWidth="1"/>
    <col min="3" max="3" width="8.83203125" style="130" customWidth="1"/>
    <col min="4" max="4" width="17.1640625" style="130" customWidth="1"/>
    <col min="5" max="5" width="13.83203125" style="130" hidden="1" customWidth="1"/>
    <col min="6" max="6" width="18.5" style="130" customWidth="1"/>
    <col min="7" max="7" width="24.83203125" style="130" customWidth="1"/>
    <col min="8" max="8" width="24.1640625" style="245" customWidth="1"/>
    <col min="9" max="9" width="18" style="130" customWidth="1"/>
    <col min="10" max="10" width="17.5" style="130" hidden="1" customWidth="1"/>
    <col min="11" max="11" width="25.6640625" style="130" customWidth="1"/>
    <col min="12" max="12" width="10.83203125" style="124" customWidth="1"/>
    <col min="13" max="13" width="14.83203125" style="4" customWidth="1"/>
    <col min="14" max="27" width="9.1640625" style="124"/>
    <col min="28" max="16384" width="9.1640625" style="130"/>
  </cols>
  <sheetData>
    <row r="1" spans="1:11" x14ac:dyDescent="0.2">
      <c r="A1" s="129"/>
      <c r="B1" s="129"/>
      <c r="C1" s="129"/>
      <c r="D1" s="129"/>
      <c r="E1" s="129"/>
      <c r="F1" s="129"/>
      <c r="G1" s="129"/>
      <c r="H1" s="10"/>
      <c r="I1" s="129"/>
      <c r="J1" s="129"/>
      <c r="K1" s="129"/>
    </row>
    <row r="2" spans="1:11" ht="27" customHeight="1" thickBot="1" x14ac:dyDescent="0.25">
      <c r="A2" s="129"/>
      <c r="B2" s="10"/>
      <c r="C2" s="10"/>
      <c r="D2" s="10"/>
      <c r="E2" s="10"/>
      <c r="F2" s="10"/>
      <c r="G2" s="10"/>
      <c r="H2" s="10"/>
      <c r="I2" s="10"/>
      <c r="J2" s="129"/>
      <c r="K2" s="129"/>
    </row>
    <row r="3" spans="1:11" ht="23.25" customHeight="1" x14ac:dyDescent="0.2">
      <c r="A3" s="129"/>
      <c r="B3" s="672" t="s">
        <v>3442</v>
      </c>
      <c r="C3" s="669"/>
      <c r="D3" s="669"/>
      <c r="E3" s="669"/>
      <c r="F3" s="669"/>
      <c r="G3" s="669"/>
      <c r="H3" s="671" t="s">
        <v>3443</v>
      </c>
      <c r="I3" s="670"/>
      <c r="J3" s="129"/>
      <c r="K3" s="129"/>
    </row>
    <row r="4" spans="1:11" ht="18" customHeight="1" x14ac:dyDescent="0.2">
      <c r="A4" s="129"/>
      <c r="B4" s="273"/>
      <c r="C4" s="17"/>
      <c r="D4" s="17"/>
      <c r="E4" s="17"/>
      <c r="F4" s="17"/>
      <c r="G4" s="17"/>
      <c r="H4" s="302"/>
      <c r="I4" s="33"/>
      <c r="J4" s="17"/>
      <c r="K4" s="17"/>
    </row>
    <row r="5" spans="1:11" ht="17.25" customHeight="1" x14ac:dyDescent="0.2">
      <c r="A5" s="129"/>
      <c r="B5" s="273"/>
      <c r="C5" s="17"/>
      <c r="D5" s="17"/>
      <c r="E5" s="17"/>
      <c r="F5" s="17"/>
      <c r="G5" s="17"/>
      <c r="H5" s="302"/>
      <c r="I5" s="33"/>
      <c r="J5" s="17"/>
      <c r="K5" s="17"/>
    </row>
    <row r="6" spans="1:11" ht="20.25" customHeight="1" x14ac:dyDescent="0.2">
      <c r="A6" s="24"/>
      <c r="B6" s="277"/>
      <c r="C6" s="17"/>
      <c r="D6" s="17"/>
      <c r="E6" s="813"/>
      <c r="F6" s="17"/>
      <c r="G6" s="17"/>
      <c r="H6" s="302"/>
      <c r="I6" s="33"/>
      <c r="J6" s="17"/>
      <c r="K6" s="17"/>
    </row>
    <row r="7" spans="1:11" ht="27" customHeight="1" x14ac:dyDescent="0.2">
      <c r="A7" s="129"/>
      <c r="B7" s="273"/>
      <c r="C7" s="17"/>
      <c r="D7" s="17"/>
      <c r="E7" s="17"/>
      <c r="F7" s="17"/>
      <c r="G7" s="17"/>
      <c r="H7" s="302"/>
      <c r="I7" s="33"/>
      <c r="J7" s="17"/>
      <c r="K7" s="17"/>
    </row>
    <row r="8" spans="1:11" ht="27" customHeight="1" x14ac:dyDescent="0.2">
      <c r="A8" s="129"/>
      <c r="B8" s="273"/>
      <c r="C8" s="17"/>
      <c r="D8" s="17"/>
      <c r="E8" s="17"/>
      <c r="F8" s="17"/>
      <c r="G8" s="17"/>
      <c r="H8" s="302"/>
      <c r="I8" s="33"/>
      <c r="J8" s="17"/>
      <c r="K8" s="17"/>
    </row>
    <row r="9" spans="1:11" ht="27.75" customHeight="1" x14ac:dyDescent="0.2">
      <c r="A9" s="129"/>
      <c r="B9" s="273"/>
      <c r="C9" s="17"/>
      <c r="D9" s="17"/>
      <c r="E9" s="17"/>
      <c r="F9" s="17"/>
      <c r="G9" s="17"/>
      <c r="H9" s="303"/>
      <c r="I9" s="33"/>
      <c r="J9" s="17"/>
      <c r="K9" s="17"/>
    </row>
    <row r="10" spans="1:11" ht="24.75" customHeight="1" x14ac:dyDescent="0.2">
      <c r="A10" s="129"/>
      <c r="B10" s="32"/>
      <c r="C10" s="22"/>
      <c r="D10" s="22"/>
      <c r="E10" s="22"/>
      <c r="F10" s="22"/>
      <c r="G10" s="813"/>
      <c r="H10" s="64"/>
      <c r="I10" s="33"/>
      <c r="J10" s="17"/>
      <c r="K10" s="17"/>
    </row>
    <row r="11" spans="1:11" ht="23.25" customHeight="1" x14ac:dyDescent="0.2">
      <c r="A11" s="129"/>
      <c r="B11" s="32"/>
      <c r="C11" s="17"/>
      <c r="D11" s="17"/>
      <c r="E11" s="17"/>
      <c r="F11" s="17"/>
      <c r="G11" s="17"/>
      <c r="H11" s="302"/>
      <c r="I11" s="33"/>
      <c r="J11" s="17"/>
      <c r="K11" s="17"/>
    </row>
    <row r="12" spans="1:11" ht="25.5" customHeight="1" x14ac:dyDescent="0.2">
      <c r="A12" s="129"/>
      <c r="B12" s="308"/>
      <c r="C12" s="22"/>
      <c r="D12" s="22"/>
      <c r="E12" s="22"/>
      <c r="F12" s="813"/>
      <c r="G12" s="22"/>
      <c r="H12" s="304"/>
      <c r="I12" s="33"/>
      <c r="J12" s="17"/>
      <c r="K12" s="17"/>
    </row>
    <row r="13" spans="1:11" ht="22.5" customHeight="1" x14ac:dyDescent="0.2">
      <c r="A13" s="129"/>
      <c r="B13" s="32"/>
      <c r="C13" s="22"/>
      <c r="D13" s="22"/>
      <c r="E13" s="813"/>
      <c r="F13" s="22"/>
      <c r="G13" s="813"/>
      <c r="H13" s="64"/>
      <c r="I13" s="33"/>
      <c r="J13" s="17"/>
      <c r="K13" s="17"/>
    </row>
    <row r="14" spans="1:11" ht="24" customHeight="1" x14ac:dyDescent="0.2">
      <c r="A14" s="129"/>
      <c r="B14" s="32"/>
      <c r="C14" s="22"/>
      <c r="D14" s="22"/>
      <c r="E14" s="22"/>
      <c r="F14" s="22"/>
      <c r="G14" s="22"/>
      <c r="H14" s="64"/>
      <c r="I14" s="33"/>
      <c r="J14" s="17"/>
      <c r="K14" s="17"/>
    </row>
    <row r="15" spans="1:11" ht="15" customHeight="1" x14ac:dyDescent="0.2">
      <c r="A15" s="129"/>
      <c r="B15" s="32"/>
      <c r="C15" s="22"/>
      <c r="D15" s="22"/>
      <c r="E15" s="22"/>
      <c r="F15" s="22"/>
      <c r="G15" s="22"/>
      <c r="H15" s="64"/>
      <c r="I15" s="33"/>
      <c r="J15" s="17"/>
      <c r="K15" s="17"/>
    </row>
    <row r="16" spans="1:11" ht="37.5" customHeight="1" x14ac:dyDescent="0.2">
      <c r="A16" s="129"/>
      <c r="B16" s="32"/>
      <c r="C16" s="813"/>
      <c r="D16" s="22"/>
      <c r="E16" s="813"/>
      <c r="F16" s="22"/>
      <c r="G16" s="813"/>
      <c r="H16" s="64"/>
      <c r="I16" s="33"/>
      <c r="J16" s="17"/>
      <c r="K16" s="17"/>
    </row>
    <row r="17" spans="1:87" ht="33.75" customHeight="1" x14ac:dyDescent="0.2">
      <c r="A17" s="129"/>
      <c r="B17" s="32"/>
      <c r="C17" s="22"/>
      <c r="D17" s="22"/>
      <c r="E17" s="22"/>
      <c r="F17" s="22"/>
      <c r="G17" s="22"/>
      <c r="H17" s="64"/>
      <c r="I17" s="33"/>
      <c r="J17" s="17"/>
      <c r="K17" s="17"/>
    </row>
    <row r="18" spans="1:87" ht="33.75" customHeight="1" x14ac:dyDescent="0.2">
      <c r="A18" s="129"/>
      <c r="B18" s="32"/>
      <c r="C18" s="22"/>
      <c r="D18" s="22"/>
      <c r="E18" s="272"/>
      <c r="F18" s="22"/>
      <c r="G18" s="22"/>
      <c r="H18" s="64"/>
      <c r="I18" s="33"/>
      <c r="J18" s="17"/>
      <c r="K18" s="17"/>
    </row>
    <row r="19" spans="1:87" ht="33.75" customHeight="1" x14ac:dyDescent="0.2">
      <c r="A19" s="129"/>
      <c r="B19" s="32"/>
      <c r="C19" s="22"/>
      <c r="D19" s="22"/>
      <c r="F19" s="22"/>
      <c r="G19" s="22"/>
      <c r="H19" s="64"/>
      <c r="I19" s="65"/>
      <c r="J19" s="63"/>
      <c r="K19" s="17"/>
    </row>
    <row r="20" spans="1:87" ht="15" customHeight="1" thickBot="1" x14ac:dyDescent="0.25">
      <c r="A20" s="129"/>
      <c r="B20" s="271"/>
      <c r="C20" s="270"/>
      <c r="D20" s="270"/>
      <c r="E20" s="270"/>
      <c r="F20" s="270"/>
      <c r="G20" s="270"/>
      <c r="H20" s="305"/>
      <c r="I20" s="27"/>
      <c r="J20" s="128"/>
      <c r="K20" s="17"/>
    </row>
    <row r="21" spans="1:87" ht="47.25" customHeight="1" x14ac:dyDescent="0.2">
      <c r="A21" s="129"/>
      <c r="B21" s="268"/>
      <c r="C21" s="17"/>
      <c r="D21" s="17"/>
      <c r="E21" s="17"/>
      <c r="F21" s="17"/>
      <c r="G21" s="17"/>
      <c r="H21" s="302"/>
      <c r="I21" s="17"/>
      <c r="J21" s="17"/>
      <c r="K21" s="17"/>
    </row>
    <row r="22" spans="1:87" ht="47.25" customHeight="1" x14ac:dyDescent="0.2">
      <c r="A22" s="129"/>
      <c r="B22" s="268"/>
      <c r="C22" s="17"/>
      <c r="D22" s="17"/>
      <c r="E22" s="17"/>
      <c r="F22" s="269"/>
      <c r="G22" s="17"/>
      <c r="H22" s="302"/>
      <c r="I22" s="17"/>
      <c r="J22" s="17"/>
      <c r="K22" s="17"/>
    </row>
    <row r="23" spans="1:87" ht="47.25" customHeight="1" thickBot="1" x14ac:dyDescent="0.25">
      <c r="A23" s="129"/>
      <c r="B23" s="268"/>
      <c r="C23" s="17"/>
      <c r="D23" s="17"/>
      <c r="E23" s="813"/>
      <c r="F23" s="17"/>
      <c r="G23" s="17"/>
      <c r="H23" s="302"/>
      <c r="I23" s="17"/>
      <c r="J23" s="17"/>
      <c r="K23" s="17"/>
    </row>
    <row r="24" spans="1:87" s="18" customFormat="1" ht="32.25" customHeight="1" thickBot="1" x14ac:dyDescent="0.25">
      <c r="A24" s="129"/>
      <c r="B24" s="609"/>
      <c r="C24" s="610"/>
      <c r="D24" s="610"/>
      <c r="E24" s="611"/>
      <c r="F24" s="814"/>
      <c r="G24" s="814"/>
      <c r="H24" s="814"/>
      <c r="I24" s="814"/>
      <c r="J24" s="814"/>
      <c r="K24" s="815"/>
      <c r="L24" s="124"/>
      <c r="M24" s="4"/>
      <c r="N24" s="124"/>
      <c r="O24" s="124"/>
      <c r="P24" s="124"/>
      <c r="Q24" s="124"/>
      <c r="R24" s="124"/>
      <c r="S24" s="124"/>
      <c r="T24" s="124"/>
      <c r="U24" s="124"/>
      <c r="V24" s="124"/>
      <c r="W24" s="124"/>
      <c r="X24" s="124"/>
      <c r="Y24" s="124"/>
      <c r="Z24" s="124"/>
      <c r="AA24" s="124"/>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row>
    <row r="25" spans="1:87" ht="38.25" customHeight="1" thickBot="1" x14ac:dyDescent="0.25">
      <c r="A25" s="129"/>
      <c r="B25" s="249" t="s">
        <v>959</v>
      </c>
      <c r="C25" s="248" t="s">
        <v>958</v>
      </c>
      <c r="D25" s="248" t="s">
        <v>976</v>
      </c>
      <c r="E25" s="248" t="s">
        <v>956</v>
      </c>
      <c r="F25" s="248" t="s">
        <v>955</v>
      </c>
      <c r="G25" s="248" t="s">
        <v>954</v>
      </c>
      <c r="H25" s="248" t="s">
        <v>953</v>
      </c>
      <c r="I25" s="248" t="s">
        <v>952</v>
      </c>
      <c r="J25" s="248" t="s">
        <v>951</v>
      </c>
      <c r="K25" s="608" t="s">
        <v>950</v>
      </c>
    </row>
    <row r="26" spans="1:87" s="265" customFormat="1" ht="62.25" customHeight="1" x14ac:dyDescent="0.2">
      <c r="A26" s="251"/>
      <c r="B26" s="2558" t="s">
        <v>4781</v>
      </c>
      <c r="C26" s="2559" t="s">
        <v>169</v>
      </c>
      <c r="D26" s="666" t="s">
        <v>4782</v>
      </c>
      <c r="E26" s="243"/>
      <c r="F26" s="243" t="s">
        <v>943</v>
      </c>
      <c r="G26" s="243" t="s">
        <v>2753</v>
      </c>
      <c r="H26" s="243" t="s">
        <v>2753</v>
      </c>
      <c r="I26" s="243" t="s">
        <v>943</v>
      </c>
      <c r="J26" s="243"/>
      <c r="K26" s="403" t="s">
        <v>4783</v>
      </c>
      <c r="L26" s="597"/>
      <c r="M26" s="586"/>
      <c r="N26" s="586"/>
      <c r="O26" s="586"/>
      <c r="P26" s="586"/>
      <c r="Q26" s="586"/>
      <c r="R26" s="586"/>
      <c r="S26" s="587"/>
      <c r="T26" s="587"/>
      <c r="U26" s="587"/>
      <c r="V26" s="587"/>
      <c r="W26" s="587"/>
      <c r="X26" s="587"/>
      <c r="Y26" s="587"/>
      <c r="Z26" s="587"/>
      <c r="AA26" s="587"/>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row>
    <row r="27" spans="1:87" s="265" customFormat="1" ht="62.25" customHeight="1" x14ac:dyDescent="0.2">
      <c r="A27" s="251"/>
      <c r="B27" s="2558" t="s">
        <v>4781</v>
      </c>
      <c r="C27" s="2559" t="s">
        <v>169</v>
      </c>
      <c r="D27" s="666" t="s">
        <v>4784</v>
      </c>
      <c r="E27" s="243"/>
      <c r="F27" s="243" t="s">
        <v>943</v>
      </c>
      <c r="G27" s="243" t="s">
        <v>2753</v>
      </c>
      <c r="H27" s="243" t="s">
        <v>2753</v>
      </c>
      <c r="I27" s="243" t="s">
        <v>943</v>
      </c>
      <c r="J27" s="243"/>
      <c r="K27" s="403" t="s">
        <v>4780</v>
      </c>
      <c r="L27" s="597"/>
      <c r="M27" s="586"/>
      <c r="N27" s="586"/>
      <c r="O27" s="586"/>
      <c r="P27" s="586"/>
      <c r="Q27" s="586"/>
      <c r="R27" s="586"/>
      <c r="S27" s="587"/>
      <c r="T27" s="587"/>
      <c r="U27" s="587"/>
      <c r="V27" s="587"/>
      <c r="W27" s="587"/>
      <c r="X27" s="587"/>
      <c r="Y27" s="587"/>
      <c r="Z27" s="587"/>
      <c r="AA27" s="587"/>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row>
    <row r="28" spans="1:87" hidden="1" x14ac:dyDescent="0.2">
      <c r="A28" s="129"/>
      <c r="B28" s="3269" t="s">
        <v>932</v>
      </c>
      <c r="C28" s="3270"/>
      <c r="D28" s="3270"/>
      <c r="E28" s="3270"/>
      <c r="F28" s="3270"/>
      <c r="G28" s="3270"/>
      <c r="H28" s="3270"/>
      <c r="I28" s="3270"/>
      <c r="J28" s="3270"/>
      <c r="K28" s="3271"/>
      <c r="L28" s="583"/>
      <c r="M28" s="583"/>
      <c r="N28" s="584"/>
      <c r="O28" s="584"/>
      <c r="P28" s="584"/>
      <c r="Q28" s="584"/>
      <c r="R28" s="584"/>
    </row>
    <row r="29" spans="1:87" s="265" customFormat="1" ht="28.5" customHeight="1" x14ac:dyDescent="0.2">
      <c r="A29" s="251"/>
      <c r="B29" s="837" t="s">
        <v>4503</v>
      </c>
      <c r="C29" s="838" t="s">
        <v>169</v>
      </c>
      <c r="D29" s="666" t="s">
        <v>4507</v>
      </c>
      <c r="E29" s="243"/>
      <c r="F29" s="243" t="s">
        <v>943</v>
      </c>
      <c r="G29" s="243" t="s">
        <v>3781</v>
      </c>
      <c r="H29" s="243" t="s">
        <v>3781</v>
      </c>
      <c r="I29" s="243" t="s">
        <v>4505</v>
      </c>
      <c r="J29" s="243"/>
      <c r="K29" s="403" t="s">
        <v>4508</v>
      </c>
      <c r="L29" s="597"/>
      <c r="M29" s="586"/>
      <c r="N29" s="586"/>
      <c r="O29" s="586"/>
      <c r="P29" s="586"/>
      <c r="Q29" s="586"/>
      <c r="R29" s="586"/>
      <c r="S29" s="587"/>
      <c r="T29" s="587"/>
      <c r="U29" s="587"/>
      <c r="V29" s="587"/>
      <c r="W29" s="587"/>
      <c r="X29" s="587"/>
      <c r="Y29" s="587"/>
      <c r="Z29" s="587"/>
      <c r="AA29" s="587"/>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row>
    <row r="30" spans="1:87" s="265" customFormat="1" ht="28.5" customHeight="1" x14ac:dyDescent="0.2">
      <c r="A30" s="251"/>
      <c r="B30" s="837" t="s">
        <v>4503</v>
      </c>
      <c r="C30" s="838" t="s">
        <v>169</v>
      </c>
      <c r="D30" s="666" t="s">
        <v>4504</v>
      </c>
      <c r="E30" s="243"/>
      <c r="F30" s="243" t="s">
        <v>943</v>
      </c>
      <c r="G30" s="243" t="s">
        <v>3781</v>
      </c>
      <c r="H30" s="243" t="s">
        <v>3781</v>
      </c>
      <c r="I30" s="243" t="s">
        <v>4505</v>
      </c>
      <c r="J30" s="243"/>
      <c r="K30" s="403" t="s">
        <v>4506</v>
      </c>
      <c r="L30" s="597"/>
      <c r="M30" s="586"/>
      <c r="N30" s="586"/>
      <c r="O30" s="586"/>
      <c r="P30" s="586"/>
      <c r="Q30" s="586"/>
      <c r="R30" s="586"/>
      <c r="S30" s="587"/>
      <c r="T30" s="587"/>
      <c r="U30" s="587"/>
      <c r="V30" s="587"/>
      <c r="W30" s="587"/>
      <c r="X30" s="587"/>
      <c r="Y30" s="587"/>
      <c r="Z30" s="587"/>
      <c r="AA30" s="587"/>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row>
    <row r="31" spans="1:87" s="265" customFormat="1" ht="28.5" customHeight="1" x14ac:dyDescent="0.2">
      <c r="A31" s="251"/>
      <c r="B31" s="821" t="s">
        <v>3782</v>
      </c>
      <c r="C31" s="817" t="s">
        <v>169</v>
      </c>
      <c r="D31" s="666" t="s">
        <v>1033</v>
      </c>
      <c r="E31" s="243"/>
      <c r="F31" s="243" t="s">
        <v>943</v>
      </c>
      <c r="G31" s="243" t="s">
        <v>3781</v>
      </c>
      <c r="H31" s="243" t="s">
        <v>3781</v>
      </c>
      <c r="I31" s="243" t="s">
        <v>943</v>
      </c>
      <c r="J31" s="243"/>
      <c r="K31" s="403" t="s">
        <v>3778</v>
      </c>
      <c r="L31" s="597"/>
      <c r="M31" s="586"/>
      <c r="N31" s="586"/>
      <c r="O31" s="586"/>
      <c r="P31" s="586"/>
      <c r="Q31" s="586"/>
      <c r="R31" s="586"/>
      <c r="S31" s="587"/>
      <c r="T31" s="587"/>
      <c r="U31" s="587"/>
      <c r="V31" s="587"/>
      <c r="W31" s="587"/>
      <c r="X31" s="587"/>
      <c r="Y31" s="587"/>
      <c r="Z31" s="587"/>
      <c r="AA31" s="587"/>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row>
    <row r="32" spans="1:87" s="265" customFormat="1" ht="28.5" customHeight="1" x14ac:dyDescent="0.2">
      <c r="A32" s="251"/>
      <c r="B32" s="821" t="s">
        <v>3779</v>
      </c>
      <c r="C32" s="817" t="s">
        <v>169</v>
      </c>
      <c r="D32" s="666" t="s">
        <v>3780</v>
      </c>
      <c r="E32" s="243"/>
      <c r="F32" s="243" t="s">
        <v>943</v>
      </c>
      <c r="G32" s="243" t="s">
        <v>3781</v>
      </c>
      <c r="H32" s="243" t="s">
        <v>943</v>
      </c>
      <c r="I32" s="243" t="s">
        <v>943</v>
      </c>
      <c r="J32" s="243"/>
      <c r="K32" s="403" t="s">
        <v>3778</v>
      </c>
      <c r="L32" s="597"/>
      <c r="M32" s="586"/>
      <c r="N32" s="586"/>
      <c r="O32" s="586"/>
      <c r="P32" s="586"/>
      <c r="Q32" s="586"/>
      <c r="R32" s="586"/>
      <c r="S32" s="587"/>
      <c r="T32" s="587"/>
      <c r="U32" s="587"/>
      <c r="V32" s="587"/>
      <c r="W32" s="587"/>
      <c r="X32" s="587"/>
      <c r="Y32" s="587"/>
      <c r="Z32" s="587"/>
      <c r="AA32" s="587"/>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row>
    <row r="33" spans="1:87" s="265" customFormat="1" ht="28.5" customHeight="1" x14ac:dyDescent="0.2">
      <c r="A33" s="251"/>
      <c r="B33" s="821" t="s">
        <v>3776</v>
      </c>
      <c r="C33" s="817" t="s">
        <v>169</v>
      </c>
      <c r="D33" s="666" t="s">
        <v>3777</v>
      </c>
      <c r="E33" s="243"/>
      <c r="F33" s="243" t="s">
        <v>943</v>
      </c>
      <c r="G33" s="243" t="s">
        <v>2753</v>
      </c>
      <c r="H33" s="243" t="s">
        <v>943</v>
      </c>
      <c r="I33" s="243" t="s">
        <v>943</v>
      </c>
      <c r="J33" s="243"/>
      <c r="K33" s="403" t="s">
        <v>3778</v>
      </c>
      <c r="L33" s="597"/>
      <c r="M33" s="586"/>
      <c r="N33" s="586"/>
      <c r="O33" s="586"/>
      <c r="P33" s="586"/>
      <c r="Q33" s="586"/>
      <c r="R33" s="586"/>
      <c r="S33" s="587"/>
      <c r="T33" s="587"/>
      <c r="U33" s="587"/>
      <c r="V33" s="587"/>
      <c r="W33" s="587"/>
      <c r="X33" s="587"/>
      <c r="Y33" s="587"/>
      <c r="Z33" s="587"/>
      <c r="AA33" s="587"/>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row>
    <row r="34" spans="1:87" s="265" customFormat="1" ht="36.75" customHeight="1" x14ac:dyDescent="0.2">
      <c r="A34" s="251"/>
      <c r="B34" s="821" t="s">
        <v>3361</v>
      </c>
      <c r="C34" s="817" t="s">
        <v>974</v>
      </c>
      <c r="D34" s="666" t="s">
        <v>3362</v>
      </c>
      <c r="E34" s="243" t="s">
        <v>112</v>
      </c>
      <c r="F34" s="243" t="s">
        <v>112</v>
      </c>
      <c r="G34" s="243" t="s">
        <v>3363</v>
      </c>
      <c r="H34" s="243" t="s">
        <v>3363</v>
      </c>
      <c r="I34" s="243" t="s">
        <v>112</v>
      </c>
      <c r="J34" s="243"/>
      <c r="K34" s="403" t="s">
        <v>3244</v>
      </c>
      <c r="L34" s="597"/>
      <c r="M34" s="586"/>
      <c r="N34" s="586"/>
      <c r="O34" s="586"/>
      <c r="P34" s="586"/>
      <c r="Q34" s="586"/>
      <c r="R34" s="586"/>
      <c r="S34" s="587"/>
      <c r="T34" s="587"/>
      <c r="U34" s="587"/>
      <c r="V34" s="587"/>
      <c r="W34" s="587"/>
      <c r="X34" s="587"/>
      <c r="Y34" s="587"/>
      <c r="Z34" s="587"/>
      <c r="AA34" s="587"/>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row>
    <row r="35" spans="1:87" s="265" customFormat="1" ht="33" customHeight="1" x14ac:dyDescent="0.2">
      <c r="A35" s="251"/>
      <c r="B35" s="821" t="s">
        <v>3364</v>
      </c>
      <c r="C35" s="817" t="s">
        <v>974</v>
      </c>
      <c r="D35" s="666" t="s">
        <v>2748</v>
      </c>
      <c r="E35" s="243" t="s">
        <v>112</v>
      </c>
      <c r="F35" s="243" t="s">
        <v>112</v>
      </c>
      <c r="G35" s="243" t="s">
        <v>3365</v>
      </c>
      <c r="H35" s="243" t="s">
        <v>112</v>
      </c>
      <c r="I35" s="243" t="s">
        <v>112</v>
      </c>
      <c r="J35" s="243"/>
      <c r="K35" s="403" t="s">
        <v>3244</v>
      </c>
      <c r="L35" s="597"/>
      <c r="M35" s="586"/>
      <c r="N35" s="586"/>
      <c r="O35" s="586"/>
      <c r="P35" s="586"/>
      <c r="Q35" s="586"/>
      <c r="R35" s="586"/>
      <c r="S35" s="587"/>
      <c r="T35" s="587"/>
      <c r="U35" s="587"/>
      <c r="V35" s="587"/>
      <c r="W35" s="587"/>
      <c r="X35" s="587"/>
      <c r="Y35" s="587"/>
      <c r="Z35" s="587"/>
      <c r="AA35" s="587"/>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row>
    <row r="36" spans="1:87" s="265" customFormat="1" ht="33" customHeight="1" x14ac:dyDescent="0.2">
      <c r="A36" s="251"/>
      <c r="B36" s="821" t="s">
        <v>3366</v>
      </c>
      <c r="C36" s="817" t="s">
        <v>974</v>
      </c>
      <c r="D36" s="666" t="s">
        <v>3367</v>
      </c>
      <c r="E36" s="243" t="s">
        <v>112</v>
      </c>
      <c r="F36" s="243" t="s">
        <v>3368</v>
      </c>
      <c r="G36" s="243" t="s">
        <v>112</v>
      </c>
      <c r="H36" s="243" t="s">
        <v>112</v>
      </c>
      <c r="I36" s="243" t="s">
        <v>112</v>
      </c>
      <c r="J36" s="243"/>
      <c r="K36" s="403" t="s">
        <v>3244</v>
      </c>
      <c r="L36" s="597"/>
      <c r="M36" s="586"/>
      <c r="N36" s="586"/>
      <c r="O36" s="586"/>
      <c r="P36" s="586"/>
      <c r="Q36" s="586"/>
      <c r="R36" s="586"/>
      <c r="S36" s="587"/>
      <c r="T36" s="587"/>
      <c r="U36" s="587"/>
      <c r="V36" s="587"/>
      <c r="W36" s="587"/>
      <c r="X36" s="587"/>
      <c r="Y36" s="587"/>
      <c r="Z36" s="587"/>
      <c r="AA36" s="587"/>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row>
    <row r="37" spans="1:87" s="265" customFormat="1" ht="84.75" customHeight="1" x14ac:dyDescent="0.2">
      <c r="A37" s="251"/>
      <c r="B37" s="827" t="s">
        <v>2901</v>
      </c>
      <c r="C37" s="819" t="s">
        <v>1907</v>
      </c>
      <c r="D37" s="808" t="s">
        <v>943</v>
      </c>
      <c r="E37" s="819" t="s">
        <v>2902</v>
      </c>
      <c r="F37" s="819"/>
      <c r="G37" s="809" t="s">
        <v>2903</v>
      </c>
      <c r="H37" s="809" t="s">
        <v>2903</v>
      </c>
      <c r="I37" s="809" t="s">
        <v>2904</v>
      </c>
      <c r="J37" s="809" t="s">
        <v>943</v>
      </c>
      <c r="K37" s="810" t="s">
        <v>2905</v>
      </c>
      <c r="L37" s="585"/>
      <c r="M37" s="586"/>
      <c r="N37" s="586"/>
      <c r="O37" s="586"/>
      <c r="P37" s="586"/>
      <c r="Q37" s="586"/>
      <c r="R37" s="586"/>
      <c r="S37" s="587"/>
      <c r="T37" s="587"/>
      <c r="U37" s="587"/>
      <c r="V37" s="587"/>
      <c r="W37" s="587"/>
      <c r="X37" s="587"/>
      <c r="Y37" s="587"/>
      <c r="Z37" s="587"/>
      <c r="AA37" s="587"/>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row>
    <row r="38" spans="1:87" s="265" customFormat="1" ht="98.25" customHeight="1" x14ac:dyDescent="0.2">
      <c r="A38" s="251"/>
      <c r="B38" s="821" t="s">
        <v>1906</v>
      </c>
      <c r="C38" s="817" t="s">
        <v>1907</v>
      </c>
      <c r="D38" s="822" t="s">
        <v>1908</v>
      </c>
      <c r="E38" s="817" t="s">
        <v>1378</v>
      </c>
      <c r="F38" s="817" t="s">
        <v>943</v>
      </c>
      <c r="G38" s="817" t="s">
        <v>943</v>
      </c>
      <c r="H38" s="817" t="s">
        <v>943</v>
      </c>
      <c r="I38" s="817" t="s">
        <v>943</v>
      </c>
      <c r="J38" s="817" t="s">
        <v>943</v>
      </c>
      <c r="K38" s="403" t="s">
        <v>1909</v>
      </c>
      <c r="L38" s="585"/>
      <c r="M38" s="586"/>
      <c r="N38" s="586"/>
      <c r="O38" s="586"/>
      <c r="P38" s="586"/>
      <c r="Q38" s="586"/>
      <c r="R38" s="586"/>
      <c r="S38" s="587"/>
      <c r="T38" s="587"/>
      <c r="U38" s="587"/>
      <c r="V38" s="587"/>
      <c r="W38" s="587"/>
      <c r="X38" s="587"/>
      <c r="Y38" s="587"/>
      <c r="Z38" s="587"/>
      <c r="AA38" s="587"/>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row>
    <row r="39" spans="1:87" s="265" customFormat="1" ht="98" x14ac:dyDescent="0.2">
      <c r="A39" s="251"/>
      <c r="B39" s="821" t="s">
        <v>1805</v>
      </c>
      <c r="C39" s="817" t="s">
        <v>965</v>
      </c>
      <c r="D39" s="642" t="s">
        <v>943</v>
      </c>
      <c r="E39" s="243" t="s">
        <v>943</v>
      </c>
      <c r="F39" s="243" t="s">
        <v>943</v>
      </c>
      <c r="G39" s="243" t="s">
        <v>1806</v>
      </c>
      <c r="H39" s="243" t="s">
        <v>943</v>
      </c>
      <c r="I39" s="243" t="s">
        <v>943</v>
      </c>
      <c r="J39" s="243" t="s">
        <v>943</v>
      </c>
      <c r="K39" s="403" t="s">
        <v>1807</v>
      </c>
      <c r="L39" s="597"/>
      <c r="M39" s="586"/>
      <c r="N39" s="586"/>
      <c r="O39" s="586"/>
      <c r="P39" s="586"/>
      <c r="Q39" s="586"/>
      <c r="R39" s="586"/>
      <c r="S39" s="587"/>
      <c r="T39" s="587"/>
      <c r="U39" s="587"/>
      <c r="V39" s="587"/>
      <c r="W39" s="587"/>
      <c r="X39" s="587"/>
      <c r="Y39" s="587"/>
      <c r="Z39" s="587"/>
      <c r="AA39" s="587"/>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row>
    <row r="40" spans="1:87" s="265" customFormat="1" ht="95.25" customHeight="1" x14ac:dyDescent="0.2">
      <c r="A40" s="251"/>
      <c r="B40" s="821" t="s">
        <v>1809</v>
      </c>
      <c r="C40" s="817" t="s">
        <v>169</v>
      </c>
      <c r="D40" s="643" t="s">
        <v>943</v>
      </c>
      <c r="E40" s="243" t="s">
        <v>943</v>
      </c>
      <c r="F40" s="243" t="s">
        <v>943</v>
      </c>
      <c r="G40" s="243" t="s">
        <v>1810</v>
      </c>
      <c r="H40" s="243" t="s">
        <v>943</v>
      </c>
      <c r="I40" s="243" t="s">
        <v>943</v>
      </c>
      <c r="J40" s="243" t="s">
        <v>943</v>
      </c>
      <c r="K40" s="403" t="s">
        <v>1811</v>
      </c>
      <c r="L40" s="597"/>
      <c r="M40" s="586"/>
      <c r="N40" s="586"/>
      <c r="O40" s="586"/>
      <c r="P40" s="586"/>
      <c r="Q40" s="586"/>
      <c r="R40" s="586"/>
      <c r="S40" s="587"/>
      <c r="T40" s="587"/>
      <c r="U40" s="587"/>
      <c r="V40" s="587"/>
      <c r="W40" s="587"/>
      <c r="X40" s="587"/>
      <c r="Y40" s="587"/>
      <c r="Z40" s="587"/>
      <c r="AA40" s="587"/>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row>
    <row r="41" spans="1:87" s="265" customFormat="1" ht="95.25" customHeight="1" x14ac:dyDescent="0.2">
      <c r="A41" s="251"/>
      <c r="B41" s="821" t="s">
        <v>1540</v>
      </c>
      <c r="C41" s="817" t="s">
        <v>963</v>
      </c>
      <c r="D41" s="822" t="s">
        <v>1541</v>
      </c>
      <c r="E41" s="243" t="s">
        <v>943</v>
      </c>
      <c r="F41" s="243" t="s">
        <v>943</v>
      </c>
      <c r="G41" s="243" t="s">
        <v>1542</v>
      </c>
      <c r="H41" s="243" t="s">
        <v>943</v>
      </c>
      <c r="I41" s="243" t="s">
        <v>943</v>
      </c>
      <c r="J41" s="243" t="s">
        <v>943</v>
      </c>
      <c r="K41" s="403" t="s">
        <v>1543</v>
      </c>
      <c r="L41" s="597"/>
      <c r="M41" s="586"/>
      <c r="N41" s="586"/>
      <c r="O41" s="586"/>
      <c r="P41" s="586"/>
      <c r="Q41" s="586"/>
      <c r="R41" s="586"/>
      <c r="S41" s="587"/>
      <c r="T41" s="587"/>
      <c r="U41" s="587"/>
      <c r="V41" s="587"/>
      <c r="W41" s="587"/>
      <c r="X41" s="587"/>
      <c r="Y41" s="587"/>
      <c r="Z41" s="587"/>
      <c r="AA41" s="587"/>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row>
    <row r="42" spans="1:87" s="265" customFormat="1" ht="95.25" customHeight="1" x14ac:dyDescent="0.2">
      <c r="A42" s="251"/>
      <c r="B42" s="821" t="s">
        <v>1395</v>
      </c>
      <c r="C42" s="817" t="s">
        <v>963</v>
      </c>
      <c r="D42" s="822" t="s">
        <v>1394</v>
      </c>
      <c r="E42" s="243" t="s">
        <v>943</v>
      </c>
      <c r="F42" s="243" t="s">
        <v>943</v>
      </c>
      <c r="G42" s="243" t="s">
        <v>943</v>
      </c>
      <c r="H42" s="243" t="s">
        <v>943</v>
      </c>
      <c r="I42" s="243" t="s">
        <v>943</v>
      </c>
      <c r="J42" s="243" t="s">
        <v>943</v>
      </c>
      <c r="K42" s="403" t="s">
        <v>1393</v>
      </c>
      <c r="L42" s="597"/>
      <c r="M42" s="586"/>
      <c r="N42" s="586"/>
      <c r="O42" s="586"/>
      <c r="P42" s="586"/>
      <c r="Q42" s="586"/>
      <c r="R42" s="586"/>
      <c r="S42" s="587"/>
      <c r="T42" s="587"/>
      <c r="U42" s="587"/>
      <c r="V42" s="587"/>
      <c r="W42" s="587"/>
      <c r="X42" s="587"/>
      <c r="Y42" s="587"/>
      <c r="Z42" s="587"/>
      <c r="AA42" s="587"/>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row>
    <row r="43" spans="1:87" s="265" customFormat="1" ht="132" customHeight="1" x14ac:dyDescent="0.2">
      <c r="A43" s="251"/>
      <c r="B43" s="821" t="s">
        <v>1014</v>
      </c>
      <c r="C43" s="817" t="s">
        <v>961</v>
      </c>
      <c r="D43" s="822" t="s">
        <v>943</v>
      </c>
      <c r="E43" s="817" t="s">
        <v>943</v>
      </c>
      <c r="F43" s="817" t="s">
        <v>943</v>
      </c>
      <c r="G43" s="243" t="s">
        <v>943</v>
      </c>
      <c r="H43" s="243" t="s">
        <v>1392</v>
      </c>
      <c r="I43" s="243" t="s">
        <v>943</v>
      </c>
      <c r="J43" s="243" t="s">
        <v>943</v>
      </c>
      <c r="K43" s="403" t="s">
        <v>1015</v>
      </c>
      <c r="L43" s="585"/>
      <c r="M43" s="586"/>
      <c r="N43" s="586"/>
      <c r="O43" s="586"/>
      <c r="P43" s="586"/>
      <c r="Q43" s="586"/>
      <c r="R43" s="586"/>
      <c r="S43" s="587"/>
      <c r="T43" s="587"/>
      <c r="U43" s="587"/>
      <c r="V43" s="587"/>
      <c r="W43" s="587"/>
      <c r="X43" s="587"/>
      <c r="Y43" s="587"/>
      <c r="Z43" s="587"/>
      <c r="AA43" s="587"/>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row>
    <row r="44" spans="1:87" s="345" customFormat="1" ht="113.25" customHeight="1" thickBot="1" x14ac:dyDescent="0.25">
      <c r="A44" s="241"/>
      <c r="B44" s="448" t="s">
        <v>1010</v>
      </c>
      <c r="C44" s="380" t="s">
        <v>961</v>
      </c>
      <c r="D44" s="381" t="s">
        <v>943</v>
      </c>
      <c r="E44" s="380" t="s">
        <v>943</v>
      </c>
      <c r="F44" s="380" t="s">
        <v>943</v>
      </c>
      <c r="G44" s="458" t="s">
        <v>1011</v>
      </c>
      <c r="H44" s="458" t="s">
        <v>1012</v>
      </c>
      <c r="I44" s="458" t="s">
        <v>1013</v>
      </c>
      <c r="J44" s="458" t="s">
        <v>943</v>
      </c>
      <c r="K44" s="404" t="s">
        <v>943</v>
      </c>
      <c r="L44" s="598"/>
      <c r="M44" s="585"/>
      <c r="N44" s="585"/>
      <c r="O44" s="585"/>
      <c r="P44" s="585"/>
      <c r="Q44" s="585"/>
      <c r="R44" s="585"/>
      <c r="S44" s="311"/>
      <c r="T44" s="311"/>
      <c r="U44" s="311"/>
      <c r="V44" s="311"/>
      <c r="W44" s="311"/>
      <c r="X44" s="311"/>
      <c r="Y44" s="311"/>
      <c r="Z44" s="311"/>
      <c r="AA44" s="311"/>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row>
    <row r="45" spans="1:87" ht="54" customHeight="1" x14ac:dyDescent="0.2">
      <c r="A45" s="129"/>
      <c r="B45" s="258"/>
      <c r="C45" s="258"/>
      <c r="D45" s="64"/>
      <c r="E45" s="258"/>
      <c r="F45" s="267"/>
      <c r="G45" s="64"/>
      <c r="H45" s="306"/>
      <c r="I45" s="64"/>
      <c r="J45" s="258"/>
      <c r="K45" s="258"/>
      <c r="M45" s="583"/>
      <c r="N45" s="584"/>
      <c r="O45" s="584"/>
      <c r="P45" s="584"/>
      <c r="Q45" s="584"/>
      <c r="R45" s="584"/>
    </row>
    <row r="46" spans="1:87" ht="45" customHeight="1" thickBot="1" x14ac:dyDescent="0.25">
      <c r="A46" s="129"/>
      <c r="B46" s="258"/>
      <c r="C46" s="258"/>
      <c r="D46" s="64"/>
      <c r="E46" s="258"/>
      <c r="F46" s="267"/>
      <c r="G46" s="64"/>
      <c r="H46" s="306"/>
      <c r="I46" s="64"/>
      <c r="J46" s="258"/>
      <c r="K46" s="258"/>
      <c r="M46" s="583"/>
      <c r="N46" s="584"/>
      <c r="O46" s="584"/>
      <c r="P46" s="584"/>
      <c r="Q46" s="584"/>
      <c r="R46" s="584"/>
    </row>
    <row r="47" spans="1:87" s="253" customFormat="1" ht="31.5" customHeight="1" thickBot="1" x14ac:dyDescent="0.25">
      <c r="A47" s="129"/>
      <c r="B47" s="3272"/>
      <c r="C47" s="3273"/>
      <c r="D47" s="3273"/>
      <c r="E47" s="3273"/>
      <c r="F47" s="3273"/>
      <c r="G47" s="3273"/>
      <c r="H47" s="3273"/>
      <c r="I47" s="3273"/>
      <c r="J47" s="3273"/>
      <c r="K47" s="3274"/>
      <c r="L47" s="124"/>
      <c r="M47" s="583"/>
      <c r="N47" s="584"/>
      <c r="O47" s="584"/>
      <c r="P47" s="584"/>
      <c r="Q47" s="584"/>
      <c r="R47" s="584"/>
      <c r="S47" s="124"/>
      <c r="T47" s="124"/>
      <c r="U47" s="124"/>
      <c r="V47" s="124"/>
      <c r="W47" s="124"/>
      <c r="X47" s="124"/>
      <c r="Y47" s="124"/>
      <c r="Z47" s="124"/>
      <c r="AA47" s="124"/>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row>
    <row r="48" spans="1:87" s="18" customFormat="1" ht="38.25" customHeight="1" thickBot="1" x14ac:dyDescent="0.25">
      <c r="A48" s="129"/>
      <c r="B48" s="249" t="s">
        <v>959</v>
      </c>
      <c r="C48" s="248" t="s">
        <v>958</v>
      </c>
      <c r="D48" s="248" t="s">
        <v>957</v>
      </c>
      <c r="E48" s="248" t="s">
        <v>956</v>
      </c>
      <c r="F48" s="248" t="s">
        <v>955</v>
      </c>
      <c r="G48" s="248" t="s">
        <v>954</v>
      </c>
      <c r="H48" s="248" t="s">
        <v>953</v>
      </c>
      <c r="I48" s="248" t="s">
        <v>952</v>
      </c>
      <c r="J48" s="363" t="s">
        <v>951</v>
      </c>
      <c r="K48" s="608" t="s">
        <v>950</v>
      </c>
      <c r="L48" s="584"/>
      <c r="M48" s="583"/>
      <c r="N48" s="584"/>
      <c r="O48" s="584"/>
      <c r="P48" s="584"/>
      <c r="Q48" s="584"/>
      <c r="R48" s="584"/>
      <c r="S48" s="124"/>
      <c r="T48" s="124"/>
      <c r="U48" s="124"/>
      <c r="V48" s="124"/>
      <c r="W48" s="124"/>
      <c r="X48" s="124"/>
      <c r="Y48" s="124"/>
      <c r="Z48" s="124"/>
      <c r="AA48" s="124"/>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row>
    <row r="49" spans="1:87" x14ac:dyDescent="0.2">
      <c r="A49" s="14"/>
      <c r="B49" s="3266" t="s">
        <v>932</v>
      </c>
      <c r="C49" s="3267"/>
      <c r="D49" s="3267"/>
      <c r="E49" s="3267"/>
      <c r="F49" s="3267"/>
      <c r="G49" s="3267"/>
      <c r="H49" s="3267"/>
      <c r="I49" s="3267"/>
      <c r="J49" s="3267"/>
      <c r="K49" s="3268"/>
      <c r="M49" s="583"/>
      <c r="N49" s="584"/>
      <c r="O49" s="584"/>
      <c r="P49" s="584"/>
      <c r="Q49" s="584"/>
      <c r="R49" s="584"/>
    </row>
    <row r="50" spans="1:87" s="265" customFormat="1" ht="54" customHeight="1" x14ac:dyDescent="0.15">
      <c r="A50" s="14"/>
      <c r="B50" s="837" t="s">
        <v>1751</v>
      </c>
      <c r="C50" s="838" t="s">
        <v>4500</v>
      </c>
      <c r="D50" s="839" t="s">
        <v>2096</v>
      </c>
      <c r="E50" s="838"/>
      <c r="F50" s="838" t="s">
        <v>112</v>
      </c>
      <c r="G50" s="838" t="s">
        <v>3047</v>
      </c>
      <c r="H50" s="838" t="s">
        <v>3047</v>
      </c>
      <c r="I50" s="838" t="s">
        <v>4501</v>
      </c>
      <c r="J50" s="838"/>
      <c r="K50" s="386" t="s">
        <v>4502</v>
      </c>
      <c r="L50" s="9"/>
      <c r="M50" s="586"/>
      <c r="N50" s="586"/>
      <c r="O50" s="586"/>
      <c r="P50" s="586"/>
      <c r="Q50" s="586"/>
      <c r="R50" s="586"/>
      <c r="S50" s="587"/>
      <c r="T50" s="587"/>
      <c r="U50" s="587"/>
      <c r="V50" s="587"/>
      <c r="W50" s="587"/>
      <c r="X50" s="587"/>
      <c r="Y50" s="587"/>
      <c r="Z50" s="587"/>
      <c r="AA50" s="587"/>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row>
    <row r="51" spans="1:87" s="265" customFormat="1" ht="54" customHeight="1" thickBot="1" x14ac:dyDescent="0.2">
      <c r="A51" s="14"/>
      <c r="B51" s="821" t="s">
        <v>4172</v>
      </c>
      <c r="C51" s="817" t="s">
        <v>169</v>
      </c>
      <c r="D51" s="822" t="s">
        <v>4173</v>
      </c>
      <c r="E51" s="817"/>
      <c r="F51" s="817" t="s">
        <v>943</v>
      </c>
      <c r="G51" s="817" t="s">
        <v>4174</v>
      </c>
      <c r="H51" s="817" t="s">
        <v>3246</v>
      </c>
      <c r="I51" s="817" t="s">
        <v>943</v>
      </c>
      <c r="J51" s="817"/>
      <c r="K51" s="386" t="s">
        <v>4175</v>
      </c>
      <c r="L51" s="9"/>
      <c r="M51" s="586"/>
      <c r="N51" s="586"/>
      <c r="O51" s="586"/>
      <c r="P51" s="586"/>
      <c r="Q51" s="586"/>
      <c r="R51" s="586"/>
      <c r="S51" s="587"/>
      <c r="T51" s="587"/>
      <c r="U51" s="587"/>
      <c r="V51" s="587"/>
      <c r="W51" s="587"/>
      <c r="X51" s="587"/>
      <c r="Y51" s="587"/>
      <c r="Z51" s="587"/>
      <c r="AA51" s="587"/>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row>
    <row r="52" spans="1:87" s="265" customFormat="1" ht="30.75" customHeight="1" x14ac:dyDescent="0.15">
      <c r="A52" s="14"/>
      <c r="B52" s="3275" t="s">
        <v>3627</v>
      </c>
      <c r="C52" s="3277" t="s">
        <v>169</v>
      </c>
      <c r="D52" s="3279" t="s">
        <v>1431</v>
      </c>
      <c r="E52" s="817"/>
      <c r="F52" s="3277" t="s">
        <v>112</v>
      </c>
      <c r="G52" s="817" t="s">
        <v>3628</v>
      </c>
      <c r="H52" s="817" t="s">
        <v>3628</v>
      </c>
      <c r="I52" s="817" t="s">
        <v>112</v>
      </c>
      <c r="J52" s="817"/>
      <c r="K52" s="386" t="s">
        <v>3629</v>
      </c>
      <c r="L52" s="9"/>
      <c r="M52" s="586"/>
      <c r="N52" s="586"/>
      <c r="O52" s="586"/>
      <c r="P52" s="586"/>
      <c r="Q52" s="586"/>
      <c r="R52" s="586"/>
      <c r="S52" s="587"/>
      <c r="T52" s="587"/>
      <c r="U52" s="587"/>
      <c r="V52" s="587"/>
      <c r="W52" s="587"/>
      <c r="X52" s="587"/>
      <c r="Y52" s="587"/>
      <c r="Z52" s="587"/>
      <c r="AA52" s="587"/>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row>
    <row r="53" spans="1:87" s="265" customFormat="1" ht="30.75" customHeight="1" x14ac:dyDescent="0.15">
      <c r="A53" s="14"/>
      <c r="B53" s="3276"/>
      <c r="C53" s="3278"/>
      <c r="D53" s="3280"/>
      <c r="E53" s="817"/>
      <c r="F53" s="3278"/>
      <c r="G53" s="817" t="s">
        <v>3630</v>
      </c>
      <c r="H53" s="817" t="s">
        <v>3630</v>
      </c>
      <c r="I53" s="817" t="s">
        <v>112</v>
      </c>
      <c r="J53" s="817"/>
      <c r="K53" s="386" t="s">
        <v>3631</v>
      </c>
      <c r="L53" s="9"/>
      <c r="M53" s="586"/>
      <c r="N53" s="586"/>
      <c r="O53" s="586"/>
      <c r="P53" s="586"/>
      <c r="Q53" s="586"/>
      <c r="R53" s="586"/>
      <c r="S53" s="587"/>
      <c r="T53" s="587"/>
      <c r="U53" s="587"/>
      <c r="V53" s="587"/>
      <c r="W53" s="587"/>
      <c r="X53" s="587"/>
      <c r="Y53" s="587"/>
      <c r="Z53" s="587"/>
      <c r="AA53" s="587"/>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row>
    <row r="54" spans="1:87" s="265" customFormat="1" ht="42.75" customHeight="1" x14ac:dyDescent="0.15">
      <c r="A54" s="14"/>
      <c r="B54" s="3281" t="s">
        <v>3616</v>
      </c>
      <c r="C54" s="3282" t="s">
        <v>169</v>
      </c>
      <c r="D54" s="822" t="s">
        <v>3617</v>
      </c>
      <c r="E54" s="817"/>
      <c r="F54" s="817" t="s">
        <v>3619</v>
      </c>
      <c r="G54" s="3283" t="s">
        <v>112</v>
      </c>
      <c r="H54" s="3283" t="s">
        <v>112</v>
      </c>
      <c r="I54" s="817" t="s">
        <v>3621</v>
      </c>
      <c r="J54" s="817"/>
      <c r="K54" s="3284" t="s">
        <v>3623</v>
      </c>
      <c r="L54" s="9"/>
      <c r="M54" s="586"/>
      <c r="N54" s="586"/>
      <c r="O54" s="586"/>
      <c r="P54" s="586"/>
      <c r="Q54" s="586"/>
      <c r="R54" s="586"/>
      <c r="S54" s="587"/>
      <c r="T54" s="587"/>
      <c r="U54" s="587"/>
      <c r="V54" s="587"/>
      <c r="W54" s="587"/>
      <c r="X54" s="587"/>
      <c r="Y54" s="587"/>
      <c r="Z54" s="587"/>
      <c r="AA54" s="587"/>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row>
    <row r="55" spans="1:87" s="265" customFormat="1" ht="41.25" customHeight="1" x14ac:dyDescent="0.15">
      <c r="A55" s="14"/>
      <c r="B55" s="3276"/>
      <c r="C55" s="3278"/>
      <c r="D55" s="822" t="s">
        <v>3618</v>
      </c>
      <c r="E55" s="817"/>
      <c r="F55" s="817" t="s">
        <v>3620</v>
      </c>
      <c r="G55" s="3278"/>
      <c r="H55" s="3278"/>
      <c r="I55" s="817" t="s">
        <v>3622</v>
      </c>
      <c r="J55" s="817"/>
      <c r="K55" s="3285"/>
      <c r="L55" s="9"/>
      <c r="M55" s="586"/>
      <c r="N55" s="586"/>
      <c r="O55" s="586"/>
      <c r="P55" s="586"/>
      <c r="Q55" s="586"/>
      <c r="R55" s="586"/>
      <c r="S55" s="587"/>
      <c r="T55" s="587"/>
      <c r="U55" s="587"/>
      <c r="V55" s="587"/>
      <c r="W55" s="587"/>
      <c r="X55" s="587"/>
      <c r="Y55" s="587"/>
      <c r="Z55" s="587"/>
      <c r="AA55" s="587"/>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row>
    <row r="56" spans="1:87" s="265" customFormat="1" ht="69.75" customHeight="1" x14ac:dyDescent="0.15">
      <c r="A56" s="14"/>
      <c r="B56" s="821" t="s">
        <v>3463</v>
      </c>
      <c r="C56" s="817" t="s">
        <v>169</v>
      </c>
      <c r="D56" s="822" t="s">
        <v>3464</v>
      </c>
      <c r="E56" s="817"/>
      <c r="F56" s="817" t="s">
        <v>112</v>
      </c>
      <c r="G56" s="817" t="s">
        <v>3466</v>
      </c>
      <c r="H56" s="817" t="s">
        <v>3466</v>
      </c>
      <c r="I56" s="817" t="s">
        <v>112</v>
      </c>
      <c r="J56" s="817"/>
      <c r="K56" s="386" t="s">
        <v>3467</v>
      </c>
      <c r="L56" s="9"/>
      <c r="M56" s="586"/>
      <c r="N56" s="586"/>
      <c r="O56" s="586"/>
      <c r="P56" s="586"/>
      <c r="Q56" s="586"/>
      <c r="R56" s="586"/>
      <c r="S56" s="587"/>
      <c r="T56" s="587"/>
      <c r="U56" s="587"/>
      <c r="V56" s="587"/>
      <c r="W56" s="587"/>
      <c r="X56" s="587"/>
      <c r="Y56" s="587"/>
      <c r="Z56" s="587"/>
      <c r="AA56" s="587"/>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row>
    <row r="57" spans="1:87" s="265" customFormat="1" ht="30.75" customHeight="1" x14ac:dyDescent="0.15">
      <c r="A57" s="14"/>
      <c r="B57" s="821" t="s">
        <v>3447</v>
      </c>
      <c r="C57" s="817" t="s">
        <v>169</v>
      </c>
      <c r="D57" s="822" t="s">
        <v>2750</v>
      </c>
      <c r="E57" s="817"/>
      <c r="F57" s="817" t="s">
        <v>112</v>
      </c>
      <c r="G57" s="817" t="s">
        <v>3452</v>
      </c>
      <c r="H57" s="817" t="s">
        <v>3448</v>
      </c>
      <c r="I57" s="817" t="s">
        <v>112</v>
      </c>
      <c r="J57" s="817"/>
      <c r="K57" s="386" t="s">
        <v>3449</v>
      </c>
      <c r="L57" s="9"/>
      <c r="M57" s="586"/>
      <c r="N57" s="586"/>
      <c r="O57" s="586"/>
      <c r="P57" s="586"/>
      <c r="Q57" s="586"/>
      <c r="R57" s="586"/>
      <c r="S57" s="587"/>
      <c r="T57" s="587"/>
      <c r="U57" s="587"/>
      <c r="V57" s="587"/>
      <c r="W57" s="587"/>
      <c r="X57" s="587"/>
      <c r="Y57" s="587"/>
      <c r="Z57" s="587"/>
      <c r="AA57" s="587"/>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row>
    <row r="58" spans="1:87" s="250" customFormat="1" ht="30.75" customHeight="1" x14ac:dyDescent="0.15">
      <c r="A58" s="14"/>
      <c r="B58" s="824" t="s">
        <v>3450</v>
      </c>
      <c r="C58" s="820" t="s">
        <v>169</v>
      </c>
      <c r="D58" s="829" t="s">
        <v>1822</v>
      </c>
      <c r="E58" s="820"/>
      <c r="F58" s="820" t="s">
        <v>112</v>
      </c>
      <c r="G58" s="820" t="s">
        <v>3465</v>
      </c>
      <c r="H58" s="820" t="s">
        <v>3454</v>
      </c>
      <c r="I58" s="820" t="s">
        <v>112</v>
      </c>
      <c r="J58" s="820"/>
      <c r="K58" s="825" t="s">
        <v>3453</v>
      </c>
      <c r="L58" s="9"/>
      <c r="M58" s="586"/>
      <c r="N58" s="586"/>
      <c r="O58" s="586"/>
      <c r="P58" s="586"/>
      <c r="Q58" s="586"/>
      <c r="R58" s="586"/>
      <c r="S58" s="587"/>
      <c r="T58" s="587"/>
      <c r="U58" s="587"/>
      <c r="V58" s="587"/>
      <c r="W58" s="587"/>
      <c r="X58" s="587"/>
      <c r="Y58" s="587"/>
      <c r="Z58" s="587"/>
      <c r="AA58" s="587"/>
    </row>
    <row r="59" spans="1:87" s="250" customFormat="1" ht="30.75" customHeight="1" x14ac:dyDescent="0.15">
      <c r="A59" s="14"/>
      <c r="B59" s="824" t="s">
        <v>3451</v>
      </c>
      <c r="C59" s="820" t="s">
        <v>169</v>
      </c>
      <c r="D59" s="829" t="s">
        <v>975</v>
      </c>
      <c r="E59" s="820"/>
      <c r="F59" s="820" t="s">
        <v>112</v>
      </c>
      <c r="G59" s="820" t="s">
        <v>3452</v>
      </c>
      <c r="H59" s="820" t="s">
        <v>3452</v>
      </c>
      <c r="I59" s="820" t="s">
        <v>112</v>
      </c>
      <c r="J59" s="820"/>
      <c r="K59" s="825" t="s">
        <v>3455</v>
      </c>
      <c r="L59" s="9"/>
      <c r="M59" s="586"/>
      <c r="N59" s="586"/>
      <c r="O59" s="586"/>
      <c r="P59" s="586"/>
      <c r="Q59" s="586"/>
      <c r="R59" s="586"/>
      <c r="S59" s="587"/>
      <c r="T59" s="587"/>
      <c r="U59" s="587"/>
      <c r="V59" s="587"/>
      <c r="W59" s="587"/>
      <c r="X59" s="587"/>
      <c r="Y59" s="587"/>
      <c r="Z59" s="587"/>
      <c r="AA59" s="587"/>
    </row>
    <row r="60" spans="1:87" s="265" customFormat="1" ht="72" customHeight="1" x14ac:dyDescent="0.15">
      <c r="A60" s="14"/>
      <c r="B60" s="821" t="s">
        <v>3369</v>
      </c>
      <c r="C60" s="817" t="s">
        <v>169</v>
      </c>
      <c r="D60" s="822" t="s">
        <v>1772</v>
      </c>
      <c r="E60" s="817" t="s">
        <v>112</v>
      </c>
      <c r="F60" s="817" t="s">
        <v>112</v>
      </c>
      <c r="G60" s="817" t="s">
        <v>3040</v>
      </c>
      <c r="H60" s="817" t="s">
        <v>3040</v>
      </c>
      <c r="I60" s="817" t="s">
        <v>112</v>
      </c>
      <c r="J60" s="817"/>
      <c r="K60" s="386" t="s">
        <v>3370</v>
      </c>
      <c r="L60" s="9"/>
      <c r="M60" s="586"/>
      <c r="N60" s="586"/>
      <c r="O60" s="586"/>
      <c r="P60" s="586"/>
      <c r="Q60" s="586"/>
      <c r="R60" s="586"/>
      <c r="S60" s="587"/>
      <c r="T60" s="587"/>
      <c r="U60" s="587"/>
      <c r="V60" s="587"/>
      <c r="W60" s="587"/>
      <c r="X60" s="587"/>
      <c r="Y60" s="587"/>
      <c r="Z60" s="587"/>
      <c r="AA60" s="587"/>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row>
    <row r="61" spans="1:87" s="265" customFormat="1" ht="72" customHeight="1" x14ac:dyDescent="0.15">
      <c r="A61" s="14"/>
      <c r="B61" s="821" t="s">
        <v>2225</v>
      </c>
      <c r="C61" s="817" t="s">
        <v>169</v>
      </c>
      <c r="D61" s="822" t="s">
        <v>2226</v>
      </c>
      <c r="E61" s="817" t="s">
        <v>943</v>
      </c>
      <c r="F61" s="817" t="s">
        <v>2227</v>
      </c>
      <c r="G61" s="817" t="s">
        <v>943</v>
      </c>
      <c r="H61" s="817" t="s">
        <v>943</v>
      </c>
      <c r="I61" s="817" t="s">
        <v>943</v>
      </c>
      <c r="J61" s="817" t="s">
        <v>943</v>
      </c>
      <c r="K61" s="386" t="s">
        <v>2228</v>
      </c>
      <c r="L61" s="9"/>
      <c r="M61" s="586"/>
      <c r="N61" s="586"/>
      <c r="O61" s="586"/>
      <c r="P61" s="586"/>
      <c r="Q61" s="586"/>
      <c r="R61" s="586"/>
      <c r="S61" s="587"/>
      <c r="T61" s="587"/>
      <c r="U61" s="587"/>
      <c r="V61" s="587"/>
      <c r="W61" s="587"/>
      <c r="X61" s="587"/>
      <c r="Y61" s="587"/>
      <c r="Z61" s="587"/>
      <c r="AA61" s="587"/>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row>
    <row r="62" spans="1:87" s="265" customFormat="1" ht="72" customHeight="1" x14ac:dyDescent="0.15">
      <c r="A62" s="14"/>
      <c r="B62" s="821" t="s">
        <v>1751</v>
      </c>
      <c r="C62" s="817" t="s">
        <v>1752</v>
      </c>
      <c r="D62" s="822" t="s">
        <v>1753</v>
      </c>
      <c r="E62" s="817" t="s">
        <v>943</v>
      </c>
      <c r="F62" s="817" t="s">
        <v>1754</v>
      </c>
      <c r="G62" s="817" t="s">
        <v>943</v>
      </c>
      <c r="H62" s="817" t="s">
        <v>943</v>
      </c>
      <c r="I62" s="817" t="s">
        <v>1755</v>
      </c>
      <c r="J62" s="817" t="s">
        <v>943</v>
      </c>
      <c r="K62" s="386" t="s">
        <v>1756</v>
      </c>
      <c r="L62" s="9"/>
      <c r="M62" s="586"/>
      <c r="N62" s="586"/>
      <c r="O62" s="586"/>
      <c r="P62" s="586"/>
      <c r="Q62" s="586"/>
      <c r="R62" s="586"/>
      <c r="S62" s="587"/>
      <c r="T62" s="587"/>
      <c r="U62" s="587"/>
      <c r="V62" s="587"/>
      <c r="W62" s="587"/>
      <c r="X62" s="587"/>
      <c r="Y62" s="587"/>
      <c r="Z62" s="587"/>
      <c r="AA62" s="587"/>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row>
    <row r="63" spans="1:87" s="265" customFormat="1" ht="72" customHeight="1" x14ac:dyDescent="0.15">
      <c r="A63" s="14"/>
      <c r="B63" s="821" t="s">
        <v>1683</v>
      </c>
      <c r="C63" s="817" t="s">
        <v>169</v>
      </c>
      <c r="D63" s="822" t="s">
        <v>1684</v>
      </c>
      <c r="E63" s="817" t="s">
        <v>943</v>
      </c>
      <c r="F63" s="817" t="s">
        <v>943</v>
      </c>
      <c r="G63" s="817" t="s">
        <v>1685</v>
      </c>
      <c r="H63" s="817" t="s">
        <v>1685</v>
      </c>
      <c r="I63" s="817" t="s">
        <v>943</v>
      </c>
      <c r="J63" s="817" t="s">
        <v>943</v>
      </c>
      <c r="K63" s="386" t="s">
        <v>1686</v>
      </c>
      <c r="L63" s="9"/>
      <c r="M63" s="586"/>
      <c r="N63" s="586"/>
      <c r="O63" s="586"/>
      <c r="P63" s="586"/>
      <c r="Q63" s="586"/>
      <c r="R63" s="586"/>
      <c r="S63" s="587"/>
      <c r="T63" s="587"/>
      <c r="U63" s="587"/>
      <c r="V63" s="587"/>
      <c r="W63" s="587"/>
      <c r="X63" s="587"/>
      <c r="Y63" s="587"/>
      <c r="Z63" s="587"/>
      <c r="AA63" s="587"/>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row>
    <row r="64" spans="1:87" s="265" customFormat="1" ht="126" customHeight="1" thickBot="1" x14ac:dyDescent="0.25">
      <c r="A64" s="129"/>
      <c r="B64" s="448" t="s">
        <v>1091</v>
      </c>
      <c r="C64" s="380" t="s">
        <v>1092</v>
      </c>
      <c r="D64" s="381" t="s">
        <v>943</v>
      </c>
      <c r="E64" s="380" t="s">
        <v>1093</v>
      </c>
      <c r="F64" s="380" t="s">
        <v>1094</v>
      </c>
      <c r="G64" s="380" t="s">
        <v>1095</v>
      </c>
      <c r="H64" s="380" t="s">
        <v>1105</v>
      </c>
      <c r="I64" s="380" t="s">
        <v>943</v>
      </c>
      <c r="J64" s="380" t="s">
        <v>943</v>
      </c>
      <c r="K64" s="383" t="s">
        <v>1106</v>
      </c>
      <c r="L64" s="9"/>
      <c r="M64" s="586"/>
      <c r="N64" s="586"/>
      <c r="O64" s="586"/>
      <c r="P64" s="586"/>
      <c r="Q64" s="586"/>
      <c r="R64" s="586"/>
      <c r="S64" s="587"/>
      <c r="T64" s="587"/>
      <c r="U64" s="587"/>
      <c r="V64" s="587"/>
      <c r="W64" s="587"/>
      <c r="X64" s="587"/>
      <c r="Y64" s="587"/>
      <c r="Z64" s="587"/>
      <c r="AA64" s="587"/>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row>
    <row r="65" spans="1:87" s="264" customFormat="1" ht="53.25" customHeight="1" x14ac:dyDescent="0.2">
      <c r="A65" s="129"/>
      <c r="B65" s="64"/>
      <c r="C65" s="258"/>
      <c r="D65" s="258"/>
      <c r="E65" s="258"/>
      <c r="F65" s="266"/>
      <c r="G65" s="64"/>
      <c r="H65" s="64"/>
      <c r="I65" s="64"/>
      <c r="J65" s="258"/>
      <c r="K65" s="258"/>
      <c r="L65" s="124"/>
      <c r="M65" s="583"/>
      <c r="N65" s="584"/>
      <c r="O65" s="584"/>
      <c r="P65" s="584"/>
      <c r="Q65" s="584"/>
      <c r="R65" s="584"/>
      <c r="S65" s="124"/>
      <c r="T65" s="124"/>
      <c r="U65" s="124"/>
      <c r="V65" s="124"/>
      <c r="W65" s="124"/>
      <c r="X65" s="124"/>
      <c r="Y65" s="124"/>
      <c r="Z65" s="124"/>
      <c r="AA65" s="124"/>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row>
    <row r="66" spans="1:87" s="264" customFormat="1" ht="53.25" customHeight="1" thickBot="1" x14ac:dyDescent="0.25">
      <c r="A66" s="129"/>
      <c r="B66" s="64"/>
      <c r="C66" s="258"/>
      <c r="D66" s="258"/>
      <c r="E66" s="258"/>
      <c r="F66" s="258"/>
      <c r="G66" s="258"/>
      <c r="H66" s="306"/>
      <c r="I66" s="258"/>
      <c r="J66" s="258"/>
      <c r="K66" s="258"/>
      <c r="L66" s="124"/>
      <c r="M66" s="583"/>
      <c r="N66" s="584"/>
      <c r="O66" s="584"/>
      <c r="P66" s="584"/>
      <c r="Q66" s="584"/>
      <c r="R66" s="584"/>
      <c r="S66" s="124"/>
      <c r="T66" s="124"/>
      <c r="U66" s="124"/>
      <c r="V66" s="124"/>
      <c r="W66" s="124"/>
      <c r="X66" s="124"/>
      <c r="Y66" s="124"/>
      <c r="Z66" s="124"/>
      <c r="AA66" s="124"/>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row>
    <row r="67" spans="1:87" s="129" customFormat="1" ht="30" customHeight="1" thickBot="1" x14ac:dyDescent="0.25">
      <c r="A67" s="241"/>
      <c r="B67" s="828"/>
      <c r="C67" s="814"/>
      <c r="D67" s="814"/>
      <c r="E67" s="814"/>
      <c r="F67" s="814"/>
      <c r="G67" s="814"/>
      <c r="H67" s="814"/>
      <c r="I67" s="814"/>
      <c r="J67" s="814"/>
      <c r="K67" s="815"/>
      <c r="L67" s="124"/>
      <c r="M67" s="583"/>
      <c r="N67" s="584"/>
      <c r="O67" s="584"/>
      <c r="P67" s="584"/>
      <c r="Q67" s="584"/>
      <c r="R67" s="584"/>
      <c r="S67" s="124"/>
      <c r="T67" s="124"/>
      <c r="U67" s="124"/>
      <c r="V67" s="124"/>
      <c r="W67" s="124"/>
      <c r="X67" s="124"/>
      <c r="Y67" s="124"/>
      <c r="Z67" s="124"/>
      <c r="AA67" s="124"/>
    </row>
    <row r="68" spans="1:87" s="345" customFormat="1" ht="58.5" customHeight="1" thickBot="1" x14ac:dyDescent="0.25">
      <c r="A68" s="14"/>
      <c r="B68" s="373" t="s">
        <v>959</v>
      </c>
      <c r="C68" s="363" t="s">
        <v>958</v>
      </c>
      <c r="D68" s="363" t="s">
        <v>971</v>
      </c>
      <c r="E68" s="363" t="s">
        <v>956</v>
      </c>
      <c r="F68" s="363" t="s">
        <v>955</v>
      </c>
      <c r="G68" s="363" t="s">
        <v>954</v>
      </c>
      <c r="H68" s="363" t="s">
        <v>953</v>
      </c>
      <c r="I68" s="363" t="s">
        <v>952</v>
      </c>
      <c r="J68" s="363" t="s">
        <v>951</v>
      </c>
      <c r="K68" s="384" t="s">
        <v>950</v>
      </c>
      <c r="L68" s="585"/>
      <c r="M68" s="585"/>
      <c r="N68" s="585"/>
      <c r="O68" s="585"/>
      <c r="P68" s="585"/>
      <c r="Q68" s="585"/>
      <c r="R68" s="585"/>
      <c r="S68" s="311"/>
      <c r="T68" s="311"/>
      <c r="U68" s="311"/>
      <c r="V68" s="311"/>
      <c r="W68" s="311"/>
      <c r="X68" s="311"/>
      <c r="Y68" s="311"/>
      <c r="Z68" s="311"/>
      <c r="AA68" s="311"/>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row>
    <row r="69" spans="1:87" s="279" customFormat="1" ht="13.5" hidden="1" customHeight="1" x14ac:dyDescent="0.2">
      <c r="A69" s="14"/>
      <c r="B69" s="3266" t="s">
        <v>932</v>
      </c>
      <c r="C69" s="3267"/>
      <c r="D69" s="3267"/>
      <c r="E69" s="3267"/>
      <c r="F69" s="3267"/>
      <c r="G69" s="3267"/>
      <c r="H69" s="3267"/>
      <c r="I69" s="3267"/>
      <c r="J69" s="3267"/>
      <c r="K69" s="3268"/>
      <c r="L69" s="585"/>
      <c r="M69" s="585"/>
      <c r="N69" s="585"/>
      <c r="O69" s="585"/>
      <c r="P69" s="585"/>
      <c r="Q69" s="585"/>
      <c r="R69" s="585"/>
      <c r="S69" s="311"/>
      <c r="T69" s="311"/>
      <c r="U69" s="311"/>
      <c r="V69" s="311"/>
      <c r="W69" s="311"/>
      <c r="X69" s="311"/>
      <c r="Y69" s="311"/>
      <c r="Z69" s="311"/>
      <c r="AA69" s="311"/>
    </row>
    <row r="70" spans="1:87" s="265" customFormat="1" ht="50.25" customHeight="1" x14ac:dyDescent="0.2">
      <c r="A70" s="241"/>
      <c r="B70" s="832" t="s">
        <v>3032</v>
      </c>
      <c r="C70" s="831" t="s">
        <v>169</v>
      </c>
      <c r="D70" s="833" t="s">
        <v>2412</v>
      </c>
      <c r="E70" s="831"/>
      <c r="F70" s="831" t="s">
        <v>943</v>
      </c>
      <c r="G70" s="831" t="s">
        <v>3040</v>
      </c>
      <c r="H70" s="2716" t="s">
        <v>3040</v>
      </c>
      <c r="I70" s="831" t="s">
        <v>943</v>
      </c>
      <c r="J70" s="831"/>
      <c r="K70" s="386" t="s">
        <v>3916</v>
      </c>
      <c r="L70" s="586"/>
      <c r="M70" s="586"/>
      <c r="N70" s="586"/>
      <c r="O70" s="586"/>
      <c r="P70" s="586"/>
      <c r="Q70" s="586"/>
      <c r="R70" s="586"/>
      <c r="S70" s="587"/>
      <c r="T70" s="587"/>
      <c r="U70" s="587"/>
      <c r="V70" s="587"/>
      <c r="W70" s="587"/>
      <c r="X70" s="587"/>
      <c r="Y70" s="587"/>
      <c r="Z70" s="587"/>
      <c r="AA70" s="587"/>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row>
    <row r="71" spans="1:87" s="250" customFormat="1" ht="50.25" customHeight="1" x14ac:dyDescent="0.2">
      <c r="A71" s="241"/>
      <c r="B71" s="2712" t="s">
        <v>2229</v>
      </c>
      <c r="C71" s="2716" t="s">
        <v>169</v>
      </c>
      <c r="D71" s="2714" t="s">
        <v>2230</v>
      </c>
      <c r="E71" s="2713"/>
      <c r="F71" s="2713" t="s">
        <v>943</v>
      </c>
      <c r="G71" s="2716" t="s">
        <v>3040</v>
      </c>
      <c r="H71" s="2716" t="s">
        <v>3040</v>
      </c>
      <c r="I71" s="2713" t="s">
        <v>943</v>
      </c>
      <c r="J71" s="2713"/>
      <c r="K71" s="386" t="s">
        <v>3916</v>
      </c>
      <c r="L71" s="586"/>
      <c r="M71" s="586"/>
      <c r="N71" s="586"/>
      <c r="O71" s="586"/>
      <c r="P71" s="586"/>
      <c r="Q71" s="586"/>
      <c r="R71" s="586"/>
      <c r="S71" s="587"/>
      <c r="T71" s="587"/>
      <c r="U71" s="587"/>
      <c r="V71" s="587"/>
      <c r="W71" s="587"/>
      <c r="X71" s="587"/>
      <c r="Y71" s="587"/>
      <c r="Z71" s="587"/>
      <c r="AA71" s="587"/>
    </row>
    <row r="72" spans="1:87" s="265" customFormat="1" ht="50.25" customHeight="1" x14ac:dyDescent="0.2">
      <c r="A72" s="241"/>
      <c r="B72" s="821" t="s">
        <v>4044</v>
      </c>
      <c r="C72" s="817" t="s">
        <v>169</v>
      </c>
      <c r="D72" s="822" t="s">
        <v>2913</v>
      </c>
      <c r="E72" s="817"/>
      <c r="F72" s="817" t="s">
        <v>4045</v>
      </c>
      <c r="G72" s="817" t="s">
        <v>4046</v>
      </c>
      <c r="H72" s="817" t="s">
        <v>4046</v>
      </c>
      <c r="I72" s="817" t="s">
        <v>943</v>
      </c>
      <c r="J72" s="817"/>
      <c r="K72" s="386" t="s">
        <v>4047</v>
      </c>
      <c r="L72" s="586"/>
      <c r="M72" s="586"/>
      <c r="N72" s="586"/>
      <c r="O72" s="586"/>
      <c r="P72" s="586"/>
      <c r="Q72" s="586"/>
      <c r="R72" s="586"/>
      <c r="S72" s="587"/>
      <c r="T72" s="587"/>
      <c r="U72" s="587"/>
      <c r="V72" s="587"/>
      <c r="W72" s="587"/>
      <c r="X72" s="587"/>
      <c r="Y72" s="587"/>
      <c r="Z72" s="587"/>
      <c r="AA72" s="587"/>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row>
    <row r="73" spans="1:87" s="265" customFormat="1" ht="50.25" customHeight="1" x14ac:dyDescent="0.2">
      <c r="A73" s="241"/>
      <c r="B73" s="821" t="s">
        <v>2229</v>
      </c>
      <c r="C73" s="817" t="s">
        <v>169</v>
      </c>
      <c r="D73" s="822" t="s">
        <v>2230</v>
      </c>
      <c r="E73" s="817"/>
      <c r="F73" s="817" t="s">
        <v>943</v>
      </c>
      <c r="G73" s="817" t="s">
        <v>3040</v>
      </c>
      <c r="H73" s="817" t="s">
        <v>3040</v>
      </c>
      <c r="I73" s="817" t="s">
        <v>943</v>
      </c>
      <c r="J73" s="817"/>
      <c r="K73" s="386" t="s">
        <v>4043</v>
      </c>
      <c r="L73" s="586"/>
      <c r="M73" s="586"/>
      <c r="N73" s="586"/>
      <c r="O73" s="586"/>
      <c r="P73" s="586"/>
      <c r="Q73" s="586"/>
      <c r="R73" s="586"/>
      <c r="S73" s="587"/>
      <c r="T73" s="587"/>
      <c r="U73" s="587"/>
      <c r="V73" s="587"/>
      <c r="W73" s="587"/>
      <c r="X73" s="587"/>
      <c r="Y73" s="587"/>
      <c r="Z73" s="587"/>
      <c r="AA73" s="587"/>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row>
    <row r="74" spans="1:87" s="265" customFormat="1" ht="50.25" customHeight="1" x14ac:dyDescent="0.2">
      <c r="A74" s="241"/>
      <c r="B74" s="821" t="s">
        <v>3922</v>
      </c>
      <c r="C74" s="817" t="s">
        <v>169</v>
      </c>
      <c r="D74" s="822" t="s">
        <v>3923</v>
      </c>
      <c r="E74" s="817"/>
      <c r="F74" s="817" t="s">
        <v>3924</v>
      </c>
      <c r="G74" s="817" t="s">
        <v>3363</v>
      </c>
      <c r="H74" s="817" t="s">
        <v>3363</v>
      </c>
      <c r="I74" s="817" t="s">
        <v>943</v>
      </c>
      <c r="J74" s="817"/>
      <c r="K74" s="386" t="s">
        <v>3925</v>
      </c>
      <c r="L74" s="586"/>
      <c r="M74" s="586"/>
      <c r="N74" s="586"/>
      <c r="O74" s="586"/>
      <c r="P74" s="586"/>
      <c r="Q74" s="586"/>
      <c r="R74" s="586"/>
      <c r="S74" s="587"/>
      <c r="T74" s="587"/>
      <c r="U74" s="587"/>
      <c r="V74" s="587"/>
      <c r="W74" s="587"/>
      <c r="X74" s="587"/>
      <c r="Y74" s="587"/>
      <c r="Z74" s="587"/>
      <c r="AA74" s="587"/>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row>
    <row r="75" spans="1:87" s="265" customFormat="1" ht="50.25" customHeight="1" x14ac:dyDescent="0.2">
      <c r="A75" s="241"/>
      <c r="B75" s="821" t="s">
        <v>2229</v>
      </c>
      <c r="C75" s="817" t="s">
        <v>169</v>
      </c>
      <c r="D75" s="822" t="s">
        <v>2230</v>
      </c>
      <c r="E75" s="817"/>
      <c r="F75" s="817" t="s">
        <v>943</v>
      </c>
      <c r="G75" s="817" t="s">
        <v>3915</v>
      </c>
      <c r="H75" s="817" t="s">
        <v>3915</v>
      </c>
      <c r="I75" s="817" t="s">
        <v>943</v>
      </c>
      <c r="J75" s="817"/>
      <c r="K75" s="386" t="s">
        <v>3459</v>
      </c>
      <c r="L75" s="586"/>
      <c r="M75" s="586"/>
      <c r="N75" s="586"/>
      <c r="O75" s="586"/>
      <c r="P75" s="586"/>
      <c r="Q75" s="586"/>
      <c r="R75" s="586"/>
      <c r="S75" s="587"/>
      <c r="T75" s="587"/>
      <c r="U75" s="587"/>
      <c r="V75" s="587"/>
      <c r="W75" s="587"/>
      <c r="X75" s="587"/>
      <c r="Y75" s="587"/>
      <c r="Z75" s="587"/>
      <c r="AA75" s="587"/>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row>
    <row r="76" spans="1:87" s="250" customFormat="1" ht="50.25" customHeight="1" x14ac:dyDescent="0.2">
      <c r="A76" s="241"/>
      <c r="B76" s="824" t="s">
        <v>3032</v>
      </c>
      <c r="C76" s="820" t="s">
        <v>169</v>
      </c>
      <c r="D76" s="829" t="s">
        <v>2412</v>
      </c>
      <c r="E76" s="820"/>
      <c r="F76" s="820" t="s">
        <v>943</v>
      </c>
      <c r="G76" s="820" t="s">
        <v>3458</v>
      </c>
      <c r="H76" s="820" t="s">
        <v>3458</v>
      </c>
      <c r="I76" s="820" t="s">
        <v>943</v>
      </c>
      <c r="J76" s="820"/>
      <c r="K76" s="825" t="s">
        <v>3916</v>
      </c>
      <c r="L76" s="586"/>
      <c r="M76" s="586"/>
      <c r="N76" s="586"/>
      <c r="O76" s="586"/>
      <c r="P76" s="586"/>
      <c r="Q76" s="586"/>
      <c r="R76" s="586"/>
      <c r="S76" s="587"/>
      <c r="T76" s="587"/>
      <c r="U76" s="587"/>
      <c r="V76" s="587"/>
      <c r="W76" s="587"/>
      <c r="X76" s="587"/>
      <c r="Y76" s="587"/>
      <c r="Z76" s="587"/>
      <c r="AA76" s="587"/>
    </row>
    <row r="77" spans="1:87" s="250" customFormat="1" ht="50.25" customHeight="1" x14ac:dyDescent="0.2">
      <c r="A77" s="241"/>
      <c r="B77" s="824" t="s">
        <v>3917</v>
      </c>
      <c r="C77" s="820" t="s">
        <v>169</v>
      </c>
      <c r="D77" s="829" t="s">
        <v>3919</v>
      </c>
      <c r="E77" s="820"/>
      <c r="F77" s="820" t="s">
        <v>943</v>
      </c>
      <c r="G77" s="820" t="s">
        <v>3363</v>
      </c>
      <c r="H77" s="820" t="s">
        <v>943</v>
      </c>
      <c r="I77" s="820" t="s">
        <v>943</v>
      </c>
      <c r="J77" s="820"/>
      <c r="K77" s="825" t="s">
        <v>3778</v>
      </c>
      <c r="L77" s="586"/>
      <c r="M77" s="586"/>
      <c r="N77" s="586"/>
      <c r="O77" s="586"/>
      <c r="P77" s="586"/>
      <c r="Q77" s="586"/>
      <c r="R77" s="586"/>
      <c r="S77" s="587"/>
      <c r="T77" s="587"/>
      <c r="U77" s="587"/>
      <c r="V77" s="587"/>
      <c r="W77" s="587"/>
      <c r="X77" s="587"/>
      <c r="Y77" s="587"/>
      <c r="Z77" s="587"/>
      <c r="AA77" s="587"/>
    </row>
    <row r="78" spans="1:87" s="250" customFormat="1" ht="50.25" customHeight="1" x14ac:dyDescent="0.2">
      <c r="A78" s="241"/>
      <c r="B78" s="824" t="s">
        <v>3918</v>
      </c>
      <c r="C78" s="820" t="s">
        <v>169</v>
      </c>
      <c r="D78" s="829" t="s">
        <v>3920</v>
      </c>
      <c r="E78" s="820"/>
      <c r="F78" s="820" t="s">
        <v>3921</v>
      </c>
      <c r="G78" s="820" t="s">
        <v>3363</v>
      </c>
      <c r="H78" s="820" t="s">
        <v>943</v>
      </c>
      <c r="I78" s="820" t="s">
        <v>943</v>
      </c>
      <c r="J78" s="820"/>
      <c r="K78" s="825" t="s">
        <v>3355</v>
      </c>
      <c r="L78" s="586"/>
      <c r="M78" s="586"/>
      <c r="N78" s="586"/>
      <c r="O78" s="586"/>
      <c r="P78" s="586"/>
      <c r="Q78" s="586"/>
      <c r="R78" s="586"/>
      <c r="S78" s="587"/>
      <c r="T78" s="587"/>
      <c r="U78" s="587"/>
      <c r="V78" s="587"/>
      <c r="W78" s="587"/>
      <c r="X78" s="587"/>
      <c r="Y78" s="587"/>
      <c r="Z78" s="587"/>
      <c r="AA78" s="587"/>
    </row>
    <row r="79" spans="1:87" s="265" customFormat="1" ht="50.25" customHeight="1" x14ac:dyDescent="0.2">
      <c r="A79" s="241"/>
      <c r="B79" s="821" t="s">
        <v>3605</v>
      </c>
      <c r="C79" s="817" t="s">
        <v>169</v>
      </c>
      <c r="D79" s="822" t="s">
        <v>3461</v>
      </c>
      <c r="E79" s="817"/>
      <c r="F79" s="817" t="s">
        <v>112</v>
      </c>
      <c r="G79" s="817" t="s">
        <v>3462</v>
      </c>
      <c r="H79" s="817" t="s">
        <v>3462</v>
      </c>
      <c r="I79" s="817" t="s">
        <v>112</v>
      </c>
      <c r="J79" s="817"/>
      <c r="K79" s="386" t="s">
        <v>3459</v>
      </c>
      <c r="L79" s="586"/>
      <c r="M79" s="586"/>
      <c r="N79" s="586"/>
      <c r="O79" s="586"/>
      <c r="P79" s="586"/>
      <c r="Q79" s="586"/>
      <c r="R79" s="586"/>
      <c r="S79" s="587"/>
      <c r="T79" s="587"/>
      <c r="U79" s="587"/>
      <c r="V79" s="587"/>
      <c r="W79" s="587"/>
      <c r="X79" s="587"/>
      <c r="Y79" s="587"/>
      <c r="Z79" s="587"/>
      <c r="AA79" s="587"/>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row>
    <row r="80" spans="1:87" s="265" customFormat="1" ht="50.25" customHeight="1" x14ac:dyDescent="0.2">
      <c r="A80" s="241"/>
      <c r="B80" s="821" t="s">
        <v>3604</v>
      </c>
      <c r="C80" s="817" t="s">
        <v>169</v>
      </c>
      <c r="D80" s="822" t="s">
        <v>3457</v>
      </c>
      <c r="E80" s="817"/>
      <c r="F80" s="817" t="s">
        <v>112</v>
      </c>
      <c r="G80" s="817" t="s">
        <v>3458</v>
      </c>
      <c r="H80" s="817" t="s">
        <v>3458</v>
      </c>
      <c r="I80" s="817" t="s">
        <v>112</v>
      </c>
      <c r="J80" s="817"/>
      <c r="K80" s="386" t="s">
        <v>3459</v>
      </c>
      <c r="L80" s="586"/>
      <c r="M80" s="586"/>
      <c r="N80" s="586"/>
      <c r="O80" s="586"/>
      <c r="P80" s="586"/>
      <c r="Q80" s="586"/>
      <c r="R80" s="586"/>
      <c r="S80" s="587"/>
      <c r="T80" s="587"/>
      <c r="U80" s="587"/>
      <c r="V80" s="587"/>
      <c r="W80" s="587"/>
      <c r="X80" s="587"/>
      <c r="Y80" s="587"/>
      <c r="Z80" s="587"/>
      <c r="AA80" s="587"/>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row>
    <row r="81" spans="1:87" s="250" customFormat="1" ht="50.25" customHeight="1" x14ac:dyDescent="0.2">
      <c r="A81" s="241"/>
      <c r="B81" s="824" t="s">
        <v>3606</v>
      </c>
      <c r="C81" s="820" t="s">
        <v>169</v>
      </c>
      <c r="D81" s="829" t="s">
        <v>975</v>
      </c>
      <c r="E81" s="820"/>
      <c r="F81" s="820" t="s">
        <v>3607</v>
      </c>
      <c r="G81" s="820" t="s">
        <v>3609</v>
      </c>
      <c r="H81" s="820" t="s">
        <v>3609</v>
      </c>
      <c r="I81" s="820" t="s">
        <v>3608</v>
      </c>
      <c r="J81" s="820"/>
      <c r="K81" s="825" t="s">
        <v>3610</v>
      </c>
      <c r="L81" s="586"/>
      <c r="M81" s="586"/>
      <c r="N81" s="586"/>
      <c r="O81" s="586"/>
      <c r="P81" s="586"/>
      <c r="Q81" s="586"/>
      <c r="R81" s="586"/>
      <c r="S81" s="587"/>
      <c r="T81" s="587"/>
      <c r="U81" s="587"/>
      <c r="V81" s="587"/>
      <c r="W81" s="587"/>
      <c r="X81" s="587"/>
      <c r="Y81" s="587"/>
      <c r="Z81" s="587"/>
      <c r="AA81" s="587"/>
    </row>
    <row r="82" spans="1:87" s="250" customFormat="1" ht="50.25" customHeight="1" x14ac:dyDescent="0.2">
      <c r="A82" s="241"/>
      <c r="B82" s="824" t="s">
        <v>3611</v>
      </c>
      <c r="C82" s="820" t="s">
        <v>169</v>
      </c>
      <c r="D82" s="829" t="s">
        <v>3612</v>
      </c>
      <c r="E82" s="820"/>
      <c r="F82" s="820" t="s">
        <v>3613</v>
      </c>
      <c r="G82" s="820" t="s">
        <v>3614</v>
      </c>
      <c r="H82" s="820" t="s">
        <v>3614</v>
      </c>
      <c r="I82" s="820" t="s">
        <v>112</v>
      </c>
      <c r="J82" s="820"/>
      <c r="K82" s="825" t="s">
        <v>3615</v>
      </c>
      <c r="L82" s="586"/>
      <c r="M82" s="586"/>
      <c r="N82" s="586"/>
      <c r="O82" s="586"/>
      <c r="P82" s="586"/>
      <c r="Q82" s="586"/>
      <c r="R82" s="586"/>
      <c r="S82" s="587"/>
      <c r="T82" s="587"/>
      <c r="U82" s="587"/>
      <c r="V82" s="587"/>
      <c r="W82" s="587"/>
      <c r="X82" s="587"/>
      <c r="Y82" s="587"/>
      <c r="Z82" s="587"/>
      <c r="AA82" s="587"/>
    </row>
    <row r="83" spans="1:87" s="265" customFormat="1" ht="50.25" customHeight="1" x14ac:dyDescent="0.2">
      <c r="A83" s="241"/>
      <c r="B83" s="821" t="s">
        <v>3460</v>
      </c>
      <c r="C83" s="817" t="s">
        <v>169</v>
      </c>
      <c r="D83" s="822" t="s">
        <v>3461</v>
      </c>
      <c r="E83" s="817"/>
      <c r="F83" s="817" t="s">
        <v>112</v>
      </c>
      <c r="G83" s="817" t="s">
        <v>3462</v>
      </c>
      <c r="H83" s="817" t="s">
        <v>3462</v>
      </c>
      <c r="I83" s="817" t="s">
        <v>112</v>
      </c>
      <c r="J83" s="817"/>
      <c r="K83" s="386" t="s">
        <v>3459</v>
      </c>
      <c r="L83" s="586"/>
      <c r="M83" s="586"/>
      <c r="N83" s="586"/>
      <c r="O83" s="586"/>
      <c r="P83" s="586"/>
      <c r="Q83" s="586"/>
      <c r="R83" s="586"/>
      <c r="S83" s="587"/>
      <c r="T83" s="587"/>
      <c r="U83" s="587"/>
      <c r="V83" s="587"/>
      <c r="W83" s="587"/>
      <c r="X83" s="587"/>
      <c r="Y83" s="587"/>
      <c r="Z83" s="587"/>
      <c r="AA83" s="587"/>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row>
    <row r="84" spans="1:87" s="265" customFormat="1" ht="50.25" customHeight="1" x14ac:dyDescent="0.2">
      <c r="A84" s="241"/>
      <c r="B84" s="821" t="s">
        <v>3456</v>
      </c>
      <c r="C84" s="817" t="s">
        <v>169</v>
      </c>
      <c r="D84" s="822" t="s">
        <v>3457</v>
      </c>
      <c r="E84" s="817"/>
      <c r="F84" s="817" t="s">
        <v>112</v>
      </c>
      <c r="G84" s="817" t="s">
        <v>3458</v>
      </c>
      <c r="H84" s="817" t="s">
        <v>3458</v>
      </c>
      <c r="I84" s="817" t="s">
        <v>112</v>
      </c>
      <c r="J84" s="817"/>
      <c r="K84" s="386" t="s">
        <v>3459</v>
      </c>
      <c r="L84" s="586"/>
      <c r="M84" s="586"/>
      <c r="N84" s="586"/>
      <c r="O84" s="586"/>
      <c r="P84" s="586"/>
      <c r="Q84" s="586"/>
      <c r="R84" s="586"/>
      <c r="S84" s="587"/>
      <c r="T84" s="587"/>
      <c r="U84" s="587"/>
      <c r="V84" s="587"/>
      <c r="W84" s="587"/>
      <c r="X84" s="587"/>
      <c r="Y84" s="587"/>
      <c r="Z84" s="587"/>
      <c r="AA84" s="587"/>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row>
    <row r="85" spans="1:87" s="265" customFormat="1" ht="50.25" customHeight="1" x14ac:dyDescent="0.2">
      <c r="A85" s="241"/>
      <c r="B85" s="821" t="s">
        <v>3377</v>
      </c>
      <c r="C85" s="817" t="s">
        <v>965</v>
      </c>
      <c r="D85" s="822" t="s">
        <v>112</v>
      </c>
      <c r="E85" s="817" t="s">
        <v>1654</v>
      </c>
      <c r="F85" s="817" t="s">
        <v>3378</v>
      </c>
      <c r="G85" s="817" t="s">
        <v>3379</v>
      </c>
      <c r="H85" s="817" t="s">
        <v>3380</v>
      </c>
      <c r="I85" s="817" t="s">
        <v>3381</v>
      </c>
      <c r="J85" s="817"/>
      <c r="K85" s="386" t="s">
        <v>3382</v>
      </c>
      <c r="L85" s="586"/>
      <c r="M85" s="586"/>
      <c r="N85" s="586"/>
      <c r="O85" s="586"/>
      <c r="P85" s="586"/>
      <c r="Q85" s="586"/>
      <c r="R85" s="586"/>
      <c r="S85" s="587"/>
      <c r="T85" s="587"/>
      <c r="U85" s="587"/>
      <c r="V85" s="587"/>
      <c r="W85" s="587"/>
      <c r="X85" s="587"/>
      <c r="Y85" s="587"/>
      <c r="Z85" s="587"/>
      <c r="AA85" s="587"/>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row>
    <row r="86" spans="1:87" s="265" customFormat="1" ht="50.25" customHeight="1" x14ac:dyDescent="0.2">
      <c r="A86" s="241"/>
      <c r="B86" s="821" t="s">
        <v>3356</v>
      </c>
      <c r="C86" s="817" t="s">
        <v>169</v>
      </c>
      <c r="D86" s="822" t="s">
        <v>3357</v>
      </c>
      <c r="E86" s="817" t="s">
        <v>112</v>
      </c>
      <c r="F86" s="817" t="s">
        <v>3358</v>
      </c>
      <c r="G86" s="817" t="s">
        <v>112</v>
      </c>
      <c r="H86" s="817" t="s">
        <v>112</v>
      </c>
      <c r="I86" s="817" t="s">
        <v>3359</v>
      </c>
      <c r="J86" s="817"/>
      <c r="K86" s="386" t="s">
        <v>3360</v>
      </c>
      <c r="L86" s="586"/>
      <c r="M86" s="586"/>
      <c r="N86" s="586"/>
      <c r="O86" s="586"/>
      <c r="P86" s="586"/>
      <c r="Q86" s="586"/>
      <c r="R86" s="586"/>
      <c r="S86" s="587"/>
      <c r="T86" s="587"/>
      <c r="U86" s="587"/>
      <c r="V86" s="587"/>
      <c r="W86" s="587"/>
      <c r="X86" s="587"/>
      <c r="Y86" s="587"/>
      <c r="Z86" s="587"/>
      <c r="AA86" s="587"/>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row>
    <row r="87" spans="1:87" s="250" customFormat="1" ht="50.25" customHeight="1" x14ac:dyDescent="0.2">
      <c r="A87" s="241"/>
      <c r="B87" s="821" t="s">
        <v>3352</v>
      </c>
      <c r="C87" s="820" t="s">
        <v>169</v>
      </c>
      <c r="D87" s="829" t="s">
        <v>3353</v>
      </c>
      <c r="E87" s="820" t="s">
        <v>112</v>
      </c>
      <c r="F87" s="820" t="s">
        <v>3354</v>
      </c>
      <c r="G87" s="820" t="s">
        <v>112</v>
      </c>
      <c r="H87" s="820" t="s">
        <v>112</v>
      </c>
      <c r="I87" s="820" t="s">
        <v>112</v>
      </c>
      <c r="J87" s="820"/>
      <c r="K87" s="825" t="s">
        <v>3355</v>
      </c>
      <c r="L87" s="586"/>
      <c r="M87" s="586"/>
      <c r="N87" s="586"/>
      <c r="O87" s="586"/>
      <c r="P87" s="586"/>
      <c r="Q87" s="586"/>
      <c r="R87" s="586"/>
      <c r="S87" s="587"/>
      <c r="T87" s="587"/>
      <c r="U87" s="587"/>
      <c r="V87" s="587"/>
      <c r="W87" s="587"/>
      <c r="X87" s="587"/>
      <c r="Y87" s="587"/>
      <c r="Z87" s="587"/>
      <c r="AA87" s="587"/>
    </row>
    <row r="88" spans="1:87" s="250" customFormat="1" ht="50.25" customHeight="1" x14ac:dyDescent="0.2">
      <c r="A88" s="241"/>
      <c r="B88" s="821" t="s">
        <v>3242</v>
      </c>
      <c r="C88" s="817" t="s">
        <v>169</v>
      </c>
      <c r="D88" s="829" t="s">
        <v>3245</v>
      </c>
      <c r="E88" s="820" t="s">
        <v>112</v>
      </c>
      <c r="F88" s="820" t="s">
        <v>3243</v>
      </c>
      <c r="G88" s="820" t="s">
        <v>112</v>
      </c>
      <c r="H88" s="820" t="s">
        <v>112</v>
      </c>
      <c r="I88" s="820" t="s">
        <v>112</v>
      </c>
      <c r="J88" s="820" t="s">
        <v>112</v>
      </c>
      <c r="K88" s="825" t="s">
        <v>3244</v>
      </c>
      <c r="L88" s="586"/>
      <c r="M88" s="586"/>
      <c r="N88" s="586"/>
      <c r="O88" s="586"/>
      <c r="P88" s="586"/>
      <c r="Q88" s="586"/>
      <c r="R88" s="586"/>
      <c r="S88" s="587"/>
      <c r="T88" s="587"/>
      <c r="U88" s="587"/>
      <c r="V88" s="587"/>
      <c r="W88" s="587"/>
      <c r="X88" s="587"/>
      <c r="Y88" s="587"/>
      <c r="Z88" s="587"/>
      <c r="AA88" s="587"/>
    </row>
    <row r="89" spans="1:87" s="265" customFormat="1" ht="50.25" customHeight="1" x14ac:dyDescent="0.2">
      <c r="A89" s="241"/>
      <c r="B89" s="821" t="s">
        <v>3057</v>
      </c>
      <c r="C89" s="817" t="s">
        <v>169</v>
      </c>
      <c r="D89" s="822">
        <v>77</v>
      </c>
      <c r="E89" s="817" t="s">
        <v>112</v>
      </c>
      <c r="F89" s="817" t="s">
        <v>3058</v>
      </c>
      <c r="G89" s="817" t="s">
        <v>3059</v>
      </c>
      <c r="H89" s="817" t="s">
        <v>3059</v>
      </c>
      <c r="I89" s="817" t="s">
        <v>112</v>
      </c>
      <c r="J89" s="817" t="s">
        <v>112</v>
      </c>
      <c r="K89" s="386" t="s">
        <v>3060</v>
      </c>
      <c r="L89" s="586"/>
      <c r="M89" s="586"/>
      <c r="N89" s="586"/>
      <c r="O89" s="586"/>
      <c r="P89" s="586"/>
      <c r="Q89" s="586"/>
      <c r="R89" s="586"/>
      <c r="S89" s="587"/>
      <c r="T89" s="587"/>
      <c r="U89" s="587"/>
      <c r="V89" s="587"/>
      <c r="W89" s="587"/>
      <c r="X89" s="587"/>
      <c r="Y89" s="587"/>
      <c r="Z89" s="587"/>
      <c r="AA89" s="587"/>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row>
    <row r="90" spans="1:87" s="265" customFormat="1" ht="50.25" customHeight="1" x14ac:dyDescent="0.2">
      <c r="A90" s="241"/>
      <c r="B90" s="821" t="s">
        <v>3054</v>
      </c>
      <c r="C90" s="817" t="s">
        <v>169</v>
      </c>
      <c r="D90" s="822">
        <v>87</v>
      </c>
      <c r="E90" s="817" t="s">
        <v>112</v>
      </c>
      <c r="F90" s="817" t="s">
        <v>3055</v>
      </c>
      <c r="G90" s="817" t="s">
        <v>3056</v>
      </c>
      <c r="H90" s="817" t="s">
        <v>3056</v>
      </c>
      <c r="I90" s="817" t="s">
        <v>112</v>
      </c>
      <c r="J90" s="817" t="s">
        <v>112</v>
      </c>
      <c r="K90" s="386" t="s">
        <v>2444</v>
      </c>
      <c r="L90" s="586"/>
      <c r="M90" s="586"/>
      <c r="N90" s="586"/>
      <c r="O90" s="586"/>
      <c r="P90" s="586"/>
      <c r="Q90" s="586"/>
      <c r="R90" s="586"/>
      <c r="S90" s="587"/>
      <c r="T90" s="587"/>
      <c r="U90" s="587"/>
      <c r="V90" s="587"/>
      <c r="W90" s="587"/>
      <c r="X90" s="587"/>
      <c r="Y90" s="587"/>
      <c r="Z90" s="587"/>
      <c r="AA90" s="587"/>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row>
    <row r="91" spans="1:87" s="265" customFormat="1" ht="42" customHeight="1" x14ac:dyDescent="0.2">
      <c r="A91" s="241"/>
      <c r="B91" s="821" t="s">
        <v>3000</v>
      </c>
      <c r="C91" s="817" t="s">
        <v>965</v>
      </c>
      <c r="D91" s="822">
        <v>199</v>
      </c>
      <c r="E91" s="817">
        <v>99</v>
      </c>
      <c r="F91" s="817" t="s">
        <v>3007</v>
      </c>
      <c r="G91" s="817" t="s">
        <v>3013</v>
      </c>
      <c r="H91" s="817" t="s">
        <v>3014</v>
      </c>
      <c r="I91" s="817" t="s">
        <v>112</v>
      </c>
      <c r="J91" s="817" t="s">
        <v>112</v>
      </c>
      <c r="K91" s="386" t="s">
        <v>112</v>
      </c>
      <c r="L91" s="586"/>
      <c r="M91" s="586"/>
      <c r="N91" s="586"/>
      <c r="O91" s="586"/>
      <c r="P91" s="586"/>
      <c r="Q91" s="586"/>
      <c r="R91" s="586"/>
      <c r="S91" s="587"/>
      <c r="T91" s="587"/>
      <c r="U91" s="587"/>
      <c r="V91" s="587"/>
      <c r="W91" s="587"/>
      <c r="X91" s="587"/>
      <c r="Y91" s="587"/>
      <c r="Z91" s="587"/>
      <c r="AA91" s="587"/>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row>
    <row r="92" spans="1:87" s="265" customFormat="1" ht="42" customHeight="1" x14ac:dyDescent="0.2">
      <c r="A92" s="241"/>
      <c r="B92" s="821" t="s">
        <v>3001</v>
      </c>
      <c r="C92" s="817" t="s">
        <v>965</v>
      </c>
      <c r="D92" s="822">
        <v>259</v>
      </c>
      <c r="E92" s="817">
        <v>149</v>
      </c>
      <c r="F92" s="817" t="s">
        <v>3011</v>
      </c>
      <c r="G92" s="817" t="s">
        <v>3014</v>
      </c>
      <c r="H92" s="817" t="s">
        <v>3014</v>
      </c>
      <c r="I92" s="817" t="s">
        <v>3012</v>
      </c>
      <c r="J92" s="817" t="s">
        <v>112</v>
      </c>
      <c r="K92" s="386" t="s">
        <v>112</v>
      </c>
      <c r="L92" s="586"/>
      <c r="M92" s="586"/>
      <c r="N92" s="586"/>
      <c r="O92" s="586"/>
      <c r="P92" s="586"/>
      <c r="Q92" s="586"/>
      <c r="R92" s="586"/>
      <c r="S92" s="587"/>
      <c r="T92" s="587"/>
      <c r="U92" s="587"/>
      <c r="V92" s="587"/>
      <c r="W92" s="587"/>
      <c r="X92" s="587"/>
      <c r="Y92" s="587"/>
      <c r="Z92" s="587"/>
      <c r="AA92" s="587"/>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row>
    <row r="93" spans="1:87" s="265" customFormat="1" ht="42" customHeight="1" x14ac:dyDescent="0.2">
      <c r="A93" s="241"/>
      <c r="B93" s="821" t="s">
        <v>3002</v>
      </c>
      <c r="C93" s="817" t="s">
        <v>965</v>
      </c>
      <c r="D93" s="822">
        <v>325</v>
      </c>
      <c r="E93" s="817">
        <v>225</v>
      </c>
      <c r="F93" s="817" t="s">
        <v>3008</v>
      </c>
      <c r="G93" s="817" t="s">
        <v>3017</v>
      </c>
      <c r="H93" s="817" t="s">
        <v>3019</v>
      </c>
      <c r="I93" s="817" t="s">
        <v>112</v>
      </c>
      <c r="J93" s="817" t="s">
        <v>112</v>
      </c>
      <c r="K93" s="386" t="s">
        <v>1967</v>
      </c>
      <c r="L93" s="586"/>
      <c r="M93" s="586"/>
      <c r="N93" s="586"/>
      <c r="O93" s="586"/>
      <c r="P93" s="586"/>
      <c r="Q93" s="586"/>
      <c r="R93" s="586"/>
      <c r="S93" s="587"/>
      <c r="T93" s="587"/>
      <c r="U93" s="587"/>
      <c r="V93" s="587"/>
      <c r="W93" s="587"/>
      <c r="X93" s="587"/>
      <c r="Y93" s="587"/>
      <c r="Z93" s="587"/>
      <c r="AA93" s="587"/>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row>
    <row r="94" spans="1:87" s="265" customFormat="1" ht="42" customHeight="1" x14ac:dyDescent="0.2">
      <c r="A94" s="241"/>
      <c r="B94" s="821" t="s">
        <v>3003</v>
      </c>
      <c r="C94" s="817" t="s">
        <v>965</v>
      </c>
      <c r="D94" s="822">
        <v>425</v>
      </c>
      <c r="E94" s="817">
        <v>325</v>
      </c>
      <c r="F94" s="817" t="s">
        <v>3009</v>
      </c>
      <c r="G94" s="817" t="s">
        <v>3018</v>
      </c>
      <c r="H94" s="817" t="s">
        <v>3014</v>
      </c>
      <c r="I94" s="817" t="s">
        <v>112</v>
      </c>
      <c r="J94" s="817" t="s">
        <v>112</v>
      </c>
      <c r="K94" s="386" t="s">
        <v>3023</v>
      </c>
      <c r="L94" s="586"/>
      <c r="M94" s="586"/>
      <c r="N94" s="586"/>
      <c r="O94" s="586"/>
      <c r="P94" s="586"/>
      <c r="Q94" s="586"/>
      <c r="R94" s="586"/>
      <c r="S94" s="587"/>
      <c r="T94" s="587"/>
      <c r="U94" s="587"/>
      <c r="V94" s="587"/>
      <c r="W94" s="587"/>
      <c r="X94" s="587"/>
      <c r="Y94" s="587"/>
      <c r="Z94" s="587"/>
      <c r="AA94" s="587"/>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row>
    <row r="95" spans="1:87" s="265" customFormat="1" ht="42" customHeight="1" x14ac:dyDescent="0.2">
      <c r="A95" s="241"/>
      <c r="B95" s="821" t="s">
        <v>3004</v>
      </c>
      <c r="C95" s="817" t="s">
        <v>965</v>
      </c>
      <c r="D95" s="822">
        <v>625</v>
      </c>
      <c r="E95" s="817">
        <v>525</v>
      </c>
      <c r="F95" s="817" t="s">
        <v>3010</v>
      </c>
      <c r="G95" s="817" t="s">
        <v>3015</v>
      </c>
      <c r="H95" s="817" t="s">
        <v>3021</v>
      </c>
      <c r="I95" s="817" t="s">
        <v>112</v>
      </c>
      <c r="J95" s="817" t="s">
        <v>112</v>
      </c>
      <c r="K95" s="386" t="s">
        <v>3024</v>
      </c>
      <c r="L95" s="586"/>
      <c r="M95" s="586"/>
      <c r="N95" s="586"/>
      <c r="O95" s="586"/>
      <c r="P95" s="586"/>
      <c r="Q95" s="586"/>
      <c r="R95" s="586"/>
      <c r="S95" s="587"/>
      <c r="T95" s="587"/>
      <c r="U95" s="587"/>
      <c r="V95" s="587"/>
      <c r="W95" s="587"/>
      <c r="X95" s="587"/>
      <c r="Y95" s="587"/>
      <c r="Z95" s="587"/>
      <c r="AA95" s="587"/>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row>
    <row r="96" spans="1:87" s="265" customFormat="1" ht="42" customHeight="1" x14ac:dyDescent="0.2">
      <c r="A96" s="241"/>
      <c r="B96" s="821" t="s">
        <v>3005</v>
      </c>
      <c r="C96" s="817" t="s">
        <v>965</v>
      </c>
      <c r="D96" s="822">
        <v>825</v>
      </c>
      <c r="E96" s="817">
        <v>725</v>
      </c>
      <c r="F96" s="817" t="s">
        <v>112</v>
      </c>
      <c r="G96" s="817" t="s">
        <v>3016</v>
      </c>
      <c r="H96" s="817" t="s">
        <v>3020</v>
      </c>
      <c r="I96" s="817" t="s">
        <v>112</v>
      </c>
      <c r="J96" s="817" t="s">
        <v>112</v>
      </c>
      <c r="K96" s="386" t="s">
        <v>3025</v>
      </c>
      <c r="L96" s="586"/>
      <c r="M96" s="586"/>
      <c r="N96" s="586"/>
      <c r="O96" s="586"/>
      <c r="P96" s="586"/>
      <c r="Q96" s="586"/>
      <c r="R96" s="586"/>
      <c r="S96" s="587"/>
      <c r="T96" s="587"/>
      <c r="U96" s="587"/>
      <c r="V96" s="587"/>
      <c r="W96" s="587"/>
      <c r="X96" s="587"/>
      <c r="Y96" s="587"/>
      <c r="Z96" s="587"/>
      <c r="AA96" s="587"/>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row>
    <row r="97" spans="1:87" s="265" customFormat="1" ht="42" customHeight="1" x14ac:dyDescent="0.2">
      <c r="A97" s="241"/>
      <c r="B97" s="821" t="s">
        <v>3006</v>
      </c>
      <c r="C97" s="817" t="s">
        <v>965</v>
      </c>
      <c r="D97" s="822">
        <v>1600</v>
      </c>
      <c r="E97" s="817">
        <v>1500</v>
      </c>
      <c r="F97" s="817" t="s">
        <v>112</v>
      </c>
      <c r="G97" s="817" t="s">
        <v>3016</v>
      </c>
      <c r="H97" s="817" t="s">
        <v>3022</v>
      </c>
      <c r="I97" s="817" t="s">
        <v>112</v>
      </c>
      <c r="J97" s="817" t="s">
        <v>112</v>
      </c>
      <c r="K97" s="386" t="s">
        <v>3026</v>
      </c>
      <c r="L97" s="586"/>
      <c r="M97" s="586"/>
      <c r="N97" s="586"/>
      <c r="O97" s="586"/>
      <c r="P97" s="586"/>
      <c r="Q97" s="586"/>
      <c r="R97" s="586"/>
      <c r="S97" s="587"/>
      <c r="T97" s="587"/>
      <c r="U97" s="587"/>
      <c r="V97" s="587"/>
      <c r="W97" s="587"/>
      <c r="X97" s="587"/>
      <c r="Y97" s="587"/>
      <c r="Z97" s="587"/>
      <c r="AA97" s="587"/>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row>
    <row r="98" spans="1:87" s="265" customFormat="1" ht="42" customHeight="1" x14ac:dyDescent="0.2">
      <c r="A98" s="241"/>
      <c r="B98" s="821" t="s">
        <v>2912</v>
      </c>
      <c r="C98" s="817" t="s">
        <v>169</v>
      </c>
      <c r="D98" s="822" t="s">
        <v>2913</v>
      </c>
      <c r="E98" s="817" t="s">
        <v>943</v>
      </c>
      <c r="F98" s="817" t="s">
        <v>2914</v>
      </c>
      <c r="G98" s="817" t="s">
        <v>2915</v>
      </c>
      <c r="H98" s="817" t="s">
        <v>2915</v>
      </c>
      <c r="I98" s="817" t="s">
        <v>2916</v>
      </c>
      <c r="J98" s="817" t="s">
        <v>943</v>
      </c>
      <c r="K98" s="386" t="s">
        <v>2444</v>
      </c>
      <c r="L98" s="586"/>
      <c r="M98" s="586"/>
      <c r="N98" s="586"/>
      <c r="O98" s="586"/>
      <c r="P98" s="586"/>
      <c r="Q98" s="586"/>
      <c r="R98" s="586"/>
      <c r="S98" s="587"/>
      <c r="T98" s="587"/>
      <c r="U98" s="587"/>
      <c r="V98" s="587"/>
      <c r="W98" s="587"/>
      <c r="X98" s="587"/>
      <c r="Y98" s="587"/>
      <c r="Z98" s="587"/>
      <c r="AA98" s="587"/>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row>
    <row r="99" spans="1:87" s="265" customFormat="1" ht="35.25" customHeight="1" x14ac:dyDescent="0.2">
      <c r="A99" s="241"/>
      <c r="B99" s="821" t="s">
        <v>2900</v>
      </c>
      <c r="C99" s="817" t="s">
        <v>169</v>
      </c>
      <c r="D99" s="822" t="s">
        <v>2897</v>
      </c>
      <c r="E99" s="817" t="s">
        <v>943</v>
      </c>
      <c r="F99" s="817" t="s">
        <v>2899</v>
      </c>
      <c r="G99" s="817" t="s">
        <v>943</v>
      </c>
      <c r="H99" s="817" t="s">
        <v>943</v>
      </c>
      <c r="I99" s="817" t="s">
        <v>2898</v>
      </c>
      <c r="J99" s="817" t="s">
        <v>943</v>
      </c>
      <c r="K99" s="386" t="s">
        <v>967</v>
      </c>
      <c r="L99" s="586"/>
      <c r="M99" s="586"/>
      <c r="N99" s="586"/>
      <c r="O99" s="586"/>
      <c r="P99" s="586"/>
      <c r="Q99" s="586"/>
      <c r="R99" s="586"/>
      <c r="S99" s="587"/>
      <c r="T99" s="587"/>
      <c r="U99" s="587"/>
      <c r="V99" s="587"/>
      <c r="W99" s="587"/>
      <c r="X99" s="587"/>
      <c r="Y99" s="587"/>
      <c r="Z99" s="587"/>
      <c r="AA99" s="587"/>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row>
    <row r="100" spans="1:87" s="265" customFormat="1" ht="35.25" customHeight="1" x14ac:dyDescent="0.2">
      <c r="A100" s="241"/>
      <c r="B100" s="821" t="s">
        <v>2883</v>
      </c>
      <c r="C100" s="817" t="s">
        <v>169</v>
      </c>
      <c r="D100" s="822" t="s">
        <v>2882</v>
      </c>
      <c r="E100" s="817" t="s">
        <v>943</v>
      </c>
      <c r="F100" s="817" t="s">
        <v>943</v>
      </c>
      <c r="G100" s="817" t="s">
        <v>2884</v>
      </c>
      <c r="H100" s="817" t="s">
        <v>943</v>
      </c>
      <c r="I100" s="817" t="s">
        <v>943</v>
      </c>
      <c r="J100" s="817" t="s">
        <v>943</v>
      </c>
      <c r="K100" s="386" t="s">
        <v>2885</v>
      </c>
      <c r="L100" s="586"/>
      <c r="M100" s="586"/>
      <c r="N100" s="586"/>
      <c r="O100" s="586"/>
      <c r="P100" s="586"/>
      <c r="Q100" s="586"/>
      <c r="R100" s="586"/>
      <c r="S100" s="587"/>
      <c r="T100" s="587"/>
      <c r="U100" s="587"/>
      <c r="V100" s="587"/>
      <c r="W100" s="587"/>
      <c r="X100" s="587"/>
      <c r="Y100" s="587"/>
      <c r="Z100" s="587"/>
      <c r="AA100" s="587"/>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row>
    <row r="101" spans="1:87" s="250" customFormat="1" ht="35.25" customHeight="1" x14ac:dyDescent="0.2">
      <c r="A101" s="241"/>
      <c r="B101" s="824" t="s">
        <v>2886</v>
      </c>
      <c r="C101" s="820" t="s">
        <v>169</v>
      </c>
      <c r="D101" s="829" t="s">
        <v>1823</v>
      </c>
      <c r="E101" s="820" t="s">
        <v>943</v>
      </c>
      <c r="F101" s="820" t="s">
        <v>943</v>
      </c>
      <c r="G101" s="820" t="s">
        <v>2884</v>
      </c>
      <c r="H101" s="820" t="s">
        <v>943</v>
      </c>
      <c r="I101" s="820" t="s">
        <v>943</v>
      </c>
      <c r="J101" s="820" t="s">
        <v>943</v>
      </c>
      <c r="K101" s="825" t="s">
        <v>1773</v>
      </c>
      <c r="L101" s="586"/>
      <c r="M101" s="586"/>
      <c r="N101" s="586"/>
      <c r="O101" s="586"/>
      <c r="P101" s="586"/>
      <c r="Q101" s="586"/>
      <c r="R101" s="586"/>
      <c r="S101" s="587"/>
      <c r="T101" s="587"/>
      <c r="U101" s="587"/>
      <c r="V101" s="587"/>
      <c r="W101" s="587"/>
      <c r="X101" s="587"/>
      <c r="Y101" s="587"/>
      <c r="Z101" s="587"/>
      <c r="AA101" s="587"/>
    </row>
    <row r="102" spans="1:87" s="250" customFormat="1" ht="35.25" customHeight="1" x14ac:dyDescent="0.2">
      <c r="A102" s="241"/>
      <c r="B102" s="824" t="s">
        <v>2887</v>
      </c>
      <c r="C102" s="820" t="s">
        <v>169</v>
      </c>
      <c r="D102" s="829" t="s">
        <v>973</v>
      </c>
      <c r="E102" s="820" t="s">
        <v>943</v>
      </c>
      <c r="F102" s="820" t="s">
        <v>943</v>
      </c>
      <c r="G102" s="820" t="s">
        <v>943</v>
      </c>
      <c r="H102" s="820" t="s">
        <v>2888</v>
      </c>
      <c r="I102" s="820" t="s">
        <v>943</v>
      </c>
      <c r="J102" s="820" t="s">
        <v>943</v>
      </c>
      <c r="K102" s="825" t="s">
        <v>1773</v>
      </c>
      <c r="L102" s="586"/>
      <c r="M102" s="586"/>
      <c r="N102" s="586"/>
      <c r="O102" s="586"/>
      <c r="P102" s="586"/>
      <c r="Q102" s="586"/>
      <c r="R102" s="586"/>
      <c r="S102" s="587"/>
      <c r="T102" s="587"/>
      <c r="U102" s="587"/>
      <c r="V102" s="587"/>
      <c r="W102" s="587"/>
      <c r="X102" s="587"/>
      <c r="Y102" s="587"/>
      <c r="Z102" s="587"/>
      <c r="AA102" s="587"/>
    </row>
    <row r="103" spans="1:87" s="250" customFormat="1" ht="35.25" customHeight="1" x14ac:dyDescent="0.2">
      <c r="A103" s="241"/>
      <c r="B103" s="824" t="s">
        <v>2742</v>
      </c>
      <c r="C103" s="820" t="s">
        <v>169</v>
      </c>
      <c r="D103" s="829" t="s">
        <v>969</v>
      </c>
      <c r="E103" s="820" t="s">
        <v>943</v>
      </c>
      <c r="F103" s="820" t="s">
        <v>2889</v>
      </c>
      <c r="G103" s="820" t="s">
        <v>943</v>
      </c>
      <c r="H103" s="820" t="s">
        <v>943</v>
      </c>
      <c r="I103" s="820" t="s">
        <v>943</v>
      </c>
      <c r="J103" s="820" t="s">
        <v>943</v>
      </c>
      <c r="K103" s="825" t="s">
        <v>2890</v>
      </c>
      <c r="L103" s="586"/>
      <c r="M103" s="586"/>
      <c r="N103" s="586"/>
      <c r="O103" s="586"/>
      <c r="P103" s="586"/>
      <c r="Q103" s="586"/>
      <c r="R103" s="586"/>
      <c r="S103" s="587"/>
      <c r="T103" s="587"/>
      <c r="U103" s="587"/>
      <c r="V103" s="587"/>
      <c r="W103" s="587"/>
      <c r="X103" s="587"/>
      <c r="Y103" s="587"/>
      <c r="Z103" s="587"/>
      <c r="AA103" s="587"/>
    </row>
    <row r="104" spans="1:87" s="250" customFormat="1" ht="35.25" customHeight="1" x14ac:dyDescent="0.2">
      <c r="A104" s="241"/>
      <c r="B104" s="824" t="s">
        <v>2891</v>
      </c>
      <c r="C104" s="820" t="s">
        <v>169</v>
      </c>
      <c r="D104" s="829" t="s">
        <v>2414</v>
      </c>
      <c r="E104" s="820" t="s">
        <v>943</v>
      </c>
      <c r="F104" s="820" t="s">
        <v>2892</v>
      </c>
      <c r="G104" s="820" t="s">
        <v>943</v>
      </c>
      <c r="H104" s="820" t="s">
        <v>943</v>
      </c>
      <c r="I104" s="820" t="s">
        <v>943</v>
      </c>
      <c r="J104" s="820" t="s">
        <v>943</v>
      </c>
      <c r="K104" s="825" t="s">
        <v>1773</v>
      </c>
      <c r="L104" s="586"/>
      <c r="M104" s="586"/>
      <c r="N104" s="586"/>
      <c r="O104" s="586"/>
      <c r="P104" s="586"/>
      <c r="Q104" s="586"/>
      <c r="R104" s="586"/>
      <c r="S104" s="587"/>
      <c r="T104" s="587"/>
      <c r="U104" s="587"/>
      <c r="V104" s="587"/>
      <c r="W104" s="587"/>
      <c r="X104" s="587"/>
      <c r="Y104" s="587"/>
      <c r="Z104" s="587"/>
      <c r="AA104" s="587"/>
    </row>
    <row r="105" spans="1:87" s="250" customFormat="1" ht="35.25" customHeight="1" x14ac:dyDescent="0.2">
      <c r="A105" s="241"/>
      <c r="B105" s="824" t="s">
        <v>2893</v>
      </c>
      <c r="C105" s="820" t="s">
        <v>169</v>
      </c>
      <c r="D105" s="829" t="s">
        <v>2894</v>
      </c>
      <c r="E105" s="820" t="s">
        <v>943</v>
      </c>
      <c r="F105" s="820" t="s">
        <v>2895</v>
      </c>
      <c r="G105" s="820" t="s">
        <v>943</v>
      </c>
      <c r="H105" s="820" t="s">
        <v>943</v>
      </c>
      <c r="I105" s="820" t="s">
        <v>943</v>
      </c>
      <c r="J105" s="820" t="s">
        <v>943</v>
      </c>
      <c r="K105" s="825" t="s">
        <v>2896</v>
      </c>
      <c r="L105" s="586"/>
      <c r="M105" s="586"/>
      <c r="N105" s="586"/>
      <c r="O105" s="586"/>
      <c r="P105" s="586"/>
      <c r="Q105" s="586"/>
      <c r="R105" s="586"/>
      <c r="S105" s="587"/>
      <c r="T105" s="587"/>
      <c r="U105" s="587"/>
      <c r="V105" s="587"/>
      <c r="W105" s="587"/>
      <c r="X105" s="587"/>
      <c r="Y105" s="587"/>
      <c r="Z105" s="587"/>
      <c r="AA105" s="587"/>
    </row>
    <row r="106" spans="1:87" s="265" customFormat="1" ht="35.25" customHeight="1" x14ac:dyDescent="0.2">
      <c r="A106" s="241"/>
      <c r="B106" s="821" t="s">
        <v>2742</v>
      </c>
      <c r="C106" s="817" t="s">
        <v>169</v>
      </c>
      <c r="D106" s="822" t="s">
        <v>969</v>
      </c>
      <c r="E106" s="817" t="s">
        <v>943</v>
      </c>
      <c r="F106" s="817" t="s">
        <v>943</v>
      </c>
      <c r="G106" s="817" t="s">
        <v>2752</v>
      </c>
      <c r="H106" s="817" t="s">
        <v>943</v>
      </c>
      <c r="I106" s="817" t="s">
        <v>943</v>
      </c>
      <c r="J106" s="817" t="s">
        <v>943</v>
      </c>
      <c r="K106" s="386" t="s">
        <v>2755</v>
      </c>
      <c r="L106" s="586"/>
      <c r="M106" s="586"/>
      <c r="N106" s="586"/>
      <c r="O106" s="586"/>
      <c r="P106" s="586"/>
      <c r="Q106" s="586"/>
      <c r="R106" s="586"/>
      <c r="S106" s="587"/>
      <c r="T106" s="587"/>
      <c r="U106" s="587"/>
      <c r="V106" s="587"/>
      <c r="W106" s="587"/>
      <c r="X106" s="587"/>
      <c r="Y106" s="587"/>
      <c r="Z106" s="587"/>
      <c r="AA106" s="587"/>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row>
    <row r="107" spans="1:87" s="265" customFormat="1" ht="35.25" customHeight="1" x14ac:dyDescent="0.2">
      <c r="A107" s="241"/>
      <c r="B107" s="821" t="s">
        <v>2743</v>
      </c>
      <c r="C107" s="817" t="s">
        <v>169</v>
      </c>
      <c r="D107" s="822" t="s">
        <v>2748</v>
      </c>
      <c r="E107" s="817" t="s">
        <v>943</v>
      </c>
      <c r="F107" s="817" t="s">
        <v>943</v>
      </c>
      <c r="G107" s="817" t="s">
        <v>2752</v>
      </c>
      <c r="H107" s="817" t="s">
        <v>943</v>
      </c>
      <c r="I107" s="817" t="s">
        <v>943</v>
      </c>
      <c r="J107" s="817" t="s">
        <v>943</v>
      </c>
      <c r="K107" s="386" t="s">
        <v>2756</v>
      </c>
      <c r="L107" s="586"/>
      <c r="M107" s="586"/>
      <c r="N107" s="586"/>
      <c r="O107" s="586"/>
      <c r="P107" s="586"/>
      <c r="Q107" s="586"/>
      <c r="R107" s="586"/>
      <c r="S107" s="587"/>
      <c r="T107" s="587"/>
      <c r="U107" s="587"/>
      <c r="V107" s="587"/>
      <c r="W107" s="587"/>
      <c r="X107" s="587"/>
      <c r="Y107" s="587"/>
      <c r="Z107" s="587"/>
      <c r="AA107" s="587"/>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row>
    <row r="108" spans="1:87" s="265" customFormat="1" ht="35.25" customHeight="1" x14ac:dyDescent="0.2">
      <c r="A108" s="241"/>
      <c r="B108" s="821" t="s">
        <v>2744</v>
      </c>
      <c r="C108" s="817" t="s">
        <v>169</v>
      </c>
      <c r="D108" s="822" t="s">
        <v>2749</v>
      </c>
      <c r="E108" s="817" t="s">
        <v>943</v>
      </c>
      <c r="F108" s="817" t="s">
        <v>943</v>
      </c>
      <c r="G108" s="817" t="s">
        <v>2753</v>
      </c>
      <c r="H108" s="817" t="s">
        <v>943</v>
      </c>
      <c r="I108" s="817" t="s">
        <v>943</v>
      </c>
      <c r="J108" s="817" t="s">
        <v>943</v>
      </c>
      <c r="K108" s="386" t="s">
        <v>2755</v>
      </c>
      <c r="L108" s="586"/>
      <c r="M108" s="586"/>
      <c r="N108" s="586"/>
      <c r="O108" s="586"/>
      <c r="P108" s="586"/>
      <c r="Q108" s="586"/>
      <c r="R108" s="586"/>
      <c r="S108" s="587"/>
      <c r="T108" s="587"/>
      <c r="U108" s="587"/>
      <c r="V108" s="587"/>
      <c r="W108" s="587"/>
      <c r="X108" s="587"/>
      <c r="Y108" s="587"/>
      <c r="Z108" s="587"/>
      <c r="AA108" s="587"/>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row>
    <row r="109" spans="1:87" s="265" customFormat="1" ht="35.25" customHeight="1" x14ac:dyDescent="0.2">
      <c r="A109" s="241"/>
      <c r="B109" s="821" t="s">
        <v>2745</v>
      </c>
      <c r="C109" s="817" t="s">
        <v>169</v>
      </c>
      <c r="D109" s="822" t="s">
        <v>2750</v>
      </c>
      <c r="E109" s="817" t="s">
        <v>943</v>
      </c>
      <c r="F109" s="817" t="s">
        <v>943</v>
      </c>
      <c r="G109" s="817" t="s">
        <v>2754</v>
      </c>
      <c r="H109" s="817" t="s">
        <v>943</v>
      </c>
      <c r="I109" s="817" t="s">
        <v>943</v>
      </c>
      <c r="J109" s="817" t="s">
        <v>943</v>
      </c>
      <c r="K109" s="386" t="s">
        <v>2757</v>
      </c>
      <c r="L109" s="586"/>
      <c r="M109" s="586"/>
      <c r="N109" s="586"/>
      <c r="O109" s="586"/>
      <c r="P109" s="586"/>
      <c r="Q109" s="586"/>
      <c r="R109" s="586"/>
      <c r="S109" s="587"/>
      <c r="T109" s="587"/>
      <c r="U109" s="587"/>
      <c r="V109" s="587"/>
      <c r="W109" s="587"/>
      <c r="X109" s="587"/>
      <c r="Y109" s="587"/>
      <c r="Z109" s="587"/>
      <c r="AA109" s="587"/>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row>
    <row r="110" spans="1:87" s="265" customFormat="1" ht="35.25" customHeight="1" x14ac:dyDescent="0.2">
      <c r="A110" s="241"/>
      <c r="B110" s="821" t="s">
        <v>2746</v>
      </c>
      <c r="C110" s="817" t="s">
        <v>169</v>
      </c>
      <c r="D110" s="822" t="s">
        <v>2695</v>
      </c>
      <c r="E110" s="817" t="s">
        <v>943</v>
      </c>
      <c r="F110" s="817" t="s">
        <v>943</v>
      </c>
      <c r="G110" s="817" t="s">
        <v>2753</v>
      </c>
      <c r="H110" s="817" t="s">
        <v>2753</v>
      </c>
      <c r="I110" s="817" t="s">
        <v>943</v>
      </c>
      <c r="J110" s="817" t="s">
        <v>943</v>
      </c>
      <c r="K110" s="386" t="s">
        <v>1773</v>
      </c>
      <c r="L110" s="586"/>
      <c r="M110" s="586"/>
      <c r="N110" s="586"/>
      <c r="O110" s="586"/>
      <c r="P110" s="586"/>
      <c r="Q110" s="586"/>
      <c r="R110" s="586"/>
      <c r="S110" s="587"/>
      <c r="T110" s="587"/>
      <c r="U110" s="587"/>
      <c r="V110" s="587"/>
      <c r="W110" s="587"/>
      <c r="X110" s="587"/>
      <c r="Y110" s="587"/>
      <c r="Z110" s="587"/>
      <c r="AA110" s="587"/>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row>
    <row r="111" spans="1:87" s="265" customFormat="1" ht="35.25" customHeight="1" x14ac:dyDescent="0.2">
      <c r="A111" s="241"/>
      <c r="B111" s="821" t="s">
        <v>2747</v>
      </c>
      <c r="C111" s="817" t="s">
        <v>169</v>
      </c>
      <c r="D111" s="822" t="s">
        <v>2751</v>
      </c>
      <c r="E111" s="817" t="s">
        <v>943</v>
      </c>
      <c r="F111" s="817" t="s">
        <v>943</v>
      </c>
      <c r="G111" s="817" t="s">
        <v>2753</v>
      </c>
      <c r="H111" s="817" t="s">
        <v>2753</v>
      </c>
      <c r="I111" s="817" t="s">
        <v>943</v>
      </c>
      <c r="J111" s="817" t="s">
        <v>943</v>
      </c>
      <c r="K111" s="386" t="s">
        <v>1434</v>
      </c>
      <c r="L111" s="586"/>
      <c r="M111" s="586"/>
      <c r="N111" s="586"/>
      <c r="O111" s="586"/>
      <c r="P111" s="586"/>
      <c r="Q111" s="586"/>
      <c r="R111" s="586"/>
      <c r="S111" s="587"/>
      <c r="T111" s="587"/>
      <c r="U111" s="587"/>
      <c r="V111" s="587"/>
      <c r="W111" s="587"/>
      <c r="X111" s="587"/>
      <c r="Y111" s="587"/>
      <c r="Z111" s="587"/>
      <c r="AA111" s="587"/>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row>
    <row r="112" spans="1:87" s="265" customFormat="1" ht="68.25" customHeight="1" x14ac:dyDescent="0.2">
      <c r="A112" s="241"/>
      <c r="B112" s="821" t="s">
        <v>2439</v>
      </c>
      <c r="C112" s="817" t="s">
        <v>169</v>
      </c>
      <c r="D112" s="822" t="s">
        <v>2440</v>
      </c>
      <c r="E112" s="817" t="s">
        <v>112</v>
      </c>
      <c r="F112" s="817" t="s">
        <v>2441</v>
      </c>
      <c r="G112" s="817" t="s">
        <v>2442</v>
      </c>
      <c r="H112" s="817" t="s">
        <v>2442</v>
      </c>
      <c r="I112" s="817" t="s">
        <v>2443</v>
      </c>
      <c r="J112" s="817" t="s">
        <v>112</v>
      </c>
      <c r="K112" s="386" t="s">
        <v>2444</v>
      </c>
      <c r="L112" s="586"/>
      <c r="M112" s="586"/>
      <c r="N112" s="586"/>
      <c r="O112" s="586"/>
      <c r="P112" s="586"/>
      <c r="Q112" s="586"/>
      <c r="R112" s="586"/>
      <c r="S112" s="587"/>
      <c r="T112" s="587"/>
      <c r="U112" s="587"/>
      <c r="V112" s="587"/>
      <c r="W112" s="587"/>
      <c r="X112" s="587"/>
      <c r="Y112" s="587"/>
      <c r="Z112" s="587"/>
      <c r="AA112" s="587"/>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row>
    <row r="113" spans="1:87" s="265" customFormat="1" ht="68.25" customHeight="1" x14ac:dyDescent="0.2">
      <c r="A113" s="241"/>
      <c r="B113" s="821" t="s">
        <v>2433</v>
      </c>
      <c r="C113" s="817" t="s">
        <v>169</v>
      </c>
      <c r="D113" s="822" t="s">
        <v>2434</v>
      </c>
      <c r="E113" s="817" t="s">
        <v>112</v>
      </c>
      <c r="F113" s="817" t="s">
        <v>2435</v>
      </c>
      <c r="G113" s="817" t="s">
        <v>2436</v>
      </c>
      <c r="H113" s="817" t="s">
        <v>2436</v>
      </c>
      <c r="I113" s="817" t="s">
        <v>2437</v>
      </c>
      <c r="J113" s="817" t="s">
        <v>112</v>
      </c>
      <c r="K113" s="386" t="s">
        <v>2438</v>
      </c>
      <c r="L113" s="586"/>
      <c r="M113" s="586"/>
      <c r="N113" s="586"/>
      <c r="O113" s="586"/>
      <c r="P113" s="586"/>
      <c r="Q113" s="586"/>
      <c r="R113" s="586"/>
      <c r="S113" s="587"/>
      <c r="T113" s="587"/>
      <c r="U113" s="587"/>
      <c r="V113" s="587"/>
      <c r="W113" s="587"/>
      <c r="X113" s="587"/>
      <c r="Y113" s="587"/>
      <c r="Z113" s="587"/>
      <c r="AA113" s="587"/>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row>
    <row r="114" spans="1:87" s="265" customFormat="1" ht="68.25" customHeight="1" x14ac:dyDescent="0.2">
      <c r="A114" s="241"/>
      <c r="B114" s="821" t="s">
        <v>2429</v>
      </c>
      <c r="C114" s="817" t="s">
        <v>169</v>
      </c>
      <c r="D114" s="822" t="s">
        <v>2430</v>
      </c>
      <c r="E114" s="817" t="s">
        <v>112</v>
      </c>
      <c r="F114" s="817" t="s">
        <v>112</v>
      </c>
      <c r="G114" s="817" t="s">
        <v>2431</v>
      </c>
      <c r="H114" s="817" t="s">
        <v>2431</v>
      </c>
      <c r="I114" s="817" t="s">
        <v>112</v>
      </c>
      <c r="J114" s="817" t="s">
        <v>112</v>
      </c>
      <c r="K114" s="386" t="s">
        <v>2432</v>
      </c>
      <c r="L114" s="586"/>
      <c r="M114" s="586"/>
      <c r="N114" s="586"/>
      <c r="O114" s="586"/>
      <c r="P114" s="586"/>
      <c r="Q114" s="586"/>
      <c r="R114" s="586"/>
      <c r="S114" s="587"/>
      <c r="T114" s="587"/>
      <c r="U114" s="587"/>
      <c r="V114" s="587"/>
      <c r="W114" s="587"/>
      <c r="X114" s="587"/>
      <c r="Y114" s="587"/>
      <c r="Z114" s="587"/>
      <c r="AA114" s="587"/>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row>
    <row r="115" spans="1:87" s="265" customFormat="1" ht="68.25" customHeight="1" x14ac:dyDescent="0.2">
      <c r="A115" s="241"/>
      <c r="B115" s="821" t="s">
        <v>2229</v>
      </c>
      <c r="C115" s="817" t="s">
        <v>169</v>
      </c>
      <c r="D115" s="822" t="s">
        <v>2230</v>
      </c>
      <c r="E115" s="817" t="s">
        <v>112</v>
      </c>
      <c r="F115" s="817" t="s">
        <v>112</v>
      </c>
      <c r="G115" s="817" t="s">
        <v>2231</v>
      </c>
      <c r="H115" s="817" t="s">
        <v>2231</v>
      </c>
      <c r="I115" s="817" t="s">
        <v>112</v>
      </c>
      <c r="J115" s="817" t="s">
        <v>112</v>
      </c>
      <c r="K115" s="386" t="s">
        <v>2232</v>
      </c>
      <c r="L115" s="586"/>
      <c r="M115" s="586"/>
      <c r="N115" s="586"/>
      <c r="O115" s="586"/>
      <c r="P115" s="586"/>
      <c r="Q115" s="586"/>
      <c r="R115" s="586"/>
      <c r="S115" s="587"/>
      <c r="T115" s="587"/>
      <c r="U115" s="587"/>
      <c r="V115" s="587"/>
      <c r="W115" s="587"/>
      <c r="X115" s="587"/>
      <c r="Y115" s="587"/>
      <c r="Z115" s="587"/>
      <c r="AA115" s="587"/>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row>
    <row r="116" spans="1:87" s="265" customFormat="1" ht="68.25" customHeight="1" x14ac:dyDescent="0.2">
      <c r="A116" s="241"/>
      <c r="B116" s="821" t="s">
        <v>2233</v>
      </c>
      <c r="C116" s="817" t="s">
        <v>169</v>
      </c>
      <c r="D116" s="822" t="s">
        <v>2234</v>
      </c>
      <c r="E116" s="817" t="s">
        <v>112</v>
      </c>
      <c r="F116" s="817" t="s">
        <v>112</v>
      </c>
      <c r="G116" s="817" t="s">
        <v>2235</v>
      </c>
      <c r="H116" s="817" t="s">
        <v>2235</v>
      </c>
      <c r="I116" s="817" t="s">
        <v>112</v>
      </c>
      <c r="J116" s="817" t="s">
        <v>112</v>
      </c>
      <c r="K116" s="386" t="s">
        <v>2236</v>
      </c>
      <c r="L116" s="586"/>
      <c r="M116" s="586"/>
      <c r="N116" s="586"/>
      <c r="O116" s="586"/>
      <c r="P116" s="586"/>
      <c r="Q116" s="586"/>
      <c r="R116" s="586"/>
      <c r="S116" s="587"/>
      <c r="T116" s="587"/>
      <c r="U116" s="587"/>
      <c r="V116" s="587"/>
      <c r="W116" s="587"/>
      <c r="X116" s="587"/>
      <c r="Y116" s="587"/>
      <c r="Z116" s="587"/>
      <c r="AA116" s="587"/>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row>
    <row r="117" spans="1:87" s="265" customFormat="1" ht="68.25" customHeight="1" x14ac:dyDescent="0.2">
      <c r="A117" s="241"/>
      <c r="B117" s="821" t="s">
        <v>2237</v>
      </c>
      <c r="C117" s="817" t="s">
        <v>169</v>
      </c>
      <c r="D117" s="822" t="s">
        <v>2238</v>
      </c>
      <c r="E117" s="817" t="s">
        <v>112</v>
      </c>
      <c r="F117" s="817">
        <v>444</v>
      </c>
      <c r="G117" s="817">
        <v>222</v>
      </c>
      <c r="H117" s="817">
        <v>222</v>
      </c>
      <c r="I117" s="817" t="s">
        <v>112</v>
      </c>
      <c r="J117" s="817" t="s">
        <v>112</v>
      </c>
      <c r="K117" s="386" t="s">
        <v>2239</v>
      </c>
      <c r="L117" s="586"/>
      <c r="M117" s="586"/>
      <c r="N117" s="586"/>
      <c r="O117" s="586"/>
      <c r="P117" s="586"/>
      <c r="Q117" s="586"/>
      <c r="R117" s="586"/>
      <c r="S117" s="587"/>
      <c r="T117" s="587"/>
      <c r="U117" s="587"/>
      <c r="V117" s="587"/>
      <c r="W117" s="587"/>
      <c r="X117" s="587"/>
      <c r="Y117" s="587"/>
      <c r="Z117" s="587"/>
      <c r="AA117" s="587"/>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row>
    <row r="118" spans="1:87" s="265" customFormat="1" ht="68.25" customHeight="1" x14ac:dyDescent="0.2">
      <c r="A118" s="241"/>
      <c r="B118" s="821" t="s">
        <v>2240</v>
      </c>
      <c r="C118" s="817" t="s">
        <v>169</v>
      </c>
      <c r="D118" s="822" t="s">
        <v>2241</v>
      </c>
      <c r="E118" s="817" t="s">
        <v>112</v>
      </c>
      <c r="F118" s="817">
        <v>666</v>
      </c>
      <c r="G118" s="817">
        <v>333</v>
      </c>
      <c r="H118" s="817">
        <v>333</v>
      </c>
      <c r="I118" s="817" t="s">
        <v>112</v>
      </c>
      <c r="J118" s="817" t="s">
        <v>112</v>
      </c>
      <c r="K118" s="386" t="s">
        <v>2242</v>
      </c>
      <c r="L118" s="586"/>
      <c r="M118" s="586"/>
      <c r="N118" s="586"/>
      <c r="O118" s="586"/>
      <c r="P118" s="586"/>
      <c r="Q118" s="586"/>
      <c r="R118" s="586"/>
      <c r="S118" s="587"/>
      <c r="T118" s="587"/>
      <c r="U118" s="587"/>
      <c r="V118" s="587"/>
      <c r="W118" s="587"/>
      <c r="X118" s="587"/>
      <c r="Y118" s="587"/>
      <c r="Z118" s="587"/>
      <c r="AA118" s="587"/>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row>
    <row r="119" spans="1:87" s="265" customFormat="1" ht="68.25" customHeight="1" x14ac:dyDescent="0.2">
      <c r="A119" s="241"/>
      <c r="B119" s="821" t="s">
        <v>1968</v>
      </c>
      <c r="C119" s="817" t="s">
        <v>965</v>
      </c>
      <c r="D119" s="822" t="s">
        <v>1969</v>
      </c>
      <c r="E119" s="817" t="s">
        <v>112</v>
      </c>
      <c r="F119" s="817" t="s">
        <v>1965</v>
      </c>
      <c r="G119" s="817" t="s">
        <v>112</v>
      </c>
      <c r="H119" s="817" t="s">
        <v>112</v>
      </c>
      <c r="I119" s="817" t="s">
        <v>1966</v>
      </c>
      <c r="J119" s="817" t="s">
        <v>112</v>
      </c>
      <c r="K119" s="386" t="s">
        <v>1967</v>
      </c>
      <c r="L119" s="586"/>
      <c r="M119" s="586"/>
      <c r="N119" s="586"/>
      <c r="O119" s="586"/>
      <c r="P119" s="586"/>
      <c r="Q119" s="586"/>
      <c r="R119" s="586"/>
      <c r="S119" s="587"/>
      <c r="T119" s="587"/>
      <c r="U119" s="587"/>
      <c r="V119" s="587"/>
      <c r="W119" s="587"/>
      <c r="X119" s="587"/>
      <c r="Y119" s="587"/>
      <c r="Z119" s="587"/>
      <c r="AA119" s="587"/>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row>
    <row r="120" spans="1:87" s="265" customFormat="1" ht="68.25" customHeight="1" x14ac:dyDescent="0.2">
      <c r="A120" s="241"/>
      <c r="B120" s="821" t="s">
        <v>1812</v>
      </c>
      <c r="C120" s="817" t="s">
        <v>974</v>
      </c>
      <c r="D120" s="822" t="s">
        <v>1822</v>
      </c>
      <c r="E120" s="817" t="s">
        <v>112</v>
      </c>
      <c r="F120" s="817" t="s">
        <v>1817</v>
      </c>
      <c r="G120" s="817" t="s">
        <v>1814</v>
      </c>
      <c r="H120" s="817" t="s">
        <v>112</v>
      </c>
      <c r="I120" s="817" t="s">
        <v>1815</v>
      </c>
      <c r="J120" s="817" t="s">
        <v>112</v>
      </c>
      <c r="K120" s="386" t="s">
        <v>1816</v>
      </c>
      <c r="L120" s="586"/>
      <c r="M120" s="586"/>
      <c r="N120" s="586"/>
      <c r="O120" s="586"/>
      <c r="P120" s="586"/>
      <c r="Q120" s="586"/>
      <c r="R120" s="586"/>
      <c r="S120" s="587"/>
      <c r="T120" s="587"/>
      <c r="U120" s="587"/>
      <c r="V120" s="587"/>
      <c r="W120" s="587"/>
      <c r="X120" s="587"/>
      <c r="Y120" s="587"/>
      <c r="Z120" s="587"/>
      <c r="AA120" s="587"/>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row>
    <row r="121" spans="1:87" s="265" customFormat="1" ht="68.25" customHeight="1" x14ac:dyDescent="0.2">
      <c r="A121" s="241"/>
      <c r="B121" s="821" t="s">
        <v>1813</v>
      </c>
      <c r="C121" s="817" t="s">
        <v>974</v>
      </c>
      <c r="D121" s="822" t="s">
        <v>1823</v>
      </c>
      <c r="E121" s="817" t="s">
        <v>112</v>
      </c>
      <c r="F121" s="817" t="s">
        <v>1818</v>
      </c>
      <c r="G121" s="817" t="s">
        <v>1824</v>
      </c>
      <c r="H121" s="817" t="s">
        <v>112</v>
      </c>
      <c r="I121" s="817" t="s">
        <v>1815</v>
      </c>
      <c r="J121" s="817" t="s">
        <v>112</v>
      </c>
      <c r="K121" s="386" t="s">
        <v>1816</v>
      </c>
      <c r="L121" s="586"/>
      <c r="M121" s="586"/>
      <c r="N121" s="586"/>
      <c r="O121" s="586"/>
      <c r="P121" s="586"/>
      <c r="Q121" s="586"/>
      <c r="R121" s="586"/>
      <c r="S121" s="587"/>
      <c r="T121" s="587"/>
      <c r="U121" s="587"/>
      <c r="V121" s="587"/>
      <c r="W121" s="587"/>
      <c r="X121" s="587"/>
      <c r="Y121" s="587"/>
      <c r="Z121" s="587"/>
      <c r="AA121" s="587"/>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row>
    <row r="122" spans="1:87" s="265" customFormat="1" ht="68.25" customHeight="1" x14ac:dyDescent="0.2">
      <c r="A122" s="241"/>
      <c r="B122" s="821" t="s">
        <v>1760</v>
      </c>
      <c r="C122" s="817" t="s">
        <v>169</v>
      </c>
      <c r="D122" s="822" t="s">
        <v>1761</v>
      </c>
      <c r="E122" s="817" t="s">
        <v>943</v>
      </c>
      <c r="F122" s="817" t="s">
        <v>1762</v>
      </c>
      <c r="G122" s="817" t="s">
        <v>943</v>
      </c>
      <c r="H122" s="817" t="s">
        <v>943</v>
      </c>
      <c r="I122" s="817" t="s">
        <v>1763</v>
      </c>
      <c r="J122" s="817" t="s">
        <v>112</v>
      </c>
      <c r="K122" s="386" t="s">
        <v>1764</v>
      </c>
      <c r="L122" s="586"/>
      <c r="M122" s="586"/>
      <c r="N122" s="586"/>
      <c r="O122" s="586"/>
      <c r="P122" s="586"/>
      <c r="Q122" s="586"/>
      <c r="R122" s="586"/>
      <c r="S122" s="587"/>
      <c r="T122" s="587"/>
      <c r="U122" s="587"/>
      <c r="V122" s="587"/>
      <c r="W122" s="587"/>
      <c r="X122" s="587"/>
      <c r="Y122" s="587"/>
      <c r="Z122" s="587"/>
      <c r="AA122" s="587"/>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row>
    <row r="123" spans="1:87" s="265" customFormat="1" ht="68.25" customHeight="1" x14ac:dyDescent="0.2">
      <c r="A123" s="241"/>
      <c r="B123" s="821" t="s">
        <v>1536</v>
      </c>
      <c r="C123" s="817" t="s">
        <v>169</v>
      </c>
      <c r="D123" s="822" t="s">
        <v>1576</v>
      </c>
      <c r="E123" s="817" t="s">
        <v>943</v>
      </c>
      <c r="F123" s="817" t="s">
        <v>1537</v>
      </c>
      <c r="G123" s="817" t="s">
        <v>1538</v>
      </c>
      <c r="H123" s="817" t="s">
        <v>943</v>
      </c>
      <c r="I123" s="817" t="s">
        <v>943</v>
      </c>
      <c r="J123" s="817" t="s">
        <v>943</v>
      </c>
      <c r="K123" s="386" t="s">
        <v>1539</v>
      </c>
      <c r="L123" s="586"/>
      <c r="M123" s="586"/>
      <c r="N123" s="586"/>
      <c r="O123" s="586"/>
      <c r="P123" s="586"/>
      <c r="Q123" s="586"/>
      <c r="R123" s="586"/>
      <c r="S123" s="587"/>
      <c r="T123" s="587"/>
      <c r="U123" s="587"/>
      <c r="V123" s="587"/>
      <c r="W123" s="587"/>
      <c r="X123" s="587"/>
      <c r="Y123" s="587"/>
      <c r="Z123" s="587"/>
      <c r="AA123" s="587"/>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row>
    <row r="124" spans="1:87" s="265" customFormat="1" ht="78" customHeight="1" x14ac:dyDescent="0.2">
      <c r="A124" s="14"/>
      <c r="B124" s="821" t="s">
        <v>1533</v>
      </c>
      <c r="C124" s="817" t="s">
        <v>169</v>
      </c>
      <c r="D124" s="822" t="s">
        <v>1534</v>
      </c>
      <c r="E124" s="817" t="s">
        <v>943</v>
      </c>
      <c r="F124" s="817" t="s">
        <v>943</v>
      </c>
      <c r="G124" s="817" t="s">
        <v>1389</v>
      </c>
      <c r="H124" s="817" t="s">
        <v>1389</v>
      </c>
      <c r="I124" s="817" t="s">
        <v>943</v>
      </c>
      <c r="J124" s="817" t="s">
        <v>943</v>
      </c>
      <c r="K124" s="386" t="s">
        <v>1535</v>
      </c>
      <c r="L124" s="586"/>
      <c r="M124" s="586"/>
      <c r="N124" s="586"/>
      <c r="O124" s="586"/>
      <c r="P124" s="586"/>
      <c r="Q124" s="586"/>
      <c r="R124" s="586"/>
      <c r="S124" s="587"/>
      <c r="T124" s="587"/>
      <c r="U124" s="587"/>
      <c r="V124" s="587"/>
      <c r="W124" s="587"/>
      <c r="X124" s="587"/>
      <c r="Y124" s="587"/>
      <c r="Z124" s="587"/>
      <c r="AA124" s="587"/>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row>
    <row r="125" spans="1:87" s="265" customFormat="1" ht="161.25" customHeight="1" x14ac:dyDescent="0.2">
      <c r="A125" s="14"/>
      <c r="B125" s="821" t="s">
        <v>1428</v>
      </c>
      <c r="C125" s="817" t="s">
        <v>169</v>
      </c>
      <c r="D125" s="822" t="s">
        <v>943</v>
      </c>
      <c r="E125" s="817" t="s">
        <v>943</v>
      </c>
      <c r="F125" s="817" t="s">
        <v>1386</v>
      </c>
      <c r="G125" s="817" t="s">
        <v>943</v>
      </c>
      <c r="H125" s="817" t="s">
        <v>943</v>
      </c>
      <c r="I125" s="817" t="s">
        <v>943</v>
      </c>
      <c r="J125" s="817" t="s">
        <v>943</v>
      </c>
      <c r="K125" s="386" t="s">
        <v>1429</v>
      </c>
      <c r="L125" s="586"/>
      <c r="M125" s="586"/>
      <c r="N125" s="586"/>
      <c r="O125" s="586"/>
      <c r="P125" s="586"/>
      <c r="Q125" s="586"/>
      <c r="R125" s="586"/>
      <c r="S125" s="587"/>
      <c r="T125" s="587"/>
      <c r="U125" s="587"/>
      <c r="V125" s="587"/>
      <c r="W125" s="587"/>
      <c r="X125" s="587"/>
      <c r="Y125" s="587"/>
      <c r="Z125" s="587"/>
      <c r="AA125" s="587"/>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row>
    <row r="126" spans="1:87" s="265" customFormat="1" ht="44.25" customHeight="1" x14ac:dyDescent="0.2">
      <c r="A126" s="14"/>
      <c r="B126" s="821" t="s">
        <v>1391</v>
      </c>
      <c r="C126" s="817" t="s">
        <v>958</v>
      </c>
      <c r="D126" s="822" t="s">
        <v>1390</v>
      </c>
      <c r="E126" s="817" t="s">
        <v>943</v>
      </c>
      <c r="F126" s="817" t="s">
        <v>964</v>
      </c>
      <c r="G126" s="817" t="s">
        <v>1389</v>
      </c>
      <c r="H126" s="817" t="s">
        <v>943</v>
      </c>
      <c r="I126" s="817" t="s">
        <v>943</v>
      </c>
      <c r="J126" s="817" t="s">
        <v>943</v>
      </c>
      <c r="K126" s="386" t="s">
        <v>1388</v>
      </c>
      <c r="L126" s="586"/>
      <c r="M126" s="586"/>
      <c r="N126" s="586"/>
      <c r="O126" s="586"/>
      <c r="P126" s="586"/>
      <c r="Q126" s="586"/>
      <c r="R126" s="586"/>
      <c r="S126" s="587"/>
      <c r="T126" s="587"/>
      <c r="U126" s="587"/>
      <c r="V126" s="587"/>
      <c r="W126" s="587"/>
      <c r="X126" s="587"/>
      <c r="Y126" s="587"/>
      <c r="Z126" s="587"/>
      <c r="AA126" s="587"/>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row>
    <row r="127" spans="1:87" s="265" customFormat="1" ht="113.25" customHeight="1" x14ac:dyDescent="0.2">
      <c r="A127" s="241"/>
      <c r="B127" s="821" t="s">
        <v>1387</v>
      </c>
      <c r="C127" s="817" t="s">
        <v>963</v>
      </c>
      <c r="D127" s="822" t="s">
        <v>943</v>
      </c>
      <c r="E127" s="817" t="s">
        <v>943</v>
      </c>
      <c r="F127" s="817" t="s">
        <v>1386</v>
      </c>
      <c r="G127" s="817" t="s">
        <v>943</v>
      </c>
      <c r="H127" s="817" t="s">
        <v>943</v>
      </c>
      <c r="I127" s="817" t="s">
        <v>943</v>
      </c>
      <c r="J127" s="817" t="s">
        <v>943</v>
      </c>
      <c r="K127" s="386" t="s">
        <v>1385</v>
      </c>
      <c r="L127" s="586"/>
      <c r="M127" s="586"/>
      <c r="N127" s="586"/>
      <c r="O127" s="586"/>
      <c r="P127" s="586"/>
      <c r="Q127" s="586"/>
      <c r="R127" s="586"/>
      <c r="S127" s="587"/>
      <c r="T127" s="587"/>
      <c r="U127" s="587"/>
      <c r="V127" s="587"/>
      <c r="W127" s="587"/>
      <c r="X127" s="587"/>
      <c r="Y127" s="587"/>
      <c r="Z127" s="587"/>
      <c r="AA127" s="587"/>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row>
    <row r="128" spans="1:87" s="265" customFormat="1" ht="113.25" customHeight="1" x14ac:dyDescent="0.2">
      <c r="A128" s="241"/>
      <c r="B128" s="821" t="s">
        <v>1384</v>
      </c>
      <c r="C128" s="817" t="s">
        <v>963</v>
      </c>
      <c r="D128" s="822" t="s">
        <v>1383</v>
      </c>
      <c r="E128" s="817" t="s">
        <v>943</v>
      </c>
      <c r="F128" s="817" t="s">
        <v>943</v>
      </c>
      <c r="G128" s="817" t="s">
        <v>1382</v>
      </c>
      <c r="H128" s="817" t="s">
        <v>943</v>
      </c>
      <c r="I128" s="817" t="s">
        <v>1381</v>
      </c>
      <c r="J128" s="817" t="s">
        <v>943</v>
      </c>
      <c r="K128" s="386" t="s">
        <v>1380</v>
      </c>
      <c r="L128" s="586"/>
      <c r="M128" s="586"/>
      <c r="N128" s="586"/>
      <c r="O128" s="586"/>
      <c r="P128" s="586"/>
      <c r="Q128" s="586"/>
      <c r="R128" s="586"/>
      <c r="S128" s="587"/>
      <c r="T128" s="587"/>
      <c r="U128" s="587"/>
      <c r="V128" s="587"/>
      <c r="W128" s="587"/>
      <c r="X128" s="587"/>
      <c r="Y128" s="587"/>
      <c r="Z128" s="587"/>
      <c r="AA128" s="587"/>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row>
    <row r="129" spans="1:87" s="345" customFormat="1" ht="65.25" customHeight="1" x14ac:dyDescent="0.2">
      <c r="A129" s="14"/>
      <c r="B129" s="3289" t="s">
        <v>1329</v>
      </c>
      <c r="C129" s="3290" t="s">
        <v>958</v>
      </c>
      <c r="D129" s="3291" t="s">
        <v>1331</v>
      </c>
      <c r="E129" s="3290" t="s">
        <v>943</v>
      </c>
      <c r="F129" s="817" t="s">
        <v>1335</v>
      </c>
      <c r="G129" s="3292"/>
      <c r="H129" s="817" t="s">
        <v>1336</v>
      </c>
      <c r="I129" s="3292"/>
      <c r="J129" s="3292"/>
      <c r="K129" s="386" t="s">
        <v>1261</v>
      </c>
      <c r="L129" s="585"/>
      <c r="M129" s="585"/>
      <c r="N129" s="585"/>
      <c r="O129" s="585"/>
      <c r="P129" s="585"/>
      <c r="Q129" s="585"/>
      <c r="R129" s="585"/>
      <c r="S129" s="311"/>
      <c r="T129" s="311"/>
      <c r="U129" s="311"/>
      <c r="V129" s="311"/>
      <c r="W129" s="311"/>
      <c r="X129" s="311"/>
      <c r="Y129" s="311"/>
      <c r="Z129" s="311"/>
      <c r="AA129" s="311"/>
      <c r="AB129" s="279"/>
      <c r="AC129" s="279"/>
      <c r="AD129" s="279"/>
      <c r="AE129" s="279"/>
      <c r="AF129" s="279"/>
      <c r="AG129" s="279"/>
      <c r="AH129" s="279"/>
      <c r="AI129" s="279"/>
      <c r="AJ129" s="279"/>
      <c r="AK129" s="279"/>
      <c r="AL129" s="279"/>
      <c r="AM129" s="279"/>
      <c r="AN129" s="279"/>
      <c r="AO129" s="279"/>
      <c r="AP129" s="279"/>
      <c r="AQ129" s="279"/>
      <c r="AR129" s="279"/>
      <c r="AS129" s="279"/>
      <c r="AT129" s="279"/>
      <c r="AU129" s="279"/>
      <c r="AV129" s="279"/>
      <c r="AW129" s="279"/>
      <c r="AX129" s="279"/>
      <c r="AY129" s="279"/>
      <c r="AZ129" s="279"/>
      <c r="BA129" s="279"/>
      <c r="BB129" s="279"/>
      <c r="BC129" s="279"/>
      <c r="BD129" s="279"/>
      <c r="BE129" s="279"/>
      <c r="BF129" s="279"/>
      <c r="BG129" s="279"/>
      <c r="BH129" s="279"/>
      <c r="BI129" s="279"/>
      <c r="BJ129" s="279"/>
      <c r="BK129" s="279"/>
      <c r="BL129" s="279"/>
      <c r="BM129" s="279"/>
      <c r="BN129" s="279"/>
      <c r="BO129" s="279"/>
      <c r="BP129" s="279"/>
      <c r="BQ129" s="279"/>
      <c r="BR129" s="279"/>
      <c r="BS129" s="279"/>
      <c r="BT129" s="279"/>
      <c r="BU129" s="279"/>
      <c r="BV129" s="279"/>
      <c r="BW129" s="279"/>
      <c r="BX129" s="279"/>
      <c r="BY129" s="279"/>
      <c r="BZ129" s="279"/>
      <c r="CA129" s="279"/>
      <c r="CB129" s="279"/>
      <c r="CC129" s="279"/>
      <c r="CD129" s="279"/>
      <c r="CE129" s="279"/>
      <c r="CF129" s="279"/>
      <c r="CG129" s="279"/>
      <c r="CH129" s="279"/>
      <c r="CI129" s="279"/>
    </row>
    <row r="130" spans="1:87" s="265" customFormat="1" ht="51" customHeight="1" x14ac:dyDescent="0.2">
      <c r="A130" s="14"/>
      <c r="B130" s="3289"/>
      <c r="C130" s="3290"/>
      <c r="D130" s="3291"/>
      <c r="E130" s="3290"/>
      <c r="F130" s="817" t="s">
        <v>1337</v>
      </c>
      <c r="G130" s="3292"/>
      <c r="H130" s="817" t="s">
        <v>1338</v>
      </c>
      <c r="I130" s="3292"/>
      <c r="J130" s="3292"/>
      <c r="K130" s="386" t="s">
        <v>967</v>
      </c>
      <c r="L130" s="586"/>
      <c r="M130" s="586"/>
      <c r="N130" s="586"/>
      <c r="O130" s="586"/>
      <c r="P130" s="586"/>
      <c r="Q130" s="586"/>
      <c r="R130" s="586"/>
      <c r="S130" s="587"/>
      <c r="T130" s="587"/>
      <c r="U130" s="587"/>
      <c r="V130" s="587"/>
      <c r="W130" s="587"/>
      <c r="X130" s="587"/>
      <c r="Y130" s="587"/>
      <c r="Z130" s="587"/>
      <c r="AA130" s="587"/>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row>
    <row r="131" spans="1:87" s="265" customFormat="1" ht="54" customHeight="1" x14ac:dyDescent="0.2">
      <c r="A131" s="14"/>
      <c r="B131" s="3289"/>
      <c r="C131" s="3290"/>
      <c r="D131" s="3291"/>
      <c r="E131" s="3290"/>
      <c r="F131" s="817" t="s">
        <v>1332</v>
      </c>
      <c r="G131" s="3292"/>
      <c r="H131" s="817" t="s">
        <v>1339</v>
      </c>
      <c r="I131" s="3292"/>
      <c r="J131" s="3292"/>
      <c r="K131" s="386" t="s">
        <v>1340</v>
      </c>
      <c r="L131" s="586"/>
      <c r="M131" s="586"/>
      <c r="N131" s="586"/>
      <c r="O131" s="586"/>
      <c r="P131" s="586"/>
      <c r="Q131" s="586"/>
      <c r="R131" s="586"/>
      <c r="S131" s="587"/>
      <c r="T131" s="587"/>
      <c r="U131" s="587"/>
      <c r="V131" s="587"/>
      <c r="W131" s="587"/>
      <c r="X131" s="587"/>
      <c r="Y131" s="587"/>
      <c r="Z131" s="587"/>
      <c r="AA131" s="587"/>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row>
    <row r="132" spans="1:87" s="265" customFormat="1" ht="75" customHeight="1" x14ac:dyDescent="0.2">
      <c r="A132" s="14"/>
      <c r="B132" s="3289"/>
      <c r="C132" s="3290"/>
      <c r="D132" s="3291"/>
      <c r="E132" s="3290"/>
      <c r="F132" s="817" t="s">
        <v>1333</v>
      </c>
      <c r="G132" s="3292"/>
      <c r="H132" s="817" t="s">
        <v>1334</v>
      </c>
      <c r="I132" s="3292"/>
      <c r="J132" s="3292"/>
      <c r="K132" s="386" t="s">
        <v>1330</v>
      </c>
      <c r="L132" s="586"/>
      <c r="M132" s="586"/>
      <c r="N132" s="586"/>
      <c r="O132" s="586"/>
      <c r="P132" s="586"/>
      <c r="Q132" s="586"/>
      <c r="R132" s="586"/>
      <c r="S132" s="587"/>
      <c r="T132" s="587"/>
      <c r="U132" s="587"/>
      <c r="V132" s="587"/>
      <c r="W132" s="587"/>
      <c r="X132" s="587"/>
      <c r="Y132" s="587"/>
      <c r="Z132" s="587"/>
      <c r="AA132" s="587"/>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row>
    <row r="133" spans="1:87" s="265" customFormat="1" ht="96" customHeight="1" x14ac:dyDescent="0.2">
      <c r="A133" s="14"/>
      <c r="B133" s="821" t="s">
        <v>1087</v>
      </c>
      <c r="C133" s="817" t="s">
        <v>169</v>
      </c>
      <c r="D133" s="822" t="s">
        <v>969</v>
      </c>
      <c r="E133" s="817" t="s">
        <v>943</v>
      </c>
      <c r="F133" s="817" t="s">
        <v>943</v>
      </c>
      <c r="G133" s="817" t="s">
        <v>1088</v>
      </c>
      <c r="H133" s="817"/>
      <c r="I133" s="817" t="s">
        <v>1089</v>
      </c>
      <c r="J133" s="817"/>
      <c r="K133" s="386" t="s">
        <v>1090</v>
      </c>
      <c r="L133" s="586"/>
      <c r="M133" s="586"/>
      <c r="N133" s="586"/>
      <c r="O133" s="586"/>
      <c r="P133" s="586"/>
      <c r="Q133" s="586"/>
      <c r="R133" s="586"/>
      <c r="S133" s="587"/>
      <c r="T133" s="587"/>
      <c r="U133" s="587"/>
      <c r="V133" s="587"/>
      <c r="W133" s="587"/>
      <c r="X133" s="587"/>
      <c r="Y133" s="587"/>
      <c r="Z133" s="587"/>
      <c r="AA133" s="587"/>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row>
    <row r="134" spans="1:87" s="265" customFormat="1" ht="203.25" customHeight="1" thickBot="1" x14ac:dyDescent="0.25">
      <c r="A134" s="129"/>
      <c r="B134" s="448" t="s">
        <v>1107</v>
      </c>
      <c r="C134" s="380" t="s">
        <v>965</v>
      </c>
      <c r="D134" s="381" t="s">
        <v>1022</v>
      </c>
      <c r="E134" s="380" t="s">
        <v>943</v>
      </c>
      <c r="F134" s="380" t="s">
        <v>943</v>
      </c>
      <c r="G134" s="380" t="s">
        <v>943</v>
      </c>
      <c r="H134" s="380" t="s">
        <v>1108</v>
      </c>
      <c r="I134" s="380" t="s">
        <v>1023</v>
      </c>
      <c r="J134" s="380" t="s">
        <v>943</v>
      </c>
      <c r="K134" s="383" t="s">
        <v>1109</v>
      </c>
      <c r="L134" s="597"/>
      <c r="M134" s="586"/>
      <c r="N134" s="586"/>
      <c r="O134" s="586"/>
      <c r="P134" s="586"/>
      <c r="Q134" s="586"/>
      <c r="R134" s="586"/>
      <c r="S134" s="587"/>
      <c r="T134" s="587"/>
      <c r="U134" s="587"/>
      <c r="V134" s="587"/>
      <c r="W134" s="587"/>
      <c r="X134" s="587"/>
      <c r="Y134" s="587"/>
      <c r="Z134" s="587"/>
      <c r="AA134" s="587"/>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row>
    <row r="135" spans="1:87" ht="50.25" customHeight="1" x14ac:dyDescent="0.2">
      <c r="A135" s="129"/>
      <c r="B135" s="64"/>
      <c r="C135" s="258"/>
      <c r="D135" s="64"/>
      <c r="E135" s="258"/>
      <c r="F135" s="258"/>
      <c r="G135" s="258"/>
      <c r="H135" s="306"/>
      <c r="I135" s="64"/>
      <c r="J135" s="258"/>
      <c r="K135" s="64"/>
      <c r="M135" s="583"/>
      <c r="N135" s="584"/>
      <c r="O135" s="584"/>
      <c r="P135" s="584"/>
      <c r="Q135" s="584"/>
      <c r="R135" s="584"/>
    </row>
    <row r="136" spans="1:87" s="129" customFormat="1" ht="50.25" customHeight="1" thickBot="1" x14ac:dyDescent="0.25">
      <c r="B136" s="64"/>
      <c r="C136" s="258"/>
      <c r="D136" s="258"/>
      <c r="E136" s="258"/>
      <c r="F136" s="258"/>
      <c r="G136" s="64"/>
      <c r="H136" s="306"/>
      <c r="I136" s="64"/>
      <c r="J136" s="258"/>
      <c r="K136" s="64"/>
      <c r="L136" s="124"/>
      <c r="M136" s="583"/>
      <c r="N136" s="584"/>
      <c r="O136" s="584"/>
      <c r="P136" s="584"/>
      <c r="Q136" s="584"/>
      <c r="R136" s="584"/>
      <c r="S136" s="124"/>
      <c r="T136" s="124"/>
      <c r="U136" s="124"/>
      <c r="V136" s="124"/>
      <c r="W136" s="124"/>
      <c r="X136" s="124"/>
      <c r="Y136" s="124"/>
      <c r="Z136" s="124"/>
      <c r="AA136" s="124"/>
    </row>
    <row r="137" spans="1:87" s="129" customFormat="1" ht="30" customHeight="1" thickBot="1" x14ac:dyDescent="0.25">
      <c r="B137" s="3293"/>
      <c r="C137" s="3294"/>
      <c r="D137" s="3294"/>
      <c r="E137" s="3294"/>
      <c r="F137" s="3294"/>
      <c r="G137" s="3294"/>
      <c r="H137" s="3294"/>
      <c r="I137" s="3294"/>
      <c r="J137" s="3294"/>
      <c r="K137" s="3295"/>
      <c r="L137" s="124"/>
      <c r="M137" s="583"/>
      <c r="N137" s="584"/>
      <c r="O137" s="584"/>
      <c r="P137" s="584"/>
      <c r="Q137" s="584"/>
      <c r="R137" s="584"/>
      <c r="S137" s="124"/>
      <c r="T137" s="124"/>
      <c r="U137" s="124"/>
      <c r="V137" s="124"/>
      <c r="W137" s="124"/>
      <c r="X137" s="124"/>
      <c r="Y137" s="124"/>
      <c r="Z137" s="124"/>
      <c r="AA137" s="124"/>
    </row>
    <row r="138" spans="1:87" s="253" customFormat="1" ht="42" customHeight="1" thickBot="1" x14ac:dyDescent="0.25">
      <c r="A138" s="129"/>
      <c r="B138" s="249" t="s">
        <v>959</v>
      </c>
      <c r="C138" s="248" t="s">
        <v>958</v>
      </c>
      <c r="D138" s="248" t="s">
        <v>971</v>
      </c>
      <c r="E138" s="248" t="s">
        <v>956</v>
      </c>
      <c r="F138" s="248" t="s">
        <v>955</v>
      </c>
      <c r="G138" s="248" t="s">
        <v>954</v>
      </c>
      <c r="H138" s="248" t="s">
        <v>953</v>
      </c>
      <c r="I138" s="248" t="s">
        <v>952</v>
      </c>
      <c r="J138" s="248" t="s">
        <v>951</v>
      </c>
      <c r="K138" s="247" t="s">
        <v>950</v>
      </c>
      <c r="L138" s="124"/>
      <c r="M138" s="583"/>
      <c r="N138" s="584"/>
      <c r="O138" s="584"/>
      <c r="P138" s="584"/>
      <c r="Q138" s="584"/>
      <c r="R138" s="584"/>
      <c r="S138" s="124"/>
      <c r="T138" s="124"/>
      <c r="U138" s="124"/>
      <c r="V138" s="124"/>
      <c r="W138" s="124"/>
      <c r="X138" s="124"/>
      <c r="Y138" s="124"/>
      <c r="Z138" s="124"/>
      <c r="AA138" s="124"/>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row>
    <row r="139" spans="1:87" hidden="1" x14ac:dyDescent="0.2">
      <c r="A139" s="129"/>
      <c r="B139" s="3296" t="s">
        <v>217</v>
      </c>
      <c r="C139" s="3297"/>
      <c r="D139" s="3297"/>
      <c r="E139" s="3297"/>
      <c r="F139" s="3297"/>
      <c r="G139" s="3297"/>
      <c r="H139" s="3297"/>
      <c r="I139" s="3297"/>
      <c r="J139" s="3297"/>
      <c r="K139" s="3298"/>
      <c r="L139" s="583"/>
      <c r="M139" s="583"/>
      <c r="N139" s="584"/>
      <c r="O139" s="584"/>
      <c r="P139" s="584"/>
      <c r="Q139" s="584"/>
      <c r="R139" s="584"/>
    </row>
    <row r="140" spans="1:87" ht="51" customHeight="1" x14ac:dyDescent="0.2">
      <c r="A140" s="129"/>
      <c r="B140" s="826" t="s">
        <v>3926</v>
      </c>
      <c r="C140" s="817" t="s">
        <v>965</v>
      </c>
      <c r="D140" s="817" t="s">
        <v>1665</v>
      </c>
      <c r="E140" s="817"/>
      <c r="F140" s="817" t="s">
        <v>943</v>
      </c>
      <c r="G140" s="817" t="s">
        <v>3927</v>
      </c>
      <c r="H140" s="817" t="s">
        <v>3927</v>
      </c>
      <c r="I140" s="817" t="s">
        <v>3928</v>
      </c>
      <c r="J140" s="817"/>
      <c r="K140" s="401" t="s">
        <v>1661</v>
      </c>
      <c r="L140" s="597"/>
    </row>
    <row r="141" spans="1:87" ht="51" customHeight="1" thickBot="1" x14ac:dyDescent="0.25">
      <c r="A141" s="129"/>
      <c r="B141" s="826" t="s">
        <v>3254</v>
      </c>
      <c r="C141" s="817" t="s">
        <v>965</v>
      </c>
      <c r="D141" s="817" t="s">
        <v>3930</v>
      </c>
      <c r="E141" s="817"/>
      <c r="F141" s="817" t="s">
        <v>943</v>
      </c>
      <c r="G141" s="817" t="s">
        <v>3927</v>
      </c>
      <c r="H141" s="817" t="s">
        <v>3927</v>
      </c>
      <c r="I141" s="817" t="s">
        <v>3928</v>
      </c>
      <c r="J141" s="817"/>
      <c r="K141" s="401" t="s">
        <v>3929</v>
      </c>
      <c r="L141" s="597"/>
    </row>
    <row r="142" spans="1:87" ht="51" customHeight="1" thickBot="1" x14ac:dyDescent="0.25">
      <c r="A142" s="129"/>
      <c r="B142" s="826" t="s">
        <v>3772</v>
      </c>
      <c r="C142" s="817" t="s">
        <v>965</v>
      </c>
      <c r="D142" s="817" t="s">
        <v>3773</v>
      </c>
      <c r="E142" s="817"/>
      <c r="F142" s="817" t="s">
        <v>943</v>
      </c>
      <c r="G142" s="817" t="s">
        <v>1542</v>
      </c>
      <c r="H142" s="817" t="s">
        <v>1542</v>
      </c>
      <c r="I142" s="817" t="s">
        <v>3774</v>
      </c>
      <c r="J142" s="817"/>
      <c r="K142" s="668" t="s">
        <v>3775</v>
      </c>
      <c r="L142" s="597"/>
    </row>
    <row r="143" spans="1:87" ht="51" customHeight="1" thickBot="1" x14ac:dyDescent="0.25">
      <c r="A143" s="129"/>
      <c r="B143" s="826" t="s">
        <v>3440</v>
      </c>
      <c r="C143" s="817" t="s">
        <v>169</v>
      </c>
      <c r="D143" s="817" t="s">
        <v>1823</v>
      </c>
      <c r="E143" s="817" t="s">
        <v>112</v>
      </c>
      <c r="F143" s="817" t="s">
        <v>112</v>
      </c>
      <c r="G143" s="817" t="s">
        <v>1542</v>
      </c>
      <c r="H143" s="817" t="s">
        <v>1542</v>
      </c>
      <c r="I143" s="817" t="s">
        <v>112</v>
      </c>
      <c r="J143" s="817"/>
      <c r="K143" s="668" t="s">
        <v>3441</v>
      </c>
      <c r="L143" s="597"/>
    </row>
    <row r="144" spans="1:87" ht="68.25" customHeight="1" x14ac:dyDescent="0.2">
      <c r="A144" s="129"/>
      <c r="B144" s="826" t="s">
        <v>3371</v>
      </c>
      <c r="C144" s="817" t="s">
        <v>169</v>
      </c>
      <c r="D144" s="817" t="s">
        <v>1766</v>
      </c>
      <c r="E144" s="817" t="s">
        <v>112</v>
      </c>
      <c r="F144" s="817" t="s">
        <v>112</v>
      </c>
      <c r="G144" s="817" t="s">
        <v>3372</v>
      </c>
      <c r="H144" s="817" t="s">
        <v>3373</v>
      </c>
      <c r="I144" s="817" t="s">
        <v>112</v>
      </c>
      <c r="J144" s="817"/>
      <c r="K144" s="668" t="s">
        <v>3374</v>
      </c>
      <c r="L144" s="597"/>
    </row>
    <row r="145" spans="1:27" ht="37.5" customHeight="1" x14ac:dyDescent="0.2">
      <c r="A145" s="129"/>
      <c r="B145" s="826" t="s">
        <v>3375</v>
      </c>
      <c r="C145" s="817" t="s">
        <v>169</v>
      </c>
      <c r="D145" s="817" t="s">
        <v>2422</v>
      </c>
      <c r="E145" s="817" t="s">
        <v>112</v>
      </c>
      <c r="F145" s="817" t="s">
        <v>112</v>
      </c>
      <c r="G145" s="817" t="s">
        <v>3376</v>
      </c>
      <c r="H145" s="817" t="s">
        <v>3249</v>
      </c>
      <c r="I145" s="817" t="s">
        <v>112</v>
      </c>
      <c r="J145" s="817"/>
      <c r="K145" s="401" t="s">
        <v>112</v>
      </c>
      <c r="L145" s="597"/>
    </row>
    <row r="146" spans="1:27" ht="37.5" customHeight="1" x14ac:dyDescent="0.2">
      <c r="A146" s="129"/>
      <c r="B146" s="826" t="s">
        <v>3031</v>
      </c>
      <c r="C146" s="817" t="s">
        <v>169</v>
      </c>
      <c r="D146" s="817" t="s">
        <v>2406</v>
      </c>
      <c r="E146" s="817" t="s">
        <v>112</v>
      </c>
      <c r="F146" s="817" t="s">
        <v>112</v>
      </c>
      <c r="G146" s="817" t="s">
        <v>3040</v>
      </c>
      <c r="H146" s="817" t="s">
        <v>3041</v>
      </c>
      <c r="I146" s="817" t="s">
        <v>112</v>
      </c>
      <c r="J146" s="817" t="s">
        <v>112</v>
      </c>
      <c r="K146" s="401" t="s">
        <v>2885</v>
      </c>
      <c r="L146" s="597"/>
    </row>
    <row r="147" spans="1:27" ht="37.5" customHeight="1" x14ac:dyDescent="0.2">
      <c r="A147" s="129"/>
      <c r="B147" s="826" t="s">
        <v>3032</v>
      </c>
      <c r="C147" s="817" t="s">
        <v>169</v>
      </c>
      <c r="D147" s="817" t="s">
        <v>2412</v>
      </c>
      <c r="E147" s="817" t="s">
        <v>112</v>
      </c>
      <c r="F147" s="817" t="s">
        <v>112</v>
      </c>
      <c r="G147" s="817" t="s">
        <v>3029</v>
      </c>
      <c r="H147" s="817" t="s">
        <v>3029</v>
      </c>
      <c r="I147" s="817" t="s">
        <v>112</v>
      </c>
      <c r="J147" s="817" t="s">
        <v>112</v>
      </c>
      <c r="K147" s="401" t="s">
        <v>967</v>
      </c>
      <c r="L147" s="597"/>
    </row>
    <row r="148" spans="1:27" ht="37.5" customHeight="1" x14ac:dyDescent="0.2">
      <c r="A148" s="129"/>
      <c r="B148" s="826" t="s">
        <v>3033</v>
      </c>
      <c r="C148" s="817" t="s">
        <v>169</v>
      </c>
      <c r="D148" s="817" t="s">
        <v>3037</v>
      </c>
      <c r="E148" s="817" t="s">
        <v>112</v>
      </c>
      <c r="F148" s="817" t="s">
        <v>112</v>
      </c>
      <c r="G148" s="817" t="s">
        <v>3029</v>
      </c>
      <c r="H148" s="817" t="s">
        <v>3029</v>
      </c>
      <c r="I148" s="817" t="s">
        <v>112</v>
      </c>
      <c r="J148" s="817" t="s">
        <v>112</v>
      </c>
      <c r="K148" s="401" t="s">
        <v>2427</v>
      </c>
      <c r="L148" s="597"/>
    </row>
    <row r="149" spans="1:27" ht="37.5" customHeight="1" x14ac:dyDescent="0.2">
      <c r="A149" s="129"/>
      <c r="B149" s="826" t="s">
        <v>3034</v>
      </c>
      <c r="C149" s="817" t="s">
        <v>169</v>
      </c>
      <c r="D149" s="817" t="s">
        <v>3038</v>
      </c>
      <c r="E149" s="817" t="s">
        <v>112</v>
      </c>
      <c r="F149" s="817" t="s">
        <v>112</v>
      </c>
      <c r="G149" s="817" t="s">
        <v>3042</v>
      </c>
      <c r="H149" s="817" t="s">
        <v>3042</v>
      </c>
      <c r="I149" s="817" t="s">
        <v>112</v>
      </c>
      <c r="J149" s="817" t="s">
        <v>112</v>
      </c>
      <c r="K149" s="401" t="s">
        <v>967</v>
      </c>
      <c r="L149" s="597"/>
    </row>
    <row r="150" spans="1:27" ht="37.5" customHeight="1" x14ac:dyDescent="0.2">
      <c r="A150" s="129"/>
      <c r="B150" s="826" t="s">
        <v>3035</v>
      </c>
      <c r="C150" s="817" t="s">
        <v>169</v>
      </c>
      <c r="D150" s="817" t="s">
        <v>2413</v>
      </c>
      <c r="E150" s="817" t="s">
        <v>112</v>
      </c>
      <c r="F150" s="817" t="s">
        <v>112</v>
      </c>
      <c r="G150" s="817" t="s">
        <v>3042</v>
      </c>
      <c r="H150" s="817" t="s">
        <v>3042</v>
      </c>
      <c r="I150" s="817" t="s">
        <v>112</v>
      </c>
      <c r="J150" s="817" t="s">
        <v>112</v>
      </c>
      <c r="K150" s="401" t="s">
        <v>3044</v>
      </c>
      <c r="L150" s="597"/>
    </row>
    <row r="151" spans="1:27" ht="37.5" customHeight="1" thickBot="1" x14ac:dyDescent="0.25">
      <c r="A151" s="129"/>
      <c r="B151" s="826" t="s">
        <v>3036</v>
      </c>
      <c r="C151" s="817" t="s">
        <v>169</v>
      </c>
      <c r="D151" s="817" t="s">
        <v>3039</v>
      </c>
      <c r="E151" s="817" t="s">
        <v>112</v>
      </c>
      <c r="F151" s="817" t="s">
        <v>112</v>
      </c>
      <c r="G151" s="817" t="s">
        <v>112</v>
      </c>
      <c r="H151" s="817" t="s">
        <v>3043</v>
      </c>
      <c r="I151" s="817" t="s">
        <v>112</v>
      </c>
      <c r="J151" s="817" t="s">
        <v>112</v>
      </c>
      <c r="K151" s="401" t="s">
        <v>967</v>
      </c>
      <c r="L151" s="597"/>
    </row>
    <row r="152" spans="1:27" ht="83.25" customHeight="1" x14ac:dyDescent="0.2">
      <c r="A152" s="129"/>
      <c r="B152" s="606" t="s">
        <v>2243</v>
      </c>
      <c r="C152" s="653" t="s">
        <v>965</v>
      </c>
      <c r="D152" s="653" t="s">
        <v>943</v>
      </c>
      <c r="E152" s="653" t="s">
        <v>2244</v>
      </c>
      <c r="F152" s="653" t="s">
        <v>943</v>
      </c>
      <c r="G152" s="653" t="s">
        <v>943</v>
      </c>
      <c r="H152" s="653" t="s">
        <v>943</v>
      </c>
      <c r="I152" s="653" t="s">
        <v>943</v>
      </c>
      <c r="J152" s="653" t="s">
        <v>943</v>
      </c>
      <c r="K152" s="607" t="s">
        <v>2245</v>
      </c>
      <c r="L152" s="597"/>
    </row>
    <row r="153" spans="1:27" ht="83.25" customHeight="1" x14ac:dyDescent="0.2">
      <c r="A153" s="129"/>
      <c r="B153" s="826" t="s">
        <v>1970</v>
      </c>
      <c r="C153" s="817" t="s">
        <v>974</v>
      </c>
      <c r="D153" s="817" t="s">
        <v>1971</v>
      </c>
      <c r="E153" s="817" t="s">
        <v>943</v>
      </c>
      <c r="F153" s="817" t="s">
        <v>1973</v>
      </c>
      <c r="G153" s="817" t="s">
        <v>943</v>
      </c>
      <c r="H153" s="817" t="s">
        <v>943</v>
      </c>
      <c r="I153" s="817" t="s">
        <v>943</v>
      </c>
      <c r="J153" s="817" t="s">
        <v>943</v>
      </c>
      <c r="K153" s="401" t="s">
        <v>1972</v>
      </c>
      <c r="L153" s="597"/>
    </row>
    <row r="154" spans="1:27" ht="48.75" customHeight="1" x14ac:dyDescent="0.2">
      <c r="A154" s="129"/>
      <c r="B154" s="826" t="s">
        <v>1934</v>
      </c>
      <c r="C154" s="817" t="s">
        <v>974</v>
      </c>
      <c r="D154" s="817"/>
      <c r="E154" s="817"/>
      <c r="F154" s="817"/>
      <c r="G154" s="817"/>
      <c r="H154" s="817"/>
      <c r="I154" s="817"/>
      <c r="J154" s="817"/>
      <c r="K154" s="401" t="s">
        <v>1935</v>
      </c>
      <c r="L154" s="597"/>
    </row>
    <row r="155" spans="1:27" ht="83.25" customHeight="1" x14ac:dyDescent="0.2">
      <c r="A155" s="129"/>
      <c r="B155" s="3299" t="s">
        <v>1663</v>
      </c>
      <c r="C155" s="3300" t="s">
        <v>1664</v>
      </c>
      <c r="D155" s="817" t="s">
        <v>1665</v>
      </c>
      <c r="E155" s="817" t="s">
        <v>943</v>
      </c>
      <c r="F155" s="817">
        <v>1200</v>
      </c>
      <c r="G155" s="817" t="s">
        <v>943</v>
      </c>
      <c r="H155" s="817" t="s">
        <v>943</v>
      </c>
      <c r="I155" s="817">
        <v>100</v>
      </c>
      <c r="J155" s="817" t="s">
        <v>943</v>
      </c>
      <c r="K155" s="403" t="s">
        <v>1668</v>
      </c>
      <c r="L155" s="597"/>
    </row>
    <row r="156" spans="1:27" ht="83.25" customHeight="1" x14ac:dyDescent="0.2">
      <c r="A156" s="129"/>
      <c r="B156" s="3299"/>
      <c r="C156" s="3300"/>
      <c r="D156" s="256" t="s">
        <v>1666</v>
      </c>
      <c r="E156" s="817" t="s">
        <v>943</v>
      </c>
      <c r="F156" s="817">
        <v>700</v>
      </c>
      <c r="G156" s="816" t="s">
        <v>943</v>
      </c>
      <c r="H156" s="816" t="s">
        <v>943</v>
      </c>
      <c r="I156" s="816">
        <v>100</v>
      </c>
      <c r="J156" s="816" t="s">
        <v>943</v>
      </c>
      <c r="K156" s="366" t="s">
        <v>1667</v>
      </c>
      <c r="L156" s="597"/>
    </row>
    <row r="157" spans="1:27" ht="83.25" customHeight="1" x14ac:dyDescent="0.2">
      <c r="A157" s="129"/>
      <c r="B157" s="826" t="s">
        <v>1566</v>
      </c>
      <c r="C157" s="817" t="s">
        <v>169</v>
      </c>
      <c r="D157" s="817" t="s">
        <v>1567</v>
      </c>
      <c r="E157" s="817" t="s">
        <v>943</v>
      </c>
      <c r="F157" s="817" t="s">
        <v>1568</v>
      </c>
      <c r="G157" s="817" t="s">
        <v>943</v>
      </c>
      <c r="H157" s="817" t="s">
        <v>943</v>
      </c>
      <c r="I157" s="817" t="s">
        <v>943</v>
      </c>
      <c r="J157" s="817" t="s">
        <v>943</v>
      </c>
      <c r="K157" s="401" t="s">
        <v>1569</v>
      </c>
      <c r="L157" s="597"/>
    </row>
    <row r="158" spans="1:27" ht="74.25" customHeight="1" x14ac:dyDescent="0.2">
      <c r="A158" s="129"/>
      <c r="B158" s="826" t="s">
        <v>1487</v>
      </c>
      <c r="C158" s="817" t="s">
        <v>965</v>
      </c>
      <c r="D158" s="817" t="s">
        <v>1033</v>
      </c>
      <c r="E158" s="817" t="s">
        <v>943</v>
      </c>
      <c r="F158" s="817" t="s">
        <v>943</v>
      </c>
      <c r="G158" s="817" t="s">
        <v>1489</v>
      </c>
      <c r="H158" s="817" t="s">
        <v>943</v>
      </c>
      <c r="I158" s="817" t="s">
        <v>1490</v>
      </c>
      <c r="J158" s="817" t="s">
        <v>943</v>
      </c>
      <c r="K158" s="401" t="s">
        <v>1488</v>
      </c>
      <c r="L158" s="597"/>
    </row>
    <row r="159" spans="1:27" ht="74.25" customHeight="1" thickBot="1" x14ac:dyDescent="0.25">
      <c r="A159" s="129"/>
      <c r="B159" s="387" t="s">
        <v>1048</v>
      </c>
      <c r="C159" s="380" t="s">
        <v>972</v>
      </c>
      <c r="D159" s="380" t="s">
        <v>1049</v>
      </c>
      <c r="E159" s="380" t="s">
        <v>943</v>
      </c>
      <c r="F159" s="380" t="s">
        <v>1050</v>
      </c>
      <c r="G159" s="380" t="s">
        <v>943</v>
      </c>
      <c r="H159" s="380" t="s">
        <v>943</v>
      </c>
      <c r="I159" s="380" t="s">
        <v>943</v>
      </c>
      <c r="J159" s="380" t="s">
        <v>943</v>
      </c>
      <c r="K159" s="388" t="s">
        <v>1051</v>
      </c>
      <c r="L159" s="597"/>
    </row>
    <row r="160" spans="1:27" s="129" customFormat="1" ht="54.75" customHeight="1" x14ac:dyDescent="0.2">
      <c r="B160" s="64"/>
      <c r="C160" s="258"/>
      <c r="D160" s="258"/>
      <c r="E160" s="258"/>
      <c r="F160" s="258"/>
      <c r="G160" s="64"/>
      <c r="H160" s="64"/>
      <c r="I160" s="64"/>
      <c r="J160" s="258"/>
      <c r="K160" s="258"/>
      <c r="L160" s="124"/>
      <c r="M160" s="583"/>
      <c r="N160" s="584"/>
      <c r="O160" s="584"/>
      <c r="P160" s="584"/>
      <c r="Q160" s="584"/>
      <c r="R160" s="584"/>
      <c r="S160" s="124"/>
      <c r="T160" s="124"/>
      <c r="U160" s="124"/>
      <c r="V160" s="124"/>
      <c r="W160" s="124"/>
      <c r="X160" s="124"/>
      <c r="Y160" s="124"/>
      <c r="Z160" s="124"/>
      <c r="AA160" s="124"/>
    </row>
    <row r="161" spans="1:87" s="129" customFormat="1" ht="54.75" customHeight="1" thickBot="1" x14ac:dyDescent="0.25">
      <c r="B161" s="64"/>
      <c r="C161" s="258"/>
      <c r="D161" s="258"/>
      <c r="E161" s="258"/>
      <c r="F161" s="258"/>
      <c r="G161" s="64"/>
      <c r="H161" s="64"/>
      <c r="I161" s="64"/>
      <c r="J161" s="258"/>
      <c r="K161" s="258"/>
      <c r="L161" s="124"/>
      <c r="M161" s="583"/>
      <c r="N161" s="584"/>
      <c r="O161" s="584"/>
      <c r="P161" s="584"/>
      <c r="Q161" s="584"/>
      <c r="R161" s="584"/>
      <c r="S161" s="124"/>
      <c r="T161" s="124"/>
      <c r="U161" s="124"/>
      <c r="V161" s="124"/>
      <c r="W161" s="124"/>
      <c r="X161" s="124"/>
      <c r="Y161" s="124"/>
      <c r="Z161" s="124"/>
      <c r="AA161" s="124"/>
    </row>
    <row r="162" spans="1:87" s="129" customFormat="1" ht="32.25" customHeight="1" thickBot="1" x14ac:dyDescent="0.25">
      <c r="B162" s="3286"/>
      <c r="C162" s="3287"/>
      <c r="D162" s="3287"/>
      <c r="E162" s="3287"/>
      <c r="F162" s="3287"/>
      <c r="G162" s="3287"/>
      <c r="H162" s="3287"/>
      <c r="I162" s="3287"/>
      <c r="J162" s="3287"/>
      <c r="K162" s="3288"/>
      <c r="L162" s="124"/>
      <c r="M162" s="583"/>
      <c r="N162" s="584"/>
      <c r="O162" s="584"/>
      <c r="P162" s="584"/>
      <c r="Q162" s="584"/>
      <c r="R162" s="584"/>
      <c r="S162" s="124"/>
      <c r="T162" s="124"/>
      <c r="U162" s="124"/>
      <c r="V162" s="124"/>
      <c r="W162" s="124"/>
      <c r="X162" s="124"/>
      <c r="Y162" s="124"/>
      <c r="Z162" s="124"/>
      <c r="AA162" s="124"/>
    </row>
    <row r="163" spans="1:87" s="253" customFormat="1" ht="63" customHeight="1" thickBot="1" x14ac:dyDescent="0.25">
      <c r="A163" s="129"/>
      <c r="B163" s="249" t="s">
        <v>959</v>
      </c>
      <c r="C163" s="248" t="s">
        <v>958</v>
      </c>
      <c r="D163" s="248" t="s">
        <v>971</v>
      </c>
      <c r="E163" s="248" t="s">
        <v>956</v>
      </c>
      <c r="F163" s="248" t="s">
        <v>955</v>
      </c>
      <c r="G163" s="248" t="s">
        <v>954</v>
      </c>
      <c r="H163" s="248" t="s">
        <v>1170</v>
      </c>
      <c r="I163" s="248" t="s">
        <v>952</v>
      </c>
      <c r="J163" s="248" t="s">
        <v>951</v>
      </c>
      <c r="K163" s="247" t="s">
        <v>950</v>
      </c>
      <c r="L163" s="124"/>
      <c r="M163" s="583"/>
      <c r="N163" s="584"/>
      <c r="O163" s="584"/>
      <c r="P163" s="584"/>
      <c r="Q163" s="584"/>
      <c r="R163" s="584"/>
      <c r="S163" s="124"/>
      <c r="T163" s="124"/>
      <c r="U163" s="124"/>
      <c r="V163" s="124"/>
      <c r="W163" s="124"/>
      <c r="X163" s="124"/>
      <c r="Y163" s="124"/>
      <c r="Z163" s="124"/>
      <c r="AA163" s="124"/>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row>
    <row r="164" spans="1:87" ht="45.75" customHeight="1" x14ac:dyDescent="0.2">
      <c r="A164" s="129"/>
      <c r="B164" s="2560" t="s">
        <v>4772</v>
      </c>
      <c r="C164" s="2559" t="s">
        <v>169</v>
      </c>
      <c r="D164" s="2559" t="s">
        <v>4778</v>
      </c>
      <c r="E164" s="2559"/>
      <c r="F164" s="2559" t="s">
        <v>943</v>
      </c>
      <c r="G164" s="2559" t="s">
        <v>4769</v>
      </c>
      <c r="H164" s="2559" t="s">
        <v>4770</v>
      </c>
      <c r="I164" s="2559" t="s">
        <v>943</v>
      </c>
      <c r="J164" s="2559"/>
      <c r="K164" s="401" t="s">
        <v>4779</v>
      </c>
      <c r="L164" s="597"/>
    </row>
    <row r="165" spans="1:87" ht="45.75" customHeight="1" x14ac:dyDescent="0.2">
      <c r="A165" s="129"/>
      <c r="B165" s="2560" t="s">
        <v>4772</v>
      </c>
      <c r="C165" s="2559" t="s">
        <v>169</v>
      </c>
      <c r="D165" s="2559" t="s">
        <v>3046</v>
      </c>
      <c r="E165" s="2559"/>
      <c r="F165" s="2559" t="s">
        <v>943</v>
      </c>
      <c r="G165" s="2559" t="s">
        <v>4769</v>
      </c>
      <c r="H165" s="2559" t="s">
        <v>4770</v>
      </c>
      <c r="I165" s="2559" t="s">
        <v>943</v>
      </c>
      <c r="J165" s="2559"/>
      <c r="K165" s="401" t="s">
        <v>4780</v>
      </c>
      <c r="L165" s="597"/>
    </row>
    <row r="166" spans="1:87" ht="45.75" customHeight="1" x14ac:dyDescent="0.2">
      <c r="A166" s="129"/>
      <c r="B166" s="2560" t="s">
        <v>4772</v>
      </c>
      <c r="C166" s="2559" t="s">
        <v>1167</v>
      </c>
      <c r="D166" s="2559" t="s">
        <v>4504</v>
      </c>
      <c r="E166" s="2559"/>
      <c r="F166" s="2559" t="s">
        <v>943</v>
      </c>
      <c r="G166" s="2559" t="s">
        <v>4769</v>
      </c>
      <c r="H166" s="2559" t="s">
        <v>4770</v>
      </c>
      <c r="I166" s="2559" t="s">
        <v>4773</v>
      </c>
      <c r="J166" s="2559"/>
      <c r="K166" s="401" t="s">
        <v>4774</v>
      </c>
      <c r="L166" s="597"/>
    </row>
    <row r="167" spans="1:87" ht="45.75" customHeight="1" x14ac:dyDescent="0.2">
      <c r="A167" s="129"/>
      <c r="B167" s="2560" t="s">
        <v>4772</v>
      </c>
      <c r="C167" s="2559" t="s">
        <v>1167</v>
      </c>
      <c r="D167" s="2559" t="s">
        <v>4507</v>
      </c>
      <c r="E167" s="2559"/>
      <c r="F167" s="2559" t="s">
        <v>943</v>
      </c>
      <c r="G167" s="2559" t="s">
        <v>4769</v>
      </c>
      <c r="H167" s="2559" t="s">
        <v>4770</v>
      </c>
      <c r="I167" s="2559" t="s">
        <v>4773</v>
      </c>
      <c r="J167" s="2559"/>
      <c r="K167" s="401" t="s">
        <v>4845</v>
      </c>
      <c r="L167" s="597"/>
    </row>
    <row r="168" spans="1:87" ht="45.75" customHeight="1" x14ac:dyDescent="0.2">
      <c r="A168" s="129"/>
      <c r="B168" s="2560" t="s">
        <v>4767</v>
      </c>
      <c r="C168" s="2559" t="s">
        <v>1167</v>
      </c>
      <c r="D168" s="2559" t="s">
        <v>4768</v>
      </c>
      <c r="E168" s="2559"/>
      <c r="F168" s="2559" t="s">
        <v>943</v>
      </c>
      <c r="G168" s="2559" t="s">
        <v>4769</v>
      </c>
      <c r="H168" s="2559" t="s">
        <v>4770</v>
      </c>
      <c r="I168" s="2559" t="s">
        <v>943</v>
      </c>
      <c r="J168" s="2559"/>
      <c r="K168" s="401" t="s">
        <v>4771</v>
      </c>
      <c r="L168" s="597"/>
    </row>
    <row r="169" spans="1:87" s="279" customFormat="1" hidden="1" x14ac:dyDescent="0.2">
      <c r="A169" s="241"/>
      <c r="B169" s="3301" t="s">
        <v>932</v>
      </c>
      <c r="C169" s="3302"/>
      <c r="D169" s="3302"/>
      <c r="E169" s="3302"/>
      <c r="F169" s="3302"/>
      <c r="G169" s="3302"/>
      <c r="H169" s="3302"/>
      <c r="I169" s="3302"/>
      <c r="J169" s="3302"/>
      <c r="K169" s="3303"/>
      <c r="L169" s="311"/>
      <c r="M169" s="585"/>
      <c r="N169" s="585"/>
      <c r="O169" s="585"/>
      <c r="P169" s="585"/>
      <c r="Q169" s="585"/>
      <c r="R169" s="585"/>
      <c r="S169" s="311"/>
      <c r="T169" s="311"/>
      <c r="U169" s="311"/>
      <c r="V169" s="311"/>
      <c r="W169" s="311"/>
      <c r="X169" s="311"/>
      <c r="Y169" s="311"/>
      <c r="Z169" s="311"/>
      <c r="AA169" s="311"/>
    </row>
    <row r="170" spans="1:87" ht="36" customHeight="1" x14ac:dyDescent="0.2">
      <c r="A170" s="129"/>
      <c r="B170" s="836" t="s">
        <v>4415</v>
      </c>
      <c r="C170" s="835" t="s">
        <v>169</v>
      </c>
      <c r="D170" s="835" t="s">
        <v>4416</v>
      </c>
      <c r="E170" s="835"/>
      <c r="F170" s="835" t="s">
        <v>943</v>
      </c>
      <c r="G170" s="835" t="s">
        <v>4174</v>
      </c>
      <c r="H170" s="835" t="s">
        <v>943</v>
      </c>
      <c r="I170" s="835" t="s">
        <v>943</v>
      </c>
      <c r="J170" s="835"/>
      <c r="K170" s="401" t="s">
        <v>4417</v>
      </c>
      <c r="L170" s="597"/>
    </row>
    <row r="171" spans="1:87" ht="36" customHeight="1" x14ac:dyDescent="0.2">
      <c r="A171" s="129"/>
      <c r="B171" s="836" t="s">
        <v>3451</v>
      </c>
      <c r="C171" s="835" t="s">
        <v>169</v>
      </c>
      <c r="D171" s="835" t="s">
        <v>975</v>
      </c>
      <c r="E171" s="835"/>
      <c r="F171" s="835" t="s">
        <v>943</v>
      </c>
      <c r="G171" s="835" t="s">
        <v>3246</v>
      </c>
      <c r="H171" s="835" t="s">
        <v>943</v>
      </c>
      <c r="I171" s="835" t="s">
        <v>943</v>
      </c>
      <c r="J171" s="835"/>
      <c r="K171" s="401" t="s">
        <v>4418</v>
      </c>
      <c r="L171" s="597"/>
    </row>
    <row r="172" spans="1:87" ht="36" customHeight="1" x14ac:dyDescent="0.2">
      <c r="A172" s="129"/>
      <c r="B172" s="836" t="s">
        <v>2229</v>
      </c>
      <c r="C172" s="835" t="s">
        <v>169</v>
      </c>
      <c r="D172" s="835" t="s">
        <v>2230</v>
      </c>
      <c r="E172" s="835"/>
      <c r="F172" s="835" t="s">
        <v>943</v>
      </c>
      <c r="G172" s="835" t="s">
        <v>4174</v>
      </c>
      <c r="H172" s="835" t="s">
        <v>4174</v>
      </c>
      <c r="I172" s="835" t="s">
        <v>943</v>
      </c>
      <c r="J172" s="835"/>
      <c r="K172" s="401" t="s">
        <v>4419</v>
      </c>
      <c r="L172" s="597"/>
    </row>
    <row r="173" spans="1:87" ht="36" customHeight="1" x14ac:dyDescent="0.2">
      <c r="A173" s="129"/>
      <c r="B173" s="836" t="s">
        <v>3912</v>
      </c>
      <c r="C173" s="835" t="s">
        <v>169</v>
      </c>
      <c r="D173" s="835" t="s">
        <v>2226</v>
      </c>
      <c r="E173" s="835"/>
      <c r="F173" s="835" t="s">
        <v>943</v>
      </c>
      <c r="G173" s="835" t="s">
        <v>4406</v>
      </c>
      <c r="H173" s="835" t="s">
        <v>943</v>
      </c>
      <c r="I173" s="835" t="s">
        <v>943</v>
      </c>
      <c r="J173" s="835"/>
      <c r="K173" s="401" t="s">
        <v>4414</v>
      </c>
      <c r="L173" s="597"/>
    </row>
    <row r="174" spans="1:87" ht="36" customHeight="1" x14ac:dyDescent="0.2">
      <c r="A174" s="129"/>
      <c r="B174" s="836" t="s">
        <v>4407</v>
      </c>
      <c r="C174" s="835" t="s">
        <v>169</v>
      </c>
      <c r="D174" s="835" t="s">
        <v>4410</v>
      </c>
      <c r="E174" s="835"/>
      <c r="F174" s="835" t="s">
        <v>943</v>
      </c>
      <c r="G174" s="835" t="s">
        <v>4413</v>
      </c>
      <c r="H174" s="835" t="s">
        <v>943</v>
      </c>
      <c r="I174" s="835" t="s">
        <v>943</v>
      </c>
      <c r="J174" s="835"/>
      <c r="K174" s="401" t="s">
        <v>4414</v>
      </c>
      <c r="L174" s="597"/>
    </row>
    <row r="175" spans="1:87" ht="36" customHeight="1" x14ac:dyDescent="0.2">
      <c r="A175" s="129"/>
      <c r="B175" s="836" t="s">
        <v>4408</v>
      </c>
      <c r="C175" s="835" t="s">
        <v>169</v>
      </c>
      <c r="D175" s="835" t="s">
        <v>4411</v>
      </c>
      <c r="E175" s="835"/>
      <c r="F175" s="835" t="s">
        <v>943</v>
      </c>
      <c r="G175" s="835" t="s">
        <v>4406</v>
      </c>
      <c r="H175" s="835" t="s">
        <v>943</v>
      </c>
      <c r="I175" s="835" t="s">
        <v>943</v>
      </c>
      <c r="J175" s="835"/>
      <c r="K175" s="401" t="s">
        <v>1773</v>
      </c>
      <c r="L175" s="597"/>
    </row>
    <row r="176" spans="1:87" ht="36" customHeight="1" x14ac:dyDescent="0.2">
      <c r="A176" s="129"/>
      <c r="B176" s="836" t="s">
        <v>4409</v>
      </c>
      <c r="C176" s="835" t="s">
        <v>169</v>
      </c>
      <c r="D176" s="835" t="s">
        <v>4412</v>
      </c>
      <c r="E176" s="835"/>
      <c r="F176" s="835" t="s">
        <v>943</v>
      </c>
      <c r="G176" s="835" t="s">
        <v>4413</v>
      </c>
      <c r="H176" s="835" t="s">
        <v>943</v>
      </c>
      <c r="I176" s="835" t="s">
        <v>943</v>
      </c>
      <c r="J176" s="835"/>
      <c r="K176" s="401" t="s">
        <v>1773</v>
      </c>
      <c r="L176" s="597"/>
    </row>
    <row r="177" spans="1:27" ht="60.75" customHeight="1" x14ac:dyDescent="0.2">
      <c r="A177" s="129"/>
      <c r="B177" s="826" t="s">
        <v>3252</v>
      </c>
      <c r="C177" s="817" t="s">
        <v>1167</v>
      </c>
      <c r="D177" s="817" t="s">
        <v>112</v>
      </c>
      <c r="E177" s="817">
        <v>299</v>
      </c>
      <c r="F177" s="817" t="s">
        <v>3255</v>
      </c>
      <c r="G177" s="817" t="s">
        <v>3259</v>
      </c>
      <c r="H177" s="817" t="s">
        <v>3260</v>
      </c>
      <c r="I177" s="817" t="s">
        <v>3261</v>
      </c>
      <c r="J177" s="817" t="s">
        <v>112</v>
      </c>
      <c r="K177" s="401" t="s">
        <v>3262</v>
      </c>
      <c r="L177" s="597"/>
    </row>
    <row r="178" spans="1:27" ht="60.75" customHeight="1" x14ac:dyDescent="0.2">
      <c r="A178" s="129"/>
      <c r="B178" s="826" t="s">
        <v>3253</v>
      </c>
      <c r="C178" s="817" t="s">
        <v>1167</v>
      </c>
      <c r="D178" s="817" t="s">
        <v>112</v>
      </c>
      <c r="E178" s="817">
        <v>375</v>
      </c>
      <c r="F178" s="817" t="s">
        <v>3256</v>
      </c>
      <c r="G178" s="817" t="s">
        <v>3259</v>
      </c>
      <c r="H178" s="817" t="s">
        <v>3260</v>
      </c>
      <c r="I178" s="817" t="s">
        <v>3261</v>
      </c>
      <c r="J178" s="817" t="s">
        <v>112</v>
      </c>
      <c r="K178" s="401" t="s">
        <v>3263</v>
      </c>
      <c r="L178" s="597"/>
    </row>
    <row r="179" spans="1:27" ht="60.75" customHeight="1" x14ac:dyDescent="0.2">
      <c r="A179" s="129"/>
      <c r="B179" s="826" t="s">
        <v>3254</v>
      </c>
      <c r="C179" s="817" t="s">
        <v>1167</v>
      </c>
      <c r="D179" s="817" t="s">
        <v>112</v>
      </c>
      <c r="E179" s="817">
        <v>499</v>
      </c>
      <c r="F179" s="817" t="s">
        <v>3257</v>
      </c>
      <c r="G179" s="817" t="s">
        <v>3259</v>
      </c>
      <c r="H179" s="817" t="s">
        <v>3260</v>
      </c>
      <c r="I179" s="817" t="s">
        <v>3261</v>
      </c>
      <c r="J179" s="817" t="s">
        <v>112</v>
      </c>
      <c r="K179" s="401" t="s">
        <v>3264</v>
      </c>
      <c r="L179" s="597"/>
    </row>
    <row r="180" spans="1:27" ht="60.75" customHeight="1" x14ac:dyDescent="0.2">
      <c r="A180" s="129"/>
      <c r="B180" s="826" t="s">
        <v>3251</v>
      </c>
      <c r="C180" s="817" t="s">
        <v>1167</v>
      </c>
      <c r="D180" s="817" t="s">
        <v>112</v>
      </c>
      <c r="E180" s="817">
        <v>649</v>
      </c>
      <c r="F180" s="817" t="s">
        <v>3258</v>
      </c>
      <c r="G180" s="817" t="s">
        <v>3259</v>
      </c>
      <c r="H180" s="817" t="s">
        <v>3260</v>
      </c>
      <c r="I180" s="817" t="s">
        <v>3261</v>
      </c>
      <c r="J180" s="817" t="s">
        <v>112</v>
      </c>
      <c r="K180" s="401" t="s">
        <v>3264</v>
      </c>
      <c r="L180" s="597"/>
    </row>
    <row r="181" spans="1:27" ht="60.75" customHeight="1" thickBot="1" x14ac:dyDescent="0.25">
      <c r="A181" s="129"/>
      <c r="B181" s="826" t="s">
        <v>962</v>
      </c>
      <c r="C181" s="817" t="s">
        <v>169</v>
      </c>
      <c r="D181" s="817" t="s">
        <v>973</v>
      </c>
      <c r="E181" s="817" t="s">
        <v>112</v>
      </c>
      <c r="F181" s="817" t="s">
        <v>112</v>
      </c>
      <c r="G181" s="817" t="s">
        <v>112</v>
      </c>
      <c r="H181" s="817" t="s">
        <v>3249</v>
      </c>
      <c r="I181" s="817" t="s">
        <v>112</v>
      </c>
      <c r="J181" s="817" t="s">
        <v>112</v>
      </c>
      <c r="K181" s="401" t="s">
        <v>3250</v>
      </c>
      <c r="L181" s="597"/>
    </row>
    <row r="182" spans="1:27" ht="83.25" customHeight="1" x14ac:dyDescent="0.2">
      <c r="A182" s="129"/>
      <c r="B182" s="606" t="s">
        <v>2566</v>
      </c>
      <c r="C182" s="653" t="s">
        <v>169</v>
      </c>
      <c r="D182" s="653" t="s">
        <v>2567</v>
      </c>
      <c r="E182" s="653" t="s">
        <v>112</v>
      </c>
      <c r="F182" s="653" t="s">
        <v>112</v>
      </c>
      <c r="G182" s="653" t="s">
        <v>2568</v>
      </c>
      <c r="H182" s="653" t="s">
        <v>2568</v>
      </c>
      <c r="I182" s="653" t="s">
        <v>112</v>
      </c>
      <c r="J182" s="653" t="s">
        <v>112</v>
      </c>
      <c r="K182" s="607" t="s">
        <v>2569</v>
      </c>
      <c r="L182" s="597"/>
    </row>
    <row r="183" spans="1:27" s="579" customFormat="1" ht="16.5" customHeight="1" x14ac:dyDescent="0.2">
      <c r="A183" s="578"/>
      <c r="B183" s="3289" t="s">
        <v>2409</v>
      </c>
      <c r="C183" s="3290" t="s">
        <v>169</v>
      </c>
      <c r="D183" s="580" t="s">
        <v>2411</v>
      </c>
      <c r="E183" s="3290" t="s">
        <v>112</v>
      </c>
      <c r="F183" s="580" t="s">
        <v>2415</v>
      </c>
      <c r="G183" s="580"/>
      <c r="H183" s="3290" t="s">
        <v>112</v>
      </c>
      <c r="I183" s="3290" t="s">
        <v>112</v>
      </c>
      <c r="J183" s="3290" t="s">
        <v>112</v>
      </c>
      <c r="K183" s="581" t="s">
        <v>2418</v>
      </c>
      <c r="L183" s="236"/>
      <c r="M183" s="583"/>
      <c r="N183" s="584"/>
      <c r="O183" s="584"/>
      <c r="P183" s="584"/>
      <c r="Q183" s="584"/>
      <c r="R183" s="584"/>
      <c r="S183" s="236"/>
      <c r="T183" s="236"/>
      <c r="U183" s="236"/>
      <c r="V183" s="236"/>
      <c r="W183" s="236"/>
      <c r="X183" s="236"/>
      <c r="Y183" s="236"/>
      <c r="Z183" s="236"/>
      <c r="AA183" s="236"/>
    </row>
    <row r="184" spans="1:27" s="579" customFormat="1" ht="16.5" customHeight="1" x14ac:dyDescent="0.2">
      <c r="A184" s="578"/>
      <c r="B184" s="3289"/>
      <c r="C184" s="3290"/>
      <c r="D184" s="580" t="s">
        <v>2412</v>
      </c>
      <c r="E184" s="3290"/>
      <c r="F184" s="580" t="s">
        <v>2416</v>
      </c>
      <c r="G184" s="580"/>
      <c r="H184" s="3290"/>
      <c r="I184" s="3290"/>
      <c r="J184" s="3290"/>
      <c r="K184" s="581" t="s">
        <v>2419</v>
      </c>
      <c r="L184" s="236"/>
      <c r="M184" s="583"/>
      <c r="N184" s="584"/>
      <c r="O184" s="584"/>
      <c r="P184" s="584"/>
      <c r="Q184" s="584"/>
      <c r="R184" s="584"/>
      <c r="S184" s="236"/>
      <c r="T184" s="236"/>
      <c r="U184" s="236"/>
      <c r="V184" s="236"/>
      <c r="W184" s="236"/>
      <c r="X184" s="236"/>
      <c r="Y184" s="236"/>
      <c r="Z184" s="236"/>
      <c r="AA184" s="236"/>
    </row>
    <row r="185" spans="1:27" s="579" customFormat="1" ht="39.75" customHeight="1" x14ac:dyDescent="0.2">
      <c r="A185" s="578"/>
      <c r="B185" s="3289"/>
      <c r="C185" s="3290"/>
      <c r="D185" s="817" t="s">
        <v>2413</v>
      </c>
      <c r="E185" s="3290"/>
      <c r="F185" s="580"/>
      <c r="G185" s="580" t="s">
        <v>2410</v>
      </c>
      <c r="H185" s="3290"/>
      <c r="I185" s="3290"/>
      <c r="J185" s="3290"/>
      <c r="K185" s="581" t="s">
        <v>967</v>
      </c>
      <c r="L185" s="236"/>
      <c r="M185" s="583"/>
      <c r="N185" s="584"/>
      <c r="O185" s="584"/>
      <c r="P185" s="584"/>
      <c r="Q185" s="584"/>
      <c r="R185" s="584"/>
      <c r="S185" s="236"/>
      <c r="T185" s="236"/>
      <c r="U185" s="236"/>
      <c r="V185" s="236"/>
      <c r="W185" s="236"/>
      <c r="X185" s="236"/>
      <c r="Y185" s="236"/>
      <c r="Z185" s="236"/>
      <c r="AA185" s="236"/>
    </row>
    <row r="186" spans="1:27" s="579" customFormat="1" ht="16.5" customHeight="1" x14ac:dyDescent="0.2">
      <c r="A186" s="578"/>
      <c r="B186" s="3289"/>
      <c r="C186" s="3290"/>
      <c r="D186" s="580" t="s">
        <v>1962</v>
      </c>
      <c r="E186" s="3290"/>
      <c r="F186" s="580" t="s">
        <v>2417</v>
      </c>
      <c r="G186" s="580"/>
      <c r="H186" s="3290"/>
      <c r="I186" s="3290"/>
      <c r="J186" s="3290"/>
      <c r="K186" s="581" t="s">
        <v>1773</v>
      </c>
      <c r="L186" s="236"/>
      <c r="M186" s="583"/>
      <c r="N186" s="584"/>
      <c r="O186" s="584"/>
      <c r="P186" s="584"/>
      <c r="Q186" s="584"/>
      <c r="R186" s="584"/>
      <c r="S186" s="236"/>
      <c r="T186" s="236"/>
      <c r="U186" s="236"/>
      <c r="V186" s="236"/>
      <c r="W186" s="236"/>
      <c r="X186" s="236"/>
      <c r="Y186" s="236"/>
      <c r="Z186" s="236"/>
      <c r="AA186" s="236"/>
    </row>
    <row r="187" spans="1:27" s="579" customFormat="1" ht="16.5" customHeight="1" x14ac:dyDescent="0.2">
      <c r="A187" s="578"/>
      <c r="B187" s="3289"/>
      <c r="C187" s="3290"/>
      <c r="D187" s="580" t="s">
        <v>2414</v>
      </c>
      <c r="E187" s="3290"/>
      <c r="F187" s="580" t="s">
        <v>2417</v>
      </c>
      <c r="G187" s="580"/>
      <c r="H187" s="3290"/>
      <c r="I187" s="3290"/>
      <c r="J187" s="3290"/>
      <c r="K187" s="581" t="s">
        <v>1773</v>
      </c>
      <c r="L187" s="236"/>
      <c r="M187" s="583"/>
      <c r="N187" s="584"/>
      <c r="O187" s="584"/>
      <c r="P187" s="584"/>
      <c r="Q187" s="584"/>
      <c r="R187" s="584"/>
      <c r="S187" s="236"/>
      <c r="T187" s="236"/>
      <c r="U187" s="236"/>
      <c r="V187" s="236"/>
      <c r="W187" s="236"/>
      <c r="X187" s="236"/>
      <c r="Y187" s="236"/>
      <c r="Z187" s="236"/>
      <c r="AA187" s="236"/>
    </row>
    <row r="188" spans="1:27" ht="83.25" customHeight="1" x14ac:dyDescent="0.2">
      <c r="A188" s="129"/>
      <c r="B188" s="826" t="s">
        <v>2405</v>
      </c>
      <c r="C188" s="817" t="s">
        <v>169</v>
      </c>
      <c r="D188" s="817" t="s">
        <v>2406</v>
      </c>
      <c r="E188" s="817" t="s">
        <v>112</v>
      </c>
      <c r="F188" s="817" t="s">
        <v>112</v>
      </c>
      <c r="G188" s="817" t="s">
        <v>2407</v>
      </c>
      <c r="H188" s="817" t="s">
        <v>112</v>
      </c>
      <c r="I188" s="817" t="s">
        <v>112</v>
      </c>
      <c r="J188" s="817" t="s">
        <v>112</v>
      </c>
      <c r="K188" s="401" t="s">
        <v>2408</v>
      </c>
      <c r="L188" s="597"/>
    </row>
    <row r="189" spans="1:27" ht="83.25" customHeight="1" x14ac:dyDescent="0.2">
      <c r="A189" s="129"/>
      <c r="B189" s="826" t="s">
        <v>2246</v>
      </c>
      <c r="C189" s="817" t="s">
        <v>169</v>
      </c>
      <c r="D189" s="817" t="s">
        <v>2247</v>
      </c>
      <c r="E189" s="817" t="s">
        <v>112</v>
      </c>
      <c r="F189" s="817" t="s">
        <v>2248</v>
      </c>
      <c r="G189" s="817" t="s">
        <v>112</v>
      </c>
      <c r="H189" s="817" t="s">
        <v>112</v>
      </c>
      <c r="I189" s="817" t="s">
        <v>112</v>
      </c>
      <c r="J189" s="817" t="s">
        <v>112</v>
      </c>
      <c r="K189" s="401" t="s">
        <v>2249</v>
      </c>
      <c r="L189" s="597"/>
    </row>
    <row r="190" spans="1:27" ht="83.25" customHeight="1" x14ac:dyDescent="0.2">
      <c r="A190" s="129"/>
      <c r="B190" s="826" t="s">
        <v>2250</v>
      </c>
      <c r="C190" s="817" t="s">
        <v>963</v>
      </c>
      <c r="D190" s="817" t="s">
        <v>2251</v>
      </c>
      <c r="E190" s="817" t="s">
        <v>112</v>
      </c>
      <c r="F190" s="817" t="s">
        <v>2252</v>
      </c>
      <c r="G190" s="817" t="s">
        <v>112</v>
      </c>
      <c r="H190" s="817" t="s">
        <v>112</v>
      </c>
      <c r="I190" s="817">
        <v>110</v>
      </c>
      <c r="J190" s="817" t="s">
        <v>112</v>
      </c>
      <c r="K190" s="401" t="s">
        <v>2253</v>
      </c>
      <c r="L190" s="597"/>
    </row>
    <row r="191" spans="1:27" ht="90.75" customHeight="1" x14ac:dyDescent="0.2">
      <c r="A191" s="129"/>
      <c r="B191" s="389" t="s">
        <v>1928</v>
      </c>
      <c r="C191" s="817" t="s">
        <v>961</v>
      </c>
      <c r="D191" s="817" t="s">
        <v>112</v>
      </c>
      <c r="E191" s="262" t="s">
        <v>1929</v>
      </c>
      <c r="F191" s="262" t="s">
        <v>112</v>
      </c>
      <c r="G191" s="262" t="s">
        <v>112</v>
      </c>
      <c r="H191" s="817" t="s">
        <v>112</v>
      </c>
      <c r="I191" s="262" t="s">
        <v>112</v>
      </c>
      <c r="J191" s="262" t="s">
        <v>112</v>
      </c>
      <c r="K191" s="390" t="s">
        <v>1930</v>
      </c>
      <c r="L191" s="583"/>
      <c r="M191" s="583"/>
      <c r="N191" s="584"/>
      <c r="O191" s="584"/>
      <c r="P191" s="584"/>
      <c r="Q191" s="584"/>
      <c r="R191" s="584"/>
    </row>
    <row r="192" spans="1:27" x14ac:dyDescent="0.2">
      <c r="A192" s="129"/>
      <c r="B192" s="3289" t="s">
        <v>1653</v>
      </c>
      <c r="C192" s="3290" t="s">
        <v>1167</v>
      </c>
      <c r="D192" s="3290" t="s">
        <v>943</v>
      </c>
      <c r="E192" s="817" t="s">
        <v>1654</v>
      </c>
      <c r="F192" s="817">
        <v>200</v>
      </c>
      <c r="G192" s="3282" t="s">
        <v>943</v>
      </c>
      <c r="H192" s="3282" t="s">
        <v>943</v>
      </c>
      <c r="I192" s="817">
        <v>100</v>
      </c>
      <c r="J192" s="817" t="s">
        <v>943</v>
      </c>
      <c r="K192" s="366" t="s">
        <v>1659</v>
      </c>
      <c r="L192" s="583"/>
      <c r="M192" s="583"/>
      <c r="N192" s="584"/>
      <c r="O192" s="584"/>
      <c r="P192" s="584"/>
      <c r="Q192" s="584"/>
      <c r="R192" s="584"/>
    </row>
    <row r="193" spans="1:27" s="279" customFormat="1" ht="18.75" customHeight="1" x14ac:dyDescent="0.2">
      <c r="A193" s="241"/>
      <c r="B193" s="3289"/>
      <c r="C193" s="3290"/>
      <c r="D193" s="3290"/>
      <c r="E193" s="817" t="s">
        <v>1655</v>
      </c>
      <c r="F193" s="817">
        <v>275</v>
      </c>
      <c r="G193" s="3283"/>
      <c r="H193" s="3283" t="s">
        <v>943</v>
      </c>
      <c r="I193" s="817">
        <v>100</v>
      </c>
      <c r="J193" s="817" t="s">
        <v>943</v>
      </c>
      <c r="K193" s="366" t="s">
        <v>1476</v>
      </c>
      <c r="L193" s="311"/>
      <c r="M193" s="585"/>
      <c r="N193" s="585"/>
      <c r="O193" s="585"/>
      <c r="P193" s="585"/>
      <c r="Q193" s="585"/>
      <c r="R193" s="585"/>
      <c r="S193" s="311"/>
      <c r="T193" s="311"/>
      <c r="U193" s="311"/>
      <c r="V193" s="311"/>
      <c r="W193" s="311"/>
      <c r="X193" s="311"/>
      <c r="Y193" s="311"/>
      <c r="Z193" s="311"/>
      <c r="AA193" s="311"/>
    </row>
    <row r="194" spans="1:27" s="279" customFormat="1" ht="18.75" customHeight="1" x14ac:dyDescent="0.2">
      <c r="A194" s="241"/>
      <c r="B194" s="3289"/>
      <c r="C194" s="3290"/>
      <c r="D194" s="3290"/>
      <c r="E194" s="817" t="s">
        <v>1656</v>
      </c>
      <c r="F194" s="817">
        <v>250</v>
      </c>
      <c r="G194" s="3283"/>
      <c r="H194" s="3283" t="s">
        <v>943</v>
      </c>
      <c r="I194" s="817">
        <v>100</v>
      </c>
      <c r="J194" s="817" t="s">
        <v>943</v>
      </c>
      <c r="K194" s="366" t="s">
        <v>1660</v>
      </c>
      <c r="L194" s="311"/>
      <c r="M194" s="585"/>
      <c r="N194" s="585"/>
      <c r="O194" s="585"/>
      <c r="P194" s="585"/>
      <c r="Q194" s="585"/>
      <c r="R194" s="585"/>
      <c r="S194" s="311"/>
      <c r="T194" s="311"/>
      <c r="U194" s="311"/>
      <c r="V194" s="311"/>
      <c r="W194" s="311"/>
      <c r="X194" s="311"/>
      <c r="Y194" s="311"/>
      <c r="Z194" s="311"/>
      <c r="AA194" s="311"/>
    </row>
    <row r="195" spans="1:27" s="279" customFormat="1" ht="18.75" customHeight="1" x14ac:dyDescent="0.2">
      <c r="A195" s="241"/>
      <c r="B195" s="3289"/>
      <c r="C195" s="3290"/>
      <c r="D195" s="3290"/>
      <c r="E195" s="817" t="s">
        <v>1657</v>
      </c>
      <c r="F195" s="817">
        <v>550</v>
      </c>
      <c r="G195" s="3283"/>
      <c r="H195" s="3283" t="s">
        <v>943</v>
      </c>
      <c r="I195" s="817">
        <v>100</v>
      </c>
      <c r="J195" s="817" t="s">
        <v>943</v>
      </c>
      <c r="K195" s="366" t="s">
        <v>1661</v>
      </c>
      <c r="L195" s="311"/>
      <c r="M195" s="585"/>
      <c r="N195" s="585"/>
      <c r="O195" s="585"/>
      <c r="P195" s="585"/>
      <c r="Q195" s="585"/>
      <c r="R195" s="585"/>
      <c r="S195" s="311"/>
      <c r="T195" s="311"/>
      <c r="U195" s="311"/>
      <c r="V195" s="311"/>
      <c r="W195" s="311"/>
      <c r="X195" s="311"/>
      <c r="Y195" s="311"/>
      <c r="Z195" s="311"/>
      <c r="AA195" s="311"/>
    </row>
    <row r="196" spans="1:27" s="279" customFormat="1" ht="18.75" customHeight="1" x14ac:dyDescent="0.2">
      <c r="A196" s="241"/>
      <c r="B196" s="3289"/>
      <c r="C196" s="3290"/>
      <c r="D196" s="3290"/>
      <c r="E196" s="817" t="s">
        <v>1658</v>
      </c>
      <c r="F196" s="817">
        <v>550</v>
      </c>
      <c r="G196" s="3278"/>
      <c r="H196" s="3278" t="s">
        <v>943</v>
      </c>
      <c r="I196" s="817">
        <v>100</v>
      </c>
      <c r="J196" s="817" t="s">
        <v>943</v>
      </c>
      <c r="K196" s="366" t="s">
        <v>1662</v>
      </c>
      <c r="L196" s="311"/>
      <c r="M196" s="585"/>
      <c r="N196" s="585"/>
      <c r="O196" s="585"/>
      <c r="P196" s="585"/>
      <c r="Q196" s="585"/>
      <c r="R196" s="585"/>
      <c r="S196" s="311"/>
      <c r="T196" s="311"/>
      <c r="U196" s="311"/>
      <c r="V196" s="311"/>
      <c r="W196" s="311"/>
      <c r="X196" s="311"/>
      <c r="Y196" s="311"/>
      <c r="Z196" s="311"/>
      <c r="AA196" s="311"/>
    </row>
    <row r="197" spans="1:27" s="279" customFormat="1" ht="70.5" customHeight="1" x14ac:dyDescent="0.2">
      <c r="A197" s="241"/>
      <c r="B197" s="389" t="s">
        <v>1166</v>
      </c>
      <c r="C197" s="817" t="s">
        <v>1167</v>
      </c>
      <c r="D197" s="262" t="s">
        <v>1168</v>
      </c>
      <c r="E197" s="263" t="s">
        <v>943</v>
      </c>
      <c r="F197" s="262" t="s">
        <v>1169</v>
      </c>
      <c r="G197" s="262" t="s">
        <v>1172</v>
      </c>
      <c r="H197" s="817" t="s">
        <v>1171</v>
      </c>
      <c r="I197" s="263" t="s">
        <v>943</v>
      </c>
      <c r="J197" s="263" t="s">
        <v>943</v>
      </c>
      <c r="K197" s="390" t="s">
        <v>1173</v>
      </c>
      <c r="L197" s="311"/>
      <c r="M197" s="585"/>
      <c r="N197" s="585"/>
      <c r="O197" s="585"/>
      <c r="P197" s="585"/>
      <c r="Q197" s="585"/>
      <c r="R197" s="585"/>
      <c r="S197" s="311"/>
      <c r="T197" s="311"/>
      <c r="U197" s="311"/>
      <c r="V197" s="311"/>
      <c r="W197" s="311"/>
      <c r="X197" s="311"/>
      <c r="Y197" s="311"/>
      <c r="Z197" s="311"/>
      <c r="AA197" s="311"/>
    </row>
    <row r="198" spans="1:27" ht="90.75" customHeight="1" thickBot="1" x14ac:dyDescent="0.25">
      <c r="A198" s="129"/>
      <c r="B198" s="391" t="s">
        <v>1110</v>
      </c>
      <c r="C198" s="380" t="s">
        <v>961</v>
      </c>
      <c r="D198" s="392" t="s">
        <v>112</v>
      </c>
      <c r="E198" s="392" t="s">
        <v>112</v>
      </c>
      <c r="F198" s="392" t="s">
        <v>112</v>
      </c>
      <c r="G198" s="392" t="s">
        <v>112</v>
      </c>
      <c r="H198" s="393" t="s">
        <v>1111</v>
      </c>
      <c r="I198" s="392" t="s">
        <v>112</v>
      </c>
      <c r="J198" s="392" t="s">
        <v>112</v>
      </c>
      <c r="K198" s="394" t="s">
        <v>1112</v>
      </c>
      <c r="L198" s="583"/>
      <c r="M198" s="583"/>
      <c r="N198" s="584"/>
      <c r="O198" s="584"/>
      <c r="P198" s="584"/>
      <c r="Q198" s="584"/>
      <c r="R198" s="584"/>
    </row>
    <row r="199" spans="1:27" ht="90.75" customHeight="1" x14ac:dyDescent="0.2">
      <c r="A199" s="129"/>
      <c r="B199" s="260"/>
      <c r="C199" s="261"/>
      <c r="D199" s="261"/>
      <c r="E199" s="261"/>
      <c r="F199" s="261"/>
      <c r="G199" s="260"/>
      <c r="H199" s="307"/>
      <c r="I199" s="260"/>
      <c r="J199" s="261"/>
      <c r="K199" s="260"/>
      <c r="L199" s="9"/>
      <c r="M199" s="583"/>
      <c r="N199" s="584"/>
      <c r="O199" s="584"/>
      <c r="P199" s="584"/>
      <c r="Q199" s="584"/>
      <c r="R199" s="584"/>
    </row>
    <row r="200" spans="1:27" ht="49.5" hidden="1" customHeight="1" thickBot="1" x14ac:dyDescent="0.25">
      <c r="A200" s="129"/>
      <c r="B200" s="17"/>
      <c r="C200" s="17"/>
      <c r="D200" s="17"/>
      <c r="E200" s="17"/>
      <c r="F200" s="17"/>
      <c r="G200" s="17"/>
      <c r="H200" s="302"/>
      <c r="I200" s="17"/>
      <c r="J200" s="17"/>
      <c r="K200" s="17"/>
      <c r="M200" s="583"/>
      <c r="N200" s="584"/>
      <c r="O200" s="584"/>
      <c r="P200" s="584"/>
      <c r="Q200" s="584"/>
      <c r="R200" s="584"/>
    </row>
    <row r="201" spans="1:27" s="259" customFormat="1" ht="49.5" hidden="1" customHeight="1" thickBot="1" x14ac:dyDescent="0.25">
      <c r="A201" s="129"/>
      <c r="B201" s="3304"/>
      <c r="C201" s="3294"/>
      <c r="D201" s="3294"/>
      <c r="E201" s="3294"/>
      <c r="F201" s="3294"/>
      <c r="G201" s="3294"/>
      <c r="H201" s="3294"/>
      <c r="I201" s="3294"/>
      <c r="J201" s="3294"/>
      <c r="K201" s="3295"/>
      <c r="L201" s="588"/>
      <c r="M201" s="589"/>
      <c r="N201" s="588"/>
      <c r="O201" s="588"/>
      <c r="P201" s="588"/>
      <c r="Q201" s="588"/>
      <c r="R201" s="588"/>
      <c r="S201" s="588"/>
      <c r="T201" s="588"/>
      <c r="U201" s="588"/>
      <c r="V201" s="588"/>
      <c r="W201" s="588"/>
      <c r="X201" s="588"/>
      <c r="Y201" s="588"/>
      <c r="Z201" s="588"/>
      <c r="AA201" s="588"/>
    </row>
    <row r="202" spans="1:27" s="129" customFormat="1" ht="31.5" hidden="1" customHeight="1" thickBot="1" x14ac:dyDescent="0.25">
      <c r="B202" s="374" t="s">
        <v>959</v>
      </c>
      <c r="C202" s="376" t="s">
        <v>958</v>
      </c>
      <c r="D202" s="375" t="s">
        <v>971</v>
      </c>
      <c r="E202" s="377" t="s">
        <v>956</v>
      </c>
      <c r="F202" s="374" t="s">
        <v>955</v>
      </c>
      <c r="G202" s="376" t="s">
        <v>954</v>
      </c>
      <c r="H202" s="374" t="s">
        <v>953</v>
      </c>
      <c r="I202" s="375" t="s">
        <v>952</v>
      </c>
      <c r="J202" s="374" t="s">
        <v>951</v>
      </c>
      <c r="K202" s="395" t="s">
        <v>950</v>
      </c>
      <c r="L202" s="124"/>
      <c r="M202" s="4"/>
      <c r="N202" s="124"/>
      <c r="O202" s="124"/>
      <c r="P202" s="124"/>
      <c r="Q202" s="124"/>
      <c r="R202" s="124"/>
      <c r="S202" s="124"/>
      <c r="T202" s="124"/>
      <c r="U202" s="124"/>
      <c r="V202" s="124"/>
      <c r="W202" s="124"/>
      <c r="X202" s="124"/>
      <c r="Y202" s="124"/>
      <c r="Z202" s="124"/>
      <c r="AA202" s="124"/>
    </row>
    <row r="203" spans="1:27" s="241" customFormat="1" ht="45.75" hidden="1" customHeight="1" thickBot="1" x14ac:dyDescent="0.25">
      <c r="B203" s="396"/>
      <c r="C203" s="397"/>
      <c r="D203" s="398"/>
      <c r="E203" s="397"/>
      <c r="F203" s="397"/>
      <c r="G203" s="397"/>
      <c r="H203" s="399"/>
      <c r="I203" s="398"/>
      <c r="J203" s="398"/>
      <c r="K203" s="400"/>
      <c r="L203" s="311"/>
      <c r="M203" s="311"/>
      <c r="N203" s="311"/>
      <c r="O203" s="311"/>
      <c r="P203" s="311"/>
      <c r="Q203" s="311"/>
      <c r="R203" s="311"/>
      <c r="S203" s="311"/>
      <c r="T203" s="311"/>
      <c r="U203" s="311"/>
      <c r="V203" s="311"/>
      <c r="W203" s="311"/>
      <c r="X203" s="311"/>
      <c r="Y203" s="311"/>
      <c r="Z203" s="311"/>
      <c r="AA203" s="311"/>
    </row>
    <row r="204" spans="1:27" s="129" customFormat="1" ht="95.25" hidden="1" customHeight="1" x14ac:dyDescent="0.2">
      <c r="B204" s="64"/>
      <c r="C204" s="258"/>
      <c r="D204" s="258"/>
      <c r="E204" s="258"/>
      <c r="F204" s="258"/>
      <c r="G204" s="64"/>
      <c r="H204" s="306"/>
      <c r="I204" s="64"/>
      <c r="J204" s="258"/>
      <c r="K204" s="64"/>
      <c r="L204" s="9"/>
      <c r="M204" s="4"/>
      <c r="N204" s="124"/>
      <c r="O204" s="124"/>
      <c r="P204" s="124"/>
      <c r="Q204" s="124"/>
      <c r="R204" s="124"/>
      <c r="S204" s="124"/>
      <c r="T204" s="124"/>
      <c r="U204" s="124"/>
      <c r="V204" s="124"/>
      <c r="W204" s="124"/>
      <c r="X204" s="124"/>
      <c r="Y204" s="124"/>
      <c r="Z204" s="124"/>
      <c r="AA204" s="124"/>
    </row>
    <row r="205" spans="1:27" ht="47.25" customHeight="1" thickBot="1" x14ac:dyDescent="0.25">
      <c r="A205" s="129"/>
      <c r="B205" s="257"/>
      <c r="C205" s="17"/>
      <c r="D205" s="17"/>
      <c r="E205" s="3305"/>
      <c r="F205" s="3305"/>
      <c r="G205" s="3305"/>
      <c r="H205" s="302"/>
      <c r="I205" s="17"/>
      <c r="J205" s="17"/>
      <c r="K205" s="17"/>
    </row>
    <row r="206" spans="1:27" s="129" customFormat="1" ht="47.25" customHeight="1" thickBot="1" x14ac:dyDescent="0.25">
      <c r="B206" s="3304"/>
      <c r="C206" s="3294"/>
      <c r="D206" s="3294"/>
      <c r="E206" s="3294"/>
      <c r="F206" s="3294"/>
      <c r="G206" s="3294"/>
      <c r="H206" s="3294"/>
      <c r="I206" s="3294"/>
      <c r="J206" s="3294"/>
      <c r="K206" s="3295"/>
      <c r="L206" s="124"/>
      <c r="M206" s="4"/>
      <c r="N206" s="124"/>
      <c r="O206" s="124"/>
      <c r="P206" s="124"/>
      <c r="Q206" s="124"/>
      <c r="R206" s="124"/>
      <c r="S206" s="124"/>
      <c r="T206" s="124"/>
      <c r="U206" s="124"/>
      <c r="V206" s="124"/>
      <c r="W206" s="124"/>
      <c r="X206" s="124"/>
      <c r="Y206" s="124"/>
      <c r="Z206" s="124"/>
      <c r="AA206" s="124"/>
    </row>
    <row r="207" spans="1:27" s="129" customFormat="1" ht="29" thickBot="1" x14ac:dyDescent="0.25">
      <c r="B207" s="373" t="s">
        <v>959</v>
      </c>
      <c r="C207" s="363" t="s">
        <v>958</v>
      </c>
      <c r="D207" s="363" t="s">
        <v>971</v>
      </c>
      <c r="E207" s="363" t="s">
        <v>956</v>
      </c>
      <c r="F207" s="363" t="s">
        <v>955</v>
      </c>
      <c r="G207" s="363" t="s">
        <v>954</v>
      </c>
      <c r="H207" s="363" t="s">
        <v>953</v>
      </c>
      <c r="I207" s="363" t="s">
        <v>952</v>
      </c>
      <c r="J207" s="363" t="s">
        <v>951</v>
      </c>
      <c r="K207" s="384" t="s">
        <v>950</v>
      </c>
      <c r="L207" s="124"/>
      <c r="M207" s="4"/>
      <c r="N207" s="124"/>
      <c r="O207" s="124"/>
      <c r="P207" s="124"/>
      <c r="Q207" s="124"/>
      <c r="R207" s="124"/>
      <c r="S207" s="124"/>
      <c r="T207" s="124"/>
      <c r="U207" s="124"/>
      <c r="V207" s="124"/>
      <c r="W207" s="124"/>
      <c r="X207" s="124"/>
      <c r="Y207" s="124"/>
      <c r="Z207" s="124"/>
      <c r="AA207" s="124"/>
    </row>
    <row r="208" spans="1:27" s="279" customFormat="1" ht="50.25" hidden="1" customHeight="1" x14ac:dyDescent="0.2">
      <c r="A208" s="241"/>
      <c r="B208" s="3306" t="s">
        <v>932</v>
      </c>
      <c r="C208" s="3307"/>
      <c r="D208" s="3307"/>
      <c r="E208" s="3307"/>
      <c r="F208" s="3307"/>
      <c r="G208" s="3307"/>
      <c r="H208" s="3307"/>
      <c r="I208" s="3307"/>
      <c r="J208" s="3307"/>
      <c r="K208" s="3308"/>
      <c r="L208" s="311"/>
      <c r="M208" s="311"/>
      <c r="N208" s="311"/>
      <c r="O208" s="311"/>
      <c r="P208" s="311"/>
      <c r="Q208" s="311"/>
      <c r="R208" s="311"/>
      <c r="S208" s="311"/>
      <c r="T208" s="311"/>
      <c r="U208" s="311"/>
      <c r="V208" s="311"/>
      <c r="W208" s="311"/>
      <c r="X208" s="311"/>
      <c r="Y208" s="311"/>
      <c r="Z208" s="311"/>
      <c r="AA208" s="311"/>
    </row>
    <row r="209" spans="1:87" ht="14.25" hidden="1" customHeight="1" x14ac:dyDescent="0.2">
      <c r="A209" s="129"/>
      <c r="B209" s="823" t="s">
        <v>1379</v>
      </c>
      <c r="C209" s="613" t="s">
        <v>963</v>
      </c>
      <c r="D209" s="818" t="s">
        <v>1378</v>
      </c>
      <c r="E209" s="818" t="s">
        <v>943</v>
      </c>
      <c r="F209" s="818" t="s">
        <v>1377</v>
      </c>
      <c r="G209" s="818" t="s">
        <v>943</v>
      </c>
      <c r="H209" s="818" t="s">
        <v>943</v>
      </c>
      <c r="I209" s="818" t="s">
        <v>943</v>
      </c>
      <c r="J209" s="818" t="s">
        <v>943</v>
      </c>
      <c r="K209" s="614" t="s">
        <v>967</v>
      </c>
      <c r="M209" s="583"/>
      <c r="N209" s="584"/>
      <c r="O209" s="584"/>
      <c r="P209" s="584"/>
      <c r="Q209" s="584"/>
      <c r="R209" s="584"/>
    </row>
    <row r="210" spans="1:87" s="279" customFormat="1" ht="71.25" customHeight="1" x14ac:dyDescent="0.2">
      <c r="A210" s="241"/>
      <c r="B210" s="385" t="s">
        <v>1376</v>
      </c>
      <c r="C210" s="615" t="s">
        <v>963</v>
      </c>
      <c r="D210" s="653" t="s">
        <v>1375</v>
      </c>
      <c r="E210" s="616" t="s">
        <v>943</v>
      </c>
      <c r="F210" s="653" t="s">
        <v>1374</v>
      </c>
      <c r="G210" s="653" t="s">
        <v>943</v>
      </c>
      <c r="H210" s="653" t="s">
        <v>1373</v>
      </c>
      <c r="I210" s="653" t="s">
        <v>943</v>
      </c>
      <c r="J210" s="653" t="s">
        <v>943</v>
      </c>
      <c r="K210" s="607" t="s">
        <v>967</v>
      </c>
      <c r="L210" s="597"/>
      <c r="M210" s="311"/>
      <c r="N210" s="311"/>
      <c r="O210" s="311"/>
      <c r="P210" s="311"/>
      <c r="Q210" s="311"/>
      <c r="R210" s="311"/>
      <c r="S210" s="311"/>
      <c r="T210" s="311"/>
      <c r="U210" s="311"/>
      <c r="V210" s="311"/>
      <c r="W210" s="311"/>
      <c r="X210" s="311"/>
      <c r="Y210" s="311"/>
      <c r="Z210" s="311"/>
      <c r="AA210" s="311"/>
    </row>
    <row r="211" spans="1:87" s="279" customFormat="1" ht="71.25" customHeight="1" x14ac:dyDescent="0.2">
      <c r="A211" s="241"/>
      <c r="B211" s="821" t="s">
        <v>1262</v>
      </c>
      <c r="C211" s="816" t="s">
        <v>169</v>
      </c>
      <c r="D211" s="817" t="s">
        <v>1296</v>
      </c>
      <c r="E211" s="612" t="s">
        <v>943</v>
      </c>
      <c r="F211" s="817" t="s">
        <v>1294</v>
      </c>
      <c r="G211" s="817" t="s">
        <v>943</v>
      </c>
      <c r="H211" s="817" t="s">
        <v>943</v>
      </c>
      <c r="I211" s="817" t="s">
        <v>943</v>
      </c>
      <c r="J211" s="817" t="s">
        <v>943</v>
      </c>
      <c r="K211" s="401" t="s">
        <v>1295</v>
      </c>
      <c r="L211" s="311"/>
      <c r="M211" s="311"/>
      <c r="N211" s="311"/>
      <c r="O211" s="311"/>
      <c r="P211" s="311"/>
      <c r="Q211" s="311"/>
      <c r="R211" s="311"/>
      <c r="S211" s="311"/>
      <c r="T211" s="311"/>
      <c r="U211" s="311"/>
      <c r="V211" s="311"/>
      <c r="W211" s="311"/>
      <c r="X211" s="311"/>
      <c r="Y211" s="311"/>
      <c r="Z211" s="311"/>
      <c r="AA211" s="311"/>
    </row>
    <row r="212" spans="1:87" s="279" customFormat="1" ht="139.5" customHeight="1" x14ac:dyDescent="0.2">
      <c r="A212" s="241"/>
      <c r="B212" s="821" t="s">
        <v>1263</v>
      </c>
      <c r="C212" s="816" t="s">
        <v>169</v>
      </c>
      <c r="D212" s="817" t="s">
        <v>975</v>
      </c>
      <c r="E212" s="817" t="s">
        <v>943</v>
      </c>
      <c r="F212" s="817" t="s">
        <v>1290</v>
      </c>
      <c r="G212" s="817" t="s">
        <v>1292</v>
      </c>
      <c r="H212" s="817" t="s">
        <v>1293</v>
      </c>
      <c r="I212" s="817" t="s">
        <v>943</v>
      </c>
      <c r="J212" s="817" t="s">
        <v>943</v>
      </c>
      <c r="K212" s="401" t="s">
        <v>1291</v>
      </c>
      <c r="L212" s="597"/>
      <c r="M212" s="311"/>
      <c r="N212" s="311"/>
      <c r="O212" s="311"/>
      <c r="P212" s="311"/>
      <c r="Q212" s="311"/>
      <c r="R212" s="311"/>
      <c r="S212" s="311"/>
      <c r="T212" s="311"/>
      <c r="U212" s="311"/>
      <c r="V212" s="311"/>
      <c r="W212" s="311"/>
      <c r="X212" s="311"/>
      <c r="Y212" s="311"/>
      <c r="Z212" s="311"/>
      <c r="AA212" s="311"/>
    </row>
    <row r="213" spans="1:87" s="279" customFormat="1" ht="79.5" customHeight="1" x14ac:dyDescent="0.2">
      <c r="A213" s="241"/>
      <c r="B213" s="389" t="s">
        <v>1297</v>
      </c>
      <c r="C213" s="816" t="s">
        <v>970</v>
      </c>
      <c r="D213" s="817" t="s">
        <v>943</v>
      </c>
      <c r="E213" s="817" t="s">
        <v>943</v>
      </c>
      <c r="F213" s="817" t="s">
        <v>1264</v>
      </c>
      <c r="G213" s="817" t="s">
        <v>943</v>
      </c>
      <c r="H213" s="817" t="s">
        <v>943</v>
      </c>
      <c r="I213" s="817" t="s">
        <v>943</v>
      </c>
      <c r="J213" s="817" t="s">
        <v>943</v>
      </c>
      <c r="K213" s="401" t="s">
        <v>1298</v>
      </c>
      <c r="L213" s="311"/>
      <c r="M213" s="311"/>
      <c r="N213" s="311"/>
      <c r="O213" s="311"/>
      <c r="P213" s="311"/>
      <c r="Q213" s="311"/>
      <c r="R213" s="311"/>
      <c r="S213" s="311"/>
      <c r="T213" s="311"/>
      <c r="U213" s="311"/>
      <c r="V213" s="311"/>
      <c r="W213" s="311"/>
      <c r="X213" s="311"/>
      <c r="Y213" s="311"/>
      <c r="Z213" s="311"/>
      <c r="AA213" s="311"/>
    </row>
    <row r="214" spans="1:87" s="279" customFormat="1" ht="79.5" customHeight="1" x14ac:dyDescent="0.2">
      <c r="A214" s="241"/>
      <c r="B214" s="826" t="s">
        <v>962</v>
      </c>
      <c r="C214" s="816" t="s">
        <v>963</v>
      </c>
      <c r="D214" s="817" t="s">
        <v>973</v>
      </c>
      <c r="E214" s="817" t="s">
        <v>943</v>
      </c>
      <c r="F214" s="817" t="s">
        <v>943</v>
      </c>
      <c r="G214" s="817" t="s">
        <v>1234</v>
      </c>
      <c r="H214" s="817" t="s">
        <v>1235</v>
      </c>
      <c r="I214" s="817" t="s">
        <v>943</v>
      </c>
      <c r="J214" s="817" t="s">
        <v>943</v>
      </c>
      <c r="K214" s="401" t="s">
        <v>1236</v>
      </c>
      <c r="L214" s="311"/>
      <c r="M214" s="311"/>
      <c r="N214" s="311"/>
      <c r="O214" s="311"/>
      <c r="P214" s="311"/>
      <c r="Q214" s="311"/>
      <c r="R214" s="311"/>
      <c r="S214" s="311"/>
      <c r="T214" s="311"/>
      <c r="U214" s="311"/>
      <c r="V214" s="311"/>
      <c r="W214" s="311"/>
      <c r="X214" s="311"/>
      <c r="Y214" s="311"/>
      <c r="Z214" s="311"/>
      <c r="AA214" s="311"/>
    </row>
    <row r="215" spans="1:87" s="279" customFormat="1" ht="79.5" customHeight="1" x14ac:dyDescent="0.2">
      <c r="A215" s="241"/>
      <c r="B215" s="826" t="s">
        <v>1229</v>
      </c>
      <c r="C215" s="816" t="s">
        <v>963</v>
      </c>
      <c r="D215" s="817" t="s">
        <v>1230</v>
      </c>
      <c r="E215" s="817" t="s">
        <v>943</v>
      </c>
      <c r="F215" s="817" t="s">
        <v>1231</v>
      </c>
      <c r="G215" s="817" t="s">
        <v>943</v>
      </c>
      <c r="H215" s="817" t="s">
        <v>943</v>
      </c>
      <c r="I215" s="817" t="s">
        <v>1232</v>
      </c>
      <c r="J215" s="817" t="s">
        <v>943</v>
      </c>
      <c r="K215" s="401" t="s">
        <v>1233</v>
      </c>
      <c r="L215" s="597"/>
      <c r="M215" s="311"/>
      <c r="N215" s="311"/>
      <c r="O215" s="311"/>
      <c r="P215" s="311"/>
      <c r="Q215" s="311"/>
      <c r="R215" s="311"/>
      <c r="S215" s="311"/>
      <c r="T215" s="311"/>
      <c r="U215" s="311"/>
      <c r="V215" s="311"/>
      <c r="W215" s="311"/>
      <c r="X215" s="311"/>
      <c r="Y215" s="311"/>
      <c r="Z215" s="311"/>
      <c r="AA215" s="311"/>
    </row>
    <row r="216" spans="1:87" s="279" customFormat="1" ht="79.5" customHeight="1" thickBot="1" x14ac:dyDescent="0.25">
      <c r="A216" s="241"/>
      <c r="B216" s="387" t="s">
        <v>1044</v>
      </c>
      <c r="C216" s="402" t="s">
        <v>963</v>
      </c>
      <c r="D216" s="380" t="s">
        <v>1045</v>
      </c>
      <c r="E216" s="380" t="s">
        <v>1030</v>
      </c>
      <c r="F216" s="380"/>
      <c r="G216" s="380" t="s">
        <v>1046</v>
      </c>
      <c r="H216" s="380" t="s">
        <v>943</v>
      </c>
      <c r="I216" s="380" t="s">
        <v>943</v>
      </c>
      <c r="J216" s="380" t="s">
        <v>943</v>
      </c>
      <c r="K216" s="388" t="s">
        <v>1047</v>
      </c>
      <c r="L216" s="311"/>
      <c r="M216" s="311"/>
      <c r="N216" s="311"/>
      <c r="O216" s="311"/>
      <c r="P216" s="311"/>
      <c r="Q216" s="311"/>
      <c r="R216" s="311"/>
      <c r="S216" s="311"/>
      <c r="T216" s="311"/>
      <c r="U216" s="311"/>
      <c r="V216" s="311"/>
      <c r="W216" s="311"/>
      <c r="X216" s="311"/>
      <c r="Y216" s="311"/>
      <c r="Z216" s="311"/>
      <c r="AA216" s="311"/>
    </row>
    <row r="217" spans="1:87" s="279" customFormat="1" ht="79.5" customHeight="1" x14ac:dyDescent="0.2">
      <c r="A217" s="241"/>
      <c r="B217" s="129"/>
      <c r="C217" s="129"/>
      <c r="D217" s="129"/>
      <c r="E217" s="129"/>
      <c r="F217" s="129"/>
      <c r="G217" s="129"/>
      <c r="H217" s="10"/>
      <c r="I217" s="129"/>
      <c r="J217" s="129"/>
      <c r="K217" s="129"/>
      <c r="L217" s="311"/>
      <c r="M217" s="311"/>
      <c r="N217" s="311"/>
      <c r="O217" s="311"/>
      <c r="P217" s="311"/>
      <c r="Q217" s="311"/>
      <c r="R217" s="311"/>
      <c r="S217" s="311"/>
      <c r="T217" s="311"/>
      <c r="U217" s="311"/>
      <c r="V217" s="311"/>
      <c r="W217" s="311"/>
      <c r="X217" s="311"/>
      <c r="Y217" s="311"/>
      <c r="Z217" s="311"/>
      <c r="AA217" s="311"/>
    </row>
    <row r="218" spans="1:87" ht="54" hidden="1" customHeight="1" thickBot="1" x14ac:dyDescent="0.25">
      <c r="A218" s="129"/>
      <c r="B218" s="129"/>
      <c r="C218" s="129"/>
      <c r="D218" s="129"/>
      <c r="E218" s="129"/>
      <c r="F218" s="129"/>
      <c r="G218" s="129"/>
      <c r="H218" s="10"/>
      <c r="I218" s="129"/>
      <c r="J218" s="129"/>
      <c r="K218" s="129"/>
    </row>
    <row r="219" spans="1:87" ht="54" hidden="1" customHeight="1" thickBot="1" x14ac:dyDescent="0.25">
      <c r="A219" s="129"/>
      <c r="B219" s="3293"/>
      <c r="C219" s="3294"/>
      <c r="D219" s="3294"/>
      <c r="E219" s="3294"/>
      <c r="F219" s="3294"/>
      <c r="G219" s="3294"/>
      <c r="H219" s="3294"/>
      <c r="I219" s="3294"/>
      <c r="J219" s="3294"/>
      <c r="K219" s="3295"/>
    </row>
    <row r="220" spans="1:87" ht="31.5" hidden="1" customHeight="1" thickBot="1" x14ac:dyDescent="0.25">
      <c r="A220" s="129"/>
      <c r="B220" s="373" t="s">
        <v>959</v>
      </c>
      <c r="C220" s="363" t="s">
        <v>958</v>
      </c>
      <c r="D220" s="363" t="s">
        <v>957</v>
      </c>
      <c r="E220" s="363" t="s">
        <v>956</v>
      </c>
      <c r="F220" s="363" t="s">
        <v>955</v>
      </c>
      <c r="G220" s="363" t="s">
        <v>954</v>
      </c>
      <c r="H220" s="363" t="s">
        <v>953</v>
      </c>
      <c r="I220" s="363" t="s">
        <v>952</v>
      </c>
      <c r="J220" s="363" t="s">
        <v>951</v>
      </c>
      <c r="K220" s="372" t="s">
        <v>950</v>
      </c>
    </row>
    <row r="221" spans="1:87" s="345" customFormat="1" ht="42" hidden="1" customHeight="1" x14ac:dyDescent="0.2">
      <c r="A221" s="241"/>
      <c r="B221" s="3269" t="s">
        <v>932</v>
      </c>
      <c r="C221" s="3270"/>
      <c r="D221" s="3270"/>
      <c r="E221" s="3270"/>
      <c r="F221" s="3270"/>
      <c r="G221" s="3270"/>
      <c r="H221" s="3270"/>
      <c r="I221" s="3270"/>
      <c r="J221" s="3270"/>
      <c r="K221" s="3271"/>
      <c r="L221" s="311"/>
      <c r="M221" s="585"/>
      <c r="N221" s="585"/>
      <c r="O221" s="585"/>
      <c r="P221" s="585"/>
      <c r="Q221" s="585"/>
      <c r="R221" s="585"/>
      <c r="S221" s="311"/>
      <c r="T221" s="311"/>
      <c r="U221" s="311"/>
      <c r="V221" s="311"/>
      <c r="W221" s="311"/>
      <c r="X221" s="311"/>
      <c r="Y221" s="311"/>
      <c r="Z221" s="311"/>
      <c r="AA221" s="311"/>
      <c r="AB221" s="279"/>
      <c r="AC221" s="279"/>
      <c r="AD221" s="279"/>
      <c r="AE221" s="279"/>
      <c r="AF221" s="279"/>
      <c r="AG221" s="279"/>
      <c r="AH221" s="279"/>
      <c r="AI221" s="279"/>
      <c r="AJ221" s="279"/>
      <c r="AK221" s="279"/>
      <c r="AL221" s="279"/>
      <c r="AM221" s="279"/>
      <c r="AN221" s="279"/>
      <c r="AO221" s="279"/>
      <c r="AP221" s="279"/>
      <c r="AQ221" s="279"/>
      <c r="AR221" s="279"/>
      <c r="AS221" s="279"/>
      <c r="AT221" s="279"/>
      <c r="AU221" s="279"/>
      <c r="AV221" s="279"/>
      <c r="AW221" s="279"/>
      <c r="AX221" s="279"/>
      <c r="AY221" s="279"/>
      <c r="AZ221" s="279"/>
      <c r="BA221" s="279"/>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row>
    <row r="222" spans="1:87" ht="114.75" hidden="1" customHeight="1" x14ac:dyDescent="0.2">
      <c r="A222" s="129"/>
      <c r="B222" s="617" t="s">
        <v>1032</v>
      </c>
      <c r="C222" s="618" t="s">
        <v>965</v>
      </c>
      <c r="D222" s="618" t="s">
        <v>1033</v>
      </c>
      <c r="E222" s="818" t="s">
        <v>943</v>
      </c>
      <c r="F222" s="818" t="s">
        <v>943</v>
      </c>
      <c r="G222" s="613" t="s">
        <v>943</v>
      </c>
      <c r="H222" s="613" t="s">
        <v>1035</v>
      </c>
      <c r="I222" s="613" t="s">
        <v>1034</v>
      </c>
      <c r="J222" s="613" t="s">
        <v>1030</v>
      </c>
      <c r="K222" s="619" t="s">
        <v>966</v>
      </c>
      <c r="M222" s="583"/>
      <c r="N222" s="584"/>
      <c r="O222" s="584"/>
      <c r="P222" s="584"/>
      <c r="Q222" s="584"/>
      <c r="R222" s="584"/>
    </row>
    <row r="223" spans="1:87" s="279" customFormat="1" ht="125.25" hidden="1" customHeight="1" thickBot="1" x14ac:dyDescent="0.25">
      <c r="A223" s="312"/>
      <c r="B223" s="405" t="s">
        <v>1027</v>
      </c>
      <c r="C223" s="620" t="s">
        <v>1028</v>
      </c>
      <c r="D223" s="620" t="s">
        <v>1029</v>
      </c>
      <c r="E223" s="621" t="s">
        <v>943</v>
      </c>
      <c r="F223" s="621" t="s">
        <v>943</v>
      </c>
      <c r="G223" s="622" t="s">
        <v>943</v>
      </c>
      <c r="H223" s="622" t="s">
        <v>1036</v>
      </c>
      <c r="I223" s="622" t="s">
        <v>1031</v>
      </c>
      <c r="J223" s="622" t="s">
        <v>1030</v>
      </c>
      <c r="K223" s="400" t="s">
        <v>966</v>
      </c>
      <c r="L223" s="597"/>
      <c r="M223" s="585"/>
      <c r="N223" s="585"/>
      <c r="O223" s="585"/>
      <c r="P223" s="585"/>
      <c r="Q223" s="585"/>
      <c r="R223" s="585"/>
      <c r="S223" s="311"/>
      <c r="T223" s="311"/>
      <c r="U223" s="311"/>
      <c r="V223" s="311"/>
      <c r="W223" s="311"/>
      <c r="X223" s="311"/>
      <c r="Y223" s="311"/>
      <c r="Z223" s="311"/>
      <c r="AA223" s="311"/>
    </row>
    <row r="224" spans="1:87" s="279" customFormat="1" ht="93.75" hidden="1" customHeight="1" x14ac:dyDescent="0.2">
      <c r="A224" s="312"/>
      <c r="B224" s="10"/>
      <c r="C224" s="10"/>
      <c r="D224" s="10"/>
      <c r="E224" s="10"/>
      <c r="F224" s="10"/>
      <c r="G224" s="10"/>
      <c r="H224" s="10"/>
      <c r="I224" s="10"/>
      <c r="J224" s="10"/>
      <c r="K224" s="10"/>
      <c r="L224" s="585"/>
      <c r="M224" s="585"/>
      <c r="N224" s="585"/>
      <c r="O224" s="585"/>
      <c r="P224" s="585"/>
      <c r="Q224" s="585"/>
      <c r="R224" s="585"/>
      <c r="S224" s="311"/>
      <c r="T224" s="311"/>
      <c r="U224" s="311"/>
      <c r="V224" s="311"/>
      <c r="W224" s="311"/>
      <c r="X224" s="311"/>
      <c r="Y224" s="311"/>
      <c r="Z224" s="311"/>
      <c r="AA224" s="311"/>
    </row>
    <row r="225" spans="1:87" ht="15" customHeight="1" x14ac:dyDescent="0.2">
      <c r="A225" s="129"/>
      <c r="B225" s="10"/>
      <c r="C225" s="10"/>
      <c r="D225" s="10"/>
      <c r="E225" s="10"/>
      <c r="F225" s="10"/>
      <c r="G225" s="10"/>
      <c r="H225" s="10"/>
      <c r="I225" s="10"/>
      <c r="J225" s="10"/>
      <c r="K225" s="10"/>
      <c r="AB225" s="129"/>
      <c r="AC225" s="129"/>
      <c r="AD225" s="129"/>
      <c r="AE225" s="129"/>
      <c r="AF225" s="129"/>
      <c r="AG225" s="129"/>
      <c r="AH225" s="129"/>
    </row>
    <row r="226" spans="1:87" ht="15" customHeight="1" x14ac:dyDescent="0.2">
      <c r="A226" s="129"/>
      <c r="B226" s="10"/>
      <c r="C226" s="10"/>
      <c r="D226" s="10"/>
      <c r="E226" s="10"/>
      <c r="F226" s="10"/>
      <c r="G226" s="10"/>
      <c r="H226" s="10"/>
      <c r="I226" s="10"/>
      <c r="J226" s="10"/>
      <c r="K226" s="10"/>
      <c r="AB226" s="129"/>
      <c r="AC226" s="129"/>
      <c r="AD226" s="129"/>
      <c r="AE226" s="129"/>
      <c r="AF226" s="129"/>
      <c r="AG226" s="129"/>
      <c r="AH226" s="129"/>
    </row>
    <row r="227" spans="1:87" ht="15" customHeight="1" x14ac:dyDescent="0.2">
      <c r="A227" s="129"/>
      <c r="B227" s="10"/>
      <c r="C227" s="10"/>
      <c r="D227" s="10"/>
      <c r="E227" s="10"/>
      <c r="F227" s="10"/>
      <c r="G227" s="10"/>
      <c r="H227" s="10"/>
      <c r="I227" s="10"/>
      <c r="J227" s="10"/>
      <c r="K227" s="10"/>
      <c r="AB227" s="129"/>
      <c r="AC227" s="129"/>
      <c r="AD227" s="129"/>
      <c r="AE227" s="129"/>
      <c r="AF227" s="129"/>
      <c r="AG227" s="129"/>
      <c r="AH227" s="129"/>
    </row>
    <row r="228" spans="1:87" ht="15" customHeight="1" x14ac:dyDescent="0.2">
      <c r="A228" s="129"/>
      <c r="B228" s="10"/>
      <c r="C228" s="10"/>
      <c r="D228" s="10"/>
      <c r="E228" s="10"/>
      <c r="F228" s="10"/>
      <c r="G228" s="10"/>
      <c r="H228" s="10"/>
      <c r="I228" s="10"/>
      <c r="J228" s="10"/>
      <c r="K228" s="10"/>
      <c r="AB228" s="129"/>
      <c r="AC228" s="129"/>
      <c r="AD228" s="129"/>
      <c r="AE228" s="129"/>
      <c r="AF228" s="129"/>
      <c r="AG228" s="129"/>
      <c r="AH228" s="129"/>
    </row>
    <row r="229" spans="1:87" ht="15" customHeight="1" x14ac:dyDescent="0.2">
      <c r="A229" s="129"/>
      <c r="B229" s="10"/>
      <c r="C229" s="10"/>
      <c r="D229" s="10"/>
      <c r="E229" s="10"/>
      <c r="F229" s="10"/>
      <c r="G229" s="10"/>
      <c r="H229" s="10"/>
      <c r="I229" s="10"/>
      <c r="J229" s="10"/>
      <c r="K229" s="10"/>
      <c r="AB229" s="129"/>
      <c r="AC229" s="129"/>
      <c r="AD229" s="129"/>
      <c r="AE229" s="129"/>
      <c r="AF229" s="129"/>
      <c r="AG229" s="129"/>
      <c r="AH229" s="129"/>
    </row>
    <row r="230" spans="1:87" ht="66" customHeight="1" thickBot="1" x14ac:dyDescent="0.25">
      <c r="A230" s="129"/>
      <c r="B230" s="10"/>
      <c r="C230" s="10"/>
      <c r="D230" s="10"/>
      <c r="E230" s="10"/>
      <c r="F230" s="10"/>
      <c r="G230" s="10"/>
      <c r="H230" s="10"/>
      <c r="I230" s="10"/>
      <c r="J230" s="10"/>
      <c r="K230" s="10"/>
      <c r="L230" s="74"/>
      <c r="AB230" s="129"/>
      <c r="AC230" s="129"/>
      <c r="AD230" s="129"/>
      <c r="AE230" s="129"/>
      <c r="AF230" s="129"/>
      <c r="AG230" s="129"/>
      <c r="AH230" s="129"/>
    </row>
    <row r="231" spans="1:87" ht="27.75" customHeight="1" thickBot="1" x14ac:dyDescent="0.25">
      <c r="A231" s="129"/>
      <c r="B231" s="3293"/>
      <c r="C231" s="3294"/>
      <c r="D231" s="3294"/>
      <c r="E231" s="3294"/>
      <c r="F231" s="3294"/>
      <c r="G231" s="3294"/>
      <c r="H231" s="3294"/>
      <c r="I231" s="3294"/>
      <c r="J231" s="3294"/>
      <c r="K231" s="3295"/>
      <c r="AB231" s="129"/>
      <c r="AC231" s="129"/>
      <c r="AD231" s="129"/>
      <c r="AE231" s="129"/>
      <c r="AF231" s="129"/>
      <c r="AG231" s="129"/>
      <c r="AH231" s="129"/>
    </row>
    <row r="232" spans="1:87" s="253" customFormat="1" ht="27.75" customHeight="1" thickBot="1" x14ac:dyDescent="0.25">
      <c r="A232" s="129"/>
      <c r="B232" s="373" t="s">
        <v>959</v>
      </c>
      <c r="C232" s="363" t="s">
        <v>958</v>
      </c>
      <c r="D232" s="363" t="s">
        <v>957</v>
      </c>
      <c r="E232" s="363" t="s">
        <v>956</v>
      </c>
      <c r="F232" s="363" t="s">
        <v>955</v>
      </c>
      <c r="G232" s="363" t="s">
        <v>954</v>
      </c>
      <c r="H232" s="363" t="s">
        <v>1170</v>
      </c>
      <c r="I232" s="363" t="s">
        <v>952</v>
      </c>
      <c r="J232" s="363" t="s">
        <v>951</v>
      </c>
      <c r="K232" s="372" t="s">
        <v>950</v>
      </c>
      <c r="L232" s="124"/>
      <c r="M232" s="583"/>
      <c r="N232" s="584"/>
      <c r="O232" s="584"/>
      <c r="P232" s="584"/>
      <c r="Q232" s="584"/>
      <c r="R232" s="584"/>
      <c r="S232" s="124"/>
      <c r="T232" s="124"/>
      <c r="U232" s="124"/>
      <c r="V232" s="124"/>
      <c r="W232" s="124"/>
      <c r="X232" s="124"/>
      <c r="Y232" s="124"/>
      <c r="Z232" s="124"/>
      <c r="AA232" s="124"/>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row>
    <row r="233" spans="1:87" s="279" customFormat="1" ht="16" hidden="1" thickBot="1" x14ac:dyDescent="0.25">
      <c r="A233" s="241"/>
      <c r="B233" s="3309" t="s">
        <v>932</v>
      </c>
      <c r="C233" s="3310"/>
      <c r="D233" s="3310"/>
      <c r="E233" s="3310"/>
      <c r="F233" s="3310"/>
      <c r="G233" s="3310"/>
      <c r="H233" s="3310"/>
      <c r="I233" s="3310"/>
      <c r="J233" s="3310"/>
      <c r="K233" s="3311"/>
      <c r="L233" s="311"/>
      <c r="M233" s="311"/>
      <c r="N233" s="311"/>
      <c r="O233" s="311"/>
      <c r="P233" s="311"/>
      <c r="Q233" s="311"/>
      <c r="R233" s="311"/>
      <c r="S233" s="311"/>
      <c r="T233" s="311"/>
      <c r="U233" s="311"/>
      <c r="V233" s="311"/>
      <c r="W233" s="311"/>
      <c r="X233" s="311"/>
      <c r="Y233" s="311"/>
      <c r="Z233" s="311"/>
      <c r="AA233" s="311"/>
    </row>
    <row r="234" spans="1:87" s="579" customFormat="1" ht="60.75" customHeight="1" thickBot="1" x14ac:dyDescent="0.25">
      <c r="A234" s="578"/>
      <c r="B234" s="2746" t="s">
        <v>5125</v>
      </c>
      <c r="C234" s="2749" t="s">
        <v>169</v>
      </c>
      <c r="D234" s="2747" t="s">
        <v>3464</v>
      </c>
      <c r="E234" s="2747"/>
      <c r="F234" s="2747" t="s">
        <v>943</v>
      </c>
      <c r="G234" s="2747" t="s">
        <v>5126</v>
      </c>
      <c r="H234" s="2747" t="s">
        <v>5127</v>
      </c>
      <c r="I234" s="2747" t="s">
        <v>943</v>
      </c>
      <c r="J234" s="2747"/>
      <c r="K234" s="508" t="s">
        <v>5128</v>
      </c>
      <c r="L234" s="236"/>
      <c r="M234" s="583"/>
      <c r="N234" s="584"/>
      <c r="O234" s="584"/>
      <c r="P234" s="584"/>
      <c r="Q234" s="584"/>
      <c r="R234" s="584"/>
      <c r="S234" s="236"/>
      <c r="T234" s="236"/>
      <c r="U234" s="236"/>
      <c r="V234" s="236"/>
      <c r="W234" s="236"/>
      <c r="X234" s="236"/>
      <c r="Y234" s="236"/>
      <c r="Z234" s="236"/>
      <c r="AA234" s="236"/>
    </row>
    <row r="235" spans="1:87" s="579" customFormat="1" ht="60.75" customHeight="1" thickBot="1" x14ac:dyDescent="0.25">
      <c r="A235" s="578"/>
      <c r="B235" s="2712" t="s">
        <v>5001</v>
      </c>
      <c r="C235" s="2716" t="s">
        <v>169</v>
      </c>
      <c r="D235" s="2713" t="s">
        <v>4412</v>
      </c>
      <c r="E235" s="2713"/>
      <c r="F235" s="2713" t="s">
        <v>943</v>
      </c>
      <c r="G235" s="2713" t="s">
        <v>3376</v>
      </c>
      <c r="H235" s="2713" t="s">
        <v>2425</v>
      </c>
      <c r="I235" s="2713" t="s">
        <v>943</v>
      </c>
      <c r="J235" s="2713"/>
      <c r="K235" s="508" t="s">
        <v>5002</v>
      </c>
      <c r="L235" s="236"/>
      <c r="M235" s="583"/>
      <c r="N235" s="584"/>
      <c r="O235" s="584"/>
      <c r="P235" s="584"/>
      <c r="Q235" s="584"/>
      <c r="R235" s="584"/>
      <c r="S235" s="236"/>
      <c r="T235" s="236"/>
      <c r="U235" s="236"/>
      <c r="V235" s="236"/>
      <c r="W235" s="236"/>
      <c r="X235" s="236"/>
      <c r="Y235" s="236"/>
      <c r="Z235" s="236"/>
      <c r="AA235" s="236"/>
    </row>
    <row r="236" spans="1:87" s="579" customFormat="1" ht="60.75" customHeight="1" thickBot="1" x14ac:dyDescent="0.25">
      <c r="A236" s="578"/>
      <c r="B236" s="2556" t="s">
        <v>4776</v>
      </c>
      <c r="C236" s="2559" t="s">
        <v>169</v>
      </c>
      <c r="D236" s="2557" t="s">
        <v>1656</v>
      </c>
      <c r="E236" s="2557"/>
      <c r="F236" s="2557" t="s">
        <v>943</v>
      </c>
      <c r="G236" s="2557" t="s">
        <v>3047</v>
      </c>
      <c r="H236" s="2557" t="s">
        <v>3047</v>
      </c>
      <c r="I236" s="2557" t="s">
        <v>943</v>
      </c>
      <c r="J236" s="2557"/>
      <c r="K236" s="508" t="s">
        <v>4777</v>
      </c>
      <c r="L236" s="236"/>
      <c r="M236" s="583"/>
      <c r="N236" s="584"/>
      <c r="O236" s="584"/>
      <c r="P236" s="584"/>
      <c r="Q236" s="584"/>
      <c r="R236" s="584"/>
      <c r="S236" s="236"/>
      <c r="T236" s="236"/>
      <c r="U236" s="236"/>
      <c r="V236" s="236"/>
      <c r="W236" s="236"/>
      <c r="X236" s="236"/>
      <c r="Y236" s="236"/>
      <c r="Z236" s="236"/>
      <c r="AA236" s="236"/>
    </row>
    <row r="237" spans="1:87" s="579" customFormat="1" ht="38.25" customHeight="1" thickBot="1" x14ac:dyDescent="0.25">
      <c r="A237" s="578"/>
      <c r="B237" s="2556" t="s">
        <v>4775</v>
      </c>
      <c r="C237" s="2559" t="s">
        <v>169</v>
      </c>
      <c r="D237" s="2557" t="s">
        <v>1962</v>
      </c>
      <c r="E237" s="2557"/>
      <c r="F237" s="2557" t="s">
        <v>943</v>
      </c>
      <c r="G237" s="2557" t="s">
        <v>3047</v>
      </c>
      <c r="H237" s="2557" t="s">
        <v>3047</v>
      </c>
      <c r="I237" s="2557" t="s">
        <v>943</v>
      </c>
      <c r="J237" s="2557"/>
      <c r="K237" s="508" t="s">
        <v>4032</v>
      </c>
      <c r="L237" s="236"/>
      <c r="M237" s="583"/>
      <c r="N237" s="584"/>
      <c r="O237" s="584"/>
      <c r="P237" s="584"/>
      <c r="Q237" s="584"/>
      <c r="R237" s="584"/>
      <c r="S237" s="236"/>
      <c r="T237" s="236"/>
      <c r="U237" s="236"/>
      <c r="V237" s="236"/>
      <c r="W237" s="236"/>
      <c r="X237" s="236"/>
      <c r="Y237" s="236"/>
      <c r="Z237" s="236"/>
      <c r="AA237" s="236"/>
    </row>
    <row r="238" spans="1:87" s="579" customFormat="1" ht="60.75" customHeight="1" x14ac:dyDescent="0.2">
      <c r="A238" s="578"/>
      <c r="B238" s="824" t="s">
        <v>3444</v>
      </c>
      <c r="C238" s="817" t="s">
        <v>169</v>
      </c>
      <c r="D238" s="653" t="s">
        <v>112</v>
      </c>
      <c r="E238" s="820"/>
      <c r="F238" s="653" t="s">
        <v>112</v>
      </c>
      <c r="G238" s="820" t="s">
        <v>3445</v>
      </c>
      <c r="H238" s="820" t="s">
        <v>3445</v>
      </c>
      <c r="I238" s="820" t="s">
        <v>112</v>
      </c>
      <c r="J238" s="820"/>
      <c r="K238" s="508" t="s">
        <v>3446</v>
      </c>
      <c r="L238" s="236"/>
      <c r="M238" s="583"/>
      <c r="N238" s="584"/>
      <c r="O238" s="584"/>
      <c r="P238" s="584"/>
      <c r="Q238" s="584"/>
      <c r="R238" s="584"/>
      <c r="S238" s="236"/>
      <c r="T238" s="236"/>
      <c r="U238" s="236"/>
      <c r="V238" s="236"/>
      <c r="W238" s="236"/>
      <c r="X238" s="236"/>
      <c r="Y238" s="236"/>
      <c r="Z238" s="236"/>
      <c r="AA238" s="236"/>
    </row>
    <row r="239" spans="1:87" s="579" customFormat="1" ht="43.5" customHeight="1" x14ac:dyDescent="0.2">
      <c r="A239" s="578"/>
      <c r="B239" s="827" t="s">
        <v>3049</v>
      </c>
      <c r="C239" s="820" t="s">
        <v>169</v>
      </c>
      <c r="D239" s="819" t="s">
        <v>3050</v>
      </c>
      <c r="E239" s="819" t="s">
        <v>112</v>
      </c>
      <c r="F239" s="819" t="s">
        <v>3051</v>
      </c>
      <c r="G239" s="819" t="s">
        <v>3052</v>
      </c>
      <c r="H239" s="819" t="s">
        <v>3052</v>
      </c>
      <c r="I239" s="819" t="s">
        <v>112</v>
      </c>
      <c r="J239" s="819" t="s">
        <v>112</v>
      </c>
      <c r="K239" s="811" t="s">
        <v>3053</v>
      </c>
      <c r="L239" s="236"/>
      <c r="M239" s="583"/>
      <c r="N239" s="584"/>
      <c r="O239" s="584"/>
      <c r="P239" s="584"/>
      <c r="Q239" s="584"/>
      <c r="R239" s="584"/>
      <c r="S239" s="236"/>
      <c r="T239" s="236"/>
      <c r="U239" s="236"/>
      <c r="V239" s="236"/>
      <c r="W239" s="236"/>
      <c r="X239" s="236"/>
      <c r="Y239" s="236"/>
      <c r="Z239" s="236"/>
      <c r="AA239" s="236"/>
    </row>
    <row r="240" spans="1:87" s="579" customFormat="1" ht="43.5" customHeight="1" x14ac:dyDescent="0.2">
      <c r="A240" s="578"/>
      <c r="B240" s="821" t="s">
        <v>3045</v>
      </c>
      <c r="C240" s="817" t="s">
        <v>169</v>
      </c>
      <c r="D240" s="817" t="s">
        <v>3046</v>
      </c>
      <c r="E240" s="817" t="s">
        <v>112</v>
      </c>
      <c r="F240" s="817" t="s">
        <v>3047</v>
      </c>
      <c r="G240" s="817" t="s">
        <v>3047</v>
      </c>
      <c r="H240" s="817" t="s">
        <v>3047</v>
      </c>
      <c r="I240" s="817" t="s">
        <v>112</v>
      </c>
      <c r="J240" s="817" t="s">
        <v>112</v>
      </c>
      <c r="K240" s="366" t="s">
        <v>3048</v>
      </c>
      <c r="L240" s="236"/>
      <c r="M240" s="583"/>
      <c r="N240" s="584"/>
      <c r="O240" s="584"/>
      <c r="P240" s="584"/>
      <c r="Q240" s="584"/>
      <c r="R240" s="584"/>
      <c r="S240" s="236"/>
      <c r="T240" s="236"/>
      <c r="U240" s="236"/>
      <c r="V240" s="236"/>
      <c r="W240" s="236"/>
      <c r="X240" s="236"/>
      <c r="Y240" s="236"/>
      <c r="Z240" s="236"/>
      <c r="AA240" s="236"/>
    </row>
    <row r="241" spans="1:27" s="579" customFormat="1" ht="27.75" customHeight="1" x14ac:dyDescent="0.2">
      <c r="A241" s="578"/>
      <c r="B241" s="3276" t="s">
        <v>2428</v>
      </c>
      <c r="C241" s="3278" t="s">
        <v>169</v>
      </c>
      <c r="D241" s="820" t="s">
        <v>2420</v>
      </c>
      <c r="E241" s="3278" t="s">
        <v>112</v>
      </c>
      <c r="F241" s="820" t="s">
        <v>2423</v>
      </c>
      <c r="G241" s="3278" t="s">
        <v>112</v>
      </c>
      <c r="H241" s="3278" t="s">
        <v>112</v>
      </c>
      <c r="I241" s="3278" t="s">
        <v>112</v>
      </c>
      <c r="J241" s="3278" t="s">
        <v>112</v>
      </c>
      <c r="K241" s="254" t="s">
        <v>2426</v>
      </c>
      <c r="L241" s="236"/>
      <c r="M241" s="583"/>
      <c r="N241" s="584"/>
      <c r="O241" s="584"/>
      <c r="P241" s="584"/>
      <c r="Q241" s="584"/>
      <c r="R241" s="584"/>
      <c r="S241" s="236"/>
      <c r="T241" s="236"/>
      <c r="U241" s="236"/>
      <c r="V241" s="236"/>
      <c r="W241" s="236"/>
      <c r="X241" s="236"/>
      <c r="Y241" s="236"/>
      <c r="Z241" s="236"/>
      <c r="AA241" s="236"/>
    </row>
    <row r="242" spans="1:27" s="579" customFormat="1" ht="27.75" customHeight="1" x14ac:dyDescent="0.2">
      <c r="A242" s="578"/>
      <c r="B242" s="3289"/>
      <c r="C242" s="3290"/>
      <c r="D242" s="817" t="s">
        <v>2421</v>
      </c>
      <c r="E242" s="3290"/>
      <c r="F242" s="817" t="s">
        <v>2424</v>
      </c>
      <c r="G242" s="3290"/>
      <c r="H242" s="3290"/>
      <c r="I242" s="3290"/>
      <c r="J242" s="3290"/>
      <c r="K242" s="366" t="s">
        <v>1773</v>
      </c>
      <c r="L242" s="236"/>
      <c r="M242" s="583"/>
      <c r="N242" s="584"/>
      <c r="O242" s="584"/>
      <c r="P242" s="584"/>
      <c r="Q242" s="584"/>
      <c r="R242" s="584"/>
      <c r="S242" s="236"/>
      <c r="T242" s="236"/>
      <c r="U242" s="236"/>
      <c r="V242" s="236"/>
      <c r="W242" s="236"/>
      <c r="X242" s="236"/>
      <c r="Y242" s="236"/>
      <c r="Z242" s="236"/>
      <c r="AA242" s="236"/>
    </row>
    <row r="243" spans="1:27" s="579" customFormat="1" ht="27.75" customHeight="1" x14ac:dyDescent="0.2">
      <c r="A243" s="578"/>
      <c r="B243" s="3289"/>
      <c r="C243" s="3290"/>
      <c r="D243" s="817" t="s">
        <v>1774</v>
      </c>
      <c r="E243" s="3290"/>
      <c r="F243" s="3290" t="s">
        <v>112</v>
      </c>
      <c r="G243" s="817" t="s">
        <v>2425</v>
      </c>
      <c r="H243" s="817" t="s">
        <v>2425</v>
      </c>
      <c r="I243" s="3290"/>
      <c r="J243" s="3290"/>
      <c r="K243" s="366" t="s">
        <v>967</v>
      </c>
      <c r="L243" s="236"/>
      <c r="M243" s="583"/>
      <c r="N243" s="584"/>
      <c r="O243" s="584"/>
      <c r="P243" s="584"/>
      <c r="Q243" s="584"/>
      <c r="R243" s="584"/>
      <c r="S243" s="236"/>
      <c r="T243" s="236"/>
      <c r="U243" s="236"/>
      <c r="V243" s="236"/>
      <c r="W243" s="236"/>
      <c r="X243" s="236"/>
      <c r="Y243" s="236"/>
      <c r="Z243" s="236"/>
      <c r="AA243" s="236"/>
    </row>
    <row r="244" spans="1:27" s="579" customFormat="1" ht="27.75" customHeight="1" x14ac:dyDescent="0.2">
      <c r="A244" s="578"/>
      <c r="B244" s="3289"/>
      <c r="C244" s="3290"/>
      <c r="D244" s="817" t="s">
        <v>2422</v>
      </c>
      <c r="E244" s="3290"/>
      <c r="F244" s="3290"/>
      <c r="G244" s="817" t="s">
        <v>2425</v>
      </c>
      <c r="H244" s="817" t="s">
        <v>2425</v>
      </c>
      <c r="I244" s="3290"/>
      <c r="J244" s="3290"/>
      <c r="K244" s="366" t="s">
        <v>2427</v>
      </c>
      <c r="L244" s="236"/>
      <c r="M244" s="583"/>
      <c r="N244" s="584"/>
      <c r="O244" s="584"/>
      <c r="P244" s="584"/>
      <c r="Q244" s="584"/>
      <c r="R244" s="584"/>
      <c r="S244" s="236"/>
      <c r="T244" s="236"/>
      <c r="U244" s="236"/>
      <c r="V244" s="236"/>
      <c r="W244" s="236"/>
      <c r="X244" s="236"/>
      <c r="Y244" s="236"/>
      <c r="Z244" s="236"/>
      <c r="AA244" s="236"/>
    </row>
    <row r="245" spans="1:27" s="250" customFormat="1" ht="65.25" customHeight="1" x14ac:dyDescent="0.2">
      <c r="A245" s="14"/>
      <c r="B245" s="821" t="s">
        <v>2401</v>
      </c>
      <c r="C245" s="817" t="s">
        <v>169</v>
      </c>
      <c r="D245" s="817" t="s">
        <v>2402</v>
      </c>
      <c r="E245" s="817" t="s">
        <v>112</v>
      </c>
      <c r="F245" s="817" t="s">
        <v>112</v>
      </c>
      <c r="G245" s="817" t="s">
        <v>2403</v>
      </c>
      <c r="H245" s="817" t="s">
        <v>112</v>
      </c>
      <c r="I245" s="817" t="s">
        <v>112</v>
      </c>
      <c r="J245" s="817" t="s">
        <v>112</v>
      </c>
      <c r="K245" s="623" t="s">
        <v>2404</v>
      </c>
      <c r="L245" s="587"/>
      <c r="M245" s="587"/>
      <c r="N245" s="587"/>
      <c r="O245" s="587"/>
      <c r="P245" s="587"/>
      <c r="Q245" s="587"/>
      <c r="R245" s="587"/>
      <c r="S245" s="587"/>
      <c r="T245" s="587"/>
      <c r="U245" s="587"/>
      <c r="V245" s="587"/>
      <c r="W245" s="587"/>
      <c r="X245" s="587"/>
      <c r="Y245" s="587"/>
      <c r="Z245" s="587"/>
      <c r="AA245" s="587"/>
    </row>
    <row r="246" spans="1:27" s="250" customFormat="1" ht="65.25" customHeight="1" x14ac:dyDescent="0.2">
      <c r="A246" s="14"/>
      <c r="B246" s="821" t="s">
        <v>2254</v>
      </c>
      <c r="C246" s="817" t="s">
        <v>169</v>
      </c>
      <c r="D246" s="817" t="s">
        <v>2255</v>
      </c>
      <c r="E246" s="817" t="s">
        <v>943</v>
      </c>
      <c r="F246" s="817" t="s">
        <v>943</v>
      </c>
      <c r="G246" s="817" t="s">
        <v>2256</v>
      </c>
      <c r="H246" s="817" t="s">
        <v>943</v>
      </c>
      <c r="I246" s="817" t="s">
        <v>943</v>
      </c>
      <c r="J246" s="817" t="s">
        <v>943</v>
      </c>
      <c r="K246" s="623" t="s">
        <v>2257</v>
      </c>
      <c r="L246" s="587"/>
      <c r="M246" s="587"/>
      <c r="N246" s="587"/>
      <c r="O246" s="587"/>
      <c r="P246" s="587"/>
      <c r="Q246" s="587"/>
      <c r="R246" s="587"/>
      <c r="S246" s="587"/>
      <c r="T246" s="587"/>
      <c r="U246" s="587"/>
      <c r="V246" s="587"/>
      <c r="W246" s="587"/>
      <c r="X246" s="587"/>
      <c r="Y246" s="587"/>
      <c r="Z246" s="587"/>
      <c r="AA246" s="587"/>
    </row>
    <row r="247" spans="1:27" s="250" customFormat="1" ht="65.25" customHeight="1" x14ac:dyDescent="0.2">
      <c r="A247" s="14"/>
      <c r="B247" s="821" t="s">
        <v>2258</v>
      </c>
      <c r="C247" s="817" t="s">
        <v>169</v>
      </c>
      <c r="D247" s="817" t="s">
        <v>1654</v>
      </c>
      <c r="E247" s="817" t="s">
        <v>943</v>
      </c>
      <c r="F247" s="817" t="s">
        <v>943</v>
      </c>
      <c r="G247" s="817" t="s">
        <v>2259</v>
      </c>
      <c r="H247" s="817" t="s">
        <v>943</v>
      </c>
      <c r="I247" s="817" t="s">
        <v>943</v>
      </c>
      <c r="J247" s="817" t="s">
        <v>943</v>
      </c>
      <c r="K247" s="623" t="s">
        <v>2260</v>
      </c>
      <c r="L247" s="587"/>
      <c r="M247" s="587"/>
      <c r="N247" s="587"/>
      <c r="O247" s="587"/>
      <c r="P247" s="587"/>
      <c r="Q247" s="587"/>
      <c r="R247" s="587"/>
      <c r="S247" s="587"/>
      <c r="T247" s="587"/>
      <c r="U247" s="587"/>
      <c r="V247" s="587"/>
      <c r="W247" s="587"/>
      <c r="X247" s="587"/>
      <c r="Y247" s="587"/>
      <c r="Z247" s="587"/>
      <c r="AA247" s="587"/>
    </row>
    <row r="248" spans="1:27" s="250" customFormat="1" ht="65.25" customHeight="1" x14ac:dyDescent="0.2">
      <c r="A248" s="14"/>
      <c r="B248" s="821" t="s">
        <v>2261</v>
      </c>
      <c r="C248" s="817" t="s">
        <v>169</v>
      </c>
      <c r="D248" s="817" t="s">
        <v>1303</v>
      </c>
      <c r="E248" s="817" t="s">
        <v>943</v>
      </c>
      <c r="F248" s="817" t="s">
        <v>943</v>
      </c>
      <c r="G248" s="817" t="s">
        <v>2262</v>
      </c>
      <c r="H248" s="817" t="s">
        <v>943</v>
      </c>
      <c r="I248" s="817" t="s">
        <v>943</v>
      </c>
      <c r="J248" s="817" t="s">
        <v>943</v>
      </c>
      <c r="K248" s="623" t="s">
        <v>2263</v>
      </c>
      <c r="L248" s="587"/>
      <c r="M248" s="587"/>
      <c r="N248" s="587"/>
      <c r="O248" s="587"/>
      <c r="P248" s="587"/>
      <c r="Q248" s="587"/>
      <c r="R248" s="587"/>
      <c r="S248" s="587"/>
      <c r="T248" s="587"/>
      <c r="U248" s="587"/>
      <c r="V248" s="587"/>
      <c r="W248" s="587"/>
      <c r="X248" s="587"/>
      <c r="Y248" s="587"/>
      <c r="Z248" s="587"/>
      <c r="AA248" s="587"/>
    </row>
    <row r="249" spans="1:27" s="250" customFormat="1" ht="65.25" customHeight="1" x14ac:dyDescent="0.2">
      <c r="A249" s="14"/>
      <c r="B249" s="821" t="s">
        <v>2264</v>
      </c>
      <c r="C249" s="817" t="s">
        <v>169</v>
      </c>
      <c r="D249" s="817" t="s">
        <v>943</v>
      </c>
      <c r="E249" s="817" t="s">
        <v>943</v>
      </c>
      <c r="F249" s="817" t="s">
        <v>943</v>
      </c>
      <c r="G249" s="817" t="s">
        <v>2265</v>
      </c>
      <c r="H249" s="817" t="s">
        <v>943</v>
      </c>
      <c r="I249" s="817" t="s">
        <v>943</v>
      </c>
      <c r="J249" s="817" t="s">
        <v>943</v>
      </c>
      <c r="K249" s="623" t="s">
        <v>2266</v>
      </c>
      <c r="L249" s="587"/>
      <c r="M249" s="587"/>
      <c r="N249" s="587"/>
      <c r="O249" s="587"/>
      <c r="P249" s="587"/>
      <c r="Q249" s="587"/>
      <c r="R249" s="587"/>
      <c r="S249" s="587"/>
      <c r="T249" s="587"/>
      <c r="U249" s="587"/>
      <c r="V249" s="587"/>
      <c r="W249" s="587"/>
      <c r="X249" s="587"/>
      <c r="Y249" s="587"/>
      <c r="Z249" s="587"/>
      <c r="AA249" s="587"/>
    </row>
    <row r="250" spans="1:27" s="250" customFormat="1" ht="65.25" customHeight="1" x14ac:dyDescent="0.2">
      <c r="A250" s="14"/>
      <c r="B250" s="821" t="s">
        <v>1960</v>
      </c>
      <c r="C250" s="817" t="s">
        <v>1961</v>
      </c>
      <c r="D250" s="817" t="s">
        <v>1962</v>
      </c>
      <c r="E250" s="817" t="s">
        <v>943</v>
      </c>
      <c r="F250" s="817" t="s">
        <v>943</v>
      </c>
      <c r="G250" s="817" t="s">
        <v>1963</v>
      </c>
      <c r="H250" s="817" t="s">
        <v>943</v>
      </c>
      <c r="I250" s="817" t="s">
        <v>943</v>
      </c>
      <c r="J250" s="817" t="s">
        <v>943</v>
      </c>
      <c r="K250" s="623" t="s">
        <v>1964</v>
      </c>
      <c r="L250" s="587"/>
      <c r="M250" s="587"/>
      <c r="N250" s="587"/>
      <c r="O250" s="587"/>
      <c r="P250" s="587"/>
      <c r="Q250" s="587"/>
      <c r="R250" s="587"/>
      <c r="S250" s="587"/>
      <c r="T250" s="587"/>
      <c r="U250" s="587"/>
      <c r="V250" s="587"/>
      <c r="W250" s="587"/>
      <c r="X250" s="587"/>
      <c r="Y250" s="587"/>
      <c r="Z250" s="587"/>
      <c r="AA250" s="587"/>
    </row>
    <row r="251" spans="1:27" ht="42" x14ac:dyDescent="0.2">
      <c r="A251" s="129"/>
      <c r="B251" s="821" t="s">
        <v>1819</v>
      </c>
      <c r="C251" s="817" t="s">
        <v>169</v>
      </c>
      <c r="D251" s="817" t="s">
        <v>1774</v>
      </c>
      <c r="E251" s="817"/>
      <c r="F251" s="817"/>
      <c r="G251" s="817" t="s">
        <v>1820</v>
      </c>
      <c r="H251" s="817" t="s">
        <v>1820</v>
      </c>
      <c r="I251" s="817"/>
      <c r="J251" s="817"/>
      <c r="K251" s="623" t="s">
        <v>1821</v>
      </c>
      <c r="M251" s="583"/>
      <c r="N251" s="584"/>
      <c r="O251" s="584"/>
      <c r="P251" s="584"/>
      <c r="Q251" s="584"/>
      <c r="R251" s="584"/>
    </row>
    <row r="252" spans="1:27" s="250" customFormat="1" ht="65.25" customHeight="1" x14ac:dyDescent="0.2">
      <c r="A252" s="14"/>
      <c r="B252" s="821" t="s">
        <v>1632</v>
      </c>
      <c r="C252" s="817" t="s">
        <v>169</v>
      </c>
      <c r="D252" s="817" t="s">
        <v>1633</v>
      </c>
      <c r="E252" s="817" t="s">
        <v>943</v>
      </c>
      <c r="F252" s="817" t="s">
        <v>943</v>
      </c>
      <c r="G252" s="817" t="s">
        <v>943</v>
      </c>
      <c r="H252" s="817" t="s">
        <v>1634</v>
      </c>
      <c r="I252" s="817" t="s">
        <v>943</v>
      </c>
      <c r="J252" s="817" t="s">
        <v>943</v>
      </c>
      <c r="K252" s="623" t="s">
        <v>1635</v>
      </c>
      <c r="L252" s="587"/>
      <c r="M252" s="587"/>
      <c r="N252" s="587"/>
      <c r="O252" s="587"/>
      <c r="P252" s="587"/>
      <c r="Q252" s="587"/>
      <c r="R252" s="587"/>
      <c r="S252" s="587"/>
      <c r="T252" s="587"/>
      <c r="U252" s="587"/>
      <c r="V252" s="587"/>
      <c r="W252" s="587"/>
      <c r="X252" s="587"/>
      <c r="Y252" s="587"/>
      <c r="Z252" s="587"/>
      <c r="AA252" s="587"/>
    </row>
    <row r="253" spans="1:27" s="250" customFormat="1" ht="65.25" customHeight="1" x14ac:dyDescent="0.2">
      <c r="A253" s="14"/>
      <c r="B253" s="3289" t="s">
        <v>1430</v>
      </c>
      <c r="C253" s="3290" t="s">
        <v>169</v>
      </c>
      <c r="D253" s="817" t="s">
        <v>1431</v>
      </c>
      <c r="E253" s="3290" t="s">
        <v>943</v>
      </c>
      <c r="F253" s="817" t="s">
        <v>1432</v>
      </c>
      <c r="G253" s="817" t="s">
        <v>943</v>
      </c>
      <c r="H253" s="817" t="s">
        <v>943</v>
      </c>
      <c r="I253" s="817" t="s">
        <v>1433</v>
      </c>
      <c r="J253" s="817" t="s">
        <v>943</v>
      </c>
      <c r="K253" s="623" t="s">
        <v>1434</v>
      </c>
      <c r="L253" s="587"/>
      <c r="M253" s="587"/>
      <c r="N253" s="587"/>
      <c r="O253" s="587"/>
      <c r="P253" s="587"/>
      <c r="Q253" s="587"/>
      <c r="R253" s="587"/>
      <c r="S253" s="587"/>
      <c r="T253" s="587"/>
      <c r="U253" s="587"/>
      <c r="V253" s="587"/>
      <c r="W253" s="587"/>
      <c r="X253" s="587"/>
      <c r="Y253" s="587"/>
      <c r="Z253" s="587"/>
      <c r="AA253" s="587"/>
    </row>
    <row r="254" spans="1:27" s="250" customFormat="1" ht="42" customHeight="1" x14ac:dyDescent="0.2">
      <c r="A254" s="14"/>
      <c r="B254" s="3289"/>
      <c r="C254" s="3290"/>
      <c r="D254" s="817" t="s">
        <v>1435</v>
      </c>
      <c r="E254" s="3290"/>
      <c r="F254" s="817" t="s">
        <v>1436</v>
      </c>
      <c r="G254" s="817" t="s">
        <v>943</v>
      </c>
      <c r="H254" s="817" t="s">
        <v>943</v>
      </c>
      <c r="I254" s="817" t="s">
        <v>1437</v>
      </c>
      <c r="J254" s="817" t="s">
        <v>943</v>
      </c>
      <c r="K254" s="623" t="s">
        <v>967</v>
      </c>
      <c r="L254" s="587"/>
      <c r="M254" s="587"/>
      <c r="N254" s="587"/>
      <c r="O254" s="587"/>
      <c r="P254" s="587"/>
      <c r="Q254" s="587"/>
      <c r="R254" s="587"/>
      <c r="S254" s="587"/>
      <c r="T254" s="587"/>
      <c r="U254" s="587"/>
      <c r="V254" s="587"/>
      <c r="W254" s="587"/>
      <c r="X254" s="587"/>
      <c r="Y254" s="587"/>
      <c r="Z254" s="587"/>
      <c r="AA254" s="587"/>
    </row>
    <row r="255" spans="1:27" s="250" customFormat="1" ht="45.75" customHeight="1" x14ac:dyDescent="0.2">
      <c r="A255" s="14"/>
      <c r="B255" s="3289"/>
      <c r="C255" s="3290"/>
      <c r="D255" s="817" t="s">
        <v>1438</v>
      </c>
      <c r="E255" s="3290"/>
      <c r="F255" s="817" t="s">
        <v>1439</v>
      </c>
      <c r="G255" s="817" t="s">
        <v>943</v>
      </c>
      <c r="H255" s="817" t="s">
        <v>943</v>
      </c>
      <c r="I255" s="817" t="s">
        <v>1440</v>
      </c>
      <c r="J255" s="817" t="s">
        <v>943</v>
      </c>
      <c r="K255" s="623" t="s">
        <v>967</v>
      </c>
      <c r="L255" s="587"/>
      <c r="M255" s="587"/>
      <c r="N255" s="587"/>
      <c r="O255" s="587"/>
      <c r="P255" s="587"/>
      <c r="Q255" s="587"/>
      <c r="R255" s="587"/>
      <c r="S255" s="587"/>
      <c r="T255" s="587"/>
      <c r="U255" s="587"/>
      <c r="V255" s="587"/>
      <c r="W255" s="587"/>
      <c r="X255" s="587"/>
      <c r="Y255" s="587"/>
      <c r="Z255" s="587"/>
      <c r="AA255" s="587"/>
    </row>
    <row r="256" spans="1:27" s="250" customFormat="1" ht="45.75" customHeight="1" x14ac:dyDescent="0.2">
      <c r="A256" s="14"/>
      <c r="B256" s="3289"/>
      <c r="C256" s="3290"/>
      <c r="D256" s="817" t="s">
        <v>1441</v>
      </c>
      <c r="E256" s="3290"/>
      <c r="F256" s="817" t="s">
        <v>1442</v>
      </c>
      <c r="G256" s="817" t="s">
        <v>943</v>
      </c>
      <c r="H256" s="817" t="s">
        <v>943</v>
      </c>
      <c r="I256" s="817" t="s">
        <v>1443</v>
      </c>
      <c r="J256" s="817" t="s">
        <v>943</v>
      </c>
      <c r="K256" s="623" t="s">
        <v>967</v>
      </c>
      <c r="L256" s="587"/>
      <c r="M256" s="587"/>
      <c r="N256" s="587"/>
      <c r="O256" s="587"/>
      <c r="P256" s="587"/>
      <c r="Q256" s="587"/>
      <c r="R256" s="587"/>
      <c r="S256" s="587"/>
      <c r="T256" s="587"/>
      <c r="U256" s="587"/>
      <c r="V256" s="587"/>
      <c r="W256" s="587"/>
      <c r="X256" s="587"/>
      <c r="Y256" s="587"/>
      <c r="Z256" s="587"/>
      <c r="AA256" s="587"/>
    </row>
    <row r="257" spans="1:87" s="250" customFormat="1" ht="45.75" customHeight="1" x14ac:dyDescent="0.2">
      <c r="A257" s="14"/>
      <c r="B257" s="821" t="s">
        <v>1302</v>
      </c>
      <c r="C257" s="817" t="s">
        <v>968</v>
      </c>
      <c r="D257" s="817" t="s">
        <v>1303</v>
      </c>
      <c r="E257" s="817" t="s">
        <v>943</v>
      </c>
      <c r="F257" s="817" t="s">
        <v>943</v>
      </c>
      <c r="G257" s="817" t="s">
        <v>943</v>
      </c>
      <c r="H257" s="817" t="s">
        <v>1304</v>
      </c>
      <c r="I257" s="817" t="s">
        <v>943</v>
      </c>
      <c r="J257" s="817" t="s">
        <v>943</v>
      </c>
      <c r="K257" s="623" t="s">
        <v>1305</v>
      </c>
      <c r="L257" s="587"/>
      <c r="M257" s="587"/>
      <c r="N257" s="587"/>
      <c r="O257" s="587"/>
      <c r="P257" s="587"/>
      <c r="Q257" s="587"/>
      <c r="R257" s="587"/>
      <c r="S257" s="587"/>
      <c r="T257" s="587"/>
      <c r="U257" s="587"/>
      <c r="V257" s="587"/>
      <c r="W257" s="587"/>
      <c r="X257" s="587"/>
      <c r="Y257" s="587"/>
      <c r="Z257" s="587"/>
      <c r="AA257" s="587"/>
    </row>
    <row r="258" spans="1:87" s="250" customFormat="1" ht="65.25" customHeight="1" x14ac:dyDescent="0.2">
      <c r="A258" s="14"/>
      <c r="B258" s="821" t="s">
        <v>1265</v>
      </c>
      <c r="C258" s="817" t="s">
        <v>968</v>
      </c>
      <c r="D258" s="817" t="s">
        <v>1266</v>
      </c>
      <c r="E258" s="817" t="s">
        <v>943</v>
      </c>
      <c r="F258" s="817" t="s">
        <v>943</v>
      </c>
      <c r="G258" s="817" t="s">
        <v>943</v>
      </c>
      <c r="H258" s="817" t="s">
        <v>1267</v>
      </c>
      <c r="I258" s="817" t="s">
        <v>943</v>
      </c>
      <c r="J258" s="817" t="s">
        <v>943</v>
      </c>
      <c r="K258" s="623" t="s">
        <v>1268</v>
      </c>
      <c r="L258" s="587"/>
      <c r="M258" s="587"/>
      <c r="N258" s="587"/>
      <c r="O258" s="587"/>
      <c r="P258" s="587"/>
      <c r="Q258" s="587"/>
      <c r="R258" s="587"/>
      <c r="S258" s="587"/>
      <c r="T258" s="587"/>
      <c r="U258" s="587"/>
      <c r="V258" s="587"/>
      <c r="W258" s="587"/>
      <c r="X258" s="587"/>
      <c r="Y258" s="587"/>
      <c r="Z258" s="587"/>
      <c r="AA258" s="587"/>
    </row>
    <row r="259" spans="1:87" s="250" customFormat="1" ht="60" customHeight="1" x14ac:dyDescent="0.2">
      <c r="A259" s="14"/>
      <c r="B259" s="821" t="s">
        <v>1269</v>
      </c>
      <c r="C259" s="817" t="s">
        <v>968</v>
      </c>
      <c r="D259" s="817" t="s">
        <v>943</v>
      </c>
      <c r="E259" s="817" t="s">
        <v>943</v>
      </c>
      <c r="F259" s="817" t="s">
        <v>943</v>
      </c>
      <c r="G259" s="817" t="s">
        <v>943</v>
      </c>
      <c r="H259" s="817" t="s">
        <v>1270</v>
      </c>
      <c r="I259" s="817" t="s">
        <v>943</v>
      </c>
      <c r="J259" s="817" t="s">
        <v>943</v>
      </c>
      <c r="K259" s="623" t="s">
        <v>1271</v>
      </c>
      <c r="L259" s="587"/>
      <c r="M259" s="587"/>
      <c r="N259" s="587"/>
      <c r="O259" s="587"/>
      <c r="P259" s="587"/>
      <c r="Q259" s="587"/>
      <c r="R259" s="587"/>
      <c r="S259" s="587"/>
      <c r="T259" s="587"/>
      <c r="U259" s="587"/>
      <c r="V259" s="587"/>
      <c r="W259" s="587"/>
      <c r="X259" s="587"/>
      <c r="Y259" s="587"/>
      <c r="Z259" s="587"/>
      <c r="AA259" s="587"/>
    </row>
    <row r="260" spans="1:87" s="250" customFormat="1" ht="156" customHeight="1" x14ac:dyDescent="0.15">
      <c r="A260" s="14"/>
      <c r="B260" s="821" t="s">
        <v>1217</v>
      </c>
      <c r="C260" s="817" t="s">
        <v>169</v>
      </c>
      <c r="D260" s="817" t="s">
        <v>1221</v>
      </c>
      <c r="E260" s="817" t="s">
        <v>943</v>
      </c>
      <c r="F260" s="817" t="s">
        <v>1218</v>
      </c>
      <c r="G260" s="817" t="s">
        <v>1219</v>
      </c>
      <c r="H260" s="817" t="s">
        <v>1220</v>
      </c>
      <c r="I260" s="817" t="s">
        <v>943</v>
      </c>
      <c r="J260" s="817" t="s">
        <v>943</v>
      </c>
      <c r="K260" s="623" t="s">
        <v>943</v>
      </c>
      <c r="L260" s="9"/>
      <c r="M260" s="587"/>
      <c r="N260" s="587"/>
      <c r="O260" s="587"/>
      <c r="P260" s="587"/>
      <c r="Q260" s="587"/>
      <c r="R260" s="587"/>
      <c r="S260" s="587"/>
      <c r="T260" s="587"/>
      <c r="U260" s="587"/>
      <c r="V260" s="587"/>
      <c r="W260" s="587"/>
      <c r="X260" s="587"/>
      <c r="Y260" s="587"/>
      <c r="Z260" s="587"/>
      <c r="AA260" s="587"/>
    </row>
    <row r="261" spans="1:87" s="250" customFormat="1" ht="60.75" customHeight="1" x14ac:dyDescent="0.15">
      <c r="A261" s="14"/>
      <c r="B261" s="821" t="s">
        <v>1187</v>
      </c>
      <c r="C261" s="817" t="s">
        <v>169</v>
      </c>
      <c r="D261" s="817" t="s">
        <v>1188</v>
      </c>
      <c r="E261" s="817" t="s">
        <v>943</v>
      </c>
      <c r="F261" s="817" t="s">
        <v>1189</v>
      </c>
      <c r="G261" s="817" t="s">
        <v>1191</v>
      </c>
      <c r="H261" s="817" t="s">
        <v>1192</v>
      </c>
      <c r="I261" s="817" t="s">
        <v>943</v>
      </c>
      <c r="J261" s="817" t="s">
        <v>943</v>
      </c>
      <c r="K261" s="623" t="s">
        <v>1190</v>
      </c>
      <c r="L261" s="9"/>
      <c r="M261" s="587"/>
      <c r="N261" s="587"/>
      <c r="O261" s="587"/>
      <c r="P261" s="587"/>
      <c r="Q261" s="587"/>
      <c r="R261" s="587"/>
      <c r="S261" s="587"/>
      <c r="T261" s="587"/>
      <c r="U261" s="587"/>
      <c r="V261" s="587"/>
      <c r="W261" s="587"/>
      <c r="X261" s="587"/>
      <c r="Y261" s="587"/>
      <c r="Z261" s="587"/>
      <c r="AA261" s="587"/>
    </row>
    <row r="262" spans="1:87" s="250" customFormat="1" ht="60.75" customHeight="1" thickBot="1" x14ac:dyDescent="0.25">
      <c r="A262" s="14"/>
      <c r="B262" s="448" t="s">
        <v>1128</v>
      </c>
      <c r="C262" s="380" t="s">
        <v>169</v>
      </c>
      <c r="D262" s="380" t="s">
        <v>1129</v>
      </c>
      <c r="E262" s="380" t="s">
        <v>943</v>
      </c>
      <c r="F262" s="380" t="s">
        <v>1130</v>
      </c>
      <c r="G262" s="380" t="s">
        <v>1131</v>
      </c>
      <c r="H262" s="380" t="s">
        <v>1132</v>
      </c>
      <c r="I262" s="446" t="s">
        <v>112</v>
      </c>
      <c r="J262" s="380" t="s">
        <v>943</v>
      </c>
      <c r="K262" s="624" t="s">
        <v>1133</v>
      </c>
      <c r="L262" s="587"/>
      <c r="M262" s="587"/>
      <c r="N262" s="587"/>
      <c r="O262" s="587"/>
      <c r="P262" s="587"/>
      <c r="Q262" s="587"/>
      <c r="R262" s="587"/>
      <c r="S262" s="587"/>
      <c r="T262" s="587"/>
      <c r="U262" s="587"/>
      <c r="V262" s="587"/>
      <c r="W262" s="587"/>
      <c r="X262" s="587"/>
      <c r="Y262" s="587"/>
      <c r="Z262" s="587"/>
      <c r="AA262" s="587"/>
    </row>
    <row r="263" spans="1:87" s="250" customFormat="1" ht="60.75" customHeight="1" x14ac:dyDescent="0.2">
      <c r="A263" s="14"/>
      <c r="B263" s="10"/>
      <c r="C263" s="10"/>
      <c r="D263" s="10"/>
      <c r="E263" s="10"/>
      <c r="F263" s="10"/>
      <c r="G263" s="10"/>
      <c r="H263" s="10"/>
      <c r="I263" s="10"/>
      <c r="J263" s="10"/>
      <c r="K263" s="10"/>
      <c r="L263" s="9"/>
      <c r="M263" s="587"/>
      <c r="N263" s="587"/>
      <c r="O263" s="587"/>
      <c r="P263" s="587"/>
      <c r="Q263" s="587"/>
      <c r="R263" s="587"/>
      <c r="S263" s="587"/>
      <c r="T263" s="587"/>
      <c r="U263" s="587"/>
      <c r="V263" s="587"/>
      <c r="W263" s="587"/>
      <c r="X263" s="587"/>
      <c r="Y263" s="587"/>
      <c r="Z263" s="587"/>
      <c r="AA263" s="587"/>
    </row>
    <row r="264" spans="1:87" ht="41.25" customHeight="1" thickBot="1" x14ac:dyDescent="0.25">
      <c r="A264" s="10"/>
      <c r="B264" s="10"/>
      <c r="C264" s="10"/>
      <c r="D264" s="10"/>
      <c r="E264" s="10"/>
      <c r="F264" s="10"/>
      <c r="G264" s="10"/>
      <c r="H264" s="10"/>
      <c r="I264" s="10"/>
      <c r="J264" s="10"/>
      <c r="K264" s="10"/>
      <c r="L264" s="74"/>
      <c r="AB264" s="129"/>
      <c r="AC264" s="129"/>
      <c r="AD264" s="129"/>
      <c r="AE264" s="129"/>
      <c r="AF264" s="129"/>
      <c r="AG264" s="129"/>
      <c r="AH264" s="129"/>
    </row>
    <row r="265" spans="1:87" s="253" customFormat="1" ht="16" thickBot="1" x14ac:dyDescent="0.25">
      <c r="A265" s="10"/>
      <c r="B265" s="3312"/>
      <c r="C265" s="3313"/>
      <c r="D265" s="3313"/>
      <c r="E265" s="3313"/>
      <c r="F265" s="3313"/>
      <c r="G265" s="3313"/>
      <c r="H265" s="3313"/>
      <c r="I265" s="3313"/>
      <c r="J265" s="3313"/>
      <c r="K265" s="3314"/>
      <c r="L265" s="124"/>
      <c r="M265" s="583"/>
      <c r="N265" s="584"/>
      <c r="O265" s="584"/>
      <c r="P265" s="584"/>
      <c r="Q265" s="584"/>
      <c r="R265" s="584"/>
      <c r="S265" s="124"/>
      <c r="T265" s="124"/>
      <c r="U265" s="124"/>
      <c r="V265" s="124"/>
      <c r="W265" s="124"/>
      <c r="X265" s="124"/>
      <c r="Y265" s="124"/>
      <c r="Z265" s="124"/>
      <c r="AA265" s="124"/>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row>
    <row r="266" spans="1:87" ht="31.5" customHeight="1" thickBot="1" x14ac:dyDescent="0.25">
      <c r="A266" s="10"/>
      <c r="B266" s="373" t="s">
        <v>959</v>
      </c>
      <c r="C266" s="363" t="s">
        <v>958</v>
      </c>
      <c r="D266" s="363" t="s">
        <v>957</v>
      </c>
      <c r="E266" s="363" t="s">
        <v>956</v>
      </c>
      <c r="F266" s="363" t="s">
        <v>955</v>
      </c>
      <c r="G266" s="363" t="s">
        <v>954</v>
      </c>
      <c r="H266" s="363" t="s">
        <v>953</v>
      </c>
      <c r="I266" s="363" t="s">
        <v>952</v>
      </c>
      <c r="J266" s="363" t="s">
        <v>951</v>
      </c>
      <c r="K266" s="372" t="s">
        <v>950</v>
      </c>
      <c r="L266" s="74"/>
    </row>
    <row r="267" spans="1:87" s="2559" customFormat="1" ht="42" customHeight="1" x14ac:dyDescent="0.2">
      <c r="A267" s="599"/>
      <c r="B267" s="2558" t="s">
        <v>4761</v>
      </c>
      <c r="C267" s="600" t="s">
        <v>169</v>
      </c>
      <c r="D267" s="2561" t="s">
        <v>1666</v>
      </c>
      <c r="F267" s="2561" t="s">
        <v>1471</v>
      </c>
      <c r="G267" s="2559" t="s">
        <v>943</v>
      </c>
      <c r="H267" s="2559" t="s">
        <v>943</v>
      </c>
      <c r="I267" s="2559" t="s">
        <v>943</v>
      </c>
      <c r="J267" s="2561"/>
      <c r="K267" s="403" t="s">
        <v>4764</v>
      </c>
      <c r="L267" s="477"/>
      <c r="M267" s="477"/>
      <c r="N267" s="477"/>
      <c r="O267" s="477"/>
      <c r="P267" s="477"/>
      <c r="Q267" s="477"/>
      <c r="R267" s="477"/>
      <c r="S267" s="477"/>
      <c r="T267" s="477"/>
      <c r="U267" s="477"/>
      <c r="V267" s="477"/>
      <c r="W267" s="477"/>
      <c r="X267" s="477"/>
      <c r="Y267" s="477"/>
      <c r="Z267" s="477"/>
      <c r="AA267" s="477"/>
      <c r="AB267" s="599"/>
      <c r="AC267" s="596"/>
    </row>
    <row r="268" spans="1:87" s="279" customFormat="1" hidden="1" x14ac:dyDescent="0.2">
      <c r="A268" s="241"/>
      <c r="B268" s="3266" t="s">
        <v>932</v>
      </c>
      <c r="C268" s="3267"/>
      <c r="D268" s="3267"/>
      <c r="E268" s="3267"/>
      <c r="F268" s="3267"/>
      <c r="G268" s="3267"/>
      <c r="H268" s="3267"/>
      <c r="I268" s="3267"/>
      <c r="J268" s="3267"/>
      <c r="K268" s="3268"/>
      <c r="L268" s="590"/>
      <c r="M268" s="311"/>
      <c r="N268" s="311"/>
      <c r="O268" s="311"/>
      <c r="P268" s="311"/>
      <c r="Q268" s="311"/>
      <c r="R268" s="311"/>
      <c r="S268" s="311"/>
      <c r="T268" s="311"/>
      <c r="U268" s="311"/>
      <c r="V268" s="311"/>
      <c r="W268" s="311"/>
      <c r="X268" s="311"/>
      <c r="Y268" s="311"/>
      <c r="Z268" s="311"/>
      <c r="AA268" s="311"/>
    </row>
    <row r="269" spans="1:87" s="817" customFormat="1" ht="42" customHeight="1" x14ac:dyDescent="0.2">
      <c r="A269" s="599"/>
      <c r="B269" s="821" t="s">
        <v>4031</v>
      </c>
      <c r="C269" s="600" t="s">
        <v>169</v>
      </c>
      <c r="D269" s="816" t="s">
        <v>2411</v>
      </c>
      <c r="F269" s="816" t="s">
        <v>943</v>
      </c>
      <c r="G269" s="817" t="s">
        <v>3625</v>
      </c>
      <c r="H269" s="817" t="s">
        <v>943</v>
      </c>
      <c r="I269" s="817" t="s">
        <v>943</v>
      </c>
      <c r="J269" s="816"/>
      <c r="K269" s="403" t="s">
        <v>4032</v>
      </c>
      <c r="L269" s="477"/>
      <c r="M269" s="477"/>
      <c r="N269" s="477"/>
      <c r="O269" s="477"/>
      <c r="P269" s="477"/>
      <c r="Q269" s="477"/>
      <c r="R269" s="477"/>
      <c r="S269" s="477"/>
      <c r="T269" s="477"/>
      <c r="U269" s="477"/>
      <c r="V269" s="477"/>
      <c r="W269" s="477"/>
      <c r="X269" s="477"/>
      <c r="Y269" s="477"/>
      <c r="Z269" s="477"/>
      <c r="AA269" s="477"/>
      <c r="AB269" s="599"/>
      <c r="AC269" s="596"/>
    </row>
    <row r="270" spans="1:87" s="817" customFormat="1" ht="42" customHeight="1" x14ac:dyDescent="0.2">
      <c r="A270" s="599"/>
      <c r="B270" s="821" t="s">
        <v>4033</v>
      </c>
      <c r="C270" s="600" t="s">
        <v>169</v>
      </c>
      <c r="D270" s="816" t="s">
        <v>4034</v>
      </c>
      <c r="F270" s="816" t="s">
        <v>943</v>
      </c>
      <c r="G270" s="817" t="s">
        <v>3625</v>
      </c>
      <c r="H270" s="817" t="s">
        <v>943</v>
      </c>
      <c r="I270" s="817" t="s">
        <v>943</v>
      </c>
      <c r="J270" s="816"/>
      <c r="K270" s="403" t="s">
        <v>4035</v>
      </c>
      <c r="L270" s="477"/>
      <c r="M270" s="477"/>
      <c r="N270" s="477"/>
      <c r="O270" s="477"/>
      <c r="P270" s="477"/>
      <c r="Q270" s="477"/>
      <c r="R270" s="477"/>
      <c r="S270" s="477"/>
      <c r="T270" s="477"/>
      <c r="U270" s="477"/>
      <c r="V270" s="477"/>
      <c r="W270" s="477"/>
      <c r="X270" s="477"/>
      <c r="Y270" s="477"/>
      <c r="Z270" s="477"/>
      <c r="AA270" s="477"/>
      <c r="AB270" s="599"/>
      <c r="AC270" s="596"/>
    </row>
    <row r="271" spans="1:87" s="817" customFormat="1" ht="42" customHeight="1" x14ac:dyDescent="0.2">
      <c r="A271" s="599"/>
      <c r="B271" s="821" t="s">
        <v>4036</v>
      </c>
      <c r="C271" s="600" t="s">
        <v>169</v>
      </c>
      <c r="D271" s="816" t="s">
        <v>2230</v>
      </c>
      <c r="F271" s="816" t="s">
        <v>943</v>
      </c>
      <c r="G271" s="817" t="s">
        <v>3625</v>
      </c>
      <c r="H271" s="817" t="s">
        <v>943</v>
      </c>
      <c r="I271" s="817" t="s">
        <v>943</v>
      </c>
      <c r="J271" s="816"/>
      <c r="K271" s="403" t="s">
        <v>4037</v>
      </c>
      <c r="L271" s="477"/>
      <c r="M271" s="477"/>
      <c r="N271" s="477"/>
      <c r="O271" s="477"/>
      <c r="P271" s="477"/>
      <c r="Q271" s="477"/>
      <c r="R271" s="477"/>
      <c r="S271" s="477"/>
      <c r="T271" s="477"/>
      <c r="U271" s="477"/>
      <c r="V271" s="477"/>
      <c r="W271" s="477"/>
      <c r="X271" s="477"/>
      <c r="Y271" s="477"/>
      <c r="Z271" s="477"/>
      <c r="AA271" s="477"/>
      <c r="AB271" s="599"/>
      <c r="AC271" s="596"/>
    </row>
    <row r="272" spans="1:87" s="817" customFormat="1" ht="42" customHeight="1" x14ac:dyDescent="0.2">
      <c r="A272" s="599"/>
      <c r="B272" s="821" t="s">
        <v>4038</v>
      </c>
      <c r="C272" s="600" t="s">
        <v>169</v>
      </c>
      <c r="D272" s="816" t="s">
        <v>4039</v>
      </c>
      <c r="F272" s="816" t="s">
        <v>943</v>
      </c>
      <c r="G272" s="817" t="s">
        <v>3625</v>
      </c>
      <c r="H272" s="817" t="s">
        <v>943</v>
      </c>
      <c r="I272" s="817" t="s">
        <v>943</v>
      </c>
      <c r="J272" s="816"/>
      <c r="K272" s="403" t="s">
        <v>4040</v>
      </c>
      <c r="L272" s="477"/>
      <c r="M272" s="477"/>
      <c r="N272" s="477"/>
      <c r="O272" s="477"/>
      <c r="P272" s="477"/>
      <c r="Q272" s="477"/>
      <c r="R272" s="477"/>
      <c r="S272" s="477"/>
      <c r="T272" s="477"/>
      <c r="U272" s="477"/>
      <c r="V272" s="477"/>
      <c r="W272" s="477"/>
      <c r="X272" s="477"/>
      <c r="Y272" s="477"/>
      <c r="Z272" s="477"/>
      <c r="AA272" s="477"/>
      <c r="AB272" s="599"/>
      <c r="AC272" s="596"/>
    </row>
    <row r="273" spans="1:29" s="817" customFormat="1" ht="42" customHeight="1" x14ac:dyDescent="0.2">
      <c r="A273" s="599"/>
      <c r="B273" s="821" t="s">
        <v>4041</v>
      </c>
      <c r="C273" s="600" t="s">
        <v>169</v>
      </c>
      <c r="D273" s="816" t="s">
        <v>4042</v>
      </c>
      <c r="F273" s="816" t="s">
        <v>943</v>
      </c>
      <c r="G273" s="817" t="s">
        <v>3625</v>
      </c>
      <c r="H273" s="817" t="s">
        <v>3625</v>
      </c>
      <c r="I273" s="817" t="s">
        <v>943</v>
      </c>
      <c r="J273" s="816"/>
      <c r="K273" s="403" t="s">
        <v>2896</v>
      </c>
      <c r="L273" s="477"/>
      <c r="M273" s="477"/>
      <c r="N273" s="477"/>
      <c r="O273" s="477"/>
      <c r="P273" s="477"/>
      <c r="Q273" s="477"/>
      <c r="R273" s="477"/>
      <c r="S273" s="477"/>
      <c r="T273" s="477"/>
      <c r="U273" s="477"/>
      <c r="V273" s="477"/>
      <c r="W273" s="477"/>
      <c r="X273" s="477"/>
      <c r="Y273" s="477"/>
      <c r="Z273" s="477"/>
      <c r="AA273" s="477"/>
      <c r="AB273" s="599"/>
      <c r="AC273" s="596"/>
    </row>
    <row r="274" spans="1:29" s="817" customFormat="1" ht="42" customHeight="1" x14ac:dyDescent="0.2">
      <c r="A274" s="599"/>
      <c r="B274" s="821" t="s">
        <v>3624</v>
      </c>
      <c r="C274" s="600" t="s">
        <v>169</v>
      </c>
      <c r="D274" s="816" t="s">
        <v>2412</v>
      </c>
      <c r="F274" s="816" t="s">
        <v>112</v>
      </c>
      <c r="G274" s="817" t="s">
        <v>3625</v>
      </c>
      <c r="H274" s="817" t="s">
        <v>112</v>
      </c>
      <c r="I274" s="817" t="s">
        <v>112</v>
      </c>
      <c r="J274" s="816"/>
      <c r="K274" s="403" t="s">
        <v>3626</v>
      </c>
      <c r="L274" s="477"/>
      <c r="M274" s="477"/>
      <c r="N274" s="477"/>
      <c r="O274" s="477"/>
      <c r="P274" s="477"/>
      <c r="Q274" s="477"/>
      <c r="R274" s="477"/>
      <c r="S274" s="477"/>
      <c r="T274" s="477"/>
      <c r="U274" s="477"/>
      <c r="V274" s="477"/>
      <c r="W274" s="477"/>
      <c r="X274" s="477"/>
      <c r="Y274" s="477"/>
      <c r="Z274" s="477"/>
      <c r="AA274" s="477"/>
      <c r="AB274" s="599"/>
      <c r="AC274" s="596"/>
    </row>
    <row r="275" spans="1:29" s="817" customFormat="1" ht="57.75" customHeight="1" x14ac:dyDescent="0.2">
      <c r="A275" s="599"/>
      <c r="B275" s="821" t="s">
        <v>3032</v>
      </c>
      <c r="C275" s="600" t="s">
        <v>169</v>
      </c>
      <c r="D275" s="816" t="s">
        <v>2412</v>
      </c>
      <c r="E275" s="817" t="s">
        <v>112</v>
      </c>
      <c r="F275" s="816" t="s">
        <v>112</v>
      </c>
      <c r="G275" s="817" t="s">
        <v>3246</v>
      </c>
      <c r="H275" s="817" t="s">
        <v>3247</v>
      </c>
      <c r="I275" s="817" t="s">
        <v>112</v>
      </c>
      <c r="J275" s="816" t="s">
        <v>112</v>
      </c>
      <c r="K275" s="403" t="s">
        <v>3248</v>
      </c>
      <c r="L275" s="477"/>
      <c r="M275" s="477"/>
      <c r="N275" s="477"/>
      <c r="O275" s="477"/>
      <c r="P275" s="477"/>
      <c r="Q275" s="477"/>
      <c r="R275" s="477"/>
      <c r="S275" s="477"/>
      <c r="T275" s="477"/>
      <c r="U275" s="477"/>
      <c r="V275" s="477"/>
      <c r="W275" s="477"/>
      <c r="X275" s="477"/>
      <c r="Y275" s="477"/>
      <c r="Z275" s="477"/>
      <c r="AA275" s="477"/>
      <c r="AB275" s="599"/>
      <c r="AC275" s="596"/>
    </row>
    <row r="276" spans="1:29" s="817" customFormat="1" ht="57.75" customHeight="1" x14ac:dyDescent="0.2">
      <c r="A276" s="599"/>
      <c r="B276" s="821" t="s">
        <v>2907</v>
      </c>
      <c r="C276" s="600" t="s">
        <v>169</v>
      </c>
      <c r="D276" s="816" t="s">
        <v>2906</v>
      </c>
      <c r="E276" s="817" t="s">
        <v>943</v>
      </c>
      <c r="F276" s="816" t="s">
        <v>943</v>
      </c>
      <c r="G276" s="817" t="s">
        <v>2908</v>
      </c>
      <c r="H276" s="817" t="s">
        <v>2909</v>
      </c>
      <c r="I276" s="817" t="s">
        <v>2910</v>
      </c>
      <c r="J276" s="816" t="s">
        <v>943</v>
      </c>
      <c r="K276" s="403" t="s">
        <v>2911</v>
      </c>
      <c r="L276" s="477"/>
      <c r="M276" s="477"/>
      <c r="N276" s="477"/>
      <c r="O276" s="477"/>
      <c r="P276" s="477"/>
      <c r="Q276" s="477"/>
      <c r="R276" s="477"/>
      <c r="S276" s="477"/>
      <c r="T276" s="477"/>
      <c r="U276" s="477"/>
      <c r="V276" s="477"/>
      <c r="W276" s="477"/>
      <c r="X276" s="477"/>
      <c r="Y276" s="477"/>
      <c r="Z276" s="477"/>
      <c r="AA276" s="477"/>
      <c r="AB276" s="599"/>
      <c r="AC276" s="596"/>
    </row>
    <row r="277" spans="1:29" s="817" customFormat="1" ht="57.75" customHeight="1" x14ac:dyDescent="0.2">
      <c r="A277" s="599"/>
      <c r="B277" s="821" t="s">
        <v>2267</v>
      </c>
      <c r="C277" s="600" t="s">
        <v>169</v>
      </c>
      <c r="D277" s="816" t="s">
        <v>1633</v>
      </c>
      <c r="E277" s="817" t="s">
        <v>943</v>
      </c>
      <c r="F277" s="816" t="s">
        <v>2268</v>
      </c>
      <c r="G277" s="817" t="s">
        <v>943</v>
      </c>
      <c r="H277" s="817" t="s">
        <v>943</v>
      </c>
      <c r="I277" s="817" t="s">
        <v>943</v>
      </c>
      <c r="J277" s="817" t="s">
        <v>943</v>
      </c>
      <c r="K277" s="403" t="s">
        <v>2269</v>
      </c>
      <c r="L277" s="477"/>
      <c r="M277" s="477"/>
      <c r="N277" s="477"/>
      <c r="O277" s="477"/>
      <c r="P277" s="477"/>
      <c r="Q277" s="477"/>
      <c r="R277" s="477"/>
      <c r="S277" s="477"/>
      <c r="T277" s="477"/>
      <c r="U277" s="477"/>
      <c r="V277" s="477"/>
      <c r="W277" s="477"/>
      <c r="X277" s="477"/>
      <c r="Y277" s="477"/>
      <c r="Z277" s="477"/>
      <c r="AA277" s="477"/>
      <c r="AB277" s="599"/>
      <c r="AC277" s="596"/>
    </row>
    <row r="278" spans="1:29" ht="56" x14ac:dyDescent="0.2">
      <c r="A278" s="129"/>
      <c r="B278" s="821" t="s">
        <v>1825</v>
      </c>
      <c r="C278" s="817" t="s">
        <v>965</v>
      </c>
      <c r="D278" s="817" t="s">
        <v>1826</v>
      </c>
      <c r="E278" s="817" t="s">
        <v>943</v>
      </c>
      <c r="F278" s="817" t="s">
        <v>943</v>
      </c>
      <c r="G278" s="817" t="s">
        <v>943</v>
      </c>
      <c r="H278" s="817" t="s">
        <v>943</v>
      </c>
      <c r="I278" s="817" t="s">
        <v>943</v>
      </c>
      <c r="J278" s="817" t="s">
        <v>943</v>
      </c>
      <c r="K278" s="403" t="s">
        <v>1827</v>
      </c>
      <c r="M278" s="583"/>
      <c r="N278" s="584"/>
      <c r="O278" s="584"/>
      <c r="P278" s="584"/>
      <c r="Q278" s="584"/>
      <c r="R278" s="584"/>
    </row>
    <row r="279" spans="1:29" s="817" customFormat="1" ht="57.75" customHeight="1" x14ac:dyDescent="0.2">
      <c r="A279" s="599"/>
      <c r="B279" s="821" t="s">
        <v>1748</v>
      </c>
      <c r="C279" s="817" t="s">
        <v>169</v>
      </c>
      <c r="D279" s="817">
        <v>299</v>
      </c>
      <c r="E279" s="817" t="s">
        <v>943</v>
      </c>
      <c r="F279" s="817" t="s">
        <v>1749</v>
      </c>
      <c r="G279" s="817" t="s">
        <v>943</v>
      </c>
      <c r="H279" s="817" t="s">
        <v>943</v>
      </c>
      <c r="I279" s="817" t="s">
        <v>943</v>
      </c>
      <c r="J279" s="817" t="s">
        <v>943</v>
      </c>
      <c r="K279" s="403" t="s">
        <v>1750</v>
      </c>
      <c r="L279" s="477"/>
      <c r="M279" s="477"/>
      <c r="N279" s="477"/>
      <c r="O279" s="477"/>
      <c r="P279" s="477"/>
      <c r="Q279" s="477"/>
      <c r="R279" s="477"/>
      <c r="S279" s="477"/>
      <c r="T279" s="477"/>
      <c r="U279" s="477"/>
      <c r="V279" s="477"/>
      <c r="W279" s="477"/>
      <c r="X279" s="477"/>
      <c r="Y279" s="477"/>
      <c r="Z279" s="477"/>
      <c r="AA279" s="477"/>
      <c r="AB279" s="599"/>
      <c r="AC279" s="596"/>
    </row>
    <row r="280" spans="1:29" s="817" customFormat="1" ht="57.75" customHeight="1" x14ac:dyDescent="0.2">
      <c r="A280" s="599"/>
      <c r="B280" s="821" t="s">
        <v>1687</v>
      </c>
      <c r="C280" s="600" t="s">
        <v>169</v>
      </c>
      <c r="D280" s="816" t="s">
        <v>1688</v>
      </c>
      <c r="E280" s="817" t="s">
        <v>112</v>
      </c>
      <c r="F280" s="816" t="s">
        <v>112</v>
      </c>
      <c r="G280" s="817" t="s">
        <v>112</v>
      </c>
      <c r="H280" s="816" t="s">
        <v>1689</v>
      </c>
      <c r="I280" s="817" t="s">
        <v>112</v>
      </c>
      <c r="J280" s="816" t="s">
        <v>112</v>
      </c>
      <c r="K280" s="403" t="s">
        <v>1690</v>
      </c>
      <c r="L280" s="477"/>
      <c r="M280" s="477"/>
      <c r="N280" s="477"/>
      <c r="O280" s="477"/>
      <c r="P280" s="477"/>
      <c r="Q280" s="477"/>
      <c r="R280" s="477"/>
      <c r="S280" s="477"/>
      <c r="T280" s="477"/>
      <c r="U280" s="477"/>
      <c r="V280" s="477"/>
      <c r="W280" s="477"/>
      <c r="X280" s="477"/>
      <c r="Y280" s="477"/>
      <c r="Z280" s="477"/>
      <c r="AA280" s="477"/>
      <c r="AB280" s="599"/>
      <c r="AC280" s="596"/>
    </row>
    <row r="281" spans="1:29" ht="57.75" customHeight="1" x14ac:dyDescent="0.2">
      <c r="A281" s="129"/>
      <c r="B281" s="3299" t="s">
        <v>1691</v>
      </c>
      <c r="C281" s="3300" t="s">
        <v>169</v>
      </c>
      <c r="D281" s="817" t="s">
        <v>1692</v>
      </c>
      <c r="E281" s="817" t="s">
        <v>1693</v>
      </c>
      <c r="F281" s="600" t="s">
        <v>112</v>
      </c>
      <c r="G281" s="817" t="s">
        <v>1694</v>
      </c>
      <c r="H281" s="817" t="s">
        <v>112</v>
      </c>
      <c r="I281" s="817" t="s">
        <v>112</v>
      </c>
      <c r="J281" s="817" t="s">
        <v>112</v>
      </c>
      <c r="K281" s="403" t="s">
        <v>1695</v>
      </c>
      <c r="L281" s="597"/>
    </row>
    <row r="282" spans="1:29" ht="57.75" customHeight="1" x14ac:dyDescent="0.2">
      <c r="A282" s="129"/>
      <c r="B282" s="3299"/>
      <c r="C282" s="3300"/>
      <c r="D282" s="256" t="s">
        <v>1696</v>
      </c>
      <c r="E282" s="817" t="s">
        <v>1697</v>
      </c>
      <c r="F282" s="817" t="s">
        <v>112</v>
      </c>
      <c r="G282" s="816" t="s">
        <v>1694</v>
      </c>
      <c r="H282" s="816" t="s">
        <v>112</v>
      </c>
      <c r="I282" s="816" t="s">
        <v>112</v>
      </c>
      <c r="J282" s="816" t="s">
        <v>112</v>
      </c>
      <c r="K282" s="366" t="s">
        <v>1695</v>
      </c>
      <c r="L282" s="597"/>
    </row>
    <row r="283" spans="1:29" ht="57.75" customHeight="1" x14ac:dyDescent="0.2">
      <c r="A283" s="129"/>
      <c r="B283" s="821" t="s">
        <v>1691</v>
      </c>
      <c r="C283" s="817" t="s">
        <v>169</v>
      </c>
      <c r="D283" s="822" t="s">
        <v>112</v>
      </c>
      <c r="E283" s="822" t="s">
        <v>1698</v>
      </c>
      <c r="F283" s="822" t="s">
        <v>112</v>
      </c>
      <c r="G283" s="817" t="s">
        <v>112</v>
      </c>
      <c r="H283" s="822" t="s">
        <v>112</v>
      </c>
      <c r="I283" s="822" t="s">
        <v>112</v>
      </c>
      <c r="J283" s="822" t="s">
        <v>112</v>
      </c>
      <c r="K283" s="379" t="s">
        <v>1699</v>
      </c>
      <c r="L283" s="597"/>
    </row>
    <row r="284" spans="1:29" s="250" customFormat="1" ht="57.75" customHeight="1" x14ac:dyDescent="0.2">
      <c r="A284" s="10"/>
      <c r="B284" s="3289" t="s">
        <v>1465</v>
      </c>
      <c r="C284" s="3290" t="s">
        <v>965</v>
      </c>
      <c r="D284" s="822" t="s">
        <v>1033</v>
      </c>
      <c r="E284" s="3291"/>
      <c r="F284" s="822" t="s">
        <v>1471</v>
      </c>
      <c r="G284" s="3290"/>
      <c r="H284" s="3291"/>
      <c r="I284" s="822" t="s">
        <v>1469</v>
      </c>
      <c r="J284" s="3291"/>
      <c r="K284" s="379" t="s">
        <v>1470</v>
      </c>
      <c r="L284" s="591"/>
      <c r="M284" s="587"/>
      <c r="N284" s="587"/>
      <c r="O284" s="587"/>
      <c r="P284" s="587"/>
      <c r="Q284" s="587"/>
      <c r="R284" s="587"/>
      <c r="S284" s="587"/>
      <c r="T284" s="587"/>
      <c r="U284" s="587"/>
      <c r="V284" s="587"/>
      <c r="W284" s="587"/>
      <c r="X284" s="587"/>
      <c r="Y284" s="587"/>
      <c r="Z284" s="587"/>
      <c r="AA284" s="587"/>
    </row>
    <row r="285" spans="1:29" s="250" customFormat="1" ht="27" customHeight="1" x14ac:dyDescent="0.2">
      <c r="A285" s="10"/>
      <c r="B285" s="3289"/>
      <c r="C285" s="3290"/>
      <c r="D285" s="822" t="s">
        <v>1466</v>
      </c>
      <c r="E285" s="3291"/>
      <c r="F285" s="822" t="s">
        <v>1472</v>
      </c>
      <c r="G285" s="3290"/>
      <c r="H285" s="3291"/>
      <c r="I285" s="822" t="s">
        <v>1475</v>
      </c>
      <c r="J285" s="3291"/>
      <c r="K285" s="379" t="s">
        <v>1476</v>
      </c>
      <c r="L285" s="591"/>
      <c r="M285" s="587"/>
      <c r="N285" s="587"/>
      <c r="O285" s="587"/>
      <c r="P285" s="587"/>
      <c r="Q285" s="587"/>
      <c r="R285" s="587"/>
      <c r="S285" s="587"/>
      <c r="T285" s="587"/>
      <c r="U285" s="587"/>
      <c r="V285" s="587"/>
      <c r="W285" s="587"/>
      <c r="X285" s="587"/>
      <c r="Y285" s="587"/>
      <c r="Z285" s="587"/>
      <c r="AA285" s="587"/>
    </row>
    <row r="286" spans="1:29" s="250" customFormat="1" ht="27" customHeight="1" x14ac:dyDescent="0.2">
      <c r="A286" s="10"/>
      <c r="B286" s="3289"/>
      <c r="C286" s="3290"/>
      <c r="D286" s="822" t="s">
        <v>1467</v>
      </c>
      <c r="E286" s="3291"/>
      <c r="F286" s="822" t="s">
        <v>1473</v>
      </c>
      <c r="G286" s="3290"/>
      <c r="H286" s="3291"/>
      <c r="I286" s="822" t="s">
        <v>1475</v>
      </c>
      <c r="J286" s="3291"/>
      <c r="K286" s="379" t="s">
        <v>1478</v>
      </c>
      <c r="L286" s="591"/>
      <c r="M286" s="587"/>
      <c r="N286" s="587"/>
      <c r="O286" s="587"/>
      <c r="P286" s="587"/>
      <c r="Q286" s="587"/>
      <c r="R286" s="587"/>
      <c r="S286" s="587"/>
      <c r="T286" s="587"/>
      <c r="U286" s="587"/>
      <c r="V286" s="587"/>
      <c r="W286" s="587"/>
      <c r="X286" s="587"/>
      <c r="Y286" s="587"/>
      <c r="Z286" s="587"/>
      <c r="AA286" s="587"/>
    </row>
    <row r="287" spans="1:29" s="250" customFormat="1" ht="27" customHeight="1" x14ac:dyDescent="0.2">
      <c r="A287" s="10"/>
      <c r="B287" s="3289"/>
      <c r="C287" s="3290"/>
      <c r="D287" s="822" t="s">
        <v>1468</v>
      </c>
      <c r="E287" s="3291"/>
      <c r="F287" s="822" t="s">
        <v>1474</v>
      </c>
      <c r="G287" s="3290"/>
      <c r="H287" s="3291"/>
      <c r="I287" s="822" t="s">
        <v>1475</v>
      </c>
      <c r="J287" s="3291"/>
      <c r="K287" s="379" t="s">
        <v>1477</v>
      </c>
      <c r="L287" s="591"/>
      <c r="M287" s="587"/>
      <c r="N287" s="587"/>
      <c r="O287" s="587"/>
      <c r="P287" s="587"/>
      <c r="Q287" s="587"/>
      <c r="R287" s="587"/>
      <c r="S287" s="587"/>
      <c r="T287" s="587"/>
      <c r="U287" s="587"/>
      <c r="V287" s="587"/>
      <c r="W287" s="587"/>
      <c r="X287" s="587"/>
      <c r="Y287" s="587"/>
      <c r="Z287" s="587"/>
      <c r="AA287" s="587"/>
    </row>
    <row r="288" spans="1:29" s="250" customFormat="1" ht="73.5" customHeight="1" thickBot="1" x14ac:dyDescent="0.25">
      <c r="A288" s="10"/>
      <c r="B288" s="448" t="s">
        <v>1372</v>
      </c>
      <c r="C288" s="380" t="s">
        <v>963</v>
      </c>
      <c r="D288" s="381" t="s">
        <v>1371</v>
      </c>
      <c r="E288" s="381" t="s">
        <v>1370</v>
      </c>
      <c r="F288" s="381" t="s">
        <v>1369</v>
      </c>
      <c r="G288" s="380" t="s">
        <v>1368</v>
      </c>
      <c r="H288" s="381" t="s">
        <v>943</v>
      </c>
      <c r="I288" s="381" t="s">
        <v>943</v>
      </c>
      <c r="J288" s="381" t="s">
        <v>943</v>
      </c>
      <c r="K288" s="382" t="s">
        <v>1367</v>
      </c>
      <c r="L288" s="591"/>
      <c r="M288" s="587"/>
      <c r="N288" s="587"/>
      <c r="O288" s="587"/>
      <c r="P288" s="587"/>
      <c r="Q288" s="587"/>
      <c r="R288" s="587"/>
      <c r="S288" s="587"/>
      <c r="T288" s="587"/>
      <c r="U288" s="587"/>
      <c r="V288" s="587"/>
      <c r="W288" s="587"/>
      <c r="X288" s="587"/>
      <c r="Y288" s="587"/>
      <c r="Z288" s="587"/>
      <c r="AA288" s="587"/>
    </row>
    <row r="289" spans="1:34" s="250" customFormat="1" ht="111" customHeight="1" x14ac:dyDescent="0.2">
      <c r="A289" s="10"/>
      <c r="B289" s="129"/>
      <c r="C289" s="129"/>
      <c r="D289" s="129"/>
      <c r="E289" s="129"/>
      <c r="F289" s="129"/>
      <c r="G289" s="129"/>
      <c r="H289" s="10"/>
      <c r="I289" s="129"/>
      <c r="J289" s="129"/>
      <c r="K289" s="129"/>
      <c r="L289" s="591"/>
      <c r="M289" s="587"/>
      <c r="N289" s="587"/>
      <c r="O289" s="587"/>
      <c r="P289" s="587"/>
      <c r="Q289" s="587"/>
      <c r="R289" s="587"/>
      <c r="S289" s="587"/>
      <c r="T289" s="587"/>
      <c r="U289" s="587"/>
      <c r="V289" s="587"/>
      <c r="W289" s="587"/>
      <c r="X289" s="587"/>
      <c r="Y289" s="587"/>
      <c r="Z289" s="587"/>
      <c r="AA289" s="587"/>
    </row>
    <row r="290" spans="1:34" ht="58.5" customHeight="1" thickBot="1" x14ac:dyDescent="0.25">
      <c r="A290" s="129"/>
      <c r="B290" s="129"/>
      <c r="C290" s="129"/>
      <c r="D290" s="129"/>
      <c r="E290" s="129"/>
      <c r="F290" s="129"/>
      <c r="G290" s="129"/>
      <c r="H290" s="10"/>
      <c r="I290" s="129"/>
      <c r="J290" s="129"/>
      <c r="K290" s="129"/>
      <c r="AB290" s="129"/>
      <c r="AC290" s="129"/>
      <c r="AD290" s="129"/>
      <c r="AE290" s="129"/>
      <c r="AF290" s="129"/>
      <c r="AG290" s="129"/>
      <c r="AH290" s="129"/>
    </row>
    <row r="291" spans="1:34" ht="58.5" customHeight="1" thickBot="1" x14ac:dyDescent="0.25">
      <c r="A291" s="129"/>
      <c r="B291" s="3293"/>
      <c r="C291" s="3294"/>
      <c r="D291" s="3294"/>
      <c r="E291" s="3294"/>
      <c r="F291" s="3294"/>
      <c r="G291" s="3294"/>
      <c r="H291" s="3294"/>
      <c r="I291" s="3294"/>
      <c r="J291" s="3294"/>
      <c r="K291" s="3295"/>
      <c r="AB291" s="129"/>
      <c r="AC291" s="129"/>
      <c r="AD291" s="129"/>
      <c r="AE291" s="129"/>
      <c r="AF291" s="129"/>
      <c r="AG291" s="129"/>
      <c r="AH291" s="129"/>
    </row>
    <row r="292" spans="1:34" ht="29.25" customHeight="1" thickBot="1" x14ac:dyDescent="0.25">
      <c r="A292" s="129"/>
      <c r="B292" s="373" t="s">
        <v>959</v>
      </c>
      <c r="C292" s="363" t="s">
        <v>958</v>
      </c>
      <c r="D292" s="363" t="s">
        <v>957</v>
      </c>
      <c r="E292" s="363" t="s">
        <v>956</v>
      </c>
      <c r="F292" s="363" t="s">
        <v>955</v>
      </c>
      <c r="G292" s="363" t="s">
        <v>954</v>
      </c>
      <c r="H292" s="363" t="s">
        <v>953</v>
      </c>
      <c r="I292" s="363" t="s">
        <v>952</v>
      </c>
      <c r="J292" s="363" t="s">
        <v>951</v>
      </c>
      <c r="K292" s="372" t="s">
        <v>950</v>
      </c>
      <c r="L292" s="74"/>
    </row>
    <row r="293" spans="1:34" s="646" customFormat="1" ht="42.75" customHeight="1" thickBot="1" x14ac:dyDescent="0.25">
      <c r="A293" s="644"/>
      <c r="B293" s="2558" t="s">
        <v>4790</v>
      </c>
      <c r="C293" s="2559" t="s">
        <v>169</v>
      </c>
      <c r="D293" s="2559" t="s">
        <v>4791</v>
      </c>
      <c r="E293" s="653"/>
      <c r="F293" s="2557" t="s">
        <v>943</v>
      </c>
      <c r="G293" s="2557" t="s">
        <v>1542</v>
      </c>
      <c r="H293" s="2557" t="s">
        <v>943</v>
      </c>
      <c r="I293" s="2557" t="s">
        <v>943</v>
      </c>
      <c r="J293" s="2557"/>
      <c r="K293" s="254" t="s">
        <v>4787</v>
      </c>
      <c r="L293" s="645"/>
      <c r="M293" s="592"/>
      <c r="N293" s="592"/>
      <c r="O293" s="592"/>
      <c r="P293" s="592"/>
      <c r="Q293" s="592"/>
      <c r="R293" s="592"/>
      <c r="S293" s="592"/>
      <c r="T293" s="592"/>
      <c r="U293" s="592"/>
      <c r="V293" s="592"/>
      <c r="W293" s="592"/>
      <c r="X293" s="592"/>
      <c r="Y293" s="592"/>
      <c r="Z293" s="592"/>
      <c r="AA293" s="592"/>
    </row>
    <row r="294" spans="1:34" s="646" customFormat="1" ht="42.75" customHeight="1" thickBot="1" x14ac:dyDescent="0.25">
      <c r="A294" s="644"/>
      <c r="B294" s="2558" t="s">
        <v>4788</v>
      </c>
      <c r="C294" s="2559" t="s">
        <v>169</v>
      </c>
      <c r="D294" s="2559" t="s">
        <v>2290</v>
      </c>
      <c r="E294" s="653"/>
      <c r="F294" s="2557" t="s">
        <v>4789</v>
      </c>
      <c r="G294" s="2557" t="s">
        <v>1542</v>
      </c>
      <c r="H294" s="2557" t="s">
        <v>1542</v>
      </c>
      <c r="I294" s="2557" t="s">
        <v>943</v>
      </c>
      <c r="J294" s="2557"/>
      <c r="K294" s="254" t="s">
        <v>4787</v>
      </c>
      <c r="L294" s="645"/>
      <c r="M294" s="592"/>
      <c r="N294" s="592"/>
      <c r="O294" s="592"/>
      <c r="P294" s="592"/>
      <c r="Q294" s="592"/>
      <c r="R294" s="592"/>
      <c r="S294" s="592"/>
      <c r="T294" s="592"/>
      <c r="U294" s="592"/>
      <c r="V294" s="592"/>
      <c r="W294" s="592"/>
      <c r="X294" s="592"/>
      <c r="Y294" s="592"/>
      <c r="Z294" s="592"/>
      <c r="AA294" s="592"/>
    </row>
    <row r="295" spans="1:34" s="646" customFormat="1" ht="42.75" customHeight="1" thickBot="1" x14ac:dyDescent="0.25">
      <c r="A295" s="644"/>
      <c r="B295" s="2558" t="s">
        <v>4785</v>
      </c>
      <c r="C295" s="2559" t="s">
        <v>169</v>
      </c>
      <c r="D295" s="2559" t="s">
        <v>4786</v>
      </c>
      <c r="E295" s="653"/>
      <c r="F295" s="2557" t="s">
        <v>943</v>
      </c>
      <c r="G295" s="2557" t="s">
        <v>3614</v>
      </c>
      <c r="H295" s="2557" t="s">
        <v>3614</v>
      </c>
      <c r="I295" s="2557" t="s">
        <v>943</v>
      </c>
      <c r="J295" s="2557"/>
      <c r="K295" s="254" t="s">
        <v>4787</v>
      </c>
      <c r="L295" s="645"/>
      <c r="M295" s="592"/>
      <c r="N295" s="592"/>
      <c r="O295" s="592"/>
      <c r="P295" s="592"/>
      <c r="Q295" s="592"/>
      <c r="R295" s="592"/>
      <c r="S295" s="592"/>
      <c r="T295" s="592"/>
      <c r="U295" s="592"/>
      <c r="V295" s="592"/>
      <c r="W295" s="592"/>
      <c r="X295" s="592"/>
      <c r="Y295" s="592"/>
      <c r="Z295" s="592"/>
      <c r="AA295" s="592"/>
    </row>
    <row r="296" spans="1:34" s="279" customFormat="1" ht="16.5" hidden="1" customHeight="1" thickBot="1" x14ac:dyDescent="0.25">
      <c r="A296" s="14"/>
      <c r="B296" s="3266" t="s">
        <v>932</v>
      </c>
      <c r="C296" s="3267"/>
      <c r="D296" s="3267"/>
      <c r="E296" s="3267"/>
      <c r="F296" s="3267"/>
      <c r="G296" s="3267"/>
      <c r="H296" s="3267"/>
      <c r="I296" s="3267"/>
      <c r="J296" s="3267"/>
      <c r="K296" s="3268"/>
      <c r="L296" s="585"/>
      <c r="M296" s="585"/>
      <c r="N296" s="585"/>
      <c r="O296" s="585"/>
      <c r="P296" s="585"/>
      <c r="Q296" s="585"/>
      <c r="R296" s="585"/>
      <c r="S296" s="311"/>
      <c r="T296" s="311"/>
      <c r="U296" s="311"/>
      <c r="V296" s="311"/>
      <c r="W296" s="311"/>
      <c r="X296" s="311"/>
      <c r="Y296" s="311"/>
      <c r="Z296" s="311"/>
      <c r="AA296" s="311"/>
    </row>
    <row r="297" spans="1:34" s="646" customFormat="1" ht="48.75" customHeight="1" thickBot="1" x14ac:dyDescent="0.25">
      <c r="A297" s="644"/>
      <c r="B297" s="2558" t="s">
        <v>3912</v>
      </c>
      <c r="C297" s="2559" t="s">
        <v>169</v>
      </c>
      <c r="D297" s="2559" t="s">
        <v>2226</v>
      </c>
      <c r="E297" s="653"/>
      <c r="F297" s="2557" t="s">
        <v>3913</v>
      </c>
      <c r="G297" s="2557" t="s">
        <v>943</v>
      </c>
      <c r="H297" s="2557" t="s">
        <v>943</v>
      </c>
      <c r="I297" s="2557" t="s">
        <v>943</v>
      </c>
      <c r="J297" s="2557"/>
      <c r="K297" s="254" t="s">
        <v>3914</v>
      </c>
      <c r="L297" s="645"/>
      <c r="M297" s="592"/>
      <c r="N297" s="592"/>
      <c r="O297" s="592"/>
      <c r="P297" s="592"/>
      <c r="Q297" s="592"/>
      <c r="R297" s="592"/>
      <c r="S297" s="592"/>
      <c r="T297" s="592"/>
      <c r="U297" s="592"/>
      <c r="V297" s="592"/>
      <c r="W297" s="592"/>
      <c r="X297" s="592"/>
      <c r="Y297" s="592"/>
      <c r="Z297" s="592"/>
      <c r="AA297" s="592"/>
    </row>
    <row r="298" spans="1:34" s="646" customFormat="1" ht="29.25" customHeight="1" thickBot="1" x14ac:dyDescent="0.25">
      <c r="A298" s="644"/>
      <c r="B298" s="2558" t="s">
        <v>3785</v>
      </c>
      <c r="C298" s="2559" t="s">
        <v>169</v>
      </c>
      <c r="D298" s="2559" t="s">
        <v>2376</v>
      </c>
      <c r="E298" s="653"/>
      <c r="F298" s="2557" t="s">
        <v>3786</v>
      </c>
      <c r="G298" s="2557" t="s">
        <v>943</v>
      </c>
      <c r="H298" s="2557" t="s">
        <v>943</v>
      </c>
      <c r="I298" s="2557" t="s">
        <v>943</v>
      </c>
      <c r="J298" s="2557"/>
      <c r="K298" s="254" t="s">
        <v>3787</v>
      </c>
      <c r="L298" s="645"/>
      <c r="M298" s="592"/>
      <c r="N298" s="592"/>
      <c r="O298" s="592"/>
      <c r="P298" s="592"/>
      <c r="Q298" s="592"/>
      <c r="R298" s="592"/>
      <c r="S298" s="592"/>
      <c r="T298" s="592"/>
      <c r="U298" s="592"/>
      <c r="V298" s="592"/>
      <c r="W298" s="592"/>
      <c r="X298" s="592"/>
      <c r="Y298" s="592"/>
      <c r="Z298" s="592"/>
      <c r="AA298" s="592"/>
    </row>
    <row r="299" spans="1:34" s="646" customFormat="1" ht="42.75" customHeight="1" thickBot="1" x14ac:dyDescent="0.25">
      <c r="A299" s="644"/>
      <c r="B299" s="2558" t="s">
        <v>3783</v>
      </c>
      <c r="C299" s="2559" t="s">
        <v>169</v>
      </c>
      <c r="D299" s="2559" t="s">
        <v>3784</v>
      </c>
      <c r="E299" s="653"/>
      <c r="F299" s="2557" t="s">
        <v>943</v>
      </c>
      <c r="G299" s="2557" t="s">
        <v>3249</v>
      </c>
      <c r="H299" s="2557" t="s">
        <v>3249</v>
      </c>
      <c r="I299" s="2557" t="s">
        <v>943</v>
      </c>
      <c r="J299" s="2557"/>
      <c r="K299" s="254" t="s">
        <v>3244</v>
      </c>
      <c r="L299" s="645"/>
      <c r="M299" s="592"/>
      <c r="N299" s="592"/>
      <c r="O299" s="592"/>
      <c r="P299" s="592"/>
      <c r="Q299" s="592"/>
      <c r="R299" s="592"/>
      <c r="S299" s="592"/>
      <c r="T299" s="592"/>
      <c r="U299" s="592"/>
      <c r="V299" s="592"/>
      <c r="W299" s="592"/>
      <c r="X299" s="592"/>
      <c r="Y299" s="592"/>
      <c r="Z299" s="592"/>
      <c r="AA299" s="592"/>
    </row>
    <row r="300" spans="1:34" s="646" customFormat="1" ht="42.75" customHeight="1" thickBot="1" x14ac:dyDescent="0.25">
      <c r="A300" s="644"/>
      <c r="B300" s="2558" t="s">
        <v>3265</v>
      </c>
      <c r="C300" s="2559" t="s">
        <v>169</v>
      </c>
      <c r="D300" s="2559" t="s">
        <v>3266</v>
      </c>
      <c r="E300" s="653" t="s">
        <v>112</v>
      </c>
      <c r="F300" s="2557" t="s">
        <v>112</v>
      </c>
      <c r="G300" s="2557" t="s">
        <v>3029</v>
      </c>
      <c r="H300" s="2557" t="s">
        <v>3029</v>
      </c>
      <c r="I300" s="2557" t="s">
        <v>112</v>
      </c>
      <c r="J300" s="2557"/>
      <c r="K300" s="254" t="s">
        <v>3244</v>
      </c>
      <c r="L300" s="645"/>
      <c r="M300" s="592"/>
      <c r="N300" s="592"/>
      <c r="O300" s="592"/>
      <c r="P300" s="592"/>
      <c r="Q300" s="592"/>
      <c r="R300" s="592"/>
      <c r="S300" s="592"/>
      <c r="T300" s="592"/>
      <c r="U300" s="592"/>
      <c r="V300" s="592"/>
      <c r="W300" s="592"/>
      <c r="X300" s="592"/>
      <c r="Y300" s="592"/>
      <c r="Z300" s="592"/>
      <c r="AA300" s="592"/>
    </row>
    <row r="301" spans="1:34" s="646" customFormat="1" ht="42.75" customHeight="1" x14ac:dyDescent="0.2">
      <c r="A301" s="644"/>
      <c r="B301" s="2558" t="s">
        <v>3027</v>
      </c>
      <c r="C301" s="2559" t="s">
        <v>169</v>
      </c>
      <c r="D301" s="2559" t="s">
        <v>3028</v>
      </c>
      <c r="E301" s="653" t="s">
        <v>112</v>
      </c>
      <c r="F301" s="2557" t="s">
        <v>112</v>
      </c>
      <c r="G301" s="2557" t="s">
        <v>3029</v>
      </c>
      <c r="H301" s="2557" t="s">
        <v>3029</v>
      </c>
      <c r="I301" s="2557" t="s">
        <v>112</v>
      </c>
      <c r="J301" s="2557" t="s">
        <v>112</v>
      </c>
      <c r="K301" s="254" t="s">
        <v>3030</v>
      </c>
      <c r="L301" s="645"/>
      <c r="M301" s="592"/>
      <c r="N301" s="592"/>
      <c r="O301" s="592"/>
      <c r="P301" s="592"/>
      <c r="Q301" s="592"/>
      <c r="R301" s="592"/>
      <c r="S301" s="592"/>
      <c r="T301" s="592"/>
      <c r="U301" s="592"/>
      <c r="V301" s="592"/>
      <c r="W301" s="592"/>
      <c r="X301" s="592"/>
      <c r="Y301" s="592"/>
      <c r="Z301" s="592"/>
      <c r="AA301" s="592"/>
    </row>
    <row r="302" spans="1:34" ht="38.25" customHeight="1" x14ac:dyDescent="0.2">
      <c r="A302" s="129"/>
      <c r="B302" s="3315" t="s">
        <v>1782</v>
      </c>
      <c r="C302" s="3283" t="s">
        <v>169</v>
      </c>
      <c r="D302" s="2557" t="s">
        <v>1772</v>
      </c>
      <c r="E302" s="2557" t="s">
        <v>943</v>
      </c>
      <c r="F302" s="2557" t="s">
        <v>943</v>
      </c>
      <c r="G302" s="2557" t="s">
        <v>1768</v>
      </c>
      <c r="H302" s="2557" t="s">
        <v>1768</v>
      </c>
      <c r="I302" s="2557" t="s">
        <v>943</v>
      </c>
      <c r="J302" s="2557" t="s">
        <v>943</v>
      </c>
      <c r="K302" s="254" t="s">
        <v>1773</v>
      </c>
      <c r="L302" s="74"/>
    </row>
    <row r="303" spans="1:34" ht="38.25" customHeight="1" x14ac:dyDescent="0.2">
      <c r="A303" s="129"/>
      <c r="B303" s="3315"/>
      <c r="C303" s="3283"/>
      <c r="D303" s="2559" t="s">
        <v>1774</v>
      </c>
      <c r="E303" s="2559" t="s">
        <v>943</v>
      </c>
      <c r="F303" s="2559" t="s">
        <v>943</v>
      </c>
      <c r="G303" s="2559"/>
      <c r="H303" s="2559" t="s">
        <v>1775</v>
      </c>
      <c r="I303" s="2559" t="s">
        <v>943</v>
      </c>
      <c r="J303" s="2559" t="s">
        <v>943</v>
      </c>
      <c r="K303" s="366" t="s">
        <v>1776</v>
      </c>
      <c r="L303" s="74"/>
    </row>
    <row r="304" spans="1:34" ht="38.25" customHeight="1" x14ac:dyDescent="0.2">
      <c r="A304" s="129"/>
      <c r="B304" s="3315"/>
      <c r="C304" s="3283"/>
      <c r="D304" s="2559" t="s">
        <v>1431</v>
      </c>
      <c r="E304" s="2559" t="s">
        <v>943</v>
      </c>
      <c r="F304" s="2559" t="s">
        <v>943</v>
      </c>
      <c r="G304" s="2559" t="s">
        <v>1777</v>
      </c>
      <c r="H304" s="2559" t="s">
        <v>1777</v>
      </c>
      <c r="I304" s="2559" t="s">
        <v>943</v>
      </c>
      <c r="J304" s="2559" t="s">
        <v>943</v>
      </c>
      <c r="K304" s="366" t="s">
        <v>1773</v>
      </c>
      <c r="L304" s="74"/>
    </row>
    <row r="305" spans="1:34" ht="38.25" customHeight="1" x14ac:dyDescent="0.2">
      <c r="A305" s="129"/>
      <c r="B305" s="3315"/>
      <c r="C305" s="3283"/>
      <c r="D305" s="2559" t="s">
        <v>1778</v>
      </c>
      <c r="E305" s="2559" t="s">
        <v>943</v>
      </c>
      <c r="F305" s="2559" t="s">
        <v>1779</v>
      </c>
      <c r="G305" s="2559" t="s">
        <v>943</v>
      </c>
      <c r="H305" s="2559" t="s">
        <v>943</v>
      </c>
      <c r="I305" s="2559" t="s">
        <v>943</v>
      </c>
      <c r="J305" s="2559" t="s">
        <v>943</v>
      </c>
      <c r="K305" s="366" t="s">
        <v>1773</v>
      </c>
      <c r="L305" s="74"/>
    </row>
    <row r="306" spans="1:34" ht="38.25" customHeight="1" x14ac:dyDescent="0.2">
      <c r="A306" s="129"/>
      <c r="B306" s="3276"/>
      <c r="C306" s="3278"/>
      <c r="D306" s="2559" t="s">
        <v>1780</v>
      </c>
      <c r="E306" s="2559" t="s">
        <v>943</v>
      </c>
      <c r="F306" s="2559" t="s">
        <v>1781</v>
      </c>
      <c r="G306" s="2559" t="s">
        <v>1768</v>
      </c>
      <c r="H306" s="2559" t="s">
        <v>1768</v>
      </c>
      <c r="I306" s="2559" t="s">
        <v>943</v>
      </c>
      <c r="J306" s="2559" t="s">
        <v>943</v>
      </c>
      <c r="K306" s="366" t="s">
        <v>1773</v>
      </c>
      <c r="L306" s="74"/>
    </row>
    <row r="307" spans="1:34" ht="38.25" customHeight="1" thickBot="1" x14ac:dyDescent="0.25">
      <c r="A307" s="129"/>
      <c r="B307" s="407" t="s">
        <v>1765</v>
      </c>
      <c r="C307" s="582" t="s">
        <v>169</v>
      </c>
      <c r="D307" s="582" t="s">
        <v>1766</v>
      </c>
      <c r="E307" s="582" t="s">
        <v>943</v>
      </c>
      <c r="F307" s="582" t="s">
        <v>943</v>
      </c>
      <c r="G307" s="582" t="s">
        <v>1542</v>
      </c>
      <c r="H307" s="582" t="s">
        <v>943</v>
      </c>
      <c r="I307" s="582" t="s">
        <v>943</v>
      </c>
      <c r="J307" s="582" t="s">
        <v>943</v>
      </c>
      <c r="K307" s="406" t="s">
        <v>1767</v>
      </c>
      <c r="L307" s="74"/>
    </row>
    <row r="308" spans="1:34" ht="57" customHeight="1" x14ac:dyDescent="0.2">
      <c r="A308" s="129"/>
      <c r="B308" s="476"/>
      <c r="C308" s="477"/>
      <c r="D308" s="477"/>
      <c r="E308" s="477"/>
      <c r="F308" s="477"/>
      <c r="G308" s="477"/>
      <c r="H308" s="478"/>
      <c r="I308" s="477"/>
      <c r="J308" s="477"/>
      <c r="K308" s="479"/>
      <c r="L308" s="9"/>
    </row>
    <row r="309" spans="1:34" s="124" customFormat="1" ht="35.25" customHeight="1" x14ac:dyDescent="0.2">
      <c r="B309" s="476"/>
      <c r="C309" s="477"/>
      <c r="D309" s="477"/>
      <c r="E309" s="477"/>
      <c r="F309" s="477"/>
      <c r="G309" s="477"/>
      <c r="H309" s="478"/>
      <c r="I309" s="477"/>
      <c r="J309" s="477"/>
      <c r="K309" s="479"/>
      <c r="L309" s="9"/>
      <c r="M309" s="4"/>
    </row>
    <row r="310" spans="1:34" s="124" customFormat="1" ht="35.25" customHeight="1" x14ac:dyDescent="0.2">
      <c r="B310" s="129"/>
      <c r="C310" s="129"/>
      <c r="D310" s="129"/>
      <c r="E310" s="129"/>
      <c r="F310" s="129"/>
      <c r="G310" s="129"/>
      <c r="H310" s="10"/>
      <c r="I310" s="129"/>
      <c r="J310" s="129"/>
      <c r="K310" s="129"/>
      <c r="L310" s="9"/>
      <c r="M310" s="4"/>
    </row>
    <row r="311" spans="1:34" ht="53.25" customHeight="1" thickBot="1" x14ac:dyDescent="0.25">
      <c r="A311" s="129"/>
      <c r="B311" s="129"/>
      <c r="C311" s="129"/>
      <c r="D311" s="129"/>
      <c r="E311" s="129"/>
      <c r="F311" s="129"/>
      <c r="G311" s="129"/>
      <c r="H311" s="10"/>
      <c r="I311" s="129"/>
      <c r="J311" s="129"/>
      <c r="K311" s="129"/>
      <c r="AB311" s="129"/>
      <c r="AC311" s="129"/>
      <c r="AD311" s="129"/>
      <c r="AE311" s="129"/>
      <c r="AF311" s="129"/>
      <c r="AG311" s="129"/>
      <c r="AH311" s="129"/>
    </row>
    <row r="312" spans="1:34" ht="53.25" customHeight="1" thickBot="1" x14ac:dyDescent="0.25">
      <c r="A312" s="129"/>
      <c r="B312" s="3316"/>
      <c r="C312" s="3317"/>
      <c r="D312" s="3317"/>
      <c r="E312" s="3317"/>
      <c r="F312" s="3317"/>
      <c r="G312" s="3317"/>
      <c r="H312" s="3317"/>
      <c r="I312" s="3317"/>
      <c r="J312" s="3317"/>
      <c r="K312" s="3318"/>
      <c r="L312" s="74"/>
      <c r="AB312" s="129"/>
      <c r="AC312" s="129"/>
      <c r="AD312" s="129"/>
      <c r="AE312" s="129"/>
      <c r="AF312" s="129"/>
      <c r="AG312" s="129"/>
      <c r="AH312" s="129"/>
    </row>
    <row r="313" spans="1:34" ht="30.75" customHeight="1" thickBot="1" x14ac:dyDescent="0.25">
      <c r="A313" s="129"/>
      <c r="B313" s="373" t="s">
        <v>959</v>
      </c>
      <c r="C313" s="363" t="s">
        <v>958</v>
      </c>
      <c r="D313" s="363" t="s">
        <v>957</v>
      </c>
      <c r="E313" s="363" t="s">
        <v>956</v>
      </c>
      <c r="F313" s="363" t="s">
        <v>955</v>
      </c>
      <c r="G313" s="363" t="s">
        <v>954</v>
      </c>
      <c r="H313" s="363" t="s">
        <v>953</v>
      </c>
      <c r="I313" s="363" t="s">
        <v>952</v>
      </c>
      <c r="J313" s="363" t="s">
        <v>951</v>
      </c>
      <c r="K313" s="372" t="s">
        <v>950</v>
      </c>
      <c r="L313" s="592"/>
    </row>
    <row r="314" spans="1:34" s="279" customFormat="1" ht="38.25" customHeight="1" thickBot="1" x14ac:dyDescent="0.25">
      <c r="A314" s="241"/>
      <c r="B314" s="830"/>
      <c r="C314" s="582"/>
      <c r="D314" s="582"/>
      <c r="E314" s="582"/>
      <c r="F314" s="582"/>
      <c r="G314" s="582"/>
      <c r="H314" s="408"/>
      <c r="I314" s="409"/>
      <c r="J314" s="582"/>
      <c r="K314" s="406"/>
      <c r="L314" s="311"/>
      <c r="M314" s="311"/>
      <c r="N314" s="311"/>
      <c r="O314" s="311"/>
      <c r="P314" s="311"/>
      <c r="Q314" s="311"/>
      <c r="R314" s="311"/>
      <c r="S314" s="311"/>
      <c r="T314" s="311"/>
      <c r="U314" s="311"/>
      <c r="V314" s="311"/>
      <c r="W314" s="311"/>
      <c r="X314" s="311"/>
      <c r="Y314" s="311"/>
      <c r="Z314" s="311"/>
      <c r="AA314" s="311"/>
    </row>
    <row r="315" spans="1:34" s="250" customFormat="1" ht="36.75" customHeight="1" x14ac:dyDescent="0.2">
      <c r="A315" s="129"/>
      <c r="B315" s="129"/>
      <c r="C315" s="129"/>
      <c r="D315" s="129"/>
      <c r="E315" s="129"/>
      <c r="F315" s="129"/>
      <c r="G315" s="129"/>
      <c r="H315" s="10"/>
      <c r="I315" s="129"/>
      <c r="J315" s="129"/>
      <c r="K315" s="129"/>
      <c r="L315" s="9"/>
      <c r="M315" s="587"/>
      <c r="N315" s="587"/>
      <c r="O315" s="587"/>
      <c r="P315" s="587"/>
      <c r="Q315" s="587"/>
      <c r="R315" s="587"/>
      <c r="S315" s="587"/>
      <c r="T315" s="587"/>
      <c r="U315" s="587"/>
      <c r="V315" s="587"/>
      <c r="W315" s="587"/>
      <c r="X315" s="587"/>
      <c r="Y315" s="587"/>
      <c r="Z315" s="587"/>
      <c r="AA315" s="587"/>
    </row>
    <row r="316" spans="1:34" ht="58.5" hidden="1" customHeight="1" thickBot="1" x14ac:dyDescent="0.25">
      <c r="A316" s="129"/>
      <c r="B316" s="129"/>
      <c r="C316" s="129"/>
      <c r="D316" s="129"/>
      <c r="E316" s="129"/>
      <c r="F316" s="129"/>
      <c r="G316" s="129"/>
      <c r="H316" s="10"/>
      <c r="I316" s="129"/>
      <c r="J316" s="129"/>
      <c r="K316" s="129"/>
      <c r="L316" s="587"/>
      <c r="AB316" s="129"/>
      <c r="AC316" s="129"/>
      <c r="AD316" s="129"/>
      <c r="AE316" s="129"/>
      <c r="AF316" s="129"/>
      <c r="AG316" s="129"/>
      <c r="AH316" s="129"/>
    </row>
    <row r="317" spans="1:34" ht="58.5" hidden="1" customHeight="1" thickBot="1" x14ac:dyDescent="0.25">
      <c r="A317" s="129"/>
      <c r="B317" s="3293"/>
      <c r="C317" s="3294"/>
      <c r="D317" s="3294"/>
      <c r="E317" s="3294"/>
      <c r="F317" s="3294"/>
      <c r="G317" s="3294"/>
      <c r="H317" s="3294"/>
      <c r="I317" s="3294"/>
      <c r="J317" s="3294"/>
      <c r="K317" s="3295"/>
      <c r="L317" s="587"/>
      <c r="AB317" s="129"/>
      <c r="AC317" s="129"/>
      <c r="AD317" s="129"/>
      <c r="AE317" s="129"/>
      <c r="AF317" s="129"/>
      <c r="AG317" s="129"/>
      <c r="AH317" s="129"/>
    </row>
    <row r="318" spans="1:34" ht="30" hidden="1" customHeight="1" thickBot="1" x14ac:dyDescent="0.25">
      <c r="A318" s="129"/>
      <c r="B318" s="373" t="s">
        <v>959</v>
      </c>
      <c r="C318" s="363" t="s">
        <v>958</v>
      </c>
      <c r="D318" s="363" t="s">
        <v>957</v>
      </c>
      <c r="E318" s="363" t="s">
        <v>960</v>
      </c>
      <c r="F318" s="363" t="s">
        <v>955</v>
      </c>
      <c r="G318" s="363" t="s">
        <v>954</v>
      </c>
      <c r="H318" s="363" t="s">
        <v>953</v>
      </c>
      <c r="I318" s="363" t="s">
        <v>952</v>
      </c>
      <c r="J318" s="363" t="s">
        <v>951</v>
      </c>
      <c r="K318" s="372" t="s">
        <v>950</v>
      </c>
      <c r="L318" s="587"/>
    </row>
    <row r="319" spans="1:34" s="279" customFormat="1" ht="38.25" hidden="1" customHeight="1" thickBot="1" x14ac:dyDescent="0.25">
      <c r="A319" s="241"/>
      <c r="B319" s="410"/>
      <c r="C319" s="411"/>
      <c r="D319" s="411"/>
      <c r="E319" s="412"/>
      <c r="F319" s="412"/>
      <c r="G319" s="412"/>
      <c r="H319" s="413"/>
      <c r="I319" s="412"/>
      <c r="J319" s="414"/>
      <c r="K319" s="415"/>
      <c r="L319" s="311"/>
      <c r="M319" s="311"/>
      <c r="N319" s="311"/>
      <c r="O319" s="311"/>
      <c r="P319" s="311"/>
      <c r="Q319" s="311"/>
      <c r="R319" s="311"/>
      <c r="S319" s="311"/>
      <c r="T319" s="311"/>
      <c r="U319" s="311"/>
      <c r="V319" s="311"/>
      <c r="W319" s="311"/>
      <c r="X319" s="311"/>
      <c r="Y319" s="311"/>
      <c r="Z319" s="311"/>
      <c r="AA319" s="311"/>
      <c r="AB319" s="241"/>
      <c r="AC319" s="241"/>
      <c r="AD319" s="241"/>
      <c r="AE319" s="241"/>
      <c r="AF319" s="241"/>
      <c r="AG319" s="241"/>
      <c r="AH319" s="241"/>
    </row>
    <row r="320" spans="1:34" s="250" customFormat="1" ht="30" hidden="1" customHeight="1" x14ac:dyDescent="0.2">
      <c r="A320" s="14"/>
      <c r="B320" s="129"/>
      <c r="C320" s="252"/>
      <c r="D320" s="252"/>
      <c r="E320" s="460"/>
      <c r="F320" s="460"/>
      <c r="G320" s="460"/>
      <c r="H320" s="461"/>
      <c r="I320" s="460"/>
      <c r="J320" s="462"/>
      <c r="K320" s="252"/>
      <c r="L320" s="587"/>
      <c r="M320" s="587"/>
      <c r="N320" s="587"/>
      <c r="O320" s="587"/>
      <c r="P320" s="587"/>
      <c r="Q320" s="587"/>
      <c r="R320" s="587"/>
      <c r="S320" s="587"/>
      <c r="T320" s="587"/>
      <c r="U320" s="587"/>
      <c r="V320" s="587"/>
      <c r="W320" s="587"/>
      <c r="X320" s="587"/>
      <c r="Y320" s="587"/>
      <c r="Z320" s="587"/>
      <c r="AA320" s="587"/>
      <c r="AB320" s="14"/>
      <c r="AC320" s="14"/>
      <c r="AD320" s="14"/>
      <c r="AE320" s="14"/>
      <c r="AF320" s="14"/>
      <c r="AG320" s="14"/>
      <c r="AH320" s="14"/>
    </row>
    <row r="321" spans="1:34" s="250" customFormat="1" ht="30" hidden="1" customHeight="1" x14ac:dyDescent="0.2">
      <c r="A321" s="14"/>
      <c r="B321" s="459"/>
      <c r="C321" s="252"/>
      <c r="D321" s="252"/>
      <c r="E321" s="460"/>
      <c r="F321" s="460"/>
      <c r="G321" s="460"/>
      <c r="H321" s="461"/>
      <c r="I321" s="460"/>
      <c r="J321" s="462"/>
      <c r="K321" s="252"/>
      <c r="L321" s="587"/>
      <c r="M321" s="587"/>
      <c r="N321" s="587"/>
      <c r="O321" s="587"/>
      <c r="P321" s="587"/>
      <c r="Q321" s="587"/>
      <c r="R321" s="587"/>
      <c r="S321" s="587"/>
      <c r="T321" s="587"/>
      <c r="U321" s="587"/>
      <c r="V321" s="587"/>
      <c r="W321" s="587"/>
      <c r="X321" s="587"/>
      <c r="Y321" s="587"/>
      <c r="Z321" s="587"/>
      <c r="AA321" s="587"/>
      <c r="AB321" s="14"/>
      <c r="AC321" s="14"/>
      <c r="AD321" s="14"/>
      <c r="AE321" s="14"/>
      <c r="AF321" s="14"/>
      <c r="AG321" s="14"/>
      <c r="AH321" s="14"/>
    </row>
    <row r="322" spans="1:34" s="250" customFormat="1" ht="30" hidden="1" customHeight="1" x14ac:dyDescent="0.2">
      <c r="A322" s="14"/>
      <c r="B322" s="129"/>
      <c r="C322" s="129"/>
      <c r="D322" s="129"/>
      <c r="E322" s="129"/>
      <c r="F322" s="129"/>
      <c r="G322" s="129"/>
      <c r="H322" s="10"/>
      <c r="I322" s="129"/>
      <c r="J322" s="129"/>
      <c r="K322" s="129"/>
      <c r="L322" s="587"/>
      <c r="M322" s="587"/>
      <c r="N322" s="587"/>
      <c r="O322" s="587"/>
      <c r="P322" s="587"/>
      <c r="Q322" s="587"/>
      <c r="R322" s="587"/>
      <c r="S322" s="587"/>
      <c r="T322" s="587"/>
      <c r="U322" s="587"/>
      <c r="V322" s="587"/>
      <c r="W322" s="587"/>
      <c r="X322" s="587"/>
      <c r="Y322" s="587"/>
      <c r="Z322" s="587"/>
      <c r="AA322" s="587"/>
      <c r="AB322" s="14"/>
      <c r="AC322" s="14"/>
      <c r="AD322" s="14"/>
      <c r="AE322" s="14"/>
      <c r="AF322" s="14"/>
      <c r="AG322" s="14"/>
      <c r="AH322" s="14"/>
    </row>
    <row r="323" spans="1:34" ht="44.25" hidden="1" customHeight="1" thickBot="1" x14ac:dyDescent="0.25">
      <c r="A323" s="129"/>
      <c r="B323" s="129"/>
      <c r="C323" s="129"/>
      <c r="D323" s="129"/>
      <c r="E323" s="129"/>
      <c r="F323" s="129"/>
      <c r="G323" s="129"/>
      <c r="H323" s="10"/>
      <c r="I323" s="129"/>
      <c r="J323" s="129"/>
      <c r="K323" s="129"/>
      <c r="L323" s="593"/>
      <c r="AB323" s="129"/>
      <c r="AC323" s="129"/>
      <c r="AD323" s="129"/>
      <c r="AE323" s="129"/>
      <c r="AF323" s="129"/>
      <c r="AG323" s="129"/>
      <c r="AH323" s="129"/>
    </row>
    <row r="324" spans="1:34" ht="44.25" hidden="1" customHeight="1" thickBot="1" x14ac:dyDescent="0.25">
      <c r="A324" s="129"/>
      <c r="B324" s="3293"/>
      <c r="C324" s="3294"/>
      <c r="D324" s="3294"/>
      <c r="E324" s="3294"/>
      <c r="F324" s="3294"/>
      <c r="G324" s="3294"/>
      <c r="H324" s="3294"/>
      <c r="I324" s="3294"/>
      <c r="J324" s="3294"/>
      <c r="K324" s="3295"/>
      <c r="L324" s="593"/>
      <c r="AB324" s="129"/>
      <c r="AC324" s="129"/>
      <c r="AD324" s="129"/>
      <c r="AE324" s="129"/>
      <c r="AF324" s="129"/>
      <c r="AG324" s="129"/>
      <c r="AH324" s="129"/>
    </row>
    <row r="325" spans="1:34" ht="30" hidden="1" customHeight="1" thickBot="1" x14ac:dyDescent="0.25">
      <c r="A325" s="129"/>
      <c r="B325" s="373" t="s">
        <v>959</v>
      </c>
      <c r="C325" s="363" t="s">
        <v>958</v>
      </c>
      <c r="D325" s="363" t="s">
        <v>957</v>
      </c>
      <c r="E325" s="363" t="s">
        <v>956</v>
      </c>
      <c r="F325" s="363" t="s">
        <v>955</v>
      </c>
      <c r="G325" s="363" t="s">
        <v>954</v>
      </c>
      <c r="H325" s="363" t="s">
        <v>953</v>
      </c>
      <c r="I325" s="363" t="s">
        <v>952</v>
      </c>
      <c r="J325" s="363" t="s">
        <v>951</v>
      </c>
      <c r="K325" s="594" t="s">
        <v>950</v>
      </c>
    </row>
    <row r="326" spans="1:34" s="279" customFormat="1" ht="38.25" hidden="1" customHeight="1" thickBot="1" x14ac:dyDescent="0.25">
      <c r="A326" s="241"/>
      <c r="B326" s="416"/>
      <c r="C326" s="393"/>
      <c r="D326" s="393"/>
      <c r="E326" s="393"/>
      <c r="F326" s="393"/>
      <c r="G326" s="393"/>
      <c r="H326" s="393"/>
      <c r="I326" s="393"/>
      <c r="J326" s="393"/>
      <c r="K326" s="595"/>
      <c r="L326" s="311"/>
      <c r="M326" s="311"/>
      <c r="N326" s="311"/>
      <c r="O326" s="311"/>
      <c r="P326" s="311"/>
      <c r="Q326" s="311"/>
      <c r="R326" s="311"/>
      <c r="S326" s="311"/>
      <c r="T326" s="311"/>
      <c r="U326" s="311"/>
      <c r="V326" s="311"/>
      <c r="W326" s="311"/>
      <c r="X326" s="311"/>
      <c r="Y326" s="311"/>
      <c r="Z326" s="311"/>
      <c r="AA326" s="311"/>
    </row>
    <row r="327" spans="1:34" ht="27.75" hidden="1" customHeight="1" x14ac:dyDescent="0.2">
      <c r="A327" s="129"/>
      <c r="B327" s="129"/>
      <c r="C327" s="129"/>
      <c r="D327" s="129"/>
      <c r="E327" s="129"/>
      <c r="F327" s="129"/>
      <c r="G327" s="129"/>
      <c r="H327" s="10"/>
      <c r="I327" s="129"/>
      <c r="J327" s="129"/>
      <c r="K327" s="129"/>
    </row>
    <row r="328" spans="1:34" hidden="1" x14ac:dyDescent="0.2">
      <c r="A328" s="129"/>
      <c r="B328" s="129"/>
      <c r="C328" s="129"/>
      <c r="D328" s="129"/>
      <c r="E328" s="129"/>
      <c r="F328" s="129"/>
      <c r="G328" s="129"/>
      <c r="H328" s="10"/>
      <c r="I328" s="129"/>
      <c r="J328" s="129"/>
      <c r="K328" s="129"/>
      <c r="M328" s="124"/>
    </row>
    <row r="329" spans="1:34" hidden="1" x14ac:dyDescent="0.2">
      <c r="A329" s="129"/>
      <c r="B329" s="129"/>
      <c r="C329" s="129"/>
      <c r="D329" s="129"/>
      <c r="E329" s="129"/>
      <c r="F329" s="129"/>
      <c r="G329" s="129"/>
      <c r="H329" s="10"/>
      <c r="I329" s="129"/>
      <c r="J329" s="129"/>
      <c r="K329" s="129"/>
      <c r="M329" s="124"/>
    </row>
    <row r="330" spans="1:34" hidden="1" x14ac:dyDescent="0.2">
      <c r="A330" s="129"/>
      <c r="B330" s="129"/>
      <c r="C330" s="129"/>
      <c r="D330" s="129"/>
      <c r="E330" s="129"/>
      <c r="F330" s="129"/>
      <c r="G330" s="129"/>
      <c r="H330" s="10"/>
      <c r="I330" s="129"/>
      <c r="J330" s="129"/>
      <c r="K330" s="129"/>
      <c r="M330" s="124"/>
    </row>
    <row r="331" spans="1:34" hidden="1" x14ac:dyDescent="0.2">
      <c r="A331" s="129"/>
      <c r="B331" s="129"/>
      <c r="C331" s="129"/>
      <c r="D331" s="129"/>
      <c r="E331" s="129"/>
      <c r="F331" s="129"/>
      <c r="G331" s="129"/>
      <c r="H331" s="10"/>
      <c r="I331" s="129"/>
      <c r="J331" s="129"/>
      <c r="K331" s="129"/>
      <c r="M331" s="124"/>
    </row>
    <row r="332" spans="1:34" ht="18" hidden="1" customHeight="1" x14ac:dyDescent="0.2">
      <c r="A332" s="129"/>
      <c r="B332" s="129"/>
      <c r="C332" s="129"/>
      <c r="D332" s="129"/>
      <c r="E332" s="129"/>
      <c r="F332" s="129"/>
      <c r="G332" s="129"/>
      <c r="H332" s="10"/>
      <c r="I332" s="129"/>
      <c r="J332" s="129"/>
      <c r="K332" s="129"/>
      <c r="M332" s="124"/>
    </row>
    <row r="333" spans="1:34" ht="18" customHeight="1" x14ac:dyDescent="0.2">
      <c r="A333" s="129"/>
      <c r="B333" s="129"/>
      <c r="C333" s="129"/>
      <c r="D333" s="129"/>
      <c r="E333" s="129"/>
      <c r="F333" s="129"/>
      <c r="G333" s="129"/>
      <c r="H333" s="10"/>
      <c r="I333" s="129"/>
      <c r="J333" s="129"/>
      <c r="K333" s="129"/>
      <c r="M333" s="124"/>
    </row>
    <row r="334" spans="1:34" ht="18" customHeight="1" x14ac:dyDescent="0.2">
      <c r="A334" s="129"/>
      <c r="B334" s="129"/>
      <c r="C334" s="129"/>
      <c r="D334" s="129"/>
      <c r="E334" s="129"/>
      <c r="F334" s="129"/>
      <c r="G334" s="129"/>
      <c r="H334" s="10"/>
      <c r="I334" s="129"/>
      <c r="J334" s="129"/>
      <c r="K334" s="129"/>
      <c r="M334" s="124"/>
    </row>
    <row r="335" spans="1:34" ht="18" customHeight="1" x14ac:dyDescent="0.2">
      <c r="A335" s="129"/>
      <c r="B335" s="129"/>
      <c r="C335" s="129"/>
      <c r="D335" s="129"/>
      <c r="E335" s="129"/>
      <c r="F335" s="129"/>
      <c r="G335" s="129"/>
      <c r="H335" s="10"/>
      <c r="I335" s="129"/>
      <c r="J335" s="129"/>
      <c r="K335" s="129"/>
      <c r="M335" s="124"/>
    </row>
    <row r="336" spans="1:34" ht="18" customHeight="1" x14ac:dyDescent="0.2">
      <c r="A336" s="129"/>
      <c r="B336" s="129"/>
      <c r="C336" s="129"/>
      <c r="D336" s="129"/>
      <c r="E336" s="129"/>
      <c r="F336" s="129"/>
      <c r="G336" s="129"/>
      <c r="H336" s="10"/>
      <c r="I336" s="129"/>
      <c r="J336" s="129"/>
      <c r="K336" s="129"/>
      <c r="M336" s="124"/>
    </row>
    <row r="337" spans="1:13" ht="18" customHeight="1" x14ac:dyDescent="0.2">
      <c r="A337" s="129"/>
      <c r="B337" s="129"/>
      <c r="C337" s="129"/>
      <c r="D337" s="129"/>
      <c r="E337" s="129"/>
      <c r="F337" s="129"/>
      <c r="G337" s="129"/>
      <c r="H337" s="10"/>
      <c r="I337" s="129"/>
      <c r="J337" s="129"/>
      <c r="K337" s="129"/>
      <c r="M337" s="124"/>
    </row>
    <row r="338" spans="1:13" ht="18" customHeight="1" x14ac:dyDescent="0.2">
      <c r="A338" s="129"/>
      <c r="B338" s="129"/>
      <c r="C338" s="129"/>
      <c r="D338" s="129"/>
      <c r="E338" s="129"/>
      <c r="F338" s="129"/>
      <c r="G338" s="129"/>
      <c r="H338" s="10"/>
      <c r="I338" s="129"/>
      <c r="J338" s="129"/>
      <c r="K338" s="129"/>
      <c r="M338" s="124"/>
    </row>
    <row r="339" spans="1:13" ht="18" customHeight="1" x14ac:dyDescent="0.2">
      <c r="A339" s="129"/>
      <c r="B339" s="129"/>
      <c r="C339" s="129"/>
      <c r="D339" s="129"/>
      <c r="E339" s="129"/>
      <c r="F339" s="129"/>
      <c r="G339" s="129"/>
      <c r="H339" s="10"/>
      <c r="I339" s="129"/>
      <c r="J339" s="129"/>
      <c r="K339" s="129"/>
      <c r="M339" s="124"/>
    </row>
    <row r="340" spans="1:13" ht="18" customHeight="1" x14ac:dyDescent="0.2">
      <c r="A340" s="129"/>
      <c r="B340" s="129"/>
      <c r="C340" s="129"/>
      <c r="D340" s="129"/>
      <c r="E340" s="129"/>
      <c r="F340" s="129"/>
      <c r="G340" s="129"/>
      <c r="H340" s="10"/>
      <c r="I340" s="129"/>
      <c r="J340" s="129"/>
      <c r="K340" s="129"/>
      <c r="M340" s="124"/>
    </row>
    <row r="341" spans="1:13" ht="18" customHeight="1" x14ac:dyDescent="0.2">
      <c r="A341" s="129"/>
      <c r="B341" s="129"/>
      <c r="C341" s="129"/>
      <c r="D341" s="129"/>
      <c r="E341" s="129"/>
      <c r="F341" s="129"/>
      <c r="G341" s="129"/>
      <c r="H341" s="10"/>
      <c r="I341" s="129"/>
      <c r="J341" s="129"/>
      <c r="K341" s="129"/>
      <c r="M341" s="124"/>
    </row>
    <row r="342" spans="1:13" ht="18" customHeight="1" x14ac:dyDescent="0.2">
      <c r="A342" s="129"/>
      <c r="B342" s="129"/>
      <c r="C342" s="129"/>
      <c r="D342" s="129"/>
      <c r="E342" s="129"/>
      <c r="F342" s="129"/>
      <c r="G342" s="129"/>
      <c r="H342" s="10"/>
      <c r="I342" s="129"/>
      <c r="J342" s="129"/>
      <c r="K342" s="129"/>
      <c r="M342" s="124"/>
    </row>
    <row r="343" spans="1:13" ht="18" customHeight="1" x14ac:dyDescent="0.2">
      <c r="A343" s="129"/>
      <c r="B343" s="129"/>
      <c r="C343" s="129"/>
      <c r="D343" s="129"/>
      <c r="E343" s="129"/>
      <c r="F343" s="129"/>
      <c r="G343" s="129"/>
      <c r="H343" s="10"/>
      <c r="I343" s="129"/>
      <c r="J343" s="129"/>
      <c r="K343" s="129"/>
      <c r="M343" s="124"/>
    </row>
    <row r="344" spans="1:13" ht="18" customHeight="1" x14ac:dyDescent="0.2">
      <c r="A344" s="129"/>
      <c r="B344" s="129"/>
      <c r="C344" s="129"/>
      <c r="D344" s="129"/>
      <c r="E344" s="129"/>
      <c r="F344" s="129"/>
      <c r="G344" s="129"/>
      <c r="H344" s="10"/>
      <c r="I344" s="129"/>
      <c r="J344" s="129"/>
      <c r="K344" s="129"/>
      <c r="M344" s="124"/>
    </row>
    <row r="345" spans="1:13" ht="18" customHeight="1" x14ac:dyDescent="0.2">
      <c r="A345" s="129"/>
      <c r="B345" s="129"/>
      <c r="C345" s="129"/>
      <c r="D345" s="129"/>
      <c r="E345" s="129"/>
      <c r="F345" s="129"/>
      <c r="G345" s="129"/>
      <c r="H345" s="10"/>
      <c r="I345" s="129"/>
      <c r="J345" s="129"/>
      <c r="K345" s="129"/>
      <c r="M345" s="124"/>
    </row>
    <row r="346" spans="1:13" ht="18" customHeight="1" x14ac:dyDescent="0.2">
      <c r="A346" s="129"/>
      <c r="B346" s="129"/>
      <c r="C346" s="129"/>
      <c r="D346" s="129"/>
      <c r="E346" s="129"/>
      <c r="F346" s="129"/>
      <c r="G346" s="129"/>
      <c r="H346" s="10"/>
      <c r="I346" s="129"/>
      <c r="J346" s="129"/>
      <c r="K346" s="129"/>
      <c r="M346" s="124"/>
    </row>
    <row r="347" spans="1:13" ht="18" customHeight="1" x14ac:dyDescent="0.2">
      <c r="A347" s="129"/>
      <c r="B347" s="129"/>
      <c r="C347" s="129"/>
      <c r="D347" s="129"/>
      <c r="E347" s="129"/>
      <c r="F347" s="129"/>
      <c r="G347" s="129"/>
      <c r="H347" s="10"/>
      <c r="I347" s="129"/>
      <c r="J347" s="129"/>
      <c r="K347" s="129"/>
      <c r="M347" s="124"/>
    </row>
    <row r="348" spans="1:13" ht="18" customHeight="1" x14ac:dyDescent="0.2">
      <c r="A348" s="129"/>
      <c r="B348" s="129"/>
      <c r="C348" s="129"/>
      <c r="D348" s="129"/>
      <c r="E348" s="129"/>
      <c r="F348" s="129"/>
      <c r="G348" s="129"/>
      <c r="H348" s="10"/>
      <c r="I348" s="129"/>
      <c r="J348" s="129"/>
      <c r="K348" s="129"/>
      <c r="M348" s="124"/>
    </row>
    <row r="349" spans="1:13" ht="18" customHeight="1" x14ac:dyDescent="0.2">
      <c r="A349" s="129"/>
      <c r="B349" s="129"/>
      <c r="C349" s="129"/>
      <c r="D349" s="129"/>
      <c r="E349" s="129"/>
      <c r="F349" s="129"/>
      <c r="G349" s="129"/>
      <c r="H349" s="10"/>
      <c r="I349" s="129"/>
      <c r="J349" s="129"/>
      <c r="K349" s="129"/>
      <c r="M349" s="124"/>
    </row>
    <row r="350" spans="1:13" ht="18" customHeight="1" x14ac:dyDescent="0.2">
      <c r="A350" s="129"/>
      <c r="B350" s="129"/>
      <c r="C350" s="129"/>
      <c r="D350" s="129"/>
      <c r="E350" s="129"/>
      <c r="F350" s="129"/>
      <c r="G350" s="129"/>
      <c r="H350" s="10"/>
      <c r="I350" s="129"/>
      <c r="J350" s="129"/>
      <c r="K350" s="129"/>
      <c r="M350" s="124"/>
    </row>
    <row r="351" spans="1:13" ht="18" customHeight="1" x14ac:dyDescent="0.2">
      <c r="A351" s="129"/>
      <c r="B351" s="129"/>
      <c r="C351" s="129"/>
      <c r="D351" s="129"/>
      <c r="E351" s="129"/>
      <c r="F351" s="129"/>
      <c r="G351" s="129"/>
      <c r="H351" s="10"/>
      <c r="I351" s="129"/>
      <c r="J351" s="129"/>
      <c r="K351" s="129"/>
      <c r="M351" s="124"/>
    </row>
    <row r="352" spans="1:13" ht="18" customHeight="1" x14ac:dyDescent="0.2">
      <c r="A352" s="129"/>
      <c r="B352" s="129"/>
      <c r="C352" s="129"/>
      <c r="D352" s="129"/>
      <c r="E352" s="129"/>
      <c r="F352" s="129"/>
      <c r="G352" s="129"/>
      <c r="H352" s="10"/>
      <c r="I352" s="129"/>
      <c r="J352" s="129"/>
      <c r="K352" s="129"/>
      <c r="M352" s="124"/>
    </row>
    <row r="353" spans="1:13" ht="18" customHeight="1" x14ac:dyDescent="0.2">
      <c r="A353" s="129"/>
      <c r="B353" s="129"/>
      <c r="C353" s="129"/>
      <c r="D353" s="129"/>
      <c r="E353" s="129"/>
      <c r="F353" s="129"/>
      <c r="G353" s="129"/>
      <c r="H353" s="10"/>
      <c r="I353" s="129"/>
      <c r="J353" s="129"/>
      <c r="K353" s="129"/>
      <c r="M353" s="124"/>
    </row>
    <row r="354" spans="1:13" ht="18" customHeight="1" x14ac:dyDescent="0.2">
      <c r="A354" s="129"/>
      <c r="B354" s="129"/>
      <c r="C354" s="129"/>
      <c r="D354" s="129"/>
      <c r="E354" s="129"/>
      <c r="F354" s="129"/>
      <c r="G354" s="129"/>
      <c r="H354" s="10"/>
      <c r="I354" s="129"/>
      <c r="J354" s="129"/>
      <c r="K354" s="129"/>
      <c r="M354" s="124"/>
    </row>
    <row r="355" spans="1:13" ht="18" customHeight="1" x14ac:dyDescent="0.2">
      <c r="A355" s="129"/>
      <c r="B355" s="129"/>
      <c r="C355" s="129"/>
      <c r="D355" s="129"/>
      <c r="E355" s="129"/>
      <c r="F355" s="129"/>
      <c r="G355" s="129"/>
      <c r="H355" s="10"/>
      <c r="I355" s="129"/>
      <c r="J355" s="129"/>
      <c r="K355" s="129"/>
      <c r="M355" s="124"/>
    </row>
    <row r="356" spans="1:13" ht="18" customHeight="1" x14ac:dyDescent="0.2">
      <c r="A356" s="129"/>
      <c r="B356" s="129"/>
      <c r="C356" s="129"/>
      <c r="D356" s="129"/>
      <c r="E356" s="129"/>
      <c r="F356" s="129"/>
      <c r="G356" s="129"/>
      <c r="H356" s="10"/>
      <c r="I356" s="129"/>
      <c r="J356" s="129"/>
      <c r="K356" s="129"/>
      <c r="M356" s="124"/>
    </row>
    <row r="357" spans="1:13" ht="18" customHeight="1" x14ac:dyDescent="0.2">
      <c r="A357" s="129"/>
      <c r="B357" s="129"/>
      <c r="C357" s="129"/>
      <c r="D357" s="129"/>
      <c r="E357" s="129"/>
      <c r="F357" s="129"/>
      <c r="G357" s="129"/>
      <c r="H357" s="10"/>
      <c r="I357" s="129"/>
      <c r="J357" s="129"/>
      <c r="K357" s="129"/>
      <c r="M357" s="124"/>
    </row>
    <row r="358" spans="1:13" ht="18" customHeight="1" x14ac:dyDescent="0.2">
      <c r="A358" s="129"/>
      <c r="B358" s="129"/>
      <c r="C358" s="129"/>
      <c r="D358" s="129"/>
      <c r="E358" s="129"/>
      <c r="F358" s="129"/>
      <c r="G358" s="129"/>
      <c r="H358" s="10"/>
      <c r="I358" s="129"/>
      <c r="J358" s="129"/>
      <c r="K358" s="129"/>
      <c r="M358" s="124"/>
    </row>
    <row r="359" spans="1:13" ht="18" customHeight="1" x14ac:dyDescent="0.2">
      <c r="A359" s="129"/>
      <c r="B359" s="129"/>
      <c r="C359" s="129"/>
      <c r="D359" s="129"/>
      <c r="E359" s="129"/>
      <c r="F359" s="129"/>
      <c r="G359" s="129"/>
      <c r="H359" s="10"/>
      <c r="I359" s="129"/>
      <c r="J359" s="129"/>
      <c r="K359" s="129"/>
      <c r="M359" s="124"/>
    </row>
    <row r="360" spans="1:13" ht="18" customHeight="1" x14ac:dyDescent="0.2">
      <c r="A360" s="129"/>
      <c r="B360" s="129"/>
      <c r="C360" s="129"/>
      <c r="D360" s="129"/>
      <c r="E360" s="129"/>
      <c r="F360" s="129"/>
      <c r="G360" s="129"/>
      <c r="H360" s="10"/>
      <c r="I360" s="129"/>
      <c r="J360" s="129"/>
      <c r="K360" s="129"/>
      <c r="M360" s="124"/>
    </row>
    <row r="361" spans="1:13" ht="18" customHeight="1" x14ac:dyDescent="0.2">
      <c r="A361" s="129"/>
      <c r="B361" s="129"/>
      <c r="C361" s="129"/>
      <c r="D361" s="129"/>
      <c r="E361" s="129"/>
      <c r="F361" s="129"/>
      <c r="G361" s="129"/>
      <c r="H361" s="10"/>
      <c r="I361" s="129"/>
      <c r="J361" s="129"/>
      <c r="K361" s="129"/>
      <c r="M361" s="124"/>
    </row>
    <row r="362" spans="1:13" ht="18" customHeight="1" x14ac:dyDescent="0.2">
      <c r="A362" s="129"/>
      <c r="B362" s="129"/>
      <c r="C362" s="129"/>
      <c r="D362" s="129"/>
      <c r="E362" s="129"/>
      <c r="F362" s="129"/>
      <c r="G362" s="129"/>
      <c r="H362" s="10"/>
      <c r="I362" s="129"/>
      <c r="J362" s="129"/>
      <c r="K362" s="129"/>
      <c r="M362" s="124"/>
    </row>
    <row r="363" spans="1:13" ht="18" customHeight="1" x14ac:dyDescent="0.2">
      <c r="A363" s="129"/>
      <c r="B363" s="129"/>
      <c r="C363" s="129"/>
      <c r="D363" s="129"/>
      <c r="E363" s="129"/>
      <c r="F363" s="129"/>
      <c r="G363" s="129"/>
      <c r="H363" s="10"/>
      <c r="I363" s="129"/>
      <c r="J363" s="129"/>
      <c r="K363" s="129"/>
      <c r="M363" s="124"/>
    </row>
    <row r="364" spans="1:13" ht="18" customHeight="1" x14ac:dyDescent="0.2">
      <c r="A364" s="129"/>
      <c r="B364" s="129"/>
      <c r="C364" s="129"/>
      <c r="D364" s="129"/>
      <c r="E364" s="129"/>
      <c r="F364" s="129"/>
      <c r="G364" s="129"/>
      <c r="H364" s="10"/>
      <c r="I364" s="129"/>
      <c r="J364" s="129"/>
      <c r="K364" s="129"/>
      <c r="M364" s="124"/>
    </row>
    <row r="365" spans="1:13" ht="18" customHeight="1" x14ac:dyDescent="0.2">
      <c r="A365" s="129"/>
      <c r="B365" s="129"/>
      <c r="C365" s="129"/>
      <c r="D365" s="129"/>
      <c r="E365" s="129"/>
      <c r="F365" s="129"/>
      <c r="G365" s="129"/>
      <c r="H365" s="10"/>
      <c r="I365" s="129"/>
      <c r="J365" s="129"/>
      <c r="K365" s="129"/>
      <c r="M365" s="124"/>
    </row>
    <row r="366" spans="1:13" ht="18" customHeight="1" x14ac:dyDescent="0.2">
      <c r="A366" s="129"/>
      <c r="B366" s="129"/>
      <c r="C366" s="129"/>
      <c r="D366" s="129"/>
      <c r="E366" s="129"/>
      <c r="F366" s="129"/>
      <c r="G366" s="129"/>
      <c r="H366" s="10"/>
      <c r="I366" s="129"/>
      <c r="J366" s="129"/>
      <c r="K366" s="129"/>
      <c r="M366" s="124"/>
    </row>
    <row r="367" spans="1:13" ht="18" customHeight="1" x14ac:dyDescent="0.2">
      <c r="A367" s="129"/>
      <c r="B367" s="129"/>
      <c r="C367" s="129"/>
      <c r="D367" s="129"/>
      <c r="E367" s="129"/>
      <c r="F367" s="129"/>
      <c r="G367" s="129"/>
      <c r="H367" s="10"/>
      <c r="I367" s="129"/>
      <c r="J367" s="129"/>
      <c r="K367" s="129"/>
      <c r="M367" s="124"/>
    </row>
    <row r="368" spans="1:13" ht="18" customHeight="1" x14ac:dyDescent="0.2">
      <c r="A368" s="129"/>
      <c r="B368" s="129"/>
      <c r="C368" s="129"/>
      <c r="D368" s="129"/>
      <c r="E368" s="129"/>
      <c r="F368" s="129"/>
      <c r="G368" s="129"/>
      <c r="H368" s="10"/>
      <c r="I368" s="129"/>
      <c r="J368" s="129"/>
      <c r="K368" s="129"/>
      <c r="M368" s="124"/>
    </row>
    <row r="369" spans="1:13" ht="18" customHeight="1" x14ac:dyDescent="0.2">
      <c r="A369" s="129"/>
      <c r="B369" s="129"/>
      <c r="C369" s="129"/>
      <c r="D369" s="129"/>
      <c r="E369" s="129"/>
      <c r="F369" s="129"/>
      <c r="G369" s="129"/>
      <c r="H369" s="10"/>
      <c r="I369" s="129"/>
      <c r="J369" s="129"/>
      <c r="K369" s="129"/>
      <c r="M369" s="124"/>
    </row>
    <row r="370" spans="1:13" ht="18" customHeight="1" x14ac:dyDescent="0.2">
      <c r="A370" s="129"/>
      <c r="B370" s="129"/>
      <c r="C370" s="129"/>
      <c r="D370" s="129"/>
      <c r="E370" s="129"/>
      <c r="F370" s="129"/>
      <c r="G370" s="129"/>
      <c r="H370" s="10"/>
      <c r="I370" s="129"/>
      <c r="J370" s="129"/>
      <c r="K370" s="129"/>
      <c r="M370" s="124"/>
    </row>
    <row r="371" spans="1:13" ht="18" customHeight="1" x14ac:dyDescent="0.2">
      <c r="A371" s="129"/>
      <c r="B371" s="129"/>
      <c r="C371" s="129"/>
      <c r="D371" s="129"/>
      <c r="E371" s="129"/>
      <c r="F371" s="129"/>
      <c r="G371" s="129"/>
      <c r="H371" s="10"/>
      <c r="I371" s="129"/>
      <c r="J371" s="129"/>
      <c r="K371" s="129"/>
      <c r="M371" s="124"/>
    </row>
    <row r="372" spans="1:13" ht="18" customHeight="1" x14ac:dyDescent="0.2">
      <c r="A372" s="129"/>
      <c r="B372" s="129"/>
      <c r="C372" s="129"/>
      <c r="D372" s="129"/>
      <c r="E372" s="129"/>
      <c r="F372" s="129"/>
      <c r="G372" s="129"/>
      <c r="H372" s="10"/>
      <c r="I372" s="129"/>
      <c r="J372" s="129"/>
      <c r="K372" s="129"/>
      <c r="M372" s="124"/>
    </row>
    <row r="373" spans="1:13" ht="18" customHeight="1" x14ac:dyDescent="0.2">
      <c r="A373" s="129"/>
      <c r="B373" s="129"/>
      <c r="C373" s="129"/>
      <c r="D373" s="129"/>
      <c r="E373" s="129"/>
      <c r="F373" s="129"/>
      <c r="G373" s="129"/>
      <c r="H373" s="10"/>
      <c r="I373" s="129"/>
      <c r="J373" s="129"/>
      <c r="K373" s="129"/>
      <c r="M373" s="124"/>
    </row>
    <row r="374" spans="1:13" ht="18" customHeight="1" x14ac:dyDescent="0.2">
      <c r="A374" s="129"/>
      <c r="B374" s="129"/>
      <c r="C374" s="129"/>
      <c r="D374" s="129"/>
      <c r="E374" s="129"/>
      <c r="F374" s="129"/>
      <c r="G374" s="129"/>
      <c r="H374" s="10"/>
      <c r="I374" s="129"/>
      <c r="J374" s="129"/>
      <c r="K374" s="129"/>
      <c r="M374" s="124"/>
    </row>
    <row r="375" spans="1:13" ht="18" customHeight="1" x14ac:dyDescent="0.2">
      <c r="A375" s="129"/>
      <c r="B375" s="129"/>
      <c r="C375" s="129"/>
      <c r="D375" s="129"/>
      <c r="E375" s="129"/>
      <c r="F375" s="129"/>
      <c r="G375" s="129"/>
      <c r="H375" s="10"/>
      <c r="I375" s="129"/>
      <c r="J375" s="129"/>
      <c r="K375" s="129"/>
      <c r="M375" s="124"/>
    </row>
    <row r="376" spans="1:13" ht="18" customHeight="1" x14ac:dyDescent="0.2">
      <c r="A376" s="129"/>
      <c r="B376" s="129"/>
      <c r="C376" s="129"/>
      <c r="D376" s="129"/>
      <c r="E376" s="129"/>
      <c r="F376" s="129"/>
      <c r="G376" s="129"/>
      <c r="H376" s="10"/>
      <c r="I376" s="129"/>
      <c r="J376" s="129"/>
      <c r="K376" s="129"/>
      <c r="M376" s="124"/>
    </row>
    <row r="377" spans="1:13" ht="18" customHeight="1" x14ac:dyDescent="0.2">
      <c r="A377" s="129"/>
      <c r="B377" s="129"/>
      <c r="C377" s="129"/>
      <c r="D377" s="129"/>
      <c r="E377" s="129"/>
      <c r="F377" s="129"/>
      <c r="G377" s="129"/>
      <c r="H377" s="10"/>
      <c r="I377" s="129"/>
      <c r="J377" s="129"/>
      <c r="K377" s="129"/>
      <c r="M377" s="124"/>
    </row>
    <row r="378" spans="1:13" ht="18" customHeight="1" x14ac:dyDescent="0.2">
      <c r="A378" s="129"/>
      <c r="B378" s="129"/>
      <c r="C378" s="129"/>
      <c r="D378" s="129"/>
      <c r="E378" s="129"/>
      <c r="F378" s="129"/>
      <c r="G378" s="129"/>
      <c r="H378" s="10"/>
      <c r="I378" s="129"/>
      <c r="J378" s="129"/>
      <c r="K378" s="129"/>
      <c r="M378" s="124"/>
    </row>
    <row r="379" spans="1:13" ht="18" customHeight="1" x14ac:dyDescent="0.2">
      <c r="A379" s="129"/>
      <c r="B379" s="129"/>
      <c r="C379" s="129"/>
      <c r="D379" s="129"/>
      <c r="E379" s="129"/>
      <c r="F379" s="129"/>
      <c r="G379" s="129"/>
      <c r="H379" s="10"/>
      <c r="I379" s="129"/>
      <c r="J379" s="129"/>
      <c r="K379" s="129"/>
      <c r="M379" s="124"/>
    </row>
    <row r="380" spans="1:13" ht="18" customHeight="1" x14ac:dyDescent="0.2">
      <c r="A380" s="129"/>
      <c r="B380" s="129"/>
      <c r="C380" s="129"/>
      <c r="D380" s="129"/>
      <c r="E380" s="129"/>
      <c r="F380" s="129"/>
      <c r="G380" s="129"/>
      <c r="H380" s="10"/>
      <c r="I380" s="129"/>
      <c r="J380" s="129"/>
      <c r="K380" s="129"/>
      <c r="M380" s="124"/>
    </row>
    <row r="381" spans="1:13" ht="18" customHeight="1" x14ac:dyDescent="0.2">
      <c r="A381" s="129"/>
      <c r="B381" s="129"/>
      <c r="C381" s="129"/>
      <c r="D381" s="129"/>
      <c r="E381" s="129"/>
      <c r="F381" s="129"/>
      <c r="G381" s="129"/>
      <c r="H381" s="10"/>
      <c r="I381" s="129"/>
      <c r="J381" s="129"/>
      <c r="K381" s="129"/>
      <c r="M381" s="124"/>
    </row>
    <row r="382" spans="1:13" ht="18" customHeight="1" x14ac:dyDescent="0.2">
      <c r="A382" s="129"/>
      <c r="B382" s="129"/>
      <c r="C382" s="129"/>
      <c r="D382" s="129"/>
      <c r="E382" s="129"/>
      <c r="F382" s="129"/>
      <c r="G382" s="129"/>
      <c r="H382" s="10"/>
      <c r="I382" s="129"/>
      <c r="J382" s="129"/>
      <c r="K382" s="129"/>
      <c r="M382" s="124"/>
    </row>
    <row r="383" spans="1:13" ht="18" customHeight="1" x14ac:dyDescent="0.2">
      <c r="A383" s="129"/>
      <c r="B383" s="129"/>
      <c r="C383" s="129"/>
      <c r="D383" s="129"/>
      <c r="E383" s="129"/>
      <c r="F383" s="129"/>
      <c r="G383" s="129"/>
      <c r="H383" s="10"/>
      <c r="I383" s="129"/>
      <c r="J383" s="129"/>
      <c r="K383" s="129"/>
      <c r="M383" s="124"/>
    </row>
    <row r="384" spans="1:13" ht="18" customHeight="1" x14ac:dyDescent="0.2">
      <c r="A384" s="129"/>
      <c r="B384" s="129"/>
      <c r="C384" s="129"/>
      <c r="D384" s="129"/>
      <c r="E384" s="129"/>
      <c r="F384" s="129"/>
      <c r="G384" s="129"/>
      <c r="H384" s="10"/>
      <c r="I384" s="129"/>
      <c r="J384" s="129"/>
      <c r="K384" s="129"/>
      <c r="M384" s="124"/>
    </row>
    <row r="385" spans="1:13" ht="18" customHeight="1" x14ac:dyDescent="0.2">
      <c r="A385" s="129"/>
      <c r="B385" s="129"/>
      <c r="C385" s="129"/>
      <c r="D385" s="129"/>
      <c r="E385" s="129"/>
      <c r="F385" s="129"/>
      <c r="G385" s="129"/>
      <c r="H385" s="10"/>
      <c r="I385" s="129"/>
      <c r="J385" s="129"/>
      <c r="K385" s="129"/>
      <c r="M385" s="124"/>
    </row>
    <row r="386" spans="1:13" ht="18" customHeight="1" x14ac:dyDescent="0.2">
      <c r="A386" s="129"/>
      <c r="B386" s="129"/>
      <c r="C386" s="129"/>
      <c r="D386" s="129"/>
      <c r="E386" s="129"/>
      <c r="F386" s="129"/>
      <c r="G386" s="129"/>
      <c r="H386" s="10"/>
      <c r="I386" s="129"/>
      <c r="J386" s="129"/>
      <c r="K386" s="129"/>
      <c r="M386" s="124"/>
    </row>
    <row r="387" spans="1:13" ht="18" customHeight="1" x14ac:dyDescent="0.2">
      <c r="A387" s="129"/>
      <c r="B387" s="129"/>
      <c r="C387" s="129"/>
      <c r="D387" s="129"/>
      <c r="E387" s="129"/>
      <c r="F387" s="129"/>
      <c r="G387" s="129"/>
      <c r="H387" s="10"/>
      <c r="I387" s="129"/>
      <c r="J387" s="129"/>
      <c r="K387" s="129"/>
      <c r="M387" s="124"/>
    </row>
    <row r="388" spans="1:13" ht="18" customHeight="1" x14ac:dyDescent="0.2">
      <c r="A388" s="129"/>
      <c r="B388" s="129"/>
      <c r="C388" s="129"/>
      <c r="D388" s="129"/>
      <c r="E388" s="129"/>
      <c r="F388" s="129"/>
      <c r="G388" s="129"/>
      <c r="H388" s="10"/>
      <c r="I388" s="129"/>
      <c r="J388" s="129"/>
      <c r="K388" s="129"/>
      <c r="M388" s="124"/>
    </row>
    <row r="389" spans="1:13" ht="18" customHeight="1" x14ac:dyDescent="0.2">
      <c r="A389" s="129"/>
      <c r="B389" s="129"/>
      <c r="C389" s="129"/>
      <c r="D389" s="129"/>
      <c r="E389" s="129"/>
      <c r="F389" s="129"/>
      <c r="G389" s="129"/>
      <c r="H389" s="10"/>
      <c r="I389" s="129"/>
      <c r="J389" s="129"/>
      <c r="K389" s="129"/>
      <c r="M389" s="124"/>
    </row>
    <row r="390" spans="1:13" ht="18" customHeight="1" x14ac:dyDescent="0.2">
      <c r="A390" s="129"/>
      <c r="B390" s="129"/>
      <c r="C390" s="129"/>
      <c r="D390" s="129"/>
      <c r="E390" s="129"/>
      <c r="F390" s="129"/>
      <c r="G390" s="129"/>
      <c r="H390" s="10"/>
      <c r="I390" s="129"/>
      <c r="J390" s="129"/>
      <c r="K390" s="129"/>
      <c r="M390" s="124"/>
    </row>
    <row r="391" spans="1:13" ht="18" customHeight="1" x14ac:dyDescent="0.2">
      <c r="A391" s="129"/>
      <c r="B391" s="129"/>
      <c r="C391" s="129"/>
      <c r="D391" s="129"/>
      <c r="E391" s="129"/>
      <c r="F391" s="129"/>
      <c r="G391" s="129"/>
      <c r="H391" s="10"/>
      <c r="I391" s="129"/>
      <c r="J391" s="129"/>
      <c r="K391" s="129"/>
      <c r="M391" s="124"/>
    </row>
    <row r="392" spans="1:13" ht="18" customHeight="1" x14ac:dyDescent="0.2">
      <c r="A392" s="129"/>
      <c r="B392" s="129"/>
      <c r="C392" s="129"/>
      <c r="D392" s="129"/>
      <c r="E392" s="129"/>
      <c r="F392" s="129"/>
      <c r="G392" s="129"/>
      <c r="H392" s="10"/>
      <c r="I392" s="129"/>
      <c r="J392" s="129"/>
      <c r="K392" s="129"/>
      <c r="M392" s="124"/>
    </row>
    <row r="393" spans="1:13" ht="18" customHeight="1" x14ac:dyDescent="0.2">
      <c r="A393" s="129"/>
      <c r="B393" s="129"/>
      <c r="C393" s="129"/>
      <c r="D393" s="129"/>
      <c r="E393" s="129"/>
      <c r="F393" s="129"/>
      <c r="G393" s="129"/>
      <c r="H393" s="10"/>
      <c r="I393" s="129"/>
      <c r="J393" s="129"/>
      <c r="K393" s="129"/>
      <c r="M393" s="124"/>
    </row>
    <row r="394" spans="1:13" ht="18" customHeight="1" x14ac:dyDescent="0.2">
      <c r="A394" s="129"/>
      <c r="B394" s="129"/>
      <c r="C394" s="129"/>
      <c r="D394" s="129"/>
      <c r="E394" s="129"/>
      <c r="F394" s="129"/>
      <c r="G394" s="129"/>
      <c r="H394" s="10"/>
      <c r="I394" s="129"/>
      <c r="J394" s="129"/>
      <c r="K394" s="129"/>
      <c r="M394" s="124"/>
    </row>
    <row r="395" spans="1:13" ht="18" customHeight="1" x14ac:dyDescent="0.2">
      <c r="A395" s="129"/>
      <c r="B395" s="129"/>
      <c r="C395" s="129"/>
      <c r="D395" s="129"/>
      <c r="E395" s="129"/>
      <c r="F395" s="129"/>
      <c r="G395" s="129"/>
      <c r="H395" s="10"/>
      <c r="I395" s="129"/>
      <c r="J395" s="129"/>
      <c r="K395" s="129"/>
      <c r="M395" s="124"/>
    </row>
    <row r="396" spans="1:13" ht="18" customHeight="1" x14ac:dyDescent="0.2">
      <c r="A396" s="129"/>
      <c r="B396" s="129"/>
      <c r="C396" s="129"/>
      <c r="D396" s="129"/>
      <c r="E396" s="129"/>
      <c r="F396" s="129"/>
      <c r="G396" s="129"/>
      <c r="H396" s="10"/>
      <c r="I396" s="129"/>
      <c r="J396" s="129"/>
      <c r="K396" s="129"/>
      <c r="M396" s="124"/>
    </row>
    <row r="397" spans="1:13" ht="18" customHeight="1" x14ac:dyDescent="0.2">
      <c r="A397" s="129"/>
      <c r="B397" s="129"/>
      <c r="C397" s="129"/>
      <c r="D397" s="129"/>
      <c r="E397" s="129"/>
      <c r="F397" s="129"/>
      <c r="G397" s="129"/>
      <c r="H397" s="10"/>
      <c r="I397" s="129"/>
      <c r="J397" s="129"/>
      <c r="K397" s="129"/>
      <c r="M397" s="124"/>
    </row>
    <row r="398" spans="1:13" ht="18" customHeight="1" x14ac:dyDescent="0.2">
      <c r="A398" s="129"/>
      <c r="B398" s="129"/>
      <c r="C398" s="129"/>
      <c r="D398" s="129"/>
      <c r="E398" s="129"/>
      <c r="F398" s="129"/>
      <c r="G398" s="129"/>
      <c r="H398" s="10"/>
      <c r="I398" s="129"/>
      <c r="J398" s="129"/>
      <c r="K398" s="129"/>
      <c r="M398" s="124"/>
    </row>
    <row r="399" spans="1:13" ht="18" customHeight="1" x14ac:dyDescent="0.2">
      <c r="A399" s="129"/>
      <c r="B399" s="129"/>
      <c r="C399" s="129"/>
      <c r="D399" s="129"/>
      <c r="E399" s="129"/>
      <c r="F399" s="129"/>
      <c r="G399" s="129"/>
      <c r="H399" s="10"/>
      <c r="I399" s="129"/>
      <c r="J399" s="129"/>
      <c r="K399" s="129"/>
      <c r="M399" s="124"/>
    </row>
    <row r="400" spans="1:13" ht="18" customHeight="1" x14ac:dyDescent="0.2">
      <c r="A400" s="129"/>
      <c r="B400" s="129"/>
      <c r="C400" s="129"/>
      <c r="D400" s="129"/>
      <c r="E400" s="129"/>
      <c r="F400" s="129"/>
      <c r="G400" s="129"/>
      <c r="H400" s="10"/>
      <c r="I400" s="129"/>
      <c r="J400" s="129"/>
      <c r="K400" s="129"/>
      <c r="M400" s="124"/>
    </row>
    <row r="401" spans="1:13" ht="18" customHeight="1" x14ac:dyDescent="0.2">
      <c r="A401" s="129"/>
      <c r="B401" s="129"/>
      <c r="C401" s="129"/>
      <c r="D401" s="129"/>
      <c r="E401" s="129"/>
      <c r="F401" s="129"/>
      <c r="G401" s="129"/>
      <c r="H401" s="10"/>
      <c r="I401" s="129"/>
      <c r="J401" s="129"/>
      <c r="K401" s="129"/>
      <c r="M401" s="124"/>
    </row>
    <row r="402" spans="1:13" ht="18" customHeight="1" x14ac:dyDescent="0.2">
      <c r="A402" s="129"/>
      <c r="B402" s="129"/>
      <c r="C402" s="129"/>
      <c r="D402" s="129"/>
      <c r="E402" s="129"/>
      <c r="F402" s="129"/>
      <c r="G402" s="129"/>
      <c r="H402" s="10"/>
      <c r="I402" s="129"/>
      <c r="J402" s="129"/>
      <c r="K402" s="129"/>
      <c r="M402" s="124"/>
    </row>
    <row r="403" spans="1:13" ht="18" customHeight="1" x14ac:dyDescent="0.2">
      <c r="A403" s="129"/>
      <c r="B403" s="129"/>
      <c r="C403" s="129"/>
      <c r="D403" s="129"/>
      <c r="E403" s="129"/>
      <c r="F403" s="129"/>
      <c r="G403" s="129"/>
      <c r="H403" s="10"/>
      <c r="I403" s="129"/>
      <c r="J403" s="129"/>
      <c r="K403" s="129"/>
      <c r="M403" s="124"/>
    </row>
    <row r="404" spans="1:13" ht="18" customHeight="1" x14ac:dyDescent="0.2">
      <c r="A404" s="129"/>
      <c r="B404" s="129"/>
      <c r="C404" s="129"/>
      <c r="D404" s="129"/>
      <c r="E404" s="129"/>
      <c r="F404" s="129"/>
      <c r="G404" s="129"/>
      <c r="H404" s="10"/>
      <c r="I404" s="129"/>
      <c r="J404" s="129"/>
      <c r="K404" s="129"/>
      <c r="M404" s="124"/>
    </row>
    <row r="405" spans="1:13" ht="18" customHeight="1" x14ac:dyDescent="0.2">
      <c r="A405" s="129"/>
      <c r="B405" s="129"/>
      <c r="C405" s="129"/>
      <c r="D405" s="129"/>
      <c r="E405" s="129"/>
      <c r="F405" s="129"/>
      <c r="G405" s="129"/>
      <c r="H405" s="10"/>
      <c r="I405" s="129"/>
      <c r="J405" s="129"/>
      <c r="K405" s="129"/>
      <c r="M405" s="124"/>
    </row>
    <row r="406" spans="1:13" ht="18" customHeight="1" x14ac:dyDescent="0.2">
      <c r="A406" s="129"/>
      <c r="B406" s="129"/>
      <c r="C406" s="129"/>
      <c r="D406" s="129"/>
      <c r="E406" s="129"/>
      <c r="F406" s="129"/>
      <c r="G406" s="129"/>
      <c r="H406" s="10"/>
      <c r="I406" s="129"/>
      <c r="J406" s="129"/>
      <c r="K406" s="129"/>
      <c r="M406" s="124"/>
    </row>
    <row r="407" spans="1:13" ht="18" customHeight="1" x14ac:dyDescent="0.2">
      <c r="A407" s="129"/>
      <c r="B407" s="129"/>
      <c r="C407" s="129"/>
      <c r="D407" s="129"/>
      <c r="E407" s="129"/>
      <c r="F407" s="129"/>
      <c r="G407" s="129"/>
      <c r="H407" s="10"/>
      <c r="I407" s="129"/>
      <c r="J407" s="129"/>
      <c r="K407" s="129"/>
      <c r="M407" s="124"/>
    </row>
    <row r="408" spans="1:13" ht="18" customHeight="1" x14ac:dyDescent="0.2">
      <c r="A408" s="129"/>
      <c r="B408" s="129"/>
      <c r="C408" s="129"/>
      <c r="D408" s="129"/>
      <c r="E408" s="129"/>
      <c r="F408" s="129"/>
      <c r="G408" s="129"/>
      <c r="H408" s="10"/>
      <c r="I408" s="129"/>
      <c r="J408" s="129"/>
      <c r="K408" s="129"/>
      <c r="M408" s="124"/>
    </row>
    <row r="409" spans="1:13" ht="18" customHeight="1" x14ac:dyDescent="0.2">
      <c r="A409" s="129"/>
      <c r="B409" s="129"/>
      <c r="C409" s="129"/>
      <c r="D409" s="129"/>
      <c r="E409" s="129"/>
      <c r="F409" s="129"/>
      <c r="G409" s="129"/>
      <c r="H409" s="10"/>
      <c r="I409" s="129"/>
      <c r="J409" s="129"/>
      <c r="K409" s="129"/>
      <c r="M409" s="124"/>
    </row>
    <row r="410" spans="1:13" ht="18" customHeight="1" x14ac:dyDescent="0.2">
      <c r="A410" s="129"/>
      <c r="B410" s="129"/>
      <c r="C410" s="129"/>
      <c r="D410" s="129"/>
      <c r="E410" s="129"/>
      <c r="F410" s="129"/>
      <c r="G410" s="129"/>
      <c r="H410" s="10"/>
      <c r="I410" s="129"/>
      <c r="J410" s="129"/>
      <c r="K410" s="129"/>
      <c r="M410" s="124"/>
    </row>
    <row r="411" spans="1:13" ht="18" customHeight="1" x14ac:dyDescent="0.2">
      <c r="A411" s="129"/>
      <c r="B411" s="129"/>
      <c r="C411" s="129"/>
      <c r="D411" s="129"/>
      <c r="E411" s="129"/>
      <c r="F411" s="129"/>
      <c r="G411" s="129"/>
      <c r="H411" s="10"/>
      <c r="I411" s="129"/>
      <c r="J411" s="129"/>
      <c r="K411" s="129"/>
      <c r="M411" s="124"/>
    </row>
    <row r="412" spans="1:13" ht="18" customHeight="1" x14ac:dyDescent="0.2">
      <c r="A412" s="129"/>
      <c r="B412" s="129"/>
      <c r="C412" s="129"/>
      <c r="D412" s="129"/>
      <c r="E412" s="129"/>
      <c r="F412" s="129"/>
      <c r="G412" s="129"/>
      <c r="H412" s="10"/>
      <c r="I412" s="129"/>
      <c r="J412" s="129"/>
      <c r="K412" s="129"/>
      <c r="M412" s="124"/>
    </row>
    <row r="413" spans="1:13" ht="18" customHeight="1" x14ac:dyDescent="0.2">
      <c r="A413" s="129"/>
      <c r="B413" s="129"/>
      <c r="C413" s="129"/>
      <c r="D413" s="129"/>
      <c r="E413" s="129"/>
      <c r="F413" s="129"/>
      <c r="G413" s="129"/>
      <c r="H413" s="10"/>
      <c r="I413" s="129"/>
      <c r="J413" s="129"/>
      <c r="K413" s="129"/>
      <c r="M413" s="124"/>
    </row>
    <row r="414" spans="1:13" ht="18" customHeight="1" x14ac:dyDescent="0.2">
      <c r="A414" s="129"/>
      <c r="B414" s="129"/>
      <c r="C414" s="129"/>
      <c r="D414" s="129"/>
      <c r="E414" s="129"/>
      <c r="F414" s="129"/>
      <c r="G414" s="129"/>
      <c r="H414" s="10"/>
      <c r="I414" s="129"/>
      <c r="J414" s="129"/>
      <c r="K414" s="129"/>
      <c r="M414" s="124"/>
    </row>
    <row r="415" spans="1:13" ht="18" customHeight="1" x14ac:dyDescent="0.2">
      <c r="A415" s="129"/>
      <c r="B415" s="129"/>
      <c r="C415" s="129"/>
      <c r="D415" s="129"/>
      <c r="E415" s="129"/>
      <c r="F415" s="129"/>
      <c r="G415" s="129"/>
      <c r="H415" s="10"/>
      <c r="I415" s="129"/>
      <c r="J415" s="129"/>
      <c r="K415" s="129"/>
      <c r="M415" s="124"/>
    </row>
    <row r="416" spans="1:13" ht="18" customHeight="1" x14ac:dyDescent="0.2">
      <c r="A416" s="129"/>
      <c r="B416" s="129"/>
      <c r="C416" s="129"/>
      <c r="D416" s="129"/>
      <c r="E416" s="129"/>
      <c r="F416" s="129"/>
      <c r="G416" s="129"/>
      <c r="H416" s="10"/>
      <c r="I416" s="129"/>
      <c r="J416" s="129"/>
      <c r="K416" s="129"/>
      <c r="M416" s="124"/>
    </row>
    <row r="417" spans="1:47" ht="18" customHeight="1" x14ac:dyDescent="0.2">
      <c r="A417" s="129"/>
      <c r="B417" s="129"/>
      <c r="C417" s="129"/>
      <c r="D417" s="129"/>
      <c r="E417" s="129"/>
      <c r="F417" s="129"/>
      <c r="G417" s="129"/>
      <c r="H417" s="10"/>
      <c r="I417" s="129"/>
      <c r="J417" s="129"/>
      <c r="K417" s="129"/>
      <c r="M417" s="124"/>
    </row>
    <row r="418" spans="1:47" ht="18" customHeight="1" x14ac:dyDescent="0.2">
      <c r="A418" s="129"/>
      <c r="B418" s="129"/>
      <c r="C418" s="129"/>
      <c r="D418" s="129"/>
      <c r="E418" s="129"/>
      <c r="F418" s="129"/>
      <c r="G418" s="129"/>
      <c r="H418" s="10"/>
      <c r="I418" s="129"/>
      <c r="J418" s="129"/>
      <c r="K418" s="129"/>
      <c r="M418" s="124"/>
    </row>
    <row r="419" spans="1:47" ht="18" customHeight="1" x14ac:dyDescent="0.2">
      <c r="A419" s="129"/>
      <c r="B419" s="129"/>
      <c r="C419" s="129"/>
      <c r="D419" s="129"/>
      <c r="E419" s="129"/>
      <c r="F419" s="129"/>
      <c r="G419" s="129"/>
      <c r="H419" s="10"/>
      <c r="I419" s="129"/>
      <c r="J419" s="129"/>
      <c r="K419" s="129"/>
      <c r="M419" s="124"/>
    </row>
    <row r="420" spans="1:47" ht="18" customHeight="1" x14ac:dyDescent="0.2">
      <c r="A420" s="129"/>
      <c r="B420" s="129"/>
      <c r="C420" s="129"/>
      <c r="D420" s="129"/>
      <c r="E420" s="129"/>
      <c r="F420" s="129"/>
      <c r="G420" s="129"/>
      <c r="H420" s="10"/>
      <c r="I420" s="129"/>
      <c r="J420" s="129"/>
      <c r="K420" s="129"/>
      <c r="M420" s="124"/>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row>
    <row r="421" spans="1:47" ht="18" customHeight="1" x14ac:dyDescent="0.2">
      <c r="A421" s="129"/>
      <c r="B421" s="129"/>
      <c r="C421" s="129"/>
      <c r="D421" s="129"/>
      <c r="E421" s="129"/>
      <c r="F421" s="129"/>
      <c r="G421" s="129"/>
      <c r="H421" s="10"/>
      <c r="I421" s="129"/>
      <c r="J421" s="129"/>
      <c r="K421" s="129"/>
      <c r="M421" s="124"/>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row>
    <row r="422" spans="1:47" ht="18" customHeight="1" x14ac:dyDescent="0.2">
      <c r="A422" s="129"/>
      <c r="B422" s="129"/>
      <c r="C422" s="129"/>
      <c r="D422" s="129"/>
      <c r="E422" s="129"/>
      <c r="F422" s="129"/>
      <c r="G422" s="129"/>
      <c r="H422" s="10"/>
      <c r="I422" s="129"/>
      <c r="J422" s="129"/>
      <c r="K422" s="129"/>
      <c r="M422" s="124"/>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row>
    <row r="423" spans="1:47" ht="18" customHeight="1" x14ac:dyDescent="0.2">
      <c r="A423" s="129"/>
      <c r="B423" s="129"/>
      <c r="C423" s="129"/>
      <c r="D423" s="129"/>
      <c r="E423" s="129"/>
      <c r="F423" s="129"/>
      <c r="G423" s="129"/>
      <c r="H423" s="10"/>
      <c r="I423" s="129"/>
      <c r="J423" s="129"/>
      <c r="K423" s="129"/>
      <c r="M423" s="124"/>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row>
    <row r="424" spans="1:47" ht="18" customHeight="1" x14ac:dyDescent="0.2">
      <c r="A424" s="129"/>
      <c r="B424" s="129"/>
      <c r="C424" s="129"/>
      <c r="D424" s="129"/>
      <c r="E424" s="129"/>
      <c r="F424" s="129"/>
      <c r="G424" s="129"/>
      <c r="H424" s="10"/>
      <c r="I424" s="129"/>
      <c r="J424" s="129"/>
      <c r="K424" s="129"/>
      <c r="M424" s="124"/>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row>
    <row r="425" spans="1:47" ht="18" customHeight="1" x14ac:dyDescent="0.2">
      <c r="A425" s="129"/>
      <c r="B425" s="129"/>
      <c r="C425" s="129"/>
      <c r="D425" s="129"/>
      <c r="E425" s="129"/>
      <c r="F425" s="129"/>
      <c r="G425" s="129"/>
      <c r="H425" s="10"/>
      <c r="I425" s="129"/>
      <c r="J425" s="129"/>
      <c r="K425" s="129"/>
      <c r="M425" s="124"/>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row>
    <row r="426" spans="1:47" ht="18" customHeight="1" x14ac:dyDescent="0.2">
      <c r="A426" s="129"/>
      <c r="B426" s="129"/>
      <c r="C426" s="129"/>
      <c r="D426" s="129"/>
      <c r="E426" s="129"/>
      <c r="F426" s="129"/>
      <c r="G426" s="129"/>
      <c r="H426" s="10"/>
      <c r="I426" s="129"/>
      <c r="J426" s="129"/>
      <c r="K426" s="129"/>
      <c r="M426" s="124"/>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row>
    <row r="427" spans="1:47" ht="18" customHeight="1" x14ac:dyDescent="0.2">
      <c r="A427" s="129"/>
      <c r="B427" s="129"/>
      <c r="C427" s="129"/>
      <c r="D427" s="129"/>
      <c r="E427" s="129"/>
      <c r="F427" s="129"/>
      <c r="G427" s="129"/>
      <c r="H427" s="10"/>
      <c r="I427" s="129"/>
      <c r="J427" s="129"/>
      <c r="K427" s="129"/>
      <c r="M427" s="124"/>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row>
    <row r="428" spans="1:47" ht="18" customHeight="1" x14ac:dyDescent="0.2">
      <c r="A428" s="129"/>
      <c r="B428" s="129"/>
      <c r="C428" s="129"/>
      <c r="D428" s="129"/>
      <c r="E428" s="129"/>
      <c r="F428" s="129"/>
      <c r="G428" s="129"/>
      <c r="H428" s="10"/>
      <c r="I428" s="129"/>
      <c r="J428" s="129"/>
      <c r="K428" s="129"/>
      <c r="M428" s="124"/>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row>
    <row r="429" spans="1:47" ht="18" customHeight="1" x14ac:dyDescent="0.2">
      <c r="A429" s="129"/>
      <c r="B429" s="129"/>
      <c r="C429" s="129"/>
      <c r="D429" s="129"/>
      <c r="E429" s="129"/>
      <c r="F429" s="129"/>
      <c r="G429" s="129"/>
      <c r="H429" s="10"/>
      <c r="I429" s="129"/>
      <c r="J429" s="129"/>
      <c r="K429" s="129"/>
      <c r="M429" s="124"/>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row>
    <row r="430" spans="1:47" ht="18" customHeight="1" x14ac:dyDescent="0.2">
      <c r="A430" s="129"/>
      <c r="B430" s="129"/>
      <c r="C430" s="129"/>
      <c r="D430" s="129"/>
      <c r="E430" s="129"/>
      <c r="F430" s="129"/>
      <c r="G430" s="129"/>
      <c r="H430" s="10"/>
      <c r="I430" s="129"/>
      <c r="J430" s="129"/>
      <c r="K430" s="129"/>
      <c r="M430" s="124"/>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row>
    <row r="431" spans="1:47" ht="18" customHeight="1" x14ac:dyDescent="0.2">
      <c r="A431" s="129"/>
      <c r="B431" s="129"/>
      <c r="C431" s="129"/>
      <c r="D431" s="129"/>
      <c r="E431" s="129"/>
      <c r="F431" s="129"/>
      <c r="G431" s="129"/>
      <c r="H431" s="10"/>
      <c r="I431" s="129"/>
      <c r="J431" s="129"/>
      <c r="K431" s="129"/>
      <c r="M431" s="124"/>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row>
    <row r="432" spans="1:47" ht="18" customHeight="1" x14ac:dyDescent="0.2">
      <c r="A432" s="129"/>
      <c r="B432" s="129"/>
      <c r="C432" s="129"/>
      <c r="D432" s="129"/>
      <c r="E432" s="129"/>
      <c r="F432" s="129"/>
      <c r="G432" s="129"/>
      <c r="H432" s="10"/>
      <c r="I432" s="129"/>
      <c r="J432" s="129"/>
      <c r="K432" s="129"/>
      <c r="M432" s="124"/>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row>
    <row r="433" spans="1:47" ht="18" customHeight="1" x14ac:dyDescent="0.2">
      <c r="A433" s="129"/>
      <c r="B433" s="129"/>
      <c r="C433" s="129"/>
      <c r="D433" s="129"/>
      <c r="E433" s="129"/>
      <c r="F433" s="129"/>
      <c r="G433" s="129"/>
      <c r="H433" s="10"/>
      <c r="I433" s="129"/>
      <c r="J433" s="129"/>
      <c r="K433" s="129"/>
      <c r="M433" s="124"/>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row>
    <row r="434" spans="1:47" ht="18" customHeight="1" x14ac:dyDescent="0.2">
      <c r="A434" s="129"/>
      <c r="B434" s="129"/>
      <c r="C434" s="129"/>
      <c r="D434" s="129"/>
      <c r="E434" s="129"/>
      <c r="F434" s="129"/>
      <c r="G434" s="129"/>
      <c r="H434" s="10"/>
      <c r="I434" s="129"/>
      <c r="J434" s="129"/>
      <c r="K434" s="129"/>
      <c r="M434" s="124"/>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row>
    <row r="435" spans="1:47" ht="18" customHeight="1" x14ac:dyDescent="0.2">
      <c r="A435" s="129"/>
      <c r="B435" s="129"/>
      <c r="C435" s="129"/>
      <c r="D435" s="129"/>
      <c r="E435" s="129"/>
      <c r="F435" s="129"/>
      <c r="G435" s="129"/>
      <c r="H435" s="10"/>
      <c r="I435" s="129"/>
      <c r="J435" s="129"/>
      <c r="K435" s="129"/>
      <c r="M435" s="124"/>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row>
    <row r="436" spans="1:47" ht="18" customHeight="1" x14ac:dyDescent="0.2">
      <c r="A436" s="129"/>
      <c r="B436" s="129"/>
      <c r="C436" s="129"/>
      <c r="D436" s="129"/>
      <c r="E436" s="129"/>
      <c r="F436" s="129"/>
      <c r="G436" s="129"/>
      <c r="H436" s="10"/>
      <c r="I436" s="129"/>
      <c r="J436" s="129"/>
      <c r="K436" s="129"/>
      <c r="M436" s="124"/>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row>
    <row r="437" spans="1:47" ht="18" customHeight="1" x14ac:dyDescent="0.2">
      <c r="A437" s="129"/>
      <c r="B437" s="129"/>
      <c r="C437" s="129"/>
      <c r="D437" s="129"/>
      <c r="E437" s="129"/>
      <c r="F437" s="129"/>
      <c r="G437" s="129"/>
      <c r="H437" s="10"/>
      <c r="I437" s="129"/>
      <c r="J437" s="129"/>
      <c r="K437" s="129"/>
      <c r="M437" s="124"/>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row>
    <row r="438" spans="1:47" ht="18" customHeight="1" x14ac:dyDescent="0.2">
      <c r="A438" s="129"/>
      <c r="B438" s="129"/>
      <c r="C438" s="129"/>
      <c r="D438" s="129"/>
      <c r="E438" s="129"/>
      <c r="F438" s="129"/>
      <c r="G438" s="129"/>
      <c r="H438" s="10"/>
      <c r="I438" s="129"/>
      <c r="J438" s="129"/>
      <c r="K438" s="129"/>
      <c r="M438" s="124"/>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row>
    <row r="439" spans="1:47" ht="18" customHeight="1" x14ac:dyDescent="0.2">
      <c r="A439" s="129"/>
      <c r="B439" s="129"/>
      <c r="C439" s="129"/>
      <c r="D439" s="129"/>
      <c r="E439" s="129"/>
      <c r="F439" s="129"/>
      <c r="G439" s="129"/>
      <c r="H439" s="10"/>
      <c r="I439" s="129"/>
      <c r="J439" s="129"/>
      <c r="K439" s="129"/>
      <c r="M439" s="124"/>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row>
    <row r="440" spans="1:47" ht="18" customHeight="1" x14ac:dyDescent="0.2">
      <c r="A440" s="129"/>
      <c r="B440" s="129"/>
      <c r="C440" s="129"/>
      <c r="D440" s="129"/>
      <c r="E440" s="129"/>
      <c r="F440" s="129"/>
      <c r="G440" s="129"/>
      <c r="H440" s="10"/>
      <c r="I440" s="129"/>
      <c r="J440" s="129"/>
      <c r="K440" s="129"/>
      <c r="M440" s="124"/>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row>
    <row r="441" spans="1:47" ht="18" customHeight="1" x14ac:dyDescent="0.2">
      <c r="A441" s="129"/>
      <c r="B441" s="129"/>
      <c r="C441" s="129"/>
      <c r="D441" s="129"/>
      <c r="E441" s="129"/>
      <c r="F441" s="129"/>
      <c r="G441" s="129"/>
      <c r="H441" s="10"/>
      <c r="I441" s="129"/>
      <c r="J441" s="129"/>
      <c r="K441" s="129"/>
      <c r="M441" s="124"/>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row>
    <row r="442" spans="1:47" ht="18" customHeight="1" x14ac:dyDescent="0.2">
      <c r="A442" s="129"/>
      <c r="B442" s="129"/>
      <c r="C442" s="129"/>
      <c r="D442" s="129"/>
      <c r="E442" s="129"/>
      <c r="F442" s="129"/>
      <c r="G442" s="129"/>
      <c r="H442" s="10"/>
      <c r="I442" s="129"/>
      <c r="J442" s="129"/>
      <c r="K442" s="129"/>
      <c r="M442" s="124"/>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row>
    <row r="443" spans="1:47" ht="18" customHeight="1" x14ac:dyDescent="0.2">
      <c r="A443" s="129"/>
      <c r="B443" s="129"/>
      <c r="C443" s="129"/>
      <c r="D443" s="129"/>
      <c r="E443" s="129"/>
      <c r="F443" s="129"/>
      <c r="G443" s="129"/>
      <c r="H443" s="10"/>
      <c r="I443" s="129"/>
      <c r="J443" s="129"/>
      <c r="K443" s="129"/>
      <c r="M443" s="124"/>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row>
    <row r="444" spans="1:47" ht="18" customHeight="1" x14ac:dyDescent="0.2">
      <c r="A444" s="129"/>
      <c r="B444" s="129"/>
      <c r="C444" s="129"/>
      <c r="D444" s="129"/>
      <c r="E444" s="129"/>
      <c r="F444" s="129"/>
      <c r="G444" s="129"/>
      <c r="H444" s="10"/>
      <c r="I444" s="129"/>
      <c r="J444" s="129"/>
      <c r="K444" s="129"/>
      <c r="M444" s="124"/>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row>
    <row r="445" spans="1:47" ht="18" customHeight="1" x14ac:dyDescent="0.2">
      <c r="A445" s="129"/>
      <c r="B445" s="129"/>
      <c r="C445" s="129"/>
      <c r="D445" s="129"/>
      <c r="E445" s="129"/>
      <c r="F445" s="129"/>
      <c r="G445" s="129"/>
      <c r="H445" s="10"/>
      <c r="I445" s="129"/>
      <c r="J445" s="129"/>
      <c r="K445" s="129"/>
      <c r="M445" s="124"/>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row>
    <row r="446" spans="1:47" ht="18" customHeight="1" x14ac:dyDescent="0.2">
      <c r="A446" s="129"/>
      <c r="B446" s="129"/>
      <c r="C446" s="129"/>
      <c r="D446" s="129"/>
      <c r="E446" s="129"/>
      <c r="F446" s="129"/>
      <c r="G446" s="129"/>
      <c r="H446" s="10"/>
      <c r="I446" s="129"/>
      <c r="J446" s="129"/>
      <c r="K446" s="129"/>
      <c r="M446" s="124"/>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row>
    <row r="447" spans="1:47" ht="18" customHeight="1" x14ac:dyDescent="0.2">
      <c r="A447" s="129"/>
      <c r="B447" s="129"/>
      <c r="C447" s="129"/>
      <c r="D447" s="129"/>
      <c r="E447" s="129"/>
      <c r="F447" s="129"/>
      <c r="G447" s="129"/>
      <c r="H447" s="10"/>
      <c r="I447" s="129"/>
      <c r="J447" s="129"/>
      <c r="K447" s="129"/>
      <c r="M447" s="124"/>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row>
    <row r="448" spans="1:47" ht="18" customHeight="1" x14ac:dyDescent="0.2">
      <c r="A448" s="129"/>
      <c r="B448" s="129"/>
      <c r="C448" s="129"/>
      <c r="D448" s="129"/>
      <c r="E448" s="129"/>
      <c r="F448" s="129"/>
      <c r="G448" s="129"/>
      <c r="H448" s="10"/>
      <c r="I448" s="129"/>
      <c r="J448" s="129"/>
      <c r="K448" s="129"/>
      <c r="M448" s="124"/>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row>
    <row r="449" spans="1:47" ht="18" customHeight="1" x14ac:dyDescent="0.2">
      <c r="A449" s="129"/>
      <c r="B449" s="129"/>
      <c r="C449" s="129"/>
      <c r="D449" s="129"/>
      <c r="E449" s="129"/>
      <c r="F449" s="129"/>
      <c r="G449" s="129"/>
      <c r="H449" s="10"/>
      <c r="I449" s="129"/>
      <c r="J449" s="129"/>
      <c r="K449" s="129"/>
      <c r="M449" s="124"/>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row>
    <row r="450" spans="1:47" x14ac:dyDescent="0.2">
      <c r="A450" s="129"/>
      <c r="B450" s="129"/>
      <c r="C450" s="129"/>
      <c r="D450" s="129"/>
      <c r="E450" s="129"/>
      <c r="F450" s="129"/>
      <c r="G450" s="129"/>
      <c r="H450" s="10"/>
      <c r="I450" s="129"/>
      <c r="J450" s="129"/>
      <c r="K450" s="129"/>
      <c r="M450" s="124"/>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row>
    <row r="451" spans="1:47" x14ac:dyDescent="0.2">
      <c r="A451" s="129"/>
      <c r="B451" s="129"/>
      <c r="C451" s="129"/>
      <c r="D451" s="129"/>
      <c r="E451" s="129"/>
      <c r="F451" s="129"/>
      <c r="G451" s="129"/>
      <c r="H451" s="10"/>
      <c r="I451" s="129"/>
      <c r="J451" s="129"/>
      <c r="K451" s="129"/>
      <c r="M451" s="124"/>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row>
    <row r="452" spans="1:47" x14ac:dyDescent="0.2">
      <c r="A452" s="129"/>
      <c r="B452" s="129"/>
      <c r="C452" s="129"/>
      <c r="D452" s="129"/>
      <c r="E452" s="129"/>
      <c r="F452" s="129"/>
      <c r="G452" s="129"/>
      <c r="H452" s="10"/>
      <c r="I452" s="129"/>
      <c r="J452" s="129"/>
      <c r="K452" s="129"/>
      <c r="M452" s="124"/>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row>
    <row r="453" spans="1:47" x14ac:dyDescent="0.2">
      <c r="A453" s="129"/>
      <c r="B453" s="129"/>
      <c r="C453" s="129"/>
      <c r="D453" s="129"/>
      <c r="E453" s="129"/>
      <c r="F453" s="129"/>
      <c r="G453" s="129"/>
      <c r="H453" s="10"/>
      <c r="I453" s="129"/>
      <c r="J453" s="129"/>
      <c r="K453" s="129"/>
      <c r="M453" s="124"/>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row>
    <row r="454" spans="1:47" x14ac:dyDescent="0.2">
      <c r="A454" s="129"/>
      <c r="B454" s="129"/>
      <c r="C454" s="129"/>
      <c r="D454" s="129"/>
      <c r="E454" s="129"/>
      <c r="F454" s="129"/>
      <c r="G454" s="129"/>
      <c r="H454" s="10"/>
      <c r="I454" s="129"/>
      <c r="J454" s="129"/>
      <c r="K454" s="129"/>
      <c r="M454" s="124"/>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row>
    <row r="455" spans="1:47" x14ac:dyDescent="0.2">
      <c r="A455" s="129"/>
      <c r="B455" s="129"/>
      <c r="C455" s="129"/>
      <c r="D455" s="129"/>
      <c r="E455" s="129"/>
      <c r="F455" s="129"/>
      <c r="G455" s="129"/>
      <c r="H455" s="10"/>
      <c r="I455" s="129"/>
      <c r="J455" s="129"/>
      <c r="K455" s="129"/>
      <c r="M455" s="124"/>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row>
    <row r="456" spans="1:47" x14ac:dyDescent="0.2">
      <c r="A456" s="129"/>
      <c r="B456" s="129"/>
      <c r="C456" s="129"/>
      <c r="D456" s="129"/>
      <c r="E456" s="129"/>
      <c r="F456" s="129"/>
      <c r="G456" s="129"/>
      <c r="H456" s="10"/>
      <c r="I456" s="129"/>
      <c r="J456" s="129"/>
      <c r="K456" s="129"/>
      <c r="M456" s="124"/>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row>
    <row r="457" spans="1:47" x14ac:dyDescent="0.2">
      <c r="A457" s="129"/>
      <c r="B457" s="129"/>
      <c r="C457" s="129"/>
      <c r="D457" s="129"/>
      <c r="E457" s="129"/>
      <c r="F457" s="129"/>
      <c r="G457" s="129"/>
      <c r="H457" s="10"/>
      <c r="I457" s="129"/>
      <c r="J457" s="129"/>
      <c r="K457" s="129"/>
      <c r="M457" s="124"/>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row>
    <row r="458" spans="1:47" x14ac:dyDescent="0.2">
      <c r="A458" s="129"/>
      <c r="B458" s="129"/>
      <c r="C458" s="129"/>
      <c r="D458" s="129"/>
      <c r="E458" s="129"/>
      <c r="F458" s="129"/>
      <c r="G458" s="129"/>
      <c r="H458" s="10"/>
      <c r="I458" s="129"/>
      <c r="J458" s="129"/>
      <c r="K458" s="129"/>
      <c r="M458" s="124"/>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row>
    <row r="459" spans="1:47" x14ac:dyDescent="0.2">
      <c r="A459" s="129"/>
      <c r="B459" s="129"/>
      <c r="C459" s="129"/>
      <c r="D459" s="129"/>
      <c r="E459" s="129"/>
      <c r="F459" s="129"/>
      <c r="G459" s="129"/>
      <c r="H459" s="10"/>
      <c r="I459" s="129"/>
      <c r="J459" s="129"/>
      <c r="K459" s="129"/>
      <c r="M459" s="124"/>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row>
    <row r="460" spans="1:47" x14ac:dyDescent="0.2">
      <c r="A460" s="129"/>
      <c r="B460" s="129"/>
      <c r="C460" s="129"/>
      <c r="D460" s="129"/>
      <c r="E460" s="129"/>
      <c r="F460" s="129"/>
      <c r="G460" s="129"/>
      <c r="H460" s="10"/>
      <c r="I460" s="129"/>
      <c r="J460" s="129"/>
      <c r="K460" s="129"/>
      <c r="M460" s="124"/>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row>
    <row r="461" spans="1:47" x14ac:dyDescent="0.2">
      <c r="A461" s="129"/>
      <c r="B461" s="129"/>
      <c r="C461" s="129"/>
      <c r="D461" s="129"/>
      <c r="E461" s="129"/>
      <c r="F461" s="129"/>
      <c r="G461" s="129"/>
      <c r="H461" s="10"/>
      <c r="I461" s="129"/>
      <c r="J461" s="129"/>
      <c r="K461" s="129"/>
      <c r="M461" s="124"/>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row>
    <row r="462" spans="1:47" x14ac:dyDescent="0.2">
      <c r="A462" s="129"/>
      <c r="B462" s="129"/>
      <c r="C462" s="129"/>
      <c r="D462" s="129"/>
      <c r="E462" s="129"/>
      <c r="F462" s="129"/>
      <c r="G462" s="129"/>
      <c r="H462" s="10"/>
      <c r="I462" s="129"/>
      <c r="J462" s="129"/>
      <c r="K462" s="129"/>
      <c r="M462" s="124"/>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row>
    <row r="463" spans="1:47" x14ac:dyDescent="0.2">
      <c r="A463" s="129"/>
      <c r="B463" s="129"/>
      <c r="C463" s="129"/>
      <c r="D463" s="129"/>
      <c r="E463" s="129"/>
      <c r="F463" s="129"/>
      <c r="G463" s="129"/>
      <c r="H463" s="10"/>
      <c r="I463" s="129"/>
      <c r="J463" s="129"/>
      <c r="K463" s="129"/>
      <c r="M463" s="124"/>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row>
    <row r="464" spans="1:47" x14ac:dyDescent="0.2">
      <c r="A464" s="129"/>
      <c r="B464" s="129"/>
      <c r="C464" s="129"/>
      <c r="D464" s="129"/>
      <c r="E464" s="129"/>
      <c r="F464" s="129"/>
      <c r="G464" s="129"/>
      <c r="H464" s="10"/>
      <c r="I464" s="129"/>
      <c r="J464" s="129"/>
      <c r="K464" s="129"/>
      <c r="M464" s="124"/>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row>
    <row r="465" spans="1:47" x14ac:dyDescent="0.2">
      <c r="A465" s="129"/>
      <c r="B465" s="129"/>
      <c r="C465" s="129"/>
      <c r="D465" s="129"/>
      <c r="E465" s="129"/>
      <c r="F465" s="129"/>
      <c r="G465" s="129"/>
      <c r="H465" s="10"/>
      <c r="I465" s="129"/>
      <c r="J465" s="129"/>
      <c r="K465" s="129"/>
      <c r="M465" s="124"/>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row>
    <row r="466" spans="1:47" x14ac:dyDescent="0.2">
      <c r="A466" s="129"/>
      <c r="B466" s="129"/>
      <c r="C466" s="129"/>
      <c r="D466" s="129"/>
      <c r="E466" s="129"/>
      <c r="F466" s="129"/>
      <c r="G466" s="129"/>
      <c r="H466" s="10"/>
      <c r="I466" s="129"/>
      <c r="J466" s="129"/>
      <c r="K466" s="129"/>
      <c r="M466" s="124"/>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row>
    <row r="467" spans="1:47" x14ac:dyDescent="0.2">
      <c r="A467" s="129"/>
      <c r="B467" s="129"/>
      <c r="C467" s="129"/>
      <c r="D467" s="129"/>
      <c r="E467" s="129"/>
      <c r="F467" s="129"/>
      <c r="G467" s="129"/>
      <c r="H467" s="10"/>
      <c r="I467" s="129"/>
      <c r="J467" s="129"/>
      <c r="K467" s="129"/>
      <c r="M467" s="124"/>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row>
    <row r="468" spans="1:47" x14ac:dyDescent="0.2">
      <c r="A468" s="129"/>
      <c r="B468" s="129"/>
      <c r="C468" s="129"/>
      <c r="D468" s="129"/>
      <c r="E468" s="129"/>
      <c r="F468" s="129"/>
      <c r="G468" s="129"/>
      <c r="H468" s="10"/>
      <c r="I468" s="129"/>
      <c r="J468" s="129"/>
      <c r="K468" s="129"/>
      <c r="M468" s="124"/>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row>
    <row r="469" spans="1:47" x14ac:dyDescent="0.2">
      <c r="A469" s="129"/>
      <c r="B469" s="129"/>
      <c r="C469" s="129"/>
      <c r="D469" s="129"/>
      <c r="E469" s="129"/>
      <c r="F469" s="129"/>
      <c r="G469" s="129"/>
      <c r="H469" s="10"/>
      <c r="I469" s="129"/>
      <c r="J469" s="129"/>
      <c r="K469" s="129"/>
      <c r="M469" s="124"/>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row>
    <row r="470" spans="1:47" x14ac:dyDescent="0.2">
      <c r="A470" s="129"/>
      <c r="B470" s="129"/>
      <c r="C470" s="129"/>
      <c r="D470" s="129"/>
      <c r="E470" s="129"/>
      <c r="F470" s="129"/>
      <c r="G470" s="129"/>
      <c r="H470" s="10"/>
      <c r="I470" s="129"/>
      <c r="J470" s="129"/>
      <c r="K470" s="129"/>
      <c r="M470" s="124"/>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row>
    <row r="471" spans="1:47" x14ac:dyDescent="0.2">
      <c r="A471" s="129"/>
      <c r="B471" s="129"/>
      <c r="C471" s="129"/>
      <c r="D471" s="129"/>
      <c r="E471" s="129"/>
      <c r="F471" s="129"/>
      <c r="G471" s="129"/>
      <c r="H471" s="10"/>
      <c r="I471" s="129"/>
      <c r="J471" s="129"/>
      <c r="K471" s="129"/>
      <c r="M471" s="124"/>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row>
    <row r="472" spans="1:47" x14ac:dyDescent="0.2">
      <c r="A472" s="129"/>
      <c r="B472" s="129"/>
      <c r="C472" s="129"/>
      <c r="D472" s="129"/>
      <c r="E472" s="129"/>
      <c r="F472" s="129"/>
      <c r="G472" s="129"/>
      <c r="H472" s="10"/>
      <c r="I472" s="129"/>
      <c r="J472" s="129"/>
      <c r="K472" s="129"/>
      <c r="M472" s="124"/>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row>
    <row r="473" spans="1:47" x14ac:dyDescent="0.2">
      <c r="A473" s="129"/>
      <c r="B473" s="129"/>
      <c r="C473" s="129"/>
      <c r="D473" s="129"/>
      <c r="E473" s="129"/>
      <c r="F473" s="129"/>
      <c r="G473" s="129"/>
      <c r="H473" s="10"/>
      <c r="I473" s="129"/>
      <c r="J473" s="129"/>
      <c r="K473" s="129"/>
      <c r="M473" s="124"/>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row>
    <row r="474" spans="1:47" x14ac:dyDescent="0.2">
      <c r="A474" s="129"/>
      <c r="B474" s="129"/>
      <c r="C474" s="129"/>
      <c r="D474" s="129"/>
      <c r="E474" s="129"/>
      <c r="F474" s="129"/>
      <c r="G474" s="129"/>
      <c r="H474" s="10"/>
      <c r="I474" s="129"/>
      <c r="J474" s="129"/>
      <c r="K474" s="129"/>
      <c r="M474" s="124"/>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row>
    <row r="475" spans="1:47" x14ac:dyDescent="0.2">
      <c r="A475" s="129"/>
      <c r="B475" s="129"/>
      <c r="C475" s="129"/>
      <c r="D475" s="129"/>
      <c r="E475" s="129"/>
      <c r="F475" s="129"/>
      <c r="G475" s="129"/>
      <c r="H475" s="10"/>
      <c r="I475" s="129"/>
      <c r="J475" s="129"/>
      <c r="K475" s="129"/>
      <c r="M475" s="124"/>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row>
    <row r="476" spans="1:47" x14ac:dyDescent="0.2">
      <c r="A476" s="129"/>
      <c r="B476" s="129"/>
      <c r="C476" s="129"/>
      <c r="D476" s="129"/>
      <c r="E476" s="129"/>
      <c r="F476" s="129"/>
      <c r="G476" s="129"/>
      <c r="H476" s="10"/>
      <c r="I476" s="129"/>
      <c r="J476" s="129"/>
      <c r="K476" s="129"/>
      <c r="M476" s="124"/>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row>
    <row r="477" spans="1:47" x14ac:dyDescent="0.2">
      <c r="A477" s="129"/>
      <c r="B477" s="129"/>
      <c r="C477" s="129"/>
      <c r="D477" s="129"/>
      <c r="E477" s="129"/>
      <c r="F477" s="129"/>
      <c r="G477" s="129"/>
      <c r="H477" s="10"/>
      <c r="I477" s="129"/>
      <c r="J477" s="129"/>
      <c r="K477" s="129"/>
      <c r="M477" s="124"/>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row>
    <row r="478" spans="1:47" x14ac:dyDescent="0.2">
      <c r="A478" s="129"/>
      <c r="B478" s="129"/>
      <c r="C478" s="129"/>
      <c r="D478" s="129"/>
      <c r="E478" s="129"/>
      <c r="F478" s="129"/>
      <c r="G478" s="129"/>
      <c r="H478" s="10"/>
      <c r="I478" s="129"/>
      <c r="J478" s="129"/>
      <c r="K478" s="129"/>
      <c r="M478" s="124"/>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row>
    <row r="479" spans="1:47" x14ac:dyDescent="0.2">
      <c r="A479" s="129"/>
      <c r="B479" s="129"/>
      <c r="C479" s="129"/>
      <c r="D479" s="129"/>
      <c r="E479" s="129"/>
      <c r="F479" s="129"/>
      <c r="G479" s="129"/>
      <c r="H479" s="10"/>
      <c r="I479" s="129"/>
      <c r="J479" s="129"/>
      <c r="K479" s="129"/>
      <c r="M479" s="124"/>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row>
    <row r="480" spans="1:47" x14ac:dyDescent="0.2">
      <c r="A480" s="129"/>
      <c r="B480" s="129"/>
      <c r="C480" s="129"/>
      <c r="D480" s="129"/>
      <c r="E480" s="129"/>
      <c r="F480" s="129"/>
      <c r="G480" s="129"/>
      <c r="H480" s="10"/>
      <c r="I480" s="129"/>
      <c r="J480" s="129"/>
      <c r="K480" s="129"/>
      <c r="M480" s="124"/>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row>
    <row r="481" spans="1:47" x14ac:dyDescent="0.2">
      <c r="A481" s="129"/>
      <c r="B481" s="129"/>
      <c r="C481" s="129"/>
      <c r="D481" s="129"/>
      <c r="E481" s="129"/>
      <c r="F481" s="129"/>
      <c r="G481" s="129"/>
      <c r="H481" s="10"/>
      <c r="I481" s="129"/>
      <c r="J481" s="129"/>
      <c r="K481" s="129"/>
      <c r="M481" s="124"/>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row>
    <row r="482" spans="1:47" x14ac:dyDescent="0.2">
      <c r="A482" s="129"/>
      <c r="B482" s="129"/>
      <c r="C482" s="129"/>
      <c r="D482" s="129"/>
      <c r="E482" s="129"/>
      <c r="F482" s="129"/>
      <c r="G482" s="129"/>
      <c r="H482" s="10"/>
      <c r="I482" s="129"/>
      <c r="J482" s="129"/>
      <c r="K482" s="129"/>
      <c r="M482" s="124"/>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row>
    <row r="483" spans="1:47" x14ac:dyDescent="0.2">
      <c r="A483" s="129"/>
      <c r="B483" s="129"/>
      <c r="C483" s="129"/>
      <c r="D483" s="129"/>
      <c r="E483" s="129"/>
      <c r="F483" s="129"/>
      <c r="G483" s="129"/>
      <c r="H483" s="10"/>
      <c r="I483" s="129"/>
      <c r="J483" s="129"/>
      <c r="K483" s="129"/>
      <c r="M483" s="124"/>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row>
    <row r="484" spans="1:47" x14ac:dyDescent="0.2">
      <c r="A484" s="129"/>
      <c r="B484" s="129"/>
      <c r="C484" s="129"/>
      <c r="D484" s="129"/>
      <c r="E484" s="129"/>
      <c r="F484" s="129"/>
      <c r="G484" s="129"/>
      <c r="H484" s="10"/>
      <c r="I484" s="129"/>
      <c r="J484" s="129"/>
      <c r="K484" s="129"/>
      <c r="M484" s="124"/>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row>
    <row r="485" spans="1:47" x14ac:dyDescent="0.2">
      <c r="A485" s="129"/>
      <c r="B485" s="129"/>
      <c r="C485" s="129"/>
      <c r="D485" s="129"/>
      <c r="E485" s="129"/>
      <c r="F485" s="129"/>
      <c r="G485" s="129"/>
      <c r="H485" s="10"/>
      <c r="I485" s="129"/>
      <c r="J485" s="129"/>
      <c r="K485" s="129"/>
      <c r="M485" s="124"/>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row>
    <row r="486" spans="1:47" x14ac:dyDescent="0.2">
      <c r="A486" s="129"/>
      <c r="B486" s="129"/>
      <c r="C486" s="129"/>
      <c r="D486" s="129"/>
      <c r="E486" s="129"/>
      <c r="F486" s="129"/>
      <c r="G486" s="129"/>
      <c r="H486" s="10"/>
      <c r="I486" s="129"/>
      <c r="J486" s="129"/>
      <c r="K486" s="129"/>
      <c r="M486" s="124"/>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row>
    <row r="487" spans="1:47" x14ac:dyDescent="0.2">
      <c r="A487" s="129"/>
      <c r="B487" s="129"/>
      <c r="C487" s="129"/>
      <c r="D487" s="129"/>
      <c r="E487" s="129"/>
      <c r="F487" s="129"/>
      <c r="G487" s="129"/>
      <c r="H487" s="10"/>
      <c r="I487" s="129"/>
      <c r="J487" s="129"/>
      <c r="K487" s="129"/>
      <c r="M487" s="124"/>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row>
    <row r="488" spans="1:47" x14ac:dyDescent="0.2">
      <c r="A488" s="129"/>
      <c r="B488" s="129"/>
      <c r="C488" s="129"/>
      <c r="D488" s="129"/>
      <c r="E488" s="129"/>
      <c r="F488" s="129"/>
      <c r="G488" s="129"/>
      <c r="H488" s="10"/>
      <c r="I488" s="129"/>
      <c r="J488" s="129"/>
      <c r="K488" s="129"/>
      <c r="M488" s="124"/>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row>
    <row r="489" spans="1:47" x14ac:dyDescent="0.2">
      <c r="A489" s="129"/>
      <c r="B489" s="129"/>
      <c r="C489" s="129"/>
      <c r="D489" s="129"/>
      <c r="E489" s="129"/>
      <c r="F489" s="129"/>
      <c r="G489" s="129"/>
      <c r="H489" s="10"/>
      <c r="I489" s="129"/>
      <c r="J489" s="129"/>
      <c r="K489" s="129"/>
      <c r="M489" s="124"/>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row>
    <row r="490" spans="1:47" x14ac:dyDescent="0.2">
      <c r="A490" s="129"/>
      <c r="B490" s="129"/>
      <c r="C490" s="129"/>
      <c r="D490" s="129"/>
      <c r="E490" s="129"/>
      <c r="F490" s="129"/>
      <c r="G490" s="129"/>
      <c r="H490" s="10"/>
      <c r="I490" s="129"/>
      <c r="J490" s="129"/>
      <c r="K490" s="129"/>
      <c r="M490" s="124"/>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row>
    <row r="491" spans="1:47" x14ac:dyDescent="0.2">
      <c r="A491" s="129"/>
      <c r="B491" s="129"/>
      <c r="C491" s="129"/>
      <c r="D491" s="129"/>
      <c r="E491" s="129"/>
      <c r="F491" s="129"/>
      <c r="G491" s="129"/>
      <c r="H491" s="10"/>
      <c r="I491" s="129"/>
      <c r="J491" s="129"/>
      <c r="K491" s="129"/>
      <c r="M491" s="124"/>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row>
    <row r="492" spans="1:47" x14ac:dyDescent="0.2">
      <c r="A492" s="129"/>
      <c r="B492" s="129"/>
      <c r="C492" s="129"/>
      <c r="D492" s="129"/>
      <c r="E492" s="129"/>
      <c r="F492" s="129"/>
      <c r="G492" s="129"/>
      <c r="H492" s="10"/>
      <c r="I492" s="129"/>
      <c r="J492" s="129"/>
      <c r="K492" s="129"/>
      <c r="M492" s="124"/>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row>
    <row r="493" spans="1:47" x14ac:dyDescent="0.2">
      <c r="A493" s="129"/>
      <c r="B493" s="129"/>
      <c r="C493" s="129"/>
      <c r="D493" s="129"/>
      <c r="E493" s="129"/>
      <c r="F493" s="129"/>
      <c r="G493" s="129"/>
      <c r="H493" s="10"/>
      <c r="I493" s="129"/>
      <c r="J493" s="129"/>
      <c r="K493" s="129"/>
      <c r="M493" s="124"/>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row>
    <row r="494" spans="1:47" x14ac:dyDescent="0.2">
      <c r="A494" s="129"/>
      <c r="B494" s="129"/>
      <c r="C494" s="129"/>
      <c r="D494" s="129"/>
      <c r="E494" s="129"/>
      <c r="F494" s="129"/>
      <c r="G494" s="129"/>
      <c r="H494" s="10"/>
      <c r="I494" s="129"/>
      <c r="J494" s="129"/>
      <c r="K494" s="129"/>
      <c r="M494" s="124"/>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row>
    <row r="495" spans="1:47" x14ac:dyDescent="0.2">
      <c r="A495" s="129"/>
      <c r="B495" s="129"/>
      <c r="C495" s="129"/>
      <c r="D495" s="129"/>
      <c r="E495" s="129"/>
      <c r="F495" s="129"/>
      <c r="G495" s="129"/>
      <c r="H495" s="10"/>
      <c r="I495" s="129"/>
      <c r="J495" s="129"/>
      <c r="K495" s="129"/>
      <c r="M495" s="124"/>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row>
    <row r="496" spans="1:47" x14ac:dyDescent="0.2">
      <c r="A496" s="129"/>
      <c r="B496" s="129"/>
      <c r="C496" s="129"/>
      <c r="D496" s="129"/>
      <c r="E496" s="129"/>
      <c r="F496" s="129"/>
      <c r="G496" s="129"/>
      <c r="H496" s="10"/>
      <c r="I496" s="129"/>
      <c r="J496" s="129"/>
      <c r="K496" s="129"/>
      <c r="M496" s="124"/>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row>
    <row r="497" spans="1:47" x14ac:dyDescent="0.2">
      <c r="A497" s="129"/>
      <c r="B497" s="129"/>
      <c r="C497" s="129"/>
      <c r="D497" s="129"/>
      <c r="E497" s="129"/>
      <c r="F497" s="129"/>
      <c r="G497" s="129"/>
      <c r="H497" s="10"/>
      <c r="I497" s="129"/>
      <c r="J497" s="129"/>
      <c r="K497" s="129"/>
      <c r="M497" s="124"/>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row>
    <row r="498" spans="1:47" x14ac:dyDescent="0.2">
      <c r="A498" s="129"/>
      <c r="B498" s="129"/>
      <c r="C498" s="129"/>
      <c r="D498" s="129"/>
      <c r="E498" s="129"/>
      <c r="F498" s="129"/>
      <c r="G498" s="129"/>
      <c r="H498" s="10"/>
      <c r="I498" s="129"/>
      <c r="J498" s="129"/>
      <c r="K498" s="129"/>
      <c r="M498" s="124"/>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row>
    <row r="499" spans="1:47" x14ac:dyDescent="0.2">
      <c r="A499" s="129"/>
      <c r="B499" s="129"/>
      <c r="C499" s="129"/>
      <c r="D499" s="129"/>
      <c r="E499" s="129"/>
      <c r="F499" s="129"/>
      <c r="G499" s="129"/>
      <c r="H499" s="10"/>
      <c r="I499" s="129"/>
      <c r="J499" s="129"/>
      <c r="K499" s="129"/>
      <c r="M499" s="124"/>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row>
    <row r="500" spans="1:47" x14ac:dyDescent="0.2">
      <c r="A500" s="129"/>
      <c r="B500" s="129"/>
      <c r="C500" s="129"/>
      <c r="D500" s="129"/>
      <c r="E500" s="129"/>
      <c r="F500" s="129"/>
      <c r="G500" s="129"/>
      <c r="H500" s="10"/>
      <c r="I500" s="129"/>
      <c r="J500" s="129"/>
      <c r="K500" s="129"/>
      <c r="M500" s="124"/>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row>
    <row r="501" spans="1:47" x14ac:dyDescent="0.2">
      <c r="A501" s="129"/>
      <c r="B501" s="129"/>
      <c r="C501" s="129"/>
      <c r="D501" s="129"/>
      <c r="E501" s="129"/>
      <c r="F501" s="129"/>
      <c r="G501" s="129"/>
      <c r="H501" s="10"/>
      <c r="I501" s="129"/>
      <c r="J501" s="129"/>
      <c r="K501" s="129"/>
      <c r="M501" s="124"/>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row>
    <row r="502" spans="1:47" x14ac:dyDescent="0.2">
      <c r="A502" s="129"/>
      <c r="B502" s="129"/>
      <c r="C502" s="129"/>
      <c r="D502" s="129"/>
      <c r="E502" s="129"/>
      <c r="F502" s="129"/>
      <c r="G502" s="129"/>
      <c r="H502" s="10"/>
      <c r="I502" s="129"/>
      <c r="J502" s="129"/>
      <c r="K502" s="129"/>
      <c r="M502" s="124"/>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row>
    <row r="503" spans="1:47" x14ac:dyDescent="0.2">
      <c r="A503" s="129"/>
      <c r="B503" s="129"/>
      <c r="C503" s="129"/>
      <c r="D503" s="129"/>
      <c r="E503" s="129"/>
      <c r="F503" s="129"/>
      <c r="G503" s="129"/>
      <c r="H503" s="10"/>
      <c r="I503" s="129"/>
      <c r="J503" s="129"/>
      <c r="K503" s="129"/>
      <c r="M503" s="124"/>
    </row>
    <row r="504" spans="1:47" x14ac:dyDescent="0.2">
      <c r="A504" s="129"/>
      <c r="B504" s="129"/>
      <c r="C504" s="129"/>
      <c r="D504" s="129"/>
      <c r="E504" s="129"/>
      <c r="F504" s="129"/>
      <c r="G504" s="129"/>
      <c r="H504" s="10"/>
      <c r="I504" s="129"/>
      <c r="J504" s="129"/>
      <c r="K504" s="129"/>
      <c r="M504" s="124"/>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row>
    <row r="505" spans="1:47" x14ac:dyDescent="0.2">
      <c r="A505" s="129"/>
      <c r="B505" s="129"/>
      <c r="C505" s="129"/>
      <c r="D505" s="129"/>
      <c r="E505" s="129"/>
      <c r="F505" s="129"/>
      <c r="G505" s="129"/>
      <c r="H505" s="10"/>
      <c r="I505" s="129"/>
      <c r="J505" s="129"/>
      <c r="K505" s="129"/>
      <c r="M505" s="124"/>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row>
    <row r="506" spans="1:47" x14ac:dyDescent="0.2">
      <c r="A506" s="129"/>
      <c r="B506" s="129"/>
      <c r="C506" s="129"/>
      <c r="D506" s="129"/>
      <c r="E506" s="129"/>
      <c r="F506" s="129"/>
      <c r="G506" s="129"/>
      <c r="H506" s="10"/>
      <c r="I506" s="129"/>
      <c r="J506" s="129"/>
      <c r="K506" s="129"/>
      <c r="M506" s="124"/>
    </row>
    <row r="507" spans="1:47" x14ac:dyDescent="0.2">
      <c r="A507" s="129"/>
      <c r="B507" s="129"/>
      <c r="C507" s="129"/>
      <c r="D507" s="129"/>
      <c r="E507" s="129"/>
      <c r="F507" s="129"/>
      <c r="G507" s="129"/>
      <c r="H507" s="10"/>
      <c r="I507" s="129"/>
      <c r="J507" s="129"/>
      <c r="K507" s="129"/>
      <c r="M507" s="124"/>
    </row>
    <row r="508" spans="1:47" x14ac:dyDescent="0.2">
      <c r="A508" s="129"/>
      <c r="B508" s="129"/>
      <c r="C508" s="129"/>
      <c r="D508" s="129"/>
      <c r="E508" s="129"/>
      <c r="F508" s="129"/>
      <c r="G508" s="129"/>
      <c r="H508" s="10"/>
      <c r="I508" s="129"/>
      <c r="J508" s="129"/>
      <c r="K508" s="129"/>
      <c r="M508" s="124"/>
    </row>
    <row r="509" spans="1:47" x14ac:dyDescent="0.2">
      <c r="A509" s="129"/>
      <c r="B509" s="129"/>
      <c r="C509" s="129"/>
      <c r="D509" s="129"/>
      <c r="E509" s="129"/>
      <c r="F509" s="129"/>
      <c r="G509" s="129"/>
      <c r="H509" s="10"/>
      <c r="I509" s="129"/>
      <c r="J509" s="129"/>
      <c r="K509" s="129"/>
      <c r="M509" s="124"/>
    </row>
    <row r="510" spans="1:47" x14ac:dyDescent="0.2">
      <c r="A510" s="129"/>
      <c r="B510" s="129"/>
      <c r="C510" s="129"/>
      <c r="D510" s="129"/>
      <c r="E510" s="129"/>
      <c r="F510" s="129"/>
      <c r="G510" s="129"/>
      <c r="H510" s="10"/>
      <c r="I510" s="129"/>
      <c r="J510" s="129"/>
      <c r="K510" s="129"/>
      <c r="M510" s="124"/>
    </row>
    <row r="511" spans="1:47" x14ac:dyDescent="0.2">
      <c r="A511" s="129"/>
      <c r="B511" s="129"/>
      <c r="C511" s="129"/>
      <c r="D511" s="129"/>
      <c r="E511" s="129"/>
      <c r="F511" s="129"/>
      <c r="G511" s="129"/>
      <c r="H511" s="10"/>
      <c r="I511" s="129"/>
      <c r="J511" s="129"/>
      <c r="K511" s="129"/>
      <c r="M511" s="124"/>
    </row>
    <row r="512" spans="1:47" x14ac:dyDescent="0.2">
      <c r="A512" s="129"/>
      <c r="B512" s="129"/>
      <c r="C512" s="129"/>
      <c r="D512" s="129"/>
      <c r="E512" s="129"/>
      <c r="F512" s="129"/>
      <c r="G512" s="129"/>
      <c r="H512" s="10"/>
      <c r="I512" s="129"/>
      <c r="J512" s="129"/>
      <c r="K512" s="129"/>
      <c r="M512" s="124"/>
    </row>
    <row r="513" spans="1:42" x14ac:dyDescent="0.2">
      <c r="A513" s="129"/>
      <c r="B513" s="129"/>
      <c r="C513" s="129"/>
      <c r="D513" s="129"/>
      <c r="E513" s="129"/>
      <c r="F513" s="129"/>
      <c r="G513" s="129"/>
      <c r="H513" s="10"/>
      <c r="I513" s="129"/>
      <c r="J513" s="129"/>
      <c r="K513" s="129"/>
      <c r="M513" s="124"/>
    </row>
    <row r="514" spans="1:42" x14ac:dyDescent="0.2">
      <c r="A514" s="129"/>
      <c r="B514" s="129"/>
      <c r="C514" s="129"/>
      <c r="D514" s="129"/>
      <c r="E514" s="129"/>
      <c r="F514" s="129"/>
      <c r="G514" s="129"/>
      <c r="H514" s="10"/>
      <c r="I514" s="129"/>
      <c r="J514" s="129"/>
      <c r="K514" s="129"/>
      <c r="M514" s="124"/>
    </row>
    <row r="515" spans="1:42" x14ac:dyDescent="0.2">
      <c r="A515" s="129"/>
      <c r="B515" s="129"/>
      <c r="C515" s="129"/>
      <c r="D515" s="129"/>
      <c r="E515" s="129"/>
      <c r="F515" s="129"/>
      <c r="G515" s="129"/>
      <c r="H515" s="10"/>
      <c r="I515" s="129"/>
      <c r="J515" s="129"/>
      <c r="K515" s="129"/>
      <c r="M515" s="124"/>
    </row>
    <row r="516" spans="1:42" x14ac:dyDescent="0.2">
      <c r="A516" s="129"/>
      <c r="B516" s="129"/>
      <c r="C516" s="129"/>
      <c r="D516" s="129"/>
      <c r="E516" s="129"/>
      <c r="F516" s="129"/>
      <c r="G516" s="129"/>
      <c r="H516" s="10"/>
      <c r="I516" s="129"/>
      <c r="J516" s="129"/>
      <c r="K516" s="129"/>
      <c r="M516" s="124"/>
    </row>
    <row r="517" spans="1:42" x14ac:dyDescent="0.2">
      <c r="A517" s="129"/>
      <c r="B517" s="129"/>
      <c r="C517" s="129"/>
      <c r="D517" s="129"/>
      <c r="E517" s="129"/>
      <c r="F517" s="129"/>
      <c r="G517" s="129"/>
      <c r="H517" s="10"/>
      <c r="I517" s="129"/>
      <c r="J517" s="129"/>
      <c r="K517" s="129"/>
      <c r="M517" s="124"/>
    </row>
    <row r="518" spans="1:42" x14ac:dyDescent="0.2">
      <c r="A518" s="129"/>
      <c r="B518" s="129"/>
      <c r="C518" s="129"/>
      <c r="D518" s="129"/>
      <c r="E518" s="129"/>
      <c r="F518" s="129"/>
      <c r="G518" s="129"/>
      <c r="H518" s="10"/>
      <c r="I518" s="129"/>
      <c r="J518" s="129"/>
      <c r="K518" s="129"/>
      <c r="M518" s="124"/>
    </row>
    <row r="519" spans="1:42" x14ac:dyDescent="0.2">
      <c r="A519" s="129"/>
      <c r="B519" s="129"/>
      <c r="C519" s="129"/>
      <c r="D519" s="129"/>
      <c r="E519" s="129"/>
      <c r="F519" s="129"/>
      <c r="G519" s="129"/>
      <c r="H519" s="10"/>
      <c r="I519" s="129"/>
      <c r="J519" s="129"/>
      <c r="K519" s="129"/>
      <c r="M519" s="124"/>
    </row>
    <row r="520" spans="1:42" x14ac:dyDescent="0.2">
      <c r="A520" s="129"/>
      <c r="B520" s="129"/>
      <c r="C520" s="129"/>
      <c r="D520" s="129"/>
      <c r="E520" s="129"/>
      <c r="F520" s="129"/>
      <c r="G520" s="129"/>
      <c r="H520" s="10"/>
      <c r="I520" s="129"/>
      <c r="J520" s="129"/>
      <c r="K520" s="129"/>
      <c r="M520" s="124"/>
    </row>
    <row r="521" spans="1:42" x14ac:dyDescent="0.2">
      <c r="A521" s="129"/>
      <c r="B521" s="129"/>
      <c r="C521" s="129"/>
      <c r="D521" s="129"/>
      <c r="E521" s="129"/>
      <c r="F521" s="129"/>
      <c r="G521" s="129"/>
      <c r="H521" s="10"/>
      <c r="I521" s="129"/>
      <c r="J521" s="129"/>
      <c r="K521" s="129"/>
      <c r="M521" s="124"/>
    </row>
    <row r="522" spans="1:42" x14ac:dyDescent="0.2">
      <c r="B522" s="129"/>
      <c r="C522" s="129"/>
      <c r="D522" s="129"/>
      <c r="E522" s="129"/>
      <c r="F522" s="129"/>
      <c r="G522" s="129"/>
      <c r="H522" s="10"/>
      <c r="I522" s="129"/>
      <c r="J522" s="129"/>
      <c r="K522" s="129"/>
      <c r="M522" s="124"/>
      <c r="AB522" s="129"/>
      <c r="AC522" s="129"/>
      <c r="AD522" s="129"/>
      <c r="AE522" s="129"/>
      <c r="AF522" s="129"/>
      <c r="AG522" s="129"/>
      <c r="AH522" s="129"/>
      <c r="AI522" s="129"/>
      <c r="AJ522" s="129"/>
      <c r="AK522" s="129"/>
      <c r="AL522" s="129"/>
      <c r="AM522" s="129"/>
      <c r="AN522" s="129"/>
      <c r="AO522" s="129"/>
      <c r="AP522" s="129"/>
    </row>
    <row r="523" spans="1:42" x14ac:dyDescent="0.2">
      <c r="A523" s="129"/>
      <c r="B523" s="129"/>
      <c r="C523" s="129"/>
      <c r="D523" s="129"/>
      <c r="E523" s="129"/>
      <c r="F523" s="129"/>
      <c r="G523" s="129"/>
      <c r="H523" s="10"/>
      <c r="I523" s="129"/>
      <c r="J523" s="129"/>
      <c r="K523" s="129"/>
      <c r="M523" s="124"/>
      <c r="AB523" s="129"/>
      <c r="AC523" s="129"/>
      <c r="AD523" s="129"/>
      <c r="AE523" s="129"/>
      <c r="AF523" s="129"/>
      <c r="AG523" s="129"/>
      <c r="AH523" s="129"/>
      <c r="AI523" s="129"/>
      <c r="AJ523" s="129"/>
      <c r="AK523" s="129"/>
      <c r="AL523" s="129"/>
      <c r="AM523" s="129"/>
      <c r="AN523" s="129"/>
      <c r="AO523" s="129"/>
      <c r="AP523" s="129"/>
    </row>
    <row r="524" spans="1:42" x14ac:dyDescent="0.2">
      <c r="A524" s="129"/>
      <c r="B524" s="129"/>
      <c r="C524" s="129"/>
      <c r="D524" s="129"/>
      <c r="E524" s="129"/>
      <c r="F524" s="129"/>
      <c r="G524" s="129"/>
      <c r="H524" s="10"/>
      <c r="I524" s="129"/>
      <c r="J524" s="129"/>
      <c r="K524" s="129"/>
      <c r="M524" s="124"/>
      <c r="AB524" s="129"/>
      <c r="AC524" s="129"/>
      <c r="AD524" s="129"/>
      <c r="AE524" s="129"/>
      <c r="AF524" s="129"/>
      <c r="AG524" s="129"/>
      <c r="AH524" s="129"/>
      <c r="AI524" s="129"/>
      <c r="AJ524" s="129"/>
      <c r="AK524" s="129"/>
      <c r="AL524" s="129"/>
      <c r="AM524" s="129"/>
      <c r="AN524" s="129"/>
      <c r="AO524" s="129"/>
      <c r="AP524" s="129"/>
    </row>
    <row r="525" spans="1:42" x14ac:dyDescent="0.2">
      <c r="A525" s="129"/>
      <c r="B525" s="129"/>
      <c r="C525" s="129"/>
      <c r="D525" s="129"/>
      <c r="E525" s="129"/>
      <c r="F525" s="129"/>
      <c r="G525" s="129"/>
      <c r="H525" s="10"/>
      <c r="I525" s="129"/>
      <c r="J525" s="129"/>
      <c r="K525" s="129"/>
      <c r="M525" s="124"/>
      <c r="AB525" s="129"/>
      <c r="AC525" s="129"/>
      <c r="AD525" s="129"/>
      <c r="AE525" s="129"/>
      <c r="AF525" s="129"/>
      <c r="AG525" s="129"/>
      <c r="AH525" s="129"/>
      <c r="AI525" s="129"/>
      <c r="AJ525" s="129"/>
      <c r="AK525" s="129"/>
      <c r="AL525" s="129"/>
      <c r="AM525" s="129"/>
      <c r="AN525" s="129"/>
      <c r="AO525" s="129"/>
      <c r="AP525" s="129"/>
    </row>
    <row r="526" spans="1:42" x14ac:dyDescent="0.2">
      <c r="A526" s="129"/>
      <c r="B526" s="129"/>
      <c r="C526" s="129"/>
      <c r="D526" s="129"/>
      <c r="E526" s="129"/>
      <c r="F526" s="129"/>
      <c r="G526" s="129"/>
      <c r="H526" s="10"/>
      <c r="I526" s="129"/>
      <c r="J526" s="129"/>
      <c r="K526" s="129"/>
      <c r="M526" s="124"/>
      <c r="AB526" s="129"/>
      <c r="AC526" s="129"/>
      <c r="AD526" s="129"/>
      <c r="AE526" s="129"/>
      <c r="AF526" s="129"/>
      <c r="AG526" s="129"/>
      <c r="AH526" s="129"/>
      <c r="AI526" s="129"/>
      <c r="AJ526" s="129"/>
      <c r="AK526" s="129"/>
      <c r="AL526" s="129"/>
      <c r="AM526" s="129"/>
      <c r="AN526" s="129"/>
      <c r="AO526" s="129"/>
      <c r="AP526" s="129"/>
    </row>
    <row r="527" spans="1:42" x14ac:dyDescent="0.2">
      <c r="A527" s="129"/>
      <c r="B527" s="129"/>
      <c r="C527" s="129"/>
      <c r="D527" s="129"/>
      <c r="E527" s="129"/>
      <c r="F527" s="129"/>
      <c r="G527" s="129"/>
      <c r="H527" s="10"/>
      <c r="I527" s="129"/>
      <c r="J527" s="129"/>
      <c r="K527" s="129"/>
      <c r="M527" s="124"/>
      <c r="AB527" s="129"/>
      <c r="AC527" s="129"/>
      <c r="AD527" s="129"/>
      <c r="AE527" s="129"/>
      <c r="AF527" s="129"/>
      <c r="AG527" s="129"/>
      <c r="AH527" s="129"/>
      <c r="AI527" s="129"/>
      <c r="AJ527" s="129"/>
      <c r="AK527" s="129"/>
      <c r="AL527" s="129"/>
      <c r="AM527" s="129"/>
      <c r="AN527" s="129"/>
      <c r="AO527" s="129"/>
      <c r="AP527" s="129"/>
    </row>
    <row r="528" spans="1:42" x14ac:dyDescent="0.2">
      <c r="A528" s="129"/>
      <c r="B528" s="129"/>
      <c r="C528" s="129"/>
      <c r="D528" s="129"/>
      <c r="E528" s="129"/>
      <c r="F528" s="129"/>
      <c r="G528" s="129"/>
      <c r="H528" s="10"/>
      <c r="I528" s="129"/>
      <c r="J528" s="129"/>
      <c r="K528" s="129"/>
      <c r="M528" s="124"/>
      <c r="AB528" s="129"/>
      <c r="AC528" s="129"/>
      <c r="AD528" s="129"/>
      <c r="AE528" s="129"/>
      <c r="AF528" s="129"/>
      <c r="AG528" s="129"/>
      <c r="AH528" s="129"/>
      <c r="AI528" s="129"/>
      <c r="AJ528" s="129"/>
      <c r="AK528" s="129"/>
      <c r="AL528" s="129"/>
      <c r="AM528" s="129"/>
      <c r="AN528" s="129"/>
      <c r="AO528" s="129"/>
      <c r="AP528" s="129"/>
    </row>
    <row r="529" spans="1:42" x14ac:dyDescent="0.2">
      <c r="A529" s="129"/>
      <c r="B529" s="129"/>
      <c r="C529" s="129"/>
      <c r="D529" s="129"/>
      <c r="E529" s="129"/>
      <c r="F529" s="129"/>
      <c r="G529" s="129"/>
      <c r="H529" s="10"/>
      <c r="I529" s="129"/>
      <c r="J529" s="129"/>
      <c r="K529" s="129"/>
      <c r="M529" s="124"/>
      <c r="AB529" s="129"/>
      <c r="AC529" s="129"/>
      <c r="AD529" s="129"/>
      <c r="AE529" s="129"/>
      <c r="AF529" s="129"/>
      <c r="AG529" s="129"/>
      <c r="AH529" s="129"/>
      <c r="AI529" s="129"/>
      <c r="AJ529" s="129"/>
      <c r="AK529" s="129"/>
      <c r="AL529" s="129"/>
      <c r="AM529" s="129"/>
      <c r="AN529" s="129"/>
      <c r="AO529" s="129"/>
      <c r="AP529" s="129"/>
    </row>
    <row r="530" spans="1:42" x14ac:dyDescent="0.2">
      <c r="A530" s="129"/>
      <c r="B530" s="129"/>
      <c r="C530" s="129"/>
      <c r="D530" s="129"/>
      <c r="E530" s="129"/>
      <c r="F530" s="129"/>
      <c r="G530" s="129"/>
      <c r="H530" s="10"/>
      <c r="I530" s="129"/>
      <c r="J530" s="129"/>
      <c r="K530" s="129"/>
      <c r="M530" s="124"/>
    </row>
    <row r="531" spans="1:42" x14ac:dyDescent="0.2">
      <c r="A531" s="129"/>
      <c r="B531" s="129"/>
      <c r="C531" s="129"/>
      <c r="D531" s="129"/>
      <c r="E531" s="129"/>
      <c r="F531" s="129"/>
      <c r="G531" s="129"/>
      <c r="H531" s="10"/>
      <c r="I531" s="129"/>
      <c r="J531" s="129"/>
      <c r="K531" s="129"/>
      <c r="M531" s="124"/>
    </row>
    <row r="532" spans="1:42" x14ac:dyDescent="0.2">
      <c r="A532" s="129"/>
      <c r="B532" s="129"/>
      <c r="C532" s="129"/>
      <c r="D532" s="129"/>
      <c r="E532" s="129"/>
      <c r="F532" s="129"/>
      <c r="G532" s="129"/>
      <c r="H532" s="10"/>
      <c r="I532" s="129"/>
      <c r="J532" s="129"/>
      <c r="K532" s="129"/>
      <c r="M532" s="124"/>
    </row>
    <row r="533" spans="1:42" x14ac:dyDescent="0.2">
      <c r="A533" s="129"/>
      <c r="B533" s="129"/>
      <c r="C533" s="129"/>
      <c r="D533" s="129"/>
      <c r="E533" s="129"/>
      <c r="F533" s="129"/>
      <c r="G533" s="129"/>
      <c r="H533" s="10"/>
      <c r="I533" s="129"/>
      <c r="J533" s="129"/>
      <c r="K533" s="129"/>
      <c r="M533" s="124"/>
    </row>
    <row r="534" spans="1:42" x14ac:dyDescent="0.2">
      <c r="A534" s="129"/>
      <c r="B534" s="129"/>
      <c r="C534" s="129"/>
      <c r="D534" s="129"/>
      <c r="E534" s="129"/>
      <c r="F534" s="129"/>
      <c r="G534" s="129"/>
      <c r="H534" s="10"/>
      <c r="I534" s="129"/>
      <c r="J534" s="129"/>
      <c r="K534" s="129"/>
      <c r="M534" s="124"/>
    </row>
    <row r="535" spans="1:42" x14ac:dyDescent="0.2">
      <c r="A535" s="129"/>
      <c r="B535" s="129"/>
      <c r="C535" s="129"/>
      <c r="D535" s="129"/>
      <c r="E535" s="129"/>
      <c r="F535" s="129"/>
      <c r="G535" s="129"/>
      <c r="H535" s="10"/>
      <c r="I535" s="129"/>
      <c r="J535" s="129"/>
      <c r="K535" s="129"/>
      <c r="M535" s="124"/>
    </row>
    <row r="536" spans="1:42" x14ac:dyDescent="0.2">
      <c r="A536" s="129"/>
      <c r="B536" s="129"/>
      <c r="C536" s="129"/>
      <c r="D536" s="129"/>
      <c r="E536" s="129"/>
      <c r="F536" s="129"/>
      <c r="G536" s="129"/>
      <c r="H536" s="10"/>
      <c r="I536" s="129"/>
      <c r="J536" s="129"/>
      <c r="K536" s="129"/>
      <c r="M536" s="124"/>
    </row>
    <row r="537" spans="1:42" x14ac:dyDescent="0.2">
      <c r="A537" s="129"/>
      <c r="B537" s="129"/>
      <c r="C537" s="129"/>
      <c r="D537" s="129"/>
      <c r="E537" s="129"/>
      <c r="F537" s="129"/>
      <c r="G537" s="129"/>
      <c r="H537" s="10"/>
      <c r="I537" s="129"/>
      <c r="J537" s="129"/>
      <c r="K537" s="129"/>
      <c r="M537" s="124"/>
    </row>
    <row r="538" spans="1:42" x14ac:dyDescent="0.2">
      <c r="A538" s="129"/>
      <c r="B538" s="129"/>
      <c r="C538" s="129"/>
      <c r="D538" s="129"/>
      <c r="E538" s="129"/>
      <c r="F538" s="129"/>
      <c r="G538" s="129"/>
      <c r="H538" s="10"/>
      <c r="I538" s="129"/>
      <c r="J538" s="129"/>
      <c r="K538" s="129"/>
      <c r="M538" s="124"/>
    </row>
    <row r="539" spans="1:42" x14ac:dyDescent="0.2">
      <c r="A539" s="129"/>
      <c r="B539" s="129"/>
      <c r="C539" s="129"/>
      <c r="D539" s="129"/>
      <c r="E539" s="129"/>
      <c r="F539" s="129"/>
      <c r="G539" s="129"/>
      <c r="H539" s="10"/>
      <c r="I539" s="129"/>
      <c r="J539" s="129"/>
      <c r="K539" s="129"/>
      <c r="M539" s="124"/>
    </row>
    <row r="540" spans="1:42" x14ac:dyDescent="0.2">
      <c r="A540" s="129"/>
      <c r="B540" s="129"/>
      <c r="C540" s="129"/>
      <c r="D540" s="129"/>
      <c r="E540" s="129"/>
      <c r="F540" s="129"/>
      <c r="G540" s="129"/>
      <c r="H540" s="10"/>
      <c r="I540" s="129"/>
      <c r="J540" s="129"/>
      <c r="K540" s="129"/>
      <c r="M540" s="124"/>
    </row>
    <row r="541" spans="1:42" x14ac:dyDescent="0.2">
      <c r="A541" s="129"/>
      <c r="B541" s="129"/>
      <c r="C541" s="129"/>
      <c r="D541" s="129"/>
      <c r="E541" s="129"/>
      <c r="F541" s="129"/>
      <c r="G541" s="129"/>
      <c r="H541" s="10"/>
      <c r="I541" s="129"/>
      <c r="J541" s="129"/>
      <c r="K541" s="129"/>
      <c r="M541" s="124"/>
    </row>
    <row r="542" spans="1:42" x14ac:dyDescent="0.2">
      <c r="A542" s="129"/>
      <c r="B542" s="129"/>
      <c r="C542" s="129"/>
      <c r="D542" s="129"/>
      <c r="E542" s="129"/>
      <c r="F542" s="129"/>
      <c r="G542" s="129"/>
      <c r="H542" s="10"/>
      <c r="I542" s="129"/>
      <c r="J542" s="129"/>
      <c r="K542" s="129"/>
      <c r="M542" s="124"/>
    </row>
    <row r="543" spans="1:42" x14ac:dyDescent="0.2">
      <c r="A543" s="129"/>
      <c r="B543" s="129"/>
      <c r="C543" s="129"/>
      <c r="D543" s="129"/>
      <c r="E543" s="129"/>
      <c r="F543" s="129"/>
      <c r="G543" s="129"/>
      <c r="H543" s="10"/>
      <c r="I543" s="129"/>
      <c r="J543" s="129"/>
      <c r="K543" s="129"/>
      <c r="M543" s="124"/>
    </row>
    <row r="544" spans="1:42" x14ac:dyDescent="0.2">
      <c r="A544" s="129"/>
      <c r="B544" s="129"/>
      <c r="C544" s="129"/>
      <c r="D544" s="129"/>
      <c r="E544" s="129"/>
      <c r="F544" s="129"/>
      <c r="G544" s="129"/>
      <c r="H544" s="10"/>
      <c r="I544" s="129"/>
      <c r="J544" s="129"/>
      <c r="K544" s="129"/>
      <c r="M544" s="124"/>
    </row>
    <row r="545" spans="1:13" x14ac:dyDescent="0.2">
      <c r="A545" s="129"/>
      <c r="B545" s="129"/>
      <c r="C545" s="129"/>
      <c r="D545" s="129"/>
      <c r="E545" s="129"/>
      <c r="F545" s="129"/>
      <c r="G545" s="129"/>
      <c r="H545" s="10"/>
      <c r="I545" s="129"/>
      <c r="J545" s="129"/>
      <c r="K545" s="129"/>
      <c r="M545" s="124"/>
    </row>
    <row r="546" spans="1:13" x14ac:dyDescent="0.2">
      <c r="A546" s="129"/>
      <c r="B546" s="129"/>
      <c r="C546" s="129"/>
      <c r="D546" s="129"/>
      <c r="E546" s="129"/>
      <c r="F546" s="129"/>
      <c r="G546" s="129"/>
      <c r="H546" s="10"/>
      <c r="I546" s="129"/>
      <c r="J546" s="129"/>
      <c r="K546" s="129"/>
      <c r="M546" s="124"/>
    </row>
    <row r="547" spans="1:13" x14ac:dyDescent="0.2">
      <c r="A547" s="129"/>
      <c r="B547" s="129"/>
      <c r="C547" s="129"/>
      <c r="D547" s="129"/>
      <c r="E547" s="129"/>
      <c r="F547" s="129"/>
      <c r="G547" s="129"/>
      <c r="H547" s="10"/>
      <c r="I547" s="129"/>
      <c r="J547" s="129"/>
      <c r="K547" s="129"/>
      <c r="M547" s="124"/>
    </row>
    <row r="548" spans="1:13" x14ac:dyDescent="0.2">
      <c r="A548" s="129"/>
      <c r="B548" s="129"/>
      <c r="C548" s="129"/>
      <c r="D548" s="129"/>
      <c r="E548" s="129"/>
      <c r="F548" s="129"/>
      <c r="G548" s="129"/>
      <c r="H548" s="10"/>
      <c r="I548" s="129"/>
      <c r="J548" s="129"/>
      <c r="K548" s="129"/>
      <c r="M548" s="124"/>
    </row>
    <row r="549" spans="1:13" x14ac:dyDescent="0.2">
      <c r="A549" s="129"/>
      <c r="B549" s="129"/>
      <c r="C549" s="129"/>
      <c r="D549" s="129"/>
      <c r="E549" s="129"/>
      <c r="F549" s="129"/>
      <c r="G549" s="129"/>
      <c r="H549" s="10"/>
      <c r="I549" s="129"/>
      <c r="J549" s="129"/>
      <c r="K549" s="129"/>
      <c r="M549" s="124"/>
    </row>
    <row r="550" spans="1:13" x14ac:dyDescent="0.2">
      <c r="A550" s="129"/>
      <c r="B550" s="129"/>
      <c r="C550" s="129"/>
      <c r="D550" s="129"/>
      <c r="E550" s="129"/>
      <c r="F550" s="129"/>
      <c r="G550" s="129"/>
      <c r="H550" s="10"/>
      <c r="I550" s="129"/>
      <c r="J550" s="129"/>
      <c r="K550" s="129"/>
      <c r="M550" s="124"/>
    </row>
    <row r="551" spans="1:13" x14ac:dyDescent="0.2">
      <c r="A551" s="129"/>
      <c r="B551" s="129"/>
      <c r="C551" s="129"/>
      <c r="D551" s="129"/>
      <c r="E551" s="129"/>
      <c r="F551" s="129"/>
      <c r="G551" s="129"/>
      <c r="H551" s="10"/>
      <c r="I551" s="129"/>
      <c r="J551" s="129"/>
      <c r="K551" s="129"/>
      <c r="M551" s="124"/>
    </row>
    <row r="552" spans="1:13" x14ac:dyDescent="0.2">
      <c r="A552" s="129"/>
      <c r="B552" s="129"/>
      <c r="C552" s="129"/>
      <c r="D552" s="129"/>
      <c r="E552" s="129"/>
      <c r="F552" s="129"/>
      <c r="G552" s="129"/>
      <c r="H552" s="10"/>
      <c r="I552" s="129"/>
      <c r="J552" s="129"/>
      <c r="K552" s="129"/>
      <c r="M552" s="124"/>
    </row>
    <row r="553" spans="1:13" x14ac:dyDescent="0.2">
      <c r="A553" s="129"/>
      <c r="B553" s="129"/>
      <c r="C553" s="129"/>
      <c r="D553" s="129"/>
      <c r="E553" s="129"/>
      <c r="F553" s="129"/>
      <c r="G553" s="129"/>
      <c r="H553" s="10"/>
      <c r="I553" s="129"/>
      <c r="J553" s="129"/>
      <c r="K553" s="129"/>
      <c r="M553" s="124"/>
    </row>
    <row r="554" spans="1:13" x14ac:dyDescent="0.2">
      <c r="A554" s="129"/>
      <c r="B554" s="129"/>
      <c r="C554" s="129"/>
      <c r="D554" s="129"/>
      <c r="E554" s="129"/>
      <c r="F554" s="129"/>
      <c r="G554" s="129"/>
      <c r="H554" s="10"/>
      <c r="I554" s="129"/>
      <c r="J554" s="129"/>
      <c r="K554" s="129"/>
      <c r="M554" s="124"/>
    </row>
    <row r="555" spans="1:13" x14ac:dyDescent="0.2">
      <c r="A555" s="129"/>
      <c r="B555" s="129"/>
      <c r="C555" s="129"/>
      <c r="D555" s="129"/>
      <c r="E555" s="129"/>
      <c r="F555" s="129"/>
      <c r="G555" s="129"/>
      <c r="H555" s="10"/>
      <c r="I555" s="129"/>
      <c r="J555" s="129"/>
      <c r="K555" s="129"/>
      <c r="M555" s="124"/>
    </row>
    <row r="556" spans="1:13" x14ac:dyDescent="0.2">
      <c r="A556" s="129"/>
      <c r="B556" s="129"/>
      <c r="C556" s="129"/>
      <c r="D556" s="129"/>
      <c r="E556" s="129"/>
      <c r="F556" s="129"/>
      <c r="G556" s="129"/>
      <c r="H556" s="10"/>
      <c r="I556" s="129"/>
      <c r="J556" s="129"/>
      <c r="K556" s="129"/>
      <c r="M556" s="124"/>
    </row>
    <row r="557" spans="1:13" x14ac:dyDescent="0.2">
      <c r="A557" s="129"/>
      <c r="B557" s="129"/>
      <c r="C557" s="129"/>
      <c r="D557" s="129"/>
      <c r="E557" s="129"/>
      <c r="F557" s="129"/>
      <c r="G557" s="129"/>
      <c r="H557" s="10"/>
      <c r="I557" s="129"/>
      <c r="J557" s="129"/>
      <c r="K557" s="129"/>
      <c r="M557" s="124"/>
    </row>
    <row r="558" spans="1:13" x14ac:dyDescent="0.2">
      <c r="A558" s="129"/>
      <c r="B558" s="129"/>
      <c r="C558" s="129"/>
      <c r="D558" s="129"/>
      <c r="E558" s="129"/>
      <c r="F558" s="129"/>
      <c r="G558" s="129"/>
      <c r="H558" s="10"/>
      <c r="I558" s="129"/>
      <c r="J558" s="129"/>
      <c r="K558" s="129"/>
      <c r="M558" s="124"/>
    </row>
    <row r="559" spans="1:13" x14ac:dyDescent="0.2">
      <c r="A559" s="129"/>
      <c r="B559" s="129"/>
      <c r="C559" s="129"/>
      <c r="D559" s="129"/>
      <c r="E559" s="129"/>
      <c r="F559" s="129"/>
      <c r="G559" s="129"/>
      <c r="H559" s="10"/>
      <c r="I559" s="129"/>
      <c r="J559" s="129"/>
      <c r="K559" s="129"/>
      <c r="M559" s="124"/>
    </row>
    <row r="560" spans="1:13" x14ac:dyDescent="0.2">
      <c r="A560" s="129"/>
      <c r="B560" s="129"/>
      <c r="C560" s="129"/>
      <c r="D560" s="129"/>
      <c r="E560" s="129"/>
      <c r="F560" s="129"/>
      <c r="G560" s="129"/>
      <c r="H560" s="10"/>
      <c r="I560" s="129"/>
      <c r="J560" s="129"/>
      <c r="K560" s="129"/>
      <c r="M560" s="124"/>
    </row>
    <row r="561" spans="1:13" x14ac:dyDescent="0.2">
      <c r="A561" s="129"/>
      <c r="B561" s="129"/>
      <c r="C561" s="129"/>
      <c r="D561" s="129"/>
      <c r="E561" s="129"/>
      <c r="F561" s="129"/>
      <c r="G561" s="129"/>
      <c r="H561" s="10"/>
      <c r="I561" s="129"/>
      <c r="J561" s="129"/>
      <c r="K561" s="129"/>
      <c r="M561" s="124"/>
    </row>
    <row r="562" spans="1:13" x14ac:dyDescent="0.2">
      <c r="A562" s="129"/>
      <c r="B562" s="129"/>
      <c r="C562" s="129"/>
      <c r="D562" s="129"/>
      <c r="E562" s="129"/>
      <c r="F562" s="129"/>
      <c r="G562" s="129"/>
      <c r="H562" s="10"/>
      <c r="I562" s="129"/>
      <c r="J562" s="129"/>
      <c r="K562" s="129"/>
      <c r="M562" s="124"/>
    </row>
    <row r="563" spans="1:13" x14ac:dyDescent="0.2">
      <c r="A563" s="129"/>
      <c r="B563" s="129"/>
      <c r="C563" s="129"/>
      <c r="D563" s="129"/>
      <c r="E563" s="129"/>
      <c r="F563" s="129"/>
      <c r="G563" s="129"/>
      <c r="H563" s="10"/>
      <c r="I563" s="129"/>
      <c r="J563" s="129"/>
      <c r="K563" s="129"/>
      <c r="M563" s="124"/>
    </row>
    <row r="564" spans="1:13" x14ac:dyDescent="0.2">
      <c r="A564" s="129"/>
      <c r="B564" s="129"/>
      <c r="C564" s="129"/>
      <c r="D564" s="129"/>
      <c r="E564" s="129"/>
      <c r="F564" s="129"/>
      <c r="G564" s="129"/>
      <c r="H564" s="10"/>
      <c r="I564" s="129"/>
      <c r="J564" s="129"/>
      <c r="K564" s="129"/>
      <c r="M564" s="124"/>
    </row>
    <row r="565" spans="1:13" x14ac:dyDescent="0.2">
      <c r="A565" s="129"/>
      <c r="B565" s="129"/>
      <c r="C565" s="129"/>
      <c r="D565" s="129"/>
      <c r="E565" s="129"/>
      <c r="F565" s="129"/>
      <c r="G565" s="129"/>
      <c r="H565" s="10"/>
      <c r="I565" s="129"/>
      <c r="J565" s="129"/>
      <c r="K565" s="129"/>
      <c r="M565" s="124"/>
    </row>
    <row r="566" spans="1:13" x14ac:dyDescent="0.2">
      <c r="A566" s="129"/>
      <c r="B566" s="129"/>
      <c r="C566" s="129"/>
      <c r="D566" s="129"/>
      <c r="E566" s="129"/>
      <c r="F566" s="129"/>
      <c r="G566" s="129"/>
      <c r="H566" s="10"/>
      <c r="I566" s="129"/>
      <c r="J566" s="129"/>
      <c r="K566" s="129"/>
      <c r="M566" s="124"/>
    </row>
    <row r="567" spans="1:13" x14ac:dyDescent="0.2">
      <c r="A567" s="129"/>
      <c r="B567" s="129"/>
      <c r="C567" s="129"/>
      <c r="D567" s="129"/>
      <c r="E567" s="129"/>
      <c r="F567" s="129"/>
      <c r="G567" s="129"/>
      <c r="H567" s="10"/>
      <c r="I567" s="129"/>
      <c r="J567" s="129"/>
      <c r="K567" s="129"/>
      <c r="M567" s="124"/>
    </row>
    <row r="568" spans="1:13" x14ac:dyDescent="0.2">
      <c r="A568" s="129"/>
      <c r="B568" s="129"/>
      <c r="C568" s="129"/>
      <c r="D568" s="129"/>
      <c r="E568" s="129"/>
      <c r="F568" s="129"/>
      <c r="G568" s="129"/>
      <c r="H568" s="10"/>
      <c r="I568" s="129"/>
      <c r="J568" s="129"/>
      <c r="K568" s="129"/>
      <c r="M568" s="124"/>
    </row>
    <row r="569" spans="1:13" x14ac:dyDescent="0.2">
      <c r="A569" s="129"/>
      <c r="B569" s="129"/>
      <c r="C569" s="129"/>
      <c r="D569" s="129"/>
      <c r="E569" s="129"/>
      <c r="F569" s="129"/>
      <c r="G569" s="129"/>
      <c r="H569" s="10"/>
      <c r="I569" s="129"/>
      <c r="J569" s="129"/>
      <c r="K569" s="129"/>
      <c r="M569" s="124"/>
    </row>
    <row r="570" spans="1:13" x14ac:dyDescent="0.2">
      <c r="A570" s="129"/>
      <c r="B570" s="129"/>
      <c r="C570" s="129"/>
      <c r="D570" s="129"/>
      <c r="E570" s="129"/>
      <c r="F570" s="129"/>
      <c r="G570" s="129"/>
      <c r="H570" s="10"/>
      <c r="I570" s="129"/>
      <c r="J570" s="129"/>
      <c r="K570" s="129"/>
      <c r="M570" s="124"/>
    </row>
    <row r="571" spans="1:13" x14ac:dyDescent="0.2">
      <c r="A571" s="129"/>
      <c r="B571" s="129"/>
      <c r="C571" s="129"/>
      <c r="D571" s="129"/>
      <c r="E571" s="129"/>
      <c r="F571" s="129"/>
      <c r="G571" s="129"/>
      <c r="H571" s="10"/>
      <c r="I571" s="129"/>
      <c r="J571" s="129"/>
      <c r="K571" s="129"/>
      <c r="M571" s="124"/>
    </row>
    <row r="572" spans="1:13" x14ac:dyDescent="0.2">
      <c r="A572" s="129"/>
      <c r="B572" s="129"/>
      <c r="C572" s="129"/>
      <c r="D572" s="129"/>
      <c r="E572" s="129"/>
      <c r="F572" s="129"/>
      <c r="G572" s="129"/>
      <c r="H572" s="10"/>
      <c r="I572" s="129"/>
      <c r="J572" s="129"/>
      <c r="K572" s="129"/>
      <c r="M572" s="124"/>
    </row>
    <row r="573" spans="1:13" x14ac:dyDescent="0.2">
      <c r="A573" s="129"/>
      <c r="B573" s="129"/>
      <c r="C573" s="129"/>
      <c r="D573" s="129"/>
      <c r="E573" s="129"/>
      <c r="F573" s="129"/>
      <c r="G573" s="129"/>
      <c r="H573" s="10"/>
      <c r="I573" s="129"/>
      <c r="J573" s="129"/>
      <c r="K573" s="129"/>
      <c r="M573" s="124"/>
    </row>
    <row r="574" spans="1:13" x14ac:dyDescent="0.2">
      <c r="A574" s="129"/>
      <c r="B574" s="129"/>
      <c r="C574" s="129"/>
      <c r="D574" s="129"/>
      <c r="E574" s="129"/>
      <c r="F574" s="129"/>
      <c r="G574" s="129"/>
      <c r="H574" s="10"/>
      <c r="I574" s="129"/>
      <c r="J574" s="129"/>
      <c r="K574" s="129"/>
      <c r="M574" s="124"/>
    </row>
    <row r="575" spans="1:13" x14ac:dyDescent="0.2">
      <c r="A575" s="129"/>
      <c r="B575" s="129"/>
      <c r="C575" s="129"/>
      <c r="D575" s="129"/>
      <c r="E575" s="129"/>
      <c r="F575" s="129"/>
      <c r="G575" s="129"/>
      <c r="H575" s="10"/>
      <c r="I575" s="129"/>
      <c r="J575" s="129"/>
      <c r="K575" s="129"/>
      <c r="M575" s="124"/>
    </row>
    <row r="576" spans="1:13" x14ac:dyDescent="0.2">
      <c r="A576" s="129"/>
      <c r="B576" s="129"/>
      <c r="C576" s="129"/>
      <c r="D576" s="129"/>
      <c r="E576" s="129"/>
      <c r="F576" s="129"/>
      <c r="G576" s="129"/>
      <c r="H576" s="10"/>
      <c r="I576" s="129"/>
      <c r="J576" s="129"/>
      <c r="K576" s="129"/>
      <c r="M576" s="124"/>
    </row>
    <row r="577" spans="1:13" x14ac:dyDescent="0.2">
      <c r="A577" s="129"/>
      <c r="B577" s="129"/>
      <c r="C577" s="129"/>
      <c r="D577" s="129"/>
      <c r="E577" s="129"/>
      <c r="F577" s="129"/>
      <c r="G577" s="129"/>
      <c r="H577" s="10"/>
      <c r="I577" s="129"/>
      <c r="J577" s="129"/>
      <c r="K577" s="129"/>
      <c r="M577" s="124"/>
    </row>
    <row r="578" spans="1:13" x14ac:dyDescent="0.2">
      <c r="A578" s="129"/>
      <c r="B578" s="129"/>
      <c r="C578" s="129"/>
      <c r="D578" s="129"/>
      <c r="E578" s="129"/>
      <c r="F578" s="129"/>
      <c r="G578" s="129"/>
      <c r="H578" s="10"/>
      <c r="I578" s="129"/>
      <c r="J578" s="129"/>
      <c r="K578" s="129"/>
      <c r="M578" s="124"/>
    </row>
    <row r="579" spans="1:13" x14ac:dyDescent="0.2">
      <c r="A579" s="129"/>
      <c r="B579" s="129"/>
      <c r="C579" s="129"/>
      <c r="D579" s="129"/>
      <c r="E579" s="129"/>
      <c r="F579" s="129"/>
      <c r="G579" s="129"/>
      <c r="H579" s="10"/>
      <c r="I579" s="129"/>
      <c r="J579" s="129"/>
      <c r="K579" s="129"/>
      <c r="M579" s="124"/>
    </row>
    <row r="580" spans="1:13" x14ac:dyDescent="0.2">
      <c r="A580" s="129"/>
      <c r="B580" s="129"/>
      <c r="C580" s="129"/>
      <c r="D580" s="129"/>
      <c r="E580" s="129"/>
      <c r="F580" s="129"/>
      <c r="G580" s="129"/>
      <c r="H580" s="10"/>
      <c r="I580" s="129"/>
      <c r="J580" s="129"/>
      <c r="K580" s="129"/>
      <c r="M580" s="124"/>
    </row>
    <row r="581" spans="1:13" x14ac:dyDescent="0.2">
      <c r="A581" s="129"/>
      <c r="B581" s="129"/>
      <c r="C581" s="129"/>
      <c r="D581" s="129"/>
      <c r="E581" s="129"/>
      <c r="F581" s="129"/>
      <c r="G581" s="129"/>
      <c r="H581" s="10"/>
      <c r="I581" s="129"/>
      <c r="J581" s="129"/>
      <c r="K581" s="129"/>
      <c r="M581" s="124"/>
    </row>
    <row r="582" spans="1:13" x14ac:dyDescent="0.2">
      <c r="A582" s="129"/>
      <c r="B582" s="129"/>
      <c r="C582" s="129"/>
      <c r="D582" s="129"/>
      <c r="E582" s="129"/>
      <c r="F582" s="129"/>
      <c r="G582" s="129"/>
      <c r="H582" s="10"/>
      <c r="I582" s="129"/>
      <c r="J582" s="129"/>
      <c r="K582" s="129"/>
      <c r="M582" s="124"/>
    </row>
    <row r="583" spans="1:13" x14ac:dyDescent="0.2">
      <c r="A583" s="129"/>
      <c r="B583" s="129"/>
      <c r="C583" s="129"/>
      <c r="D583" s="129"/>
      <c r="E583" s="129"/>
      <c r="F583" s="129"/>
      <c r="G583" s="129"/>
      <c r="H583" s="10"/>
      <c r="I583" s="129"/>
      <c r="J583" s="129"/>
      <c r="K583" s="129"/>
      <c r="M583" s="124"/>
    </row>
    <row r="584" spans="1:13" x14ac:dyDescent="0.2">
      <c r="A584" s="129"/>
      <c r="B584" s="129"/>
      <c r="C584" s="129"/>
      <c r="D584" s="129"/>
      <c r="E584" s="129"/>
      <c r="F584" s="129"/>
      <c r="G584" s="129"/>
      <c r="H584" s="10"/>
      <c r="I584" s="129"/>
      <c r="J584" s="129"/>
      <c r="K584" s="129"/>
      <c r="M584" s="124"/>
    </row>
    <row r="585" spans="1:13" x14ac:dyDescent="0.2">
      <c r="A585" s="129"/>
      <c r="B585" s="129"/>
      <c r="C585" s="129"/>
      <c r="D585" s="129"/>
      <c r="E585" s="129"/>
      <c r="F585" s="129"/>
      <c r="G585" s="129"/>
      <c r="H585" s="10"/>
      <c r="I585" s="129"/>
      <c r="J585" s="129"/>
      <c r="K585" s="129"/>
      <c r="M585" s="124"/>
    </row>
    <row r="586" spans="1:13" x14ac:dyDescent="0.2">
      <c r="A586" s="129"/>
      <c r="B586" s="129"/>
      <c r="C586" s="129"/>
      <c r="D586" s="129"/>
      <c r="E586" s="129"/>
      <c r="F586" s="129"/>
      <c r="G586" s="129"/>
      <c r="H586" s="10"/>
      <c r="I586" s="129"/>
      <c r="J586" s="129"/>
      <c r="K586" s="129"/>
      <c r="M586" s="124"/>
    </row>
    <row r="587" spans="1:13" x14ac:dyDescent="0.2">
      <c r="A587" s="129"/>
      <c r="B587" s="129"/>
      <c r="C587" s="129"/>
      <c r="D587" s="129"/>
      <c r="E587" s="129"/>
      <c r="F587" s="129"/>
      <c r="G587" s="129"/>
      <c r="H587" s="10"/>
      <c r="I587" s="129"/>
      <c r="J587" s="129"/>
      <c r="K587" s="129"/>
      <c r="M587" s="124"/>
    </row>
    <row r="588" spans="1:13" x14ac:dyDescent="0.2">
      <c r="A588" s="129"/>
      <c r="B588" s="129"/>
      <c r="C588" s="129"/>
      <c r="D588" s="129"/>
      <c r="E588" s="129"/>
      <c r="F588" s="129"/>
      <c r="G588" s="129"/>
      <c r="H588" s="10"/>
      <c r="I588" s="129"/>
      <c r="J588" s="129"/>
      <c r="K588" s="129"/>
      <c r="M588" s="124"/>
    </row>
    <row r="589" spans="1:13" x14ac:dyDescent="0.2">
      <c r="A589" s="129"/>
      <c r="B589" s="129"/>
      <c r="C589" s="129"/>
      <c r="D589" s="129"/>
      <c r="E589" s="129"/>
      <c r="F589" s="129"/>
      <c r="G589" s="129"/>
      <c r="H589" s="10"/>
      <c r="I589" s="129"/>
      <c r="J589" s="129"/>
      <c r="K589" s="129"/>
      <c r="M589" s="124"/>
    </row>
    <row r="590" spans="1:13" x14ac:dyDescent="0.2">
      <c r="A590" s="129"/>
      <c r="B590" s="129"/>
      <c r="C590" s="129"/>
      <c r="D590" s="129"/>
      <c r="E590" s="129"/>
      <c r="F590" s="129"/>
      <c r="G590" s="129"/>
      <c r="H590" s="10"/>
      <c r="I590" s="129"/>
      <c r="J590" s="129"/>
      <c r="K590" s="129"/>
      <c r="M590" s="124"/>
    </row>
    <row r="591" spans="1:13" x14ac:dyDescent="0.2">
      <c r="A591" s="129"/>
      <c r="B591" s="129"/>
      <c r="C591" s="129"/>
      <c r="D591" s="129"/>
      <c r="E591" s="129"/>
      <c r="F591" s="129"/>
      <c r="G591" s="129"/>
      <c r="H591" s="10"/>
      <c r="I591" s="129"/>
      <c r="J591" s="129"/>
      <c r="K591" s="129"/>
      <c r="M591" s="124"/>
    </row>
    <row r="592" spans="1:13" x14ac:dyDescent="0.2">
      <c r="A592" s="129"/>
      <c r="B592" s="129"/>
      <c r="C592" s="129"/>
      <c r="D592" s="129"/>
      <c r="E592" s="129"/>
      <c r="F592" s="129"/>
      <c r="G592" s="129"/>
      <c r="H592" s="10"/>
      <c r="I592" s="129"/>
      <c r="J592" s="129"/>
      <c r="K592" s="129"/>
      <c r="M592" s="124"/>
    </row>
    <row r="593" spans="1:13" x14ac:dyDescent="0.2">
      <c r="A593" s="129"/>
      <c r="B593" s="129"/>
      <c r="C593" s="129"/>
      <c r="D593" s="129"/>
      <c r="E593" s="129"/>
      <c r="F593" s="129"/>
      <c r="G593" s="129"/>
      <c r="H593" s="10"/>
      <c r="I593" s="129"/>
      <c r="J593" s="129"/>
      <c r="K593" s="129"/>
      <c r="M593" s="124"/>
    </row>
    <row r="594" spans="1:13" x14ac:dyDescent="0.2">
      <c r="A594" s="129"/>
      <c r="B594" s="129"/>
      <c r="C594" s="129"/>
      <c r="M594" s="124"/>
    </row>
    <row r="595" spans="1:13" x14ac:dyDescent="0.2">
      <c r="A595" s="129"/>
      <c r="B595" s="129"/>
      <c r="C595" s="129"/>
    </row>
    <row r="596" spans="1:13" x14ac:dyDescent="0.2">
      <c r="A596" s="129"/>
      <c r="B596" s="129"/>
      <c r="C596" s="129"/>
    </row>
    <row r="597" spans="1:13" x14ac:dyDescent="0.2">
      <c r="A597" s="129"/>
      <c r="B597" s="129"/>
      <c r="C597" s="129"/>
    </row>
    <row r="598" spans="1:13" x14ac:dyDescent="0.2">
      <c r="A598" s="129"/>
      <c r="B598" s="129"/>
      <c r="C598" s="129"/>
      <c r="M598" s="124"/>
    </row>
    <row r="599" spans="1:13" x14ac:dyDescent="0.2">
      <c r="A599" s="129"/>
      <c r="B599" s="129"/>
      <c r="C599" s="129"/>
      <c r="M599" s="124"/>
    </row>
    <row r="600" spans="1:13" x14ac:dyDescent="0.2">
      <c r="A600" s="129"/>
      <c r="B600" s="129"/>
      <c r="C600" s="129"/>
      <c r="M600" s="124"/>
    </row>
    <row r="601" spans="1:13" x14ac:dyDescent="0.2">
      <c r="A601" s="129"/>
      <c r="B601" s="129"/>
      <c r="C601" s="129"/>
      <c r="M601" s="124"/>
    </row>
    <row r="602" spans="1:13" x14ac:dyDescent="0.2">
      <c r="A602" s="129"/>
      <c r="B602" s="129"/>
      <c r="C602" s="129"/>
      <c r="M602" s="124"/>
    </row>
    <row r="603" spans="1:13" x14ac:dyDescent="0.2">
      <c r="A603" s="129"/>
      <c r="B603" s="129"/>
      <c r="C603" s="129"/>
      <c r="M603" s="124"/>
    </row>
    <row r="604" spans="1:13" x14ac:dyDescent="0.2">
      <c r="A604" s="129"/>
      <c r="B604" s="129"/>
      <c r="C604" s="129"/>
      <c r="M604" s="124"/>
    </row>
    <row r="605" spans="1:13" x14ac:dyDescent="0.2">
      <c r="A605" s="129"/>
      <c r="B605" s="129"/>
      <c r="C605" s="129"/>
      <c r="M605" s="124"/>
    </row>
    <row r="606" spans="1:13" x14ac:dyDescent="0.2">
      <c r="A606" s="129"/>
      <c r="B606" s="129"/>
      <c r="C606" s="129"/>
      <c r="M606" s="124"/>
    </row>
    <row r="607" spans="1:13" x14ac:dyDescent="0.2">
      <c r="A607" s="129"/>
      <c r="B607" s="129"/>
      <c r="C607" s="129"/>
      <c r="M607" s="124"/>
    </row>
    <row r="608" spans="1:13" x14ac:dyDescent="0.2">
      <c r="A608" s="129"/>
      <c r="B608" s="129"/>
      <c r="C608" s="129"/>
      <c r="M608" s="124"/>
    </row>
    <row r="609" spans="1:13" x14ac:dyDescent="0.2">
      <c r="A609" s="129"/>
      <c r="B609" s="129"/>
      <c r="C609" s="129"/>
      <c r="M609" s="124"/>
    </row>
    <row r="610" spans="1:13" x14ac:dyDescent="0.2">
      <c r="A610" s="129"/>
      <c r="B610" s="129"/>
      <c r="C610" s="129"/>
      <c r="M610" s="124"/>
    </row>
    <row r="611" spans="1:13" x14ac:dyDescent="0.2">
      <c r="A611" s="129"/>
      <c r="B611" s="129"/>
      <c r="C611" s="129"/>
      <c r="M611" s="124"/>
    </row>
    <row r="612" spans="1:13" x14ac:dyDescent="0.2">
      <c r="A612" s="129"/>
      <c r="B612" s="129"/>
      <c r="C612" s="129"/>
      <c r="M612" s="124"/>
    </row>
    <row r="613" spans="1:13" x14ac:dyDescent="0.2">
      <c r="A613" s="129"/>
      <c r="B613" s="129"/>
      <c r="C613" s="129"/>
      <c r="M613" s="124"/>
    </row>
    <row r="614" spans="1:13" x14ac:dyDescent="0.2">
      <c r="A614" s="129"/>
      <c r="B614" s="129"/>
      <c r="C614" s="129"/>
      <c r="M614" s="124"/>
    </row>
    <row r="615" spans="1:13" x14ac:dyDescent="0.2">
      <c r="A615" s="129"/>
      <c r="B615" s="129"/>
      <c r="C615" s="129"/>
      <c r="M615" s="124"/>
    </row>
    <row r="616" spans="1:13" x14ac:dyDescent="0.2">
      <c r="A616" s="129"/>
      <c r="B616" s="129"/>
      <c r="C616" s="129"/>
      <c r="M616" s="124"/>
    </row>
    <row r="617" spans="1:13" x14ac:dyDescent="0.2">
      <c r="A617" s="129"/>
      <c r="B617" s="129"/>
      <c r="C617" s="129"/>
      <c r="M617" s="124"/>
    </row>
    <row r="618" spans="1:13" x14ac:dyDescent="0.2">
      <c r="A618" s="129"/>
      <c r="B618" s="129"/>
      <c r="C618" s="129"/>
      <c r="M618" s="124"/>
    </row>
    <row r="619" spans="1:13" x14ac:dyDescent="0.2">
      <c r="A619" s="129"/>
      <c r="B619" s="129"/>
      <c r="C619" s="129"/>
      <c r="M619" s="124"/>
    </row>
    <row r="620" spans="1:13" x14ac:dyDescent="0.2">
      <c r="A620" s="129"/>
      <c r="B620" s="129"/>
      <c r="C620" s="129"/>
      <c r="M620" s="124"/>
    </row>
    <row r="621" spans="1:13" x14ac:dyDescent="0.2">
      <c r="A621" s="129"/>
      <c r="B621" s="129"/>
      <c r="C621" s="129"/>
      <c r="M621" s="124"/>
    </row>
    <row r="622" spans="1:13" x14ac:dyDescent="0.2">
      <c r="A622" s="129"/>
      <c r="B622" s="129"/>
      <c r="C622" s="129"/>
      <c r="M622" s="124"/>
    </row>
    <row r="623" spans="1:13" x14ac:dyDescent="0.2">
      <c r="A623" s="129"/>
      <c r="B623" s="129"/>
      <c r="C623" s="129"/>
      <c r="M623" s="124"/>
    </row>
    <row r="624" spans="1:13" x14ac:dyDescent="0.2">
      <c r="A624" s="129"/>
      <c r="M624" s="124"/>
    </row>
  </sheetData>
  <mergeCells count="73">
    <mergeCell ref="B324:K324"/>
    <mergeCell ref="B291:K291"/>
    <mergeCell ref="B296:K296"/>
    <mergeCell ref="B302:B306"/>
    <mergeCell ref="C302:C306"/>
    <mergeCell ref="B312:K312"/>
    <mergeCell ref="B317:K317"/>
    <mergeCell ref="J284:J287"/>
    <mergeCell ref="B253:B256"/>
    <mergeCell ref="C253:C256"/>
    <mergeCell ref="E253:E256"/>
    <mergeCell ref="B265:K265"/>
    <mergeCell ref="B268:K268"/>
    <mergeCell ref="B281:B282"/>
    <mergeCell ref="C281:C282"/>
    <mergeCell ref="B284:B287"/>
    <mergeCell ref="C284:C287"/>
    <mergeCell ref="E284:E287"/>
    <mergeCell ref="G284:G287"/>
    <mergeCell ref="H284:H287"/>
    <mergeCell ref="B221:K221"/>
    <mergeCell ref="B231:K231"/>
    <mergeCell ref="B233:K233"/>
    <mergeCell ref="B241:B244"/>
    <mergeCell ref="C241:C244"/>
    <mergeCell ref="E241:E244"/>
    <mergeCell ref="G241:G242"/>
    <mergeCell ref="H241:H242"/>
    <mergeCell ref="I241:I244"/>
    <mergeCell ref="J241:J244"/>
    <mergeCell ref="F243:F244"/>
    <mergeCell ref="B201:K201"/>
    <mergeCell ref="E205:G205"/>
    <mergeCell ref="B206:K206"/>
    <mergeCell ref="B208:K208"/>
    <mergeCell ref="B219:K219"/>
    <mergeCell ref="B192:B196"/>
    <mergeCell ref="C192:C196"/>
    <mergeCell ref="D192:D196"/>
    <mergeCell ref="G192:G196"/>
    <mergeCell ref="H192:H196"/>
    <mergeCell ref="B169:K169"/>
    <mergeCell ref="B183:B187"/>
    <mergeCell ref="C183:C187"/>
    <mergeCell ref="E183:E187"/>
    <mergeCell ref="H183:H187"/>
    <mergeCell ref="I183:I187"/>
    <mergeCell ref="J183:J187"/>
    <mergeCell ref="B162:K162"/>
    <mergeCell ref="B129:B132"/>
    <mergeCell ref="C129:C132"/>
    <mergeCell ref="D129:D132"/>
    <mergeCell ref="E129:E132"/>
    <mergeCell ref="G129:G132"/>
    <mergeCell ref="I129:I132"/>
    <mergeCell ref="J129:J132"/>
    <mergeCell ref="B137:K137"/>
    <mergeCell ref="B139:K139"/>
    <mergeCell ref="B155:B156"/>
    <mergeCell ref="C155:C156"/>
    <mergeCell ref="B69:K69"/>
    <mergeCell ref="B28:K28"/>
    <mergeCell ref="B47:K47"/>
    <mergeCell ref="B49:K49"/>
    <mergeCell ref="B52:B53"/>
    <mergeCell ref="C52:C53"/>
    <mergeCell ref="D52:D53"/>
    <mergeCell ref="F52:F53"/>
    <mergeCell ref="B54:B55"/>
    <mergeCell ref="C54:C55"/>
    <mergeCell ref="G54:G55"/>
    <mergeCell ref="H54:H55"/>
    <mergeCell ref="K54:K55"/>
  </mergeCells>
  <pageMargins left="0.7" right="0.7" top="0.75" bottom="0.75" header="0.3" footer="0.3"/>
  <pageSetup orientation="portrait"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AR597"/>
  <sheetViews>
    <sheetView zoomScale="130" zoomScaleNormal="130" workbookViewId="0"/>
  </sheetViews>
  <sheetFormatPr baseColWidth="10" defaultColWidth="9.1640625" defaultRowHeight="15" x14ac:dyDescent="0.2"/>
  <cols>
    <col min="1" max="1" width="7.5" style="15" customWidth="1"/>
    <col min="2" max="2" width="28.33203125" style="15" customWidth="1"/>
    <col min="3" max="3" width="19.5" style="239" customWidth="1"/>
    <col min="4" max="4" width="44.1640625" style="2222" customWidth="1"/>
    <col min="5" max="5" width="39.1640625" style="15" customWidth="1"/>
    <col min="6" max="6" width="7.5" style="19" customWidth="1"/>
    <col min="7" max="16384" width="9.1640625" style="15"/>
  </cols>
  <sheetData>
    <row r="1" spans="1:44" s="19" customFormat="1" x14ac:dyDescent="0.2">
      <c r="A1" s="97"/>
      <c r="C1" s="309"/>
      <c r="D1" s="2192"/>
      <c r="E1" s="309"/>
    </row>
    <row r="2" spans="1:44" ht="30.75" customHeight="1" thickBot="1" x14ac:dyDescent="0.25">
      <c r="A2" s="13"/>
      <c r="B2" s="13"/>
      <c r="C2" s="240"/>
      <c r="D2" s="2193"/>
      <c r="E2" s="240"/>
      <c r="G2" s="13"/>
      <c r="H2" s="14"/>
      <c r="I2" s="14"/>
      <c r="J2" s="14"/>
      <c r="K2" s="14"/>
      <c r="L2" s="14"/>
      <c r="M2" s="14"/>
      <c r="N2" s="14"/>
      <c r="O2" s="14"/>
      <c r="P2" s="14"/>
      <c r="Q2" s="14"/>
      <c r="R2" s="14"/>
      <c r="S2" s="14"/>
      <c r="T2" s="14"/>
      <c r="U2" s="14"/>
      <c r="V2" s="14"/>
      <c r="W2" s="14"/>
      <c r="X2" s="14"/>
      <c r="Y2" s="14"/>
      <c r="Z2" s="250"/>
      <c r="AA2" s="250"/>
      <c r="AB2" s="250"/>
      <c r="AC2" s="250"/>
      <c r="AD2" s="250"/>
      <c r="AE2" s="250"/>
      <c r="AF2" s="250"/>
      <c r="AG2" s="250"/>
      <c r="AH2" s="250"/>
      <c r="AI2" s="250"/>
      <c r="AJ2" s="250"/>
      <c r="AK2" s="250"/>
      <c r="AL2" s="250"/>
      <c r="AM2" s="250"/>
      <c r="AN2" s="250"/>
      <c r="AO2" s="250"/>
      <c r="AP2" s="250"/>
      <c r="AQ2" s="250"/>
      <c r="AR2" s="250"/>
    </row>
    <row r="3" spans="1:44" s="14" customFormat="1" ht="21" customHeight="1" x14ac:dyDescent="0.2">
      <c r="B3" s="3319" t="s">
        <v>1113</v>
      </c>
      <c r="C3" s="3320"/>
      <c r="D3" s="3320"/>
      <c r="E3" s="3321"/>
      <c r="F3" s="587"/>
      <c r="G3" s="2194"/>
    </row>
    <row r="4" spans="1:44" s="14" customFormat="1" ht="39.75" customHeight="1" x14ac:dyDescent="0.2">
      <c r="B4" s="2195"/>
      <c r="C4" s="324"/>
      <c r="D4" s="2196"/>
      <c r="E4" s="330"/>
      <c r="F4" s="587"/>
    </row>
    <row r="5" spans="1:44" s="14" customFormat="1" ht="46.5" customHeight="1" x14ac:dyDescent="0.2">
      <c r="B5" s="2195"/>
      <c r="C5" s="324"/>
      <c r="D5" s="2196"/>
      <c r="E5" s="330"/>
      <c r="F5" s="587"/>
    </row>
    <row r="6" spans="1:44" s="14" customFormat="1" ht="74.25" customHeight="1" x14ac:dyDescent="0.2">
      <c r="B6" s="2195"/>
      <c r="C6" s="324"/>
      <c r="D6" s="2196"/>
      <c r="E6" s="330"/>
      <c r="F6" s="587"/>
    </row>
    <row r="7" spans="1:44" s="14" customFormat="1" ht="30.75" customHeight="1" x14ac:dyDescent="0.2">
      <c r="B7" s="2195"/>
      <c r="C7" s="324"/>
      <c r="D7" s="2196"/>
      <c r="E7" s="330"/>
      <c r="F7" s="587"/>
    </row>
    <row r="8" spans="1:44" s="14" customFormat="1" ht="14.25" customHeight="1" x14ac:dyDescent="0.2">
      <c r="B8" s="2197"/>
      <c r="C8" s="328"/>
      <c r="D8" s="2198"/>
      <c r="E8" s="331"/>
      <c r="F8" s="587"/>
    </row>
    <row r="9" spans="1:44" s="14" customFormat="1" ht="3" customHeight="1" x14ac:dyDescent="0.2">
      <c r="B9" s="2197"/>
      <c r="C9" s="328"/>
      <c r="D9" s="2198"/>
      <c r="E9" s="331"/>
      <c r="F9" s="587"/>
    </row>
    <row r="10" spans="1:44" s="14" customFormat="1" ht="20.25" customHeight="1" x14ac:dyDescent="0.2">
      <c r="B10" s="2197"/>
      <c r="C10" s="324"/>
      <c r="D10" s="2196"/>
      <c r="E10" s="330"/>
      <c r="F10" s="587"/>
    </row>
    <row r="11" spans="1:44" s="14" customFormat="1" ht="9.75" customHeight="1" x14ac:dyDescent="0.2">
      <c r="B11" s="2197"/>
      <c r="C11" s="328"/>
      <c r="D11" s="2198"/>
      <c r="E11" s="331"/>
      <c r="F11" s="587"/>
    </row>
    <row r="12" spans="1:44" s="14" customFormat="1" ht="17.25" customHeight="1" x14ac:dyDescent="0.2">
      <c r="B12" s="2197"/>
      <c r="C12" s="274"/>
      <c r="D12" s="2196"/>
      <c r="E12" s="330"/>
      <c r="F12" s="587"/>
    </row>
    <row r="13" spans="1:44" s="14" customFormat="1" ht="20.25" customHeight="1" x14ac:dyDescent="0.2">
      <c r="B13" s="2197"/>
      <c r="C13" s="324"/>
      <c r="D13" s="2196"/>
      <c r="E13" s="330"/>
      <c r="F13" s="587"/>
    </row>
    <row r="14" spans="1:44" s="14" customFormat="1" ht="20.25" customHeight="1" x14ac:dyDescent="0.2">
      <c r="B14" s="2195"/>
      <c r="C14" s="241"/>
      <c r="D14" s="2199"/>
      <c r="E14" s="330"/>
      <c r="F14" s="587"/>
    </row>
    <row r="15" spans="1:44" s="14" customFormat="1" ht="28.5" customHeight="1" thickBot="1" x14ac:dyDescent="0.25">
      <c r="B15" s="2200"/>
      <c r="C15" s="325"/>
      <c r="D15" s="2201"/>
      <c r="E15" s="332"/>
      <c r="F15" s="587"/>
    </row>
    <row r="16" spans="1:44" s="14" customFormat="1" ht="7.5" customHeight="1" x14ac:dyDescent="0.2">
      <c r="B16" s="324"/>
      <c r="C16" s="324"/>
      <c r="D16" s="2196"/>
      <c r="E16" s="324"/>
      <c r="F16" s="587"/>
    </row>
    <row r="17" spans="1:43" s="14" customFormat="1" ht="21" customHeight="1" x14ac:dyDescent="0.2">
      <c r="B17" s="324"/>
      <c r="C17" s="324"/>
      <c r="D17" s="2196"/>
      <c r="E17" s="324"/>
      <c r="F17" s="587"/>
    </row>
    <row r="18" spans="1:43" s="14" customFormat="1" ht="30.75" customHeight="1" x14ac:dyDescent="0.2">
      <c r="B18" s="324"/>
      <c r="C18" s="324"/>
      <c r="D18" s="2196"/>
      <c r="E18" s="324"/>
      <c r="F18" s="587"/>
    </row>
    <row r="19" spans="1:43" s="14" customFormat="1" ht="30.75" customHeight="1" x14ac:dyDescent="0.2">
      <c r="B19" s="324"/>
      <c r="C19" s="326"/>
      <c r="D19" s="2196"/>
      <c r="E19" s="324"/>
      <c r="F19" s="587"/>
    </row>
    <row r="20" spans="1:43" s="14" customFormat="1" ht="30.75" customHeight="1" thickBot="1" x14ac:dyDescent="0.25">
      <c r="B20" s="587"/>
      <c r="C20" s="324"/>
      <c r="D20" s="2196"/>
      <c r="E20" s="324"/>
      <c r="F20" s="587"/>
    </row>
    <row r="21" spans="1:43" s="2202" customFormat="1" ht="22.5" customHeight="1" thickBot="1" x14ac:dyDescent="0.25">
      <c r="A21" s="587"/>
      <c r="B21" s="3322"/>
      <c r="C21" s="3323"/>
      <c r="D21" s="3323"/>
      <c r="E21" s="3324"/>
      <c r="F21" s="587"/>
      <c r="G21" s="14"/>
      <c r="H21" s="14"/>
      <c r="I21" s="14"/>
      <c r="J21" s="14"/>
      <c r="K21" s="14"/>
      <c r="L21" s="14"/>
      <c r="M21" s="14"/>
      <c r="N21" s="14"/>
      <c r="O21" s="14"/>
      <c r="P21" s="14"/>
      <c r="Q21" s="14"/>
      <c r="R21" s="14"/>
      <c r="S21" s="14"/>
      <c r="T21" s="14"/>
      <c r="U21" s="14"/>
      <c r="V21" s="14"/>
      <c r="W21" s="14"/>
      <c r="X21" s="14"/>
      <c r="Y21" s="250"/>
      <c r="Z21" s="250"/>
      <c r="AA21" s="250"/>
      <c r="AB21" s="250"/>
      <c r="AC21" s="250"/>
      <c r="AD21" s="250"/>
      <c r="AE21" s="250"/>
      <c r="AF21" s="250"/>
      <c r="AG21" s="250"/>
      <c r="AH21" s="250"/>
      <c r="AI21" s="250"/>
      <c r="AJ21" s="250"/>
      <c r="AK21" s="250"/>
      <c r="AL21" s="250"/>
      <c r="AM21" s="250"/>
      <c r="AN21" s="250"/>
      <c r="AO21" s="250"/>
      <c r="AP21" s="250"/>
      <c r="AQ21" s="250"/>
    </row>
    <row r="22" spans="1:43" ht="25.5" customHeight="1" thickBot="1" x14ac:dyDescent="0.25">
      <c r="A22" s="587"/>
      <c r="B22" s="333" t="s">
        <v>977</v>
      </c>
      <c r="C22" s="327" t="s">
        <v>978</v>
      </c>
      <c r="D22" s="327" t="s">
        <v>979</v>
      </c>
      <c r="E22" s="334" t="s">
        <v>980</v>
      </c>
      <c r="G22" s="13"/>
      <c r="H22" s="13"/>
      <c r="I22" s="13"/>
      <c r="J22" s="13"/>
      <c r="K22" s="13"/>
      <c r="L22" s="14"/>
      <c r="M22" s="14"/>
      <c r="N22" s="14"/>
      <c r="O22" s="14"/>
      <c r="P22" s="14"/>
      <c r="Q22" s="14"/>
      <c r="R22" s="14"/>
      <c r="S22" s="14"/>
      <c r="T22" s="14"/>
      <c r="U22" s="14"/>
      <c r="V22" s="14"/>
      <c r="W22" s="14"/>
      <c r="X22" s="14"/>
      <c r="Y22" s="250"/>
      <c r="Z22" s="250"/>
      <c r="AA22" s="250"/>
      <c r="AB22" s="250"/>
      <c r="AC22" s="250"/>
      <c r="AD22" s="250"/>
      <c r="AE22" s="250"/>
      <c r="AF22" s="250"/>
      <c r="AG22" s="250"/>
      <c r="AH22" s="250"/>
      <c r="AI22" s="250"/>
      <c r="AJ22" s="250"/>
      <c r="AK22" s="250"/>
      <c r="AL22" s="250"/>
      <c r="AM22" s="250"/>
      <c r="AN22" s="250"/>
      <c r="AO22" s="250"/>
      <c r="AP22" s="250"/>
      <c r="AQ22" s="250"/>
    </row>
    <row r="23" spans="1:43" s="2838" customFormat="1" ht="28" x14ac:dyDescent="0.2">
      <c r="A23" s="587"/>
      <c r="B23" s="2841" t="s">
        <v>5851</v>
      </c>
      <c r="C23" s="2842" t="s">
        <v>5672</v>
      </c>
      <c r="D23" s="647" t="s">
        <v>5852</v>
      </c>
      <c r="E23" s="648" t="s">
        <v>5853</v>
      </c>
      <c r="F23" s="587"/>
      <c r="G23" s="13"/>
      <c r="H23" s="13"/>
      <c r="I23" s="13"/>
      <c r="J23" s="13"/>
      <c r="K23" s="13"/>
      <c r="L23" s="14"/>
      <c r="M23" s="14"/>
      <c r="N23" s="14"/>
      <c r="O23" s="14"/>
      <c r="P23" s="14"/>
      <c r="Q23" s="14"/>
      <c r="R23" s="14"/>
      <c r="S23" s="14"/>
      <c r="T23" s="14"/>
      <c r="U23" s="14"/>
      <c r="V23" s="14"/>
      <c r="W23" s="14"/>
      <c r="X23" s="14"/>
      <c r="Y23" s="250"/>
      <c r="Z23" s="250"/>
      <c r="AA23" s="250"/>
      <c r="AB23" s="250"/>
      <c r="AC23" s="250"/>
      <c r="AD23" s="250"/>
      <c r="AE23" s="250"/>
      <c r="AF23" s="250"/>
      <c r="AG23" s="250"/>
      <c r="AH23" s="250"/>
      <c r="AI23" s="250"/>
      <c r="AJ23" s="250"/>
      <c r="AK23" s="250"/>
      <c r="AL23" s="250"/>
      <c r="AM23" s="250"/>
      <c r="AN23" s="250"/>
      <c r="AO23" s="250"/>
      <c r="AP23" s="250"/>
      <c r="AQ23" s="250"/>
    </row>
    <row r="24" spans="1:43" s="2838" customFormat="1" ht="42" x14ac:dyDescent="0.2">
      <c r="A24" s="587"/>
      <c r="B24" s="2843" t="s">
        <v>5826</v>
      </c>
      <c r="C24" s="2844" t="s">
        <v>5672</v>
      </c>
      <c r="D24" s="638" t="s">
        <v>5827</v>
      </c>
      <c r="E24" s="623" t="s">
        <v>5828</v>
      </c>
      <c r="F24" s="587"/>
      <c r="G24" s="13"/>
      <c r="H24" s="13"/>
      <c r="I24" s="13"/>
      <c r="J24" s="13"/>
      <c r="K24" s="13"/>
      <c r="L24" s="14"/>
      <c r="M24" s="14"/>
      <c r="N24" s="14"/>
      <c r="O24" s="14"/>
      <c r="P24" s="14"/>
      <c r="Q24" s="14"/>
      <c r="R24" s="14"/>
      <c r="S24" s="14"/>
      <c r="T24" s="14"/>
      <c r="U24" s="14"/>
      <c r="V24" s="14"/>
      <c r="W24" s="14"/>
      <c r="X24" s="14"/>
      <c r="Y24" s="250"/>
      <c r="Z24" s="250"/>
      <c r="AA24" s="250"/>
      <c r="AB24" s="250"/>
      <c r="AC24" s="250"/>
      <c r="AD24" s="250"/>
      <c r="AE24" s="250"/>
      <c r="AF24" s="250"/>
      <c r="AG24" s="250"/>
      <c r="AH24" s="250"/>
      <c r="AI24" s="250"/>
      <c r="AJ24" s="250"/>
      <c r="AK24" s="250"/>
      <c r="AL24" s="250"/>
      <c r="AM24" s="250"/>
      <c r="AN24" s="250"/>
      <c r="AO24" s="250"/>
      <c r="AP24" s="250"/>
      <c r="AQ24" s="250"/>
    </row>
    <row r="25" spans="1:43" s="2824" customFormat="1" ht="14.25" customHeight="1" x14ac:dyDescent="0.2">
      <c r="A25" s="13"/>
      <c r="B25" s="3306" t="s">
        <v>985</v>
      </c>
      <c r="C25" s="3307"/>
      <c r="D25" s="3307"/>
      <c r="E25" s="3308"/>
      <c r="F25" s="19"/>
      <c r="G25" s="252"/>
      <c r="H25" s="252"/>
      <c r="I25" s="252"/>
      <c r="J25" s="252"/>
      <c r="K25" s="13"/>
      <c r="L25" s="14"/>
      <c r="M25" s="14"/>
      <c r="N25" s="14"/>
      <c r="O25" s="14"/>
      <c r="P25" s="14"/>
      <c r="Q25" s="14"/>
      <c r="R25" s="14"/>
      <c r="S25" s="14"/>
      <c r="T25" s="14"/>
      <c r="U25" s="14"/>
      <c r="V25" s="14"/>
      <c r="W25" s="14"/>
      <c r="X25" s="14"/>
      <c r="Y25" s="250"/>
      <c r="Z25" s="250"/>
      <c r="AA25" s="250"/>
      <c r="AB25" s="250"/>
      <c r="AC25" s="250"/>
      <c r="AD25" s="250"/>
      <c r="AE25" s="250"/>
      <c r="AF25" s="250"/>
      <c r="AG25" s="250"/>
      <c r="AH25" s="250"/>
      <c r="AI25" s="250"/>
      <c r="AJ25" s="250"/>
      <c r="AK25" s="250"/>
      <c r="AL25" s="250"/>
      <c r="AM25" s="250"/>
      <c r="AN25" s="250"/>
      <c r="AO25" s="250"/>
      <c r="AP25" s="250"/>
      <c r="AQ25" s="250"/>
    </row>
    <row r="26" spans="1:43" s="2824" customFormat="1" ht="112" x14ac:dyDescent="0.2">
      <c r="A26" s="587"/>
      <c r="B26" s="2826" t="s">
        <v>5714</v>
      </c>
      <c r="C26" s="2827" t="s">
        <v>5672</v>
      </c>
      <c r="D26" s="638" t="s">
        <v>5750</v>
      </c>
      <c r="E26" s="623" t="s">
        <v>5751</v>
      </c>
      <c r="F26" s="587"/>
      <c r="G26" s="13"/>
      <c r="H26" s="13"/>
      <c r="I26" s="13"/>
      <c r="J26" s="13"/>
      <c r="K26" s="13"/>
      <c r="L26" s="14"/>
      <c r="M26" s="14"/>
      <c r="N26" s="14"/>
      <c r="O26" s="14"/>
      <c r="P26" s="14"/>
      <c r="Q26" s="14"/>
      <c r="R26" s="14"/>
      <c r="S26" s="14"/>
      <c r="T26" s="14"/>
      <c r="U26" s="14"/>
      <c r="V26" s="14"/>
      <c r="W26" s="14"/>
      <c r="X26" s="14"/>
      <c r="Y26" s="250"/>
      <c r="Z26" s="250"/>
      <c r="AA26" s="250"/>
      <c r="AB26" s="250"/>
      <c r="AC26" s="250"/>
      <c r="AD26" s="250"/>
      <c r="AE26" s="250"/>
      <c r="AF26" s="250"/>
      <c r="AG26" s="250"/>
      <c r="AH26" s="250"/>
      <c r="AI26" s="250"/>
      <c r="AJ26" s="250"/>
      <c r="AK26" s="250"/>
      <c r="AL26" s="250"/>
      <c r="AM26" s="250"/>
      <c r="AN26" s="250"/>
      <c r="AO26" s="250"/>
      <c r="AP26" s="250"/>
      <c r="AQ26" s="250"/>
    </row>
    <row r="27" spans="1:43" s="2824" customFormat="1" ht="84" x14ac:dyDescent="0.2">
      <c r="A27" s="587"/>
      <c r="B27" s="2828" t="s">
        <v>5709</v>
      </c>
      <c r="C27" s="2825" t="s">
        <v>5672</v>
      </c>
      <c r="D27" s="647" t="s">
        <v>5710</v>
      </c>
      <c r="E27" s="648" t="s">
        <v>5711</v>
      </c>
      <c r="F27" s="587"/>
      <c r="G27" s="13"/>
      <c r="H27" s="13"/>
      <c r="I27" s="13"/>
      <c r="J27" s="13"/>
      <c r="K27" s="13"/>
      <c r="L27" s="14"/>
      <c r="M27" s="14"/>
      <c r="N27" s="14"/>
      <c r="O27" s="14"/>
      <c r="P27" s="14"/>
      <c r="Q27" s="14"/>
      <c r="R27" s="14"/>
      <c r="S27" s="14"/>
      <c r="T27" s="14"/>
      <c r="U27" s="14"/>
      <c r="V27" s="14"/>
      <c r="W27" s="14"/>
      <c r="X27" s="14"/>
      <c r="Y27" s="250"/>
      <c r="Z27" s="250"/>
      <c r="AA27" s="250"/>
      <c r="AB27" s="250"/>
      <c r="AC27" s="250"/>
      <c r="AD27" s="250"/>
      <c r="AE27" s="250"/>
      <c r="AF27" s="250"/>
      <c r="AG27" s="250"/>
      <c r="AH27" s="250"/>
      <c r="AI27" s="250"/>
      <c r="AJ27" s="250"/>
      <c r="AK27" s="250"/>
      <c r="AL27" s="250"/>
      <c r="AM27" s="250"/>
      <c r="AN27" s="250"/>
      <c r="AO27" s="250"/>
      <c r="AP27" s="250"/>
      <c r="AQ27" s="250"/>
    </row>
    <row r="28" spans="1:43" s="2824" customFormat="1" ht="28" x14ac:dyDescent="0.2">
      <c r="A28" s="587"/>
      <c r="B28" s="2826" t="s">
        <v>5705</v>
      </c>
      <c r="C28" s="2827" t="s">
        <v>5672</v>
      </c>
      <c r="D28" s="638" t="s">
        <v>5752</v>
      </c>
      <c r="E28" s="623" t="s">
        <v>5706</v>
      </c>
      <c r="F28" s="587"/>
      <c r="G28" s="13"/>
      <c r="H28" s="13"/>
      <c r="I28" s="13"/>
      <c r="J28" s="13"/>
      <c r="K28" s="13"/>
      <c r="L28" s="14"/>
      <c r="M28" s="14"/>
      <c r="N28" s="14"/>
      <c r="O28" s="14"/>
      <c r="P28" s="14"/>
      <c r="Q28" s="14"/>
      <c r="R28" s="14"/>
      <c r="S28" s="14"/>
      <c r="T28" s="14"/>
      <c r="U28" s="14"/>
      <c r="V28" s="14"/>
      <c r="W28" s="14"/>
      <c r="X28" s="14"/>
      <c r="Y28" s="250"/>
      <c r="Z28" s="250"/>
      <c r="AA28" s="250"/>
      <c r="AB28" s="250"/>
      <c r="AC28" s="250"/>
      <c r="AD28" s="250"/>
      <c r="AE28" s="250"/>
      <c r="AF28" s="250"/>
      <c r="AG28" s="250"/>
      <c r="AH28" s="250"/>
      <c r="AI28" s="250"/>
      <c r="AJ28" s="250"/>
      <c r="AK28" s="250"/>
      <c r="AL28" s="250"/>
      <c r="AM28" s="250"/>
      <c r="AN28" s="250"/>
      <c r="AO28" s="250"/>
      <c r="AP28" s="250"/>
      <c r="AQ28" s="250"/>
    </row>
    <row r="29" spans="1:43" s="2824" customFormat="1" ht="28" x14ac:dyDescent="0.2">
      <c r="A29" s="587"/>
      <c r="B29" s="2826" t="s">
        <v>5679</v>
      </c>
      <c r="C29" s="2827" t="s">
        <v>5672</v>
      </c>
      <c r="D29" s="638" t="s">
        <v>5680</v>
      </c>
      <c r="E29" s="623" t="s">
        <v>5681</v>
      </c>
      <c r="F29" s="587"/>
      <c r="G29" s="13"/>
      <c r="H29" s="13"/>
      <c r="I29" s="13"/>
      <c r="J29" s="13"/>
      <c r="K29" s="13"/>
      <c r="L29" s="14"/>
      <c r="M29" s="14"/>
      <c r="N29" s="14"/>
      <c r="O29" s="14"/>
      <c r="P29" s="14"/>
      <c r="Q29" s="14"/>
      <c r="R29" s="14"/>
      <c r="S29" s="14"/>
      <c r="T29" s="14"/>
      <c r="U29" s="14"/>
      <c r="V29" s="14"/>
      <c r="W29" s="14"/>
      <c r="X29" s="14"/>
      <c r="Y29" s="250"/>
      <c r="Z29" s="250"/>
      <c r="AA29" s="250"/>
      <c r="AB29" s="250"/>
      <c r="AC29" s="250"/>
      <c r="AD29" s="250"/>
      <c r="AE29" s="250"/>
      <c r="AF29" s="250"/>
      <c r="AG29" s="250"/>
      <c r="AH29" s="250"/>
      <c r="AI29" s="250"/>
      <c r="AJ29" s="250"/>
      <c r="AK29" s="250"/>
      <c r="AL29" s="250"/>
      <c r="AM29" s="250"/>
      <c r="AN29" s="250"/>
      <c r="AO29" s="250"/>
      <c r="AP29" s="250"/>
      <c r="AQ29" s="250"/>
    </row>
    <row r="30" spans="1:43" s="2816" customFormat="1" ht="56" x14ac:dyDescent="0.2">
      <c r="A30" s="587"/>
      <c r="B30" s="2817" t="s">
        <v>5641</v>
      </c>
      <c r="C30" s="2827" t="s">
        <v>5672</v>
      </c>
      <c r="D30" s="638" t="s">
        <v>5567</v>
      </c>
      <c r="E30" s="623" t="s">
        <v>5568</v>
      </c>
      <c r="F30" s="587"/>
      <c r="G30" s="13"/>
      <c r="H30" s="13"/>
      <c r="I30" s="13"/>
      <c r="J30" s="13"/>
      <c r="K30" s="13"/>
      <c r="L30" s="14"/>
      <c r="M30" s="14"/>
      <c r="N30" s="14"/>
      <c r="O30" s="14"/>
      <c r="P30" s="14"/>
      <c r="Q30" s="14"/>
      <c r="R30" s="14"/>
      <c r="S30" s="14"/>
      <c r="T30" s="14"/>
      <c r="U30" s="14"/>
      <c r="V30" s="14"/>
      <c r="W30" s="14"/>
      <c r="X30" s="14"/>
      <c r="Y30" s="250"/>
      <c r="Z30" s="250"/>
      <c r="AA30" s="250"/>
      <c r="AB30" s="250"/>
      <c r="AC30" s="250"/>
      <c r="AD30" s="250"/>
      <c r="AE30" s="250"/>
      <c r="AF30" s="250"/>
      <c r="AG30" s="250"/>
      <c r="AH30" s="250"/>
      <c r="AI30" s="250"/>
      <c r="AJ30" s="250"/>
      <c r="AK30" s="250"/>
      <c r="AL30" s="250"/>
      <c r="AM30" s="250"/>
      <c r="AN30" s="250"/>
      <c r="AO30" s="250"/>
      <c r="AP30" s="250"/>
      <c r="AQ30" s="250"/>
    </row>
    <row r="31" spans="1:43" s="2816" customFormat="1" ht="84" x14ac:dyDescent="0.2">
      <c r="A31" s="587"/>
      <c r="B31" s="2817" t="s">
        <v>5559</v>
      </c>
      <c r="C31" s="2818" t="s">
        <v>5672</v>
      </c>
      <c r="D31" s="638" t="s">
        <v>5560</v>
      </c>
      <c r="E31" s="623" t="s">
        <v>5642</v>
      </c>
      <c r="F31" s="587"/>
      <c r="G31" s="13"/>
      <c r="H31" s="13"/>
      <c r="I31" s="13"/>
      <c r="J31" s="13"/>
      <c r="K31" s="13"/>
      <c r="L31" s="14"/>
      <c r="M31" s="14"/>
      <c r="N31" s="14"/>
      <c r="O31" s="14"/>
      <c r="P31" s="14"/>
      <c r="Q31" s="14"/>
      <c r="R31" s="14"/>
      <c r="S31" s="14"/>
      <c r="T31" s="14"/>
      <c r="U31" s="14"/>
      <c r="V31" s="14"/>
      <c r="W31" s="14"/>
      <c r="X31" s="14"/>
      <c r="Y31" s="250"/>
      <c r="Z31" s="250"/>
      <c r="AA31" s="250"/>
      <c r="AB31" s="250"/>
      <c r="AC31" s="250"/>
      <c r="AD31" s="250"/>
      <c r="AE31" s="250"/>
      <c r="AF31" s="250"/>
      <c r="AG31" s="250"/>
      <c r="AH31" s="250"/>
      <c r="AI31" s="250"/>
      <c r="AJ31" s="250"/>
      <c r="AK31" s="250"/>
      <c r="AL31" s="250"/>
      <c r="AM31" s="250"/>
      <c r="AN31" s="250"/>
      <c r="AO31" s="250"/>
      <c r="AP31" s="250"/>
      <c r="AQ31" s="250"/>
    </row>
    <row r="32" spans="1:43" s="2801" customFormat="1" ht="28" x14ac:dyDescent="0.2">
      <c r="A32" s="587"/>
      <c r="B32" s="2804" t="s">
        <v>5498</v>
      </c>
      <c r="C32" s="2805" t="s">
        <v>981</v>
      </c>
      <c r="D32" s="638" t="s">
        <v>5497</v>
      </c>
      <c r="E32" s="623" t="s">
        <v>5499</v>
      </c>
      <c r="F32" s="587"/>
      <c r="G32" s="13"/>
      <c r="H32" s="13"/>
      <c r="I32" s="13"/>
      <c r="J32" s="13"/>
      <c r="K32" s="13"/>
      <c r="L32" s="14"/>
      <c r="M32" s="14"/>
      <c r="N32" s="14"/>
      <c r="O32" s="14"/>
      <c r="P32" s="14"/>
      <c r="Q32" s="14"/>
      <c r="R32" s="14"/>
      <c r="S32" s="14"/>
      <c r="T32" s="14"/>
      <c r="U32" s="14"/>
      <c r="V32" s="14"/>
      <c r="W32" s="14"/>
      <c r="X32" s="14"/>
      <c r="Y32" s="250"/>
      <c r="Z32" s="250"/>
      <c r="AA32" s="250"/>
      <c r="AB32" s="250"/>
      <c r="AC32" s="250"/>
      <c r="AD32" s="250"/>
      <c r="AE32" s="250"/>
      <c r="AF32" s="250"/>
      <c r="AG32" s="250"/>
      <c r="AH32" s="250"/>
      <c r="AI32" s="250"/>
      <c r="AJ32" s="250"/>
      <c r="AK32" s="250"/>
      <c r="AL32" s="250"/>
      <c r="AM32" s="250"/>
      <c r="AN32" s="250"/>
      <c r="AO32" s="250"/>
      <c r="AP32" s="250"/>
      <c r="AQ32" s="250"/>
    </row>
    <row r="33" spans="1:43" s="2788" customFormat="1" ht="140" x14ac:dyDescent="0.2">
      <c r="A33" s="587"/>
      <c r="B33" s="2790" t="s">
        <v>5428</v>
      </c>
      <c r="C33" s="2791" t="s">
        <v>981</v>
      </c>
      <c r="D33" s="638" t="s">
        <v>5429</v>
      </c>
      <c r="E33" s="623" t="s">
        <v>5430</v>
      </c>
      <c r="F33" s="587"/>
      <c r="G33" s="13"/>
      <c r="H33" s="13"/>
      <c r="I33" s="13"/>
      <c r="J33" s="13"/>
      <c r="K33" s="13"/>
      <c r="L33" s="14"/>
      <c r="M33" s="14"/>
      <c r="N33" s="14"/>
      <c r="O33" s="14"/>
      <c r="P33" s="14"/>
      <c r="Q33" s="14"/>
      <c r="R33" s="14"/>
      <c r="S33" s="14"/>
      <c r="T33" s="14"/>
      <c r="U33" s="14"/>
      <c r="V33" s="14"/>
      <c r="W33" s="14"/>
      <c r="X33" s="14"/>
      <c r="Y33" s="250"/>
      <c r="Z33" s="250"/>
      <c r="AA33" s="250"/>
      <c r="AB33" s="250"/>
      <c r="AC33" s="250"/>
      <c r="AD33" s="250"/>
      <c r="AE33" s="250"/>
      <c r="AF33" s="250"/>
      <c r="AG33" s="250"/>
      <c r="AH33" s="250"/>
      <c r="AI33" s="250"/>
      <c r="AJ33" s="250"/>
      <c r="AK33" s="250"/>
      <c r="AL33" s="250"/>
      <c r="AM33" s="250"/>
      <c r="AN33" s="250"/>
      <c r="AO33" s="250"/>
      <c r="AP33" s="250"/>
      <c r="AQ33" s="250"/>
    </row>
    <row r="34" spans="1:43" s="2788" customFormat="1" ht="66.75" customHeight="1" x14ac:dyDescent="0.2">
      <c r="A34" s="587"/>
      <c r="B34" s="2790" t="s">
        <v>5383</v>
      </c>
      <c r="C34" s="2791" t="s">
        <v>981</v>
      </c>
      <c r="D34" s="638" t="s">
        <v>5453</v>
      </c>
      <c r="E34" s="623" t="s">
        <v>5382</v>
      </c>
      <c r="F34" s="587"/>
      <c r="G34" s="13"/>
      <c r="H34" s="13"/>
      <c r="I34" s="13"/>
      <c r="J34" s="13"/>
      <c r="K34" s="13"/>
      <c r="L34" s="14"/>
      <c r="M34" s="14"/>
      <c r="N34" s="14"/>
      <c r="O34" s="14"/>
      <c r="P34" s="14"/>
      <c r="Q34" s="14"/>
      <c r="R34" s="14"/>
      <c r="S34" s="14"/>
      <c r="T34" s="14"/>
      <c r="U34" s="14"/>
      <c r="V34" s="14"/>
      <c r="W34" s="14"/>
      <c r="X34" s="14"/>
      <c r="Y34" s="250"/>
      <c r="Z34" s="250"/>
      <c r="AA34" s="250"/>
      <c r="AB34" s="250"/>
      <c r="AC34" s="250"/>
      <c r="AD34" s="250"/>
      <c r="AE34" s="250"/>
      <c r="AF34" s="250"/>
      <c r="AG34" s="250"/>
      <c r="AH34" s="250"/>
      <c r="AI34" s="250"/>
      <c r="AJ34" s="250"/>
      <c r="AK34" s="250"/>
      <c r="AL34" s="250"/>
      <c r="AM34" s="250"/>
      <c r="AN34" s="250"/>
      <c r="AO34" s="250"/>
      <c r="AP34" s="250"/>
      <c r="AQ34" s="250"/>
    </row>
    <row r="35" spans="1:43" s="2770" customFormat="1" ht="66.75" customHeight="1" x14ac:dyDescent="0.2">
      <c r="A35" s="587"/>
      <c r="B35" s="2773" t="s">
        <v>5250</v>
      </c>
      <c r="C35" s="2774" t="s">
        <v>981</v>
      </c>
      <c r="D35" s="638" t="s">
        <v>5251</v>
      </c>
      <c r="E35" s="623" t="s">
        <v>5258</v>
      </c>
      <c r="F35" s="587"/>
      <c r="G35" s="13"/>
      <c r="H35" s="13"/>
      <c r="I35" s="13"/>
      <c r="J35" s="13"/>
      <c r="K35" s="13"/>
      <c r="L35" s="14"/>
      <c r="M35" s="14"/>
      <c r="N35" s="14"/>
      <c r="O35" s="14"/>
      <c r="P35" s="14"/>
      <c r="Q35" s="14"/>
      <c r="R35" s="14"/>
      <c r="S35" s="14"/>
      <c r="T35" s="14"/>
      <c r="U35" s="14"/>
      <c r="V35" s="14"/>
      <c r="W35" s="14"/>
      <c r="X35" s="14"/>
      <c r="Y35" s="250"/>
      <c r="Z35" s="250"/>
      <c r="AA35" s="250"/>
      <c r="AB35" s="250"/>
      <c r="AC35" s="250"/>
      <c r="AD35" s="250"/>
      <c r="AE35" s="250"/>
      <c r="AF35" s="250"/>
      <c r="AG35" s="250"/>
      <c r="AH35" s="250"/>
      <c r="AI35" s="250"/>
      <c r="AJ35" s="250"/>
      <c r="AK35" s="250"/>
      <c r="AL35" s="250"/>
      <c r="AM35" s="250"/>
      <c r="AN35" s="250"/>
      <c r="AO35" s="250"/>
      <c r="AP35" s="250"/>
      <c r="AQ35" s="250"/>
    </row>
    <row r="36" spans="1:43" s="2721" customFormat="1" ht="66.75" customHeight="1" x14ac:dyDescent="0.2">
      <c r="A36" s="587"/>
      <c r="B36" s="2722" t="s">
        <v>5061</v>
      </c>
      <c r="C36" s="2723" t="s">
        <v>981</v>
      </c>
      <c r="D36" s="638" t="s">
        <v>5063</v>
      </c>
      <c r="E36" s="623" t="s">
        <v>5062</v>
      </c>
      <c r="F36" s="587"/>
      <c r="G36" s="13"/>
      <c r="H36" s="13"/>
      <c r="I36" s="13"/>
      <c r="J36" s="13"/>
      <c r="K36" s="13"/>
      <c r="L36" s="14"/>
      <c r="M36" s="14"/>
      <c r="N36" s="14"/>
      <c r="O36" s="14"/>
      <c r="P36" s="14"/>
      <c r="Q36" s="14"/>
      <c r="R36" s="14"/>
      <c r="S36" s="14"/>
      <c r="T36" s="14"/>
      <c r="U36" s="14"/>
      <c r="V36" s="14"/>
      <c r="W36" s="14"/>
      <c r="X36" s="14"/>
      <c r="Y36" s="250"/>
      <c r="Z36" s="250"/>
      <c r="AA36" s="250"/>
      <c r="AB36" s="250"/>
      <c r="AC36" s="250"/>
      <c r="AD36" s="250"/>
      <c r="AE36" s="250"/>
      <c r="AF36" s="250"/>
      <c r="AG36" s="250"/>
      <c r="AH36" s="250"/>
      <c r="AI36" s="250"/>
      <c r="AJ36" s="250"/>
      <c r="AK36" s="250"/>
      <c r="AL36" s="250"/>
      <c r="AM36" s="250"/>
      <c r="AN36" s="250"/>
      <c r="AO36" s="250"/>
      <c r="AP36" s="250"/>
      <c r="AQ36" s="250"/>
    </row>
    <row r="37" spans="1:43" s="2711" customFormat="1" ht="66.75" customHeight="1" x14ac:dyDescent="0.2">
      <c r="A37" s="587"/>
      <c r="B37" s="2715" t="s">
        <v>4986</v>
      </c>
      <c r="C37" s="2716" t="s">
        <v>981</v>
      </c>
      <c r="D37" s="638" t="s">
        <v>4987</v>
      </c>
      <c r="E37" s="623" t="s">
        <v>4988</v>
      </c>
      <c r="F37" s="587"/>
      <c r="G37" s="13"/>
      <c r="H37" s="13"/>
      <c r="I37" s="13"/>
      <c r="J37" s="13"/>
      <c r="K37" s="13"/>
      <c r="L37" s="14"/>
      <c r="M37" s="14"/>
      <c r="N37" s="14"/>
      <c r="O37" s="14"/>
      <c r="P37" s="14"/>
      <c r="Q37" s="14"/>
      <c r="R37" s="14"/>
      <c r="S37" s="14"/>
      <c r="T37" s="14"/>
      <c r="U37" s="14"/>
      <c r="V37" s="14"/>
      <c r="W37" s="14"/>
      <c r="X37" s="14"/>
      <c r="Y37" s="250"/>
      <c r="Z37" s="250"/>
      <c r="AA37" s="250"/>
      <c r="AB37" s="250"/>
      <c r="AC37" s="250"/>
      <c r="AD37" s="250"/>
      <c r="AE37" s="250"/>
      <c r="AF37" s="250"/>
      <c r="AG37" s="250"/>
      <c r="AH37" s="250"/>
      <c r="AI37" s="250"/>
      <c r="AJ37" s="250"/>
      <c r="AK37" s="250"/>
      <c r="AL37" s="250"/>
      <c r="AM37" s="250"/>
      <c r="AN37" s="250"/>
      <c r="AO37" s="250"/>
      <c r="AP37" s="250"/>
      <c r="AQ37" s="250"/>
    </row>
    <row r="38" spans="1:43" s="2551" customFormat="1" ht="66.75" customHeight="1" x14ac:dyDescent="0.2">
      <c r="A38" s="587"/>
      <c r="B38" s="2558" t="s">
        <v>4844</v>
      </c>
      <c r="C38" s="2559" t="s">
        <v>981</v>
      </c>
      <c r="D38" s="638" t="s">
        <v>4765</v>
      </c>
      <c r="E38" s="623" t="s">
        <v>4766</v>
      </c>
      <c r="F38" s="587"/>
      <c r="G38" s="13"/>
      <c r="H38" s="13"/>
      <c r="I38" s="13"/>
      <c r="J38" s="13"/>
      <c r="K38" s="13"/>
      <c r="L38" s="14"/>
      <c r="M38" s="14"/>
      <c r="N38" s="14"/>
      <c r="O38" s="14"/>
      <c r="P38" s="14"/>
      <c r="Q38" s="14"/>
      <c r="R38" s="14"/>
      <c r="S38" s="14"/>
      <c r="T38" s="14"/>
      <c r="U38" s="14"/>
      <c r="V38" s="14"/>
      <c r="W38" s="14"/>
      <c r="X38" s="14"/>
      <c r="Y38" s="250"/>
      <c r="Z38" s="250"/>
      <c r="AA38" s="250"/>
      <c r="AB38" s="250"/>
      <c r="AC38" s="250"/>
      <c r="AD38" s="250"/>
      <c r="AE38" s="250"/>
      <c r="AF38" s="250"/>
      <c r="AG38" s="250"/>
      <c r="AH38" s="250"/>
      <c r="AI38" s="250"/>
      <c r="AJ38" s="250"/>
      <c r="AK38" s="250"/>
      <c r="AL38" s="250"/>
      <c r="AM38" s="250"/>
      <c r="AN38" s="250"/>
      <c r="AO38" s="250"/>
      <c r="AP38" s="250"/>
      <c r="AQ38" s="250"/>
    </row>
    <row r="39" spans="1:43" s="2223" customFormat="1" ht="66.75" customHeight="1" x14ac:dyDescent="0.2">
      <c r="A39" s="587"/>
      <c r="B39" s="2226" t="s">
        <v>4733</v>
      </c>
      <c r="C39" s="2227" t="s">
        <v>981</v>
      </c>
      <c r="D39" s="638" t="s">
        <v>4734</v>
      </c>
      <c r="E39" s="623" t="s">
        <v>4735</v>
      </c>
      <c r="F39" s="587"/>
      <c r="G39" s="13"/>
      <c r="H39" s="13"/>
      <c r="I39" s="13"/>
      <c r="J39" s="13"/>
      <c r="K39" s="13"/>
      <c r="L39" s="14"/>
      <c r="M39" s="14"/>
      <c r="N39" s="14"/>
      <c r="O39" s="14"/>
      <c r="P39" s="14"/>
      <c r="Q39" s="14"/>
      <c r="R39" s="14"/>
      <c r="S39" s="14"/>
      <c r="T39" s="14"/>
      <c r="U39" s="14"/>
      <c r="V39" s="14"/>
      <c r="W39" s="14"/>
      <c r="X39" s="14"/>
      <c r="Y39" s="250"/>
      <c r="Z39" s="250"/>
      <c r="AA39" s="250"/>
      <c r="AB39" s="250"/>
      <c r="AC39" s="250"/>
      <c r="AD39" s="250"/>
      <c r="AE39" s="250"/>
      <c r="AF39" s="250"/>
      <c r="AG39" s="250"/>
      <c r="AH39" s="250"/>
      <c r="AI39" s="250"/>
      <c r="AJ39" s="250"/>
      <c r="AK39" s="250"/>
      <c r="AL39" s="250"/>
      <c r="AM39" s="250"/>
      <c r="AN39" s="250"/>
      <c r="AO39" s="250"/>
      <c r="AP39" s="250"/>
      <c r="AQ39" s="250"/>
    </row>
    <row r="40" spans="1:43" ht="66.75" customHeight="1" x14ac:dyDescent="0.2">
      <c r="A40" s="587"/>
      <c r="B40" s="854" t="s">
        <v>4628</v>
      </c>
      <c r="C40" s="855" t="s">
        <v>981</v>
      </c>
      <c r="D40" s="638" t="s">
        <v>4625</v>
      </c>
      <c r="E40" s="623" t="s">
        <v>4626</v>
      </c>
      <c r="F40" s="587"/>
      <c r="G40" s="13"/>
      <c r="H40" s="13"/>
      <c r="I40" s="13"/>
      <c r="J40" s="13"/>
      <c r="K40" s="13"/>
      <c r="L40" s="14"/>
      <c r="M40" s="14"/>
      <c r="N40" s="14"/>
      <c r="O40" s="14"/>
      <c r="P40" s="14"/>
      <c r="Q40" s="14"/>
      <c r="R40" s="14"/>
      <c r="S40" s="14"/>
      <c r="T40" s="14"/>
      <c r="U40" s="14"/>
      <c r="V40" s="14"/>
      <c r="W40" s="14"/>
      <c r="X40" s="14"/>
      <c r="Y40" s="250"/>
      <c r="Z40" s="250"/>
      <c r="AA40" s="250"/>
      <c r="AB40" s="250"/>
      <c r="AC40" s="250"/>
      <c r="AD40" s="250"/>
      <c r="AE40" s="250"/>
      <c r="AF40" s="250"/>
      <c r="AG40" s="250"/>
      <c r="AH40" s="250"/>
      <c r="AI40" s="250"/>
      <c r="AJ40" s="250"/>
      <c r="AK40" s="250"/>
      <c r="AL40" s="250"/>
      <c r="AM40" s="250"/>
      <c r="AN40" s="250"/>
      <c r="AO40" s="250"/>
      <c r="AP40" s="250"/>
      <c r="AQ40" s="250"/>
    </row>
    <row r="41" spans="1:43" ht="150" customHeight="1" x14ac:dyDescent="0.2">
      <c r="A41" s="587"/>
      <c r="B41" s="857" t="s">
        <v>3073</v>
      </c>
      <c r="C41" s="855" t="s">
        <v>981</v>
      </c>
      <c r="D41" s="638" t="s">
        <v>4420</v>
      </c>
      <c r="E41" s="623" t="s">
        <v>4421</v>
      </c>
      <c r="F41" s="587"/>
      <c r="G41" s="13"/>
      <c r="H41" s="13"/>
      <c r="I41" s="13"/>
      <c r="J41" s="13"/>
      <c r="K41" s="13"/>
      <c r="L41" s="14"/>
      <c r="M41" s="14"/>
      <c r="N41" s="14"/>
      <c r="O41" s="14"/>
      <c r="P41" s="14"/>
      <c r="Q41" s="14"/>
      <c r="R41" s="14"/>
      <c r="S41" s="14"/>
      <c r="T41" s="14"/>
      <c r="U41" s="14"/>
      <c r="V41" s="14"/>
      <c r="W41" s="14"/>
      <c r="X41" s="14"/>
      <c r="Y41" s="250"/>
      <c r="Z41" s="250"/>
      <c r="AA41" s="250"/>
      <c r="AB41" s="250"/>
      <c r="AC41" s="250"/>
      <c r="AD41" s="250"/>
      <c r="AE41" s="250"/>
      <c r="AF41" s="250"/>
      <c r="AG41" s="250"/>
      <c r="AH41" s="250"/>
      <c r="AI41" s="250"/>
      <c r="AJ41" s="250"/>
      <c r="AK41" s="250"/>
      <c r="AL41" s="250"/>
      <c r="AM41" s="250"/>
      <c r="AN41" s="250"/>
      <c r="AO41" s="250"/>
      <c r="AP41" s="250"/>
      <c r="AQ41" s="250"/>
    </row>
    <row r="42" spans="1:43" ht="78" customHeight="1" x14ac:dyDescent="0.2">
      <c r="A42" s="587"/>
      <c r="B42" s="857" t="s">
        <v>4176</v>
      </c>
      <c r="C42" s="855" t="s">
        <v>981</v>
      </c>
      <c r="D42" s="638" t="s">
        <v>4255</v>
      </c>
      <c r="E42" s="623" t="s">
        <v>4177</v>
      </c>
      <c r="F42" s="587"/>
      <c r="G42" s="13"/>
      <c r="H42" s="13"/>
      <c r="I42" s="13"/>
      <c r="J42" s="13"/>
      <c r="K42" s="13"/>
      <c r="L42" s="14"/>
      <c r="M42" s="14"/>
      <c r="N42" s="14"/>
      <c r="O42" s="14"/>
      <c r="P42" s="14"/>
      <c r="Q42" s="14"/>
      <c r="R42" s="14"/>
      <c r="S42" s="14"/>
      <c r="T42" s="14"/>
      <c r="U42" s="14"/>
      <c r="V42" s="14"/>
      <c r="W42" s="14"/>
      <c r="X42" s="14"/>
      <c r="Y42" s="250"/>
      <c r="Z42" s="250"/>
      <c r="AA42" s="250"/>
      <c r="AB42" s="250"/>
      <c r="AC42" s="250"/>
      <c r="AD42" s="250"/>
      <c r="AE42" s="250"/>
      <c r="AF42" s="250"/>
      <c r="AG42" s="250"/>
      <c r="AH42" s="250"/>
      <c r="AI42" s="250"/>
      <c r="AJ42" s="250"/>
      <c r="AK42" s="250"/>
      <c r="AL42" s="250"/>
      <c r="AM42" s="250"/>
      <c r="AN42" s="250"/>
      <c r="AO42" s="250"/>
      <c r="AP42" s="250"/>
      <c r="AQ42" s="250"/>
    </row>
    <row r="43" spans="1:43" ht="50.25" customHeight="1" x14ac:dyDescent="0.2">
      <c r="A43" s="587"/>
      <c r="B43" s="857" t="s">
        <v>4178</v>
      </c>
      <c r="C43" s="855" t="s">
        <v>981</v>
      </c>
      <c r="D43" s="638" t="s">
        <v>4179</v>
      </c>
      <c r="E43" s="623" t="s">
        <v>4180</v>
      </c>
      <c r="F43" s="587"/>
      <c r="G43" s="13"/>
      <c r="H43" s="13"/>
      <c r="I43" s="13"/>
      <c r="J43" s="13"/>
      <c r="K43" s="13"/>
      <c r="L43" s="14"/>
      <c r="M43" s="14"/>
      <c r="N43" s="14"/>
      <c r="O43" s="14"/>
      <c r="P43" s="14"/>
      <c r="Q43" s="14"/>
      <c r="R43" s="14"/>
      <c r="S43" s="14"/>
      <c r="T43" s="14"/>
      <c r="U43" s="14"/>
      <c r="V43" s="14"/>
      <c r="W43" s="14"/>
      <c r="X43" s="14"/>
      <c r="Y43" s="250"/>
      <c r="Z43" s="250"/>
      <c r="AA43" s="250"/>
      <c r="AB43" s="250"/>
      <c r="AC43" s="250"/>
      <c r="AD43" s="250"/>
      <c r="AE43" s="250"/>
      <c r="AF43" s="250"/>
      <c r="AG43" s="250"/>
      <c r="AH43" s="250"/>
      <c r="AI43" s="250"/>
      <c r="AJ43" s="250"/>
      <c r="AK43" s="250"/>
      <c r="AL43" s="250"/>
      <c r="AM43" s="250"/>
      <c r="AN43" s="250"/>
      <c r="AO43" s="250"/>
      <c r="AP43" s="250"/>
      <c r="AQ43" s="250"/>
    </row>
    <row r="44" spans="1:43" ht="76.5" customHeight="1" x14ac:dyDescent="0.2">
      <c r="A44" s="587"/>
      <c r="B44" s="857" t="s">
        <v>4117</v>
      </c>
      <c r="C44" s="855" t="s">
        <v>981</v>
      </c>
      <c r="D44" s="638" t="s">
        <v>4118</v>
      </c>
      <c r="E44" s="623" t="s">
        <v>4119</v>
      </c>
      <c r="F44" s="587"/>
      <c r="G44" s="13"/>
      <c r="H44" s="13"/>
      <c r="I44" s="13"/>
      <c r="J44" s="13"/>
      <c r="K44" s="13"/>
      <c r="L44" s="14"/>
      <c r="M44" s="14"/>
      <c r="N44" s="14"/>
      <c r="O44" s="14"/>
      <c r="P44" s="14"/>
      <c r="Q44" s="14"/>
      <c r="R44" s="14"/>
      <c r="S44" s="14"/>
      <c r="T44" s="14"/>
      <c r="U44" s="14"/>
      <c r="V44" s="14"/>
      <c r="W44" s="14"/>
      <c r="X44" s="14"/>
      <c r="Y44" s="250"/>
      <c r="Z44" s="250"/>
      <c r="AA44" s="250"/>
      <c r="AB44" s="250"/>
      <c r="AC44" s="250"/>
      <c r="AD44" s="250"/>
      <c r="AE44" s="250"/>
      <c r="AF44" s="250"/>
      <c r="AG44" s="250"/>
      <c r="AH44" s="250"/>
      <c r="AI44" s="250"/>
      <c r="AJ44" s="250"/>
      <c r="AK44" s="250"/>
      <c r="AL44" s="250"/>
      <c r="AM44" s="250"/>
      <c r="AN44" s="250"/>
      <c r="AO44" s="250"/>
      <c r="AP44" s="250"/>
      <c r="AQ44" s="250"/>
    </row>
    <row r="45" spans="1:43" ht="128.25" customHeight="1" x14ac:dyDescent="0.2">
      <c r="A45" s="587"/>
      <c r="B45" s="857" t="s">
        <v>3638</v>
      </c>
      <c r="C45" s="855" t="s">
        <v>981</v>
      </c>
      <c r="D45" s="638" t="s">
        <v>3639</v>
      </c>
      <c r="E45" s="623" t="s">
        <v>3640</v>
      </c>
      <c r="F45" s="587"/>
      <c r="G45" s="13"/>
      <c r="H45" s="13"/>
      <c r="I45" s="13"/>
      <c r="J45" s="13"/>
      <c r="K45" s="13"/>
      <c r="L45" s="14"/>
      <c r="M45" s="14"/>
      <c r="N45" s="14"/>
      <c r="O45" s="14"/>
      <c r="P45" s="14"/>
      <c r="Q45" s="14"/>
      <c r="R45" s="14"/>
      <c r="S45" s="14"/>
      <c r="T45" s="14"/>
      <c r="U45" s="14"/>
      <c r="V45" s="14"/>
      <c r="W45" s="14"/>
      <c r="X45" s="14"/>
      <c r="Y45" s="250"/>
      <c r="Z45" s="250"/>
      <c r="AA45" s="250"/>
      <c r="AB45" s="250"/>
      <c r="AC45" s="250"/>
      <c r="AD45" s="250"/>
      <c r="AE45" s="250"/>
      <c r="AF45" s="250"/>
      <c r="AG45" s="250"/>
      <c r="AH45" s="250"/>
      <c r="AI45" s="250"/>
      <c r="AJ45" s="250"/>
      <c r="AK45" s="250"/>
      <c r="AL45" s="250"/>
      <c r="AM45" s="250"/>
      <c r="AN45" s="250"/>
      <c r="AO45" s="250"/>
      <c r="AP45" s="250"/>
      <c r="AQ45" s="250"/>
    </row>
    <row r="46" spans="1:43" ht="145.5" customHeight="1" x14ac:dyDescent="0.2">
      <c r="A46" s="587"/>
      <c r="B46" s="854" t="s">
        <v>3675</v>
      </c>
      <c r="C46" s="855" t="s">
        <v>981</v>
      </c>
      <c r="D46" s="638" t="s">
        <v>3636</v>
      </c>
      <c r="E46" s="623" t="s">
        <v>3637</v>
      </c>
      <c r="F46" s="587"/>
      <c r="G46" s="13"/>
      <c r="H46" s="13"/>
      <c r="I46" s="13"/>
      <c r="J46" s="13"/>
      <c r="K46" s="13"/>
      <c r="L46" s="14"/>
      <c r="M46" s="14"/>
      <c r="N46" s="14"/>
      <c r="O46" s="14"/>
      <c r="P46" s="14"/>
      <c r="Q46" s="14"/>
      <c r="R46" s="14"/>
      <c r="S46" s="14"/>
      <c r="T46" s="14"/>
      <c r="U46" s="14"/>
      <c r="V46" s="14"/>
      <c r="W46" s="14"/>
      <c r="X46" s="14"/>
      <c r="Y46" s="250"/>
      <c r="Z46" s="250"/>
      <c r="AA46" s="250"/>
      <c r="AB46" s="250"/>
      <c r="AC46" s="250"/>
      <c r="AD46" s="250"/>
      <c r="AE46" s="250"/>
      <c r="AF46" s="250"/>
      <c r="AG46" s="250"/>
      <c r="AH46" s="250"/>
      <c r="AI46" s="250"/>
      <c r="AJ46" s="250"/>
      <c r="AK46" s="250"/>
      <c r="AL46" s="250"/>
      <c r="AM46" s="250"/>
      <c r="AN46" s="250"/>
      <c r="AO46" s="250"/>
      <c r="AP46" s="250"/>
      <c r="AQ46" s="250"/>
    </row>
    <row r="47" spans="1:43" ht="64.5" customHeight="1" x14ac:dyDescent="0.2">
      <c r="A47" s="587"/>
      <c r="B47" s="857" t="s">
        <v>3346</v>
      </c>
      <c r="C47" s="855" t="s">
        <v>981</v>
      </c>
      <c r="D47" s="638" t="s">
        <v>3347</v>
      </c>
      <c r="E47" s="623" t="s">
        <v>3348</v>
      </c>
      <c r="F47" s="587"/>
      <c r="G47" s="13"/>
      <c r="H47" s="13"/>
      <c r="I47" s="13"/>
      <c r="J47" s="13"/>
      <c r="K47" s="13"/>
      <c r="L47" s="14"/>
      <c r="M47" s="14"/>
      <c r="N47" s="14"/>
      <c r="O47" s="14"/>
      <c r="P47" s="14"/>
      <c r="Q47" s="14"/>
      <c r="R47" s="14"/>
      <c r="S47" s="14"/>
      <c r="T47" s="14"/>
      <c r="U47" s="14"/>
      <c r="V47" s="14"/>
      <c r="W47" s="14"/>
      <c r="X47" s="14"/>
      <c r="Y47" s="250"/>
      <c r="Z47" s="250"/>
      <c r="AA47" s="250"/>
      <c r="AB47" s="250"/>
      <c r="AC47" s="250"/>
      <c r="AD47" s="250"/>
      <c r="AE47" s="250"/>
      <c r="AF47" s="250"/>
      <c r="AG47" s="250"/>
      <c r="AH47" s="250"/>
      <c r="AI47" s="250"/>
      <c r="AJ47" s="250"/>
      <c r="AK47" s="250"/>
      <c r="AL47" s="250"/>
      <c r="AM47" s="250"/>
      <c r="AN47" s="250"/>
      <c r="AO47" s="250"/>
      <c r="AP47" s="250"/>
      <c r="AQ47" s="250"/>
    </row>
    <row r="48" spans="1:43" ht="26.25" customHeight="1" x14ac:dyDescent="0.2">
      <c r="A48" s="587"/>
      <c r="B48" s="3281" t="s">
        <v>3219</v>
      </c>
      <c r="C48" s="3283" t="s">
        <v>981</v>
      </c>
      <c r="D48" s="3326" t="s">
        <v>3220</v>
      </c>
      <c r="E48" s="623" t="s">
        <v>3221</v>
      </c>
      <c r="F48" s="587"/>
      <c r="G48" s="13"/>
      <c r="H48" s="13"/>
      <c r="I48" s="13"/>
      <c r="J48" s="13"/>
      <c r="K48" s="13"/>
      <c r="L48" s="14"/>
      <c r="M48" s="14"/>
      <c r="N48" s="14"/>
      <c r="O48" s="14"/>
      <c r="P48" s="14"/>
      <c r="Q48" s="14"/>
      <c r="R48" s="14"/>
      <c r="S48" s="14"/>
      <c r="T48" s="14"/>
      <c r="U48" s="14"/>
      <c r="V48" s="14"/>
      <c r="W48" s="14"/>
      <c r="X48" s="14"/>
      <c r="Y48" s="250"/>
      <c r="Z48" s="250"/>
      <c r="AA48" s="250"/>
      <c r="AB48" s="250"/>
      <c r="AC48" s="250"/>
      <c r="AD48" s="250"/>
      <c r="AE48" s="250"/>
      <c r="AF48" s="250"/>
      <c r="AG48" s="250"/>
      <c r="AH48" s="250"/>
      <c r="AI48" s="250"/>
      <c r="AJ48" s="250"/>
      <c r="AK48" s="250"/>
      <c r="AL48" s="250"/>
      <c r="AM48" s="250"/>
      <c r="AN48" s="250"/>
      <c r="AO48" s="250"/>
      <c r="AP48" s="250"/>
      <c r="AQ48" s="250"/>
    </row>
    <row r="49" spans="1:43" ht="26.25" customHeight="1" x14ac:dyDescent="0.2">
      <c r="A49" s="587"/>
      <c r="B49" s="3315"/>
      <c r="C49" s="3283"/>
      <c r="D49" s="3326"/>
      <c r="E49" s="623" t="s">
        <v>3222</v>
      </c>
      <c r="F49" s="587"/>
      <c r="G49" s="13"/>
      <c r="H49" s="13"/>
      <c r="I49" s="13"/>
      <c r="J49" s="13"/>
      <c r="K49" s="13"/>
      <c r="L49" s="14"/>
      <c r="M49" s="14"/>
      <c r="N49" s="14"/>
      <c r="O49" s="14"/>
      <c r="P49" s="14"/>
      <c r="Q49" s="14"/>
      <c r="R49" s="14"/>
      <c r="S49" s="14"/>
      <c r="T49" s="14"/>
      <c r="U49" s="14"/>
      <c r="V49" s="14"/>
      <c r="W49" s="14"/>
      <c r="X49" s="14"/>
      <c r="Y49" s="250"/>
      <c r="Z49" s="250"/>
      <c r="AA49" s="250"/>
      <c r="AB49" s="250"/>
      <c r="AC49" s="250"/>
      <c r="AD49" s="250"/>
      <c r="AE49" s="250"/>
      <c r="AF49" s="250"/>
      <c r="AG49" s="250"/>
      <c r="AH49" s="250"/>
      <c r="AI49" s="250"/>
      <c r="AJ49" s="250"/>
      <c r="AK49" s="250"/>
      <c r="AL49" s="250"/>
      <c r="AM49" s="250"/>
      <c r="AN49" s="250"/>
      <c r="AO49" s="250"/>
      <c r="AP49" s="250"/>
      <c r="AQ49" s="250"/>
    </row>
    <row r="50" spans="1:43" ht="26.25" customHeight="1" x14ac:dyDescent="0.2">
      <c r="A50" s="587"/>
      <c r="B50" s="3315"/>
      <c r="C50" s="3283"/>
      <c r="D50" s="3326"/>
      <c r="E50" s="623" t="s">
        <v>3223</v>
      </c>
      <c r="F50" s="587"/>
      <c r="G50" s="13"/>
      <c r="H50" s="13"/>
      <c r="I50" s="13"/>
      <c r="J50" s="13"/>
      <c r="K50" s="13"/>
      <c r="L50" s="14"/>
      <c r="M50" s="14"/>
      <c r="N50" s="14"/>
      <c r="O50" s="14"/>
      <c r="P50" s="14"/>
      <c r="Q50" s="14"/>
      <c r="R50" s="14"/>
      <c r="S50" s="14"/>
      <c r="T50" s="14"/>
      <c r="U50" s="14"/>
      <c r="V50" s="14"/>
      <c r="W50" s="14"/>
      <c r="X50" s="14"/>
      <c r="Y50" s="250"/>
      <c r="Z50" s="250"/>
      <c r="AA50" s="250"/>
      <c r="AB50" s="250"/>
      <c r="AC50" s="250"/>
      <c r="AD50" s="250"/>
      <c r="AE50" s="250"/>
      <c r="AF50" s="250"/>
      <c r="AG50" s="250"/>
      <c r="AH50" s="250"/>
      <c r="AI50" s="250"/>
      <c r="AJ50" s="250"/>
      <c r="AK50" s="250"/>
      <c r="AL50" s="250"/>
      <c r="AM50" s="250"/>
      <c r="AN50" s="250"/>
      <c r="AO50" s="250"/>
      <c r="AP50" s="250"/>
      <c r="AQ50" s="250"/>
    </row>
    <row r="51" spans="1:43" ht="26.25" customHeight="1" x14ac:dyDescent="0.2">
      <c r="A51" s="587"/>
      <c r="B51" s="3315"/>
      <c r="C51" s="3283"/>
      <c r="D51" s="3326"/>
      <c r="E51" s="623" t="s">
        <v>3224</v>
      </c>
      <c r="F51" s="587"/>
      <c r="G51" s="13"/>
      <c r="H51" s="13"/>
      <c r="I51" s="13"/>
      <c r="J51" s="13"/>
      <c r="K51" s="13"/>
      <c r="L51" s="14"/>
      <c r="M51" s="14"/>
      <c r="N51" s="14"/>
      <c r="O51" s="14"/>
      <c r="P51" s="14"/>
      <c r="Q51" s="14"/>
      <c r="R51" s="14"/>
      <c r="S51" s="14"/>
      <c r="T51" s="14"/>
      <c r="U51" s="14"/>
      <c r="V51" s="14"/>
      <c r="W51" s="14"/>
      <c r="X51" s="14"/>
      <c r="Y51" s="250"/>
      <c r="Z51" s="250"/>
      <c r="AA51" s="250"/>
      <c r="AB51" s="250"/>
      <c r="AC51" s="250"/>
      <c r="AD51" s="250"/>
      <c r="AE51" s="250"/>
      <c r="AF51" s="250"/>
      <c r="AG51" s="250"/>
      <c r="AH51" s="250"/>
      <c r="AI51" s="250"/>
      <c r="AJ51" s="250"/>
      <c r="AK51" s="250"/>
      <c r="AL51" s="250"/>
      <c r="AM51" s="250"/>
      <c r="AN51" s="250"/>
      <c r="AO51" s="250"/>
      <c r="AP51" s="250"/>
      <c r="AQ51" s="250"/>
    </row>
    <row r="52" spans="1:43" ht="26.25" customHeight="1" x14ac:dyDescent="0.2">
      <c r="A52" s="587"/>
      <c r="B52" s="3315"/>
      <c r="C52" s="3283"/>
      <c r="D52" s="3326"/>
      <c r="E52" s="623" t="s">
        <v>3225</v>
      </c>
      <c r="F52" s="587"/>
      <c r="G52" s="13"/>
      <c r="H52" s="13"/>
      <c r="I52" s="13"/>
      <c r="J52" s="13"/>
      <c r="K52" s="13"/>
      <c r="L52" s="14"/>
      <c r="M52" s="14"/>
      <c r="N52" s="14"/>
      <c r="O52" s="14"/>
      <c r="P52" s="14"/>
      <c r="Q52" s="14"/>
      <c r="R52" s="14"/>
      <c r="S52" s="14"/>
      <c r="T52" s="14"/>
      <c r="U52" s="14"/>
      <c r="V52" s="14"/>
      <c r="W52" s="14"/>
      <c r="X52" s="14"/>
      <c r="Y52" s="250"/>
      <c r="Z52" s="250"/>
      <c r="AA52" s="250"/>
      <c r="AB52" s="250"/>
      <c r="AC52" s="250"/>
      <c r="AD52" s="250"/>
      <c r="AE52" s="250"/>
      <c r="AF52" s="250"/>
      <c r="AG52" s="250"/>
      <c r="AH52" s="250"/>
      <c r="AI52" s="250"/>
      <c r="AJ52" s="250"/>
      <c r="AK52" s="250"/>
      <c r="AL52" s="250"/>
      <c r="AM52" s="250"/>
      <c r="AN52" s="250"/>
      <c r="AO52" s="250"/>
      <c r="AP52" s="250"/>
      <c r="AQ52" s="250"/>
    </row>
    <row r="53" spans="1:43" ht="26.25" customHeight="1" x14ac:dyDescent="0.2">
      <c r="A53" s="587"/>
      <c r="B53" s="3315"/>
      <c r="C53" s="3283"/>
      <c r="D53" s="3326"/>
      <c r="E53" s="623" t="s">
        <v>3226</v>
      </c>
      <c r="F53" s="587"/>
      <c r="G53" s="13"/>
      <c r="H53" s="13"/>
      <c r="I53" s="13"/>
      <c r="J53" s="13"/>
      <c r="K53" s="13"/>
      <c r="L53" s="14"/>
      <c r="M53" s="14"/>
      <c r="N53" s="14"/>
      <c r="O53" s="14"/>
      <c r="P53" s="14"/>
      <c r="Q53" s="14"/>
      <c r="R53" s="14"/>
      <c r="S53" s="14"/>
      <c r="T53" s="14"/>
      <c r="U53" s="14"/>
      <c r="V53" s="14"/>
      <c r="W53" s="14"/>
      <c r="X53" s="14"/>
      <c r="Y53" s="250"/>
      <c r="Z53" s="250"/>
      <c r="AA53" s="250"/>
      <c r="AB53" s="250"/>
      <c r="AC53" s="250"/>
      <c r="AD53" s="250"/>
      <c r="AE53" s="250"/>
      <c r="AF53" s="250"/>
      <c r="AG53" s="250"/>
      <c r="AH53" s="250"/>
      <c r="AI53" s="250"/>
      <c r="AJ53" s="250"/>
      <c r="AK53" s="250"/>
      <c r="AL53" s="250"/>
      <c r="AM53" s="250"/>
      <c r="AN53" s="250"/>
      <c r="AO53" s="250"/>
      <c r="AP53" s="250"/>
      <c r="AQ53" s="250"/>
    </row>
    <row r="54" spans="1:43" ht="26.25" customHeight="1" x14ac:dyDescent="0.2">
      <c r="A54" s="587"/>
      <c r="B54" s="3315"/>
      <c r="C54" s="3283"/>
      <c r="D54" s="3326"/>
      <c r="E54" s="623" t="s">
        <v>3227</v>
      </c>
      <c r="F54" s="587"/>
      <c r="G54" s="13"/>
      <c r="H54" s="13"/>
      <c r="I54" s="13"/>
      <c r="J54" s="13"/>
      <c r="K54" s="13"/>
      <c r="L54" s="14"/>
      <c r="M54" s="14"/>
      <c r="N54" s="14"/>
      <c r="O54" s="14"/>
      <c r="P54" s="14"/>
      <c r="Q54" s="14"/>
      <c r="R54" s="14"/>
      <c r="S54" s="14"/>
      <c r="T54" s="14"/>
      <c r="U54" s="14"/>
      <c r="V54" s="14"/>
      <c r="W54" s="14"/>
      <c r="X54" s="14"/>
      <c r="Y54" s="250"/>
      <c r="Z54" s="250"/>
      <c r="AA54" s="250"/>
      <c r="AB54" s="250"/>
      <c r="AC54" s="250"/>
      <c r="AD54" s="250"/>
      <c r="AE54" s="250"/>
      <c r="AF54" s="250"/>
      <c r="AG54" s="250"/>
      <c r="AH54" s="250"/>
      <c r="AI54" s="250"/>
      <c r="AJ54" s="250"/>
      <c r="AK54" s="250"/>
      <c r="AL54" s="250"/>
      <c r="AM54" s="250"/>
      <c r="AN54" s="250"/>
      <c r="AO54" s="250"/>
      <c r="AP54" s="250"/>
      <c r="AQ54" s="250"/>
    </row>
    <row r="55" spans="1:43" ht="26.25" customHeight="1" thickBot="1" x14ac:dyDescent="0.25">
      <c r="A55" s="587"/>
      <c r="B55" s="3325"/>
      <c r="C55" s="3278"/>
      <c r="D55" s="3327"/>
      <c r="E55" s="623" t="s">
        <v>3228</v>
      </c>
      <c r="F55" s="587"/>
      <c r="G55" s="13"/>
      <c r="H55" s="13"/>
      <c r="I55" s="13"/>
      <c r="J55" s="13"/>
      <c r="K55" s="13"/>
      <c r="L55" s="14"/>
      <c r="M55" s="14"/>
      <c r="N55" s="14"/>
      <c r="O55" s="14"/>
      <c r="P55" s="14"/>
      <c r="Q55" s="14"/>
      <c r="R55" s="14"/>
      <c r="S55" s="14"/>
      <c r="T55" s="14"/>
      <c r="U55" s="14"/>
      <c r="V55" s="14"/>
      <c r="W55" s="14"/>
      <c r="X55" s="14"/>
      <c r="Y55" s="250"/>
      <c r="Z55" s="250"/>
      <c r="AA55" s="250"/>
      <c r="AB55" s="250"/>
      <c r="AC55" s="250"/>
      <c r="AD55" s="250"/>
      <c r="AE55" s="250"/>
      <c r="AF55" s="250"/>
      <c r="AG55" s="250"/>
      <c r="AH55" s="250"/>
      <c r="AI55" s="250"/>
      <c r="AJ55" s="250"/>
      <c r="AK55" s="250"/>
      <c r="AL55" s="250"/>
      <c r="AM55" s="250"/>
      <c r="AN55" s="250"/>
      <c r="AO55" s="250"/>
      <c r="AP55" s="250"/>
      <c r="AQ55" s="250"/>
    </row>
    <row r="56" spans="1:43" ht="36" customHeight="1" x14ac:dyDescent="0.2">
      <c r="A56" s="587"/>
      <c r="B56" s="3275" t="s">
        <v>3094</v>
      </c>
      <c r="C56" s="3277" t="s">
        <v>981</v>
      </c>
      <c r="D56" s="3328" t="s">
        <v>3095</v>
      </c>
      <c r="E56" s="623" t="s">
        <v>3096</v>
      </c>
      <c r="F56" s="587"/>
      <c r="G56" s="13"/>
      <c r="H56" s="13"/>
      <c r="I56" s="13"/>
      <c r="J56" s="13"/>
      <c r="K56" s="13"/>
      <c r="L56" s="14"/>
      <c r="M56" s="14"/>
      <c r="N56" s="14"/>
      <c r="O56" s="14"/>
      <c r="P56" s="14"/>
      <c r="Q56" s="14"/>
      <c r="R56" s="14"/>
      <c r="S56" s="14"/>
      <c r="T56" s="14"/>
      <c r="U56" s="14"/>
      <c r="V56" s="14"/>
      <c r="W56" s="14"/>
      <c r="X56" s="14"/>
      <c r="Y56" s="250"/>
      <c r="Z56" s="250"/>
      <c r="AA56" s="250"/>
      <c r="AB56" s="250"/>
      <c r="AC56" s="250"/>
      <c r="AD56" s="250"/>
      <c r="AE56" s="250"/>
      <c r="AF56" s="250"/>
      <c r="AG56" s="250"/>
      <c r="AH56" s="250"/>
      <c r="AI56" s="250"/>
      <c r="AJ56" s="250"/>
      <c r="AK56" s="250"/>
      <c r="AL56" s="250"/>
      <c r="AM56" s="250"/>
      <c r="AN56" s="250"/>
      <c r="AO56" s="250"/>
      <c r="AP56" s="250"/>
      <c r="AQ56" s="250"/>
    </row>
    <row r="57" spans="1:43" ht="36" customHeight="1" x14ac:dyDescent="0.2">
      <c r="A57" s="587"/>
      <c r="B57" s="3315"/>
      <c r="C57" s="3283"/>
      <c r="D57" s="3326"/>
      <c r="E57" s="623" t="s">
        <v>3098</v>
      </c>
      <c r="F57" s="587"/>
      <c r="G57" s="13"/>
      <c r="H57" s="13"/>
      <c r="I57" s="13"/>
      <c r="J57" s="13"/>
      <c r="K57" s="13"/>
      <c r="L57" s="14"/>
      <c r="M57" s="14"/>
      <c r="N57" s="14"/>
      <c r="O57" s="14"/>
      <c r="P57" s="14"/>
      <c r="Q57" s="14"/>
      <c r="R57" s="14"/>
      <c r="S57" s="14"/>
      <c r="T57" s="14"/>
      <c r="U57" s="14"/>
      <c r="V57" s="14"/>
      <c r="W57" s="14"/>
      <c r="X57" s="14"/>
      <c r="Y57" s="250"/>
      <c r="Z57" s="250"/>
      <c r="AA57" s="250"/>
      <c r="AB57" s="250"/>
      <c r="AC57" s="250"/>
      <c r="AD57" s="250"/>
      <c r="AE57" s="250"/>
      <c r="AF57" s="250"/>
      <c r="AG57" s="250"/>
      <c r="AH57" s="250"/>
      <c r="AI57" s="250"/>
      <c r="AJ57" s="250"/>
      <c r="AK57" s="250"/>
      <c r="AL57" s="250"/>
      <c r="AM57" s="250"/>
      <c r="AN57" s="250"/>
      <c r="AO57" s="250"/>
      <c r="AP57" s="250"/>
      <c r="AQ57" s="250"/>
    </row>
    <row r="58" spans="1:43" ht="39" customHeight="1" x14ac:dyDescent="0.2">
      <c r="A58" s="587"/>
      <c r="B58" s="3315"/>
      <c r="C58" s="3283"/>
      <c r="D58" s="3326"/>
      <c r="E58" s="623" t="s">
        <v>3097</v>
      </c>
      <c r="F58" s="587"/>
      <c r="G58" s="13"/>
      <c r="H58" s="13"/>
      <c r="I58" s="13"/>
      <c r="J58" s="13"/>
      <c r="K58" s="13"/>
      <c r="L58" s="14"/>
      <c r="M58" s="14"/>
      <c r="N58" s="14"/>
      <c r="O58" s="14"/>
      <c r="P58" s="14"/>
      <c r="Q58" s="14"/>
      <c r="R58" s="14"/>
      <c r="S58" s="14"/>
      <c r="T58" s="14"/>
      <c r="U58" s="14"/>
      <c r="V58" s="14"/>
      <c r="W58" s="14"/>
      <c r="X58" s="14"/>
      <c r="Y58" s="250"/>
      <c r="Z58" s="250"/>
      <c r="AA58" s="250"/>
      <c r="AB58" s="250"/>
      <c r="AC58" s="250"/>
      <c r="AD58" s="250"/>
      <c r="AE58" s="250"/>
      <c r="AF58" s="250"/>
      <c r="AG58" s="250"/>
      <c r="AH58" s="250"/>
      <c r="AI58" s="250"/>
      <c r="AJ58" s="250"/>
      <c r="AK58" s="250"/>
      <c r="AL58" s="250"/>
      <c r="AM58" s="250"/>
      <c r="AN58" s="250"/>
      <c r="AO58" s="250"/>
      <c r="AP58" s="250"/>
      <c r="AQ58" s="250"/>
    </row>
    <row r="59" spans="1:43" ht="45" customHeight="1" x14ac:dyDescent="0.2">
      <c r="A59" s="587"/>
      <c r="B59" s="3276"/>
      <c r="C59" s="3278"/>
      <c r="D59" s="3327"/>
      <c r="E59" s="623" t="s">
        <v>3099</v>
      </c>
      <c r="F59" s="587"/>
      <c r="G59" s="13"/>
      <c r="H59" s="13"/>
      <c r="I59" s="13"/>
      <c r="J59" s="13"/>
      <c r="K59" s="13"/>
      <c r="L59" s="14"/>
      <c r="M59" s="14"/>
      <c r="N59" s="14"/>
      <c r="O59" s="14"/>
      <c r="P59" s="14"/>
      <c r="Q59" s="14"/>
      <c r="R59" s="14"/>
      <c r="S59" s="14"/>
      <c r="T59" s="14"/>
      <c r="U59" s="14"/>
      <c r="V59" s="14"/>
      <c r="W59" s="14"/>
      <c r="X59" s="14"/>
      <c r="Y59" s="250"/>
      <c r="Z59" s="250"/>
      <c r="AA59" s="250"/>
      <c r="AB59" s="250"/>
      <c r="AC59" s="250"/>
      <c r="AD59" s="250"/>
      <c r="AE59" s="250"/>
      <c r="AF59" s="250"/>
      <c r="AG59" s="250"/>
      <c r="AH59" s="250"/>
      <c r="AI59" s="250"/>
      <c r="AJ59" s="250"/>
      <c r="AK59" s="250"/>
      <c r="AL59" s="250"/>
      <c r="AM59" s="250"/>
      <c r="AN59" s="250"/>
      <c r="AO59" s="250"/>
      <c r="AP59" s="250"/>
      <c r="AQ59" s="250"/>
    </row>
    <row r="60" spans="1:43" ht="30" customHeight="1" x14ac:dyDescent="0.2">
      <c r="A60" s="587"/>
      <c r="B60" s="3281" t="s">
        <v>3073</v>
      </c>
      <c r="C60" s="3282" t="s">
        <v>981</v>
      </c>
      <c r="D60" s="3329" t="s">
        <v>3080</v>
      </c>
      <c r="E60" s="649" t="s">
        <v>3074</v>
      </c>
      <c r="F60" s="587"/>
      <c r="G60" s="13"/>
      <c r="H60" s="13"/>
      <c r="I60" s="13"/>
      <c r="J60" s="13"/>
      <c r="K60" s="13"/>
      <c r="L60" s="14"/>
      <c r="M60" s="14"/>
      <c r="N60" s="14"/>
      <c r="O60" s="14"/>
      <c r="P60" s="14"/>
      <c r="Q60" s="14"/>
      <c r="R60" s="14"/>
      <c r="S60" s="14"/>
      <c r="T60" s="14"/>
      <c r="U60" s="14"/>
      <c r="V60" s="14"/>
      <c r="W60" s="14"/>
      <c r="X60" s="14"/>
      <c r="Y60" s="250"/>
      <c r="Z60" s="250"/>
      <c r="AA60" s="250"/>
      <c r="AB60" s="250"/>
      <c r="AC60" s="250"/>
      <c r="AD60" s="250"/>
      <c r="AE60" s="250"/>
      <c r="AF60" s="250"/>
      <c r="AG60" s="250"/>
      <c r="AH60" s="250"/>
      <c r="AI60" s="250"/>
      <c r="AJ60" s="250"/>
      <c r="AK60" s="250"/>
      <c r="AL60" s="250"/>
      <c r="AM60" s="250"/>
      <c r="AN60" s="250"/>
      <c r="AO60" s="250"/>
      <c r="AP60" s="250"/>
      <c r="AQ60" s="250"/>
    </row>
    <row r="61" spans="1:43" ht="30" customHeight="1" x14ac:dyDescent="0.2">
      <c r="A61" s="587"/>
      <c r="B61" s="3315"/>
      <c r="C61" s="3283"/>
      <c r="D61" s="3326"/>
      <c r="E61" s="649" t="s">
        <v>3075</v>
      </c>
      <c r="F61" s="587"/>
      <c r="G61" s="13"/>
      <c r="H61" s="13"/>
      <c r="I61" s="13"/>
      <c r="J61" s="13"/>
      <c r="K61" s="13"/>
      <c r="L61" s="14"/>
      <c r="M61" s="14"/>
      <c r="N61" s="14"/>
      <c r="O61" s="14"/>
      <c r="P61" s="14"/>
      <c r="Q61" s="14"/>
      <c r="R61" s="14"/>
      <c r="S61" s="14"/>
      <c r="T61" s="14"/>
      <c r="U61" s="14"/>
      <c r="V61" s="14"/>
      <c r="W61" s="14"/>
      <c r="X61" s="14"/>
      <c r="Y61" s="250"/>
      <c r="Z61" s="250"/>
      <c r="AA61" s="250"/>
      <c r="AB61" s="250"/>
      <c r="AC61" s="250"/>
      <c r="AD61" s="250"/>
      <c r="AE61" s="250"/>
      <c r="AF61" s="250"/>
      <c r="AG61" s="250"/>
      <c r="AH61" s="250"/>
      <c r="AI61" s="250"/>
      <c r="AJ61" s="250"/>
      <c r="AK61" s="250"/>
      <c r="AL61" s="250"/>
      <c r="AM61" s="250"/>
      <c r="AN61" s="250"/>
      <c r="AO61" s="250"/>
      <c r="AP61" s="250"/>
      <c r="AQ61" s="250"/>
    </row>
    <row r="62" spans="1:43" ht="30" customHeight="1" x14ac:dyDescent="0.2">
      <c r="A62" s="587"/>
      <c r="B62" s="3315"/>
      <c r="C62" s="3283"/>
      <c r="D62" s="3326"/>
      <c r="E62" s="649" t="s">
        <v>3076</v>
      </c>
      <c r="F62" s="587"/>
      <c r="G62" s="13"/>
      <c r="H62" s="13"/>
      <c r="I62" s="13"/>
      <c r="J62" s="13"/>
      <c r="K62" s="13"/>
      <c r="L62" s="14"/>
      <c r="M62" s="14"/>
      <c r="N62" s="14"/>
      <c r="O62" s="14"/>
      <c r="P62" s="14"/>
      <c r="Q62" s="14"/>
      <c r="R62" s="14"/>
      <c r="S62" s="14"/>
      <c r="T62" s="14"/>
      <c r="U62" s="14"/>
      <c r="V62" s="14"/>
      <c r="W62" s="14"/>
      <c r="X62" s="14"/>
      <c r="Y62" s="250"/>
      <c r="Z62" s="250"/>
      <c r="AA62" s="250"/>
      <c r="AB62" s="250"/>
      <c r="AC62" s="250"/>
      <c r="AD62" s="250"/>
      <c r="AE62" s="250"/>
      <c r="AF62" s="250"/>
      <c r="AG62" s="250"/>
      <c r="AH62" s="250"/>
      <c r="AI62" s="250"/>
      <c r="AJ62" s="250"/>
      <c r="AK62" s="250"/>
      <c r="AL62" s="250"/>
      <c r="AM62" s="250"/>
      <c r="AN62" s="250"/>
      <c r="AO62" s="250"/>
      <c r="AP62" s="250"/>
      <c r="AQ62" s="250"/>
    </row>
    <row r="63" spans="1:43" ht="30" customHeight="1" x14ac:dyDescent="0.2">
      <c r="A63" s="587"/>
      <c r="B63" s="3315"/>
      <c r="C63" s="3283"/>
      <c r="D63" s="3326"/>
      <c r="E63" s="649" t="s">
        <v>3077</v>
      </c>
      <c r="F63" s="587"/>
      <c r="G63" s="13"/>
      <c r="H63" s="13"/>
      <c r="I63" s="13"/>
      <c r="J63" s="13"/>
      <c r="K63" s="13"/>
      <c r="L63" s="14"/>
      <c r="M63" s="14"/>
      <c r="N63" s="14"/>
      <c r="O63" s="14"/>
      <c r="P63" s="14"/>
      <c r="Q63" s="14"/>
      <c r="R63" s="14"/>
      <c r="S63" s="14"/>
      <c r="T63" s="14"/>
      <c r="U63" s="14"/>
      <c r="V63" s="14"/>
      <c r="W63" s="14"/>
      <c r="X63" s="14"/>
      <c r="Y63" s="250"/>
      <c r="Z63" s="250"/>
      <c r="AA63" s="250"/>
      <c r="AB63" s="250"/>
      <c r="AC63" s="250"/>
      <c r="AD63" s="250"/>
      <c r="AE63" s="250"/>
      <c r="AF63" s="250"/>
      <c r="AG63" s="250"/>
      <c r="AH63" s="250"/>
      <c r="AI63" s="250"/>
      <c r="AJ63" s="250"/>
      <c r="AK63" s="250"/>
      <c r="AL63" s="250"/>
      <c r="AM63" s="250"/>
      <c r="AN63" s="250"/>
      <c r="AO63" s="250"/>
      <c r="AP63" s="250"/>
      <c r="AQ63" s="250"/>
    </row>
    <row r="64" spans="1:43" ht="30" customHeight="1" x14ac:dyDescent="0.2">
      <c r="A64" s="587"/>
      <c r="B64" s="3315"/>
      <c r="C64" s="3283"/>
      <c r="D64" s="3326"/>
      <c r="E64" s="649" t="s">
        <v>3078</v>
      </c>
      <c r="F64" s="587"/>
      <c r="G64" s="13"/>
      <c r="H64" s="13"/>
      <c r="I64" s="13"/>
      <c r="J64" s="13"/>
      <c r="K64" s="13"/>
      <c r="L64" s="14"/>
      <c r="M64" s="14"/>
      <c r="N64" s="14"/>
      <c r="O64" s="14"/>
      <c r="P64" s="14"/>
      <c r="Q64" s="14"/>
      <c r="R64" s="14"/>
      <c r="S64" s="14"/>
      <c r="T64" s="14"/>
      <c r="U64" s="14"/>
      <c r="V64" s="14"/>
      <c r="W64" s="14"/>
      <c r="X64" s="14"/>
      <c r="Y64" s="250"/>
      <c r="Z64" s="250"/>
      <c r="AA64" s="250"/>
      <c r="AB64" s="250"/>
      <c r="AC64" s="250"/>
      <c r="AD64" s="250"/>
      <c r="AE64" s="250"/>
      <c r="AF64" s="250"/>
      <c r="AG64" s="250"/>
      <c r="AH64" s="250"/>
      <c r="AI64" s="250"/>
      <c r="AJ64" s="250"/>
      <c r="AK64" s="250"/>
      <c r="AL64" s="250"/>
      <c r="AM64" s="250"/>
      <c r="AN64" s="250"/>
      <c r="AO64" s="250"/>
      <c r="AP64" s="250"/>
      <c r="AQ64" s="250"/>
    </row>
    <row r="65" spans="1:43" ht="30" customHeight="1" x14ac:dyDescent="0.2">
      <c r="A65" s="587"/>
      <c r="B65" s="3315"/>
      <c r="C65" s="3283"/>
      <c r="D65" s="3326"/>
      <c r="E65" s="649" t="s">
        <v>3079</v>
      </c>
      <c r="F65" s="587"/>
      <c r="G65" s="13"/>
      <c r="H65" s="13"/>
      <c r="I65" s="13"/>
      <c r="J65" s="13"/>
      <c r="K65" s="13"/>
      <c r="L65" s="14"/>
      <c r="M65" s="14"/>
      <c r="N65" s="14"/>
      <c r="O65" s="14"/>
      <c r="P65" s="14"/>
      <c r="Q65" s="14"/>
      <c r="R65" s="14"/>
      <c r="S65" s="14"/>
      <c r="T65" s="14"/>
      <c r="U65" s="14"/>
      <c r="V65" s="14"/>
      <c r="W65" s="14"/>
      <c r="X65" s="14"/>
      <c r="Y65" s="250"/>
      <c r="Z65" s="250"/>
      <c r="AA65" s="250"/>
      <c r="AB65" s="250"/>
      <c r="AC65" s="250"/>
      <c r="AD65" s="250"/>
      <c r="AE65" s="250"/>
      <c r="AF65" s="250"/>
      <c r="AG65" s="250"/>
      <c r="AH65" s="250"/>
      <c r="AI65" s="250"/>
      <c r="AJ65" s="250"/>
      <c r="AK65" s="250"/>
      <c r="AL65" s="250"/>
      <c r="AM65" s="250"/>
      <c r="AN65" s="250"/>
      <c r="AO65" s="250"/>
      <c r="AP65" s="250"/>
      <c r="AQ65" s="250"/>
    </row>
    <row r="66" spans="1:43" ht="51.75" customHeight="1" x14ac:dyDescent="0.2">
      <c r="A66" s="587"/>
      <c r="B66" s="850" t="s">
        <v>2856</v>
      </c>
      <c r="C66" s="852" t="s">
        <v>981</v>
      </c>
      <c r="D66" s="647" t="s">
        <v>2857</v>
      </c>
      <c r="E66" s="648" t="s">
        <v>2858</v>
      </c>
      <c r="F66" s="587"/>
      <c r="G66" s="13"/>
      <c r="H66" s="13"/>
      <c r="I66" s="13"/>
      <c r="J66" s="13"/>
      <c r="K66" s="13"/>
      <c r="L66" s="14"/>
      <c r="M66" s="14"/>
      <c r="N66" s="14"/>
      <c r="O66" s="14"/>
      <c r="P66" s="14"/>
      <c r="Q66" s="14"/>
      <c r="R66" s="14"/>
      <c r="S66" s="14"/>
      <c r="T66" s="14"/>
      <c r="U66" s="14"/>
      <c r="V66" s="14"/>
      <c r="W66" s="14"/>
      <c r="X66" s="14"/>
      <c r="Y66" s="250"/>
      <c r="Z66" s="250"/>
      <c r="AA66" s="250"/>
      <c r="AB66" s="250"/>
      <c r="AC66" s="250"/>
      <c r="AD66" s="250"/>
      <c r="AE66" s="250"/>
      <c r="AF66" s="250"/>
      <c r="AG66" s="250"/>
      <c r="AH66" s="250"/>
      <c r="AI66" s="250"/>
      <c r="AJ66" s="250"/>
      <c r="AK66" s="250"/>
      <c r="AL66" s="250"/>
      <c r="AM66" s="250"/>
      <c r="AN66" s="250"/>
      <c r="AO66" s="250"/>
      <c r="AP66" s="250"/>
      <c r="AQ66" s="250"/>
    </row>
    <row r="67" spans="1:43" s="2205" customFormat="1" ht="25.5" customHeight="1" x14ac:dyDescent="0.2">
      <c r="A67" s="592"/>
      <c r="B67" s="3330" t="s">
        <v>2590</v>
      </c>
      <c r="C67" s="3331" t="s">
        <v>981</v>
      </c>
      <c r="D67" s="3332" t="s">
        <v>2592</v>
      </c>
      <c r="E67" s="603" t="s">
        <v>2591</v>
      </c>
      <c r="F67" s="2203"/>
      <c r="G67" s="2204"/>
      <c r="H67" s="2204"/>
      <c r="I67" s="2204"/>
      <c r="J67" s="2204"/>
      <c r="K67" s="2204"/>
      <c r="L67" s="644"/>
      <c r="M67" s="644"/>
      <c r="N67" s="644"/>
      <c r="O67" s="644"/>
      <c r="P67" s="644"/>
      <c r="Q67" s="644"/>
      <c r="R67" s="644"/>
      <c r="S67" s="644"/>
      <c r="T67" s="644"/>
      <c r="U67" s="644"/>
      <c r="V67" s="644"/>
      <c r="W67" s="644"/>
      <c r="X67" s="644"/>
      <c r="Y67" s="646"/>
      <c r="Z67" s="646"/>
      <c r="AA67" s="646"/>
      <c r="AB67" s="646"/>
      <c r="AC67" s="646"/>
      <c r="AD67" s="646"/>
      <c r="AE67" s="646"/>
      <c r="AF67" s="646"/>
      <c r="AG67" s="646"/>
      <c r="AH67" s="646"/>
      <c r="AI67" s="646"/>
      <c r="AJ67" s="646"/>
      <c r="AK67" s="646"/>
      <c r="AL67" s="646"/>
      <c r="AM67" s="646"/>
      <c r="AN67" s="646"/>
      <c r="AO67" s="646"/>
      <c r="AP67" s="646"/>
      <c r="AQ67" s="646"/>
    </row>
    <row r="68" spans="1:43" s="2205" customFormat="1" ht="25.5" customHeight="1" x14ac:dyDescent="0.2">
      <c r="A68" s="592"/>
      <c r="B68" s="3330"/>
      <c r="C68" s="3331"/>
      <c r="D68" s="3331"/>
      <c r="E68" s="603" t="s">
        <v>2593</v>
      </c>
      <c r="F68" s="2203"/>
      <c r="G68" s="2204"/>
      <c r="H68" s="2204"/>
      <c r="I68" s="2204"/>
      <c r="J68" s="2204"/>
      <c r="K68" s="2204"/>
      <c r="L68" s="644"/>
      <c r="M68" s="644"/>
      <c r="N68" s="644"/>
      <c r="O68" s="644"/>
      <c r="P68" s="644"/>
      <c r="Q68" s="644"/>
      <c r="R68" s="644"/>
      <c r="S68" s="644"/>
      <c r="T68" s="644"/>
      <c r="U68" s="644"/>
      <c r="V68" s="644"/>
      <c r="W68" s="644"/>
      <c r="X68" s="644"/>
      <c r="Y68" s="646"/>
      <c r="Z68" s="646"/>
      <c r="AA68" s="646"/>
      <c r="AB68" s="646"/>
      <c r="AC68" s="646"/>
      <c r="AD68" s="646"/>
      <c r="AE68" s="646"/>
      <c r="AF68" s="646"/>
      <c r="AG68" s="646"/>
      <c r="AH68" s="646"/>
      <c r="AI68" s="646"/>
      <c r="AJ68" s="646"/>
      <c r="AK68" s="646"/>
      <c r="AL68" s="646"/>
      <c r="AM68" s="646"/>
      <c r="AN68" s="646"/>
      <c r="AO68" s="646"/>
      <c r="AP68" s="646"/>
      <c r="AQ68" s="646"/>
    </row>
    <row r="69" spans="1:43" s="2205" customFormat="1" ht="25.5" customHeight="1" x14ac:dyDescent="0.2">
      <c r="A69" s="592"/>
      <c r="B69" s="3330"/>
      <c r="C69" s="3331"/>
      <c r="D69" s="3331"/>
      <c r="E69" s="603" t="s">
        <v>2594</v>
      </c>
      <c r="F69" s="2203"/>
      <c r="G69" s="2204"/>
      <c r="H69" s="2204"/>
      <c r="I69" s="2204"/>
      <c r="J69" s="2204"/>
      <c r="K69" s="2204"/>
      <c r="L69" s="644"/>
      <c r="M69" s="644"/>
      <c r="N69" s="644"/>
      <c r="O69" s="644"/>
      <c r="P69" s="644"/>
      <c r="Q69" s="644"/>
      <c r="R69" s="644"/>
      <c r="S69" s="644"/>
      <c r="T69" s="644"/>
      <c r="U69" s="644"/>
      <c r="V69" s="644"/>
      <c r="W69" s="644"/>
      <c r="X69" s="644"/>
      <c r="Y69" s="646"/>
      <c r="Z69" s="646"/>
      <c r="AA69" s="646"/>
      <c r="AB69" s="646"/>
      <c r="AC69" s="646"/>
      <c r="AD69" s="646"/>
      <c r="AE69" s="646"/>
      <c r="AF69" s="646"/>
      <c r="AG69" s="646"/>
      <c r="AH69" s="646"/>
      <c r="AI69" s="646"/>
      <c r="AJ69" s="646"/>
      <c r="AK69" s="646"/>
      <c r="AL69" s="646"/>
      <c r="AM69" s="646"/>
      <c r="AN69" s="646"/>
      <c r="AO69" s="646"/>
      <c r="AP69" s="646"/>
      <c r="AQ69" s="646"/>
    </row>
    <row r="70" spans="1:43" s="2205" customFormat="1" ht="25.5" customHeight="1" x14ac:dyDescent="0.2">
      <c r="A70" s="592"/>
      <c r="B70" s="3330"/>
      <c r="C70" s="3331"/>
      <c r="D70" s="3331"/>
      <c r="E70" s="603" t="s">
        <v>2595</v>
      </c>
      <c r="F70" s="2203"/>
      <c r="G70" s="2204"/>
      <c r="H70" s="2204"/>
      <c r="I70" s="2204"/>
      <c r="J70" s="2204"/>
      <c r="K70" s="2204"/>
      <c r="L70" s="644"/>
      <c r="M70" s="644"/>
      <c r="N70" s="644"/>
      <c r="O70" s="644"/>
      <c r="P70" s="644"/>
      <c r="Q70" s="644"/>
      <c r="R70" s="644"/>
      <c r="S70" s="644"/>
      <c r="T70" s="644"/>
      <c r="U70" s="644"/>
      <c r="V70" s="644"/>
      <c r="W70" s="644"/>
      <c r="X70" s="644"/>
      <c r="Y70" s="646"/>
      <c r="Z70" s="646"/>
      <c r="AA70" s="646"/>
      <c r="AB70" s="646"/>
      <c r="AC70" s="646"/>
      <c r="AD70" s="646"/>
      <c r="AE70" s="646"/>
      <c r="AF70" s="646"/>
      <c r="AG70" s="646"/>
      <c r="AH70" s="646"/>
      <c r="AI70" s="646"/>
      <c r="AJ70" s="646"/>
      <c r="AK70" s="646"/>
      <c r="AL70" s="646"/>
      <c r="AM70" s="646"/>
      <c r="AN70" s="646"/>
      <c r="AO70" s="646"/>
      <c r="AP70" s="646"/>
      <c r="AQ70" s="646"/>
    </row>
    <row r="71" spans="1:43" s="2205" customFormat="1" ht="25.5" customHeight="1" x14ac:dyDescent="0.2">
      <c r="A71" s="592"/>
      <c r="B71" s="3330"/>
      <c r="C71" s="3331"/>
      <c r="D71" s="3331"/>
      <c r="E71" s="603" t="s">
        <v>2596</v>
      </c>
      <c r="F71" s="2203"/>
      <c r="G71" s="2204"/>
      <c r="H71" s="2204"/>
      <c r="I71" s="2204"/>
      <c r="J71" s="2204"/>
      <c r="K71" s="2204"/>
      <c r="L71" s="644"/>
      <c r="M71" s="644"/>
      <c r="N71" s="644"/>
      <c r="O71" s="644"/>
      <c r="P71" s="644"/>
      <c r="Q71" s="644"/>
      <c r="R71" s="644"/>
      <c r="S71" s="644"/>
      <c r="T71" s="644"/>
      <c r="U71" s="644"/>
      <c r="V71" s="644"/>
      <c r="W71" s="644"/>
      <c r="X71" s="644"/>
      <c r="Y71" s="646"/>
      <c r="Z71" s="646"/>
      <c r="AA71" s="646"/>
      <c r="AB71" s="646"/>
      <c r="AC71" s="646"/>
      <c r="AD71" s="646"/>
      <c r="AE71" s="646"/>
      <c r="AF71" s="646"/>
      <c r="AG71" s="646"/>
      <c r="AH71" s="646"/>
      <c r="AI71" s="646"/>
      <c r="AJ71" s="646"/>
      <c r="AK71" s="646"/>
      <c r="AL71" s="646"/>
      <c r="AM71" s="646"/>
      <c r="AN71" s="646"/>
      <c r="AO71" s="646"/>
      <c r="AP71" s="646"/>
      <c r="AQ71" s="646"/>
    </row>
    <row r="72" spans="1:43" s="2205" customFormat="1" ht="25.5" customHeight="1" x14ac:dyDescent="0.2">
      <c r="A72" s="592"/>
      <c r="B72" s="3330"/>
      <c r="C72" s="3331"/>
      <c r="D72" s="3331"/>
      <c r="E72" s="603" t="s">
        <v>2597</v>
      </c>
      <c r="F72" s="2203"/>
      <c r="G72" s="2204"/>
      <c r="H72" s="2204"/>
      <c r="I72" s="2204"/>
      <c r="J72" s="2204"/>
      <c r="K72" s="2204"/>
      <c r="L72" s="644"/>
      <c r="M72" s="644"/>
      <c r="N72" s="644"/>
      <c r="O72" s="644"/>
      <c r="P72" s="644"/>
      <c r="Q72" s="644"/>
      <c r="R72" s="644"/>
      <c r="S72" s="644"/>
      <c r="T72" s="644"/>
      <c r="U72" s="644"/>
      <c r="V72" s="644"/>
      <c r="W72" s="644"/>
      <c r="X72" s="644"/>
      <c r="Y72" s="646"/>
      <c r="Z72" s="646"/>
      <c r="AA72" s="646"/>
      <c r="AB72" s="646"/>
      <c r="AC72" s="646"/>
      <c r="AD72" s="646"/>
      <c r="AE72" s="646"/>
      <c r="AF72" s="646"/>
      <c r="AG72" s="646"/>
      <c r="AH72" s="646"/>
      <c r="AI72" s="646"/>
      <c r="AJ72" s="646"/>
      <c r="AK72" s="646"/>
      <c r="AL72" s="646"/>
      <c r="AM72" s="646"/>
      <c r="AN72" s="646"/>
      <c r="AO72" s="646"/>
      <c r="AP72" s="646"/>
      <c r="AQ72" s="646"/>
    </row>
    <row r="73" spans="1:43" s="2205" customFormat="1" ht="25.5" customHeight="1" x14ac:dyDescent="0.2">
      <c r="A73" s="592"/>
      <c r="B73" s="3330"/>
      <c r="C73" s="3331"/>
      <c r="D73" s="3331"/>
      <c r="E73" s="603" t="s">
        <v>2598</v>
      </c>
      <c r="F73" s="2203"/>
      <c r="G73" s="2204"/>
      <c r="H73" s="2204"/>
      <c r="I73" s="2204"/>
      <c r="J73" s="2204"/>
      <c r="K73" s="2204"/>
      <c r="L73" s="644"/>
      <c r="M73" s="644"/>
      <c r="N73" s="644"/>
      <c r="O73" s="644"/>
      <c r="P73" s="644"/>
      <c r="Q73" s="644"/>
      <c r="R73" s="644"/>
      <c r="S73" s="644"/>
      <c r="T73" s="644"/>
      <c r="U73" s="644"/>
      <c r="V73" s="644"/>
      <c r="W73" s="644"/>
      <c r="X73" s="644"/>
      <c r="Y73" s="646"/>
      <c r="Z73" s="646"/>
      <c r="AA73" s="646"/>
      <c r="AB73" s="646"/>
      <c r="AC73" s="646"/>
      <c r="AD73" s="646"/>
      <c r="AE73" s="646"/>
      <c r="AF73" s="646"/>
      <c r="AG73" s="646"/>
      <c r="AH73" s="646"/>
      <c r="AI73" s="646"/>
      <c r="AJ73" s="646"/>
      <c r="AK73" s="646"/>
      <c r="AL73" s="646"/>
      <c r="AM73" s="646"/>
      <c r="AN73" s="646"/>
      <c r="AO73" s="646"/>
      <c r="AP73" s="646"/>
      <c r="AQ73" s="646"/>
    </row>
    <row r="74" spans="1:43" s="2205" customFormat="1" ht="25.5" customHeight="1" x14ac:dyDescent="0.2">
      <c r="A74" s="592"/>
      <c r="B74" s="3330"/>
      <c r="C74" s="3331"/>
      <c r="D74" s="3331"/>
      <c r="E74" s="603" t="s">
        <v>2599</v>
      </c>
      <c r="F74" s="2203"/>
      <c r="G74" s="2204"/>
      <c r="H74" s="2204"/>
      <c r="I74" s="2204"/>
      <c r="J74" s="2204"/>
      <c r="K74" s="2204"/>
      <c r="L74" s="644"/>
      <c r="M74" s="644"/>
      <c r="N74" s="644"/>
      <c r="O74" s="644"/>
      <c r="P74" s="644"/>
      <c r="Q74" s="644"/>
      <c r="R74" s="644"/>
      <c r="S74" s="644"/>
      <c r="T74" s="644"/>
      <c r="U74" s="644"/>
      <c r="V74" s="644"/>
      <c r="W74" s="644"/>
      <c r="X74" s="644"/>
      <c r="Y74" s="646"/>
      <c r="Z74" s="646"/>
      <c r="AA74" s="646"/>
      <c r="AB74" s="646"/>
      <c r="AC74" s="646"/>
      <c r="AD74" s="646"/>
      <c r="AE74" s="646"/>
      <c r="AF74" s="646"/>
      <c r="AG74" s="646"/>
      <c r="AH74" s="646"/>
      <c r="AI74" s="646"/>
      <c r="AJ74" s="646"/>
      <c r="AK74" s="646"/>
      <c r="AL74" s="646"/>
      <c r="AM74" s="646"/>
      <c r="AN74" s="646"/>
      <c r="AO74" s="646"/>
      <c r="AP74" s="646"/>
      <c r="AQ74" s="646"/>
    </row>
    <row r="75" spans="1:43" s="2205" customFormat="1" ht="25.5" customHeight="1" x14ac:dyDescent="0.2">
      <c r="A75" s="592"/>
      <c r="B75" s="3330"/>
      <c r="C75" s="3331"/>
      <c r="D75" s="3331"/>
      <c r="E75" s="603" t="s">
        <v>2600</v>
      </c>
      <c r="F75" s="2203"/>
      <c r="G75" s="2204"/>
      <c r="H75" s="2204"/>
      <c r="I75" s="2204"/>
      <c r="J75" s="2204"/>
      <c r="K75" s="2204"/>
      <c r="L75" s="644"/>
      <c r="M75" s="644"/>
      <c r="N75" s="644"/>
      <c r="O75" s="644"/>
      <c r="P75" s="644"/>
      <c r="Q75" s="644"/>
      <c r="R75" s="644"/>
      <c r="S75" s="644"/>
      <c r="T75" s="644"/>
      <c r="U75" s="644"/>
      <c r="V75" s="644"/>
      <c r="W75" s="644"/>
      <c r="X75" s="644"/>
      <c r="Y75" s="646"/>
      <c r="Z75" s="646"/>
      <c r="AA75" s="646"/>
      <c r="AB75" s="646"/>
      <c r="AC75" s="646"/>
      <c r="AD75" s="646"/>
      <c r="AE75" s="646"/>
      <c r="AF75" s="646"/>
      <c r="AG75" s="646"/>
      <c r="AH75" s="646"/>
      <c r="AI75" s="646"/>
      <c r="AJ75" s="646"/>
      <c r="AK75" s="646"/>
      <c r="AL75" s="646"/>
      <c r="AM75" s="646"/>
      <c r="AN75" s="646"/>
      <c r="AO75" s="646"/>
      <c r="AP75" s="646"/>
      <c r="AQ75" s="646"/>
    </row>
    <row r="76" spans="1:43" ht="87.75" customHeight="1" x14ac:dyDescent="0.2">
      <c r="A76" s="587"/>
      <c r="B76" s="854" t="s">
        <v>2270</v>
      </c>
      <c r="C76" s="855" t="s">
        <v>981</v>
      </c>
      <c r="D76" s="638" t="s">
        <v>2271</v>
      </c>
      <c r="E76" s="623" t="s">
        <v>2272</v>
      </c>
      <c r="F76" s="587"/>
      <c r="G76" s="13"/>
      <c r="H76" s="13"/>
      <c r="I76" s="13"/>
      <c r="J76" s="13"/>
      <c r="K76" s="13"/>
      <c r="L76" s="14"/>
      <c r="M76" s="14"/>
      <c r="N76" s="14"/>
      <c r="O76" s="14"/>
      <c r="P76" s="14"/>
      <c r="Q76" s="14"/>
      <c r="R76" s="14"/>
      <c r="S76" s="14"/>
      <c r="T76" s="14"/>
      <c r="U76" s="14"/>
      <c r="V76" s="14"/>
      <c r="W76" s="14"/>
      <c r="X76" s="14"/>
      <c r="Y76" s="250"/>
      <c r="Z76" s="250"/>
      <c r="AA76" s="250"/>
      <c r="AB76" s="250"/>
      <c r="AC76" s="250"/>
      <c r="AD76" s="250"/>
      <c r="AE76" s="250"/>
      <c r="AF76" s="250"/>
      <c r="AG76" s="250"/>
      <c r="AH76" s="250"/>
      <c r="AI76" s="250"/>
      <c r="AJ76" s="250"/>
      <c r="AK76" s="250"/>
      <c r="AL76" s="250"/>
      <c r="AM76" s="250"/>
      <c r="AN76" s="250"/>
      <c r="AO76" s="250"/>
      <c r="AP76" s="250"/>
      <c r="AQ76" s="250"/>
    </row>
    <row r="77" spans="1:43" ht="87.75" customHeight="1" x14ac:dyDescent="0.2">
      <c r="A77" s="587"/>
      <c r="B77" s="851" t="s">
        <v>2273</v>
      </c>
      <c r="C77" s="853" t="s">
        <v>981</v>
      </c>
      <c r="D77" s="275" t="s">
        <v>2274</v>
      </c>
      <c r="E77" s="365" t="s">
        <v>2275</v>
      </c>
      <c r="F77" s="587"/>
      <c r="G77" s="13"/>
      <c r="H77" s="13"/>
      <c r="I77" s="13"/>
      <c r="J77" s="13"/>
      <c r="K77" s="13"/>
      <c r="L77" s="14"/>
      <c r="M77" s="14"/>
      <c r="N77" s="14"/>
      <c r="O77" s="14"/>
      <c r="P77" s="14"/>
      <c r="Q77" s="14"/>
      <c r="R77" s="14"/>
      <c r="S77" s="14"/>
      <c r="T77" s="14"/>
      <c r="U77" s="14"/>
      <c r="V77" s="14"/>
      <c r="W77" s="14"/>
      <c r="X77" s="14"/>
      <c r="Y77" s="250"/>
      <c r="Z77" s="250"/>
      <c r="AA77" s="250"/>
      <c r="AB77" s="250"/>
      <c r="AC77" s="250"/>
      <c r="AD77" s="250"/>
      <c r="AE77" s="250"/>
      <c r="AF77" s="250"/>
      <c r="AG77" s="250"/>
      <c r="AH77" s="250"/>
      <c r="AI77" s="250"/>
      <c r="AJ77" s="250"/>
      <c r="AK77" s="250"/>
      <c r="AL77" s="250"/>
      <c r="AM77" s="250"/>
      <c r="AN77" s="250"/>
      <c r="AO77" s="250"/>
      <c r="AP77" s="250"/>
      <c r="AQ77" s="250"/>
    </row>
    <row r="78" spans="1:43" ht="87.75" customHeight="1" x14ac:dyDescent="0.2">
      <c r="A78" s="587"/>
      <c r="B78" s="851" t="s">
        <v>1911</v>
      </c>
      <c r="C78" s="853" t="s">
        <v>981</v>
      </c>
      <c r="D78" s="275" t="s">
        <v>1912</v>
      </c>
      <c r="E78" s="365" t="s">
        <v>1913</v>
      </c>
      <c r="F78" s="587"/>
      <c r="G78" s="13"/>
      <c r="H78" s="13"/>
      <c r="I78" s="13"/>
      <c r="J78" s="13"/>
      <c r="K78" s="13"/>
      <c r="L78" s="14"/>
      <c r="M78" s="14"/>
      <c r="N78" s="14"/>
      <c r="O78" s="14"/>
      <c r="P78" s="14"/>
      <c r="Q78" s="14"/>
      <c r="R78" s="14"/>
      <c r="S78" s="14"/>
      <c r="T78" s="14"/>
      <c r="U78" s="14"/>
      <c r="V78" s="14"/>
      <c r="W78" s="14"/>
      <c r="X78" s="14"/>
      <c r="Y78" s="250"/>
      <c r="Z78" s="250"/>
      <c r="AA78" s="250"/>
      <c r="AB78" s="250"/>
      <c r="AC78" s="250"/>
      <c r="AD78" s="250"/>
      <c r="AE78" s="250"/>
      <c r="AF78" s="250"/>
      <c r="AG78" s="250"/>
      <c r="AH78" s="250"/>
      <c r="AI78" s="250"/>
      <c r="AJ78" s="250"/>
      <c r="AK78" s="250"/>
      <c r="AL78" s="250"/>
      <c r="AM78" s="250"/>
      <c r="AN78" s="250"/>
      <c r="AO78" s="250"/>
      <c r="AP78" s="250"/>
      <c r="AQ78" s="250"/>
    </row>
    <row r="79" spans="1:43" ht="87.75" customHeight="1" x14ac:dyDescent="0.2">
      <c r="A79" s="587"/>
      <c r="B79" s="851" t="s">
        <v>1914</v>
      </c>
      <c r="C79" s="853" t="s">
        <v>981</v>
      </c>
      <c r="D79" s="275" t="s">
        <v>1915</v>
      </c>
      <c r="E79" s="365" t="s">
        <v>1916</v>
      </c>
      <c r="F79" s="587"/>
      <c r="G79" s="13"/>
      <c r="H79" s="13"/>
      <c r="I79" s="13"/>
      <c r="J79" s="13"/>
      <c r="K79" s="13"/>
      <c r="L79" s="14"/>
      <c r="M79" s="14"/>
      <c r="N79" s="14"/>
      <c r="O79" s="14"/>
      <c r="P79" s="14"/>
      <c r="Q79" s="14"/>
      <c r="R79" s="14"/>
      <c r="S79" s="14"/>
      <c r="T79" s="14"/>
      <c r="U79" s="14"/>
      <c r="V79" s="14"/>
      <c r="W79" s="14"/>
      <c r="X79" s="14"/>
      <c r="Y79" s="250"/>
      <c r="Z79" s="250"/>
      <c r="AA79" s="250"/>
      <c r="AB79" s="250"/>
      <c r="AC79" s="250"/>
      <c r="AD79" s="250"/>
      <c r="AE79" s="250"/>
      <c r="AF79" s="250"/>
      <c r="AG79" s="250"/>
      <c r="AH79" s="250"/>
      <c r="AI79" s="250"/>
      <c r="AJ79" s="250"/>
      <c r="AK79" s="250"/>
      <c r="AL79" s="250"/>
      <c r="AM79" s="250"/>
      <c r="AN79" s="250"/>
      <c r="AO79" s="250"/>
      <c r="AP79" s="250"/>
      <c r="AQ79" s="250"/>
    </row>
    <row r="80" spans="1:43" ht="87.75" customHeight="1" x14ac:dyDescent="0.2">
      <c r="A80" s="587"/>
      <c r="B80" s="851" t="s">
        <v>1917</v>
      </c>
      <c r="C80" s="853" t="s">
        <v>981</v>
      </c>
      <c r="D80" s="275" t="s">
        <v>1924</v>
      </c>
      <c r="E80" s="365"/>
      <c r="F80" s="587"/>
      <c r="G80" s="13"/>
      <c r="H80" s="13"/>
      <c r="I80" s="13"/>
      <c r="J80" s="13"/>
      <c r="K80" s="13"/>
      <c r="L80" s="14"/>
      <c r="M80" s="14"/>
      <c r="N80" s="14"/>
      <c r="O80" s="14"/>
      <c r="P80" s="14"/>
      <c r="Q80" s="14"/>
      <c r="R80" s="14"/>
      <c r="S80" s="14"/>
      <c r="T80" s="14"/>
      <c r="U80" s="14"/>
      <c r="V80" s="14"/>
      <c r="W80" s="14"/>
      <c r="X80" s="14"/>
      <c r="Y80" s="250"/>
      <c r="Z80" s="250"/>
      <c r="AA80" s="250"/>
      <c r="AB80" s="250"/>
      <c r="AC80" s="250"/>
      <c r="AD80" s="250"/>
      <c r="AE80" s="250"/>
      <c r="AF80" s="250"/>
      <c r="AG80" s="250"/>
      <c r="AH80" s="250"/>
      <c r="AI80" s="250"/>
      <c r="AJ80" s="250"/>
      <c r="AK80" s="250"/>
      <c r="AL80" s="250"/>
      <c r="AM80" s="250"/>
      <c r="AN80" s="250"/>
      <c r="AO80" s="250"/>
      <c r="AP80" s="250"/>
      <c r="AQ80" s="250"/>
    </row>
    <row r="81" spans="1:43" ht="87.75" customHeight="1" x14ac:dyDescent="0.2">
      <c r="A81" s="587"/>
      <c r="B81" s="851" t="s">
        <v>1623</v>
      </c>
      <c r="C81" s="853" t="s">
        <v>981</v>
      </c>
      <c r="D81" s="275" t="s">
        <v>1638</v>
      </c>
      <c r="E81" s="365" t="s">
        <v>943</v>
      </c>
      <c r="F81" s="587"/>
      <c r="G81" s="13"/>
      <c r="H81" s="13"/>
      <c r="I81" s="13"/>
      <c r="J81" s="13"/>
      <c r="K81" s="13"/>
      <c r="L81" s="14"/>
      <c r="M81" s="14"/>
      <c r="N81" s="14"/>
      <c r="O81" s="14"/>
      <c r="P81" s="14"/>
      <c r="Q81" s="14"/>
      <c r="R81" s="14"/>
      <c r="S81" s="14"/>
      <c r="T81" s="14"/>
      <c r="U81" s="14"/>
      <c r="V81" s="14"/>
      <c r="W81" s="14"/>
      <c r="X81" s="14"/>
      <c r="Y81" s="250"/>
      <c r="Z81" s="250"/>
      <c r="AA81" s="250"/>
      <c r="AB81" s="250"/>
      <c r="AC81" s="250"/>
      <c r="AD81" s="250"/>
      <c r="AE81" s="250"/>
      <c r="AF81" s="250"/>
      <c r="AG81" s="250"/>
      <c r="AH81" s="250"/>
      <c r="AI81" s="250"/>
      <c r="AJ81" s="250"/>
      <c r="AK81" s="250"/>
      <c r="AL81" s="250"/>
      <c r="AM81" s="250"/>
      <c r="AN81" s="250"/>
      <c r="AO81" s="250"/>
      <c r="AP81" s="250"/>
      <c r="AQ81" s="250"/>
    </row>
    <row r="82" spans="1:43" ht="51" customHeight="1" x14ac:dyDescent="0.2">
      <c r="A82" s="587"/>
      <c r="B82" s="851" t="s">
        <v>1621</v>
      </c>
      <c r="C82" s="853" t="s">
        <v>981</v>
      </c>
      <c r="D82" s="275" t="s">
        <v>1622</v>
      </c>
      <c r="E82" s="365" t="s">
        <v>943</v>
      </c>
      <c r="F82" s="587"/>
      <c r="G82" s="13"/>
      <c r="H82" s="13"/>
      <c r="I82" s="13"/>
      <c r="J82" s="13"/>
      <c r="K82" s="13"/>
      <c r="L82" s="14"/>
      <c r="M82" s="14"/>
      <c r="N82" s="14"/>
      <c r="O82" s="14"/>
      <c r="P82" s="14"/>
      <c r="Q82" s="14"/>
      <c r="R82" s="14"/>
      <c r="S82" s="14"/>
      <c r="T82" s="14"/>
      <c r="U82" s="14"/>
      <c r="V82" s="14"/>
      <c r="W82" s="14"/>
      <c r="X82" s="14"/>
      <c r="Y82" s="250"/>
      <c r="Z82" s="250"/>
      <c r="AA82" s="250"/>
      <c r="AB82" s="250"/>
      <c r="AC82" s="250"/>
      <c r="AD82" s="250"/>
      <c r="AE82" s="250"/>
      <c r="AF82" s="250"/>
      <c r="AG82" s="250"/>
      <c r="AH82" s="250"/>
      <c r="AI82" s="250"/>
      <c r="AJ82" s="250"/>
      <c r="AK82" s="250"/>
      <c r="AL82" s="250"/>
      <c r="AM82" s="250"/>
      <c r="AN82" s="250"/>
      <c r="AO82" s="250"/>
      <c r="AP82" s="250"/>
      <c r="AQ82" s="250"/>
    </row>
    <row r="83" spans="1:43" ht="79.5" customHeight="1" x14ac:dyDescent="0.2">
      <c r="A83" s="587"/>
      <c r="B83" s="851" t="s">
        <v>1636</v>
      </c>
      <c r="C83" s="853" t="s">
        <v>981</v>
      </c>
      <c r="D83" s="275" t="s">
        <v>1639</v>
      </c>
      <c r="E83" s="365" t="s">
        <v>1640</v>
      </c>
      <c r="F83" s="587"/>
      <c r="G83" s="13"/>
      <c r="H83" s="13"/>
      <c r="I83" s="13"/>
      <c r="J83" s="13"/>
      <c r="K83" s="13"/>
      <c r="L83" s="14"/>
      <c r="M83" s="14"/>
      <c r="N83" s="14"/>
      <c r="O83" s="14"/>
      <c r="P83" s="14"/>
      <c r="Q83" s="14"/>
      <c r="R83" s="14"/>
      <c r="S83" s="14"/>
      <c r="T83" s="14"/>
      <c r="U83" s="14"/>
      <c r="V83" s="14"/>
      <c r="W83" s="14"/>
      <c r="X83" s="14"/>
      <c r="Y83" s="250"/>
      <c r="Z83" s="250"/>
      <c r="AA83" s="250"/>
      <c r="AB83" s="250"/>
      <c r="AC83" s="250"/>
      <c r="AD83" s="250"/>
      <c r="AE83" s="250"/>
      <c r="AF83" s="250"/>
      <c r="AG83" s="250"/>
      <c r="AH83" s="250"/>
      <c r="AI83" s="250"/>
      <c r="AJ83" s="250"/>
      <c r="AK83" s="250"/>
      <c r="AL83" s="250"/>
      <c r="AM83" s="250"/>
      <c r="AN83" s="250"/>
      <c r="AO83" s="250"/>
      <c r="AP83" s="250"/>
      <c r="AQ83" s="250"/>
    </row>
    <row r="84" spans="1:43" ht="79.5" customHeight="1" x14ac:dyDescent="0.2">
      <c r="A84" s="587"/>
      <c r="B84" s="851" t="s">
        <v>1620</v>
      </c>
      <c r="C84" s="853" t="s">
        <v>981</v>
      </c>
      <c r="D84" s="275" t="s">
        <v>1641</v>
      </c>
      <c r="E84" s="365" t="s">
        <v>943</v>
      </c>
      <c r="F84" s="587"/>
      <c r="G84" s="13"/>
      <c r="H84" s="13"/>
      <c r="I84" s="13"/>
      <c r="J84" s="13"/>
      <c r="K84" s="13"/>
      <c r="L84" s="14"/>
      <c r="M84" s="14"/>
      <c r="N84" s="14"/>
      <c r="O84" s="14"/>
      <c r="P84" s="14"/>
      <c r="Q84" s="14"/>
      <c r="R84" s="14"/>
      <c r="S84" s="14"/>
      <c r="T84" s="14"/>
      <c r="U84" s="14"/>
      <c r="V84" s="14"/>
      <c r="W84" s="14"/>
      <c r="X84" s="14"/>
      <c r="Y84" s="250"/>
      <c r="Z84" s="250"/>
      <c r="AA84" s="250"/>
      <c r="AB84" s="250"/>
      <c r="AC84" s="250"/>
      <c r="AD84" s="250"/>
      <c r="AE84" s="250"/>
      <c r="AF84" s="250"/>
      <c r="AG84" s="250"/>
      <c r="AH84" s="250"/>
      <c r="AI84" s="250"/>
      <c r="AJ84" s="250"/>
      <c r="AK84" s="250"/>
      <c r="AL84" s="250"/>
      <c r="AM84" s="250"/>
      <c r="AN84" s="250"/>
      <c r="AO84" s="250"/>
      <c r="AP84" s="250"/>
      <c r="AQ84" s="250"/>
    </row>
    <row r="85" spans="1:43" ht="79.5" customHeight="1" x14ac:dyDescent="0.2">
      <c r="A85" s="587"/>
      <c r="B85" s="851" t="s">
        <v>1548</v>
      </c>
      <c r="C85" s="853" t="s">
        <v>981</v>
      </c>
      <c r="D85" s="275" t="s">
        <v>1549</v>
      </c>
      <c r="E85" s="365" t="s">
        <v>943</v>
      </c>
      <c r="F85" s="587"/>
      <c r="G85" s="13"/>
      <c r="H85" s="13"/>
      <c r="I85" s="13"/>
      <c r="J85" s="13"/>
      <c r="K85" s="13"/>
      <c r="L85" s="14"/>
      <c r="M85" s="14"/>
      <c r="N85" s="14"/>
      <c r="O85" s="14"/>
      <c r="P85" s="14"/>
      <c r="Q85" s="14"/>
      <c r="R85" s="14"/>
      <c r="S85" s="14"/>
      <c r="T85" s="14"/>
      <c r="U85" s="14"/>
      <c r="V85" s="14"/>
      <c r="W85" s="14"/>
      <c r="X85" s="14"/>
      <c r="Y85" s="250"/>
      <c r="Z85" s="250"/>
      <c r="AA85" s="250"/>
      <c r="AB85" s="250"/>
      <c r="AC85" s="250"/>
      <c r="AD85" s="250"/>
      <c r="AE85" s="250"/>
      <c r="AF85" s="250"/>
      <c r="AG85" s="250"/>
      <c r="AH85" s="250"/>
      <c r="AI85" s="250"/>
      <c r="AJ85" s="250"/>
      <c r="AK85" s="250"/>
      <c r="AL85" s="250"/>
      <c r="AM85" s="250"/>
      <c r="AN85" s="250"/>
      <c r="AO85" s="250"/>
      <c r="AP85" s="250"/>
      <c r="AQ85" s="250"/>
    </row>
    <row r="86" spans="1:43" ht="79.5" customHeight="1" x14ac:dyDescent="0.2">
      <c r="A86" s="587"/>
      <c r="B86" s="851" t="s">
        <v>1546</v>
      </c>
      <c r="C86" s="853" t="s">
        <v>981</v>
      </c>
      <c r="D86" s="275" t="s">
        <v>1550</v>
      </c>
      <c r="E86" s="365" t="s">
        <v>1547</v>
      </c>
      <c r="F86" s="587"/>
      <c r="G86" s="13"/>
      <c r="H86" s="13"/>
      <c r="I86" s="13"/>
      <c r="J86" s="13"/>
      <c r="K86" s="13"/>
      <c r="L86" s="14"/>
      <c r="M86" s="14"/>
      <c r="N86" s="14"/>
      <c r="O86" s="14"/>
      <c r="P86" s="14"/>
      <c r="Q86" s="14"/>
      <c r="R86" s="14"/>
      <c r="S86" s="14"/>
      <c r="T86" s="14"/>
      <c r="U86" s="14"/>
      <c r="V86" s="14"/>
      <c r="W86" s="14"/>
      <c r="X86" s="14"/>
      <c r="Y86" s="250"/>
      <c r="Z86" s="250"/>
      <c r="AA86" s="250"/>
      <c r="AB86" s="250"/>
      <c r="AC86" s="250"/>
      <c r="AD86" s="250"/>
      <c r="AE86" s="250"/>
      <c r="AF86" s="250"/>
      <c r="AG86" s="250"/>
      <c r="AH86" s="250"/>
      <c r="AI86" s="250"/>
      <c r="AJ86" s="250"/>
      <c r="AK86" s="250"/>
      <c r="AL86" s="250"/>
      <c r="AM86" s="250"/>
      <c r="AN86" s="250"/>
      <c r="AO86" s="250"/>
      <c r="AP86" s="250"/>
      <c r="AQ86" s="250"/>
    </row>
    <row r="87" spans="1:43" ht="79.5" customHeight="1" x14ac:dyDescent="0.2">
      <c r="A87" s="587"/>
      <c r="B87" s="851" t="s">
        <v>1545</v>
      </c>
      <c r="C87" s="853" t="s">
        <v>981</v>
      </c>
      <c r="D87" s="275" t="s">
        <v>1551</v>
      </c>
      <c r="E87" s="365" t="s">
        <v>943</v>
      </c>
      <c r="F87" s="587"/>
      <c r="G87" s="13"/>
      <c r="H87" s="13"/>
      <c r="I87" s="13"/>
      <c r="J87" s="13"/>
      <c r="K87" s="13"/>
      <c r="L87" s="14"/>
      <c r="M87" s="14"/>
      <c r="N87" s="14"/>
      <c r="O87" s="14"/>
      <c r="P87" s="14"/>
      <c r="Q87" s="14"/>
      <c r="R87" s="14"/>
      <c r="S87" s="14"/>
      <c r="T87" s="14"/>
      <c r="U87" s="14"/>
      <c r="V87" s="14"/>
      <c r="W87" s="14"/>
      <c r="X87" s="14"/>
      <c r="Y87" s="250"/>
      <c r="Z87" s="250"/>
      <c r="AA87" s="250"/>
      <c r="AB87" s="250"/>
      <c r="AC87" s="250"/>
      <c r="AD87" s="250"/>
      <c r="AE87" s="250"/>
      <c r="AF87" s="250"/>
      <c r="AG87" s="250"/>
      <c r="AH87" s="250"/>
      <c r="AI87" s="250"/>
      <c r="AJ87" s="250"/>
      <c r="AK87" s="250"/>
      <c r="AL87" s="250"/>
      <c r="AM87" s="250"/>
      <c r="AN87" s="250"/>
      <c r="AO87" s="250"/>
      <c r="AP87" s="250"/>
      <c r="AQ87" s="250"/>
    </row>
    <row r="88" spans="1:43" ht="79.5" customHeight="1" x14ac:dyDescent="0.2">
      <c r="A88" s="587"/>
      <c r="B88" s="851" t="s">
        <v>1544</v>
      </c>
      <c r="C88" s="853" t="s">
        <v>981</v>
      </c>
      <c r="D88" s="275" t="s">
        <v>1552</v>
      </c>
      <c r="E88" s="365" t="s">
        <v>943</v>
      </c>
      <c r="F88" s="587"/>
      <c r="G88" s="13"/>
      <c r="H88" s="13"/>
      <c r="I88" s="13"/>
      <c r="J88" s="13"/>
      <c r="K88" s="13"/>
      <c r="L88" s="14"/>
      <c r="M88" s="14"/>
      <c r="N88" s="14"/>
      <c r="O88" s="14"/>
      <c r="P88" s="14"/>
      <c r="Q88" s="14"/>
      <c r="R88" s="14"/>
      <c r="S88" s="14"/>
      <c r="T88" s="14"/>
      <c r="U88" s="14"/>
      <c r="V88" s="14"/>
      <c r="W88" s="14"/>
      <c r="X88" s="14"/>
      <c r="Y88" s="250"/>
      <c r="Z88" s="250"/>
      <c r="AA88" s="250"/>
      <c r="AB88" s="250"/>
      <c r="AC88" s="250"/>
      <c r="AD88" s="250"/>
      <c r="AE88" s="250"/>
      <c r="AF88" s="250"/>
      <c r="AG88" s="250"/>
      <c r="AH88" s="250"/>
      <c r="AI88" s="250"/>
      <c r="AJ88" s="250"/>
      <c r="AK88" s="250"/>
      <c r="AL88" s="250"/>
      <c r="AM88" s="250"/>
      <c r="AN88" s="250"/>
      <c r="AO88" s="250"/>
      <c r="AP88" s="250"/>
      <c r="AQ88" s="250"/>
    </row>
    <row r="89" spans="1:43" ht="79.5" customHeight="1" x14ac:dyDescent="0.2">
      <c r="A89" s="587"/>
      <c r="B89" s="851" t="s">
        <v>1444</v>
      </c>
      <c r="C89" s="853" t="s">
        <v>981</v>
      </c>
      <c r="D89" s="275" t="s">
        <v>1445</v>
      </c>
      <c r="E89" s="365" t="s">
        <v>1446</v>
      </c>
      <c r="F89" s="587"/>
      <c r="G89" s="13"/>
      <c r="H89" s="13"/>
      <c r="I89" s="13"/>
      <c r="J89" s="13"/>
      <c r="K89" s="13"/>
      <c r="L89" s="14"/>
      <c r="M89" s="14"/>
      <c r="N89" s="14"/>
      <c r="O89" s="14"/>
      <c r="P89" s="14"/>
      <c r="Q89" s="14"/>
      <c r="R89" s="14"/>
      <c r="S89" s="14"/>
      <c r="T89" s="14"/>
      <c r="U89" s="14"/>
      <c r="V89" s="14"/>
      <c r="W89" s="14"/>
      <c r="X89" s="14"/>
      <c r="Y89" s="250"/>
      <c r="Z89" s="250"/>
      <c r="AA89" s="250"/>
      <c r="AB89" s="250"/>
      <c r="AC89" s="250"/>
      <c r="AD89" s="250"/>
      <c r="AE89" s="250"/>
      <c r="AF89" s="250"/>
      <c r="AG89" s="250"/>
      <c r="AH89" s="250"/>
      <c r="AI89" s="250"/>
      <c r="AJ89" s="250"/>
      <c r="AK89" s="250"/>
      <c r="AL89" s="250"/>
      <c r="AM89" s="250"/>
      <c r="AN89" s="250"/>
      <c r="AO89" s="250"/>
      <c r="AP89" s="250"/>
      <c r="AQ89" s="250"/>
    </row>
    <row r="90" spans="1:43" ht="79.5" customHeight="1" x14ac:dyDescent="0.2">
      <c r="A90" s="587"/>
      <c r="B90" s="851" t="s">
        <v>1411</v>
      </c>
      <c r="C90" s="853" t="s">
        <v>981</v>
      </c>
      <c r="D90" s="275" t="s">
        <v>1410</v>
      </c>
      <c r="E90" s="365" t="s">
        <v>1409</v>
      </c>
      <c r="F90" s="587"/>
      <c r="G90" s="13"/>
      <c r="H90" s="13"/>
      <c r="I90" s="13"/>
      <c r="J90" s="13"/>
      <c r="K90" s="13"/>
      <c r="L90" s="14"/>
      <c r="M90" s="14"/>
      <c r="N90" s="14"/>
      <c r="O90" s="14"/>
      <c r="P90" s="14"/>
      <c r="Q90" s="14"/>
      <c r="R90" s="14"/>
      <c r="S90" s="14"/>
      <c r="T90" s="14"/>
      <c r="U90" s="14"/>
      <c r="V90" s="14"/>
      <c r="W90" s="14"/>
      <c r="X90" s="14"/>
      <c r="Y90" s="250"/>
      <c r="Z90" s="250"/>
      <c r="AA90" s="250"/>
      <c r="AB90" s="250"/>
      <c r="AC90" s="250"/>
      <c r="AD90" s="250"/>
      <c r="AE90" s="250"/>
      <c r="AF90" s="250"/>
      <c r="AG90" s="250"/>
      <c r="AH90" s="250"/>
      <c r="AI90" s="250"/>
      <c r="AJ90" s="250"/>
      <c r="AK90" s="250"/>
      <c r="AL90" s="250"/>
      <c r="AM90" s="250"/>
      <c r="AN90" s="250"/>
      <c r="AO90" s="250"/>
      <c r="AP90" s="250"/>
      <c r="AQ90" s="250"/>
    </row>
    <row r="91" spans="1:43" ht="79.5" customHeight="1" x14ac:dyDescent="0.2">
      <c r="A91" s="587"/>
      <c r="B91" s="851" t="s">
        <v>1306</v>
      </c>
      <c r="C91" s="853" t="s">
        <v>316</v>
      </c>
      <c r="D91" s="275" t="s">
        <v>1307</v>
      </c>
      <c r="E91" s="365" t="s">
        <v>1308</v>
      </c>
      <c r="F91" s="587"/>
      <c r="G91" s="13"/>
      <c r="H91" s="13"/>
      <c r="I91" s="13"/>
      <c r="J91" s="13"/>
      <c r="K91" s="13"/>
      <c r="L91" s="14"/>
      <c r="M91" s="14"/>
      <c r="N91" s="14"/>
      <c r="O91" s="14"/>
      <c r="P91" s="14"/>
      <c r="Q91" s="14"/>
      <c r="R91" s="14"/>
      <c r="S91" s="14"/>
      <c r="T91" s="14"/>
      <c r="U91" s="14"/>
      <c r="V91" s="14"/>
      <c r="W91" s="14"/>
      <c r="X91" s="14"/>
      <c r="Y91" s="250"/>
      <c r="Z91" s="250"/>
      <c r="AA91" s="250"/>
      <c r="AB91" s="250"/>
      <c r="AC91" s="250"/>
      <c r="AD91" s="250"/>
      <c r="AE91" s="250"/>
      <c r="AF91" s="250"/>
      <c r="AG91" s="250"/>
      <c r="AH91" s="250"/>
      <c r="AI91" s="250"/>
      <c r="AJ91" s="250"/>
      <c r="AK91" s="250"/>
      <c r="AL91" s="250"/>
      <c r="AM91" s="250"/>
      <c r="AN91" s="250"/>
      <c r="AO91" s="250"/>
      <c r="AP91" s="250"/>
      <c r="AQ91" s="250"/>
    </row>
    <row r="92" spans="1:43" s="239" customFormat="1" ht="79.5" customHeight="1" thickBot="1" x14ac:dyDescent="0.25">
      <c r="A92" s="311"/>
      <c r="B92" s="864" t="s">
        <v>995</v>
      </c>
      <c r="C92" s="582" t="s">
        <v>981</v>
      </c>
      <c r="D92" s="440" t="s">
        <v>1005</v>
      </c>
      <c r="E92" s="406" t="s">
        <v>996</v>
      </c>
      <c r="F92" s="639"/>
      <c r="G92" s="240"/>
      <c r="H92" s="240"/>
      <c r="I92" s="240"/>
      <c r="J92" s="240"/>
      <c r="K92" s="240"/>
      <c r="L92" s="241"/>
      <c r="M92" s="241"/>
      <c r="N92" s="241"/>
      <c r="O92" s="241"/>
      <c r="P92" s="241"/>
      <c r="Q92" s="241"/>
      <c r="R92" s="241"/>
      <c r="S92" s="241"/>
      <c r="T92" s="241"/>
      <c r="U92" s="241"/>
      <c r="V92" s="241"/>
      <c r="W92" s="241"/>
      <c r="X92" s="241"/>
      <c r="Y92" s="279"/>
      <c r="Z92" s="279"/>
      <c r="AA92" s="279"/>
      <c r="AB92" s="279"/>
      <c r="AC92" s="279"/>
      <c r="AD92" s="279"/>
      <c r="AE92" s="279"/>
      <c r="AF92" s="279"/>
      <c r="AG92" s="279"/>
      <c r="AH92" s="279"/>
      <c r="AI92" s="279"/>
      <c r="AJ92" s="279"/>
      <c r="AK92" s="279"/>
      <c r="AL92" s="279"/>
      <c r="AM92" s="279"/>
      <c r="AN92" s="279"/>
      <c r="AO92" s="279"/>
      <c r="AP92" s="279"/>
      <c r="AQ92" s="279"/>
    </row>
    <row r="93" spans="1:43" s="14" customFormat="1" ht="24.75" customHeight="1" x14ac:dyDescent="0.2">
      <c r="B93" s="1793"/>
      <c r="C93" s="315"/>
      <c r="D93" s="2206"/>
      <c r="E93" s="1793"/>
      <c r="F93" s="587"/>
    </row>
    <row r="94" spans="1:43" s="14" customFormat="1" ht="24" customHeight="1" x14ac:dyDescent="0.2">
      <c r="B94" s="1793"/>
      <c r="C94" s="315"/>
      <c r="D94" s="2206"/>
      <c r="E94" s="1793"/>
      <c r="F94" s="587"/>
    </row>
    <row r="95" spans="1:43" s="14" customFormat="1" ht="63.75" customHeight="1" thickBot="1" x14ac:dyDescent="0.25">
      <c r="B95" s="1793"/>
      <c r="C95" s="315"/>
      <c r="D95" s="2206"/>
      <c r="E95" s="1793"/>
      <c r="F95" s="587"/>
    </row>
    <row r="96" spans="1:43" ht="25.5" customHeight="1" thickBot="1" x14ac:dyDescent="0.25">
      <c r="A96" s="13"/>
      <c r="B96" s="3333"/>
      <c r="C96" s="3334"/>
      <c r="D96" s="3334"/>
      <c r="E96" s="3335"/>
      <c r="G96" s="13"/>
      <c r="H96" s="13"/>
      <c r="I96" s="13"/>
      <c r="J96" s="13"/>
      <c r="K96" s="13"/>
      <c r="L96" s="13"/>
      <c r="M96" s="13"/>
      <c r="N96" s="13"/>
      <c r="O96" s="13"/>
      <c r="P96" s="13"/>
      <c r="Q96" s="13"/>
      <c r="R96" s="13"/>
      <c r="S96" s="13"/>
      <c r="T96" s="13"/>
      <c r="U96" s="13"/>
      <c r="V96" s="13"/>
      <c r="W96" s="13"/>
      <c r="X96" s="13"/>
    </row>
    <row r="97" spans="1:43" s="239" customFormat="1" ht="27.75" customHeight="1" x14ac:dyDescent="0.2">
      <c r="A97" s="240"/>
      <c r="B97" s="632" t="s">
        <v>977</v>
      </c>
      <c r="C97" s="633" t="s">
        <v>978</v>
      </c>
      <c r="D97" s="633" t="s">
        <v>979</v>
      </c>
      <c r="E97" s="634" t="s">
        <v>980</v>
      </c>
      <c r="F97" s="309"/>
      <c r="G97" s="240"/>
      <c r="H97" s="240"/>
      <c r="I97" s="240"/>
      <c r="J97" s="240"/>
      <c r="K97" s="240"/>
      <c r="L97" s="241"/>
      <c r="M97" s="241"/>
      <c r="N97" s="241"/>
      <c r="O97" s="241"/>
      <c r="P97" s="241"/>
      <c r="Q97" s="241"/>
      <c r="R97" s="241"/>
      <c r="S97" s="241"/>
      <c r="T97" s="241"/>
      <c r="U97" s="241"/>
      <c r="V97" s="241"/>
      <c r="W97" s="241"/>
      <c r="X97" s="241"/>
      <c r="Y97" s="279"/>
      <c r="Z97" s="279"/>
      <c r="AA97" s="279"/>
      <c r="AB97" s="279"/>
      <c r="AC97" s="279"/>
      <c r="AD97" s="279"/>
      <c r="AE97" s="279"/>
      <c r="AF97" s="279"/>
      <c r="AG97" s="279"/>
      <c r="AH97" s="279"/>
      <c r="AI97" s="279"/>
      <c r="AJ97" s="279"/>
      <c r="AK97" s="279"/>
      <c r="AL97" s="279"/>
      <c r="AM97" s="279"/>
      <c r="AN97" s="279"/>
      <c r="AO97" s="279"/>
      <c r="AP97" s="279"/>
      <c r="AQ97" s="279"/>
    </row>
    <row r="98" spans="1:43" s="2838" customFormat="1" ht="46" customHeight="1" x14ac:dyDescent="0.2">
      <c r="A98" s="276"/>
      <c r="B98" s="2841" t="s">
        <v>5868</v>
      </c>
      <c r="C98" s="2842" t="s">
        <v>5672</v>
      </c>
      <c r="D98" s="2842" t="s">
        <v>5869</v>
      </c>
      <c r="E98" s="811" t="s">
        <v>5870</v>
      </c>
      <c r="F98" s="641"/>
      <c r="G98" s="13"/>
      <c r="H98" s="13"/>
      <c r="I98" s="13"/>
      <c r="J98" s="13"/>
      <c r="K98" s="13"/>
      <c r="L98" s="14"/>
      <c r="M98" s="14"/>
      <c r="N98" s="14"/>
      <c r="O98" s="14"/>
      <c r="P98" s="14"/>
      <c r="Q98" s="14"/>
      <c r="R98" s="14"/>
      <c r="S98" s="14"/>
      <c r="T98" s="14"/>
      <c r="U98" s="14"/>
      <c r="V98" s="14"/>
      <c r="W98" s="14"/>
      <c r="X98" s="14"/>
      <c r="Y98" s="250"/>
      <c r="Z98" s="250"/>
      <c r="AA98" s="250"/>
      <c r="AB98" s="250"/>
      <c r="AC98" s="250"/>
      <c r="AD98" s="250"/>
      <c r="AE98" s="250"/>
      <c r="AF98" s="250"/>
      <c r="AG98" s="250"/>
      <c r="AH98" s="250"/>
      <c r="AI98" s="250"/>
      <c r="AJ98" s="250"/>
      <c r="AK98" s="250"/>
      <c r="AL98" s="250"/>
      <c r="AM98" s="250"/>
      <c r="AN98" s="250"/>
      <c r="AO98" s="250"/>
      <c r="AP98" s="250"/>
      <c r="AQ98" s="250"/>
    </row>
    <row r="99" spans="1:43" s="2838" customFormat="1" ht="46" customHeight="1" x14ac:dyDescent="0.2">
      <c r="A99" s="276"/>
      <c r="B99" s="2841" t="s">
        <v>5795</v>
      </c>
      <c r="C99" s="2842" t="s">
        <v>5672</v>
      </c>
      <c r="D99" s="2842" t="s">
        <v>5794</v>
      </c>
      <c r="E99" s="811" t="s">
        <v>5796</v>
      </c>
      <c r="F99" s="641"/>
      <c r="G99" s="13"/>
      <c r="H99" s="13"/>
      <c r="I99" s="13"/>
      <c r="J99" s="13"/>
      <c r="K99" s="13"/>
      <c r="L99" s="14"/>
      <c r="M99" s="14"/>
      <c r="N99" s="14"/>
      <c r="O99" s="14"/>
      <c r="P99" s="14"/>
      <c r="Q99" s="14"/>
      <c r="R99" s="14"/>
      <c r="S99" s="14"/>
      <c r="T99" s="14"/>
      <c r="U99" s="14"/>
      <c r="V99" s="14"/>
      <c r="W99" s="14"/>
      <c r="X99" s="14"/>
      <c r="Y99" s="250"/>
      <c r="Z99" s="250"/>
      <c r="AA99" s="250"/>
      <c r="AB99" s="250"/>
      <c r="AC99" s="250"/>
      <c r="AD99" s="250"/>
      <c r="AE99" s="250"/>
      <c r="AF99" s="250"/>
      <c r="AG99" s="250"/>
      <c r="AH99" s="250"/>
      <c r="AI99" s="250"/>
      <c r="AJ99" s="250"/>
      <c r="AK99" s="250"/>
      <c r="AL99" s="250"/>
      <c r="AM99" s="250"/>
      <c r="AN99" s="250"/>
      <c r="AO99" s="250"/>
      <c r="AP99" s="250"/>
      <c r="AQ99" s="250"/>
    </row>
    <row r="100" spans="1:43" ht="14.25" customHeight="1" x14ac:dyDescent="0.2">
      <c r="A100" s="13"/>
      <c r="B100" s="3309" t="s">
        <v>985</v>
      </c>
      <c r="C100" s="3310"/>
      <c r="D100" s="3310"/>
      <c r="E100" s="3311"/>
      <c r="G100" s="252"/>
      <c r="H100" s="252"/>
      <c r="I100" s="252"/>
      <c r="J100" s="252"/>
      <c r="K100" s="13"/>
      <c r="L100" s="14"/>
      <c r="M100" s="14"/>
      <c r="N100" s="14"/>
      <c r="O100" s="14"/>
      <c r="P100" s="14"/>
      <c r="Q100" s="14"/>
      <c r="R100" s="14"/>
      <c r="S100" s="14"/>
      <c r="T100" s="14"/>
      <c r="U100" s="14"/>
      <c r="V100" s="14"/>
      <c r="W100" s="14"/>
      <c r="X100" s="14"/>
      <c r="Y100" s="250"/>
      <c r="Z100" s="250"/>
      <c r="AA100" s="250"/>
      <c r="AB100" s="250"/>
      <c r="AC100" s="250"/>
      <c r="AD100" s="250"/>
      <c r="AE100" s="250"/>
      <c r="AF100" s="250"/>
      <c r="AG100" s="250"/>
      <c r="AH100" s="250"/>
      <c r="AI100" s="250"/>
      <c r="AJ100" s="250"/>
      <c r="AK100" s="250"/>
      <c r="AL100" s="250"/>
      <c r="AM100" s="250"/>
      <c r="AN100" s="250"/>
      <c r="AO100" s="250"/>
      <c r="AP100" s="250"/>
      <c r="AQ100" s="250"/>
    </row>
    <row r="101" spans="1:43" s="2824" customFormat="1" ht="84" x14ac:dyDescent="0.2">
      <c r="A101" s="276"/>
      <c r="B101" s="2828" t="s">
        <v>5676</v>
      </c>
      <c r="C101" s="2825" t="s">
        <v>5672</v>
      </c>
      <c r="D101" s="2825" t="s">
        <v>5677</v>
      </c>
      <c r="E101" s="811" t="s">
        <v>5678</v>
      </c>
      <c r="F101" s="641"/>
      <c r="G101" s="13"/>
      <c r="H101" s="13"/>
      <c r="I101" s="13"/>
      <c r="J101" s="13"/>
      <c r="K101" s="13"/>
      <c r="L101" s="14"/>
      <c r="M101" s="14"/>
      <c r="N101" s="14"/>
      <c r="O101" s="14"/>
      <c r="P101" s="14"/>
      <c r="Q101" s="14"/>
      <c r="R101" s="14"/>
      <c r="S101" s="14"/>
      <c r="T101" s="14"/>
      <c r="U101" s="14"/>
      <c r="V101" s="14"/>
      <c r="W101" s="14"/>
      <c r="X101" s="14"/>
      <c r="Y101" s="250"/>
      <c r="Z101" s="250"/>
      <c r="AA101" s="250"/>
      <c r="AB101" s="250"/>
      <c r="AC101" s="250"/>
      <c r="AD101" s="250"/>
      <c r="AE101" s="250"/>
      <c r="AF101" s="250"/>
      <c r="AG101" s="250"/>
      <c r="AH101" s="250"/>
      <c r="AI101" s="250"/>
      <c r="AJ101" s="250"/>
      <c r="AK101" s="250"/>
      <c r="AL101" s="250"/>
      <c r="AM101" s="250"/>
      <c r="AN101" s="250"/>
      <c r="AO101" s="250"/>
      <c r="AP101" s="250"/>
      <c r="AQ101" s="250"/>
    </row>
    <row r="102" spans="1:43" s="2824" customFormat="1" ht="84" x14ac:dyDescent="0.2">
      <c r="A102" s="276"/>
      <c r="B102" s="2826" t="s">
        <v>5658</v>
      </c>
      <c r="C102" s="2827" t="s">
        <v>5672</v>
      </c>
      <c r="D102" s="2827" t="s">
        <v>5748</v>
      </c>
      <c r="E102" s="366" t="s">
        <v>5663</v>
      </c>
      <c r="F102" s="641"/>
      <c r="G102" s="13"/>
      <c r="H102" s="13"/>
      <c r="I102" s="13"/>
      <c r="J102" s="13"/>
      <c r="K102" s="13"/>
      <c r="L102" s="14"/>
      <c r="M102" s="14"/>
      <c r="N102" s="14"/>
      <c r="O102" s="14"/>
      <c r="P102" s="14"/>
      <c r="Q102" s="14"/>
      <c r="R102" s="14"/>
      <c r="S102" s="14"/>
      <c r="T102" s="14"/>
      <c r="U102" s="14"/>
      <c r="V102" s="14"/>
      <c r="W102" s="14"/>
      <c r="X102" s="14"/>
      <c r="Y102" s="250"/>
      <c r="Z102" s="250"/>
      <c r="AA102" s="250"/>
      <c r="AB102" s="250"/>
      <c r="AC102" s="250"/>
      <c r="AD102" s="250"/>
      <c r="AE102" s="250"/>
      <c r="AF102" s="250"/>
      <c r="AG102" s="250"/>
      <c r="AH102" s="250"/>
      <c r="AI102" s="250"/>
      <c r="AJ102" s="250"/>
      <c r="AK102" s="250"/>
      <c r="AL102" s="250"/>
      <c r="AM102" s="250"/>
      <c r="AN102" s="250"/>
      <c r="AO102" s="250"/>
      <c r="AP102" s="250"/>
      <c r="AQ102" s="250"/>
    </row>
    <row r="103" spans="1:43" s="2824" customFormat="1" ht="56" x14ac:dyDescent="0.2">
      <c r="A103" s="276"/>
      <c r="B103" s="2826" t="s">
        <v>5650</v>
      </c>
      <c r="C103" s="2827" t="s">
        <v>5672</v>
      </c>
      <c r="D103" s="2827" t="s">
        <v>5651</v>
      </c>
      <c r="E103" s="366" t="s">
        <v>5652</v>
      </c>
      <c r="F103" s="641"/>
      <c r="G103" s="13"/>
      <c r="H103" s="13"/>
      <c r="I103" s="13"/>
      <c r="J103" s="13"/>
      <c r="K103" s="13"/>
      <c r="L103" s="14"/>
      <c r="M103" s="14"/>
      <c r="N103" s="14"/>
      <c r="O103" s="14"/>
      <c r="P103" s="14"/>
      <c r="Q103" s="14"/>
      <c r="R103" s="14"/>
      <c r="S103" s="14"/>
      <c r="T103" s="14"/>
      <c r="U103" s="14"/>
      <c r="V103" s="14"/>
      <c r="W103" s="14"/>
      <c r="X103" s="14"/>
      <c r="Y103" s="250"/>
      <c r="Z103" s="250"/>
      <c r="AA103" s="250"/>
      <c r="AB103" s="250"/>
      <c r="AC103" s="250"/>
      <c r="AD103" s="250"/>
      <c r="AE103" s="250"/>
      <c r="AF103" s="250"/>
      <c r="AG103" s="250"/>
      <c r="AH103" s="250"/>
      <c r="AI103" s="250"/>
      <c r="AJ103" s="250"/>
      <c r="AK103" s="250"/>
      <c r="AL103" s="250"/>
      <c r="AM103" s="250"/>
      <c r="AN103" s="250"/>
      <c r="AO103" s="250"/>
      <c r="AP103" s="250"/>
      <c r="AQ103" s="250"/>
    </row>
    <row r="104" spans="1:43" s="2816" customFormat="1" ht="56" x14ac:dyDescent="0.2">
      <c r="A104" s="276"/>
      <c r="B104" s="2817" t="s">
        <v>5594</v>
      </c>
      <c r="C104" s="2818" t="s">
        <v>981</v>
      </c>
      <c r="D104" s="2818" t="s">
        <v>5596</v>
      </c>
      <c r="E104" s="366" t="s">
        <v>5595</v>
      </c>
      <c r="F104" s="641"/>
      <c r="G104" s="13"/>
      <c r="H104" s="13"/>
      <c r="I104" s="13"/>
      <c r="J104" s="13"/>
      <c r="K104" s="13"/>
      <c r="L104" s="14"/>
      <c r="M104" s="14"/>
      <c r="N104" s="14"/>
      <c r="O104" s="14"/>
      <c r="P104" s="14"/>
      <c r="Q104" s="14"/>
      <c r="R104" s="14"/>
      <c r="S104" s="14"/>
      <c r="T104" s="14"/>
      <c r="U104" s="14"/>
      <c r="V104" s="14"/>
      <c r="W104" s="14"/>
      <c r="X104" s="14"/>
      <c r="Y104" s="250"/>
      <c r="Z104" s="250"/>
      <c r="AA104" s="250"/>
      <c r="AB104" s="250"/>
      <c r="AC104" s="250"/>
      <c r="AD104" s="250"/>
      <c r="AE104" s="250"/>
      <c r="AF104" s="250"/>
      <c r="AG104" s="250"/>
      <c r="AH104" s="250"/>
      <c r="AI104" s="250"/>
      <c r="AJ104" s="250"/>
      <c r="AK104" s="250"/>
      <c r="AL104" s="250"/>
      <c r="AM104" s="250"/>
      <c r="AN104" s="250"/>
      <c r="AO104" s="250"/>
      <c r="AP104" s="250"/>
      <c r="AQ104" s="250"/>
    </row>
    <row r="105" spans="1:43" s="2816" customFormat="1" ht="42" customHeight="1" x14ac:dyDescent="0.2">
      <c r="A105" s="276"/>
      <c r="B105" s="2817" t="s">
        <v>5572</v>
      </c>
      <c r="C105" s="2818" t="s">
        <v>981</v>
      </c>
      <c r="D105" s="2818" t="s">
        <v>5644</v>
      </c>
      <c r="E105" s="366" t="s">
        <v>5573</v>
      </c>
      <c r="F105" s="641"/>
      <c r="G105" s="13"/>
      <c r="H105" s="13"/>
      <c r="I105" s="13"/>
      <c r="J105" s="13"/>
      <c r="K105" s="13"/>
      <c r="L105" s="14"/>
      <c r="M105" s="14"/>
      <c r="N105" s="14"/>
      <c r="O105" s="14"/>
      <c r="P105" s="14"/>
      <c r="Q105" s="14"/>
      <c r="R105" s="14"/>
      <c r="S105" s="14"/>
      <c r="T105" s="14"/>
      <c r="U105" s="14"/>
      <c r="V105" s="14"/>
      <c r="W105" s="14"/>
      <c r="X105" s="14"/>
      <c r="Y105" s="250"/>
      <c r="Z105" s="250"/>
      <c r="AA105" s="250"/>
      <c r="AB105" s="250"/>
      <c r="AC105" s="250"/>
      <c r="AD105" s="250"/>
      <c r="AE105" s="250"/>
      <c r="AF105" s="250"/>
      <c r="AG105" s="250"/>
      <c r="AH105" s="250"/>
      <c r="AI105" s="250"/>
      <c r="AJ105" s="250"/>
      <c r="AK105" s="250"/>
      <c r="AL105" s="250"/>
      <c r="AM105" s="250"/>
      <c r="AN105" s="250"/>
      <c r="AO105" s="250"/>
      <c r="AP105" s="250"/>
      <c r="AQ105" s="250"/>
    </row>
    <row r="106" spans="1:43" s="2801" customFormat="1" ht="42" customHeight="1" x14ac:dyDescent="0.2">
      <c r="A106" s="276"/>
      <c r="B106" s="2804" t="s">
        <v>5526</v>
      </c>
      <c r="C106" s="2805" t="s">
        <v>981</v>
      </c>
      <c r="D106" s="2805" t="s">
        <v>5527</v>
      </c>
      <c r="E106" s="366" t="s">
        <v>5528</v>
      </c>
      <c r="F106" s="641"/>
      <c r="G106" s="13"/>
      <c r="H106" s="13"/>
      <c r="I106" s="13"/>
      <c r="J106" s="13"/>
      <c r="K106" s="13"/>
      <c r="L106" s="14"/>
      <c r="M106" s="14"/>
      <c r="N106" s="14"/>
      <c r="O106" s="14"/>
      <c r="P106" s="14"/>
      <c r="Q106" s="14"/>
      <c r="R106" s="14"/>
      <c r="S106" s="14"/>
      <c r="T106" s="14"/>
      <c r="U106" s="14"/>
      <c r="V106" s="14"/>
      <c r="W106" s="14"/>
      <c r="X106" s="14"/>
      <c r="Y106" s="250"/>
      <c r="Z106" s="250"/>
      <c r="AA106" s="250"/>
      <c r="AB106" s="250"/>
      <c r="AC106" s="250"/>
      <c r="AD106" s="250"/>
      <c r="AE106" s="250"/>
      <c r="AF106" s="250"/>
      <c r="AG106" s="250"/>
      <c r="AH106" s="250"/>
      <c r="AI106" s="250"/>
      <c r="AJ106" s="250"/>
      <c r="AK106" s="250"/>
      <c r="AL106" s="250"/>
      <c r="AM106" s="250"/>
      <c r="AN106" s="250"/>
      <c r="AO106" s="250"/>
      <c r="AP106" s="250"/>
      <c r="AQ106" s="250"/>
    </row>
    <row r="107" spans="1:43" s="2788" customFormat="1" ht="42" customHeight="1" x14ac:dyDescent="0.2">
      <c r="A107" s="276"/>
      <c r="B107" s="2792" t="s">
        <v>5395</v>
      </c>
      <c r="C107" s="2789" t="s">
        <v>981</v>
      </c>
      <c r="D107" s="2789" t="s">
        <v>5396</v>
      </c>
      <c r="E107" s="811" t="s">
        <v>5397</v>
      </c>
      <c r="F107" s="641"/>
      <c r="G107" s="13"/>
      <c r="H107" s="13"/>
      <c r="I107" s="13"/>
      <c r="J107" s="13"/>
      <c r="K107" s="13"/>
      <c r="L107" s="14"/>
      <c r="M107" s="14"/>
      <c r="N107" s="14"/>
      <c r="O107" s="14"/>
      <c r="P107" s="14"/>
      <c r="Q107" s="14"/>
      <c r="R107" s="14"/>
      <c r="S107" s="14"/>
      <c r="T107" s="14"/>
      <c r="U107" s="14"/>
      <c r="V107" s="14"/>
      <c r="W107" s="14"/>
      <c r="X107" s="14"/>
      <c r="Y107" s="250"/>
      <c r="Z107" s="250"/>
      <c r="AA107" s="250"/>
      <c r="AB107" s="250"/>
      <c r="AC107" s="250"/>
      <c r="AD107" s="250"/>
      <c r="AE107" s="250"/>
      <c r="AF107" s="250"/>
      <c r="AG107" s="250"/>
      <c r="AH107" s="250"/>
      <c r="AI107" s="250"/>
      <c r="AJ107" s="250"/>
      <c r="AK107" s="250"/>
      <c r="AL107" s="250"/>
      <c r="AM107" s="250"/>
      <c r="AN107" s="250"/>
      <c r="AO107" s="250"/>
      <c r="AP107" s="250"/>
      <c r="AQ107" s="250"/>
    </row>
    <row r="108" spans="1:43" s="2788" customFormat="1" ht="42" customHeight="1" x14ac:dyDescent="0.2">
      <c r="A108" s="276"/>
      <c r="B108" s="2790" t="s">
        <v>5384</v>
      </c>
      <c r="C108" s="2791" t="s">
        <v>981</v>
      </c>
      <c r="D108" s="2791" t="s">
        <v>5385</v>
      </c>
      <c r="E108" s="366" t="s">
        <v>5386</v>
      </c>
      <c r="F108" s="641"/>
      <c r="G108" s="13"/>
      <c r="H108" s="13"/>
      <c r="I108" s="13"/>
      <c r="J108" s="13"/>
      <c r="K108" s="13"/>
      <c r="L108" s="14"/>
      <c r="M108" s="14"/>
      <c r="N108" s="14"/>
      <c r="O108" s="14"/>
      <c r="P108" s="14"/>
      <c r="Q108" s="14"/>
      <c r="R108" s="14"/>
      <c r="S108" s="14"/>
      <c r="T108" s="14"/>
      <c r="U108" s="14"/>
      <c r="V108" s="14"/>
      <c r="W108" s="14"/>
      <c r="X108" s="14"/>
      <c r="Y108" s="250"/>
      <c r="Z108" s="250"/>
      <c r="AA108" s="250"/>
      <c r="AB108" s="250"/>
      <c r="AC108" s="250"/>
      <c r="AD108" s="250"/>
      <c r="AE108" s="250"/>
      <c r="AF108" s="250"/>
      <c r="AG108" s="250"/>
      <c r="AH108" s="250"/>
      <c r="AI108" s="250"/>
      <c r="AJ108" s="250"/>
      <c r="AK108" s="250"/>
      <c r="AL108" s="250"/>
      <c r="AM108" s="250"/>
      <c r="AN108" s="250"/>
      <c r="AO108" s="250"/>
      <c r="AP108" s="250"/>
      <c r="AQ108" s="250"/>
    </row>
    <row r="109" spans="1:43" s="2779" customFormat="1" ht="42" customHeight="1" x14ac:dyDescent="0.2">
      <c r="A109" s="276"/>
      <c r="B109" s="2782" t="s">
        <v>5276</v>
      </c>
      <c r="C109" s="2783" t="s">
        <v>981</v>
      </c>
      <c r="D109" s="2783" t="s">
        <v>5277</v>
      </c>
      <c r="E109" s="366" t="s">
        <v>5278</v>
      </c>
      <c r="F109" s="641"/>
      <c r="G109" s="13"/>
      <c r="H109" s="13"/>
      <c r="I109" s="13"/>
      <c r="J109" s="13"/>
      <c r="K109" s="13"/>
      <c r="L109" s="14"/>
      <c r="M109" s="14"/>
      <c r="N109" s="14"/>
      <c r="O109" s="14"/>
      <c r="P109" s="14"/>
      <c r="Q109" s="14"/>
      <c r="R109" s="14"/>
      <c r="S109" s="14"/>
      <c r="T109" s="14"/>
      <c r="U109" s="14"/>
      <c r="V109" s="14"/>
      <c r="W109" s="14"/>
      <c r="X109" s="14"/>
      <c r="Y109" s="250"/>
      <c r="Z109" s="250"/>
      <c r="AA109" s="250"/>
      <c r="AB109" s="250"/>
      <c r="AC109" s="250"/>
      <c r="AD109" s="250"/>
      <c r="AE109" s="250"/>
      <c r="AF109" s="250"/>
      <c r="AG109" s="250"/>
      <c r="AH109" s="250"/>
      <c r="AI109" s="250"/>
      <c r="AJ109" s="250"/>
      <c r="AK109" s="250"/>
      <c r="AL109" s="250"/>
      <c r="AM109" s="250"/>
      <c r="AN109" s="250"/>
      <c r="AO109" s="250"/>
      <c r="AP109" s="250"/>
      <c r="AQ109" s="250"/>
    </row>
    <row r="110" spans="1:43" s="2779" customFormat="1" ht="42" customHeight="1" x14ac:dyDescent="0.2">
      <c r="A110" s="276"/>
      <c r="B110" s="2782" t="s">
        <v>5298</v>
      </c>
      <c r="C110" s="2783" t="s">
        <v>981</v>
      </c>
      <c r="D110" s="2783" t="s">
        <v>5299</v>
      </c>
      <c r="E110" s="366" t="s">
        <v>5300</v>
      </c>
      <c r="F110" s="641"/>
      <c r="G110" s="13"/>
      <c r="H110" s="13"/>
      <c r="I110" s="13"/>
      <c r="J110" s="13"/>
      <c r="K110" s="13"/>
      <c r="L110" s="14"/>
      <c r="M110" s="14"/>
      <c r="N110" s="14"/>
      <c r="O110" s="14"/>
      <c r="P110" s="14"/>
      <c r="Q110" s="14"/>
      <c r="R110" s="14"/>
      <c r="S110" s="14"/>
      <c r="T110" s="14"/>
      <c r="U110" s="14"/>
      <c r="V110" s="14"/>
      <c r="W110" s="14"/>
      <c r="X110" s="14"/>
      <c r="Y110" s="250"/>
      <c r="Z110" s="250"/>
      <c r="AA110" s="250"/>
      <c r="AB110" s="250"/>
      <c r="AC110" s="250"/>
      <c r="AD110" s="250"/>
      <c r="AE110" s="250"/>
      <c r="AF110" s="250"/>
      <c r="AG110" s="250"/>
      <c r="AH110" s="250"/>
      <c r="AI110" s="250"/>
      <c r="AJ110" s="250"/>
      <c r="AK110" s="250"/>
      <c r="AL110" s="250"/>
      <c r="AM110" s="250"/>
      <c r="AN110" s="250"/>
      <c r="AO110" s="250"/>
      <c r="AP110" s="250"/>
      <c r="AQ110" s="250"/>
    </row>
    <row r="111" spans="1:43" s="2770" customFormat="1" ht="28" x14ac:dyDescent="0.2">
      <c r="A111" s="276"/>
      <c r="B111" s="2773" t="s">
        <v>5261</v>
      </c>
      <c r="C111" s="2774" t="s">
        <v>981</v>
      </c>
      <c r="D111" s="2774" t="s">
        <v>5249</v>
      </c>
      <c r="E111" s="366" t="s">
        <v>5262</v>
      </c>
      <c r="F111" s="641"/>
      <c r="G111" s="13"/>
      <c r="H111" s="13"/>
      <c r="I111" s="13"/>
      <c r="J111" s="13"/>
      <c r="K111" s="13"/>
      <c r="L111" s="14"/>
      <c r="M111" s="14"/>
      <c r="N111" s="14"/>
      <c r="O111" s="14"/>
      <c r="P111" s="14"/>
      <c r="Q111" s="14"/>
      <c r="R111" s="14"/>
      <c r="S111" s="14"/>
      <c r="T111" s="14"/>
      <c r="U111" s="14"/>
      <c r="V111" s="14"/>
      <c r="W111" s="14"/>
      <c r="X111" s="14"/>
      <c r="Y111" s="250"/>
      <c r="Z111" s="250"/>
      <c r="AA111" s="250"/>
      <c r="AB111" s="250"/>
      <c r="AC111" s="250"/>
      <c r="AD111" s="250"/>
      <c r="AE111" s="250"/>
      <c r="AF111" s="250"/>
      <c r="AG111" s="250"/>
      <c r="AH111" s="250"/>
      <c r="AI111" s="250"/>
      <c r="AJ111" s="250"/>
      <c r="AK111" s="250"/>
      <c r="AL111" s="250"/>
      <c r="AM111" s="250"/>
      <c r="AN111" s="250"/>
      <c r="AO111" s="250"/>
      <c r="AP111" s="250"/>
      <c r="AQ111" s="250"/>
    </row>
    <row r="112" spans="1:43" s="2755" customFormat="1" ht="56" x14ac:dyDescent="0.2">
      <c r="A112" s="276"/>
      <c r="B112" s="2758" t="s">
        <v>5132</v>
      </c>
      <c r="C112" s="2759" t="s">
        <v>981</v>
      </c>
      <c r="D112" s="2759" t="s">
        <v>5189</v>
      </c>
      <c r="E112" s="366" t="s">
        <v>5190</v>
      </c>
      <c r="F112" s="641"/>
      <c r="G112" s="13"/>
      <c r="H112" s="13"/>
      <c r="I112" s="13"/>
      <c r="J112" s="13"/>
      <c r="K112" s="13"/>
      <c r="L112" s="14"/>
      <c r="M112" s="14"/>
      <c r="N112" s="14"/>
      <c r="O112" s="14"/>
      <c r="P112" s="14"/>
      <c r="Q112" s="14"/>
      <c r="R112" s="14"/>
      <c r="S112" s="14"/>
      <c r="T112" s="14"/>
      <c r="U112" s="14"/>
      <c r="V112" s="14"/>
      <c r="W112" s="14"/>
      <c r="X112" s="14"/>
      <c r="Y112" s="250"/>
      <c r="Z112" s="250"/>
      <c r="AA112" s="250"/>
      <c r="AB112" s="250"/>
      <c r="AC112" s="250"/>
      <c r="AD112" s="250"/>
      <c r="AE112" s="250"/>
      <c r="AF112" s="250"/>
      <c r="AG112" s="250"/>
      <c r="AH112" s="250"/>
      <c r="AI112" s="250"/>
      <c r="AJ112" s="250"/>
      <c r="AK112" s="250"/>
      <c r="AL112" s="250"/>
      <c r="AM112" s="250"/>
      <c r="AN112" s="250"/>
      <c r="AO112" s="250"/>
      <c r="AP112" s="250"/>
      <c r="AQ112" s="250"/>
    </row>
    <row r="113" spans="1:43" s="2745" customFormat="1" ht="70" x14ac:dyDescent="0.2">
      <c r="A113" s="276"/>
      <c r="B113" s="2748" t="s">
        <v>5132</v>
      </c>
      <c r="C113" s="2749" t="s">
        <v>981</v>
      </c>
      <c r="D113" s="2749" t="s">
        <v>5137</v>
      </c>
      <c r="E113" s="366" t="s">
        <v>5133</v>
      </c>
      <c r="F113" s="641"/>
      <c r="G113" s="13"/>
      <c r="H113" s="13"/>
      <c r="I113" s="13"/>
      <c r="J113" s="13"/>
      <c r="K113" s="13"/>
      <c r="L113" s="14"/>
      <c r="M113" s="14"/>
      <c r="N113" s="14"/>
      <c r="O113" s="14"/>
      <c r="P113" s="14"/>
      <c r="Q113" s="14"/>
      <c r="R113" s="14"/>
      <c r="S113" s="14"/>
      <c r="T113" s="14"/>
      <c r="U113" s="14"/>
      <c r="V113" s="14"/>
      <c r="W113" s="14"/>
      <c r="X113" s="14"/>
      <c r="Y113" s="250"/>
      <c r="Z113" s="250"/>
      <c r="AA113" s="250"/>
      <c r="AB113" s="250"/>
      <c r="AC113" s="250"/>
      <c r="AD113" s="250"/>
      <c r="AE113" s="250"/>
      <c r="AF113" s="250"/>
      <c r="AG113" s="250"/>
      <c r="AH113" s="250"/>
      <c r="AI113" s="250"/>
      <c r="AJ113" s="250"/>
      <c r="AK113" s="250"/>
      <c r="AL113" s="250"/>
      <c r="AM113" s="250"/>
      <c r="AN113" s="250"/>
      <c r="AO113" s="250"/>
      <c r="AP113" s="250"/>
      <c r="AQ113" s="250"/>
    </row>
    <row r="114" spans="1:43" s="2745" customFormat="1" ht="96.75" customHeight="1" x14ac:dyDescent="0.2">
      <c r="A114" s="276"/>
      <c r="B114" s="2748" t="s">
        <v>5122</v>
      </c>
      <c r="C114" s="2749" t="s">
        <v>981</v>
      </c>
      <c r="D114" s="2749" t="s">
        <v>5123</v>
      </c>
      <c r="E114" s="366" t="s">
        <v>5124</v>
      </c>
      <c r="F114" s="641"/>
      <c r="G114" s="13"/>
      <c r="H114" s="13"/>
      <c r="I114" s="13"/>
      <c r="J114" s="13"/>
      <c r="K114" s="13"/>
      <c r="L114" s="14"/>
      <c r="M114" s="14"/>
      <c r="N114" s="14"/>
      <c r="O114" s="14"/>
      <c r="P114" s="14"/>
      <c r="Q114" s="14"/>
      <c r="R114" s="14"/>
      <c r="S114" s="14"/>
      <c r="T114" s="14"/>
      <c r="U114" s="14"/>
      <c r="V114" s="14"/>
      <c r="W114" s="14"/>
      <c r="X114" s="14"/>
      <c r="Y114" s="250"/>
      <c r="Z114" s="250"/>
      <c r="AA114" s="250"/>
      <c r="AB114" s="250"/>
      <c r="AC114" s="250"/>
      <c r="AD114" s="250"/>
      <c r="AE114" s="250"/>
      <c r="AF114" s="250"/>
      <c r="AG114" s="250"/>
      <c r="AH114" s="250"/>
      <c r="AI114" s="250"/>
      <c r="AJ114" s="250"/>
      <c r="AK114" s="250"/>
      <c r="AL114" s="250"/>
      <c r="AM114" s="250"/>
      <c r="AN114" s="250"/>
      <c r="AO114" s="250"/>
      <c r="AP114" s="250"/>
      <c r="AQ114" s="250"/>
    </row>
    <row r="115" spans="1:43" ht="51.75" customHeight="1" x14ac:dyDescent="0.2">
      <c r="A115" s="276"/>
      <c r="B115" s="854" t="s">
        <v>4498</v>
      </c>
      <c r="C115" s="855" t="s">
        <v>981</v>
      </c>
      <c r="D115" s="855" t="s">
        <v>4525</v>
      </c>
      <c r="E115" s="366" t="s">
        <v>4499</v>
      </c>
      <c r="F115" s="641"/>
      <c r="G115" s="13"/>
      <c r="H115" s="13"/>
      <c r="I115" s="13"/>
      <c r="J115" s="13"/>
      <c r="K115" s="13"/>
      <c r="L115" s="14"/>
      <c r="M115" s="14"/>
      <c r="N115" s="14"/>
      <c r="O115" s="14"/>
      <c r="P115" s="14"/>
      <c r="Q115" s="14"/>
      <c r="R115" s="14"/>
      <c r="S115" s="14"/>
      <c r="T115" s="14"/>
      <c r="U115" s="14"/>
      <c r="V115" s="14"/>
      <c r="W115" s="14"/>
      <c r="X115" s="14"/>
      <c r="Y115" s="250"/>
      <c r="Z115" s="250"/>
      <c r="AA115" s="250"/>
      <c r="AB115" s="250"/>
      <c r="AC115" s="250"/>
      <c r="AD115" s="250"/>
      <c r="AE115" s="250"/>
      <c r="AF115" s="250"/>
      <c r="AG115" s="250"/>
      <c r="AH115" s="250"/>
      <c r="AI115" s="250"/>
      <c r="AJ115" s="250"/>
      <c r="AK115" s="250"/>
      <c r="AL115" s="250"/>
      <c r="AM115" s="250"/>
      <c r="AN115" s="250"/>
      <c r="AO115" s="250"/>
      <c r="AP115" s="250"/>
      <c r="AQ115" s="250"/>
    </row>
    <row r="116" spans="1:43" ht="51.75" customHeight="1" x14ac:dyDescent="0.2">
      <c r="A116" s="276"/>
      <c r="B116" s="854" t="s">
        <v>4323</v>
      </c>
      <c r="C116" s="855" t="s">
        <v>981</v>
      </c>
      <c r="D116" s="855" t="s">
        <v>4324</v>
      </c>
      <c r="E116" s="366" t="s">
        <v>4325</v>
      </c>
      <c r="F116" s="641"/>
      <c r="G116" s="13"/>
      <c r="H116" s="13"/>
      <c r="I116" s="13"/>
      <c r="J116" s="13"/>
      <c r="K116" s="13"/>
      <c r="L116" s="14"/>
      <c r="M116" s="14"/>
      <c r="N116" s="14"/>
      <c r="O116" s="14"/>
      <c r="P116" s="14"/>
      <c r="Q116" s="14"/>
      <c r="R116" s="14"/>
      <c r="S116" s="14"/>
      <c r="T116" s="14"/>
      <c r="U116" s="14"/>
      <c r="V116" s="14"/>
      <c r="W116" s="14"/>
      <c r="X116" s="14"/>
      <c r="Y116" s="250"/>
      <c r="Z116" s="250"/>
      <c r="AA116" s="250"/>
      <c r="AB116" s="250"/>
      <c r="AC116" s="250"/>
      <c r="AD116" s="250"/>
      <c r="AE116" s="250"/>
      <c r="AF116" s="250"/>
      <c r="AG116" s="250"/>
      <c r="AH116" s="250"/>
      <c r="AI116" s="250"/>
      <c r="AJ116" s="250"/>
      <c r="AK116" s="250"/>
      <c r="AL116" s="250"/>
      <c r="AM116" s="250"/>
      <c r="AN116" s="250"/>
      <c r="AO116" s="250"/>
      <c r="AP116" s="250"/>
      <c r="AQ116" s="250"/>
    </row>
    <row r="117" spans="1:43" ht="51.75" customHeight="1" x14ac:dyDescent="0.2">
      <c r="A117" s="276"/>
      <c r="B117" s="854" t="s">
        <v>4181</v>
      </c>
      <c r="C117" s="855" t="s">
        <v>981</v>
      </c>
      <c r="D117" s="855" t="s">
        <v>4256</v>
      </c>
      <c r="E117" s="366" t="s">
        <v>4182</v>
      </c>
      <c r="F117" s="641"/>
      <c r="G117" s="13"/>
      <c r="H117" s="13"/>
      <c r="I117" s="13"/>
      <c r="J117" s="13"/>
      <c r="K117" s="13"/>
      <c r="L117" s="14"/>
      <c r="M117" s="14"/>
      <c r="N117" s="14"/>
      <c r="O117" s="14"/>
      <c r="P117" s="14"/>
      <c r="Q117" s="14"/>
      <c r="R117" s="14"/>
      <c r="S117" s="14"/>
      <c r="T117" s="14"/>
      <c r="U117" s="14"/>
      <c r="V117" s="14"/>
      <c r="W117" s="14"/>
      <c r="X117" s="14"/>
      <c r="Y117" s="250"/>
      <c r="Z117" s="250"/>
      <c r="AA117" s="250"/>
      <c r="AB117" s="250"/>
      <c r="AC117" s="250"/>
      <c r="AD117" s="250"/>
      <c r="AE117" s="250"/>
      <c r="AF117" s="250"/>
      <c r="AG117" s="250"/>
      <c r="AH117" s="250"/>
      <c r="AI117" s="250"/>
      <c r="AJ117" s="250"/>
      <c r="AK117" s="250"/>
      <c r="AL117" s="250"/>
      <c r="AM117" s="250"/>
      <c r="AN117" s="250"/>
      <c r="AO117" s="250"/>
      <c r="AP117" s="250"/>
      <c r="AQ117" s="250"/>
    </row>
    <row r="118" spans="1:43" ht="51.75" customHeight="1" x14ac:dyDescent="0.2">
      <c r="A118" s="276"/>
      <c r="B118" s="854" t="s">
        <v>4114</v>
      </c>
      <c r="C118" s="855" t="s">
        <v>981</v>
      </c>
      <c r="D118" s="855" t="s">
        <v>4115</v>
      </c>
      <c r="E118" s="366" t="s">
        <v>4116</v>
      </c>
      <c r="F118" s="641"/>
      <c r="G118" s="13"/>
      <c r="H118" s="13"/>
      <c r="I118" s="13"/>
      <c r="J118" s="13"/>
      <c r="K118" s="13"/>
      <c r="L118" s="14"/>
      <c r="M118" s="14"/>
      <c r="N118" s="14"/>
      <c r="O118" s="14"/>
      <c r="P118" s="14"/>
      <c r="Q118" s="14"/>
      <c r="R118" s="14"/>
      <c r="S118" s="14"/>
      <c r="T118" s="14"/>
      <c r="U118" s="14"/>
      <c r="V118" s="14"/>
      <c r="W118" s="14"/>
      <c r="X118" s="14"/>
      <c r="Y118" s="250"/>
      <c r="Z118" s="250"/>
      <c r="AA118" s="250"/>
      <c r="AB118" s="250"/>
      <c r="AC118" s="250"/>
      <c r="AD118" s="250"/>
      <c r="AE118" s="250"/>
      <c r="AF118" s="250"/>
      <c r="AG118" s="250"/>
      <c r="AH118" s="250"/>
      <c r="AI118" s="250"/>
      <c r="AJ118" s="250"/>
      <c r="AK118" s="250"/>
      <c r="AL118" s="250"/>
      <c r="AM118" s="250"/>
      <c r="AN118" s="250"/>
      <c r="AO118" s="250"/>
      <c r="AP118" s="250"/>
      <c r="AQ118" s="250"/>
    </row>
    <row r="119" spans="1:43" ht="51.75" customHeight="1" x14ac:dyDescent="0.2">
      <c r="A119" s="276"/>
      <c r="B119" s="854" t="s">
        <v>4025</v>
      </c>
      <c r="C119" s="855" t="s">
        <v>981</v>
      </c>
      <c r="D119" s="855" t="s">
        <v>4026</v>
      </c>
      <c r="E119" s="366" t="s">
        <v>4027</v>
      </c>
      <c r="F119" s="641"/>
      <c r="G119" s="13"/>
      <c r="H119" s="13"/>
      <c r="I119" s="13"/>
      <c r="J119" s="13"/>
      <c r="K119" s="13"/>
      <c r="L119" s="14"/>
      <c r="M119" s="14"/>
      <c r="N119" s="14"/>
      <c r="O119" s="14"/>
      <c r="P119" s="14"/>
      <c r="Q119" s="14"/>
      <c r="R119" s="14"/>
      <c r="S119" s="14"/>
      <c r="T119" s="14"/>
      <c r="U119" s="14"/>
      <c r="V119" s="14"/>
      <c r="W119" s="14"/>
      <c r="X119" s="14"/>
      <c r="Y119" s="250"/>
      <c r="Z119" s="250"/>
      <c r="AA119" s="250"/>
      <c r="AB119" s="250"/>
      <c r="AC119" s="250"/>
      <c r="AD119" s="250"/>
      <c r="AE119" s="250"/>
      <c r="AF119" s="250"/>
      <c r="AG119" s="250"/>
      <c r="AH119" s="250"/>
      <c r="AI119" s="250"/>
      <c r="AJ119" s="250"/>
      <c r="AK119" s="250"/>
      <c r="AL119" s="250"/>
      <c r="AM119" s="250"/>
      <c r="AN119" s="250"/>
      <c r="AO119" s="250"/>
      <c r="AP119" s="250"/>
      <c r="AQ119" s="250"/>
    </row>
    <row r="120" spans="1:43" ht="51.75" customHeight="1" x14ac:dyDescent="0.2">
      <c r="A120" s="276"/>
      <c r="B120" s="854" t="s">
        <v>4010</v>
      </c>
      <c r="C120" s="855" t="s">
        <v>981</v>
      </c>
      <c r="D120" s="855" t="s">
        <v>4011</v>
      </c>
      <c r="E120" s="366" t="s">
        <v>4012</v>
      </c>
      <c r="F120" s="641"/>
      <c r="G120" s="13"/>
      <c r="H120" s="13"/>
      <c r="I120" s="13"/>
      <c r="J120" s="13"/>
      <c r="K120" s="13"/>
      <c r="L120" s="14"/>
      <c r="M120" s="14"/>
      <c r="N120" s="14"/>
      <c r="O120" s="14"/>
      <c r="P120" s="14"/>
      <c r="Q120" s="14"/>
      <c r="R120" s="14"/>
      <c r="S120" s="14"/>
      <c r="T120" s="14"/>
      <c r="U120" s="14"/>
      <c r="V120" s="14"/>
      <c r="W120" s="14"/>
      <c r="X120" s="14"/>
      <c r="Y120" s="250"/>
      <c r="Z120" s="250"/>
      <c r="AA120" s="250"/>
      <c r="AB120" s="250"/>
      <c r="AC120" s="250"/>
      <c r="AD120" s="250"/>
      <c r="AE120" s="250"/>
      <c r="AF120" s="250"/>
      <c r="AG120" s="250"/>
      <c r="AH120" s="250"/>
      <c r="AI120" s="250"/>
      <c r="AJ120" s="250"/>
      <c r="AK120" s="250"/>
      <c r="AL120" s="250"/>
      <c r="AM120" s="250"/>
      <c r="AN120" s="250"/>
      <c r="AO120" s="250"/>
      <c r="AP120" s="250"/>
      <c r="AQ120" s="250"/>
    </row>
    <row r="121" spans="1:43" ht="51.75" customHeight="1" x14ac:dyDescent="0.2">
      <c r="A121" s="276"/>
      <c r="B121" s="854" t="s">
        <v>3791</v>
      </c>
      <c r="C121" s="855" t="s">
        <v>981</v>
      </c>
      <c r="D121" s="855" t="s">
        <v>3792</v>
      </c>
      <c r="E121" s="366" t="s">
        <v>3793</v>
      </c>
      <c r="F121" s="641"/>
      <c r="G121" s="13"/>
      <c r="H121" s="13"/>
      <c r="I121" s="13"/>
      <c r="J121" s="13"/>
      <c r="K121" s="13"/>
      <c r="L121" s="14"/>
      <c r="M121" s="14"/>
      <c r="N121" s="14"/>
      <c r="O121" s="14"/>
      <c r="P121" s="14"/>
      <c r="Q121" s="14"/>
      <c r="R121" s="14"/>
      <c r="S121" s="14"/>
      <c r="T121" s="14"/>
      <c r="U121" s="14"/>
      <c r="V121" s="14"/>
      <c r="W121" s="14"/>
      <c r="X121" s="14"/>
      <c r="Y121" s="250"/>
      <c r="Z121" s="250"/>
      <c r="AA121" s="250"/>
      <c r="AB121" s="250"/>
      <c r="AC121" s="250"/>
      <c r="AD121" s="250"/>
      <c r="AE121" s="250"/>
      <c r="AF121" s="250"/>
      <c r="AG121" s="250"/>
      <c r="AH121" s="250"/>
      <c r="AI121" s="250"/>
      <c r="AJ121" s="250"/>
      <c r="AK121" s="250"/>
      <c r="AL121" s="250"/>
      <c r="AM121" s="250"/>
      <c r="AN121" s="250"/>
      <c r="AO121" s="250"/>
      <c r="AP121" s="250"/>
      <c r="AQ121" s="250"/>
    </row>
    <row r="122" spans="1:43" ht="91.5" customHeight="1" x14ac:dyDescent="0.2">
      <c r="A122" s="276"/>
      <c r="B122" s="854" t="s">
        <v>3627</v>
      </c>
      <c r="C122" s="855" t="s">
        <v>981</v>
      </c>
      <c r="D122" s="855" t="s">
        <v>3632</v>
      </c>
      <c r="E122" s="366" t="s">
        <v>3676</v>
      </c>
      <c r="F122" s="641"/>
      <c r="G122" s="13"/>
      <c r="H122" s="13"/>
      <c r="I122" s="13"/>
      <c r="J122" s="13"/>
      <c r="K122" s="13"/>
      <c r="L122" s="14"/>
      <c r="M122" s="14"/>
      <c r="N122" s="14"/>
      <c r="O122" s="14"/>
      <c r="P122" s="14"/>
      <c r="Q122" s="14"/>
      <c r="R122" s="14"/>
      <c r="S122" s="14"/>
      <c r="T122" s="14"/>
      <c r="U122" s="14"/>
      <c r="V122" s="14"/>
      <c r="W122" s="14"/>
      <c r="X122" s="14"/>
      <c r="Y122" s="250"/>
      <c r="Z122" s="250"/>
      <c r="AA122" s="250"/>
      <c r="AB122" s="250"/>
      <c r="AC122" s="250"/>
      <c r="AD122" s="250"/>
      <c r="AE122" s="250"/>
      <c r="AF122" s="250"/>
      <c r="AG122" s="250"/>
      <c r="AH122" s="250"/>
      <c r="AI122" s="250"/>
      <c r="AJ122" s="250"/>
      <c r="AK122" s="250"/>
      <c r="AL122" s="250"/>
      <c r="AM122" s="250"/>
      <c r="AN122" s="250"/>
      <c r="AO122" s="250"/>
      <c r="AP122" s="250"/>
      <c r="AQ122" s="250"/>
    </row>
    <row r="123" spans="1:43" ht="165.75" customHeight="1" x14ac:dyDescent="0.2">
      <c r="A123" s="276"/>
      <c r="B123" s="857" t="s">
        <v>3229</v>
      </c>
      <c r="C123" s="856" t="s">
        <v>981</v>
      </c>
      <c r="D123" s="856" t="s">
        <v>3230</v>
      </c>
      <c r="E123" s="651" t="s">
        <v>3231</v>
      </c>
      <c r="F123" s="641"/>
      <c r="G123" s="13"/>
      <c r="H123" s="13"/>
      <c r="I123" s="13"/>
      <c r="J123" s="13"/>
      <c r="K123" s="13"/>
      <c r="L123" s="14"/>
      <c r="M123" s="14"/>
      <c r="N123" s="14"/>
      <c r="O123" s="14"/>
      <c r="P123" s="14"/>
      <c r="Q123" s="14"/>
      <c r="R123" s="14"/>
      <c r="S123" s="14"/>
      <c r="T123" s="14"/>
      <c r="U123" s="14"/>
      <c r="V123" s="14"/>
      <c r="W123" s="14"/>
      <c r="X123" s="14"/>
      <c r="Y123" s="250"/>
      <c r="Z123" s="250"/>
      <c r="AA123" s="250"/>
      <c r="AB123" s="250"/>
      <c r="AC123" s="250"/>
      <c r="AD123" s="250"/>
      <c r="AE123" s="250"/>
      <c r="AF123" s="250"/>
      <c r="AG123" s="250"/>
      <c r="AH123" s="250"/>
      <c r="AI123" s="250"/>
      <c r="AJ123" s="250"/>
      <c r="AK123" s="250"/>
      <c r="AL123" s="250"/>
      <c r="AM123" s="250"/>
      <c r="AN123" s="250"/>
      <c r="AO123" s="250"/>
      <c r="AP123" s="250"/>
      <c r="AQ123" s="250"/>
    </row>
    <row r="124" spans="1:43" ht="91.5" customHeight="1" x14ac:dyDescent="0.2">
      <c r="A124" s="276"/>
      <c r="B124" s="857" t="s">
        <v>3092</v>
      </c>
      <c r="C124" s="856" t="s">
        <v>981</v>
      </c>
      <c r="D124" s="856" t="s">
        <v>3091</v>
      </c>
      <c r="E124" s="651" t="s">
        <v>3093</v>
      </c>
      <c r="F124" s="641"/>
      <c r="G124" s="13"/>
      <c r="H124" s="13"/>
      <c r="I124" s="13"/>
      <c r="J124" s="13"/>
      <c r="K124" s="13"/>
      <c r="L124" s="14"/>
      <c r="M124" s="14"/>
      <c r="N124" s="14"/>
      <c r="O124" s="14"/>
      <c r="P124" s="14"/>
      <c r="Q124" s="14"/>
      <c r="R124" s="14"/>
      <c r="S124" s="14"/>
      <c r="T124" s="14"/>
      <c r="U124" s="14"/>
      <c r="V124" s="14"/>
      <c r="W124" s="14"/>
      <c r="X124" s="14"/>
      <c r="Y124" s="250"/>
      <c r="Z124" s="250"/>
      <c r="AA124" s="250"/>
      <c r="AB124" s="250"/>
      <c r="AC124" s="250"/>
      <c r="AD124" s="250"/>
      <c r="AE124" s="250"/>
      <c r="AF124" s="250"/>
      <c r="AG124" s="250"/>
      <c r="AH124" s="250"/>
      <c r="AI124" s="250"/>
      <c r="AJ124" s="250"/>
      <c r="AK124" s="250"/>
      <c r="AL124" s="250"/>
      <c r="AM124" s="250"/>
      <c r="AN124" s="250"/>
      <c r="AO124" s="250"/>
      <c r="AP124" s="250"/>
      <c r="AQ124" s="250"/>
    </row>
    <row r="125" spans="1:43" ht="70.5" customHeight="1" x14ac:dyDescent="0.2">
      <c r="A125" s="276"/>
      <c r="B125" s="857" t="s">
        <v>2876</v>
      </c>
      <c r="C125" s="856" t="s">
        <v>981</v>
      </c>
      <c r="D125" s="856" t="s">
        <v>2877</v>
      </c>
      <c r="E125" s="651" t="s">
        <v>2878</v>
      </c>
      <c r="F125" s="641"/>
      <c r="G125" s="13"/>
      <c r="H125" s="13"/>
      <c r="I125" s="13"/>
      <c r="J125" s="13"/>
      <c r="K125" s="13"/>
      <c r="L125" s="14"/>
      <c r="M125" s="14"/>
      <c r="N125" s="14"/>
      <c r="O125" s="14"/>
      <c r="P125" s="14"/>
      <c r="Q125" s="14"/>
      <c r="R125" s="14"/>
      <c r="S125" s="14"/>
      <c r="T125" s="14"/>
      <c r="U125" s="14"/>
      <c r="V125" s="14"/>
      <c r="W125" s="14"/>
      <c r="X125" s="14"/>
      <c r="Y125" s="250"/>
      <c r="Z125" s="250"/>
      <c r="AA125" s="250"/>
      <c r="AB125" s="250"/>
      <c r="AC125" s="250"/>
      <c r="AD125" s="250"/>
      <c r="AE125" s="250"/>
      <c r="AF125" s="250"/>
      <c r="AG125" s="250"/>
      <c r="AH125" s="250"/>
      <c r="AI125" s="250"/>
      <c r="AJ125" s="250"/>
      <c r="AK125" s="250"/>
      <c r="AL125" s="250"/>
      <c r="AM125" s="250"/>
      <c r="AN125" s="250"/>
      <c r="AO125" s="250"/>
      <c r="AP125" s="250"/>
      <c r="AQ125" s="250"/>
    </row>
    <row r="126" spans="1:43" ht="28.5" customHeight="1" x14ac:dyDescent="0.2">
      <c r="A126" s="276"/>
      <c r="B126" s="3289" t="s">
        <v>2735</v>
      </c>
      <c r="C126" s="3290" t="s">
        <v>981</v>
      </c>
      <c r="D126" s="3290" t="s">
        <v>2736</v>
      </c>
      <c r="E126" s="366" t="s">
        <v>2737</v>
      </c>
      <c r="F126" s="641"/>
      <c r="G126" s="13"/>
      <c r="H126" s="13"/>
      <c r="I126" s="13"/>
      <c r="J126" s="13"/>
      <c r="K126" s="13"/>
      <c r="L126" s="14"/>
      <c r="M126" s="14"/>
      <c r="N126" s="14"/>
      <c r="O126" s="14"/>
      <c r="P126" s="14"/>
      <c r="Q126" s="14"/>
      <c r="R126" s="14"/>
      <c r="S126" s="14"/>
      <c r="T126" s="14"/>
      <c r="U126" s="14"/>
      <c r="V126" s="14"/>
      <c r="W126" s="14"/>
      <c r="X126" s="14"/>
      <c r="Y126" s="250"/>
      <c r="Z126" s="250"/>
      <c r="AA126" s="250"/>
      <c r="AB126" s="250"/>
      <c r="AC126" s="250"/>
      <c r="AD126" s="250"/>
      <c r="AE126" s="250"/>
      <c r="AF126" s="250"/>
      <c r="AG126" s="250"/>
      <c r="AH126" s="250"/>
      <c r="AI126" s="250"/>
      <c r="AJ126" s="250"/>
      <c r="AK126" s="250"/>
      <c r="AL126" s="250"/>
      <c r="AM126" s="250"/>
      <c r="AN126" s="250"/>
      <c r="AO126" s="250"/>
      <c r="AP126" s="250"/>
      <c r="AQ126" s="250"/>
    </row>
    <row r="127" spans="1:43" ht="28.5" customHeight="1" x14ac:dyDescent="0.2">
      <c r="A127" s="276"/>
      <c r="B127" s="3289"/>
      <c r="C127" s="3290"/>
      <c r="D127" s="3290"/>
      <c r="E127" s="366" t="s">
        <v>2738</v>
      </c>
      <c r="F127" s="641"/>
      <c r="G127" s="13"/>
      <c r="H127" s="13"/>
      <c r="I127" s="13"/>
      <c r="J127" s="13"/>
      <c r="K127" s="13"/>
      <c r="L127" s="14"/>
      <c r="M127" s="14"/>
      <c r="N127" s="14"/>
      <c r="O127" s="14"/>
      <c r="P127" s="14"/>
      <c r="Q127" s="14"/>
      <c r="R127" s="14"/>
      <c r="S127" s="14"/>
      <c r="T127" s="14"/>
      <c r="U127" s="14"/>
      <c r="V127" s="14"/>
      <c r="W127" s="14"/>
      <c r="X127" s="14"/>
      <c r="Y127" s="250"/>
      <c r="Z127" s="250"/>
      <c r="AA127" s="250"/>
      <c r="AB127" s="250"/>
      <c r="AC127" s="250"/>
      <c r="AD127" s="250"/>
      <c r="AE127" s="250"/>
      <c r="AF127" s="250"/>
      <c r="AG127" s="250"/>
      <c r="AH127" s="250"/>
      <c r="AI127" s="250"/>
      <c r="AJ127" s="250"/>
      <c r="AK127" s="250"/>
      <c r="AL127" s="250"/>
      <c r="AM127" s="250"/>
      <c r="AN127" s="250"/>
      <c r="AO127" s="250"/>
      <c r="AP127" s="250"/>
      <c r="AQ127" s="250"/>
    </row>
    <row r="128" spans="1:43" ht="28.5" customHeight="1" x14ac:dyDescent="0.2">
      <c r="A128" s="276"/>
      <c r="B128" s="3289"/>
      <c r="C128" s="3290"/>
      <c r="D128" s="3290"/>
      <c r="E128" s="366" t="s">
        <v>2739</v>
      </c>
      <c r="F128" s="641"/>
      <c r="G128" s="13"/>
      <c r="H128" s="13"/>
      <c r="I128" s="13"/>
      <c r="J128" s="13"/>
      <c r="K128" s="13"/>
      <c r="L128" s="14"/>
      <c r="M128" s="14"/>
      <c r="N128" s="14"/>
      <c r="O128" s="14"/>
      <c r="P128" s="14"/>
      <c r="Q128" s="14"/>
      <c r="R128" s="14"/>
      <c r="S128" s="14"/>
      <c r="T128" s="14"/>
      <c r="U128" s="14"/>
      <c r="V128" s="14"/>
      <c r="W128" s="14"/>
      <c r="X128" s="14"/>
      <c r="Y128" s="250"/>
      <c r="Z128" s="250"/>
      <c r="AA128" s="250"/>
      <c r="AB128" s="250"/>
      <c r="AC128" s="250"/>
      <c r="AD128" s="250"/>
      <c r="AE128" s="250"/>
      <c r="AF128" s="250"/>
      <c r="AG128" s="250"/>
      <c r="AH128" s="250"/>
      <c r="AI128" s="250"/>
      <c r="AJ128" s="250"/>
      <c r="AK128" s="250"/>
      <c r="AL128" s="250"/>
      <c r="AM128" s="250"/>
      <c r="AN128" s="250"/>
      <c r="AO128" s="250"/>
      <c r="AP128" s="250"/>
      <c r="AQ128" s="250"/>
    </row>
    <row r="129" spans="1:43" ht="28.5" customHeight="1" x14ac:dyDescent="0.2">
      <c r="A129" s="276"/>
      <c r="B129" s="3289"/>
      <c r="C129" s="3290"/>
      <c r="D129" s="3290"/>
      <c r="E129" s="366" t="s">
        <v>2740</v>
      </c>
      <c r="F129" s="641"/>
      <c r="G129" s="13"/>
      <c r="H129" s="13"/>
      <c r="I129" s="13"/>
      <c r="J129" s="13"/>
      <c r="K129" s="13"/>
      <c r="L129" s="14"/>
      <c r="M129" s="14"/>
      <c r="N129" s="14"/>
      <c r="O129" s="14"/>
      <c r="P129" s="14"/>
      <c r="Q129" s="14"/>
      <c r="R129" s="14"/>
      <c r="S129" s="14"/>
      <c r="T129" s="14"/>
      <c r="U129" s="14"/>
      <c r="V129" s="14"/>
      <c r="W129" s="14"/>
      <c r="X129" s="14"/>
      <c r="Y129" s="250"/>
      <c r="Z129" s="250"/>
      <c r="AA129" s="250"/>
      <c r="AB129" s="250"/>
      <c r="AC129" s="250"/>
      <c r="AD129" s="250"/>
      <c r="AE129" s="250"/>
      <c r="AF129" s="250"/>
      <c r="AG129" s="250"/>
      <c r="AH129" s="250"/>
      <c r="AI129" s="250"/>
      <c r="AJ129" s="250"/>
      <c r="AK129" s="250"/>
      <c r="AL129" s="250"/>
      <c r="AM129" s="250"/>
      <c r="AN129" s="250"/>
      <c r="AO129" s="250"/>
      <c r="AP129" s="250"/>
      <c r="AQ129" s="250"/>
    </row>
    <row r="130" spans="1:43" ht="28.5" customHeight="1" x14ac:dyDescent="0.2">
      <c r="A130" s="276"/>
      <c r="B130" s="3289"/>
      <c r="C130" s="3290"/>
      <c r="D130" s="3290"/>
      <c r="E130" s="366" t="s">
        <v>2741</v>
      </c>
      <c r="F130" s="641"/>
      <c r="G130" s="13"/>
      <c r="H130" s="13"/>
      <c r="I130" s="13"/>
      <c r="J130" s="13"/>
      <c r="K130" s="13"/>
      <c r="L130" s="14"/>
      <c r="M130" s="14"/>
      <c r="N130" s="14"/>
      <c r="O130" s="14"/>
      <c r="P130" s="14"/>
      <c r="Q130" s="14"/>
      <c r="R130" s="14"/>
      <c r="S130" s="14"/>
      <c r="T130" s="14"/>
      <c r="U130" s="14"/>
      <c r="V130" s="14"/>
      <c r="W130" s="14"/>
      <c r="X130" s="14"/>
      <c r="Y130" s="250"/>
      <c r="Z130" s="250"/>
      <c r="AA130" s="250"/>
      <c r="AB130" s="250"/>
      <c r="AC130" s="250"/>
      <c r="AD130" s="250"/>
      <c r="AE130" s="250"/>
      <c r="AF130" s="250"/>
      <c r="AG130" s="250"/>
      <c r="AH130" s="250"/>
      <c r="AI130" s="250"/>
      <c r="AJ130" s="250"/>
      <c r="AK130" s="250"/>
      <c r="AL130" s="250"/>
      <c r="AM130" s="250"/>
      <c r="AN130" s="250"/>
      <c r="AO130" s="250"/>
      <c r="AP130" s="250"/>
      <c r="AQ130" s="250"/>
    </row>
    <row r="131" spans="1:43" ht="70.5" customHeight="1" x14ac:dyDescent="0.2">
      <c r="A131" s="276"/>
      <c r="B131" s="854" t="s">
        <v>2716</v>
      </c>
      <c r="C131" s="855" t="s">
        <v>981</v>
      </c>
      <c r="D131" s="855" t="s">
        <v>2717</v>
      </c>
      <c r="E131" s="366" t="s">
        <v>2718</v>
      </c>
      <c r="F131" s="641"/>
      <c r="G131" s="13"/>
      <c r="H131" s="13"/>
      <c r="I131" s="13"/>
      <c r="J131" s="13"/>
      <c r="K131" s="13"/>
      <c r="L131" s="14"/>
      <c r="M131" s="14"/>
      <c r="N131" s="14"/>
      <c r="O131" s="14"/>
      <c r="P131" s="14"/>
      <c r="Q131" s="14"/>
      <c r="R131" s="14"/>
      <c r="S131" s="14"/>
      <c r="T131" s="14"/>
      <c r="U131" s="14"/>
      <c r="V131" s="14"/>
      <c r="W131" s="14"/>
      <c r="X131" s="14"/>
      <c r="Y131" s="250"/>
      <c r="Z131" s="250"/>
      <c r="AA131" s="250"/>
      <c r="AB131" s="250"/>
      <c r="AC131" s="250"/>
      <c r="AD131" s="250"/>
      <c r="AE131" s="250"/>
      <c r="AF131" s="250"/>
      <c r="AG131" s="250"/>
      <c r="AH131" s="250"/>
      <c r="AI131" s="250"/>
      <c r="AJ131" s="250"/>
      <c r="AK131" s="250"/>
      <c r="AL131" s="250"/>
      <c r="AM131" s="250"/>
      <c r="AN131" s="250"/>
      <c r="AO131" s="250"/>
      <c r="AP131" s="250"/>
      <c r="AQ131" s="250"/>
    </row>
    <row r="132" spans="1:43" ht="70.5" customHeight="1" x14ac:dyDescent="0.2">
      <c r="A132" s="276"/>
      <c r="B132" s="854" t="s">
        <v>2385</v>
      </c>
      <c r="C132" s="855" t="s">
        <v>2386</v>
      </c>
      <c r="D132" s="855" t="s">
        <v>2387</v>
      </c>
      <c r="E132" s="366" t="s">
        <v>112</v>
      </c>
      <c r="F132" s="641"/>
      <c r="G132" s="13"/>
      <c r="H132" s="13"/>
      <c r="I132" s="13"/>
      <c r="J132" s="13"/>
      <c r="K132" s="13"/>
      <c r="L132" s="14"/>
      <c r="M132" s="14"/>
      <c r="N132" s="14"/>
      <c r="O132" s="14"/>
      <c r="P132" s="14"/>
      <c r="Q132" s="14"/>
      <c r="R132" s="14"/>
      <c r="S132" s="14"/>
      <c r="T132" s="14"/>
      <c r="U132" s="14"/>
      <c r="V132" s="14"/>
      <c r="W132" s="14"/>
      <c r="X132" s="14"/>
      <c r="Y132" s="250"/>
      <c r="Z132" s="250"/>
      <c r="AA132" s="250"/>
      <c r="AB132" s="250"/>
      <c r="AC132" s="250"/>
      <c r="AD132" s="250"/>
      <c r="AE132" s="250"/>
      <c r="AF132" s="250"/>
      <c r="AG132" s="250"/>
      <c r="AH132" s="250"/>
      <c r="AI132" s="250"/>
      <c r="AJ132" s="250"/>
      <c r="AK132" s="250"/>
      <c r="AL132" s="250"/>
      <c r="AM132" s="250"/>
      <c r="AN132" s="250"/>
      <c r="AO132" s="250"/>
      <c r="AP132" s="250"/>
      <c r="AQ132" s="250"/>
    </row>
    <row r="133" spans="1:43" ht="70.5" customHeight="1" x14ac:dyDescent="0.2">
      <c r="A133" s="276"/>
      <c r="B133" s="854" t="s">
        <v>1925</v>
      </c>
      <c r="C133" s="855" t="s">
        <v>981</v>
      </c>
      <c r="D133" s="855" t="s">
        <v>1926</v>
      </c>
      <c r="E133" s="366" t="s">
        <v>1927</v>
      </c>
      <c r="F133" s="641"/>
      <c r="G133" s="13"/>
      <c r="H133" s="13"/>
      <c r="I133" s="13"/>
      <c r="J133" s="13"/>
      <c r="K133" s="13"/>
      <c r="L133" s="14"/>
      <c r="M133" s="14"/>
      <c r="N133" s="14"/>
      <c r="O133" s="14"/>
      <c r="P133" s="14"/>
      <c r="Q133" s="14"/>
      <c r="R133" s="14"/>
      <c r="S133" s="14"/>
      <c r="T133" s="14"/>
      <c r="U133" s="14"/>
      <c r="V133" s="14"/>
      <c r="W133" s="14"/>
      <c r="X133" s="14"/>
      <c r="Y133" s="250"/>
      <c r="Z133" s="250"/>
      <c r="AA133" s="250"/>
      <c r="AB133" s="250"/>
      <c r="AC133" s="250"/>
      <c r="AD133" s="250"/>
      <c r="AE133" s="250"/>
      <c r="AF133" s="250"/>
      <c r="AG133" s="250"/>
      <c r="AH133" s="250"/>
      <c r="AI133" s="250"/>
      <c r="AJ133" s="250"/>
      <c r="AK133" s="250"/>
      <c r="AL133" s="250"/>
      <c r="AM133" s="250"/>
      <c r="AN133" s="250"/>
      <c r="AO133" s="250"/>
      <c r="AP133" s="250"/>
      <c r="AQ133" s="250"/>
    </row>
    <row r="134" spans="1:43" ht="96" customHeight="1" x14ac:dyDescent="0.2">
      <c r="A134" s="276"/>
      <c r="B134" s="854" t="s">
        <v>1834</v>
      </c>
      <c r="C134" s="855" t="s">
        <v>981</v>
      </c>
      <c r="D134" s="242" t="s">
        <v>1836</v>
      </c>
      <c r="E134" s="366" t="s">
        <v>1835</v>
      </c>
      <c r="F134" s="641"/>
      <c r="G134" s="13"/>
      <c r="H134" s="13"/>
      <c r="I134" s="13"/>
      <c r="J134" s="13"/>
      <c r="K134" s="13"/>
      <c r="L134" s="14"/>
      <c r="M134" s="14"/>
      <c r="N134" s="14"/>
      <c r="O134" s="14"/>
      <c r="P134" s="14"/>
      <c r="Q134" s="14"/>
      <c r="R134" s="14"/>
      <c r="S134" s="14"/>
      <c r="T134" s="14"/>
      <c r="U134" s="14"/>
      <c r="V134" s="14"/>
      <c r="W134" s="14"/>
      <c r="X134" s="14"/>
      <c r="Y134" s="250"/>
      <c r="Z134" s="250"/>
      <c r="AA134" s="250"/>
      <c r="AB134" s="250"/>
      <c r="AC134" s="250"/>
      <c r="AD134" s="250"/>
      <c r="AE134" s="250"/>
      <c r="AF134" s="250"/>
      <c r="AG134" s="250"/>
      <c r="AH134" s="250"/>
      <c r="AI134" s="250"/>
      <c r="AJ134" s="250"/>
      <c r="AK134" s="250"/>
      <c r="AL134" s="250"/>
      <c r="AM134" s="250"/>
      <c r="AN134" s="250"/>
      <c r="AO134" s="250"/>
      <c r="AP134" s="250"/>
      <c r="AQ134" s="250"/>
    </row>
    <row r="135" spans="1:43" ht="96" customHeight="1" x14ac:dyDescent="0.2">
      <c r="A135" s="276"/>
      <c r="B135" s="854" t="s">
        <v>1769</v>
      </c>
      <c r="C135" s="855" t="s">
        <v>982</v>
      </c>
      <c r="D135" s="242" t="s">
        <v>1770</v>
      </c>
      <c r="E135" s="366" t="s">
        <v>1771</v>
      </c>
      <c r="F135" s="641"/>
      <c r="G135" s="13"/>
      <c r="H135" s="13"/>
      <c r="I135" s="13"/>
      <c r="J135" s="13"/>
      <c r="K135" s="13"/>
      <c r="L135" s="14"/>
      <c r="M135" s="14"/>
      <c r="N135" s="14"/>
      <c r="O135" s="14"/>
      <c r="P135" s="14"/>
      <c r="Q135" s="14"/>
      <c r="R135" s="14"/>
      <c r="S135" s="14"/>
      <c r="T135" s="14"/>
      <c r="U135" s="14"/>
      <c r="V135" s="14"/>
      <c r="W135" s="14"/>
      <c r="X135" s="14"/>
      <c r="Y135" s="250"/>
      <c r="Z135" s="250"/>
      <c r="AA135" s="250"/>
      <c r="AB135" s="250"/>
      <c r="AC135" s="250"/>
      <c r="AD135" s="250"/>
      <c r="AE135" s="250"/>
      <c r="AF135" s="250"/>
      <c r="AG135" s="250"/>
      <c r="AH135" s="250"/>
      <c r="AI135" s="250"/>
      <c r="AJ135" s="250"/>
      <c r="AK135" s="250"/>
      <c r="AL135" s="250"/>
      <c r="AM135" s="250"/>
      <c r="AN135" s="250"/>
      <c r="AO135" s="250"/>
      <c r="AP135" s="250"/>
      <c r="AQ135" s="250"/>
    </row>
    <row r="136" spans="1:43" ht="96" customHeight="1" x14ac:dyDescent="0.2">
      <c r="A136" s="276"/>
      <c r="B136" s="854" t="s">
        <v>1700</v>
      </c>
      <c r="C136" s="855" t="s">
        <v>982</v>
      </c>
      <c r="D136" s="242" t="s">
        <v>1701</v>
      </c>
      <c r="E136" s="366" t="s">
        <v>943</v>
      </c>
      <c r="F136" s="641"/>
      <c r="G136" s="13"/>
      <c r="H136" s="13"/>
      <c r="I136" s="13"/>
      <c r="J136" s="13"/>
      <c r="K136" s="13"/>
      <c r="L136" s="14"/>
      <c r="M136" s="14"/>
      <c r="N136" s="14"/>
      <c r="O136" s="14"/>
      <c r="P136" s="14"/>
      <c r="Q136" s="14"/>
      <c r="R136" s="14"/>
      <c r="S136" s="14"/>
      <c r="T136" s="14"/>
      <c r="U136" s="14"/>
      <c r="V136" s="14"/>
      <c r="W136" s="14"/>
      <c r="X136" s="14"/>
      <c r="Y136" s="250"/>
      <c r="Z136" s="250"/>
      <c r="AA136" s="250"/>
      <c r="AB136" s="250"/>
      <c r="AC136" s="250"/>
      <c r="AD136" s="250"/>
      <c r="AE136" s="250"/>
      <c r="AF136" s="250"/>
      <c r="AG136" s="250"/>
      <c r="AH136" s="250"/>
      <c r="AI136" s="250"/>
      <c r="AJ136" s="250"/>
      <c r="AK136" s="250"/>
      <c r="AL136" s="250"/>
      <c r="AM136" s="250"/>
      <c r="AN136" s="250"/>
      <c r="AO136" s="250"/>
      <c r="AP136" s="250"/>
      <c r="AQ136" s="250"/>
    </row>
    <row r="137" spans="1:43" ht="96" customHeight="1" x14ac:dyDescent="0.2">
      <c r="A137" s="276"/>
      <c r="B137" s="854" t="s">
        <v>1496</v>
      </c>
      <c r="C137" s="855" t="s">
        <v>1495</v>
      </c>
      <c r="D137" s="242" t="s">
        <v>1497</v>
      </c>
      <c r="E137" s="366" t="s">
        <v>943</v>
      </c>
      <c r="F137" s="641"/>
      <c r="G137" s="13"/>
      <c r="H137" s="13"/>
      <c r="I137" s="13"/>
      <c r="J137" s="13"/>
      <c r="K137" s="13"/>
      <c r="L137" s="14"/>
      <c r="M137" s="14"/>
      <c r="N137" s="14"/>
      <c r="O137" s="14"/>
      <c r="P137" s="14"/>
      <c r="Q137" s="14"/>
      <c r="R137" s="14"/>
      <c r="S137" s="14"/>
      <c r="T137" s="14"/>
      <c r="U137" s="14"/>
      <c r="V137" s="14"/>
      <c r="W137" s="14"/>
      <c r="X137" s="14"/>
      <c r="Y137" s="250"/>
      <c r="Z137" s="250"/>
      <c r="AA137" s="250"/>
      <c r="AB137" s="250"/>
      <c r="AC137" s="250"/>
      <c r="AD137" s="250"/>
      <c r="AE137" s="250"/>
      <c r="AF137" s="250"/>
      <c r="AG137" s="250"/>
      <c r="AH137" s="250"/>
      <c r="AI137" s="250"/>
      <c r="AJ137" s="250"/>
      <c r="AK137" s="250"/>
      <c r="AL137" s="250"/>
      <c r="AM137" s="250"/>
      <c r="AN137" s="250"/>
      <c r="AO137" s="250"/>
      <c r="AP137" s="250"/>
      <c r="AQ137" s="250"/>
    </row>
    <row r="138" spans="1:43" ht="96" customHeight="1" x14ac:dyDescent="0.2">
      <c r="A138" s="276"/>
      <c r="B138" s="854" t="s">
        <v>1408</v>
      </c>
      <c r="C138" s="855" t="s">
        <v>982</v>
      </c>
      <c r="D138" s="242" t="s">
        <v>1407</v>
      </c>
      <c r="E138" s="366" t="s">
        <v>943</v>
      </c>
      <c r="F138" s="641"/>
      <c r="G138" s="13"/>
      <c r="H138" s="13"/>
      <c r="I138" s="13"/>
      <c r="J138" s="13"/>
      <c r="K138" s="13"/>
      <c r="L138" s="14"/>
      <c r="M138" s="14"/>
      <c r="N138" s="14"/>
      <c r="O138" s="14"/>
      <c r="P138" s="14"/>
      <c r="Q138" s="14"/>
      <c r="R138" s="14"/>
      <c r="S138" s="14"/>
      <c r="T138" s="14"/>
      <c r="U138" s="14"/>
      <c r="V138" s="14"/>
      <c r="W138" s="14"/>
      <c r="X138" s="14"/>
      <c r="Y138" s="250"/>
      <c r="Z138" s="250"/>
      <c r="AA138" s="250"/>
      <c r="AB138" s="250"/>
      <c r="AC138" s="250"/>
      <c r="AD138" s="250"/>
      <c r="AE138" s="250"/>
      <c r="AF138" s="250"/>
      <c r="AG138" s="250"/>
      <c r="AH138" s="250"/>
      <c r="AI138" s="250"/>
      <c r="AJ138" s="250"/>
      <c r="AK138" s="250"/>
      <c r="AL138" s="250"/>
      <c r="AM138" s="250"/>
      <c r="AN138" s="250"/>
      <c r="AO138" s="250"/>
      <c r="AP138" s="250"/>
      <c r="AQ138" s="250"/>
    </row>
    <row r="139" spans="1:43" ht="96" customHeight="1" x14ac:dyDescent="0.2">
      <c r="A139" s="276"/>
      <c r="B139" s="854" t="s">
        <v>1272</v>
      </c>
      <c r="C139" s="855" t="s">
        <v>983</v>
      </c>
      <c r="D139" s="242" t="s">
        <v>1273</v>
      </c>
      <c r="E139" s="366" t="s">
        <v>943</v>
      </c>
      <c r="F139" s="641"/>
      <c r="G139" s="13"/>
      <c r="H139" s="13"/>
      <c r="I139" s="13"/>
      <c r="J139" s="13"/>
      <c r="K139" s="13"/>
      <c r="L139" s="14"/>
      <c r="M139" s="14"/>
      <c r="N139" s="14"/>
      <c r="O139" s="14"/>
      <c r="P139" s="14"/>
      <c r="Q139" s="14"/>
      <c r="R139" s="14"/>
      <c r="S139" s="14"/>
      <c r="T139" s="14"/>
      <c r="U139" s="14"/>
      <c r="V139" s="14"/>
      <c r="W139" s="14"/>
      <c r="X139" s="14"/>
      <c r="Y139" s="250"/>
      <c r="Z139" s="250"/>
      <c r="AA139" s="250"/>
      <c r="AB139" s="250"/>
      <c r="AC139" s="250"/>
      <c r="AD139" s="250"/>
      <c r="AE139" s="250"/>
      <c r="AF139" s="250"/>
      <c r="AG139" s="250"/>
      <c r="AH139" s="250"/>
      <c r="AI139" s="250"/>
      <c r="AJ139" s="250"/>
      <c r="AK139" s="250"/>
      <c r="AL139" s="250"/>
      <c r="AM139" s="250"/>
      <c r="AN139" s="250"/>
      <c r="AO139" s="250"/>
      <c r="AP139" s="250"/>
      <c r="AQ139" s="250"/>
    </row>
    <row r="140" spans="1:43" ht="69.75" customHeight="1" x14ac:dyDescent="0.2">
      <c r="A140" s="276"/>
      <c r="B140" s="854" t="s">
        <v>1243</v>
      </c>
      <c r="C140" s="855" t="s">
        <v>982</v>
      </c>
      <c r="D140" s="242" t="s">
        <v>1244</v>
      </c>
      <c r="E140" s="366" t="s">
        <v>1245</v>
      </c>
      <c r="G140" s="227"/>
      <c r="H140" s="13"/>
      <c r="I140" s="13"/>
      <c r="J140" s="13"/>
      <c r="K140" s="13"/>
      <c r="L140" s="14"/>
      <c r="M140" s="14"/>
      <c r="N140" s="14"/>
      <c r="O140" s="14"/>
      <c r="P140" s="14"/>
      <c r="Q140" s="14"/>
      <c r="R140" s="14"/>
      <c r="S140" s="14"/>
      <c r="T140" s="14"/>
      <c r="U140" s="14"/>
      <c r="V140" s="14"/>
      <c r="W140" s="14"/>
      <c r="X140" s="14"/>
      <c r="Y140" s="250"/>
      <c r="Z140" s="250"/>
      <c r="AA140" s="250"/>
      <c r="AB140" s="250"/>
      <c r="AC140" s="250"/>
      <c r="AD140" s="250"/>
      <c r="AE140" s="250"/>
      <c r="AF140" s="250"/>
      <c r="AG140" s="250"/>
      <c r="AH140" s="250"/>
      <c r="AI140" s="250"/>
      <c r="AJ140" s="250"/>
      <c r="AK140" s="250"/>
      <c r="AL140" s="250"/>
      <c r="AM140" s="250"/>
      <c r="AN140" s="250"/>
      <c r="AO140" s="250"/>
      <c r="AP140" s="250"/>
      <c r="AQ140" s="250"/>
    </row>
    <row r="141" spans="1:43" ht="69.75" customHeight="1" thickBot="1" x14ac:dyDescent="0.25">
      <c r="A141" s="276"/>
      <c r="B141" s="448" t="s">
        <v>1114</v>
      </c>
      <c r="C141" s="380" t="s">
        <v>982</v>
      </c>
      <c r="D141" s="445" t="s">
        <v>1115</v>
      </c>
      <c r="E141" s="447" t="s">
        <v>1116</v>
      </c>
      <c r="G141" s="13"/>
      <c r="H141" s="13"/>
      <c r="I141" s="13"/>
      <c r="J141" s="13"/>
      <c r="K141" s="13"/>
      <c r="L141" s="14"/>
      <c r="M141" s="14"/>
      <c r="N141" s="14"/>
      <c r="O141" s="14"/>
      <c r="P141" s="14"/>
      <c r="Q141" s="14"/>
      <c r="R141" s="14"/>
      <c r="S141" s="14"/>
      <c r="T141" s="14"/>
      <c r="U141" s="14"/>
      <c r="V141" s="14"/>
      <c r="W141" s="14"/>
      <c r="X141" s="14"/>
      <c r="Y141" s="250"/>
      <c r="Z141" s="250"/>
      <c r="AA141" s="250"/>
      <c r="AB141" s="250"/>
      <c r="AC141" s="250"/>
      <c r="AD141" s="250"/>
      <c r="AE141" s="250"/>
      <c r="AF141" s="250"/>
      <c r="AG141" s="250"/>
      <c r="AH141" s="250"/>
      <c r="AI141" s="250"/>
      <c r="AJ141" s="250"/>
      <c r="AK141" s="250"/>
      <c r="AL141" s="250"/>
      <c r="AM141" s="250"/>
      <c r="AN141" s="250"/>
      <c r="AO141" s="250"/>
      <c r="AP141" s="250"/>
      <c r="AQ141" s="250"/>
    </row>
    <row r="142" spans="1:43" s="14" customFormat="1" ht="54.75" customHeight="1" x14ac:dyDescent="0.2">
      <c r="B142" s="278"/>
      <c r="C142" s="315"/>
      <c r="D142" s="2206"/>
      <c r="F142" s="587"/>
    </row>
    <row r="143" spans="1:43" s="14" customFormat="1" ht="54.75" customHeight="1" thickBot="1" x14ac:dyDescent="0.25">
      <c r="B143" s="278"/>
      <c r="C143" s="315"/>
      <c r="D143" s="2206"/>
      <c r="F143" s="587"/>
    </row>
    <row r="144" spans="1:43" ht="24" customHeight="1" thickBot="1" x14ac:dyDescent="0.25">
      <c r="A144" s="13"/>
      <c r="B144" s="3336"/>
      <c r="C144" s="2882"/>
      <c r="D144" s="2882"/>
      <c r="E144" s="3337"/>
      <c r="G144" s="13"/>
      <c r="H144" s="13"/>
      <c r="I144" s="13"/>
      <c r="J144" s="13"/>
      <c r="K144" s="13"/>
      <c r="L144" s="13"/>
      <c r="M144" s="13"/>
      <c r="N144" s="13"/>
      <c r="O144" s="13"/>
      <c r="P144" s="13"/>
      <c r="Q144" s="13"/>
      <c r="R144" s="13"/>
      <c r="S144" s="13"/>
      <c r="T144" s="13"/>
      <c r="U144" s="13"/>
      <c r="V144" s="13"/>
      <c r="W144" s="13"/>
      <c r="X144" s="13"/>
    </row>
    <row r="145" spans="1:43" s="239" customFormat="1" ht="23.25" customHeight="1" thickBot="1" x14ac:dyDescent="0.25">
      <c r="A145" s="240"/>
      <c r="B145" s="333" t="s">
        <v>977</v>
      </c>
      <c r="C145" s="327" t="s">
        <v>978</v>
      </c>
      <c r="D145" s="327" t="s">
        <v>979</v>
      </c>
      <c r="E145" s="334" t="s">
        <v>980</v>
      </c>
      <c r="F145" s="309"/>
      <c r="G145" s="240"/>
      <c r="H145" s="240"/>
      <c r="I145" s="240"/>
      <c r="J145" s="240"/>
      <c r="K145" s="240"/>
      <c r="L145" s="241"/>
      <c r="M145" s="241"/>
      <c r="N145" s="241"/>
      <c r="O145" s="241"/>
      <c r="P145" s="241"/>
      <c r="Q145" s="241"/>
      <c r="R145" s="241"/>
      <c r="S145" s="241"/>
      <c r="T145" s="241"/>
      <c r="U145" s="241"/>
      <c r="V145" s="241"/>
      <c r="W145" s="241"/>
      <c r="X145" s="241"/>
      <c r="Y145" s="279"/>
      <c r="Z145" s="279"/>
      <c r="AA145" s="279"/>
      <c r="AB145" s="279"/>
      <c r="AC145" s="279"/>
      <c r="AD145" s="279"/>
      <c r="AE145" s="279"/>
      <c r="AF145" s="279"/>
      <c r="AG145" s="279"/>
      <c r="AH145" s="279"/>
      <c r="AI145" s="279"/>
      <c r="AJ145" s="279"/>
      <c r="AK145" s="279"/>
      <c r="AL145" s="279"/>
      <c r="AM145" s="279"/>
      <c r="AN145" s="279"/>
      <c r="AO145" s="279"/>
      <c r="AP145" s="279"/>
      <c r="AQ145" s="279"/>
    </row>
    <row r="146" spans="1:43" s="340" customFormat="1" ht="56" x14ac:dyDescent="0.2">
      <c r="A146" s="337"/>
      <c r="B146" s="2845" t="s">
        <v>5854</v>
      </c>
      <c r="C146" s="2846" t="s">
        <v>981</v>
      </c>
      <c r="D146" s="2848" t="s">
        <v>5855</v>
      </c>
      <c r="E146" s="659" t="s">
        <v>5856</v>
      </c>
      <c r="F146" s="663"/>
      <c r="G146" s="337"/>
      <c r="H146" s="337"/>
      <c r="I146" s="337"/>
      <c r="J146" s="337"/>
      <c r="K146" s="337"/>
      <c r="L146" s="338"/>
      <c r="M146" s="338"/>
      <c r="N146" s="338"/>
      <c r="O146" s="338"/>
      <c r="P146" s="338"/>
      <c r="Q146" s="338"/>
      <c r="R146" s="338"/>
      <c r="S146" s="338"/>
      <c r="T146" s="338"/>
      <c r="U146" s="338"/>
      <c r="V146" s="338"/>
      <c r="W146" s="338"/>
      <c r="X146" s="338"/>
      <c r="Y146" s="339"/>
      <c r="Z146" s="339"/>
      <c r="AA146" s="339"/>
      <c r="AB146" s="339"/>
      <c r="AC146" s="339"/>
      <c r="AD146" s="339"/>
      <c r="AE146" s="339"/>
      <c r="AF146" s="339"/>
      <c r="AG146" s="339"/>
      <c r="AH146" s="339"/>
      <c r="AI146" s="339"/>
      <c r="AJ146" s="339"/>
      <c r="AK146" s="339"/>
      <c r="AL146" s="339"/>
      <c r="AM146" s="339"/>
      <c r="AN146" s="339"/>
      <c r="AO146" s="339"/>
      <c r="AP146" s="339"/>
      <c r="AQ146" s="339"/>
    </row>
    <row r="147" spans="1:43" s="340" customFormat="1" ht="196" x14ac:dyDescent="0.2">
      <c r="A147" s="337"/>
      <c r="B147" s="2845" t="s">
        <v>5801</v>
      </c>
      <c r="C147" s="2846" t="s">
        <v>981</v>
      </c>
      <c r="D147" s="2848" t="s">
        <v>5802</v>
      </c>
      <c r="E147" s="659" t="s">
        <v>5803</v>
      </c>
      <c r="F147" s="663"/>
      <c r="G147" s="337"/>
      <c r="H147" s="337"/>
      <c r="I147" s="337"/>
      <c r="J147" s="337"/>
      <c r="K147" s="337"/>
      <c r="L147" s="338"/>
      <c r="M147" s="338"/>
      <c r="N147" s="338"/>
      <c r="O147" s="338"/>
      <c r="P147" s="338"/>
      <c r="Q147" s="338"/>
      <c r="R147" s="338"/>
      <c r="S147" s="338"/>
      <c r="T147" s="338"/>
      <c r="U147" s="338"/>
      <c r="V147" s="338"/>
      <c r="W147" s="338"/>
      <c r="X147" s="338"/>
      <c r="Y147" s="339"/>
      <c r="Z147" s="339"/>
      <c r="AA147" s="339"/>
      <c r="AB147" s="339"/>
      <c r="AC147" s="339"/>
      <c r="AD147" s="339"/>
      <c r="AE147" s="339"/>
      <c r="AF147" s="339"/>
      <c r="AG147" s="339"/>
      <c r="AH147" s="339"/>
      <c r="AI147" s="339"/>
      <c r="AJ147" s="339"/>
      <c r="AK147" s="339"/>
      <c r="AL147" s="339"/>
      <c r="AM147" s="339"/>
      <c r="AN147" s="339"/>
      <c r="AO147" s="339"/>
      <c r="AP147" s="339"/>
      <c r="AQ147" s="339"/>
    </row>
    <row r="148" spans="1:43" ht="14.25" customHeight="1" x14ac:dyDescent="0.2">
      <c r="A148" s="13"/>
      <c r="B148" s="3306" t="s">
        <v>985</v>
      </c>
      <c r="C148" s="3307"/>
      <c r="D148" s="3307"/>
      <c r="E148" s="3308"/>
      <c r="G148" s="252"/>
      <c r="H148" s="252"/>
      <c r="I148" s="252"/>
      <c r="J148" s="252"/>
      <c r="K148" s="13"/>
      <c r="L148" s="14"/>
      <c r="M148" s="14"/>
      <c r="N148" s="14"/>
      <c r="O148" s="14"/>
      <c r="P148" s="14"/>
      <c r="Q148" s="14"/>
      <c r="R148" s="14"/>
      <c r="S148" s="14"/>
      <c r="T148" s="14"/>
      <c r="U148" s="14"/>
      <c r="V148" s="14"/>
      <c r="W148" s="14"/>
      <c r="X148" s="14"/>
      <c r="Y148" s="250"/>
      <c r="Z148" s="250"/>
      <c r="AA148" s="250"/>
      <c r="AB148" s="250"/>
      <c r="AC148" s="250"/>
      <c r="AD148" s="250"/>
      <c r="AE148" s="250"/>
      <c r="AF148" s="250"/>
      <c r="AG148" s="250"/>
      <c r="AH148" s="250"/>
      <c r="AI148" s="250"/>
      <c r="AJ148" s="250"/>
      <c r="AK148" s="250"/>
      <c r="AL148" s="250"/>
      <c r="AM148" s="250"/>
      <c r="AN148" s="250"/>
      <c r="AO148" s="250"/>
      <c r="AP148" s="250"/>
      <c r="AQ148" s="250"/>
    </row>
    <row r="149" spans="1:43" s="340" customFormat="1" ht="238" x14ac:dyDescent="0.2">
      <c r="A149" s="337"/>
      <c r="B149" s="2832" t="s">
        <v>5648</v>
      </c>
      <c r="C149" s="2831" t="s">
        <v>5672</v>
      </c>
      <c r="D149" s="2829" t="s">
        <v>5649</v>
      </c>
      <c r="E149" s="659" t="s">
        <v>5702</v>
      </c>
      <c r="F149" s="663"/>
      <c r="G149" s="337"/>
      <c r="H149" s="337"/>
      <c r="I149" s="337"/>
      <c r="J149" s="337"/>
      <c r="K149" s="337"/>
      <c r="L149" s="338"/>
      <c r="M149" s="338"/>
      <c r="N149" s="338"/>
      <c r="O149" s="338"/>
      <c r="P149" s="338"/>
      <c r="Q149" s="338"/>
      <c r="R149" s="338"/>
      <c r="S149" s="338"/>
      <c r="T149" s="338"/>
      <c r="U149" s="338"/>
      <c r="V149" s="338"/>
      <c r="W149" s="338"/>
      <c r="X149" s="338"/>
      <c r="Y149" s="339"/>
      <c r="Z149" s="339"/>
      <c r="AA149" s="339"/>
      <c r="AB149" s="339"/>
      <c r="AC149" s="339"/>
      <c r="AD149" s="339"/>
      <c r="AE149" s="339"/>
      <c r="AF149" s="339"/>
      <c r="AG149" s="339"/>
      <c r="AH149" s="339"/>
      <c r="AI149" s="339"/>
      <c r="AJ149" s="339"/>
      <c r="AK149" s="339"/>
      <c r="AL149" s="339"/>
      <c r="AM149" s="339"/>
      <c r="AN149" s="339"/>
      <c r="AO149" s="339"/>
      <c r="AP149" s="339"/>
      <c r="AQ149" s="339"/>
    </row>
    <row r="150" spans="1:43" s="340" customFormat="1" ht="45" customHeight="1" x14ac:dyDescent="0.2">
      <c r="A150" s="337"/>
      <c r="B150" s="2821" t="s">
        <v>5574</v>
      </c>
      <c r="C150" s="2820" t="s">
        <v>981</v>
      </c>
      <c r="D150" s="2819" t="s">
        <v>5575</v>
      </c>
      <c r="E150" s="659" t="s">
        <v>5643</v>
      </c>
      <c r="F150" s="663"/>
      <c r="G150" s="337"/>
      <c r="H150" s="337"/>
      <c r="I150" s="337"/>
      <c r="J150" s="337"/>
      <c r="K150" s="337"/>
      <c r="L150" s="338"/>
      <c r="M150" s="338"/>
      <c r="N150" s="338"/>
      <c r="O150" s="338"/>
      <c r="P150" s="338"/>
      <c r="Q150" s="338"/>
      <c r="R150" s="338"/>
      <c r="S150" s="338"/>
      <c r="T150" s="338"/>
      <c r="U150" s="338"/>
      <c r="V150" s="338"/>
      <c r="W150" s="338"/>
      <c r="X150" s="338"/>
      <c r="Y150" s="339"/>
      <c r="Z150" s="339"/>
      <c r="AA150" s="339"/>
      <c r="AB150" s="339"/>
      <c r="AC150" s="339"/>
      <c r="AD150" s="339"/>
      <c r="AE150" s="339"/>
      <c r="AF150" s="339"/>
      <c r="AG150" s="339"/>
      <c r="AH150" s="339"/>
      <c r="AI150" s="339"/>
      <c r="AJ150" s="339"/>
      <c r="AK150" s="339"/>
      <c r="AL150" s="339"/>
      <c r="AM150" s="339"/>
      <c r="AN150" s="339"/>
      <c r="AO150" s="339"/>
      <c r="AP150" s="339"/>
      <c r="AQ150" s="339"/>
    </row>
    <row r="151" spans="1:43" s="340" customFormat="1" ht="28" x14ac:dyDescent="0.2">
      <c r="A151" s="337"/>
      <c r="B151" s="2813" t="s">
        <v>5548</v>
      </c>
      <c r="C151" s="2814" t="s">
        <v>981</v>
      </c>
      <c r="D151" s="2815" t="s">
        <v>5549</v>
      </c>
      <c r="E151" s="659" t="s">
        <v>5550</v>
      </c>
      <c r="F151" s="663"/>
      <c r="G151" s="337"/>
      <c r="H151" s="337"/>
      <c r="I151" s="337"/>
      <c r="J151" s="337"/>
      <c r="K151" s="337"/>
      <c r="L151" s="338"/>
      <c r="M151" s="338"/>
      <c r="N151" s="338"/>
      <c r="O151" s="338"/>
      <c r="P151" s="338"/>
      <c r="Q151" s="338"/>
      <c r="R151" s="338"/>
      <c r="S151" s="338"/>
      <c r="T151" s="338"/>
      <c r="U151" s="338"/>
      <c r="V151" s="338"/>
      <c r="W151" s="338"/>
      <c r="X151" s="338"/>
      <c r="Y151" s="339"/>
      <c r="Z151" s="339"/>
      <c r="AA151" s="339"/>
      <c r="AB151" s="339"/>
      <c r="AC151" s="339"/>
      <c r="AD151" s="339"/>
      <c r="AE151" s="339"/>
      <c r="AF151" s="339"/>
      <c r="AG151" s="339"/>
      <c r="AH151" s="339"/>
      <c r="AI151" s="339"/>
      <c r="AJ151" s="339"/>
      <c r="AK151" s="339"/>
      <c r="AL151" s="339"/>
      <c r="AM151" s="339"/>
      <c r="AN151" s="339"/>
      <c r="AO151" s="339"/>
      <c r="AP151" s="339"/>
      <c r="AQ151" s="339"/>
    </row>
    <row r="152" spans="1:43" s="340" customFormat="1" ht="28" x14ac:dyDescent="0.2">
      <c r="A152" s="337"/>
      <c r="B152" s="2809" t="s">
        <v>5494</v>
      </c>
      <c r="C152" s="2808" t="s">
        <v>981</v>
      </c>
      <c r="D152" s="2807" t="s">
        <v>5495</v>
      </c>
      <c r="E152" s="659" t="s">
        <v>5496</v>
      </c>
      <c r="F152" s="663"/>
      <c r="G152" s="337"/>
      <c r="H152" s="337"/>
      <c r="I152" s="337"/>
      <c r="J152" s="337"/>
      <c r="K152" s="337"/>
      <c r="L152" s="338"/>
      <c r="M152" s="338"/>
      <c r="N152" s="338"/>
      <c r="O152" s="338"/>
      <c r="P152" s="338"/>
      <c r="Q152" s="338"/>
      <c r="R152" s="338"/>
      <c r="S152" s="338"/>
      <c r="T152" s="338"/>
      <c r="U152" s="338"/>
      <c r="V152" s="338"/>
      <c r="W152" s="338"/>
      <c r="X152" s="338"/>
      <c r="Y152" s="339"/>
      <c r="Z152" s="339"/>
      <c r="AA152" s="339"/>
      <c r="AB152" s="339"/>
      <c r="AC152" s="339"/>
      <c r="AD152" s="339"/>
      <c r="AE152" s="339"/>
      <c r="AF152" s="339"/>
      <c r="AG152" s="339"/>
      <c r="AH152" s="339"/>
      <c r="AI152" s="339"/>
      <c r="AJ152" s="339"/>
      <c r="AK152" s="339"/>
      <c r="AL152" s="339"/>
      <c r="AM152" s="339"/>
      <c r="AN152" s="339"/>
      <c r="AO152" s="339"/>
      <c r="AP152" s="339"/>
      <c r="AQ152" s="339"/>
    </row>
    <row r="153" spans="1:43" s="340" customFormat="1" ht="30" x14ac:dyDescent="0.2">
      <c r="A153" s="337"/>
      <c r="B153" s="2793" t="s">
        <v>5486</v>
      </c>
      <c r="C153" s="2794" t="s">
        <v>981</v>
      </c>
      <c r="D153" s="2795" t="s">
        <v>5487</v>
      </c>
      <c r="E153" s="659" t="s">
        <v>5488</v>
      </c>
      <c r="F153" s="663"/>
      <c r="G153" s="337"/>
      <c r="H153" s="337"/>
      <c r="I153" s="337"/>
      <c r="J153" s="337"/>
      <c r="K153" s="337"/>
      <c r="L153" s="338"/>
      <c r="M153" s="338"/>
      <c r="N153" s="338"/>
      <c r="O153" s="338"/>
      <c r="P153" s="338"/>
      <c r="Q153" s="338"/>
      <c r="R153" s="338"/>
      <c r="S153" s="338"/>
      <c r="T153" s="338"/>
      <c r="U153" s="338"/>
      <c r="V153" s="338"/>
      <c r="W153" s="338"/>
      <c r="X153" s="338"/>
      <c r="Y153" s="339"/>
      <c r="Z153" s="339"/>
      <c r="AA153" s="339"/>
      <c r="AB153" s="339"/>
      <c r="AC153" s="339"/>
      <c r="AD153" s="339"/>
      <c r="AE153" s="339"/>
      <c r="AF153" s="339"/>
      <c r="AG153" s="339"/>
      <c r="AH153" s="339"/>
      <c r="AI153" s="339"/>
      <c r="AJ153" s="339"/>
      <c r="AK153" s="339"/>
      <c r="AL153" s="339"/>
      <c r="AM153" s="339"/>
      <c r="AN153" s="339"/>
      <c r="AO153" s="339"/>
      <c r="AP153" s="339"/>
      <c r="AQ153" s="339"/>
    </row>
    <row r="154" spans="1:43" s="340" customFormat="1" ht="30" x14ac:dyDescent="0.2">
      <c r="A154" s="337"/>
      <c r="B154" s="2787" t="s">
        <v>5365</v>
      </c>
      <c r="C154" s="2786" t="s">
        <v>981</v>
      </c>
      <c r="D154" s="2785" t="s">
        <v>5366</v>
      </c>
      <c r="E154" s="659" t="s">
        <v>5367</v>
      </c>
      <c r="F154" s="663"/>
      <c r="G154" s="337"/>
      <c r="H154" s="337"/>
      <c r="I154" s="337"/>
      <c r="J154" s="337"/>
      <c r="K154" s="337"/>
      <c r="L154" s="338"/>
      <c r="M154" s="338"/>
      <c r="N154" s="338"/>
      <c r="O154" s="338"/>
      <c r="P154" s="338"/>
      <c r="Q154" s="338"/>
      <c r="R154" s="338"/>
      <c r="S154" s="338"/>
      <c r="T154" s="338"/>
      <c r="U154" s="338"/>
      <c r="V154" s="338"/>
      <c r="W154" s="338"/>
      <c r="X154" s="338"/>
      <c r="Y154" s="339"/>
      <c r="Z154" s="339"/>
      <c r="AA154" s="339"/>
      <c r="AB154" s="339"/>
      <c r="AC154" s="339"/>
      <c r="AD154" s="339"/>
      <c r="AE154" s="339"/>
      <c r="AF154" s="339"/>
      <c r="AG154" s="339"/>
      <c r="AH154" s="339"/>
      <c r="AI154" s="339"/>
      <c r="AJ154" s="339"/>
      <c r="AK154" s="339"/>
      <c r="AL154" s="339"/>
      <c r="AM154" s="339"/>
      <c r="AN154" s="339"/>
      <c r="AO154" s="339"/>
      <c r="AP154" s="339"/>
      <c r="AQ154" s="339"/>
    </row>
    <row r="155" spans="1:43" s="340" customFormat="1" ht="28" x14ac:dyDescent="0.2">
      <c r="A155" s="337"/>
      <c r="B155" s="2762" t="s">
        <v>5196</v>
      </c>
      <c r="C155" s="2763" t="s">
        <v>981</v>
      </c>
      <c r="D155" s="2761" t="s">
        <v>5201</v>
      </c>
      <c r="E155" s="659" t="s">
        <v>5200</v>
      </c>
      <c r="F155" s="663"/>
      <c r="G155" s="337"/>
      <c r="H155" s="337"/>
      <c r="I155" s="337"/>
      <c r="J155" s="337"/>
      <c r="K155" s="337"/>
      <c r="L155" s="338"/>
      <c r="M155" s="338"/>
      <c r="N155" s="338"/>
      <c r="O155" s="338"/>
      <c r="P155" s="338"/>
      <c r="Q155" s="338"/>
      <c r="R155" s="338"/>
      <c r="S155" s="338"/>
      <c r="T155" s="338"/>
      <c r="U155" s="338"/>
      <c r="V155" s="338"/>
      <c r="W155" s="338"/>
      <c r="X155" s="338"/>
      <c r="Y155" s="339"/>
      <c r="Z155" s="339"/>
      <c r="AA155" s="339"/>
      <c r="AB155" s="339"/>
      <c r="AC155" s="339"/>
      <c r="AD155" s="339"/>
      <c r="AE155" s="339"/>
      <c r="AF155" s="339"/>
      <c r="AG155" s="339"/>
      <c r="AH155" s="339"/>
      <c r="AI155" s="339"/>
      <c r="AJ155" s="339"/>
      <c r="AK155" s="339"/>
      <c r="AL155" s="339"/>
      <c r="AM155" s="339"/>
      <c r="AN155" s="339"/>
      <c r="AO155" s="339"/>
      <c r="AP155" s="339"/>
      <c r="AQ155" s="339"/>
    </row>
    <row r="156" spans="1:43" s="340" customFormat="1" ht="28" x14ac:dyDescent="0.2">
      <c r="A156" s="337"/>
      <c r="B156" s="2762" t="s">
        <v>5194</v>
      </c>
      <c r="C156" s="2763" t="s">
        <v>981</v>
      </c>
      <c r="D156" s="2761" t="s">
        <v>5199</v>
      </c>
      <c r="E156" s="659" t="s">
        <v>5195</v>
      </c>
      <c r="F156" s="663"/>
      <c r="G156" s="337"/>
      <c r="H156" s="337"/>
      <c r="I156" s="337"/>
      <c r="J156" s="337"/>
      <c r="K156" s="337"/>
      <c r="L156" s="338"/>
      <c r="M156" s="338"/>
      <c r="N156" s="338"/>
      <c r="O156" s="338"/>
      <c r="P156" s="338"/>
      <c r="Q156" s="338"/>
      <c r="R156" s="338"/>
      <c r="S156" s="338"/>
      <c r="T156" s="338"/>
      <c r="U156" s="338"/>
      <c r="V156" s="338"/>
      <c r="W156" s="338"/>
      <c r="X156" s="338"/>
      <c r="Y156" s="339"/>
      <c r="Z156" s="339"/>
      <c r="AA156" s="339"/>
      <c r="AB156" s="339"/>
      <c r="AC156" s="339"/>
      <c r="AD156" s="339"/>
      <c r="AE156" s="339"/>
      <c r="AF156" s="339"/>
      <c r="AG156" s="339"/>
      <c r="AH156" s="339"/>
      <c r="AI156" s="339"/>
      <c r="AJ156" s="339"/>
      <c r="AK156" s="339"/>
      <c r="AL156" s="339"/>
      <c r="AM156" s="339"/>
      <c r="AN156" s="339"/>
      <c r="AO156" s="339"/>
      <c r="AP156" s="339"/>
      <c r="AQ156" s="339"/>
    </row>
    <row r="157" spans="1:43" s="340" customFormat="1" ht="42" customHeight="1" x14ac:dyDescent="0.2">
      <c r="A157" s="337"/>
      <c r="B157" s="2751" t="s">
        <v>5129</v>
      </c>
      <c r="C157" s="2752" t="s">
        <v>981</v>
      </c>
      <c r="D157" s="2750" t="s">
        <v>5130</v>
      </c>
      <c r="E157" s="659" t="s">
        <v>5131</v>
      </c>
      <c r="F157" s="663"/>
      <c r="G157" s="337"/>
      <c r="H157" s="337"/>
      <c r="I157" s="337"/>
      <c r="J157" s="337"/>
      <c r="K157" s="337"/>
      <c r="L157" s="338"/>
      <c r="M157" s="338"/>
      <c r="N157" s="338"/>
      <c r="O157" s="338"/>
      <c r="P157" s="338"/>
      <c r="Q157" s="338"/>
      <c r="R157" s="338"/>
      <c r="S157" s="338"/>
      <c r="T157" s="338"/>
      <c r="U157" s="338"/>
      <c r="V157" s="338"/>
      <c r="W157" s="338"/>
      <c r="X157" s="338"/>
      <c r="Y157" s="339"/>
      <c r="Z157" s="339"/>
      <c r="AA157" s="339"/>
      <c r="AB157" s="339"/>
      <c r="AC157" s="339"/>
      <c r="AD157" s="339"/>
      <c r="AE157" s="339"/>
      <c r="AF157" s="339"/>
      <c r="AG157" s="339"/>
      <c r="AH157" s="339"/>
      <c r="AI157" s="339"/>
      <c r="AJ157" s="339"/>
      <c r="AK157" s="339"/>
      <c r="AL157" s="339"/>
      <c r="AM157" s="339"/>
      <c r="AN157" s="339"/>
      <c r="AO157" s="339"/>
      <c r="AP157" s="339"/>
      <c r="AQ157" s="339"/>
    </row>
    <row r="158" spans="1:43" s="340" customFormat="1" ht="65.25" customHeight="1" x14ac:dyDescent="0.2">
      <c r="A158" s="337"/>
      <c r="B158" s="2725" t="s">
        <v>5059</v>
      </c>
      <c r="C158" s="2724" t="s">
        <v>981</v>
      </c>
      <c r="D158" s="2726" t="s">
        <v>5058</v>
      </c>
      <c r="E158" s="659" t="s">
        <v>5060</v>
      </c>
      <c r="F158" s="663"/>
      <c r="G158" s="337"/>
      <c r="H158" s="337"/>
      <c r="I158" s="337"/>
      <c r="J158" s="337"/>
      <c r="K158" s="337"/>
      <c r="L158" s="338"/>
      <c r="M158" s="338"/>
      <c r="N158" s="338"/>
      <c r="O158" s="338"/>
      <c r="P158" s="338"/>
      <c r="Q158" s="338"/>
      <c r="R158" s="338"/>
      <c r="S158" s="338"/>
      <c r="T158" s="338"/>
      <c r="U158" s="338"/>
      <c r="V158" s="338"/>
      <c r="W158" s="338"/>
      <c r="X158" s="338"/>
      <c r="Y158" s="339"/>
      <c r="Z158" s="339"/>
      <c r="AA158" s="339"/>
      <c r="AB158" s="339"/>
      <c r="AC158" s="339"/>
      <c r="AD158" s="339"/>
      <c r="AE158" s="339"/>
      <c r="AF158" s="339"/>
      <c r="AG158" s="339"/>
      <c r="AH158" s="339"/>
      <c r="AI158" s="339"/>
      <c r="AJ158" s="339"/>
      <c r="AK158" s="339"/>
      <c r="AL158" s="339"/>
      <c r="AM158" s="339"/>
      <c r="AN158" s="339"/>
      <c r="AO158" s="339"/>
      <c r="AP158" s="339"/>
      <c r="AQ158" s="339"/>
    </row>
    <row r="159" spans="1:43" s="340" customFormat="1" ht="65.25" customHeight="1" x14ac:dyDescent="0.2">
      <c r="A159" s="337"/>
      <c r="B159" s="2719" t="s">
        <v>4992</v>
      </c>
      <c r="C159" s="2720" t="s">
        <v>981</v>
      </c>
      <c r="D159" s="2718" t="s">
        <v>4993</v>
      </c>
      <c r="E159" s="659" t="s">
        <v>4994</v>
      </c>
      <c r="F159" s="663"/>
      <c r="G159" s="337"/>
      <c r="H159" s="337"/>
      <c r="I159" s="337"/>
      <c r="J159" s="337"/>
      <c r="K159" s="337"/>
      <c r="L159" s="338"/>
      <c r="M159" s="338"/>
      <c r="N159" s="338"/>
      <c r="O159" s="338"/>
      <c r="P159" s="338"/>
      <c r="Q159" s="338"/>
      <c r="R159" s="338"/>
      <c r="S159" s="338"/>
      <c r="T159" s="338"/>
      <c r="U159" s="338"/>
      <c r="V159" s="338"/>
      <c r="W159" s="338"/>
      <c r="X159" s="338"/>
      <c r="Y159" s="339"/>
      <c r="Z159" s="339"/>
      <c r="AA159" s="339"/>
      <c r="AB159" s="339"/>
      <c r="AC159" s="339"/>
      <c r="AD159" s="339"/>
      <c r="AE159" s="339"/>
      <c r="AF159" s="339"/>
      <c r="AG159" s="339"/>
      <c r="AH159" s="339"/>
      <c r="AI159" s="339"/>
      <c r="AJ159" s="339"/>
      <c r="AK159" s="339"/>
      <c r="AL159" s="339"/>
      <c r="AM159" s="339"/>
      <c r="AN159" s="339"/>
      <c r="AO159" s="339"/>
      <c r="AP159" s="339"/>
      <c r="AQ159" s="339"/>
    </row>
    <row r="160" spans="1:43" s="340" customFormat="1" ht="84" customHeight="1" x14ac:dyDescent="0.2">
      <c r="A160" s="337"/>
      <c r="B160" s="861" t="s">
        <v>4326</v>
      </c>
      <c r="C160" s="858" t="s">
        <v>981</v>
      </c>
      <c r="D160" s="862" t="s">
        <v>4327</v>
      </c>
      <c r="E160" s="659" t="s">
        <v>4328</v>
      </c>
      <c r="F160" s="663"/>
      <c r="G160" s="337"/>
      <c r="H160" s="337"/>
      <c r="I160" s="337"/>
      <c r="J160" s="337"/>
      <c r="K160" s="337"/>
      <c r="L160" s="338"/>
      <c r="M160" s="338"/>
      <c r="N160" s="338"/>
      <c r="O160" s="338"/>
      <c r="P160" s="338"/>
      <c r="Q160" s="338"/>
      <c r="R160" s="338"/>
      <c r="S160" s="338"/>
      <c r="T160" s="338"/>
      <c r="U160" s="338"/>
      <c r="V160" s="338"/>
      <c r="W160" s="338"/>
      <c r="X160" s="338"/>
      <c r="Y160" s="339"/>
      <c r="Z160" s="339"/>
      <c r="AA160" s="339"/>
      <c r="AB160" s="339"/>
      <c r="AC160" s="339"/>
      <c r="AD160" s="339"/>
      <c r="AE160" s="339"/>
      <c r="AF160" s="339"/>
      <c r="AG160" s="339"/>
      <c r="AH160" s="339"/>
      <c r="AI160" s="339"/>
      <c r="AJ160" s="339"/>
      <c r="AK160" s="339"/>
      <c r="AL160" s="339"/>
      <c r="AM160" s="339"/>
      <c r="AN160" s="339"/>
      <c r="AO160" s="339"/>
      <c r="AP160" s="339"/>
      <c r="AQ160" s="339"/>
    </row>
    <row r="161" spans="1:43" s="340" customFormat="1" ht="84" customHeight="1" x14ac:dyDescent="0.2">
      <c r="A161" s="337"/>
      <c r="B161" s="861" t="s">
        <v>4183</v>
      </c>
      <c r="C161" s="858" t="s">
        <v>981</v>
      </c>
      <c r="D161" s="862" t="s">
        <v>4184</v>
      </c>
      <c r="E161" s="659" t="s">
        <v>4185</v>
      </c>
      <c r="F161" s="663"/>
      <c r="G161" s="337"/>
      <c r="H161" s="337"/>
      <c r="I161" s="337"/>
      <c r="J161" s="337"/>
      <c r="K161" s="337"/>
      <c r="L161" s="338"/>
      <c r="M161" s="338"/>
      <c r="N161" s="338"/>
      <c r="O161" s="338"/>
      <c r="P161" s="338"/>
      <c r="Q161" s="338"/>
      <c r="R161" s="338"/>
      <c r="S161" s="338"/>
      <c r="T161" s="338"/>
      <c r="U161" s="338"/>
      <c r="V161" s="338"/>
      <c r="W161" s="338"/>
      <c r="X161" s="338"/>
      <c r="Y161" s="339"/>
      <c r="Z161" s="339"/>
      <c r="AA161" s="339"/>
      <c r="AB161" s="339"/>
      <c r="AC161" s="339"/>
      <c r="AD161" s="339"/>
      <c r="AE161" s="339"/>
      <c r="AF161" s="339"/>
      <c r="AG161" s="339"/>
      <c r="AH161" s="339"/>
      <c r="AI161" s="339"/>
      <c r="AJ161" s="339"/>
      <c r="AK161" s="339"/>
      <c r="AL161" s="339"/>
      <c r="AM161" s="339"/>
      <c r="AN161" s="339"/>
      <c r="AO161" s="339"/>
      <c r="AP161" s="339"/>
      <c r="AQ161" s="339"/>
    </row>
    <row r="162" spans="1:43" s="340" customFormat="1" ht="126" customHeight="1" x14ac:dyDescent="0.2">
      <c r="A162" s="337"/>
      <c r="B162" s="861" t="s">
        <v>4120</v>
      </c>
      <c r="C162" s="858" t="s">
        <v>981</v>
      </c>
      <c r="D162" s="862" t="s">
        <v>4121</v>
      </c>
      <c r="E162" s="659" t="s">
        <v>4122</v>
      </c>
      <c r="F162" s="663"/>
      <c r="G162" s="337"/>
      <c r="H162" s="337"/>
      <c r="I162" s="337"/>
      <c r="J162" s="337"/>
      <c r="K162" s="337"/>
      <c r="L162" s="338"/>
      <c r="M162" s="338"/>
      <c r="N162" s="338"/>
      <c r="O162" s="338"/>
      <c r="P162" s="338"/>
      <c r="Q162" s="338"/>
      <c r="R162" s="338"/>
      <c r="S162" s="338"/>
      <c r="T162" s="338"/>
      <c r="U162" s="338"/>
      <c r="V162" s="338"/>
      <c r="W162" s="338"/>
      <c r="X162" s="338"/>
      <c r="Y162" s="339"/>
      <c r="Z162" s="339"/>
      <c r="AA162" s="339"/>
      <c r="AB162" s="339"/>
      <c r="AC162" s="339"/>
      <c r="AD162" s="339"/>
      <c r="AE162" s="339"/>
      <c r="AF162" s="339"/>
      <c r="AG162" s="339"/>
      <c r="AH162" s="339"/>
      <c r="AI162" s="339"/>
      <c r="AJ162" s="339"/>
      <c r="AK162" s="339"/>
      <c r="AL162" s="339"/>
      <c r="AM162" s="339"/>
      <c r="AN162" s="339"/>
      <c r="AO162" s="339"/>
      <c r="AP162" s="339"/>
      <c r="AQ162" s="339"/>
    </row>
    <row r="163" spans="1:43" s="340" customFormat="1" ht="60" customHeight="1" x14ac:dyDescent="0.2">
      <c r="A163" s="337"/>
      <c r="B163" s="861" t="s">
        <v>3931</v>
      </c>
      <c r="C163" s="858" t="s">
        <v>981</v>
      </c>
      <c r="D163" s="862" t="s">
        <v>3932</v>
      </c>
      <c r="E163" s="659" t="s">
        <v>3933</v>
      </c>
      <c r="F163" s="663"/>
      <c r="G163" s="337"/>
      <c r="H163" s="337"/>
      <c r="I163" s="337"/>
      <c r="J163" s="337"/>
      <c r="K163" s="337"/>
      <c r="L163" s="338"/>
      <c r="M163" s="338"/>
      <c r="N163" s="338"/>
      <c r="O163" s="338"/>
      <c r="P163" s="338"/>
      <c r="Q163" s="338"/>
      <c r="R163" s="338"/>
      <c r="S163" s="338"/>
      <c r="T163" s="338"/>
      <c r="U163" s="338"/>
      <c r="V163" s="338"/>
      <c r="W163" s="338"/>
      <c r="X163" s="338"/>
      <c r="Y163" s="339"/>
      <c r="Z163" s="339"/>
      <c r="AA163" s="339"/>
      <c r="AB163" s="339"/>
      <c r="AC163" s="339"/>
      <c r="AD163" s="339"/>
      <c r="AE163" s="339"/>
      <c r="AF163" s="339"/>
      <c r="AG163" s="339"/>
      <c r="AH163" s="339"/>
      <c r="AI163" s="339"/>
      <c r="AJ163" s="339"/>
      <c r="AK163" s="339"/>
      <c r="AL163" s="339"/>
      <c r="AM163" s="339"/>
      <c r="AN163" s="339"/>
      <c r="AO163" s="339"/>
      <c r="AP163" s="339"/>
      <c r="AQ163" s="339"/>
    </row>
    <row r="164" spans="1:43" s="340" customFormat="1" ht="60" customHeight="1" x14ac:dyDescent="0.2">
      <c r="A164" s="337"/>
      <c r="B164" s="861" t="s">
        <v>3788</v>
      </c>
      <c r="C164" s="858" t="s">
        <v>981</v>
      </c>
      <c r="D164" s="862" t="s">
        <v>3789</v>
      </c>
      <c r="E164" s="659" t="s">
        <v>3790</v>
      </c>
      <c r="F164" s="663"/>
      <c r="G164" s="337"/>
      <c r="H164" s="337"/>
      <c r="I164" s="337"/>
      <c r="J164" s="337"/>
      <c r="K164" s="337"/>
      <c r="L164" s="338"/>
      <c r="M164" s="338"/>
      <c r="N164" s="338"/>
      <c r="O164" s="338"/>
      <c r="P164" s="338"/>
      <c r="Q164" s="338"/>
      <c r="R164" s="338"/>
      <c r="S164" s="338"/>
      <c r="T164" s="338"/>
      <c r="U164" s="338"/>
      <c r="V164" s="338"/>
      <c r="W164" s="338"/>
      <c r="X164" s="338"/>
      <c r="Y164" s="339"/>
      <c r="Z164" s="339"/>
      <c r="AA164" s="339"/>
      <c r="AB164" s="339"/>
      <c r="AC164" s="339"/>
      <c r="AD164" s="339"/>
      <c r="AE164" s="339"/>
      <c r="AF164" s="339"/>
      <c r="AG164" s="339"/>
      <c r="AH164" s="339"/>
      <c r="AI164" s="339"/>
      <c r="AJ164" s="339"/>
      <c r="AK164" s="339"/>
      <c r="AL164" s="339"/>
      <c r="AM164" s="339"/>
      <c r="AN164" s="339"/>
      <c r="AO164" s="339"/>
      <c r="AP164" s="339"/>
      <c r="AQ164" s="339"/>
    </row>
    <row r="165" spans="1:43" s="340" customFormat="1" ht="60" customHeight="1" x14ac:dyDescent="0.2">
      <c r="A165" s="337"/>
      <c r="B165" s="861" t="s">
        <v>3473</v>
      </c>
      <c r="C165" s="858" t="s">
        <v>981</v>
      </c>
      <c r="D165" s="862" t="s">
        <v>3475</v>
      </c>
      <c r="E165" s="659" t="s">
        <v>3474</v>
      </c>
      <c r="F165" s="663"/>
      <c r="G165" s="337"/>
      <c r="H165" s="337"/>
      <c r="I165" s="337"/>
      <c r="J165" s="337"/>
      <c r="K165" s="337"/>
      <c r="L165" s="338"/>
      <c r="M165" s="338"/>
      <c r="N165" s="338"/>
      <c r="O165" s="338"/>
      <c r="P165" s="338"/>
      <c r="Q165" s="338"/>
      <c r="R165" s="338"/>
      <c r="S165" s="338"/>
      <c r="T165" s="338"/>
      <c r="U165" s="338"/>
      <c r="V165" s="338"/>
      <c r="W165" s="338"/>
      <c r="X165" s="338"/>
      <c r="Y165" s="339"/>
      <c r="Z165" s="339"/>
      <c r="AA165" s="339"/>
      <c r="AB165" s="339"/>
      <c r="AC165" s="339"/>
      <c r="AD165" s="339"/>
      <c r="AE165" s="339"/>
      <c r="AF165" s="339"/>
      <c r="AG165" s="339"/>
      <c r="AH165" s="339"/>
      <c r="AI165" s="339"/>
      <c r="AJ165" s="339"/>
      <c r="AK165" s="339"/>
      <c r="AL165" s="339"/>
      <c r="AM165" s="339"/>
      <c r="AN165" s="339"/>
      <c r="AO165" s="339"/>
      <c r="AP165" s="339"/>
      <c r="AQ165" s="339"/>
    </row>
    <row r="166" spans="1:43" s="340" customFormat="1" ht="48" customHeight="1" x14ac:dyDescent="0.2">
      <c r="A166" s="337"/>
      <c r="B166" s="861" t="s">
        <v>3343</v>
      </c>
      <c r="C166" s="858" t="s">
        <v>981</v>
      </c>
      <c r="D166" s="862" t="s">
        <v>3345</v>
      </c>
      <c r="E166" s="659" t="s">
        <v>3344</v>
      </c>
      <c r="F166" s="663"/>
      <c r="G166" s="337"/>
      <c r="H166" s="337"/>
      <c r="I166" s="337"/>
      <c r="J166" s="337"/>
      <c r="K166" s="337"/>
      <c r="L166" s="338"/>
      <c r="M166" s="338"/>
      <c r="N166" s="338"/>
      <c r="O166" s="338"/>
      <c r="P166" s="338"/>
      <c r="Q166" s="338"/>
      <c r="R166" s="338"/>
      <c r="S166" s="338"/>
      <c r="T166" s="338"/>
      <c r="U166" s="338"/>
      <c r="V166" s="338"/>
      <c r="W166" s="338"/>
      <c r="X166" s="338"/>
      <c r="Y166" s="339"/>
      <c r="Z166" s="339"/>
      <c r="AA166" s="339"/>
      <c r="AB166" s="339"/>
      <c r="AC166" s="339"/>
      <c r="AD166" s="339"/>
      <c r="AE166" s="339"/>
      <c r="AF166" s="339"/>
      <c r="AG166" s="339"/>
      <c r="AH166" s="339"/>
      <c r="AI166" s="339"/>
      <c r="AJ166" s="339"/>
      <c r="AK166" s="339"/>
      <c r="AL166" s="339"/>
      <c r="AM166" s="339"/>
      <c r="AN166" s="339"/>
      <c r="AO166" s="339"/>
      <c r="AP166" s="339"/>
      <c r="AQ166" s="339"/>
    </row>
    <row r="167" spans="1:43" s="340" customFormat="1" ht="80.25" customHeight="1" x14ac:dyDescent="0.2">
      <c r="A167" s="240"/>
      <c r="B167" s="854" t="s">
        <v>3232</v>
      </c>
      <c r="C167" s="855" t="s">
        <v>3235</v>
      </c>
      <c r="D167" s="862" t="s">
        <v>3233</v>
      </c>
      <c r="E167" s="601" t="s">
        <v>3234</v>
      </c>
      <c r="F167" s="639"/>
      <c r="G167" s="337"/>
      <c r="H167" s="337"/>
      <c r="I167" s="337"/>
      <c r="J167" s="337"/>
      <c r="K167" s="337"/>
      <c r="L167" s="338"/>
      <c r="M167" s="338"/>
      <c r="N167" s="338"/>
      <c r="O167" s="338"/>
      <c r="P167" s="338"/>
      <c r="Q167" s="338"/>
      <c r="R167" s="338"/>
      <c r="S167" s="338"/>
      <c r="T167" s="338"/>
      <c r="U167" s="338"/>
      <c r="V167" s="338"/>
      <c r="W167" s="338"/>
      <c r="X167" s="338"/>
      <c r="Y167" s="339"/>
      <c r="Z167" s="339"/>
      <c r="AA167" s="339"/>
      <c r="AB167" s="339"/>
      <c r="AC167" s="339"/>
      <c r="AD167" s="339"/>
      <c r="AE167" s="339"/>
      <c r="AF167" s="339"/>
      <c r="AG167" s="339"/>
      <c r="AH167" s="339"/>
      <c r="AI167" s="339"/>
      <c r="AJ167" s="339"/>
      <c r="AK167" s="339"/>
      <c r="AL167" s="339"/>
      <c r="AM167" s="339"/>
      <c r="AN167" s="339"/>
      <c r="AO167" s="339"/>
      <c r="AP167" s="339"/>
      <c r="AQ167" s="339"/>
    </row>
    <row r="168" spans="1:43" s="340" customFormat="1" ht="37.5" customHeight="1" x14ac:dyDescent="0.2">
      <c r="A168" s="337"/>
      <c r="B168" s="861" t="s">
        <v>3212</v>
      </c>
      <c r="C168" s="858" t="s">
        <v>981</v>
      </c>
      <c r="D168" s="3338" t="s">
        <v>3215</v>
      </c>
      <c r="E168" s="659" t="s">
        <v>3216</v>
      </c>
      <c r="F168" s="663"/>
      <c r="G168" s="337"/>
      <c r="H168" s="337"/>
      <c r="I168" s="337"/>
      <c r="J168" s="337"/>
      <c r="K168" s="337"/>
      <c r="L168" s="338"/>
      <c r="M168" s="338"/>
      <c r="N168" s="338"/>
      <c r="O168" s="338"/>
      <c r="P168" s="338"/>
      <c r="Q168" s="338"/>
      <c r="R168" s="338"/>
      <c r="S168" s="338"/>
      <c r="T168" s="338"/>
      <c r="U168" s="338"/>
      <c r="V168" s="338"/>
      <c r="W168" s="338"/>
      <c r="X168" s="338"/>
      <c r="Y168" s="339"/>
      <c r="Z168" s="339"/>
      <c r="AA168" s="339"/>
      <c r="AB168" s="339"/>
      <c r="AC168" s="339"/>
      <c r="AD168" s="339"/>
      <c r="AE168" s="339"/>
      <c r="AF168" s="339"/>
      <c r="AG168" s="339"/>
      <c r="AH168" s="339"/>
      <c r="AI168" s="339"/>
      <c r="AJ168" s="339"/>
      <c r="AK168" s="339"/>
      <c r="AL168" s="339"/>
      <c r="AM168" s="339"/>
      <c r="AN168" s="339"/>
      <c r="AO168" s="339"/>
      <c r="AP168" s="339"/>
      <c r="AQ168" s="339"/>
    </row>
    <row r="169" spans="1:43" s="340" customFormat="1" ht="39" customHeight="1" x14ac:dyDescent="0.2">
      <c r="A169" s="337"/>
      <c r="B169" s="660" t="s">
        <v>3213</v>
      </c>
      <c r="C169" s="859" t="s">
        <v>981</v>
      </c>
      <c r="D169" s="3339"/>
      <c r="E169" s="601" t="s">
        <v>3217</v>
      </c>
      <c r="F169" s="663"/>
      <c r="G169" s="337"/>
      <c r="H169" s="337"/>
      <c r="I169" s="337"/>
      <c r="J169" s="337"/>
      <c r="K169" s="337"/>
      <c r="L169" s="338"/>
      <c r="M169" s="338"/>
      <c r="N169" s="338"/>
      <c r="O169" s="338"/>
      <c r="P169" s="338"/>
      <c r="Q169" s="338"/>
      <c r="R169" s="338"/>
      <c r="S169" s="338"/>
      <c r="T169" s="338"/>
      <c r="U169" s="338"/>
      <c r="V169" s="338"/>
      <c r="W169" s="338"/>
      <c r="X169" s="338"/>
      <c r="Y169" s="339"/>
      <c r="Z169" s="339"/>
      <c r="AA169" s="339"/>
      <c r="AB169" s="339"/>
      <c r="AC169" s="339"/>
      <c r="AD169" s="339"/>
      <c r="AE169" s="339"/>
      <c r="AF169" s="339"/>
      <c r="AG169" s="339"/>
      <c r="AH169" s="339"/>
      <c r="AI169" s="339"/>
      <c r="AJ169" s="339"/>
      <c r="AK169" s="339"/>
      <c r="AL169" s="339"/>
      <c r="AM169" s="339"/>
      <c r="AN169" s="339"/>
      <c r="AO169" s="339"/>
      <c r="AP169" s="339"/>
      <c r="AQ169" s="339"/>
    </row>
    <row r="170" spans="1:43" s="340" customFormat="1" ht="42" customHeight="1" thickBot="1" x14ac:dyDescent="0.25">
      <c r="A170" s="337"/>
      <c r="B170" s="661" t="s">
        <v>3214</v>
      </c>
      <c r="C170" s="860" t="s">
        <v>981</v>
      </c>
      <c r="D170" s="3340"/>
      <c r="E170" s="602" t="s">
        <v>3218</v>
      </c>
      <c r="F170" s="663"/>
      <c r="G170" s="337"/>
      <c r="H170" s="337"/>
      <c r="I170" s="337"/>
      <c r="J170" s="337"/>
      <c r="K170" s="337"/>
      <c r="L170" s="338"/>
      <c r="M170" s="338"/>
      <c r="N170" s="338"/>
      <c r="O170" s="338"/>
      <c r="P170" s="338"/>
      <c r="Q170" s="338"/>
      <c r="R170" s="338"/>
      <c r="S170" s="338"/>
      <c r="T170" s="338"/>
      <c r="U170" s="338"/>
      <c r="V170" s="338"/>
      <c r="W170" s="338"/>
      <c r="X170" s="338"/>
      <c r="Y170" s="339"/>
      <c r="Z170" s="339"/>
      <c r="AA170" s="339"/>
      <c r="AB170" s="339"/>
      <c r="AC170" s="339"/>
      <c r="AD170" s="339"/>
      <c r="AE170" s="339"/>
      <c r="AF170" s="339"/>
      <c r="AG170" s="339"/>
      <c r="AH170" s="339"/>
      <c r="AI170" s="339"/>
      <c r="AJ170" s="339"/>
      <c r="AK170" s="339"/>
      <c r="AL170" s="339"/>
      <c r="AM170" s="339"/>
      <c r="AN170" s="339"/>
      <c r="AO170" s="339"/>
      <c r="AP170" s="339"/>
      <c r="AQ170" s="339"/>
    </row>
    <row r="171" spans="1:43" s="340" customFormat="1" ht="29.25" customHeight="1" x14ac:dyDescent="0.2">
      <c r="A171" s="240"/>
      <c r="B171" s="3275" t="s">
        <v>3083</v>
      </c>
      <c r="C171" s="3277" t="s">
        <v>981</v>
      </c>
      <c r="D171" s="3341" t="s">
        <v>3084</v>
      </c>
      <c r="E171" s="650" t="s">
        <v>3085</v>
      </c>
      <c r="F171" s="639"/>
      <c r="G171" s="337"/>
      <c r="H171" s="337"/>
      <c r="I171" s="337"/>
      <c r="J171" s="337"/>
      <c r="K171" s="337"/>
      <c r="L171" s="338"/>
      <c r="M171" s="338"/>
      <c r="N171" s="338"/>
      <c r="O171" s="338"/>
      <c r="P171" s="338"/>
      <c r="Q171" s="338"/>
      <c r="R171" s="338"/>
      <c r="S171" s="338"/>
      <c r="T171" s="338"/>
      <c r="U171" s="338"/>
      <c r="V171" s="338"/>
      <c r="W171" s="338"/>
      <c r="X171" s="338"/>
      <c r="Y171" s="339"/>
      <c r="Z171" s="339"/>
      <c r="AA171" s="339"/>
      <c r="AB171" s="339"/>
      <c r="AC171" s="339"/>
      <c r="AD171" s="339"/>
      <c r="AE171" s="339"/>
      <c r="AF171" s="339"/>
      <c r="AG171" s="339"/>
      <c r="AH171" s="339"/>
      <c r="AI171" s="339"/>
      <c r="AJ171" s="339"/>
      <c r="AK171" s="339"/>
      <c r="AL171" s="339"/>
      <c r="AM171" s="339"/>
      <c r="AN171" s="339"/>
      <c r="AO171" s="339"/>
      <c r="AP171" s="339"/>
      <c r="AQ171" s="339"/>
    </row>
    <row r="172" spans="1:43" s="340" customFormat="1" ht="29.25" customHeight="1" x14ac:dyDescent="0.2">
      <c r="A172" s="240"/>
      <c r="B172" s="3315"/>
      <c r="C172" s="3283"/>
      <c r="D172" s="3339"/>
      <c r="E172" s="601" t="s">
        <v>3086</v>
      </c>
      <c r="F172" s="639"/>
      <c r="G172" s="337"/>
      <c r="H172" s="337"/>
      <c r="I172" s="337"/>
      <c r="J172" s="337"/>
      <c r="K172" s="337"/>
      <c r="L172" s="338"/>
      <c r="M172" s="338"/>
      <c r="N172" s="338"/>
      <c r="O172" s="338"/>
      <c r="P172" s="338"/>
      <c r="Q172" s="338"/>
      <c r="R172" s="338"/>
      <c r="S172" s="338"/>
      <c r="T172" s="338"/>
      <c r="U172" s="338"/>
      <c r="V172" s="338"/>
      <c r="W172" s="338"/>
      <c r="X172" s="338"/>
      <c r="Y172" s="339"/>
      <c r="Z172" s="339"/>
      <c r="AA172" s="339"/>
      <c r="AB172" s="339"/>
      <c r="AC172" s="339"/>
      <c r="AD172" s="339"/>
      <c r="AE172" s="339"/>
      <c r="AF172" s="339"/>
      <c r="AG172" s="339"/>
      <c r="AH172" s="339"/>
      <c r="AI172" s="339"/>
      <c r="AJ172" s="339"/>
      <c r="AK172" s="339"/>
      <c r="AL172" s="339"/>
      <c r="AM172" s="339"/>
      <c r="AN172" s="339"/>
      <c r="AO172" s="339"/>
      <c r="AP172" s="339"/>
      <c r="AQ172" s="339"/>
    </row>
    <row r="173" spans="1:43" s="340" customFormat="1" ht="29.25" customHeight="1" x14ac:dyDescent="0.2">
      <c r="A173" s="240"/>
      <c r="B173" s="3276"/>
      <c r="C173" s="3278"/>
      <c r="D173" s="3340"/>
      <c r="E173" s="601" t="s">
        <v>3087</v>
      </c>
      <c r="F173" s="639"/>
      <c r="G173" s="337"/>
      <c r="H173" s="337"/>
      <c r="I173" s="337"/>
      <c r="J173" s="337"/>
      <c r="K173" s="337"/>
      <c r="L173" s="338"/>
      <c r="M173" s="338"/>
      <c r="N173" s="338"/>
      <c r="O173" s="338"/>
      <c r="P173" s="338"/>
      <c r="Q173" s="338"/>
      <c r="R173" s="338"/>
      <c r="S173" s="338"/>
      <c r="T173" s="338"/>
      <c r="U173" s="338"/>
      <c r="V173" s="338"/>
      <c r="W173" s="338"/>
      <c r="X173" s="338"/>
      <c r="Y173" s="339"/>
      <c r="Z173" s="339"/>
      <c r="AA173" s="339"/>
      <c r="AB173" s="339"/>
      <c r="AC173" s="339"/>
      <c r="AD173" s="339"/>
      <c r="AE173" s="339"/>
      <c r="AF173" s="339"/>
      <c r="AG173" s="339"/>
      <c r="AH173" s="339"/>
      <c r="AI173" s="339"/>
      <c r="AJ173" s="339"/>
      <c r="AK173" s="339"/>
      <c r="AL173" s="339"/>
      <c r="AM173" s="339"/>
      <c r="AN173" s="339"/>
      <c r="AO173" s="339"/>
      <c r="AP173" s="339"/>
      <c r="AQ173" s="339"/>
    </row>
    <row r="174" spans="1:43" s="340" customFormat="1" ht="63" customHeight="1" x14ac:dyDescent="0.2">
      <c r="A174" s="240"/>
      <c r="B174" s="854" t="s">
        <v>3118</v>
      </c>
      <c r="C174" s="855" t="s">
        <v>981</v>
      </c>
      <c r="D174" s="262" t="s">
        <v>3081</v>
      </c>
      <c r="E174" s="601" t="s">
        <v>3082</v>
      </c>
      <c r="F174" s="639"/>
      <c r="G174" s="337"/>
      <c r="H174" s="337"/>
      <c r="I174" s="337"/>
      <c r="J174" s="337"/>
      <c r="K174" s="337"/>
      <c r="L174" s="338"/>
      <c r="M174" s="338"/>
      <c r="N174" s="338"/>
      <c r="O174" s="338"/>
      <c r="P174" s="338"/>
      <c r="Q174" s="338"/>
      <c r="R174" s="338"/>
      <c r="S174" s="338"/>
      <c r="T174" s="338"/>
      <c r="U174" s="338"/>
      <c r="V174" s="338"/>
      <c r="W174" s="338"/>
      <c r="X174" s="338"/>
      <c r="Y174" s="339"/>
      <c r="Z174" s="339"/>
      <c r="AA174" s="339"/>
      <c r="AB174" s="339"/>
      <c r="AC174" s="339"/>
      <c r="AD174" s="339"/>
      <c r="AE174" s="339"/>
      <c r="AF174" s="339"/>
      <c r="AG174" s="339"/>
      <c r="AH174" s="339"/>
      <c r="AI174" s="339"/>
      <c r="AJ174" s="339"/>
      <c r="AK174" s="339"/>
      <c r="AL174" s="339"/>
      <c r="AM174" s="339"/>
      <c r="AN174" s="339"/>
      <c r="AO174" s="339"/>
      <c r="AP174" s="339"/>
      <c r="AQ174" s="339"/>
    </row>
    <row r="175" spans="1:43" s="340" customFormat="1" ht="63" customHeight="1" x14ac:dyDescent="0.2">
      <c r="A175" s="240"/>
      <c r="B175" s="854" t="s">
        <v>2276</v>
      </c>
      <c r="C175" s="855" t="s">
        <v>981</v>
      </c>
      <c r="D175" s="262" t="s">
        <v>2277</v>
      </c>
      <c r="E175" s="601" t="s">
        <v>2278</v>
      </c>
      <c r="F175" s="639"/>
      <c r="G175" s="337"/>
      <c r="H175" s="337"/>
      <c r="I175" s="337"/>
      <c r="J175" s="337"/>
      <c r="K175" s="337"/>
      <c r="L175" s="338"/>
      <c r="M175" s="338"/>
      <c r="N175" s="338"/>
      <c r="O175" s="338"/>
      <c r="P175" s="338"/>
      <c r="Q175" s="338"/>
      <c r="R175" s="338"/>
      <c r="S175" s="338"/>
      <c r="T175" s="338"/>
      <c r="U175" s="338"/>
      <c r="V175" s="338"/>
      <c r="W175" s="338"/>
      <c r="X175" s="338"/>
      <c r="Y175" s="339"/>
      <c r="Z175" s="339"/>
      <c r="AA175" s="339"/>
      <c r="AB175" s="339"/>
      <c r="AC175" s="339"/>
      <c r="AD175" s="339"/>
      <c r="AE175" s="339"/>
      <c r="AF175" s="339"/>
      <c r="AG175" s="339"/>
      <c r="AH175" s="339"/>
      <c r="AI175" s="339"/>
      <c r="AJ175" s="339"/>
      <c r="AK175" s="339"/>
      <c r="AL175" s="339"/>
      <c r="AM175" s="339"/>
      <c r="AN175" s="339"/>
      <c r="AO175" s="339"/>
      <c r="AP175" s="339"/>
      <c r="AQ175" s="339"/>
    </row>
    <row r="176" spans="1:43" s="340" customFormat="1" ht="63" customHeight="1" x14ac:dyDescent="0.2">
      <c r="A176" s="240"/>
      <c r="B176" s="854" t="s">
        <v>2279</v>
      </c>
      <c r="C176" s="855" t="s">
        <v>981</v>
      </c>
      <c r="D176" s="262" t="s">
        <v>2280</v>
      </c>
      <c r="E176" s="601" t="s">
        <v>2281</v>
      </c>
      <c r="F176" s="639"/>
      <c r="G176" s="337"/>
      <c r="H176" s="337"/>
      <c r="I176" s="337"/>
      <c r="J176" s="337"/>
      <c r="K176" s="337"/>
      <c r="L176" s="338"/>
      <c r="M176" s="338"/>
      <c r="N176" s="338"/>
      <c r="O176" s="338"/>
      <c r="P176" s="338"/>
      <c r="Q176" s="338"/>
      <c r="R176" s="338"/>
      <c r="S176" s="338"/>
      <c r="T176" s="338"/>
      <c r="U176" s="338"/>
      <c r="V176" s="338"/>
      <c r="W176" s="338"/>
      <c r="X176" s="338"/>
      <c r="Y176" s="339"/>
      <c r="Z176" s="339"/>
      <c r="AA176" s="339"/>
      <c r="AB176" s="339"/>
      <c r="AC176" s="339"/>
      <c r="AD176" s="339"/>
      <c r="AE176" s="339"/>
      <c r="AF176" s="339"/>
      <c r="AG176" s="339"/>
      <c r="AH176" s="339"/>
      <c r="AI176" s="339"/>
      <c r="AJ176" s="339"/>
      <c r="AK176" s="339"/>
      <c r="AL176" s="339"/>
      <c r="AM176" s="339"/>
      <c r="AN176" s="339"/>
      <c r="AO176" s="339"/>
      <c r="AP176" s="339"/>
      <c r="AQ176" s="339"/>
    </row>
    <row r="177" spans="1:43" s="340" customFormat="1" ht="63" customHeight="1" x14ac:dyDescent="0.2">
      <c r="A177" s="240"/>
      <c r="B177" s="854" t="s">
        <v>2282</v>
      </c>
      <c r="C177" s="855" t="s">
        <v>981</v>
      </c>
      <c r="D177" s="262" t="s">
        <v>2283</v>
      </c>
      <c r="E177" s="601" t="s">
        <v>2284</v>
      </c>
      <c r="F177" s="639"/>
      <c r="G177" s="337"/>
      <c r="H177" s="337"/>
      <c r="I177" s="337"/>
      <c r="J177" s="337"/>
      <c r="K177" s="337"/>
      <c r="L177" s="338"/>
      <c r="M177" s="338"/>
      <c r="N177" s="338"/>
      <c r="O177" s="338"/>
      <c r="P177" s="338"/>
      <c r="Q177" s="338"/>
      <c r="R177" s="338"/>
      <c r="S177" s="338"/>
      <c r="T177" s="338"/>
      <c r="U177" s="338"/>
      <c r="V177" s="338"/>
      <c r="W177" s="338"/>
      <c r="X177" s="338"/>
      <c r="Y177" s="339"/>
      <c r="Z177" s="339"/>
      <c r="AA177" s="339"/>
      <c r="AB177" s="339"/>
      <c r="AC177" s="339"/>
      <c r="AD177" s="339"/>
      <c r="AE177" s="339"/>
      <c r="AF177" s="339"/>
      <c r="AG177" s="339"/>
      <c r="AH177" s="339"/>
      <c r="AI177" s="339"/>
      <c r="AJ177" s="339"/>
      <c r="AK177" s="339"/>
      <c r="AL177" s="339"/>
      <c r="AM177" s="339"/>
      <c r="AN177" s="339"/>
      <c r="AO177" s="339"/>
      <c r="AP177" s="339"/>
      <c r="AQ177" s="339"/>
    </row>
    <row r="178" spans="1:43" s="340" customFormat="1" ht="63" customHeight="1" x14ac:dyDescent="0.2">
      <c r="A178" s="240"/>
      <c r="B178" s="854" t="s">
        <v>2285</v>
      </c>
      <c r="C178" s="855" t="s">
        <v>981</v>
      </c>
      <c r="D178" s="262" t="s">
        <v>2286</v>
      </c>
      <c r="E178" s="601" t="s">
        <v>2287</v>
      </c>
      <c r="F178" s="639"/>
      <c r="G178" s="337"/>
      <c r="H178" s="337"/>
      <c r="I178" s="337"/>
      <c r="J178" s="337"/>
      <c r="K178" s="337"/>
      <c r="L178" s="338"/>
      <c r="M178" s="338"/>
      <c r="N178" s="338"/>
      <c r="O178" s="338"/>
      <c r="P178" s="338"/>
      <c r="Q178" s="338"/>
      <c r="R178" s="338"/>
      <c r="S178" s="338"/>
      <c r="T178" s="338"/>
      <c r="U178" s="338"/>
      <c r="V178" s="338"/>
      <c r="W178" s="338"/>
      <c r="X178" s="338"/>
      <c r="Y178" s="339"/>
      <c r="Z178" s="339"/>
      <c r="AA178" s="339"/>
      <c r="AB178" s="339"/>
      <c r="AC178" s="339"/>
      <c r="AD178" s="339"/>
      <c r="AE178" s="339"/>
      <c r="AF178" s="339"/>
      <c r="AG178" s="339"/>
      <c r="AH178" s="339"/>
      <c r="AI178" s="339"/>
      <c r="AJ178" s="339"/>
      <c r="AK178" s="339"/>
      <c r="AL178" s="339"/>
      <c r="AM178" s="339"/>
      <c r="AN178" s="339"/>
      <c r="AO178" s="339"/>
      <c r="AP178" s="339"/>
      <c r="AQ178" s="339"/>
    </row>
    <row r="179" spans="1:43" s="340" customFormat="1" ht="63" customHeight="1" x14ac:dyDescent="0.2">
      <c r="A179" s="240"/>
      <c r="B179" s="854" t="s">
        <v>1974</v>
      </c>
      <c r="C179" s="855" t="s">
        <v>981</v>
      </c>
      <c r="D179" s="262" t="s">
        <v>1975</v>
      </c>
      <c r="E179" s="601"/>
      <c r="F179" s="639"/>
      <c r="G179" s="337"/>
      <c r="H179" s="337"/>
      <c r="I179" s="337"/>
      <c r="J179" s="337"/>
      <c r="K179" s="337"/>
      <c r="L179" s="338"/>
      <c r="M179" s="338"/>
      <c r="N179" s="338"/>
      <c r="O179" s="338"/>
      <c r="P179" s="338"/>
      <c r="Q179" s="338"/>
      <c r="R179" s="338"/>
      <c r="S179" s="338"/>
      <c r="T179" s="338"/>
      <c r="U179" s="338"/>
      <c r="V179" s="338"/>
      <c r="W179" s="338"/>
      <c r="X179" s="338"/>
      <c r="Y179" s="339"/>
      <c r="Z179" s="339"/>
      <c r="AA179" s="339"/>
      <c r="AB179" s="339"/>
      <c r="AC179" s="339"/>
      <c r="AD179" s="339"/>
      <c r="AE179" s="339"/>
      <c r="AF179" s="339"/>
      <c r="AG179" s="339"/>
      <c r="AH179" s="339"/>
      <c r="AI179" s="339"/>
      <c r="AJ179" s="339"/>
      <c r="AK179" s="339"/>
      <c r="AL179" s="339"/>
      <c r="AM179" s="339"/>
      <c r="AN179" s="339"/>
      <c r="AO179" s="339"/>
      <c r="AP179" s="339"/>
      <c r="AQ179" s="339"/>
    </row>
    <row r="180" spans="1:43" s="340" customFormat="1" ht="63" customHeight="1" x14ac:dyDescent="0.2">
      <c r="A180" s="240"/>
      <c r="B180" s="854" t="s">
        <v>1828</v>
      </c>
      <c r="C180" s="855" t="s">
        <v>981</v>
      </c>
      <c r="D180" s="262" t="s">
        <v>1829</v>
      </c>
      <c r="E180" s="601" t="s">
        <v>1830</v>
      </c>
      <c r="F180" s="639"/>
      <c r="G180" s="337"/>
      <c r="H180" s="337"/>
      <c r="I180" s="337"/>
      <c r="J180" s="337"/>
      <c r="K180" s="337"/>
      <c r="L180" s="338"/>
      <c r="M180" s="338"/>
      <c r="N180" s="338"/>
      <c r="O180" s="338"/>
      <c r="P180" s="338"/>
      <c r="Q180" s="338"/>
      <c r="R180" s="338"/>
      <c r="S180" s="338"/>
      <c r="T180" s="338"/>
      <c r="U180" s="338"/>
      <c r="V180" s="338"/>
      <c r="W180" s="338"/>
      <c r="X180" s="338"/>
      <c r="Y180" s="339"/>
      <c r="Z180" s="339"/>
      <c r="AA180" s="339"/>
      <c r="AB180" s="339"/>
      <c r="AC180" s="339"/>
      <c r="AD180" s="339"/>
      <c r="AE180" s="339"/>
      <c r="AF180" s="339"/>
      <c r="AG180" s="339"/>
      <c r="AH180" s="339"/>
      <c r="AI180" s="339"/>
      <c r="AJ180" s="339"/>
      <c r="AK180" s="339"/>
      <c r="AL180" s="339"/>
      <c r="AM180" s="339"/>
      <c r="AN180" s="339"/>
      <c r="AO180" s="339"/>
      <c r="AP180" s="339"/>
      <c r="AQ180" s="339"/>
    </row>
    <row r="181" spans="1:43" s="340" customFormat="1" ht="63" customHeight="1" x14ac:dyDescent="0.2">
      <c r="A181" s="240"/>
      <c r="B181" s="854" t="s">
        <v>1831</v>
      </c>
      <c r="C181" s="855" t="s">
        <v>981</v>
      </c>
      <c r="D181" s="262" t="s">
        <v>1832</v>
      </c>
      <c r="E181" s="601" t="s">
        <v>1833</v>
      </c>
      <c r="F181" s="639"/>
      <c r="G181" s="337"/>
      <c r="H181" s="337"/>
      <c r="I181" s="337"/>
      <c r="J181" s="337"/>
      <c r="K181" s="337"/>
      <c r="L181" s="338"/>
      <c r="M181" s="338"/>
      <c r="N181" s="338"/>
      <c r="O181" s="338"/>
      <c r="P181" s="338"/>
      <c r="Q181" s="338"/>
      <c r="R181" s="338"/>
      <c r="S181" s="338"/>
      <c r="T181" s="338"/>
      <c r="U181" s="338"/>
      <c r="V181" s="338"/>
      <c r="W181" s="338"/>
      <c r="X181" s="338"/>
      <c r="Y181" s="339"/>
      <c r="Z181" s="339"/>
      <c r="AA181" s="339"/>
      <c r="AB181" s="339"/>
      <c r="AC181" s="339"/>
      <c r="AD181" s="339"/>
      <c r="AE181" s="339"/>
      <c r="AF181" s="339"/>
      <c r="AG181" s="339"/>
      <c r="AH181" s="339"/>
      <c r="AI181" s="339"/>
      <c r="AJ181" s="339"/>
      <c r="AK181" s="339"/>
      <c r="AL181" s="339"/>
      <c r="AM181" s="339"/>
      <c r="AN181" s="339"/>
      <c r="AO181" s="339"/>
      <c r="AP181" s="339"/>
      <c r="AQ181" s="339"/>
    </row>
    <row r="182" spans="1:43" s="340" customFormat="1" ht="63" customHeight="1" x14ac:dyDescent="0.2">
      <c r="A182" s="240"/>
      <c r="B182" s="854" t="s">
        <v>1447</v>
      </c>
      <c r="C182" s="855" t="s">
        <v>981</v>
      </c>
      <c r="D182" s="262" t="s">
        <v>1448</v>
      </c>
      <c r="E182" s="601" t="s">
        <v>1449</v>
      </c>
      <c r="F182" s="639"/>
      <c r="G182" s="337"/>
      <c r="H182" s="337"/>
      <c r="I182" s="337"/>
      <c r="J182" s="337"/>
      <c r="K182" s="337"/>
      <c r="L182" s="338"/>
      <c r="M182" s="338"/>
      <c r="N182" s="338"/>
      <c r="O182" s="338"/>
      <c r="P182" s="338"/>
      <c r="Q182" s="338"/>
      <c r="R182" s="338"/>
      <c r="S182" s="338"/>
      <c r="T182" s="338"/>
      <c r="U182" s="338"/>
      <c r="V182" s="338"/>
      <c r="W182" s="338"/>
      <c r="X182" s="338"/>
      <c r="Y182" s="339"/>
      <c r="Z182" s="339"/>
      <c r="AA182" s="339"/>
      <c r="AB182" s="339"/>
      <c r="AC182" s="339"/>
      <c r="AD182" s="339"/>
      <c r="AE182" s="339"/>
      <c r="AF182" s="339"/>
      <c r="AG182" s="339"/>
      <c r="AH182" s="339"/>
      <c r="AI182" s="339"/>
      <c r="AJ182" s="339"/>
      <c r="AK182" s="339"/>
      <c r="AL182" s="339"/>
      <c r="AM182" s="339"/>
      <c r="AN182" s="339"/>
      <c r="AO182" s="339"/>
      <c r="AP182" s="339"/>
      <c r="AQ182" s="339"/>
    </row>
    <row r="183" spans="1:43" s="340" customFormat="1" ht="107.25" customHeight="1" x14ac:dyDescent="0.2">
      <c r="A183" s="240"/>
      <c r="B183" s="854" t="s">
        <v>1406</v>
      </c>
      <c r="C183" s="855" t="s">
        <v>981</v>
      </c>
      <c r="D183" s="262" t="s">
        <v>1405</v>
      </c>
      <c r="E183" s="601" t="s">
        <v>1404</v>
      </c>
      <c r="F183" s="639"/>
      <c r="G183" s="337"/>
      <c r="H183" s="337"/>
      <c r="I183" s="337"/>
      <c r="J183" s="337"/>
      <c r="K183" s="337"/>
      <c r="L183" s="338"/>
      <c r="M183" s="338"/>
      <c r="N183" s="338"/>
      <c r="O183" s="338"/>
      <c r="P183" s="338"/>
      <c r="Q183" s="338"/>
      <c r="R183" s="338"/>
      <c r="S183" s="338"/>
      <c r="T183" s="338"/>
      <c r="U183" s="338"/>
      <c r="V183" s="338"/>
      <c r="W183" s="338"/>
      <c r="X183" s="338"/>
      <c r="Y183" s="339"/>
      <c r="Z183" s="339"/>
      <c r="AA183" s="339"/>
      <c r="AB183" s="339"/>
      <c r="AC183" s="339"/>
      <c r="AD183" s="339"/>
      <c r="AE183" s="339"/>
      <c r="AF183" s="339"/>
      <c r="AG183" s="339"/>
      <c r="AH183" s="339"/>
      <c r="AI183" s="339"/>
      <c r="AJ183" s="339"/>
      <c r="AK183" s="339"/>
      <c r="AL183" s="339"/>
      <c r="AM183" s="339"/>
      <c r="AN183" s="339"/>
      <c r="AO183" s="339"/>
      <c r="AP183" s="339"/>
      <c r="AQ183" s="339"/>
    </row>
    <row r="184" spans="1:43" s="340" customFormat="1" ht="57" customHeight="1" thickBot="1" x14ac:dyDescent="0.25">
      <c r="A184" s="240"/>
      <c r="B184" s="448" t="s">
        <v>1274</v>
      </c>
      <c r="C184" s="380" t="s">
        <v>981</v>
      </c>
      <c r="D184" s="392" t="s">
        <v>1275</v>
      </c>
      <c r="E184" s="602" t="s">
        <v>1276</v>
      </c>
      <c r="F184" s="639"/>
      <c r="G184" s="337"/>
      <c r="H184" s="337"/>
      <c r="I184" s="337"/>
      <c r="J184" s="337"/>
      <c r="K184" s="337"/>
      <c r="L184" s="338"/>
      <c r="M184" s="338"/>
      <c r="N184" s="338"/>
      <c r="O184" s="338"/>
      <c r="P184" s="338"/>
      <c r="Q184" s="338"/>
      <c r="R184" s="338"/>
      <c r="S184" s="338"/>
      <c r="T184" s="338"/>
      <c r="U184" s="338"/>
      <c r="V184" s="338"/>
      <c r="W184" s="338"/>
      <c r="X184" s="338"/>
      <c r="Y184" s="339"/>
      <c r="Z184" s="339"/>
      <c r="AA184" s="339"/>
      <c r="AB184" s="339"/>
      <c r="AC184" s="339"/>
      <c r="AD184" s="339"/>
      <c r="AE184" s="339"/>
      <c r="AF184" s="339"/>
      <c r="AG184" s="339"/>
      <c r="AH184" s="339"/>
      <c r="AI184" s="339"/>
      <c r="AJ184" s="339"/>
      <c r="AK184" s="339"/>
      <c r="AL184" s="339"/>
      <c r="AM184" s="339"/>
      <c r="AN184" s="339"/>
      <c r="AO184" s="339"/>
      <c r="AP184" s="339"/>
      <c r="AQ184" s="339"/>
    </row>
    <row r="185" spans="1:43" s="14" customFormat="1" ht="53.25" customHeight="1" x14ac:dyDescent="0.2">
      <c r="B185" s="1793"/>
      <c r="C185" s="315"/>
      <c r="D185" s="2207"/>
      <c r="E185" s="1793"/>
      <c r="F185" s="587"/>
    </row>
    <row r="186" spans="1:43" s="14" customFormat="1" ht="53.25" customHeight="1" thickBot="1" x14ac:dyDescent="0.25">
      <c r="B186" s="278"/>
      <c r="C186" s="315"/>
      <c r="D186" s="2207"/>
      <c r="E186" s="278"/>
      <c r="F186" s="587"/>
    </row>
    <row r="187" spans="1:43" s="250" customFormat="1" ht="27" customHeight="1" thickBot="1" x14ac:dyDescent="0.25">
      <c r="A187" s="14"/>
      <c r="B187" s="3333"/>
      <c r="C187" s="3342"/>
      <c r="D187" s="3342"/>
      <c r="E187" s="3343"/>
      <c r="F187" s="587"/>
      <c r="G187" s="14"/>
      <c r="H187" s="14"/>
      <c r="I187" s="14"/>
      <c r="J187" s="14"/>
      <c r="K187" s="14"/>
      <c r="L187" s="14"/>
      <c r="M187" s="14"/>
      <c r="N187" s="14"/>
      <c r="O187" s="14"/>
      <c r="P187" s="14"/>
      <c r="Q187" s="14"/>
      <c r="R187" s="14"/>
      <c r="S187" s="14"/>
      <c r="T187" s="14"/>
      <c r="U187" s="14"/>
      <c r="V187" s="14"/>
      <c r="W187" s="14"/>
      <c r="X187" s="14"/>
    </row>
    <row r="188" spans="1:43" s="340" customFormat="1" ht="23.25" customHeight="1" thickBot="1" x14ac:dyDescent="0.25">
      <c r="A188" s="337"/>
      <c r="B188" s="333" t="s">
        <v>977</v>
      </c>
      <c r="C188" s="327" t="s">
        <v>978</v>
      </c>
      <c r="D188" s="327" t="s">
        <v>979</v>
      </c>
      <c r="E188" s="334" t="s">
        <v>980</v>
      </c>
      <c r="F188" s="237"/>
      <c r="G188" s="337"/>
      <c r="H188" s="337"/>
      <c r="I188" s="337"/>
      <c r="J188" s="337"/>
      <c r="K188" s="337"/>
      <c r="L188" s="338"/>
      <c r="M188" s="338"/>
      <c r="N188" s="338"/>
      <c r="O188" s="338"/>
      <c r="P188" s="338"/>
      <c r="Q188" s="338"/>
      <c r="R188" s="338"/>
      <c r="S188" s="338"/>
      <c r="T188" s="338"/>
      <c r="U188" s="338"/>
      <c r="V188" s="338"/>
      <c r="W188" s="338"/>
      <c r="X188" s="338"/>
      <c r="Y188" s="339"/>
      <c r="Z188" s="339"/>
      <c r="AA188" s="339"/>
      <c r="AB188" s="339"/>
      <c r="AC188" s="339"/>
      <c r="AD188" s="339"/>
      <c r="AE188" s="339"/>
      <c r="AF188" s="339"/>
      <c r="AG188" s="339"/>
      <c r="AH188" s="339"/>
      <c r="AI188" s="339"/>
      <c r="AJ188" s="339"/>
      <c r="AK188" s="339"/>
      <c r="AL188" s="339"/>
      <c r="AM188" s="339"/>
      <c r="AN188" s="339"/>
      <c r="AO188" s="339"/>
      <c r="AP188" s="339"/>
      <c r="AQ188" s="339"/>
    </row>
    <row r="189" spans="1:43" s="239" customFormat="1" ht="28" x14ac:dyDescent="0.2">
      <c r="A189" s="241"/>
      <c r="B189" s="2828" t="s">
        <v>5673</v>
      </c>
      <c r="C189" s="2830" t="s">
        <v>5672</v>
      </c>
      <c r="D189" s="2825" t="s">
        <v>5747</v>
      </c>
      <c r="E189" s="811" t="s">
        <v>5674</v>
      </c>
      <c r="F189" s="309"/>
      <c r="G189" s="240"/>
      <c r="H189" s="240"/>
      <c r="I189" s="240"/>
      <c r="J189" s="240"/>
      <c r="K189" s="240"/>
      <c r="L189" s="241"/>
      <c r="M189" s="241"/>
      <c r="N189" s="241"/>
      <c r="O189" s="241"/>
      <c r="P189" s="241"/>
      <c r="Q189" s="241"/>
      <c r="R189" s="241"/>
      <c r="S189" s="241"/>
      <c r="T189" s="241"/>
      <c r="U189" s="241"/>
      <c r="V189" s="241"/>
      <c r="W189" s="241"/>
      <c r="X189" s="241"/>
      <c r="Y189" s="279"/>
      <c r="Z189" s="279"/>
      <c r="AA189" s="279"/>
      <c r="AB189" s="279"/>
      <c r="AC189" s="279"/>
      <c r="AD189" s="279"/>
      <c r="AE189" s="279"/>
      <c r="AF189" s="279"/>
      <c r="AG189" s="279"/>
      <c r="AH189" s="279"/>
      <c r="AI189" s="279"/>
      <c r="AJ189" s="279"/>
      <c r="AK189" s="279"/>
      <c r="AL189" s="279"/>
      <c r="AM189" s="279"/>
      <c r="AN189" s="279"/>
      <c r="AO189" s="279"/>
      <c r="AP189" s="279"/>
      <c r="AQ189" s="279"/>
    </row>
    <row r="190" spans="1:43" s="239" customFormat="1" ht="84" x14ac:dyDescent="0.2">
      <c r="A190" s="241"/>
      <c r="B190" s="2826" t="s">
        <v>5667</v>
      </c>
      <c r="C190" s="255" t="s">
        <v>5672</v>
      </c>
      <c r="D190" s="2827" t="s">
        <v>5668</v>
      </c>
      <c r="E190" s="366" t="s">
        <v>5730</v>
      </c>
      <c r="F190" s="309"/>
      <c r="G190" s="240"/>
      <c r="H190" s="240"/>
      <c r="I190" s="240"/>
      <c r="J190" s="240"/>
      <c r="K190" s="240"/>
      <c r="L190" s="241"/>
      <c r="M190" s="241"/>
      <c r="N190" s="241"/>
      <c r="O190" s="241"/>
      <c r="P190" s="241"/>
      <c r="Q190" s="241"/>
      <c r="R190" s="241"/>
      <c r="S190" s="241"/>
      <c r="T190" s="241"/>
      <c r="U190" s="241"/>
      <c r="V190" s="241"/>
      <c r="W190" s="241"/>
      <c r="X190" s="241"/>
      <c r="Y190" s="279"/>
      <c r="Z190" s="279"/>
      <c r="AA190" s="279"/>
      <c r="AB190" s="279"/>
      <c r="AC190" s="279"/>
      <c r="AD190" s="279"/>
      <c r="AE190" s="279"/>
      <c r="AF190" s="279"/>
      <c r="AG190" s="279"/>
      <c r="AH190" s="279"/>
      <c r="AI190" s="279"/>
      <c r="AJ190" s="279"/>
      <c r="AK190" s="279"/>
      <c r="AL190" s="279"/>
      <c r="AM190" s="279"/>
      <c r="AN190" s="279"/>
      <c r="AO190" s="279"/>
      <c r="AP190" s="279"/>
      <c r="AQ190" s="279"/>
    </row>
    <row r="191" spans="1:43" s="239" customFormat="1" ht="56" x14ac:dyDescent="0.2">
      <c r="A191" s="241"/>
      <c r="B191" s="2826" t="s">
        <v>5653</v>
      </c>
      <c r="C191" s="255" t="s">
        <v>981</v>
      </c>
      <c r="D191" s="2827" t="s">
        <v>5749</v>
      </c>
      <c r="E191" s="366" t="s">
        <v>5654</v>
      </c>
      <c r="F191" s="309"/>
      <c r="G191" s="240"/>
      <c r="H191" s="240"/>
      <c r="I191" s="240"/>
      <c r="J191" s="240"/>
      <c r="K191" s="240"/>
      <c r="L191" s="241"/>
      <c r="M191" s="241"/>
      <c r="N191" s="241"/>
      <c r="O191" s="241"/>
      <c r="P191" s="241"/>
      <c r="Q191" s="241"/>
      <c r="R191" s="241"/>
      <c r="S191" s="241"/>
      <c r="T191" s="241"/>
      <c r="U191" s="241"/>
      <c r="V191" s="241"/>
      <c r="W191" s="241"/>
      <c r="X191" s="241"/>
      <c r="Y191" s="279"/>
      <c r="Z191" s="279"/>
      <c r="AA191" s="279"/>
      <c r="AB191" s="279"/>
      <c r="AC191" s="279"/>
      <c r="AD191" s="279"/>
      <c r="AE191" s="279"/>
      <c r="AF191" s="279"/>
      <c r="AG191" s="279"/>
      <c r="AH191" s="279"/>
      <c r="AI191" s="279"/>
      <c r="AJ191" s="279"/>
      <c r="AK191" s="279"/>
      <c r="AL191" s="279"/>
      <c r="AM191" s="279"/>
      <c r="AN191" s="279"/>
      <c r="AO191" s="279"/>
      <c r="AP191" s="279"/>
      <c r="AQ191" s="279"/>
    </row>
    <row r="192" spans="1:43" ht="14.25" customHeight="1" x14ac:dyDescent="0.2">
      <c r="A192" s="13"/>
      <c r="B192" s="3344" t="s">
        <v>985</v>
      </c>
      <c r="C192" s="3345"/>
      <c r="D192" s="3345"/>
      <c r="E192" s="3346"/>
      <c r="G192" s="252"/>
      <c r="H192" s="252"/>
      <c r="I192" s="252"/>
      <c r="J192" s="252"/>
      <c r="K192" s="13"/>
      <c r="L192" s="14"/>
      <c r="M192" s="14"/>
      <c r="N192" s="14"/>
      <c r="O192" s="14"/>
      <c r="P192" s="14"/>
      <c r="Q192" s="14"/>
      <c r="R192" s="14"/>
      <c r="S192" s="14"/>
      <c r="T192" s="14"/>
      <c r="U192" s="14"/>
      <c r="V192" s="14"/>
      <c r="W192" s="14"/>
      <c r="X192" s="14"/>
      <c r="Y192" s="250"/>
      <c r="Z192" s="250"/>
      <c r="AA192" s="250"/>
      <c r="AB192" s="250"/>
      <c r="AC192" s="250"/>
      <c r="AD192" s="250"/>
      <c r="AE192" s="250"/>
      <c r="AF192" s="250"/>
      <c r="AG192" s="250"/>
      <c r="AH192" s="250"/>
      <c r="AI192" s="250"/>
      <c r="AJ192" s="250"/>
      <c r="AK192" s="250"/>
      <c r="AL192" s="250"/>
      <c r="AM192" s="250"/>
      <c r="AN192" s="250"/>
      <c r="AO192" s="250"/>
      <c r="AP192" s="250"/>
      <c r="AQ192" s="250"/>
    </row>
    <row r="193" spans="1:43" s="239" customFormat="1" ht="84" x14ac:dyDescent="0.2">
      <c r="A193" s="241"/>
      <c r="B193" s="2817" t="s">
        <v>5577</v>
      </c>
      <c r="C193" s="255" t="s">
        <v>981</v>
      </c>
      <c r="D193" s="2818" t="s">
        <v>5578</v>
      </c>
      <c r="E193" s="366" t="s">
        <v>5579</v>
      </c>
      <c r="F193" s="309"/>
      <c r="G193" s="240"/>
      <c r="H193" s="240"/>
      <c r="I193" s="240"/>
      <c r="J193" s="240"/>
      <c r="K193" s="240"/>
      <c r="L193" s="241"/>
      <c r="M193" s="241"/>
      <c r="N193" s="241"/>
      <c r="O193" s="241"/>
      <c r="P193" s="241"/>
      <c r="Q193" s="241"/>
      <c r="R193" s="241"/>
      <c r="S193" s="241"/>
      <c r="T193" s="241"/>
      <c r="U193" s="241"/>
      <c r="V193" s="241"/>
      <c r="W193" s="241"/>
      <c r="X193" s="241"/>
      <c r="Y193" s="279"/>
      <c r="Z193" s="279"/>
      <c r="AA193" s="279"/>
      <c r="AB193" s="279"/>
      <c r="AC193" s="279"/>
      <c r="AD193" s="279"/>
      <c r="AE193" s="279"/>
      <c r="AF193" s="279"/>
      <c r="AG193" s="279"/>
      <c r="AH193" s="279"/>
      <c r="AI193" s="279"/>
      <c r="AJ193" s="279"/>
      <c r="AK193" s="279"/>
      <c r="AL193" s="279"/>
      <c r="AM193" s="279"/>
      <c r="AN193" s="279"/>
      <c r="AO193" s="279"/>
      <c r="AP193" s="279"/>
      <c r="AQ193" s="279"/>
    </row>
    <row r="194" spans="1:43" s="239" customFormat="1" ht="29" thickBot="1" x14ac:dyDescent="0.25">
      <c r="A194" s="357"/>
      <c r="B194" s="864" t="s">
        <v>5399</v>
      </c>
      <c r="C194" s="582" t="s">
        <v>981</v>
      </c>
      <c r="D194" s="582" t="s">
        <v>5400</v>
      </c>
      <c r="E194" s="441" t="s">
        <v>5401</v>
      </c>
      <c r="F194" s="639"/>
      <c r="G194" s="240"/>
      <c r="H194" s="240"/>
      <c r="I194" s="240"/>
      <c r="J194" s="240"/>
      <c r="K194" s="240"/>
      <c r="L194" s="241"/>
      <c r="M194" s="241"/>
      <c r="N194" s="241"/>
      <c r="O194" s="241"/>
      <c r="P194" s="241"/>
      <c r="Q194" s="241"/>
      <c r="R194" s="241"/>
      <c r="S194" s="241"/>
      <c r="T194" s="241"/>
      <c r="U194" s="241"/>
      <c r="V194" s="241"/>
      <c r="W194" s="241"/>
      <c r="X194" s="241"/>
      <c r="Y194" s="279"/>
      <c r="Z194" s="279"/>
      <c r="AA194" s="279"/>
      <c r="AB194" s="279"/>
      <c r="AC194" s="279"/>
      <c r="AD194" s="279"/>
      <c r="AE194" s="279"/>
      <c r="AF194" s="279"/>
      <c r="AG194" s="279"/>
      <c r="AH194" s="279"/>
      <c r="AI194" s="279"/>
      <c r="AJ194" s="279"/>
      <c r="AK194" s="279"/>
      <c r="AL194" s="279"/>
      <c r="AM194" s="279"/>
      <c r="AN194" s="279"/>
      <c r="AO194" s="279"/>
      <c r="AP194" s="279"/>
      <c r="AQ194" s="279"/>
    </row>
    <row r="195" spans="1:43" s="14" customFormat="1" ht="58.5" customHeight="1" x14ac:dyDescent="0.2">
      <c r="B195" s="2208"/>
      <c r="C195" s="315"/>
      <c r="D195" s="2207"/>
      <c r="E195" s="278"/>
      <c r="F195" s="587"/>
    </row>
    <row r="196" spans="1:43" s="14" customFormat="1" ht="58.5" customHeight="1" thickBot="1" x14ac:dyDescent="0.25">
      <c r="B196" s="2209"/>
      <c r="C196" s="315"/>
      <c r="D196" s="2207"/>
      <c r="E196" s="278"/>
      <c r="F196" s="587"/>
    </row>
    <row r="197" spans="1:43" s="250" customFormat="1" ht="30" customHeight="1" thickBot="1" x14ac:dyDescent="0.25">
      <c r="A197" s="14"/>
      <c r="B197" s="3347"/>
      <c r="C197" s="3348"/>
      <c r="D197" s="3348"/>
      <c r="E197" s="3349"/>
      <c r="F197" s="587"/>
      <c r="G197" s="14"/>
      <c r="H197" s="14"/>
      <c r="I197" s="14"/>
      <c r="J197" s="14"/>
      <c r="K197" s="14"/>
      <c r="L197" s="14"/>
      <c r="M197" s="14"/>
      <c r="N197" s="14"/>
      <c r="O197" s="14"/>
      <c r="P197" s="14"/>
      <c r="Q197" s="14"/>
      <c r="R197" s="14"/>
      <c r="S197" s="14"/>
      <c r="T197" s="14"/>
      <c r="U197" s="14"/>
      <c r="V197" s="14"/>
      <c r="W197" s="14"/>
      <c r="X197" s="14"/>
    </row>
    <row r="198" spans="1:43" s="239" customFormat="1" ht="23.25" customHeight="1" thickBot="1" x14ac:dyDescent="0.25">
      <c r="A198" s="241"/>
      <c r="B198" s="333" t="s">
        <v>977</v>
      </c>
      <c r="C198" s="327" t="s">
        <v>978</v>
      </c>
      <c r="D198" s="327" t="s">
        <v>979</v>
      </c>
      <c r="E198" s="334" t="s">
        <v>980</v>
      </c>
      <c r="F198" s="309"/>
      <c r="G198" s="240"/>
      <c r="H198" s="240"/>
      <c r="I198" s="240"/>
      <c r="J198" s="240"/>
      <c r="K198" s="240"/>
      <c r="L198" s="241"/>
      <c r="M198" s="241"/>
      <c r="N198" s="241"/>
      <c r="O198" s="241"/>
      <c r="P198" s="241"/>
      <c r="Q198" s="241"/>
      <c r="R198" s="241"/>
      <c r="S198" s="241"/>
      <c r="T198" s="241"/>
      <c r="U198" s="241"/>
      <c r="V198" s="241"/>
      <c r="W198" s="241"/>
      <c r="X198" s="241"/>
      <c r="Y198" s="279"/>
      <c r="Z198" s="279"/>
      <c r="AA198" s="279"/>
      <c r="AB198" s="279"/>
      <c r="AC198" s="279"/>
      <c r="AD198" s="279"/>
      <c r="AE198" s="279"/>
      <c r="AF198" s="279"/>
      <c r="AG198" s="279"/>
      <c r="AH198" s="279"/>
      <c r="AI198" s="279"/>
      <c r="AJ198" s="279"/>
      <c r="AK198" s="279"/>
      <c r="AL198" s="279"/>
      <c r="AM198" s="279"/>
      <c r="AN198" s="279"/>
      <c r="AO198" s="279"/>
      <c r="AP198" s="279"/>
      <c r="AQ198" s="279"/>
    </row>
    <row r="199" spans="1:43" s="239" customFormat="1" ht="28" x14ac:dyDescent="0.2">
      <c r="A199" s="241"/>
      <c r="B199" s="2841" t="s">
        <v>5885</v>
      </c>
      <c r="C199" s="2847" t="s">
        <v>5672</v>
      </c>
      <c r="D199" s="2842" t="s">
        <v>5871</v>
      </c>
      <c r="E199" s="811" t="s">
        <v>5872</v>
      </c>
      <c r="F199" s="309"/>
      <c r="G199" s="240"/>
      <c r="H199" s="240"/>
      <c r="I199" s="240"/>
      <c r="J199" s="240"/>
      <c r="K199" s="240"/>
      <c r="L199" s="241"/>
      <c r="M199" s="241"/>
      <c r="N199" s="241"/>
      <c r="O199" s="241"/>
      <c r="P199" s="241"/>
      <c r="Q199" s="241"/>
      <c r="R199" s="241"/>
      <c r="S199" s="241"/>
      <c r="T199" s="241"/>
      <c r="U199" s="241"/>
      <c r="V199" s="241"/>
      <c r="W199" s="241"/>
      <c r="X199" s="241"/>
      <c r="Y199" s="279"/>
      <c r="Z199" s="279"/>
      <c r="AA199" s="279"/>
      <c r="AB199" s="279"/>
      <c r="AC199" s="279"/>
      <c r="AD199" s="279"/>
      <c r="AE199" s="279"/>
      <c r="AF199" s="279"/>
      <c r="AG199" s="279"/>
      <c r="AH199" s="279"/>
      <c r="AI199" s="279"/>
      <c r="AJ199" s="279"/>
      <c r="AK199" s="279"/>
      <c r="AL199" s="279"/>
      <c r="AM199" s="279"/>
      <c r="AN199" s="279"/>
      <c r="AO199" s="279"/>
      <c r="AP199" s="279"/>
      <c r="AQ199" s="279"/>
    </row>
    <row r="200" spans="1:43" s="239" customFormat="1" ht="56" x14ac:dyDescent="0.2">
      <c r="A200" s="241"/>
      <c r="B200" s="2841" t="s">
        <v>5847</v>
      </c>
      <c r="C200" s="2847" t="s">
        <v>5672</v>
      </c>
      <c r="D200" s="2842" t="s">
        <v>5845</v>
      </c>
      <c r="E200" s="811" t="s">
        <v>5846</v>
      </c>
      <c r="F200" s="309"/>
      <c r="G200" s="240"/>
      <c r="H200" s="240"/>
      <c r="I200" s="240"/>
      <c r="J200" s="240"/>
      <c r="K200" s="240"/>
      <c r="L200" s="241"/>
      <c r="M200" s="241"/>
      <c r="N200" s="241"/>
      <c r="O200" s="241"/>
      <c r="P200" s="241"/>
      <c r="Q200" s="241"/>
      <c r="R200" s="241"/>
      <c r="S200" s="241"/>
      <c r="T200" s="241"/>
      <c r="U200" s="241"/>
      <c r="V200" s="241"/>
      <c r="W200" s="241"/>
      <c r="X200" s="241"/>
      <c r="Y200" s="279"/>
      <c r="Z200" s="279"/>
      <c r="AA200" s="279"/>
      <c r="AB200" s="279"/>
      <c r="AC200" s="279"/>
      <c r="AD200" s="279"/>
      <c r="AE200" s="279"/>
      <c r="AF200" s="279"/>
      <c r="AG200" s="279"/>
      <c r="AH200" s="279"/>
      <c r="AI200" s="279"/>
      <c r="AJ200" s="279"/>
      <c r="AK200" s="279"/>
      <c r="AL200" s="279"/>
      <c r="AM200" s="279"/>
      <c r="AN200" s="279"/>
      <c r="AO200" s="279"/>
      <c r="AP200" s="279"/>
      <c r="AQ200" s="279"/>
    </row>
    <row r="201" spans="1:43" s="239" customFormat="1" ht="28" x14ac:dyDescent="0.2">
      <c r="A201" s="241"/>
      <c r="B201" s="2843" t="s">
        <v>5791</v>
      </c>
      <c r="C201" s="255" t="s">
        <v>5672</v>
      </c>
      <c r="D201" s="2844" t="s">
        <v>5792</v>
      </c>
      <c r="E201" s="366" t="s">
        <v>5793</v>
      </c>
      <c r="F201" s="309"/>
      <c r="G201" s="240"/>
      <c r="H201" s="240"/>
      <c r="I201" s="240"/>
      <c r="J201" s="240"/>
      <c r="K201" s="240"/>
      <c r="L201" s="241"/>
      <c r="M201" s="241"/>
      <c r="N201" s="241"/>
      <c r="O201" s="241"/>
      <c r="P201" s="241"/>
      <c r="Q201" s="241"/>
      <c r="R201" s="241"/>
      <c r="S201" s="241"/>
      <c r="T201" s="241"/>
      <c r="U201" s="241"/>
      <c r="V201" s="241"/>
      <c r="W201" s="241"/>
      <c r="X201" s="241"/>
      <c r="Y201" s="279"/>
      <c r="Z201" s="279"/>
      <c r="AA201" s="279"/>
      <c r="AB201" s="279"/>
      <c r="AC201" s="279"/>
      <c r="AD201" s="279"/>
      <c r="AE201" s="279"/>
      <c r="AF201" s="279"/>
      <c r="AG201" s="279"/>
      <c r="AH201" s="279"/>
      <c r="AI201" s="279"/>
      <c r="AJ201" s="279"/>
      <c r="AK201" s="279"/>
      <c r="AL201" s="279"/>
      <c r="AM201" s="279"/>
      <c r="AN201" s="279"/>
      <c r="AO201" s="279"/>
      <c r="AP201" s="279"/>
      <c r="AQ201" s="279"/>
    </row>
    <row r="202" spans="1:43" ht="13.5" customHeight="1" x14ac:dyDescent="0.2">
      <c r="A202" s="19"/>
      <c r="B202" s="3215" t="s">
        <v>984</v>
      </c>
      <c r="C202" s="3216"/>
      <c r="D202" s="3216"/>
      <c r="E202" s="3217"/>
      <c r="F202" s="309"/>
      <c r="G202" s="252"/>
      <c r="H202" s="252"/>
      <c r="I202" s="252"/>
      <c r="J202" s="252"/>
      <c r="K202" s="13"/>
      <c r="L202" s="14"/>
      <c r="M202" s="14"/>
      <c r="N202" s="14"/>
      <c r="O202" s="14"/>
      <c r="P202" s="14"/>
      <c r="Q202" s="14"/>
      <c r="R202" s="14"/>
      <c r="S202" s="14"/>
      <c r="T202" s="14"/>
      <c r="U202" s="14"/>
      <c r="V202" s="14"/>
      <c r="W202" s="14"/>
      <c r="X202" s="14"/>
      <c r="Y202" s="250"/>
      <c r="Z202" s="250"/>
      <c r="AA202" s="250"/>
      <c r="AB202" s="250"/>
      <c r="AC202" s="250"/>
      <c r="AD202" s="250"/>
      <c r="AE202" s="250"/>
      <c r="AF202" s="250"/>
      <c r="AG202" s="250"/>
      <c r="AH202" s="250"/>
      <c r="AI202" s="250"/>
      <c r="AJ202" s="250"/>
      <c r="AK202" s="250"/>
      <c r="AL202" s="250"/>
      <c r="AM202" s="250"/>
      <c r="AN202" s="250"/>
      <c r="AO202" s="250"/>
      <c r="AP202" s="250"/>
      <c r="AQ202" s="250"/>
    </row>
    <row r="203" spans="1:43" s="239" customFormat="1" ht="28" x14ac:dyDescent="0.2">
      <c r="A203" s="241"/>
      <c r="B203" s="2826" t="s">
        <v>5664</v>
      </c>
      <c r="C203" s="255" t="s">
        <v>5672</v>
      </c>
      <c r="D203" s="2827" t="s">
        <v>5665</v>
      </c>
      <c r="E203" s="366" t="s">
        <v>5666</v>
      </c>
      <c r="F203" s="309"/>
      <c r="G203" s="240"/>
      <c r="H203" s="240"/>
      <c r="I203" s="240"/>
      <c r="J203" s="240"/>
      <c r="K203" s="240"/>
      <c r="L203" s="241"/>
      <c r="M203" s="241"/>
      <c r="N203" s="241"/>
      <c r="O203" s="241"/>
      <c r="P203" s="241"/>
      <c r="Q203" s="241"/>
      <c r="R203" s="241"/>
      <c r="S203" s="241"/>
      <c r="T203" s="241"/>
      <c r="U203" s="241"/>
      <c r="V203" s="241"/>
      <c r="W203" s="241"/>
      <c r="X203" s="241"/>
      <c r="Y203" s="279"/>
      <c r="Z203" s="279"/>
      <c r="AA203" s="279"/>
      <c r="AB203" s="279"/>
      <c r="AC203" s="279"/>
      <c r="AD203" s="279"/>
      <c r="AE203" s="279"/>
      <c r="AF203" s="279"/>
      <c r="AG203" s="279"/>
      <c r="AH203" s="279"/>
      <c r="AI203" s="279"/>
      <c r="AJ203" s="279"/>
      <c r="AK203" s="279"/>
      <c r="AL203" s="279"/>
      <c r="AM203" s="279"/>
      <c r="AN203" s="279"/>
      <c r="AO203" s="279"/>
      <c r="AP203" s="279"/>
      <c r="AQ203" s="279"/>
    </row>
    <row r="204" spans="1:43" s="239" customFormat="1" ht="84" x14ac:dyDescent="0.2">
      <c r="A204" s="241"/>
      <c r="B204" s="2834" t="s">
        <v>5685</v>
      </c>
      <c r="C204" s="2835" t="s">
        <v>5672</v>
      </c>
      <c r="D204" s="2836" t="s">
        <v>5686</v>
      </c>
      <c r="E204" s="2837" t="s">
        <v>5687</v>
      </c>
      <c r="F204" s="309"/>
      <c r="G204" s="240"/>
      <c r="H204" s="240"/>
      <c r="I204" s="240"/>
      <c r="J204" s="240"/>
      <c r="K204" s="240"/>
      <c r="L204" s="241"/>
      <c r="M204" s="241"/>
      <c r="N204" s="241"/>
      <c r="O204" s="241"/>
      <c r="P204" s="241"/>
      <c r="Q204" s="241"/>
      <c r="R204" s="241"/>
      <c r="S204" s="241"/>
      <c r="T204" s="241"/>
      <c r="U204" s="241"/>
      <c r="V204" s="241"/>
      <c r="W204" s="241"/>
      <c r="X204" s="241"/>
      <c r="Y204" s="279"/>
      <c r="Z204" s="279"/>
      <c r="AA204" s="279"/>
      <c r="AB204" s="279"/>
      <c r="AC204" s="279"/>
      <c r="AD204" s="279"/>
      <c r="AE204" s="279"/>
      <c r="AF204" s="279"/>
      <c r="AG204" s="279"/>
      <c r="AH204" s="279"/>
      <c r="AI204" s="279"/>
      <c r="AJ204" s="279"/>
      <c r="AK204" s="279"/>
      <c r="AL204" s="279"/>
      <c r="AM204" s="279"/>
      <c r="AN204" s="279"/>
      <c r="AO204" s="279"/>
      <c r="AP204" s="279"/>
      <c r="AQ204" s="279"/>
    </row>
    <row r="205" spans="1:43" s="239" customFormat="1" ht="140" x14ac:dyDescent="0.2">
      <c r="A205" s="241"/>
      <c r="B205" s="2817" t="s">
        <v>5614</v>
      </c>
      <c r="C205" s="255" t="s">
        <v>981</v>
      </c>
      <c r="D205" s="2818" t="s">
        <v>5615</v>
      </c>
      <c r="E205" s="366" t="s">
        <v>5616</v>
      </c>
      <c r="F205" s="309"/>
      <c r="G205" s="240"/>
      <c r="H205" s="240"/>
      <c r="I205" s="240"/>
      <c r="J205" s="240"/>
      <c r="K205" s="240"/>
      <c r="L205" s="241"/>
      <c r="M205" s="241"/>
      <c r="N205" s="241"/>
      <c r="O205" s="241"/>
      <c r="P205" s="241"/>
      <c r="Q205" s="241"/>
      <c r="R205" s="241"/>
      <c r="S205" s="241"/>
      <c r="T205" s="241"/>
      <c r="U205" s="241"/>
      <c r="V205" s="241"/>
      <c r="W205" s="241"/>
      <c r="X205" s="241"/>
      <c r="Y205" s="279"/>
      <c r="Z205" s="279"/>
      <c r="AA205" s="279"/>
      <c r="AB205" s="279"/>
      <c r="AC205" s="279"/>
      <c r="AD205" s="279"/>
      <c r="AE205" s="279"/>
      <c r="AF205" s="279"/>
      <c r="AG205" s="279"/>
      <c r="AH205" s="279"/>
      <c r="AI205" s="279"/>
      <c r="AJ205" s="279"/>
      <c r="AK205" s="279"/>
      <c r="AL205" s="279"/>
      <c r="AM205" s="279"/>
      <c r="AN205" s="279"/>
      <c r="AO205" s="279"/>
      <c r="AP205" s="279"/>
      <c r="AQ205" s="279"/>
    </row>
    <row r="206" spans="1:43" s="239" customFormat="1" ht="98" x14ac:dyDescent="0.2">
      <c r="A206" s="241"/>
      <c r="B206" s="2817" t="s">
        <v>5561</v>
      </c>
      <c r="C206" s="255" t="s">
        <v>5672</v>
      </c>
      <c r="D206" s="2818" t="s">
        <v>5576</v>
      </c>
      <c r="E206" s="366" t="s">
        <v>5598</v>
      </c>
      <c r="F206" s="309"/>
      <c r="G206" s="240"/>
      <c r="H206" s="240"/>
      <c r="I206" s="240"/>
      <c r="J206" s="240"/>
      <c r="K206" s="240"/>
      <c r="L206" s="241"/>
      <c r="M206" s="241"/>
      <c r="N206" s="241"/>
      <c r="O206" s="241"/>
      <c r="P206" s="241"/>
      <c r="Q206" s="241"/>
      <c r="R206" s="241"/>
      <c r="S206" s="241"/>
      <c r="T206" s="241"/>
      <c r="U206" s="241"/>
      <c r="V206" s="241"/>
      <c r="W206" s="241"/>
      <c r="X206" s="241"/>
      <c r="Y206" s="279"/>
      <c r="Z206" s="279"/>
      <c r="AA206" s="279"/>
      <c r="AB206" s="279"/>
      <c r="AC206" s="279"/>
      <c r="AD206" s="279"/>
      <c r="AE206" s="279"/>
      <c r="AF206" s="279"/>
      <c r="AG206" s="279"/>
      <c r="AH206" s="279"/>
      <c r="AI206" s="279"/>
      <c r="AJ206" s="279"/>
      <c r="AK206" s="279"/>
      <c r="AL206" s="279"/>
      <c r="AM206" s="279"/>
      <c r="AN206" s="279"/>
      <c r="AO206" s="279"/>
      <c r="AP206" s="279"/>
      <c r="AQ206" s="279"/>
    </row>
    <row r="207" spans="1:43" s="239" customFormat="1" ht="69" customHeight="1" x14ac:dyDescent="0.2">
      <c r="A207" s="241"/>
      <c r="B207" s="2804" t="s">
        <v>5492</v>
      </c>
      <c r="C207" s="255" t="s">
        <v>5672</v>
      </c>
      <c r="D207" s="2805" t="s">
        <v>5493</v>
      </c>
      <c r="E207" s="366" t="s">
        <v>5535</v>
      </c>
      <c r="F207" s="309"/>
      <c r="G207" s="240"/>
      <c r="H207" s="240"/>
      <c r="I207" s="240"/>
      <c r="J207" s="240"/>
      <c r="K207" s="240"/>
      <c r="L207" s="241"/>
      <c r="M207" s="241"/>
      <c r="N207" s="241"/>
      <c r="O207" s="241"/>
      <c r="P207" s="241"/>
      <c r="Q207" s="241"/>
      <c r="R207" s="241"/>
      <c r="S207" s="241"/>
      <c r="T207" s="241"/>
      <c r="U207" s="241"/>
      <c r="V207" s="241"/>
      <c r="W207" s="241"/>
      <c r="X207" s="241"/>
      <c r="Y207" s="279"/>
      <c r="Z207" s="279"/>
      <c r="AA207" s="279"/>
      <c r="AB207" s="279"/>
      <c r="AC207" s="279"/>
      <c r="AD207" s="279"/>
      <c r="AE207" s="279"/>
      <c r="AF207" s="279"/>
      <c r="AG207" s="279"/>
      <c r="AH207" s="279"/>
      <c r="AI207" s="279"/>
      <c r="AJ207" s="279"/>
      <c r="AK207" s="279"/>
      <c r="AL207" s="279"/>
      <c r="AM207" s="279"/>
      <c r="AN207" s="279"/>
      <c r="AO207" s="279"/>
      <c r="AP207" s="279"/>
      <c r="AQ207" s="279"/>
    </row>
    <row r="208" spans="1:43" s="239" customFormat="1" ht="69" customHeight="1" x14ac:dyDescent="0.2">
      <c r="A208" s="241"/>
      <c r="B208" s="2790" t="s">
        <v>5405</v>
      </c>
      <c r="C208" s="255" t="s">
        <v>5672</v>
      </c>
      <c r="D208" s="2791" t="s">
        <v>5406</v>
      </c>
      <c r="E208" s="366" t="s">
        <v>5407</v>
      </c>
      <c r="F208" s="309"/>
      <c r="G208" s="240"/>
      <c r="H208" s="240"/>
      <c r="I208" s="240"/>
      <c r="J208" s="240"/>
      <c r="K208" s="240"/>
      <c r="L208" s="241"/>
      <c r="M208" s="241"/>
      <c r="N208" s="241"/>
      <c r="O208" s="241"/>
      <c r="P208" s="241"/>
      <c r="Q208" s="241"/>
      <c r="R208" s="241"/>
      <c r="S208" s="241"/>
      <c r="T208" s="241"/>
      <c r="U208" s="241"/>
      <c r="V208" s="241"/>
      <c r="W208" s="241"/>
      <c r="X208" s="241"/>
      <c r="Y208" s="279"/>
      <c r="Z208" s="279"/>
      <c r="AA208" s="279"/>
      <c r="AB208" s="279"/>
      <c r="AC208" s="279"/>
      <c r="AD208" s="279"/>
      <c r="AE208" s="279"/>
      <c r="AF208" s="279"/>
      <c r="AG208" s="279"/>
      <c r="AH208" s="279"/>
      <c r="AI208" s="279"/>
      <c r="AJ208" s="279"/>
      <c r="AK208" s="279"/>
      <c r="AL208" s="279"/>
      <c r="AM208" s="279"/>
      <c r="AN208" s="279"/>
      <c r="AO208" s="279"/>
      <c r="AP208" s="279"/>
      <c r="AQ208" s="279"/>
    </row>
    <row r="209" spans="1:43" s="239" customFormat="1" ht="69" customHeight="1" x14ac:dyDescent="0.2">
      <c r="A209" s="241"/>
      <c r="B209" s="2790" t="s">
        <v>5380</v>
      </c>
      <c r="C209" s="255" t="s">
        <v>981</v>
      </c>
      <c r="D209" s="2791" t="s">
        <v>5381</v>
      </c>
      <c r="E209" s="366" t="s">
        <v>5382</v>
      </c>
      <c r="F209" s="309"/>
      <c r="G209" s="240"/>
      <c r="H209" s="240"/>
      <c r="I209" s="240"/>
      <c r="J209" s="240"/>
      <c r="K209" s="240"/>
      <c r="L209" s="241"/>
      <c r="M209" s="241"/>
      <c r="N209" s="241"/>
      <c r="O209" s="241"/>
      <c r="P209" s="241"/>
      <c r="Q209" s="241"/>
      <c r="R209" s="241"/>
      <c r="S209" s="241"/>
      <c r="T209" s="241"/>
      <c r="U209" s="241"/>
      <c r="V209" s="241"/>
      <c r="W209" s="241"/>
      <c r="X209" s="241"/>
      <c r="Y209" s="279"/>
      <c r="Z209" s="279"/>
      <c r="AA209" s="279"/>
      <c r="AB209" s="279"/>
      <c r="AC209" s="279"/>
      <c r="AD209" s="279"/>
      <c r="AE209" s="279"/>
      <c r="AF209" s="279"/>
      <c r="AG209" s="279"/>
      <c r="AH209" s="279"/>
      <c r="AI209" s="279"/>
      <c r="AJ209" s="279"/>
      <c r="AK209" s="279"/>
      <c r="AL209" s="279"/>
      <c r="AM209" s="279"/>
      <c r="AN209" s="279"/>
      <c r="AO209" s="279"/>
      <c r="AP209" s="279"/>
      <c r="AQ209" s="279"/>
    </row>
    <row r="210" spans="1:43" s="239" customFormat="1" ht="69" customHeight="1" x14ac:dyDescent="0.2">
      <c r="A210" s="241"/>
      <c r="B210" s="2722" t="s">
        <v>5064</v>
      </c>
      <c r="C210" s="255" t="s">
        <v>981</v>
      </c>
      <c r="D210" s="2723" t="s">
        <v>5065</v>
      </c>
      <c r="E210" s="366" t="s">
        <v>5066</v>
      </c>
      <c r="F210" s="309"/>
      <c r="G210" s="240"/>
      <c r="H210" s="240"/>
      <c r="I210" s="240"/>
      <c r="J210" s="240"/>
      <c r="K210" s="240"/>
      <c r="L210" s="241"/>
      <c r="M210" s="241"/>
      <c r="N210" s="241"/>
      <c r="O210" s="241"/>
      <c r="P210" s="241"/>
      <c r="Q210" s="241"/>
      <c r="R210" s="241"/>
      <c r="S210" s="241"/>
      <c r="T210" s="241"/>
      <c r="U210" s="241"/>
      <c r="V210" s="241"/>
      <c r="W210" s="241"/>
      <c r="X210" s="241"/>
      <c r="Y210" s="279"/>
      <c r="Z210" s="279"/>
      <c r="AA210" s="279"/>
      <c r="AB210" s="279"/>
      <c r="AC210" s="279"/>
      <c r="AD210" s="279"/>
      <c r="AE210" s="279"/>
      <c r="AF210" s="279"/>
      <c r="AG210" s="279"/>
      <c r="AH210" s="279"/>
      <c r="AI210" s="279"/>
      <c r="AJ210" s="279"/>
      <c r="AK210" s="279"/>
      <c r="AL210" s="279"/>
      <c r="AM210" s="279"/>
      <c r="AN210" s="279"/>
      <c r="AO210" s="279"/>
      <c r="AP210" s="279"/>
      <c r="AQ210" s="279"/>
    </row>
    <row r="211" spans="1:43" s="239" customFormat="1" ht="69" customHeight="1" x14ac:dyDescent="0.2">
      <c r="A211" s="241"/>
      <c r="B211" s="854" t="s">
        <v>4630</v>
      </c>
      <c r="C211" s="255" t="s">
        <v>981</v>
      </c>
      <c r="D211" s="855" t="s">
        <v>4629</v>
      </c>
      <c r="E211" s="366" t="s">
        <v>4624</v>
      </c>
      <c r="F211" s="309"/>
      <c r="G211" s="240"/>
      <c r="H211" s="240"/>
      <c r="I211" s="240"/>
      <c r="J211" s="240"/>
      <c r="K211" s="240"/>
      <c r="L211" s="241"/>
      <c r="M211" s="241"/>
      <c r="N211" s="241"/>
      <c r="O211" s="241"/>
      <c r="P211" s="241"/>
      <c r="Q211" s="241"/>
      <c r="R211" s="241"/>
      <c r="S211" s="241"/>
      <c r="T211" s="241"/>
      <c r="U211" s="241"/>
      <c r="V211" s="241"/>
      <c r="W211" s="241"/>
      <c r="X211" s="241"/>
      <c r="Y211" s="279"/>
      <c r="Z211" s="279"/>
      <c r="AA211" s="279"/>
      <c r="AB211" s="279"/>
      <c r="AC211" s="279"/>
      <c r="AD211" s="279"/>
      <c r="AE211" s="279"/>
      <c r="AF211" s="279"/>
      <c r="AG211" s="279"/>
      <c r="AH211" s="279"/>
      <c r="AI211" s="279"/>
      <c r="AJ211" s="279"/>
      <c r="AK211" s="279"/>
      <c r="AL211" s="279"/>
      <c r="AM211" s="279"/>
      <c r="AN211" s="279"/>
      <c r="AO211" s="279"/>
      <c r="AP211" s="279"/>
      <c r="AQ211" s="279"/>
    </row>
    <row r="212" spans="1:43" s="239" customFormat="1" ht="69" customHeight="1" x14ac:dyDescent="0.2">
      <c r="A212" s="241"/>
      <c r="B212" s="854" t="s">
        <v>4335</v>
      </c>
      <c r="C212" s="255" t="s">
        <v>981</v>
      </c>
      <c r="D212" s="855" t="s">
        <v>4336</v>
      </c>
      <c r="E212" s="366" t="s">
        <v>4337</v>
      </c>
      <c r="F212" s="309"/>
      <c r="G212" s="240"/>
      <c r="H212" s="240"/>
      <c r="I212" s="240"/>
      <c r="J212" s="240"/>
      <c r="K212" s="240"/>
      <c r="L212" s="241"/>
      <c r="M212" s="241"/>
      <c r="N212" s="241"/>
      <c r="O212" s="241"/>
      <c r="P212" s="241"/>
      <c r="Q212" s="241"/>
      <c r="R212" s="241"/>
      <c r="S212" s="241"/>
      <c r="T212" s="241"/>
      <c r="U212" s="241"/>
      <c r="V212" s="241"/>
      <c r="W212" s="241"/>
      <c r="X212" s="241"/>
      <c r="Y212" s="279"/>
      <c r="Z212" s="279"/>
      <c r="AA212" s="279"/>
      <c r="AB212" s="279"/>
      <c r="AC212" s="279"/>
      <c r="AD212" s="279"/>
      <c r="AE212" s="279"/>
      <c r="AF212" s="279"/>
      <c r="AG212" s="279"/>
      <c r="AH212" s="279"/>
      <c r="AI212" s="279"/>
      <c r="AJ212" s="279"/>
      <c r="AK212" s="279"/>
      <c r="AL212" s="279"/>
      <c r="AM212" s="279"/>
      <c r="AN212" s="279"/>
      <c r="AO212" s="279"/>
      <c r="AP212" s="279"/>
      <c r="AQ212" s="279"/>
    </row>
    <row r="213" spans="1:43" s="239" customFormat="1" ht="69" customHeight="1" x14ac:dyDescent="0.2">
      <c r="A213" s="241"/>
      <c r="B213" s="854" t="s">
        <v>4320</v>
      </c>
      <c r="C213" s="255" t="s">
        <v>981</v>
      </c>
      <c r="D213" s="855" t="s">
        <v>4322</v>
      </c>
      <c r="E213" s="366" t="s">
        <v>4321</v>
      </c>
      <c r="F213" s="309"/>
      <c r="G213" s="240"/>
      <c r="H213" s="240"/>
      <c r="I213" s="240"/>
      <c r="J213" s="240"/>
      <c r="K213" s="240"/>
      <c r="L213" s="241"/>
      <c r="M213" s="241"/>
      <c r="N213" s="241"/>
      <c r="O213" s="241"/>
      <c r="P213" s="241"/>
      <c r="Q213" s="241"/>
      <c r="R213" s="241"/>
      <c r="S213" s="241"/>
      <c r="T213" s="241"/>
      <c r="U213" s="241"/>
      <c r="V213" s="241"/>
      <c r="W213" s="241"/>
      <c r="X213" s="241"/>
      <c r="Y213" s="279"/>
      <c r="Z213" s="279"/>
      <c r="AA213" s="279"/>
      <c r="AB213" s="279"/>
      <c r="AC213" s="279"/>
      <c r="AD213" s="279"/>
      <c r="AE213" s="279"/>
      <c r="AF213" s="279"/>
      <c r="AG213" s="279"/>
      <c r="AH213" s="279"/>
      <c r="AI213" s="279"/>
      <c r="AJ213" s="279"/>
      <c r="AK213" s="279"/>
      <c r="AL213" s="279"/>
      <c r="AM213" s="279"/>
      <c r="AN213" s="279"/>
      <c r="AO213" s="279"/>
      <c r="AP213" s="279"/>
      <c r="AQ213" s="279"/>
    </row>
    <row r="214" spans="1:43" s="239" customFormat="1" ht="69" customHeight="1" x14ac:dyDescent="0.2">
      <c r="A214" s="241"/>
      <c r="B214" s="854" t="s">
        <v>4123</v>
      </c>
      <c r="C214" s="255" t="s">
        <v>981</v>
      </c>
      <c r="D214" s="855" t="s">
        <v>4124</v>
      </c>
      <c r="E214" s="366" t="s">
        <v>4125</v>
      </c>
      <c r="F214" s="309"/>
      <c r="G214" s="240"/>
      <c r="H214" s="240"/>
      <c r="I214" s="240"/>
      <c r="J214" s="240"/>
      <c r="K214" s="240"/>
      <c r="L214" s="241"/>
      <c r="M214" s="241"/>
      <c r="N214" s="241"/>
      <c r="O214" s="241"/>
      <c r="P214" s="241"/>
      <c r="Q214" s="241"/>
      <c r="R214" s="241"/>
      <c r="S214" s="241"/>
      <c r="T214" s="241"/>
      <c r="U214" s="241"/>
      <c r="V214" s="241"/>
      <c r="W214" s="241"/>
      <c r="X214" s="241"/>
      <c r="Y214" s="279"/>
      <c r="Z214" s="279"/>
      <c r="AA214" s="279"/>
      <c r="AB214" s="279"/>
      <c r="AC214" s="279"/>
      <c r="AD214" s="279"/>
      <c r="AE214" s="279"/>
      <c r="AF214" s="279"/>
      <c r="AG214" s="279"/>
      <c r="AH214" s="279"/>
      <c r="AI214" s="279"/>
      <c r="AJ214" s="279"/>
      <c r="AK214" s="279"/>
      <c r="AL214" s="279"/>
      <c r="AM214" s="279"/>
      <c r="AN214" s="279"/>
      <c r="AO214" s="279"/>
      <c r="AP214" s="279"/>
      <c r="AQ214" s="279"/>
    </row>
    <row r="215" spans="1:43" s="239" customFormat="1" ht="69" customHeight="1" x14ac:dyDescent="0.2">
      <c r="A215" s="241"/>
      <c r="B215" s="854" t="s">
        <v>3794</v>
      </c>
      <c r="C215" s="255" t="s">
        <v>981</v>
      </c>
      <c r="D215" s="855" t="s">
        <v>3795</v>
      </c>
      <c r="E215" s="366" t="s">
        <v>3796</v>
      </c>
      <c r="F215" s="309"/>
      <c r="G215" s="240"/>
      <c r="H215" s="240"/>
      <c r="I215" s="240"/>
      <c r="J215" s="240"/>
      <c r="K215" s="240"/>
      <c r="L215" s="241"/>
      <c r="M215" s="241"/>
      <c r="N215" s="241"/>
      <c r="O215" s="241"/>
      <c r="P215" s="241"/>
      <c r="Q215" s="241"/>
      <c r="R215" s="241"/>
      <c r="S215" s="241"/>
      <c r="T215" s="241"/>
      <c r="U215" s="241"/>
      <c r="V215" s="241"/>
      <c r="W215" s="241"/>
      <c r="X215" s="241"/>
      <c r="Y215" s="279"/>
      <c r="Z215" s="279"/>
      <c r="AA215" s="279"/>
      <c r="AB215" s="279"/>
      <c r="AC215" s="279"/>
      <c r="AD215" s="279"/>
      <c r="AE215" s="279"/>
      <c r="AF215" s="279"/>
      <c r="AG215" s="279"/>
      <c r="AH215" s="279"/>
      <c r="AI215" s="279"/>
      <c r="AJ215" s="279"/>
      <c r="AK215" s="279"/>
      <c r="AL215" s="279"/>
      <c r="AM215" s="279"/>
      <c r="AN215" s="279"/>
      <c r="AO215" s="279"/>
      <c r="AP215" s="279"/>
      <c r="AQ215" s="279"/>
    </row>
    <row r="216" spans="1:43" s="239" customFormat="1" ht="69" customHeight="1" x14ac:dyDescent="0.2">
      <c r="A216" s="241"/>
      <c r="B216" s="854" t="s">
        <v>3643</v>
      </c>
      <c r="C216" s="255" t="s">
        <v>981</v>
      </c>
      <c r="D216" s="855" t="s">
        <v>3674</v>
      </c>
      <c r="E216" s="366" t="s">
        <v>3644</v>
      </c>
      <c r="F216" s="309"/>
      <c r="G216" s="240"/>
      <c r="H216" s="240"/>
      <c r="I216" s="240"/>
      <c r="J216" s="240"/>
      <c r="K216" s="240"/>
      <c r="L216" s="241"/>
      <c r="M216" s="241"/>
      <c r="N216" s="241"/>
      <c r="O216" s="241"/>
      <c r="P216" s="241"/>
      <c r="Q216" s="241"/>
      <c r="R216" s="241"/>
      <c r="S216" s="241"/>
      <c r="T216" s="241"/>
      <c r="U216" s="241"/>
      <c r="V216" s="241"/>
      <c r="W216" s="241"/>
      <c r="X216" s="241"/>
      <c r="Y216" s="279"/>
      <c r="Z216" s="279"/>
      <c r="AA216" s="279"/>
      <c r="AB216" s="279"/>
      <c r="AC216" s="279"/>
      <c r="AD216" s="279"/>
      <c r="AE216" s="279"/>
      <c r="AF216" s="279"/>
      <c r="AG216" s="279"/>
      <c r="AH216" s="279"/>
      <c r="AI216" s="279"/>
      <c r="AJ216" s="279"/>
      <c r="AK216" s="279"/>
      <c r="AL216" s="279"/>
      <c r="AM216" s="279"/>
      <c r="AN216" s="279"/>
      <c r="AO216" s="279"/>
      <c r="AP216" s="279"/>
      <c r="AQ216" s="279"/>
    </row>
    <row r="217" spans="1:43" s="239" customFormat="1" ht="69" customHeight="1" x14ac:dyDescent="0.2">
      <c r="A217" s="241"/>
      <c r="B217" s="854" t="s">
        <v>3471</v>
      </c>
      <c r="C217" s="255" t="s">
        <v>981</v>
      </c>
      <c r="D217" s="855" t="s">
        <v>3562</v>
      </c>
      <c r="E217" s="366" t="s">
        <v>3472</v>
      </c>
      <c r="F217" s="309"/>
      <c r="G217" s="240"/>
      <c r="H217" s="240"/>
      <c r="I217" s="240"/>
      <c r="J217" s="240"/>
      <c r="K217" s="240"/>
      <c r="L217" s="241"/>
      <c r="M217" s="241"/>
      <c r="N217" s="241"/>
      <c r="O217" s="241"/>
      <c r="P217" s="241"/>
      <c r="Q217" s="241"/>
      <c r="R217" s="241"/>
      <c r="S217" s="241"/>
      <c r="T217" s="241"/>
      <c r="U217" s="241"/>
      <c r="V217" s="241"/>
      <c r="W217" s="241"/>
      <c r="X217" s="241"/>
      <c r="Y217" s="279"/>
      <c r="Z217" s="279"/>
      <c r="AA217" s="279"/>
      <c r="AB217" s="279"/>
      <c r="AC217" s="279"/>
      <c r="AD217" s="279"/>
      <c r="AE217" s="279"/>
      <c r="AF217" s="279"/>
      <c r="AG217" s="279"/>
      <c r="AH217" s="279"/>
      <c r="AI217" s="279"/>
      <c r="AJ217" s="279"/>
      <c r="AK217" s="279"/>
      <c r="AL217" s="279"/>
      <c r="AM217" s="279"/>
      <c r="AN217" s="279"/>
      <c r="AO217" s="279"/>
      <c r="AP217" s="279"/>
      <c r="AQ217" s="279"/>
    </row>
    <row r="218" spans="1:43" s="239" customFormat="1" ht="69" customHeight="1" x14ac:dyDescent="0.2">
      <c r="A218" s="241"/>
      <c r="B218" s="854" t="s">
        <v>3340</v>
      </c>
      <c r="C218" s="255" t="s">
        <v>981</v>
      </c>
      <c r="D218" s="855" t="s">
        <v>3341</v>
      </c>
      <c r="E218" s="366" t="s">
        <v>3342</v>
      </c>
      <c r="F218" s="309"/>
      <c r="G218" s="240"/>
      <c r="H218" s="240"/>
      <c r="I218" s="240"/>
      <c r="J218" s="240"/>
      <c r="K218" s="240"/>
      <c r="L218" s="241"/>
      <c r="M218" s="241"/>
      <c r="N218" s="241"/>
      <c r="O218" s="241"/>
      <c r="P218" s="241"/>
      <c r="Q218" s="241"/>
      <c r="R218" s="241"/>
      <c r="S218" s="241"/>
      <c r="T218" s="241"/>
      <c r="U218" s="241"/>
      <c r="V218" s="241"/>
      <c r="W218" s="241"/>
      <c r="X218" s="241"/>
      <c r="Y218" s="279"/>
      <c r="Z218" s="279"/>
      <c r="AA218" s="279"/>
      <c r="AB218" s="279"/>
      <c r="AC218" s="279"/>
      <c r="AD218" s="279"/>
      <c r="AE218" s="279"/>
      <c r="AF218" s="279"/>
      <c r="AG218" s="279"/>
      <c r="AH218" s="279"/>
      <c r="AI218" s="279"/>
      <c r="AJ218" s="279"/>
      <c r="AK218" s="279"/>
      <c r="AL218" s="279"/>
      <c r="AM218" s="279"/>
      <c r="AN218" s="279"/>
      <c r="AO218" s="279"/>
      <c r="AP218" s="279"/>
      <c r="AQ218" s="279"/>
    </row>
    <row r="219" spans="1:43" s="239" customFormat="1" ht="87.75" customHeight="1" x14ac:dyDescent="0.2">
      <c r="A219" s="241"/>
      <c r="B219" s="854" t="s">
        <v>3337</v>
      </c>
      <c r="C219" s="255" t="s">
        <v>981</v>
      </c>
      <c r="D219" s="855" t="s">
        <v>3338</v>
      </c>
      <c r="E219" s="366" t="s">
        <v>3339</v>
      </c>
      <c r="F219" s="309"/>
      <c r="G219" s="240"/>
      <c r="H219" s="240"/>
      <c r="I219" s="240"/>
      <c r="J219" s="240"/>
      <c r="K219" s="240"/>
      <c r="L219" s="241"/>
      <c r="M219" s="241"/>
      <c r="N219" s="241"/>
      <c r="O219" s="241"/>
      <c r="P219" s="241"/>
      <c r="Q219" s="241"/>
      <c r="R219" s="241"/>
      <c r="S219" s="241"/>
      <c r="T219" s="241"/>
      <c r="U219" s="241"/>
      <c r="V219" s="241"/>
      <c r="W219" s="241"/>
      <c r="X219" s="241"/>
      <c r="Y219" s="279"/>
      <c r="Z219" s="279"/>
      <c r="AA219" s="279"/>
      <c r="AB219" s="279"/>
      <c r="AC219" s="279"/>
      <c r="AD219" s="279"/>
      <c r="AE219" s="279"/>
      <c r="AF219" s="279"/>
      <c r="AG219" s="279"/>
      <c r="AH219" s="279"/>
      <c r="AI219" s="279"/>
      <c r="AJ219" s="279"/>
      <c r="AK219" s="279"/>
      <c r="AL219" s="279"/>
      <c r="AM219" s="279"/>
      <c r="AN219" s="279"/>
      <c r="AO219" s="279"/>
      <c r="AP219" s="279"/>
      <c r="AQ219" s="279"/>
    </row>
    <row r="220" spans="1:43" s="239" customFormat="1" ht="153" customHeight="1" thickBot="1" x14ac:dyDescent="0.25">
      <c r="A220" s="241"/>
      <c r="B220" s="854" t="s">
        <v>3239</v>
      </c>
      <c r="C220" s="255" t="s">
        <v>981</v>
      </c>
      <c r="D220" s="855" t="s">
        <v>3240</v>
      </c>
      <c r="E220" s="366" t="s">
        <v>3241</v>
      </c>
      <c r="F220" s="309"/>
      <c r="G220" s="240"/>
      <c r="H220" s="240"/>
      <c r="I220" s="240"/>
      <c r="J220" s="240"/>
      <c r="K220" s="240"/>
      <c r="L220" s="241"/>
      <c r="M220" s="241"/>
      <c r="N220" s="241"/>
      <c r="O220" s="241"/>
      <c r="P220" s="241"/>
      <c r="Q220" s="241"/>
      <c r="R220" s="241"/>
      <c r="S220" s="241"/>
      <c r="T220" s="241"/>
      <c r="U220" s="241"/>
      <c r="V220" s="241"/>
      <c r="W220" s="241"/>
      <c r="X220" s="241"/>
      <c r="Y220" s="279"/>
      <c r="Z220" s="279"/>
      <c r="AA220" s="279"/>
      <c r="AB220" s="279"/>
      <c r="AC220" s="279"/>
      <c r="AD220" s="279"/>
      <c r="AE220" s="279"/>
      <c r="AF220" s="279"/>
      <c r="AG220" s="279"/>
      <c r="AH220" s="279"/>
      <c r="AI220" s="279"/>
      <c r="AJ220" s="279"/>
      <c r="AK220" s="279"/>
      <c r="AL220" s="279"/>
      <c r="AM220" s="279"/>
      <c r="AN220" s="279"/>
      <c r="AO220" s="279"/>
      <c r="AP220" s="279"/>
      <c r="AQ220" s="279"/>
    </row>
    <row r="221" spans="1:43" s="239" customFormat="1" ht="18.75" customHeight="1" x14ac:dyDescent="0.2">
      <c r="A221" s="241"/>
      <c r="B221" s="3275" t="s">
        <v>3066</v>
      </c>
      <c r="C221" s="3350" t="s">
        <v>981</v>
      </c>
      <c r="D221" s="3277" t="s">
        <v>3065</v>
      </c>
      <c r="E221" s="366" t="s">
        <v>3071</v>
      </c>
      <c r="F221" s="309"/>
      <c r="G221" s="240"/>
      <c r="H221" s="240"/>
      <c r="I221" s="240"/>
      <c r="J221" s="240"/>
      <c r="K221" s="240"/>
      <c r="L221" s="241"/>
      <c r="M221" s="241"/>
      <c r="N221" s="241"/>
      <c r="O221" s="241"/>
      <c r="P221" s="241"/>
      <c r="Q221" s="241"/>
      <c r="R221" s="241"/>
      <c r="S221" s="241"/>
      <c r="T221" s="241"/>
      <c r="U221" s="241"/>
      <c r="V221" s="241"/>
      <c r="W221" s="241"/>
      <c r="X221" s="241"/>
      <c r="Y221" s="279"/>
      <c r="Z221" s="279"/>
      <c r="AA221" s="279"/>
      <c r="AB221" s="279"/>
      <c r="AC221" s="279"/>
      <c r="AD221" s="279"/>
      <c r="AE221" s="279"/>
      <c r="AF221" s="279"/>
      <c r="AG221" s="279"/>
      <c r="AH221" s="279"/>
      <c r="AI221" s="279"/>
      <c r="AJ221" s="279"/>
      <c r="AK221" s="279"/>
      <c r="AL221" s="279"/>
      <c r="AM221" s="279"/>
      <c r="AN221" s="279"/>
      <c r="AO221" s="279"/>
      <c r="AP221" s="279"/>
      <c r="AQ221" s="279"/>
    </row>
    <row r="222" spans="1:43" s="239" customFormat="1" ht="18.75" customHeight="1" x14ac:dyDescent="0.2">
      <c r="A222" s="241"/>
      <c r="B222" s="3315"/>
      <c r="C222" s="3351"/>
      <c r="D222" s="3283"/>
      <c r="E222" s="366" t="s">
        <v>3072</v>
      </c>
      <c r="F222" s="309"/>
      <c r="G222" s="240"/>
      <c r="H222" s="240"/>
      <c r="I222" s="240"/>
      <c r="J222" s="240"/>
      <c r="K222" s="240"/>
      <c r="L222" s="241"/>
      <c r="M222" s="241"/>
      <c r="N222" s="241"/>
      <c r="O222" s="241"/>
      <c r="P222" s="241"/>
      <c r="Q222" s="241"/>
      <c r="R222" s="241"/>
      <c r="S222" s="241"/>
      <c r="T222" s="241"/>
      <c r="U222" s="241"/>
      <c r="V222" s="241"/>
      <c r="W222" s="241"/>
      <c r="X222" s="241"/>
      <c r="Y222" s="279"/>
      <c r="Z222" s="279"/>
      <c r="AA222" s="279"/>
      <c r="AB222" s="279"/>
      <c r="AC222" s="279"/>
      <c r="AD222" s="279"/>
      <c r="AE222" s="279"/>
      <c r="AF222" s="279"/>
      <c r="AG222" s="279"/>
      <c r="AH222" s="279"/>
      <c r="AI222" s="279"/>
      <c r="AJ222" s="279"/>
      <c r="AK222" s="279"/>
      <c r="AL222" s="279"/>
      <c r="AM222" s="279"/>
      <c r="AN222" s="279"/>
      <c r="AO222" s="279"/>
      <c r="AP222" s="279"/>
      <c r="AQ222" s="279"/>
    </row>
    <row r="223" spans="1:43" s="239" customFormat="1" ht="18.75" customHeight="1" x14ac:dyDescent="0.2">
      <c r="A223" s="241"/>
      <c r="B223" s="3315"/>
      <c r="C223" s="3351"/>
      <c r="D223" s="3283"/>
      <c r="E223" s="366" t="s">
        <v>3067</v>
      </c>
      <c r="F223" s="309"/>
      <c r="G223" s="240"/>
      <c r="H223" s="240"/>
      <c r="I223" s="240"/>
      <c r="J223" s="240"/>
      <c r="K223" s="240"/>
      <c r="L223" s="241"/>
      <c r="M223" s="241"/>
      <c r="N223" s="241"/>
      <c r="O223" s="241"/>
      <c r="P223" s="241"/>
      <c r="Q223" s="241"/>
      <c r="R223" s="241"/>
      <c r="S223" s="241"/>
      <c r="T223" s="241"/>
      <c r="U223" s="241"/>
      <c r="V223" s="241"/>
      <c r="W223" s="241"/>
      <c r="X223" s="241"/>
      <c r="Y223" s="279"/>
      <c r="Z223" s="279"/>
      <c r="AA223" s="279"/>
      <c r="AB223" s="279"/>
      <c r="AC223" s="279"/>
      <c r="AD223" s="279"/>
      <c r="AE223" s="279"/>
      <c r="AF223" s="279"/>
      <c r="AG223" s="279"/>
      <c r="AH223" s="279"/>
      <c r="AI223" s="279"/>
      <c r="AJ223" s="279"/>
      <c r="AK223" s="279"/>
      <c r="AL223" s="279"/>
      <c r="AM223" s="279"/>
      <c r="AN223" s="279"/>
      <c r="AO223" s="279"/>
      <c r="AP223" s="279"/>
      <c r="AQ223" s="279"/>
    </row>
    <row r="224" spans="1:43" s="239" customFormat="1" ht="18.75" customHeight="1" x14ac:dyDescent="0.2">
      <c r="A224" s="241"/>
      <c r="B224" s="3315"/>
      <c r="C224" s="3351"/>
      <c r="D224" s="3283"/>
      <c r="E224" s="366" t="s">
        <v>3068</v>
      </c>
      <c r="F224" s="309"/>
      <c r="G224" s="240"/>
      <c r="H224" s="240"/>
      <c r="I224" s="240"/>
      <c r="J224" s="240"/>
      <c r="K224" s="240"/>
      <c r="L224" s="241"/>
      <c r="M224" s="241"/>
      <c r="N224" s="241"/>
      <c r="O224" s="241"/>
      <c r="P224" s="241"/>
      <c r="Q224" s="241"/>
      <c r="R224" s="241"/>
      <c r="S224" s="241"/>
      <c r="T224" s="241"/>
      <c r="U224" s="241"/>
      <c r="V224" s="241"/>
      <c r="W224" s="241"/>
      <c r="X224" s="241"/>
      <c r="Y224" s="279"/>
      <c r="Z224" s="279"/>
      <c r="AA224" s="279"/>
      <c r="AB224" s="279"/>
      <c r="AC224" s="279"/>
      <c r="AD224" s="279"/>
      <c r="AE224" s="279"/>
      <c r="AF224" s="279"/>
      <c r="AG224" s="279"/>
      <c r="AH224" s="279"/>
      <c r="AI224" s="279"/>
      <c r="AJ224" s="279"/>
      <c r="AK224" s="279"/>
      <c r="AL224" s="279"/>
      <c r="AM224" s="279"/>
      <c r="AN224" s="279"/>
      <c r="AO224" s="279"/>
      <c r="AP224" s="279"/>
      <c r="AQ224" s="279"/>
    </row>
    <row r="225" spans="1:43" s="239" customFormat="1" ht="18.75" customHeight="1" x14ac:dyDescent="0.2">
      <c r="A225" s="241"/>
      <c r="B225" s="3315"/>
      <c r="C225" s="3351"/>
      <c r="D225" s="3283"/>
      <c r="E225" s="366" t="s">
        <v>3069</v>
      </c>
      <c r="F225" s="309"/>
      <c r="G225" s="240"/>
      <c r="H225" s="240"/>
      <c r="I225" s="240"/>
      <c r="J225" s="240"/>
      <c r="K225" s="240"/>
      <c r="L225" s="241"/>
      <c r="M225" s="241"/>
      <c r="N225" s="241"/>
      <c r="O225" s="241"/>
      <c r="P225" s="241"/>
      <c r="Q225" s="241"/>
      <c r="R225" s="241"/>
      <c r="S225" s="241"/>
      <c r="T225" s="241"/>
      <c r="U225" s="241"/>
      <c r="V225" s="241"/>
      <c r="W225" s="241"/>
      <c r="X225" s="241"/>
      <c r="Y225" s="279"/>
      <c r="Z225" s="279"/>
      <c r="AA225" s="279"/>
      <c r="AB225" s="279"/>
      <c r="AC225" s="279"/>
      <c r="AD225" s="279"/>
      <c r="AE225" s="279"/>
      <c r="AF225" s="279"/>
      <c r="AG225" s="279"/>
      <c r="AH225" s="279"/>
      <c r="AI225" s="279"/>
      <c r="AJ225" s="279"/>
      <c r="AK225" s="279"/>
      <c r="AL225" s="279"/>
      <c r="AM225" s="279"/>
      <c r="AN225" s="279"/>
      <c r="AO225" s="279"/>
      <c r="AP225" s="279"/>
      <c r="AQ225" s="279"/>
    </row>
    <row r="226" spans="1:43" s="239" customFormat="1" ht="18.75" customHeight="1" x14ac:dyDescent="0.2">
      <c r="A226" s="241"/>
      <c r="B226" s="3276"/>
      <c r="C226" s="3352"/>
      <c r="D226" s="3278"/>
      <c r="E226" s="366" t="s">
        <v>3070</v>
      </c>
      <c r="F226" s="309"/>
      <c r="G226" s="240"/>
      <c r="H226" s="240"/>
      <c r="I226" s="240"/>
      <c r="J226" s="240"/>
      <c r="K226" s="240"/>
      <c r="L226" s="241"/>
      <c r="M226" s="241"/>
      <c r="N226" s="241"/>
      <c r="O226" s="241"/>
      <c r="P226" s="241"/>
      <c r="Q226" s="241"/>
      <c r="R226" s="241"/>
      <c r="S226" s="241"/>
      <c r="T226" s="241"/>
      <c r="U226" s="241"/>
      <c r="V226" s="241"/>
      <c r="W226" s="241"/>
      <c r="X226" s="241"/>
      <c r="Y226" s="279"/>
      <c r="Z226" s="279"/>
      <c r="AA226" s="279"/>
      <c r="AB226" s="279"/>
      <c r="AC226" s="279"/>
      <c r="AD226" s="279"/>
      <c r="AE226" s="279"/>
      <c r="AF226" s="279"/>
      <c r="AG226" s="279"/>
      <c r="AH226" s="279"/>
      <c r="AI226" s="279"/>
      <c r="AJ226" s="279"/>
      <c r="AK226" s="279"/>
      <c r="AL226" s="279"/>
      <c r="AM226" s="279"/>
      <c r="AN226" s="279"/>
      <c r="AO226" s="279"/>
      <c r="AP226" s="279"/>
      <c r="AQ226" s="279"/>
    </row>
    <row r="227" spans="1:43" s="239" customFormat="1" ht="39" customHeight="1" x14ac:dyDescent="0.2">
      <c r="A227" s="241"/>
      <c r="B227" s="3281" t="s">
        <v>3061</v>
      </c>
      <c r="C227" s="3357" t="s">
        <v>981</v>
      </c>
      <c r="D227" s="3282" t="s">
        <v>3064</v>
      </c>
      <c r="E227" s="366" t="s">
        <v>3062</v>
      </c>
      <c r="F227" s="309"/>
      <c r="G227" s="240"/>
      <c r="H227" s="240"/>
      <c r="I227" s="240"/>
      <c r="J227" s="240"/>
      <c r="K227" s="240"/>
      <c r="L227" s="241"/>
      <c r="M227" s="241"/>
      <c r="N227" s="241"/>
      <c r="O227" s="241"/>
      <c r="P227" s="241"/>
      <c r="Q227" s="241"/>
      <c r="R227" s="241"/>
      <c r="S227" s="241"/>
      <c r="T227" s="241"/>
      <c r="U227" s="241"/>
      <c r="V227" s="241"/>
      <c r="W227" s="241"/>
      <c r="X227" s="241"/>
      <c r="Y227" s="279"/>
      <c r="Z227" s="279"/>
      <c r="AA227" s="279"/>
      <c r="AB227" s="279"/>
      <c r="AC227" s="279"/>
      <c r="AD227" s="279"/>
      <c r="AE227" s="279"/>
      <c r="AF227" s="279"/>
      <c r="AG227" s="279"/>
      <c r="AH227" s="279"/>
      <c r="AI227" s="279"/>
      <c r="AJ227" s="279"/>
      <c r="AK227" s="279"/>
      <c r="AL227" s="279"/>
      <c r="AM227" s="279"/>
      <c r="AN227" s="279"/>
      <c r="AO227" s="279"/>
      <c r="AP227" s="279"/>
      <c r="AQ227" s="279"/>
    </row>
    <row r="228" spans="1:43" s="239" customFormat="1" ht="39" customHeight="1" x14ac:dyDescent="0.2">
      <c r="A228" s="241"/>
      <c r="B228" s="3276"/>
      <c r="C228" s="3352"/>
      <c r="D228" s="3278"/>
      <c r="E228" s="366" t="s">
        <v>3063</v>
      </c>
      <c r="F228" s="309"/>
      <c r="G228" s="240"/>
      <c r="H228" s="240"/>
      <c r="I228" s="240"/>
      <c r="J228" s="240"/>
      <c r="K228" s="240"/>
      <c r="L228" s="241"/>
      <c r="M228" s="241"/>
      <c r="N228" s="241"/>
      <c r="O228" s="241"/>
      <c r="P228" s="241"/>
      <c r="Q228" s="241"/>
      <c r="R228" s="241"/>
      <c r="S228" s="241"/>
      <c r="T228" s="241"/>
      <c r="U228" s="241"/>
      <c r="V228" s="241"/>
      <c r="W228" s="241"/>
      <c r="X228" s="241"/>
      <c r="Y228" s="279"/>
      <c r="Z228" s="279"/>
      <c r="AA228" s="279"/>
      <c r="AB228" s="279"/>
      <c r="AC228" s="279"/>
      <c r="AD228" s="279"/>
      <c r="AE228" s="279"/>
      <c r="AF228" s="279"/>
      <c r="AG228" s="279"/>
      <c r="AH228" s="279"/>
      <c r="AI228" s="279"/>
      <c r="AJ228" s="279"/>
      <c r="AK228" s="279"/>
      <c r="AL228" s="279"/>
      <c r="AM228" s="279"/>
      <c r="AN228" s="279"/>
      <c r="AO228" s="279"/>
      <c r="AP228" s="279"/>
      <c r="AQ228" s="279"/>
    </row>
    <row r="229" spans="1:43" s="340" customFormat="1" ht="23.25" customHeight="1" x14ac:dyDescent="0.2">
      <c r="A229" s="338"/>
      <c r="B229" s="3358" t="s">
        <v>2617</v>
      </c>
      <c r="C229" s="3360" t="s">
        <v>981</v>
      </c>
      <c r="D229" s="3362" t="s">
        <v>2619</v>
      </c>
      <c r="E229" s="605" t="s">
        <v>2601</v>
      </c>
      <c r="F229" s="237"/>
      <c r="G229" s="337"/>
      <c r="H229" s="337"/>
      <c r="I229" s="337"/>
      <c r="J229" s="337"/>
      <c r="K229" s="337"/>
      <c r="L229" s="338"/>
      <c r="M229" s="338"/>
      <c r="N229" s="338"/>
      <c r="O229" s="338"/>
      <c r="P229" s="338"/>
      <c r="Q229" s="338"/>
      <c r="R229" s="338"/>
      <c r="S229" s="338"/>
      <c r="T229" s="338"/>
      <c r="U229" s="338"/>
      <c r="V229" s="338"/>
      <c r="W229" s="338"/>
      <c r="X229" s="338"/>
      <c r="Y229" s="339"/>
      <c r="Z229" s="339"/>
      <c r="AA229" s="339"/>
      <c r="AB229" s="339"/>
      <c r="AC229" s="339"/>
      <c r="AD229" s="339"/>
      <c r="AE229" s="339"/>
      <c r="AF229" s="339"/>
      <c r="AG229" s="339"/>
      <c r="AH229" s="339"/>
      <c r="AI229" s="339"/>
      <c r="AJ229" s="339"/>
      <c r="AK229" s="339"/>
      <c r="AL229" s="339"/>
      <c r="AM229" s="339"/>
      <c r="AN229" s="339"/>
      <c r="AO229" s="339"/>
      <c r="AP229" s="339"/>
      <c r="AQ229" s="339"/>
    </row>
    <row r="230" spans="1:43" s="340" customFormat="1" ht="23.25" customHeight="1" x14ac:dyDescent="0.2">
      <c r="A230" s="338"/>
      <c r="B230" s="3358"/>
      <c r="C230" s="3360"/>
      <c r="D230" s="3362"/>
      <c r="E230" s="603" t="s">
        <v>2602</v>
      </c>
      <c r="F230" s="237"/>
      <c r="G230" s="337"/>
      <c r="H230" s="337"/>
      <c r="I230" s="337"/>
      <c r="J230" s="337"/>
      <c r="K230" s="337"/>
      <c r="L230" s="338"/>
      <c r="M230" s="338"/>
      <c r="N230" s="338"/>
      <c r="O230" s="338"/>
      <c r="P230" s="338"/>
      <c r="Q230" s="338"/>
      <c r="R230" s="338"/>
      <c r="S230" s="338"/>
      <c r="T230" s="338"/>
      <c r="U230" s="338"/>
      <c r="V230" s="338"/>
      <c r="W230" s="338"/>
      <c r="X230" s="338"/>
      <c r="Y230" s="339"/>
      <c r="Z230" s="339"/>
      <c r="AA230" s="339"/>
      <c r="AB230" s="339"/>
      <c r="AC230" s="339"/>
      <c r="AD230" s="339"/>
      <c r="AE230" s="339"/>
      <c r="AF230" s="339"/>
      <c r="AG230" s="339"/>
      <c r="AH230" s="339"/>
      <c r="AI230" s="339"/>
      <c r="AJ230" s="339"/>
      <c r="AK230" s="339"/>
      <c r="AL230" s="339"/>
      <c r="AM230" s="339"/>
      <c r="AN230" s="339"/>
      <c r="AO230" s="339"/>
      <c r="AP230" s="339"/>
      <c r="AQ230" s="339"/>
    </row>
    <row r="231" spans="1:43" s="340" customFormat="1" ht="23.25" customHeight="1" x14ac:dyDescent="0.2">
      <c r="A231" s="338"/>
      <c r="B231" s="3358"/>
      <c r="C231" s="3360"/>
      <c r="D231" s="3362"/>
      <c r="E231" s="603" t="s">
        <v>2603</v>
      </c>
      <c r="F231" s="237"/>
      <c r="G231" s="337"/>
      <c r="H231" s="337"/>
      <c r="I231" s="337"/>
      <c r="J231" s="337"/>
      <c r="K231" s="337"/>
      <c r="L231" s="338"/>
      <c r="M231" s="338"/>
      <c r="N231" s="338"/>
      <c r="O231" s="338"/>
      <c r="P231" s="338"/>
      <c r="Q231" s="338"/>
      <c r="R231" s="338"/>
      <c r="S231" s="338"/>
      <c r="T231" s="338"/>
      <c r="U231" s="338"/>
      <c r="V231" s="338"/>
      <c r="W231" s="338"/>
      <c r="X231" s="338"/>
      <c r="Y231" s="339"/>
      <c r="Z231" s="339"/>
      <c r="AA231" s="339"/>
      <c r="AB231" s="339"/>
      <c r="AC231" s="339"/>
      <c r="AD231" s="339"/>
      <c r="AE231" s="339"/>
      <c r="AF231" s="339"/>
      <c r="AG231" s="339"/>
      <c r="AH231" s="339"/>
      <c r="AI231" s="339"/>
      <c r="AJ231" s="339"/>
      <c r="AK231" s="339"/>
      <c r="AL231" s="339"/>
      <c r="AM231" s="339"/>
      <c r="AN231" s="339"/>
      <c r="AO231" s="339"/>
      <c r="AP231" s="339"/>
      <c r="AQ231" s="339"/>
    </row>
    <row r="232" spans="1:43" s="340" customFormat="1" ht="23.25" customHeight="1" x14ac:dyDescent="0.2">
      <c r="A232" s="338"/>
      <c r="B232" s="3358"/>
      <c r="C232" s="3360"/>
      <c r="D232" s="3362"/>
      <c r="E232" s="603" t="s">
        <v>2605</v>
      </c>
      <c r="F232" s="237"/>
      <c r="G232" s="337"/>
      <c r="H232" s="337"/>
      <c r="I232" s="337"/>
      <c r="J232" s="337"/>
      <c r="K232" s="337"/>
      <c r="L232" s="338"/>
      <c r="M232" s="338"/>
      <c r="N232" s="338"/>
      <c r="O232" s="338"/>
      <c r="P232" s="338"/>
      <c r="Q232" s="338"/>
      <c r="R232" s="338"/>
      <c r="S232" s="338"/>
      <c r="T232" s="338"/>
      <c r="U232" s="338"/>
      <c r="V232" s="338"/>
      <c r="W232" s="338"/>
      <c r="X232" s="338"/>
      <c r="Y232" s="339"/>
      <c r="Z232" s="339"/>
      <c r="AA232" s="339"/>
      <c r="AB232" s="339"/>
      <c r="AC232" s="339"/>
      <c r="AD232" s="339"/>
      <c r="AE232" s="339"/>
      <c r="AF232" s="339"/>
      <c r="AG232" s="339"/>
      <c r="AH232" s="339"/>
      <c r="AI232" s="339"/>
      <c r="AJ232" s="339"/>
      <c r="AK232" s="339"/>
      <c r="AL232" s="339"/>
      <c r="AM232" s="339"/>
      <c r="AN232" s="339"/>
      <c r="AO232" s="339"/>
      <c r="AP232" s="339"/>
      <c r="AQ232" s="339"/>
    </row>
    <row r="233" spans="1:43" s="340" customFormat="1" ht="23.25" customHeight="1" x14ac:dyDescent="0.2">
      <c r="A233" s="338"/>
      <c r="B233" s="3359"/>
      <c r="C233" s="3361"/>
      <c r="D233" s="3363"/>
      <c r="E233" s="605" t="s">
        <v>2604</v>
      </c>
      <c r="F233" s="237"/>
      <c r="G233" s="337"/>
      <c r="H233" s="337"/>
      <c r="I233" s="337"/>
      <c r="J233" s="337"/>
      <c r="K233" s="337"/>
      <c r="L233" s="338"/>
      <c r="M233" s="338"/>
      <c r="N233" s="338"/>
      <c r="O233" s="338"/>
      <c r="P233" s="338"/>
      <c r="Q233" s="338"/>
      <c r="R233" s="338"/>
      <c r="S233" s="338"/>
      <c r="T233" s="338"/>
      <c r="U233" s="338"/>
      <c r="V233" s="338"/>
      <c r="W233" s="338"/>
      <c r="X233" s="338"/>
      <c r="Y233" s="339"/>
      <c r="Z233" s="339"/>
      <c r="AA233" s="339"/>
      <c r="AB233" s="339"/>
      <c r="AC233" s="339"/>
      <c r="AD233" s="339"/>
      <c r="AE233" s="339"/>
      <c r="AF233" s="339"/>
      <c r="AG233" s="339"/>
      <c r="AH233" s="339"/>
      <c r="AI233" s="339"/>
      <c r="AJ233" s="339"/>
      <c r="AK233" s="339"/>
      <c r="AL233" s="339"/>
      <c r="AM233" s="339"/>
      <c r="AN233" s="339"/>
      <c r="AO233" s="339"/>
      <c r="AP233" s="339"/>
      <c r="AQ233" s="339"/>
    </row>
    <row r="234" spans="1:43" s="239" customFormat="1" ht="57" customHeight="1" x14ac:dyDescent="0.2">
      <c r="A234" s="241"/>
      <c r="B234" s="854" t="s">
        <v>2618</v>
      </c>
      <c r="C234" s="255" t="s">
        <v>981</v>
      </c>
      <c r="D234" s="855" t="s">
        <v>2588</v>
      </c>
      <c r="E234" s="366" t="s">
        <v>2589</v>
      </c>
      <c r="F234" s="309"/>
      <c r="G234" s="240"/>
      <c r="H234" s="240"/>
      <c r="I234" s="240"/>
      <c r="J234" s="240"/>
      <c r="K234" s="240"/>
      <c r="L234" s="241"/>
      <c r="M234" s="241"/>
      <c r="N234" s="241"/>
      <c r="O234" s="241"/>
      <c r="P234" s="241"/>
      <c r="Q234" s="241"/>
      <c r="R234" s="241"/>
      <c r="S234" s="241"/>
      <c r="T234" s="241"/>
      <c r="U234" s="241"/>
      <c r="V234" s="241"/>
      <c r="W234" s="241"/>
      <c r="X234" s="241"/>
      <c r="Y234" s="279"/>
      <c r="Z234" s="279"/>
      <c r="AA234" s="279"/>
      <c r="AB234" s="279"/>
      <c r="AC234" s="279"/>
      <c r="AD234" s="279"/>
      <c r="AE234" s="279"/>
      <c r="AF234" s="279"/>
      <c r="AG234" s="279"/>
      <c r="AH234" s="279"/>
      <c r="AI234" s="279"/>
      <c r="AJ234" s="279"/>
      <c r="AK234" s="279"/>
      <c r="AL234" s="279"/>
      <c r="AM234" s="279"/>
      <c r="AN234" s="279"/>
      <c r="AO234" s="279"/>
      <c r="AP234" s="279"/>
      <c r="AQ234" s="279"/>
    </row>
    <row r="235" spans="1:43" s="340" customFormat="1" ht="23.25" customHeight="1" x14ac:dyDescent="0.2">
      <c r="A235" s="338"/>
      <c r="B235" s="3364" t="s">
        <v>2582</v>
      </c>
      <c r="C235" s="3363" t="s">
        <v>981</v>
      </c>
      <c r="D235" s="3363" t="s">
        <v>2583</v>
      </c>
      <c r="E235" s="605" t="s">
        <v>2584</v>
      </c>
      <c r="F235" s="237"/>
      <c r="G235" s="337"/>
      <c r="H235" s="337"/>
      <c r="I235" s="337"/>
      <c r="J235" s="337"/>
      <c r="K235" s="337"/>
      <c r="L235" s="338"/>
      <c r="M235" s="338"/>
      <c r="N235" s="338"/>
      <c r="O235" s="338"/>
      <c r="P235" s="338"/>
      <c r="Q235" s="338"/>
      <c r="R235" s="338"/>
      <c r="S235" s="338"/>
      <c r="T235" s="338"/>
      <c r="U235" s="338"/>
      <c r="V235" s="338"/>
      <c r="W235" s="338"/>
      <c r="X235" s="338"/>
      <c r="Y235" s="339"/>
      <c r="Z235" s="339"/>
      <c r="AA235" s="339"/>
      <c r="AB235" s="339"/>
      <c r="AC235" s="339"/>
      <c r="AD235" s="339"/>
      <c r="AE235" s="339"/>
      <c r="AF235" s="339"/>
      <c r="AG235" s="339"/>
      <c r="AH235" s="339"/>
      <c r="AI235" s="339"/>
      <c r="AJ235" s="339"/>
      <c r="AK235" s="339"/>
      <c r="AL235" s="339"/>
      <c r="AM235" s="339"/>
      <c r="AN235" s="339"/>
      <c r="AO235" s="339"/>
      <c r="AP235" s="339"/>
      <c r="AQ235" s="339"/>
    </row>
    <row r="236" spans="1:43" s="340" customFormat="1" ht="23.25" customHeight="1" x14ac:dyDescent="0.2">
      <c r="A236" s="338"/>
      <c r="B236" s="3330"/>
      <c r="C236" s="3332"/>
      <c r="D236" s="3332"/>
      <c r="E236" s="603" t="s">
        <v>2585</v>
      </c>
      <c r="F236" s="237"/>
      <c r="G236" s="337"/>
      <c r="H236" s="337"/>
      <c r="I236" s="337"/>
      <c r="J236" s="337"/>
      <c r="K236" s="337"/>
      <c r="L236" s="338"/>
      <c r="M236" s="338"/>
      <c r="N236" s="338"/>
      <c r="O236" s="338"/>
      <c r="P236" s="338"/>
      <c r="Q236" s="338"/>
      <c r="R236" s="338"/>
      <c r="S236" s="338"/>
      <c r="T236" s="338"/>
      <c r="U236" s="338"/>
      <c r="V236" s="338"/>
      <c r="W236" s="338"/>
      <c r="X236" s="338"/>
      <c r="Y236" s="339"/>
      <c r="Z236" s="339"/>
      <c r="AA236" s="339"/>
      <c r="AB236" s="339"/>
      <c r="AC236" s="339"/>
      <c r="AD236" s="339"/>
      <c r="AE236" s="339"/>
      <c r="AF236" s="339"/>
      <c r="AG236" s="339"/>
      <c r="AH236" s="339"/>
      <c r="AI236" s="339"/>
      <c r="AJ236" s="339"/>
      <c r="AK236" s="339"/>
      <c r="AL236" s="339"/>
      <c r="AM236" s="339"/>
      <c r="AN236" s="339"/>
      <c r="AO236" s="339"/>
      <c r="AP236" s="339"/>
      <c r="AQ236" s="339"/>
    </row>
    <row r="237" spans="1:43" s="340" customFormat="1" ht="23.25" customHeight="1" x14ac:dyDescent="0.2">
      <c r="A237" s="338"/>
      <c r="B237" s="3330"/>
      <c r="C237" s="3332"/>
      <c r="D237" s="3332"/>
      <c r="E237" s="603" t="s">
        <v>2586</v>
      </c>
      <c r="F237" s="237"/>
      <c r="G237" s="337"/>
      <c r="H237" s="337"/>
      <c r="I237" s="337"/>
      <c r="J237" s="337"/>
      <c r="K237" s="337"/>
      <c r="L237" s="338"/>
      <c r="M237" s="338"/>
      <c r="N237" s="338"/>
      <c r="O237" s="338"/>
      <c r="P237" s="338"/>
      <c r="Q237" s="338"/>
      <c r="R237" s="338"/>
      <c r="S237" s="338"/>
      <c r="T237" s="338"/>
      <c r="U237" s="338"/>
      <c r="V237" s="338"/>
      <c r="W237" s="338"/>
      <c r="X237" s="338"/>
      <c r="Y237" s="339"/>
      <c r="Z237" s="339"/>
      <c r="AA237" s="339"/>
      <c r="AB237" s="339"/>
      <c r="AC237" s="339"/>
      <c r="AD237" s="339"/>
      <c r="AE237" s="339"/>
      <c r="AF237" s="339"/>
      <c r="AG237" s="339"/>
      <c r="AH237" s="339"/>
      <c r="AI237" s="339"/>
      <c r="AJ237" s="339"/>
      <c r="AK237" s="339"/>
      <c r="AL237" s="339"/>
      <c r="AM237" s="339"/>
      <c r="AN237" s="339"/>
      <c r="AO237" s="339"/>
      <c r="AP237" s="339"/>
      <c r="AQ237" s="339"/>
    </row>
    <row r="238" spans="1:43" s="340" customFormat="1" ht="23.25" customHeight="1" thickBot="1" x14ac:dyDescent="0.25">
      <c r="A238" s="338"/>
      <c r="B238" s="3365"/>
      <c r="C238" s="3366"/>
      <c r="D238" s="3366"/>
      <c r="E238" s="604" t="s">
        <v>2587</v>
      </c>
      <c r="F238" s="237"/>
      <c r="G238" s="337"/>
      <c r="H238" s="337"/>
      <c r="I238" s="337"/>
      <c r="J238" s="337"/>
      <c r="K238" s="337"/>
      <c r="L238" s="338"/>
      <c r="M238" s="338"/>
      <c r="N238" s="338"/>
      <c r="O238" s="338"/>
      <c r="P238" s="338"/>
      <c r="Q238" s="338"/>
      <c r="R238" s="338"/>
      <c r="S238" s="338"/>
      <c r="T238" s="338"/>
      <c r="U238" s="338"/>
      <c r="V238" s="338"/>
      <c r="W238" s="338"/>
      <c r="X238" s="338"/>
      <c r="Y238" s="339"/>
      <c r="Z238" s="339"/>
      <c r="AA238" s="339"/>
      <c r="AB238" s="339"/>
      <c r="AC238" s="339"/>
      <c r="AD238" s="339"/>
      <c r="AE238" s="339"/>
      <c r="AF238" s="339"/>
      <c r="AG238" s="339"/>
      <c r="AH238" s="339"/>
      <c r="AI238" s="339"/>
      <c r="AJ238" s="339"/>
      <c r="AK238" s="339"/>
      <c r="AL238" s="339"/>
      <c r="AM238" s="339"/>
      <c r="AN238" s="339"/>
      <c r="AO238" s="339"/>
      <c r="AP238" s="339"/>
      <c r="AQ238" s="339"/>
    </row>
    <row r="239" spans="1:43" s="239" customFormat="1" ht="93.75" customHeight="1" x14ac:dyDescent="0.2">
      <c r="A239" s="241"/>
      <c r="B239" s="851" t="s">
        <v>2388</v>
      </c>
      <c r="C239" s="255" t="s">
        <v>981</v>
      </c>
      <c r="D239" s="853" t="s">
        <v>2389</v>
      </c>
      <c r="E239" s="254" t="s">
        <v>2390</v>
      </c>
      <c r="F239" s="309"/>
      <c r="G239" s="240"/>
      <c r="H239" s="240"/>
      <c r="I239" s="240"/>
      <c r="J239" s="240"/>
      <c r="K239" s="240"/>
      <c r="L239" s="241"/>
      <c r="M239" s="241"/>
      <c r="N239" s="241"/>
      <c r="O239" s="241"/>
      <c r="P239" s="241"/>
      <c r="Q239" s="241"/>
      <c r="R239" s="241"/>
      <c r="S239" s="241"/>
      <c r="T239" s="241"/>
      <c r="U239" s="241"/>
      <c r="V239" s="241"/>
      <c r="W239" s="241"/>
      <c r="X239" s="241"/>
      <c r="Y239" s="279"/>
      <c r="Z239" s="279"/>
      <c r="AA239" s="279"/>
      <c r="AB239" s="279"/>
      <c r="AC239" s="279"/>
      <c r="AD239" s="279"/>
      <c r="AE239" s="279"/>
      <c r="AF239" s="279"/>
      <c r="AG239" s="279"/>
      <c r="AH239" s="279"/>
      <c r="AI239" s="279"/>
      <c r="AJ239" s="279"/>
      <c r="AK239" s="279"/>
      <c r="AL239" s="279"/>
      <c r="AM239" s="279"/>
      <c r="AN239" s="279"/>
      <c r="AO239" s="279"/>
      <c r="AP239" s="279"/>
      <c r="AQ239" s="279"/>
    </row>
    <row r="240" spans="1:43" s="239" customFormat="1" ht="88.5" customHeight="1" x14ac:dyDescent="0.2">
      <c r="A240" s="241"/>
      <c r="B240" s="851" t="s">
        <v>2371</v>
      </c>
      <c r="C240" s="255" t="s">
        <v>981</v>
      </c>
      <c r="D240" s="853" t="s">
        <v>2372</v>
      </c>
      <c r="E240" s="254" t="s">
        <v>2373</v>
      </c>
      <c r="F240" s="309"/>
      <c r="G240" s="240"/>
      <c r="H240" s="240"/>
      <c r="I240" s="240"/>
      <c r="J240" s="240"/>
      <c r="K240" s="240"/>
      <c r="L240" s="241"/>
      <c r="M240" s="241"/>
      <c r="N240" s="241"/>
      <c r="O240" s="241"/>
      <c r="P240" s="241"/>
      <c r="Q240" s="241"/>
      <c r="R240" s="241"/>
      <c r="S240" s="241"/>
      <c r="T240" s="241"/>
      <c r="U240" s="241"/>
      <c r="V240" s="241"/>
      <c r="W240" s="241"/>
      <c r="X240" s="241"/>
      <c r="Y240" s="279"/>
      <c r="Z240" s="279"/>
      <c r="AA240" s="279"/>
      <c r="AB240" s="279"/>
      <c r="AC240" s="279"/>
      <c r="AD240" s="279"/>
      <c r="AE240" s="279"/>
      <c r="AF240" s="279"/>
      <c r="AG240" s="279"/>
      <c r="AH240" s="279"/>
      <c r="AI240" s="279"/>
      <c r="AJ240" s="279"/>
      <c r="AK240" s="279"/>
      <c r="AL240" s="279"/>
      <c r="AM240" s="279"/>
      <c r="AN240" s="279"/>
      <c r="AO240" s="279"/>
      <c r="AP240" s="279"/>
      <c r="AQ240" s="279"/>
    </row>
    <row r="241" spans="1:43" s="239" customFormat="1" ht="88.5" customHeight="1" x14ac:dyDescent="0.2">
      <c r="A241" s="241"/>
      <c r="B241" s="851" t="s">
        <v>2288</v>
      </c>
      <c r="C241" s="255" t="s">
        <v>981</v>
      </c>
      <c r="D241" s="853" t="s">
        <v>2289</v>
      </c>
      <c r="E241" s="254" t="s">
        <v>2290</v>
      </c>
      <c r="F241" s="309"/>
      <c r="G241" s="240"/>
      <c r="H241" s="240"/>
      <c r="I241" s="240"/>
      <c r="J241" s="240"/>
      <c r="K241" s="240"/>
      <c r="L241" s="241"/>
      <c r="M241" s="241"/>
      <c r="N241" s="241"/>
      <c r="O241" s="241"/>
      <c r="P241" s="241"/>
      <c r="Q241" s="241"/>
      <c r="R241" s="241"/>
      <c r="S241" s="241"/>
      <c r="T241" s="241"/>
      <c r="U241" s="241"/>
      <c r="V241" s="241"/>
      <c r="W241" s="241"/>
      <c r="X241" s="241"/>
      <c r="Y241" s="279"/>
      <c r="Z241" s="279"/>
      <c r="AA241" s="279"/>
      <c r="AB241" s="279"/>
      <c r="AC241" s="279"/>
      <c r="AD241" s="279"/>
      <c r="AE241" s="279"/>
      <c r="AF241" s="279"/>
      <c r="AG241" s="279"/>
      <c r="AH241" s="279"/>
      <c r="AI241" s="279"/>
      <c r="AJ241" s="279"/>
      <c r="AK241" s="279"/>
      <c r="AL241" s="279"/>
      <c r="AM241" s="279"/>
      <c r="AN241" s="279"/>
      <c r="AO241" s="279"/>
      <c r="AP241" s="279"/>
      <c r="AQ241" s="279"/>
    </row>
    <row r="242" spans="1:43" s="239" customFormat="1" ht="88.5" customHeight="1" x14ac:dyDescent="0.2">
      <c r="A242" s="19"/>
      <c r="B242" s="851" t="s">
        <v>2291</v>
      </c>
      <c r="C242" s="255"/>
      <c r="D242" s="853" t="s">
        <v>2292</v>
      </c>
      <c r="E242" s="254" t="s">
        <v>2293</v>
      </c>
      <c r="F242" s="309"/>
      <c r="G242" s="240"/>
      <c r="H242" s="240"/>
      <c r="I242" s="240"/>
      <c r="J242" s="240"/>
      <c r="K242" s="240"/>
      <c r="L242" s="241"/>
      <c r="M242" s="241"/>
      <c r="N242" s="241"/>
      <c r="O242" s="241"/>
      <c r="P242" s="241"/>
      <c r="Q242" s="241"/>
      <c r="R242" s="241"/>
      <c r="S242" s="241"/>
      <c r="T242" s="241"/>
      <c r="U242" s="241"/>
      <c r="V242" s="241"/>
      <c r="W242" s="241"/>
      <c r="X242" s="241"/>
      <c r="Y242" s="279"/>
      <c r="Z242" s="279"/>
      <c r="AA242" s="279"/>
      <c r="AB242" s="279"/>
      <c r="AC242" s="279"/>
      <c r="AD242" s="279"/>
      <c r="AE242" s="279"/>
      <c r="AF242" s="279"/>
      <c r="AG242" s="279"/>
      <c r="AH242" s="279"/>
      <c r="AI242" s="279"/>
      <c r="AJ242" s="279"/>
      <c r="AK242" s="279"/>
      <c r="AL242" s="279"/>
      <c r="AM242" s="279"/>
      <c r="AN242" s="279"/>
      <c r="AO242" s="279"/>
      <c r="AP242" s="279"/>
      <c r="AQ242" s="279"/>
    </row>
    <row r="243" spans="1:43" s="239" customFormat="1" ht="88.5" customHeight="1" x14ac:dyDescent="0.2">
      <c r="A243" s="19"/>
      <c r="B243" s="851" t="s">
        <v>1976</v>
      </c>
      <c r="C243" s="255" t="s">
        <v>981</v>
      </c>
      <c r="D243" s="853" t="s">
        <v>112</v>
      </c>
      <c r="E243" s="254" t="s">
        <v>1979</v>
      </c>
      <c r="F243" s="309"/>
      <c r="G243" s="240"/>
      <c r="H243" s="240"/>
      <c r="I243" s="240"/>
      <c r="J243" s="240"/>
      <c r="K243" s="240"/>
      <c r="L243" s="241"/>
      <c r="M243" s="241"/>
      <c r="N243" s="241"/>
      <c r="O243" s="241"/>
      <c r="P243" s="241"/>
      <c r="Q243" s="241"/>
      <c r="R243" s="241"/>
      <c r="S243" s="241"/>
      <c r="T243" s="241"/>
      <c r="U243" s="241"/>
      <c r="V243" s="241"/>
      <c r="W243" s="241"/>
      <c r="X243" s="241"/>
      <c r="Y243" s="279"/>
      <c r="Z243" s="279"/>
      <c r="AA243" s="279"/>
      <c r="AB243" s="279"/>
      <c r="AC243" s="279"/>
      <c r="AD243" s="279"/>
      <c r="AE243" s="279"/>
      <c r="AF243" s="279"/>
      <c r="AG243" s="279"/>
      <c r="AH243" s="279"/>
      <c r="AI243" s="279"/>
      <c r="AJ243" s="279"/>
      <c r="AK243" s="279"/>
      <c r="AL243" s="279"/>
      <c r="AM243" s="279"/>
      <c r="AN243" s="279"/>
      <c r="AO243" s="279"/>
      <c r="AP243" s="279"/>
      <c r="AQ243" s="279"/>
    </row>
    <row r="244" spans="1:43" s="239" customFormat="1" ht="88.5" customHeight="1" x14ac:dyDescent="0.2">
      <c r="A244" s="241"/>
      <c r="B244" s="851" t="s">
        <v>1977</v>
      </c>
      <c r="C244" s="255" t="s">
        <v>981</v>
      </c>
      <c r="D244" s="853" t="s">
        <v>112</v>
      </c>
      <c r="E244" s="254" t="s">
        <v>1978</v>
      </c>
      <c r="F244" s="309"/>
      <c r="G244" s="240"/>
      <c r="H244" s="240"/>
      <c r="I244" s="240"/>
      <c r="J244" s="240"/>
      <c r="K244" s="240"/>
      <c r="L244" s="241"/>
      <c r="M244" s="241"/>
      <c r="N244" s="241"/>
      <c r="O244" s="241"/>
      <c r="P244" s="241"/>
      <c r="Q244" s="241"/>
      <c r="R244" s="241"/>
      <c r="S244" s="241"/>
      <c r="T244" s="241"/>
      <c r="U244" s="241"/>
      <c r="V244" s="241"/>
      <c r="W244" s="241"/>
      <c r="X244" s="241"/>
      <c r="Y244" s="279"/>
      <c r="Z244" s="279"/>
      <c r="AA244" s="279"/>
      <c r="AB244" s="279"/>
      <c r="AC244" s="279"/>
      <c r="AD244" s="279"/>
      <c r="AE244" s="279"/>
      <c r="AF244" s="279"/>
      <c r="AG244" s="279"/>
      <c r="AH244" s="279"/>
      <c r="AI244" s="279"/>
      <c r="AJ244" s="279"/>
      <c r="AK244" s="279"/>
      <c r="AL244" s="279"/>
      <c r="AM244" s="279"/>
      <c r="AN244" s="279"/>
      <c r="AO244" s="279"/>
      <c r="AP244" s="279"/>
      <c r="AQ244" s="279"/>
    </row>
    <row r="245" spans="1:43" s="239" customFormat="1" ht="88.5" customHeight="1" x14ac:dyDescent="0.2">
      <c r="A245" s="241"/>
      <c r="B245" s="851" t="s">
        <v>1837</v>
      </c>
      <c r="C245" s="255" t="s">
        <v>981</v>
      </c>
      <c r="D245" s="853" t="s">
        <v>1838</v>
      </c>
      <c r="E245" s="254" t="s">
        <v>1839</v>
      </c>
      <c r="F245" s="309"/>
      <c r="G245" s="240"/>
      <c r="H245" s="240"/>
      <c r="I245" s="240"/>
      <c r="J245" s="240"/>
      <c r="K245" s="240"/>
      <c r="L245" s="241"/>
      <c r="M245" s="241"/>
      <c r="N245" s="241"/>
      <c r="O245" s="241"/>
      <c r="P245" s="241"/>
      <c r="Q245" s="241"/>
      <c r="R245" s="241"/>
      <c r="S245" s="241"/>
      <c r="T245" s="241"/>
      <c r="U245" s="241"/>
      <c r="V245" s="241"/>
      <c r="W245" s="241"/>
      <c r="X245" s="241"/>
      <c r="Y245" s="279"/>
      <c r="Z245" s="279"/>
      <c r="AA245" s="279"/>
      <c r="AB245" s="279"/>
      <c r="AC245" s="279"/>
      <c r="AD245" s="279"/>
      <c r="AE245" s="279"/>
      <c r="AF245" s="279"/>
      <c r="AG245" s="279"/>
      <c r="AH245" s="279"/>
      <c r="AI245" s="279"/>
      <c r="AJ245" s="279"/>
      <c r="AK245" s="279"/>
      <c r="AL245" s="279"/>
      <c r="AM245" s="279"/>
      <c r="AN245" s="279"/>
      <c r="AO245" s="279"/>
      <c r="AP245" s="279"/>
      <c r="AQ245" s="279"/>
    </row>
    <row r="246" spans="1:43" s="239" customFormat="1" ht="88.5" customHeight="1" x14ac:dyDescent="0.2">
      <c r="A246" s="241"/>
      <c r="B246" s="851" t="s">
        <v>1757</v>
      </c>
      <c r="C246" s="255" t="s">
        <v>981</v>
      </c>
      <c r="D246" s="853" t="s">
        <v>1758</v>
      </c>
      <c r="E246" s="254" t="s">
        <v>1759</v>
      </c>
      <c r="F246" s="309"/>
      <c r="G246" s="240"/>
      <c r="H246" s="240"/>
      <c r="I246" s="240"/>
      <c r="J246" s="240"/>
      <c r="K246" s="240"/>
      <c r="L246" s="241"/>
      <c r="M246" s="241"/>
      <c r="N246" s="241"/>
      <c r="O246" s="241"/>
      <c r="P246" s="241"/>
      <c r="Q246" s="241"/>
      <c r="R246" s="241"/>
      <c r="S246" s="241"/>
      <c r="T246" s="241"/>
      <c r="U246" s="241"/>
      <c r="V246" s="241"/>
      <c r="W246" s="241"/>
      <c r="X246" s="241"/>
      <c r="Y246" s="279"/>
      <c r="Z246" s="279"/>
      <c r="AA246" s="279"/>
      <c r="AB246" s="279"/>
      <c r="AC246" s="279"/>
      <c r="AD246" s="279"/>
      <c r="AE246" s="279"/>
      <c r="AF246" s="279"/>
      <c r="AG246" s="279"/>
      <c r="AH246" s="279"/>
      <c r="AI246" s="279"/>
      <c r="AJ246" s="279"/>
      <c r="AK246" s="279"/>
      <c r="AL246" s="279"/>
      <c r="AM246" s="279"/>
      <c r="AN246" s="279"/>
      <c r="AO246" s="279"/>
      <c r="AP246" s="279"/>
      <c r="AQ246" s="279"/>
    </row>
    <row r="247" spans="1:43" s="239" customFormat="1" ht="88.5" customHeight="1" x14ac:dyDescent="0.2">
      <c r="A247" s="241"/>
      <c r="B247" s="851" t="s">
        <v>1706</v>
      </c>
      <c r="C247" s="255" t="s">
        <v>981</v>
      </c>
      <c r="D247" s="853" t="s">
        <v>1702</v>
      </c>
      <c r="E247" s="254" t="s">
        <v>1708</v>
      </c>
      <c r="F247" s="309"/>
      <c r="G247" s="240"/>
      <c r="H247" s="240"/>
      <c r="I247" s="240"/>
      <c r="J247" s="240"/>
      <c r="K247" s="240"/>
      <c r="L247" s="241"/>
      <c r="M247" s="241"/>
      <c r="N247" s="241"/>
      <c r="O247" s="241"/>
      <c r="P247" s="241"/>
      <c r="Q247" s="241"/>
      <c r="R247" s="241"/>
      <c r="S247" s="241"/>
      <c r="T247" s="241"/>
      <c r="U247" s="241"/>
      <c r="V247" s="241"/>
      <c r="W247" s="241"/>
      <c r="X247" s="241"/>
      <c r="Y247" s="279"/>
      <c r="Z247" s="279"/>
      <c r="AA247" s="279"/>
      <c r="AB247" s="279"/>
      <c r="AC247" s="279"/>
      <c r="AD247" s="279"/>
      <c r="AE247" s="279"/>
      <c r="AF247" s="279"/>
      <c r="AG247" s="279"/>
      <c r="AH247" s="279"/>
      <c r="AI247" s="279"/>
      <c r="AJ247" s="279"/>
      <c r="AK247" s="279"/>
      <c r="AL247" s="279"/>
      <c r="AM247" s="279"/>
      <c r="AN247" s="279"/>
      <c r="AO247" s="279"/>
      <c r="AP247" s="279"/>
      <c r="AQ247" s="279"/>
    </row>
    <row r="248" spans="1:43" s="239" customFormat="1" ht="88.5" customHeight="1" x14ac:dyDescent="0.2">
      <c r="A248" s="241"/>
      <c r="B248" s="851" t="s">
        <v>1707</v>
      </c>
      <c r="C248" s="255" t="s">
        <v>981</v>
      </c>
      <c r="D248" s="853" t="s">
        <v>1703</v>
      </c>
      <c r="E248" s="254" t="s">
        <v>1704</v>
      </c>
      <c r="F248" s="309"/>
      <c r="G248" s="240"/>
      <c r="H248" s="240"/>
      <c r="I248" s="240"/>
      <c r="J248" s="240"/>
      <c r="K248" s="240"/>
      <c r="L248" s="241"/>
      <c r="M248" s="241"/>
      <c r="N248" s="241"/>
      <c r="O248" s="241"/>
      <c r="P248" s="241"/>
      <c r="Q248" s="241"/>
      <c r="R248" s="241"/>
      <c r="S248" s="241"/>
      <c r="T248" s="241"/>
      <c r="U248" s="241"/>
      <c r="V248" s="241"/>
      <c r="W248" s="241"/>
      <c r="X248" s="241"/>
      <c r="Y248" s="279"/>
      <c r="Z248" s="279"/>
      <c r="AA248" s="279"/>
      <c r="AB248" s="279"/>
      <c r="AC248" s="279"/>
      <c r="AD248" s="279"/>
      <c r="AE248" s="279"/>
      <c r="AF248" s="279"/>
      <c r="AG248" s="279"/>
      <c r="AH248" s="279"/>
      <c r="AI248" s="279"/>
      <c r="AJ248" s="279"/>
      <c r="AK248" s="279"/>
      <c r="AL248" s="279"/>
      <c r="AM248" s="279"/>
      <c r="AN248" s="279"/>
      <c r="AO248" s="279"/>
      <c r="AP248" s="279"/>
      <c r="AQ248" s="279"/>
    </row>
    <row r="249" spans="1:43" s="239" customFormat="1" ht="42" customHeight="1" x14ac:dyDescent="0.2">
      <c r="A249" s="241"/>
      <c r="B249" s="851" t="s">
        <v>1309</v>
      </c>
      <c r="C249" s="255" t="s">
        <v>981</v>
      </c>
      <c r="D249" s="853" t="s">
        <v>1224</v>
      </c>
      <c r="E249" s="254" t="s">
        <v>1225</v>
      </c>
      <c r="F249" s="639"/>
      <c r="G249" s="240"/>
      <c r="H249" s="240"/>
      <c r="I249" s="240"/>
      <c r="J249" s="240"/>
      <c r="K249" s="240"/>
      <c r="L249" s="241"/>
      <c r="M249" s="241"/>
      <c r="N249" s="241"/>
      <c r="O249" s="241"/>
      <c r="P249" s="241"/>
      <c r="Q249" s="241"/>
      <c r="R249" s="241"/>
      <c r="S249" s="241"/>
      <c r="T249" s="241"/>
      <c r="U249" s="241"/>
      <c r="V249" s="241"/>
      <c r="W249" s="241"/>
      <c r="X249" s="241"/>
      <c r="Y249" s="279"/>
      <c r="Z249" s="279"/>
      <c r="AA249" s="279"/>
      <c r="AB249" s="279"/>
      <c r="AC249" s="279"/>
      <c r="AD249" s="279"/>
      <c r="AE249" s="279"/>
      <c r="AF249" s="279"/>
      <c r="AG249" s="279"/>
      <c r="AH249" s="279"/>
      <c r="AI249" s="279"/>
      <c r="AJ249" s="279"/>
      <c r="AK249" s="279"/>
      <c r="AL249" s="279"/>
      <c r="AM249" s="279"/>
      <c r="AN249" s="279"/>
      <c r="AO249" s="279"/>
      <c r="AP249" s="279"/>
      <c r="AQ249" s="279"/>
    </row>
    <row r="250" spans="1:43" s="239" customFormat="1" ht="91.5" customHeight="1" thickBot="1" x14ac:dyDescent="0.25">
      <c r="A250" s="241"/>
      <c r="B250" s="864" t="s">
        <v>1134</v>
      </c>
      <c r="C250" s="442" t="s">
        <v>981</v>
      </c>
      <c r="D250" s="582" t="s">
        <v>1176</v>
      </c>
      <c r="E250" s="441" t="s">
        <v>1135</v>
      </c>
      <c r="F250" s="309"/>
      <c r="G250" s="240"/>
      <c r="H250" s="240"/>
      <c r="I250" s="240"/>
      <c r="J250" s="240"/>
      <c r="K250" s="240"/>
      <c r="L250" s="241"/>
      <c r="M250" s="241"/>
      <c r="N250" s="241"/>
      <c r="O250" s="241"/>
      <c r="P250" s="241"/>
      <c r="Q250" s="241"/>
      <c r="R250" s="241"/>
      <c r="S250" s="241"/>
      <c r="T250" s="241"/>
      <c r="U250" s="241"/>
      <c r="V250" s="241"/>
      <c r="W250" s="241"/>
      <c r="X250" s="241"/>
      <c r="Y250" s="279"/>
      <c r="Z250" s="279"/>
      <c r="AA250" s="279"/>
      <c r="AB250" s="279"/>
      <c r="AC250" s="279"/>
      <c r="AD250" s="279"/>
      <c r="AE250" s="279"/>
      <c r="AF250" s="279"/>
      <c r="AG250" s="279"/>
      <c r="AH250" s="279"/>
      <c r="AI250" s="279"/>
      <c r="AJ250" s="279"/>
      <c r="AK250" s="279"/>
      <c r="AL250" s="279"/>
      <c r="AM250" s="279"/>
      <c r="AN250" s="279"/>
      <c r="AO250" s="279"/>
      <c r="AP250" s="279"/>
      <c r="AQ250" s="279"/>
    </row>
    <row r="251" spans="1:43" s="278" customFormat="1" ht="24" customHeight="1" x14ac:dyDescent="0.2">
      <c r="A251" s="241"/>
      <c r="C251" s="315"/>
      <c r="D251" s="2206"/>
      <c r="F251" s="2210"/>
    </row>
    <row r="252" spans="1:43" s="278" customFormat="1" ht="26.25" customHeight="1" x14ac:dyDescent="0.2">
      <c r="C252" s="315"/>
      <c r="D252" s="2206"/>
      <c r="F252" s="2210"/>
    </row>
    <row r="253" spans="1:43" s="278" customFormat="1" ht="31.5" customHeight="1" thickBot="1" x14ac:dyDescent="0.25">
      <c r="C253" s="315"/>
      <c r="D253" s="2211"/>
      <c r="F253" s="2210"/>
    </row>
    <row r="254" spans="1:43" s="250" customFormat="1" ht="32.25" customHeight="1" thickBot="1" x14ac:dyDescent="0.25">
      <c r="A254" s="278"/>
      <c r="B254" s="3367"/>
      <c r="C254" s="3368"/>
      <c r="D254" s="3368"/>
      <c r="E254" s="3369"/>
      <c r="F254" s="587"/>
      <c r="G254" s="14"/>
      <c r="H254" s="14"/>
      <c r="I254" s="14"/>
      <c r="J254" s="14"/>
      <c r="K254" s="14"/>
      <c r="L254" s="14"/>
      <c r="M254" s="14"/>
      <c r="N254" s="14"/>
      <c r="O254" s="14"/>
      <c r="P254" s="14"/>
      <c r="Q254" s="14"/>
      <c r="R254" s="14"/>
      <c r="S254" s="14"/>
      <c r="T254" s="14"/>
      <c r="U254" s="14"/>
      <c r="V254" s="14"/>
      <c r="W254" s="14"/>
      <c r="X254" s="14"/>
    </row>
    <row r="255" spans="1:43" s="239" customFormat="1" ht="23.25" customHeight="1" thickBot="1" x14ac:dyDescent="0.25">
      <c r="A255" s="14"/>
      <c r="B255" s="629" t="s">
        <v>977</v>
      </c>
      <c r="C255" s="630" t="s">
        <v>978</v>
      </c>
      <c r="D255" s="630" t="s">
        <v>979</v>
      </c>
      <c r="E255" s="631" t="s">
        <v>980</v>
      </c>
      <c r="F255" s="309"/>
      <c r="G255" s="240"/>
      <c r="H255" s="240"/>
      <c r="I255" s="240"/>
      <c r="J255" s="240"/>
      <c r="K255" s="240"/>
      <c r="L255" s="241"/>
      <c r="M255" s="241"/>
      <c r="N255" s="241"/>
      <c r="O255" s="241"/>
      <c r="P255" s="241"/>
      <c r="Q255" s="241"/>
      <c r="R255" s="241"/>
      <c r="S255" s="241"/>
      <c r="T255" s="241"/>
      <c r="U255" s="241"/>
      <c r="V255" s="241"/>
      <c r="W255" s="241"/>
      <c r="X255" s="241"/>
      <c r="Y255" s="279"/>
      <c r="Z255" s="279"/>
      <c r="AA255" s="279"/>
      <c r="AB255" s="279"/>
      <c r="AC255" s="279"/>
      <c r="AD255" s="279"/>
      <c r="AE255" s="279"/>
      <c r="AF255" s="279"/>
      <c r="AG255" s="279"/>
      <c r="AH255" s="279"/>
      <c r="AI255" s="279"/>
      <c r="AJ255" s="279"/>
      <c r="AK255" s="279"/>
      <c r="AL255" s="279"/>
      <c r="AM255" s="279"/>
      <c r="AN255" s="279"/>
      <c r="AO255" s="279"/>
      <c r="AP255" s="279"/>
      <c r="AQ255" s="279"/>
    </row>
    <row r="256" spans="1:43" hidden="1" x14ac:dyDescent="0.2">
      <c r="A256" s="14"/>
      <c r="B256" s="3309" t="s">
        <v>1078</v>
      </c>
      <c r="C256" s="3310"/>
      <c r="D256" s="3310"/>
      <c r="E256" s="3311"/>
      <c r="G256" s="252"/>
      <c r="H256" s="252"/>
      <c r="I256" s="252"/>
      <c r="J256" s="252"/>
      <c r="K256" s="13"/>
      <c r="L256" s="14"/>
      <c r="M256" s="14"/>
      <c r="N256" s="14"/>
      <c r="O256" s="14"/>
      <c r="P256" s="14"/>
      <c r="Q256" s="14"/>
      <c r="R256" s="14"/>
      <c r="S256" s="14"/>
      <c r="T256" s="14"/>
      <c r="U256" s="14"/>
      <c r="V256" s="14"/>
      <c r="W256" s="14"/>
      <c r="X256" s="14"/>
      <c r="Y256" s="250"/>
      <c r="Z256" s="250"/>
      <c r="AA256" s="250"/>
      <c r="AB256" s="250"/>
      <c r="AC256" s="250"/>
      <c r="AD256" s="250"/>
      <c r="AE256" s="250"/>
      <c r="AF256" s="250"/>
      <c r="AG256" s="250"/>
      <c r="AH256" s="250"/>
      <c r="AI256" s="250"/>
      <c r="AJ256" s="250"/>
      <c r="AK256" s="250"/>
      <c r="AL256" s="250"/>
      <c r="AM256" s="250"/>
      <c r="AN256" s="250"/>
      <c r="AO256" s="250"/>
      <c r="AP256" s="250"/>
      <c r="AQ256" s="250"/>
    </row>
    <row r="257" spans="1:6" s="278" customFormat="1" ht="28" x14ac:dyDescent="0.2">
      <c r="A257" s="14"/>
      <c r="B257" s="628" t="s">
        <v>5350</v>
      </c>
      <c r="C257" s="627" t="s">
        <v>981</v>
      </c>
      <c r="D257" s="242" t="s">
        <v>5351</v>
      </c>
      <c r="E257" s="366" t="s">
        <v>5352</v>
      </c>
      <c r="F257" s="641"/>
    </row>
    <row r="258" spans="1:6" s="278" customFormat="1" ht="56" x14ac:dyDescent="0.2">
      <c r="A258" s="14"/>
      <c r="B258" s="628" t="s">
        <v>5191</v>
      </c>
      <c r="C258" s="627" t="s">
        <v>981</v>
      </c>
      <c r="D258" s="242" t="s">
        <v>5192</v>
      </c>
      <c r="E258" s="366" t="s">
        <v>5193</v>
      </c>
      <c r="F258" s="641"/>
    </row>
    <row r="259" spans="1:6" s="278" customFormat="1" ht="98" x14ac:dyDescent="0.2">
      <c r="A259" s="14"/>
      <c r="B259" s="628" t="s">
        <v>4989</v>
      </c>
      <c r="C259" s="627" t="s">
        <v>981</v>
      </c>
      <c r="D259" s="242" t="s">
        <v>4990</v>
      </c>
      <c r="E259" s="366" t="s">
        <v>4991</v>
      </c>
      <c r="F259" s="641"/>
    </row>
    <row r="260" spans="1:6" s="278" customFormat="1" ht="66.75" customHeight="1" x14ac:dyDescent="0.2">
      <c r="A260" s="14"/>
      <c r="B260" s="628" t="s">
        <v>4736</v>
      </c>
      <c r="C260" s="627" t="s">
        <v>981</v>
      </c>
      <c r="D260" s="242" t="s">
        <v>4737</v>
      </c>
      <c r="E260" s="366" t="s">
        <v>4738</v>
      </c>
      <c r="F260" s="641"/>
    </row>
    <row r="261" spans="1:6" s="278" customFormat="1" ht="101.25" customHeight="1" x14ac:dyDescent="0.2">
      <c r="A261" s="14"/>
      <c r="B261" s="628" t="s">
        <v>4338</v>
      </c>
      <c r="C261" s="627" t="s">
        <v>981</v>
      </c>
      <c r="D261" s="242" t="s">
        <v>4339</v>
      </c>
      <c r="E261" s="366" t="s">
        <v>4340</v>
      </c>
      <c r="F261" s="641"/>
    </row>
    <row r="262" spans="1:6" s="278" customFormat="1" ht="130.5" customHeight="1" x14ac:dyDescent="0.2">
      <c r="A262" s="14"/>
      <c r="B262" s="628" t="s">
        <v>4028</v>
      </c>
      <c r="C262" s="627" t="s">
        <v>981</v>
      </c>
      <c r="D262" s="242" t="s">
        <v>4029</v>
      </c>
      <c r="E262" s="366" t="s">
        <v>4030</v>
      </c>
      <c r="F262" s="641"/>
    </row>
    <row r="263" spans="1:6" s="278" customFormat="1" ht="81.75" customHeight="1" x14ac:dyDescent="0.2">
      <c r="A263" s="14"/>
      <c r="B263" s="628" t="s">
        <v>3236</v>
      </c>
      <c r="C263" s="627" t="s">
        <v>981</v>
      </c>
      <c r="D263" s="242" t="s">
        <v>3237</v>
      </c>
      <c r="E263" s="366" t="s">
        <v>3238</v>
      </c>
      <c r="F263" s="641"/>
    </row>
    <row r="264" spans="1:6" s="278" customFormat="1" ht="59.25" customHeight="1" x14ac:dyDescent="0.2">
      <c r="A264" s="14"/>
      <c r="B264" s="628" t="s">
        <v>2879</v>
      </c>
      <c r="C264" s="627" t="s">
        <v>981</v>
      </c>
      <c r="D264" s="242" t="s">
        <v>2880</v>
      </c>
      <c r="E264" s="366" t="s">
        <v>2881</v>
      </c>
      <c r="F264" s="641"/>
    </row>
    <row r="265" spans="1:6" s="278" customFormat="1" ht="59.25" customHeight="1" x14ac:dyDescent="0.2">
      <c r="A265" s="14"/>
      <c r="B265" s="628" t="s">
        <v>2860</v>
      </c>
      <c r="C265" s="627" t="s">
        <v>981</v>
      </c>
      <c r="D265" s="242" t="s">
        <v>2861</v>
      </c>
      <c r="E265" s="366" t="s">
        <v>2862</v>
      </c>
      <c r="F265" s="641"/>
    </row>
    <row r="266" spans="1:6" s="278" customFormat="1" ht="26.25" customHeight="1" x14ac:dyDescent="0.2">
      <c r="A266" s="14"/>
      <c r="B266" s="3353" t="s">
        <v>2727</v>
      </c>
      <c r="C266" s="3355" t="s">
        <v>981</v>
      </c>
      <c r="D266" s="3283" t="s">
        <v>2760</v>
      </c>
      <c r="E266" s="254" t="s">
        <v>2728</v>
      </c>
      <c r="F266" s="641"/>
    </row>
    <row r="267" spans="1:6" s="278" customFormat="1" ht="26.25" customHeight="1" x14ac:dyDescent="0.2">
      <c r="A267" s="14"/>
      <c r="B267" s="3353"/>
      <c r="C267" s="3355"/>
      <c r="D267" s="3283"/>
      <c r="E267" s="366" t="s">
        <v>2729</v>
      </c>
      <c r="F267" s="641"/>
    </row>
    <row r="268" spans="1:6" s="278" customFormat="1" ht="26.25" customHeight="1" x14ac:dyDescent="0.2">
      <c r="A268" s="14"/>
      <c r="B268" s="3353"/>
      <c r="C268" s="3355"/>
      <c r="D268" s="3283"/>
      <c r="E268" s="366" t="s">
        <v>2730</v>
      </c>
      <c r="F268" s="641"/>
    </row>
    <row r="269" spans="1:6" s="278" customFormat="1" ht="26.25" customHeight="1" x14ac:dyDescent="0.2">
      <c r="A269" s="14"/>
      <c r="B269" s="3354"/>
      <c r="C269" s="3356"/>
      <c r="D269" s="3278"/>
      <c r="E269" s="366" t="s">
        <v>2731</v>
      </c>
      <c r="F269" s="641"/>
    </row>
    <row r="270" spans="1:6" s="278" customFormat="1" ht="59.25" customHeight="1" x14ac:dyDescent="0.2">
      <c r="A270" s="14"/>
      <c r="B270" s="628" t="s">
        <v>2374</v>
      </c>
      <c r="C270" s="627" t="s">
        <v>981</v>
      </c>
      <c r="D270" s="242" t="s">
        <v>2375</v>
      </c>
      <c r="E270" s="366" t="s">
        <v>2376</v>
      </c>
      <c r="F270" s="641"/>
    </row>
    <row r="271" spans="1:6" s="278" customFormat="1" ht="59.25" customHeight="1" x14ac:dyDescent="0.2">
      <c r="A271" s="14"/>
      <c r="B271" s="628" t="s">
        <v>2294</v>
      </c>
      <c r="C271" s="627" t="s">
        <v>981</v>
      </c>
      <c r="D271" s="242" t="s">
        <v>2295</v>
      </c>
      <c r="E271" s="366" t="s">
        <v>2296</v>
      </c>
      <c r="F271" s="641"/>
    </row>
    <row r="272" spans="1:6" s="278" customFormat="1" ht="59.25" customHeight="1" x14ac:dyDescent="0.2">
      <c r="A272" s="14"/>
      <c r="B272" s="628" t="s">
        <v>2297</v>
      </c>
      <c r="C272" s="627" t="s">
        <v>981</v>
      </c>
      <c r="D272" s="242" t="s">
        <v>2298</v>
      </c>
      <c r="E272" s="366" t="s">
        <v>2299</v>
      </c>
      <c r="F272" s="641"/>
    </row>
    <row r="273" spans="1:43" s="278" customFormat="1" ht="59.25" customHeight="1" x14ac:dyDescent="0.2">
      <c r="A273" s="19"/>
      <c r="B273" s="628" t="s">
        <v>2300</v>
      </c>
      <c r="C273" s="627" t="s">
        <v>981</v>
      </c>
      <c r="D273" s="242" t="s">
        <v>2301</v>
      </c>
      <c r="E273" s="366"/>
      <c r="F273" s="641"/>
    </row>
    <row r="274" spans="1:43" s="278" customFormat="1" ht="59.25" customHeight="1" x14ac:dyDescent="0.2">
      <c r="A274" s="19"/>
      <c r="B274" s="628" t="s">
        <v>2302</v>
      </c>
      <c r="C274" s="627" t="s">
        <v>981</v>
      </c>
      <c r="D274" s="242" t="s">
        <v>2303</v>
      </c>
      <c r="E274" s="366"/>
      <c r="F274" s="641"/>
    </row>
    <row r="275" spans="1:43" s="278" customFormat="1" ht="59.25" customHeight="1" x14ac:dyDescent="0.2">
      <c r="A275" s="14"/>
      <c r="B275" s="628" t="s">
        <v>1980</v>
      </c>
      <c r="C275" s="627" t="s">
        <v>981</v>
      </c>
      <c r="D275" s="242" t="s">
        <v>1981</v>
      </c>
      <c r="E275" s="366" t="s">
        <v>1982</v>
      </c>
      <c r="F275" s="641"/>
    </row>
    <row r="276" spans="1:43" s="278" customFormat="1" ht="59.25" customHeight="1" x14ac:dyDescent="0.2">
      <c r="A276" s="14"/>
      <c r="B276" s="628" t="s">
        <v>1933</v>
      </c>
      <c r="C276" s="627" t="s">
        <v>981</v>
      </c>
      <c r="D276" s="242" t="s">
        <v>1931</v>
      </c>
      <c r="E276" s="366" t="s">
        <v>1932</v>
      </c>
      <c r="F276" s="641"/>
    </row>
    <row r="277" spans="1:43" s="278" customFormat="1" ht="59.25" customHeight="1" thickBot="1" x14ac:dyDescent="0.25">
      <c r="A277" s="14"/>
      <c r="B277" s="443" t="s">
        <v>1165</v>
      </c>
      <c r="C277" s="444" t="s">
        <v>981</v>
      </c>
      <c r="D277" s="445" t="s">
        <v>1177</v>
      </c>
      <c r="E277" s="447" t="s">
        <v>1139</v>
      </c>
      <c r="F277" s="641"/>
    </row>
    <row r="278" spans="1:43" s="14" customFormat="1" ht="64.5" customHeight="1" x14ac:dyDescent="0.2">
      <c r="B278" s="278"/>
      <c r="C278" s="315"/>
      <c r="D278" s="2212"/>
      <c r="E278" s="1793"/>
      <c r="F278" s="587"/>
    </row>
    <row r="279" spans="1:43" ht="33.75" hidden="1" customHeight="1" thickBot="1" x14ac:dyDescent="0.25">
      <c r="A279" s="14"/>
      <c r="B279" s="278"/>
      <c r="C279" s="315"/>
      <c r="D279" s="2212"/>
      <c r="E279" s="1793"/>
      <c r="G279" s="13"/>
      <c r="H279" s="13"/>
      <c r="I279" s="13"/>
      <c r="J279" s="13"/>
      <c r="K279" s="13"/>
      <c r="L279" s="13"/>
      <c r="M279" s="13"/>
      <c r="N279" s="13"/>
      <c r="O279" s="13"/>
      <c r="P279" s="13"/>
      <c r="Q279" s="13"/>
      <c r="R279" s="13"/>
      <c r="S279" s="13"/>
      <c r="T279" s="13"/>
      <c r="U279" s="13"/>
      <c r="V279" s="13"/>
      <c r="W279" s="13"/>
      <c r="X279" s="13"/>
    </row>
    <row r="280" spans="1:43" ht="27" hidden="1" customHeight="1" thickBot="1" x14ac:dyDescent="0.25">
      <c r="A280" s="14"/>
      <c r="B280" s="3370"/>
      <c r="C280" s="3371"/>
      <c r="D280" s="3371"/>
      <c r="E280" s="3372"/>
      <c r="G280" s="13"/>
      <c r="H280" s="13"/>
      <c r="I280" s="13"/>
      <c r="J280" s="13"/>
      <c r="K280" s="13"/>
      <c r="L280" s="14"/>
      <c r="M280" s="14"/>
      <c r="N280" s="14"/>
      <c r="O280" s="14"/>
      <c r="P280" s="14"/>
      <c r="Q280" s="14"/>
      <c r="R280" s="14"/>
      <c r="S280" s="14"/>
      <c r="T280" s="14"/>
      <c r="U280" s="14"/>
      <c r="V280" s="14"/>
      <c r="W280" s="14"/>
      <c r="X280" s="14"/>
      <c r="Y280" s="250"/>
      <c r="Z280" s="250"/>
      <c r="AA280" s="250"/>
      <c r="AB280" s="250"/>
      <c r="AC280" s="250"/>
      <c r="AD280" s="250"/>
      <c r="AE280" s="250"/>
      <c r="AF280" s="250"/>
      <c r="AG280" s="250"/>
      <c r="AH280" s="250"/>
      <c r="AI280" s="250"/>
      <c r="AJ280" s="250"/>
      <c r="AK280" s="250"/>
      <c r="AL280" s="250"/>
      <c r="AM280" s="250"/>
      <c r="AN280" s="250"/>
      <c r="AO280" s="250"/>
      <c r="AP280" s="250"/>
      <c r="AQ280" s="250"/>
    </row>
    <row r="281" spans="1:43" s="239" customFormat="1" ht="23.25" hidden="1" customHeight="1" thickBot="1" x14ac:dyDescent="0.25">
      <c r="A281" s="13"/>
      <c r="B281" s="333" t="s">
        <v>977</v>
      </c>
      <c r="C281" s="327" t="s">
        <v>978</v>
      </c>
      <c r="D281" s="327" t="s">
        <v>979</v>
      </c>
      <c r="E281" s="334" t="s">
        <v>980</v>
      </c>
      <c r="F281" s="309"/>
      <c r="G281" s="240"/>
      <c r="H281" s="240"/>
      <c r="I281" s="240"/>
      <c r="J281" s="240"/>
      <c r="K281" s="240"/>
      <c r="L281" s="241"/>
      <c r="M281" s="241"/>
      <c r="N281" s="241"/>
      <c r="O281" s="241"/>
      <c r="P281" s="241"/>
      <c r="Q281" s="241"/>
      <c r="R281" s="241"/>
      <c r="S281" s="241"/>
      <c r="T281" s="241"/>
      <c r="U281" s="241"/>
      <c r="V281" s="241"/>
      <c r="W281" s="241"/>
      <c r="X281" s="241"/>
      <c r="Y281" s="279"/>
      <c r="Z281" s="279"/>
      <c r="AA281" s="279"/>
      <c r="AB281" s="279"/>
      <c r="AC281" s="279"/>
      <c r="AD281" s="279"/>
      <c r="AE281" s="279"/>
      <c r="AF281" s="279"/>
      <c r="AG281" s="279"/>
      <c r="AH281" s="279"/>
      <c r="AI281" s="279"/>
      <c r="AJ281" s="279"/>
      <c r="AK281" s="279"/>
      <c r="AL281" s="279"/>
      <c r="AM281" s="279"/>
      <c r="AN281" s="279"/>
      <c r="AO281" s="279"/>
      <c r="AP281" s="279"/>
      <c r="AQ281" s="279"/>
    </row>
    <row r="282" spans="1:43" s="239" customFormat="1" ht="57.75" hidden="1" customHeight="1" thickBot="1" x14ac:dyDescent="0.25">
      <c r="A282" s="240"/>
      <c r="B282" s="448"/>
      <c r="C282" s="380"/>
      <c r="D282" s="380"/>
      <c r="E282" s="447"/>
      <c r="F282" s="639"/>
      <c r="G282" s="240"/>
      <c r="H282" s="240"/>
      <c r="I282" s="240"/>
      <c r="J282" s="240"/>
      <c r="K282" s="240"/>
      <c r="L282" s="241"/>
      <c r="M282" s="241"/>
      <c r="N282" s="241"/>
      <c r="O282" s="241"/>
      <c r="P282" s="241"/>
      <c r="Q282" s="241"/>
      <c r="R282" s="241"/>
      <c r="S282" s="241"/>
      <c r="T282" s="241"/>
      <c r="U282" s="241"/>
      <c r="V282" s="241"/>
      <c r="W282" s="241"/>
      <c r="X282" s="241"/>
      <c r="Y282" s="279"/>
      <c r="Z282" s="279"/>
      <c r="AA282" s="279"/>
      <c r="AB282" s="279"/>
      <c r="AC282" s="279"/>
      <c r="AD282" s="279"/>
      <c r="AE282" s="279"/>
      <c r="AF282" s="279"/>
      <c r="AG282" s="279"/>
      <c r="AH282" s="279"/>
      <c r="AI282" s="279"/>
      <c r="AJ282" s="279"/>
      <c r="AK282" s="279"/>
      <c r="AL282" s="279"/>
      <c r="AM282" s="279"/>
      <c r="AN282" s="279"/>
      <c r="AO282" s="279"/>
      <c r="AP282" s="279"/>
      <c r="AQ282" s="279"/>
    </row>
    <row r="283" spans="1:43" ht="31.5" hidden="1" customHeight="1" x14ac:dyDescent="0.2">
      <c r="A283" s="240"/>
      <c r="B283" s="2213"/>
      <c r="C283" s="329"/>
      <c r="D283" s="2214"/>
      <c r="E283" s="2213"/>
      <c r="G283" s="13"/>
      <c r="H283" s="13"/>
      <c r="I283" s="13"/>
      <c r="J283" s="13"/>
      <c r="K283" s="13"/>
      <c r="L283" s="13"/>
      <c r="M283" s="13"/>
      <c r="N283" s="13"/>
      <c r="O283" s="13"/>
      <c r="P283" s="13"/>
      <c r="Q283" s="13"/>
      <c r="R283" s="13"/>
      <c r="S283" s="13"/>
      <c r="T283" s="13"/>
      <c r="U283" s="13"/>
      <c r="V283" s="13"/>
      <c r="W283" s="13"/>
      <c r="X283" s="13"/>
    </row>
    <row r="284" spans="1:43" ht="39" hidden="1" customHeight="1" thickBot="1" x14ac:dyDescent="0.25">
      <c r="A284" s="13"/>
      <c r="B284" s="13"/>
      <c r="C284" s="240"/>
      <c r="D284" s="2193"/>
      <c r="E284" s="13"/>
      <c r="G284" s="13"/>
      <c r="H284" s="13"/>
      <c r="I284" s="13"/>
      <c r="J284" s="13"/>
      <c r="K284" s="13"/>
      <c r="L284" s="13"/>
      <c r="M284" s="13"/>
      <c r="N284" s="13"/>
      <c r="O284" s="13"/>
      <c r="P284" s="13"/>
      <c r="Q284" s="13"/>
      <c r="R284" s="13"/>
      <c r="S284" s="13"/>
      <c r="T284" s="13"/>
      <c r="U284" s="13"/>
      <c r="V284" s="13"/>
      <c r="W284" s="13"/>
      <c r="X284" s="13"/>
    </row>
    <row r="285" spans="1:43" ht="27.75" hidden="1" customHeight="1" thickBot="1" x14ac:dyDescent="0.25">
      <c r="A285" s="13"/>
      <c r="B285" s="3336"/>
      <c r="C285" s="2882"/>
      <c r="D285" s="2882"/>
      <c r="E285" s="3337"/>
      <c r="G285" s="13"/>
      <c r="H285" s="13"/>
      <c r="I285" s="13"/>
      <c r="J285" s="13"/>
      <c r="K285" s="13"/>
      <c r="L285" s="13"/>
      <c r="M285" s="13"/>
      <c r="N285" s="13"/>
      <c r="O285" s="13"/>
      <c r="P285" s="13"/>
      <c r="Q285" s="13"/>
      <c r="R285" s="13"/>
      <c r="S285" s="13"/>
      <c r="T285" s="13"/>
      <c r="U285" s="13"/>
      <c r="V285" s="13"/>
      <c r="W285" s="13"/>
      <c r="X285" s="13"/>
    </row>
    <row r="286" spans="1:43" s="239" customFormat="1" ht="39" hidden="1" customHeight="1" thickBot="1" x14ac:dyDescent="0.25">
      <c r="A286" s="13"/>
      <c r="B286" s="333" t="s">
        <v>977</v>
      </c>
      <c r="C286" s="327" t="s">
        <v>978</v>
      </c>
      <c r="D286" s="327" t="s">
        <v>979</v>
      </c>
      <c r="E286" s="334" t="s">
        <v>980</v>
      </c>
      <c r="F286" s="309"/>
      <c r="G286" s="240"/>
      <c r="H286" s="240"/>
      <c r="I286" s="240"/>
      <c r="J286" s="240"/>
      <c r="K286" s="240"/>
      <c r="L286" s="240"/>
      <c r="M286" s="240"/>
      <c r="N286" s="240"/>
      <c r="O286" s="240"/>
      <c r="P286" s="240"/>
      <c r="Q286" s="240"/>
      <c r="R286" s="240"/>
      <c r="S286" s="240"/>
      <c r="T286" s="240"/>
      <c r="U286" s="240"/>
      <c r="V286" s="240"/>
      <c r="W286" s="240"/>
      <c r="X286" s="240"/>
    </row>
    <row r="287" spans="1:43" s="239" customFormat="1" ht="39" hidden="1" customHeight="1" thickBot="1" x14ac:dyDescent="0.25">
      <c r="A287" s="240"/>
      <c r="B287" s="449"/>
      <c r="C287" s="450"/>
      <c r="D287" s="450"/>
      <c r="E287" s="451"/>
      <c r="F287" s="309"/>
      <c r="G287" s="240"/>
      <c r="H287" s="240"/>
      <c r="I287" s="240"/>
      <c r="J287" s="240"/>
      <c r="K287" s="240"/>
      <c r="L287" s="240"/>
      <c r="M287" s="240"/>
      <c r="N287" s="240"/>
      <c r="O287" s="240"/>
      <c r="P287" s="240"/>
      <c r="Q287" s="240"/>
      <c r="R287" s="240"/>
      <c r="S287" s="240"/>
      <c r="T287" s="240"/>
      <c r="U287" s="240"/>
      <c r="V287" s="240"/>
      <c r="W287" s="240"/>
      <c r="X287" s="240"/>
    </row>
    <row r="288" spans="1:43" ht="45.75" hidden="1" customHeight="1" x14ac:dyDescent="0.2">
      <c r="A288" s="240"/>
      <c r="B288" s="13"/>
      <c r="C288" s="240"/>
      <c r="D288" s="2193"/>
      <c r="E288" s="13"/>
      <c r="G288" s="13"/>
      <c r="H288" s="13"/>
      <c r="I288" s="13"/>
      <c r="J288" s="13"/>
      <c r="K288" s="13"/>
      <c r="L288" s="13"/>
      <c r="M288" s="13"/>
      <c r="N288" s="13"/>
      <c r="O288" s="13"/>
      <c r="P288" s="13"/>
      <c r="Q288" s="13"/>
      <c r="R288" s="13"/>
      <c r="S288" s="13"/>
      <c r="T288" s="13"/>
      <c r="U288" s="13"/>
      <c r="V288" s="13"/>
      <c r="W288" s="13"/>
      <c r="X288" s="13"/>
    </row>
    <row r="289" spans="1:43" ht="45.75" customHeight="1" thickBot="1" x14ac:dyDescent="0.25">
      <c r="A289" s="14"/>
      <c r="B289" s="13"/>
      <c r="C289" s="240"/>
      <c r="D289" s="2193"/>
      <c r="E289" s="13"/>
      <c r="G289" s="13"/>
      <c r="H289" s="13"/>
      <c r="I289" s="13"/>
      <c r="J289" s="13"/>
      <c r="K289" s="13"/>
      <c r="L289" s="14"/>
      <c r="M289" s="14"/>
      <c r="N289" s="14"/>
      <c r="O289" s="14"/>
      <c r="P289" s="14"/>
      <c r="Q289" s="14"/>
      <c r="R289" s="14"/>
      <c r="S289" s="14"/>
      <c r="T289" s="14"/>
      <c r="U289" s="14"/>
      <c r="V289" s="14"/>
      <c r="W289" s="14"/>
      <c r="X289" s="14"/>
      <c r="Y289" s="250"/>
      <c r="Z289" s="250"/>
      <c r="AA289" s="250"/>
      <c r="AB289" s="250"/>
      <c r="AC289" s="250"/>
      <c r="AD289" s="250"/>
      <c r="AE289" s="250"/>
      <c r="AF289" s="250"/>
      <c r="AG289" s="250"/>
      <c r="AH289" s="250"/>
      <c r="AI289" s="250"/>
      <c r="AJ289" s="250"/>
      <c r="AK289" s="250"/>
      <c r="AL289" s="250"/>
      <c r="AM289" s="250"/>
      <c r="AN289" s="250"/>
      <c r="AO289" s="250"/>
      <c r="AP289" s="250"/>
      <c r="AQ289" s="250"/>
    </row>
    <row r="290" spans="1:43" ht="28.5" customHeight="1" thickBot="1" x14ac:dyDescent="0.25">
      <c r="A290" s="13"/>
      <c r="B290" s="3370"/>
      <c r="C290" s="3371"/>
      <c r="D290" s="3371"/>
      <c r="E290" s="3372"/>
      <c r="G290" s="13"/>
      <c r="H290" s="13"/>
      <c r="I290" s="13"/>
      <c r="J290" s="13"/>
      <c r="K290" s="13"/>
      <c r="L290" s="14"/>
      <c r="M290" s="14"/>
      <c r="N290" s="14"/>
      <c r="O290" s="14"/>
      <c r="P290" s="14"/>
      <c r="Q290" s="14"/>
      <c r="R290" s="14"/>
      <c r="S290" s="14"/>
      <c r="T290" s="14"/>
      <c r="U290" s="14"/>
      <c r="V290" s="14"/>
      <c r="W290" s="14"/>
      <c r="X290" s="14"/>
      <c r="Y290" s="250"/>
      <c r="Z290" s="250"/>
      <c r="AA290" s="250"/>
      <c r="AB290" s="250"/>
      <c r="AC290" s="250"/>
      <c r="AD290" s="250"/>
      <c r="AE290" s="250"/>
      <c r="AF290" s="250"/>
      <c r="AG290" s="250"/>
      <c r="AH290" s="250"/>
      <c r="AI290" s="250"/>
      <c r="AJ290" s="250"/>
      <c r="AK290" s="250"/>
      <c r="AL290" s="250"/>
      <c r="AM290" s="250"/>
      <c r="AN290" s="250"/>
      <c r="AO290" s="250"/>
      <c r="AP290" s="250"/>
      <c r="AQ290" s="250"/>
    </row>
    <row r="291" spans="1:43" s="239" customFormat="1" ht="27" customHeight="1" thickBot="1" x14ac:dyDescent="0.25">
      <c r="A291" s="13"/>
      <c r="B291" s="333" t="s">
        <v>977</v>
      </c>
      <c r="C291" s="327" t="s">
        <v>978</v>
      </c>
      <c r="D291" s="327" t="s">
        <v>986</v>
      </c>
      <c r="E291" s="334" t="s">
        <v>980</v>
      </c>
      <c r="F291" s="309"/>
      <c r="G291" s="240"/>
      <c r="H291" s="240"/>
      <c r="I291" s="240"/>
      <c r="J291" s="240"/>
      <c r="K291" s="240"/>
      <c r="L291" s="241"/>
      <c r="M291" s="241"/>
      <c r="N291" s="241"/>
      <c r="O291" s="241"/>
      <c r="P291" s="241"/>
      <c r="Q291" s="241"/>
      <c r="R291" s="241"/>
      <c r="S291" s="241"/>
      <c r="T291" s="241"/>
      <c r="U291" s="241"/>
      <c r="V291" s="241"/>
      <c r="W291" s="241"/>
      <c r="X291" s="241"/>
      <c r="Y291" s="279"/>
      <c r="Z291" s="279"/>
      <c r="AA291" s="279"/>
      <c r="AB291" s="279"/>
      <c r="AC291" s="279"/>
      <c r="AD291" s="279"/>
      <c r="AE291" s="279"/>
      <c r="AF291" s="279"/>
      <c r="AG291" s="279"/>
      <c r="AH291" s="279"/>
      <c r="AI291" s="279"/>
      <c r="AJ291" s="279"/>
      <c r="AK291" s="279"/>
      <c r="AL291" s="279"/>
      <c r="AM291" s="279"/>
      <c r="AN291" s="279"/>
      <c r="AO291" s="279"/>
      <c r="AP291" s="279"/>
      <c r="AQ291" s="279"/>
    </row>
    <row r="292" spans="1:43" ht="21.75" customHeight="1" x14ac:dyDescent="0.2">
      <c r="A292" s="311"/>
      <c r="B292" s="3306" t="s">
        <v>932</v>
      </c>
      <c r="C292" s="3307"/>
      <c r="D292" s="3307"/>
      <c r="E292" s="3308"/>
      <c r="F292" s="1816"/>
      <c r="G292" s="252"/>
      <c r="H292" s="252"/>
      <c r="I292" s="252"/>
      <c r="J292" s="252"/>
      <c r="K292" s="13"/>
      <c r="L292" s="14"/>
      <c r="M292" s="14"/>
      <c r="N292" s="14"/>
      <c r="O292" s="14"/>
      <c r="P292" s="14"/>
      <c r="Q292" s="14"/>
      <c r="R292" s="14"/>
      <c r="S292" s="14"/>
      <c r="T292" s="14"/>
      <c r="U292" s="14"/>
      <c r="V292" s="14"/>
      <c r="W292" s="14"/>
      <c r="X292" s="14"/>
      <c r="Y292" s="250"/>
      <c r="Z292" s="250"/>
      <c r="AA292" s="250"/>
      <c r="AB292" s="250"/>
      <c r="AC292" s="250"/>
      <c r="AD292" s="250"/>
      <c r="AE292" s="250"/>
      <c r="AF292" s="250"/>
      <c r="AG292" s="250"/>
      <c r="AH292" s="250"/>
      <c r="AI292" s="250"/>
      <c r="AJ292" s="250"/>
      <c r="AK292" s="250"/>
      <c r="AL292" s="250"/>
      <c r="AM292" s="250"/>
      <c r="AN292" s="250"/>
      <c r="AO292" s="250"/>
      <c r="AP292" s="250"/>
      <c r="AQ292" s="250"/>
    </row>
    <row r="293" spans="1:43" s="239" customFormat="1" ht="140" x14ac:dyDescent="0.2">
      <c r="A293" s="240"/>
      <c r="B293" s="2802" t="s">
        <v>5518</v>
      </c>
      <c r="C293" s="2803" t="s">
        <v>981</v>
      </c>
      <c r="D293" s="2806" t="s">
        <v>5519</v>
      </c>
      <c r="E293" s="365" t="s">
        <v>5525</v>
      </c>
      <c r="F293" s="309"/>
      <c r="G293" s="240"/>
      <c r="H293" s="240"/>
      <c r="I293" s="240"/>
      <c r="J293" s="240"/>
      <c r="K293" s="240"/>
      <c r="L293" s="241"/>
      <c r="M293" s="241"/>
      <c r="N293" s="241"/>
      <c r="O293" s="241"/>
      <c r="P293" s="241"/>
      <c r="Q293" s="241"/>
      <c r="R293" s="241"/>
      <c r="S293" s="241"/>
      <c r="T293" s="241"/>
      <c r="U293" s="241"/>
      <c r="V293" s="241"/>
      <c r="W293" s="241"/>
      <c r="X293" s="241"/>
      <c r="Y293" s="279"/>
      <c r="Z293" s="279"/>
      <c r="AA293" s="279"/>
      <c r="AB293" s="279"/>
      <c r="AC293" s="279"/>
      <c r="AD293" s="279"/>
      <c r="AE293" s="279"/>
      <c r="AF293" s="279"/>
      <c r="AG293" s="279"/>
      <c r="AH293" s="279"/>
      <c r="AI293" s="279"/>
      <c r="AJ293" s="279"/>
      <c r="AK293" s="279"/>
      <c r="AL293" s="279"/>
      <c r="AM293" s="279"/>
      <c r="AN293" s="279"/>
      <c r="AO293" s="279"/>
      <c r="AP293" s="279"/>
      <c r="AQ293" s="279"/>
    </row>
    <row r="294" spans="1:43" s="239" customFormat="1" ht="42" customHeight="1" x14ac:dyDescent="0.2">
      <c r="A294" s="240"/>
      <c r="B294" s="2780" t="s">
        <v>5259</v>
      </c>
      <c r="C294" s="2781" t="s">
        <v>981</v>
      </c>
      <c r="D294" s="2784" t="s">
        <v>5313</v>
      </c>
      <c r="E294" s="365" t="s">
        <v>5314</v>
      </c>
      <c r="F294" s="309"/>
      <c r="G294" s="240"/>
      <c r="H294" s="240"/>
      <c r="I294" s="240"/>
      <c r="J294" s="240"/>
      <c r="K294" s="240"/>
      <c r="L294" s="241"/>
      <c r="M294" s="241"/>
      <c r="N294" s="241"/>
      <c r="O294" s="241"/>
      <c r="P294" s="241"/>
      <c r="Q294" s="241"/>
      <c r="R294" s="241"/>
      <c r="S294" s="241"/>
      <c r="T294" s="241"/>
      <c r="U294" s="241"/>
      <c r="V294" s="241"/>
      <c r="W294" s="241"/>
      <c r="X294" s="241"/>
      <c r="Y294" s="279"/>
      <c r="Z294" s="279"/>
      <c r="AA294" s="279"/>
      <c r="AB294" s="279"/>
      <c r="AC294" s="279"/>
      <c r="AD294" s="279"/>
      <c r="AE294" s="279"/>
      <c r="AF294" s="279"/>
      <c r="AG294" s="279"/>
      <c r="AH294" s="279"/>
      <c r="AI294" s="279"/>
      <c r="AJ294" s="279"/>
      <c r="AK294" s="279"/>
      <c r="AL294" s="279"/>
      <c r="AM294" s="279"/>
      <c r="AN294" s="279"/>
      <c r="AO294" s="279"/>
      <c r="AP294" s="279"/>
      <c r="AQ294" s="279"/>
    </row>
    <row r="295" spans="1:43" s="239" customFormat="1" ht="42" customHeight="1" x14ac:dyDescent="0.2">
      <c r="A295" s="240"/>
      <c r="B295" s="2780" t="s">
        <v>5259</v>
      </c>
      <c r="C295" s="2781" t="s">
        <v>981</v>
      </c>
      <c r="D295" s="2784" t="s">
        <v>5315</v>
      </c>
      <c r="E295" s="365" t="s">
        <v>5316</v>
      </c>
      <c r="F295" s="309"/>
      <c r="G295" s="240"/>
      <c r="H295" s="240"/>
      <c r="I295" s="240"/>
      <c r="J295" s="240"/>
      <c r="K295" s="240"/>
      <c r="L295" s="241"/>
      <c r="M295" s="241"/>
      <c r="N295" s="241"/>
      <c r="O295" s="241"/>
      <c r="P295" s="241"/>
      <c r="Q295" s="241"/>
      <c r="R295" s="241"/>
      <c r="S295" s="241"/>
      <c r="T295" s="241"/>
      <c r="U295" s="241"/>
      <c r="V295" s="241"/>
      <c r="W295" s="241"/>
      <c r="X295" s="241"/>
      <c r="Y295" s="279"/>
      <c r="Z295" s="279"/>
      <c r="AA295" s="279"/>
      <c r="AB295" s="279"/>
      <c r="AC295" s="279"/>
      <c r="AD295" s="279"/>
      <c r="AE295" s="279"/>
      <c r="AF295" s="279"/>
      <c r="AG295" s="279"/>
      <c r="AH295" s="279"/>
      <c r="AI295" s="279"/>
      <c r="AJ295" s="279"/>
      <c r="AK295" s="279"/>
      <c r="AL295" s="279"/>
      <c r="AM295" s="279"/>
      <c r="AN295" s="279"/>
      <c r="AO295" s="279"/>
      <c r="AP295" s="279"/>
      <c r="AQ295" s="279"/>
    </row>
    <row r="296" spans="1:43" s="239" customFormat="1" ht="42" customHeight="1" x14ac:dyDescent="0.2">
      <c r="A296" s="240"/>
      <c r="B296" s="2771" t="s">
        <v>5259</v>
      </c>
      <c r="C296" s="2772" t="s">
        <v>981</v>
      </c>
      <c r="D296" s="2775" t="s">
        <v>5254</v>
      </c>
      <c r="E296" s="365" t="s">
        <v>5255</v>
      </c>
      <c r="F296" s="309"/>
      <c r="G296" s="240"/>
      <c r="H296" s="240"/>
      <c r="I296" s="240"/>
      <c r="J296" s="240"/>
      <c r="K296" s="240"/>
      <c r="L296" s="241"/>
      <c r="M296" s="241"/>
      <c r="N296" s="241"/>
      <c r="O296" s="241"/>
      <c r="P296" s="241"/>
      <c r="Q296" s="241"/>
      <c r="R296" s="241"/>
      <c r="S296" s="241"/>
      <c r="T296" s="241"/>
      <c r="U296" s="241"/>
      <c r="V296" s="241"/>
      <c r="W296" s="241"/>
      <c r="X296" s="241"/>
      <c r="Y296" s="279"/>
      <c r="Z296" s="279"/>
      <c r="AA296" s="279"/>
      <c r="AB296" s="279"/>
      <c r="AC296" s="279"/>
      <c r="AD296" s="279"/>
      <c r="AE296" s="279"/>
      <c r="AF296" s="279"/>
      <c r="AG296" s="279"/>
      <c r="AH296" s="279"/>
      <c r="AI296" s="279"/>
      <c r="AJ296" s="279"/>
      <c r="AK296" s="279"/>
      <c r="AL296" s="279"/>
      <c r="AM296" s="279"/>
      <c r="AN296" s="279"/>
      <c r="AO296" s="279"/>
      <c r="AP296" s="279"/>
      <c r="AQ296" s="279"/>
    </row>
    <row r="297" spans="1:43" s="239" customFormat="1" ht="42" customHeight="1" x14ac:dyDescent="0.2">
      <c r="A297" s="240"/>
      <c r="B297" s="2771" t="s">
        <v>5252</v>
      </c>
      <c r="C297" s="2772" t="s">
        <v>981</v>
      </c>
      <c r="D297" s="2775" t="s">
        <v>5260</v>
      </c>
      <c r="E297" s="365" t="s">
        <v>5253</v>
      </c>
      <c r="F297" s="309"/>
      <c r="G297" s="240"/>
      <c r="H297" s="240"/>
      <c r="I297" s="240"/>
      <c r="J297" s="240"/>
      <c r="K297" s="240"/>
      <c r="L297" s="241"/>
      <c r="M297" s="241"/>
      <c r="N297" s="241"/>
      <c r="O297" s="241"/>
      <c r="P297" s="241"/>
      <c r="Q297" s="241"/>
      <c r="R297" s="241"/>
      <c r="S297" s="241"/>
      <c r="T297" s="241"/>
      <c r="U297" s="241"/>
      <c r="V297" s="241"/>
      <c r="W297" s="241"/>
      <c r="X297" s="241"/>
      <c r="Y297" s="279"/>
      <c r="Z297" s="279"/>
      <c r="AA297" s="279"/>
      <c r="AB297" s="279"/>
      <c r="AC297" s="279"/>
      <c r="AD297" s="279"/>
      <c r="AE297" s="279"/>
      <c r="AF297" s="279"/>
      <c r="AG297" s="279"/>
      <c r="AH297" s="279"/>
      <c r="AI297" s="279"/>
      <c r="AJ297" s="279"/>
      <c r="AK297" s="279"/>
      <c r="AL297" s="279"/>
      <c r="AM297" s="279"/>
      <c r="AN297" s="279"/>
      <c r="AO297" s="279"/>
      <c r="AP297" s="279"/>
      <c r="AQ297" s="279"/>
    </row>
    <row r="298" spans="1:43" s="239" customFormat="1" ht="84" x14ac:dyDescent="0.2">
      <c r="A298" s="240"/>
      <c r="B298" s="2756" t="s">
        <v>5186</v>
      </c>
      <c r="C298" s="2757" t="s">
        <v>981</v>
      </c>
      <c r="D298" s="2760" t="s">
        <v>5187</v>
      </c>
      <c r="E298" s="365" t="s">
        <v>5188</v>
      </c>
      <c r="F298" s="309"/>
      <c r="G298" s="240"/>
      <c r="H298" s="240"/>
      <c r="I298" s="240"/>
      <c r="J298" s="240"/>
      <c r="K298" s="240"/>
      <c r="L298" s="241"/>
      <c r="M298" s="241"/>
      <c r="N298" s="241"/>
      <c r="O298" s="241"/>
      <c r="P298" s="241"/>
      <c r="Q298" s="241"/>
      <c r="R298" s="241"/>
      <c r="S298" s="241"/>
      <c r="T298" s="241"/>
      <c r="U298" s="241"/>
      <c r="V298" s="241"/>
      <c r="W298" s="241"/>
      <c r="X298" s="241"/>
      <c r="Y298" s="279"/>
      <c r="Z298" s="279"/>
      <c r="AA298" s="279"/>
      <c r="AB298" s="279"/>
      <c r="AC298" s="279"/>
      <c r="AD298" s="279"/>
      <c r="AE298" s="279"/>
      <c r="AF298" s="279"/>
      <c r="AG298" s="279"/>
      <c r="AH298" s="279"/>
      <c r="AI298" s="279"/>
      <c r="AJ298" s="279"/>
      <c r="AK298" s="279"/>
      <c r="AL298" s="279"/>
      <c r="AM298" s="279"/>
      <c r="AN298" s="279"/>
      <c r="AO298" s="279"/>
      <c r="AP298" s="279"/>
      <c r="AQ298" s="279"/>
    </row>
    <row r="299" spans="1:43" s="239" customFormat="1" ht="56.25" customHeight="1" x14ac:dyDescent="0.2">
      <c r="A299" s="240"/>
      <c r="B299" s="2756" t="s">
        <v>5184</v>
      </c>
      <c r="C299" s="2757" t="s">
        <v>981</v>
      </c>
      <c r="D299" s="2760" t="s">
        <v>5198</v>
      </c>
      <c r="E299" s="365" t="s">
        <v>5185</v>
      </c>
      <c r="F299" s="309"/>
      <c r="G299" s="240"/>
      <c r="H299" s="240"/>
      <c r="I299" s="240"/>
      <c r="J299" s="240"/>
      <c r="K299" s="240"/>
      <c r="L299" s="241"/>
      <c r="M299" s="241"/>
      <c r="N299" s="241"/>
      <c r="O299" s="241"/>
      <c r="P299" s="241"/>
      <c r="Q299" s="241"/>
      <c r="R299" s="241"/>
      <c r="S299" s="241"/>
      <c r="T299" s="241"/>
      <c r="U299" s="241"/>
      <c r="V299" s="241"/>
      <c r="W299" s="241"/>
      <c r="X299" s="241"/>
      <c r="Y299" s="279"/>
      <c r="Z299" s="279"/>
      <c r="AA299" s="279"/>
      <c r="AB299" s="279"/>
      <c r="AC299" s="279"/>
      <c r="AD299" s="279"/>
      <c r="AE299" s="279"/>
      <c r="AF299" s="279"/>
      <c r="AG299" s="279"/>
      <c r="AH299" s="279"/>
      <c r="AI299" s="279"/>
      <c r="AJ299" s="279"/>
      <c r="AK299" s="279"/>
      <c r="AL299" s="279"/>
      <c r="AM299" s="279"/>
      <c r="AN299" s="279"/>
      <c r="AO299" s="279"/>
      <c r="AP299" s="279"/>
      <c r="AQ299" s="279"/>
    </row>
    <row r="300" spans="1:43" s="239" customFormat="1" ht="56.25" customHeight="1" x14ac:dyDescent="0.2">
      <c r="A300" s="240"/>
      <c r="B300" s="2756" t="s">
        <v>5181</v>
      </c>
      <c r="C300" s="2757" t="s">
        <v>981</v>
      </c>
      <c r="D300" s="2760" t="s">
        <v>5182</v>
      </c>
      <c r="E300" s="365" t="s">
        <v>5183</v>
      </c>
      <c r="F300" s="309"/>
      <c r="G300" s="240"/>
      <c r="H300" s="240"/>
      <c r="I300" s="240"/>
      <c r="J300" s="240"/>
      <c r="K300" s="240"/>
      <c r="L300" s="241"/>
      <c r="M300" s="241"/>
      <c r="N300" s="241"/>
      <c r="O300" s="241"/>
      <c r="P300" s="241"/>
      <c r="Q300" s="241"/>
      <c r="R300" s="241"/>
      <c r="S300" s="241"/>
      <c r="T300" s="241"/>
      <c r="U300" s="241"/>
      <c r="V300" s="241"/>
      <c r="W300" s="241"/>
      <c r="X300" s="241"/>
      <c r="Y300" s="279"/>
      <c r="Z300" s="279"/>
      <c r="AA300" s="279"/>
      <c r="AB300" s="279"/>
      <c r="AC300" s="279"/>
      <c r="AD300" s="279"/>
      <c r="AE300" s="279"/>
      <c r="AF300" s="279"/>
      <c r="AG300" s="279"/>
      <c r="AH300" s="279"/>
      <c r="AI300" s="279"/>
      <c r="AJ300" s="279"/>
      <c r="AK300" s="279"/>
      <c r="AL300" s="279"/>
      <c r="AM300" s="279"/>
      <c r="AN300" s="279"/>
      <c r="AO300" s="279"/>
      <c r="AP300" s="279"/>
      <c r="AQ300" s="279"/>
    </row>
    <row r="301" spans="1:43" s="239" customFormat="1" ht="56.25" customHeight="1" x14ac:dyDescent="0.2">
      <c r="A301" s="240"/>
      <c r="B301" s="2712" t="s">
        <v>4998</v>
      </c>
      <c r="C301" s="2713" t="s">
        <v>981</v>
      </c>
      <c r="D301" s="2717" t="s">
        <v>4999</v>
      </c>
      <c r="E301" s="365" t="s">
        <v>5000</v>
      </c>
      <c r="F301" s="309"/>
      <c r="G301" s="240"/>
      <c r="H301" s="240"/>
      <c r="I301" s="240"/>
      <c r="J301" s="240"/>
      <c r="K301" s="240"/>
      <c r="L301" s="241"/>
      <c r="M301" s="241"/>
      <c r="N301" s="241"/>
      <c r="O301" s="241"/>
      <c r="P301" s="241"/>
      <c r="Q301" s="241"/>
      <c r="R301" s="241"/>
      <c r="S301" s="241"/>
      <c r="T301" s="241"/>
      <c r="U301" s="241"/>
      <c r="V301" s="241"/>
      <c r="W301" s="241"/>
      <c r="X301" s="241"/>
      <c r="Y301" s="279"/>
      <c r="Z301" s="279"/>
      <c r="AA301" s="279"/>
      <c r="AB301" s="279"/>
      <c r="AC301" s="279"/>
      <c r="AD301" s="279"/>
      <c r="AE301" s="279"/>
      <c r="AF301" s="279"/>
      <c r="AG301" s="279"/>
      <c r="AH301" s="279"/>
      <c r="AI301" s="279"/>
      <c r="AJ301" s="279"/>
      <c r="AK301" s="279"/>
      <c r="AL301" s="279"/>
      <c r="AM301" s="279"/>
      <c r="AN301" s="279"/>
      <c r="AO301" s="279"/>
      <c r="AP301" s="279"/>
      <c r="AQ301" s="279"/>
    </row>
    <row r="302" spans="1:43" s="239" customFormat="1" ht="56.25" customHeight="1" x14ac:dyDescent="0.2">
      <c r="A302" s="240"/>
      <c r="B302" s="2712" t="s">
        <v>4995</v>
      </c>
      <c r="C302" s="2713" t="s">
        <v>981</v>
      </c>
      <c r="D302" s="2717" t="s">
        <v>4996</v>
      </c>
      <c r="E302" s="365" t="s">
        <v>4997</v>
      </c>
      <c r="F302" s="309"/>
      <c r="G302" s="240"/>
      <c r="H302" s="240"/>
      <c r="I302" s="240"/>
      <c r="J302" s="240"/>
      <c r="K302" s="240"/>
      <c r="L302" s="241"/>
      <c r="M302" s="241"/>
      <c r="N302" s="241"/>
      <c r="O302" s="241"/>
      <c r="P302" s="241"/>
      <c r="Q302" s="241"/>
      <c r="R302" s="241"/>
      <c r="S302" s="241"/>
      <c r="T302" s="241"/>
      <c r="U302" s="241"/>
      <c r="V302" s="241"/>
      <c r="W302" s="241"/>
      <c r="X302" s="241"/>
      <c r="Y302" s="279"/>
      <c r="Z302" s="279"/>
      <c r="AA302" s="279"/>
      <c r="AB302" s="279"/>
      <c r="AC302" s="279"/>
      <c r="AD302" s="279"/>
      <c r="AE302" s="279"/>
      <c r="AF302" s="279"/>
      <c r="AG302" s="279"/>
      <c r="AH302" s="279"/>
      <c r="AI302" s="279"/>
      <c r="AJ302" s="279"/>
      <c r="AK302" s="279"/>
      <c r="AL302" s="279"/>
      <c r="AM302" s="279"/>
      <c r="AN302" s="279"/>
      <c r="AO302" s="279"/>
      <c r="AP302" s="279"/>
      <c r="AQ302" s="279"/>
    </row>
    <row r="303" spans="1:43" s="239" customFormat="1" ht="47.25" customHeight="1" x14ac:dyDescent="0.2">
      <c r="A303" s="240"/>
      <c r="B303" s="2224" t="s">
        <v>4332</v>
      </c>
      <c r="C303" s="2225" t="s">
        <v>981</v>
      </c>
      <c r="D303" s="2228" t="s">
        <v>4731</v>
      </c>
      <c r="E303" s="365" t="s">
        <v>4732</v>
      </c>
      <c r="F303" s="309"/>
      <c r="G303" s="240"/>
      <c r="H303" s="240"/>
      <c r="I303" s="240"/>
      <c r="J303" s="240"/>
      <c r="K303" s="240"/>
      <c r="L303" s="241"/>
      <c r="M303" s="241"/>
      <c r="N303" s="241"/>
      <c r="O303" s="241"/>
      <c r="P303" s="241"/>
      <c r="Q303" s="241"/>
      <c r="R303" s="241"/>
      <c r="S303" s="241"/>
      <c r="T303" s="241"/>
      <c r="U303" s="241"/>
      <c r="V303" s="241"/>
      <c r="W303" s="241"/>
      <c r="X303" s="241"/>
      <c r="Y303" s="279"/>
      <c r="Z303" s="279"/>
      <c r="AA303" s="279"/>
      <c r="AB303" s="279"/>
      <c r="AC303" s="279"/>
      <c r="AD303" s="279"/>
      <c r="AE303" s="279"/>
      <c r="AF303" s="279"/>
      <c r="AG303" s="279"/>
      <c r="AH303" s="279"/>
      <c r="AI303" s="279"/>
      <c r="AJ303" s="279"/>
      <c r="AK303" s="279"/>
      <c r="AL303" s="279"/>
      <c r="AM303" s="279"/>
      <c r="AN303" s="279"/>
      <c r="AO303" s="279"/>
      <c r="AP303" s="279"/>
      <c r="AQ303" s="279"/>
    </row>
    <row r="304" spans="1:43" s="239" customFormat="1" ht="47.25" customHeight="1" x14ac:dyDescent="0.2">
      <c r="A304" s="240"/>
      <c r="B304" s="851" t="s">
        <v>4332</v>
      </c>
      <c r="C304" s="853" t="s">
        <v>981</v>
      </c>
      <c r="D304" s="863" t="s">
        <v>4334</v>
      </c>
      <c r="E304" s="365" t="s">
        <v>4333</v>
      </c>
      <c r="F304" s="309"/>
      <c r="G304" s="240"/>
      <c r="H304" s="240"/>
      <c r="I304" s="240"/>
      <c r="J304" s="240"/>
      <c r="K304" s="240"/>
      <c r="L304" s="241"/>
      <c r="M304" s="241"/>
      <c r="N304" s="241"/>
      <c r="O304" s="241"/>
      <c r="P304" s="241"/>
      <c r="Q304" s="241"/>
      <c r="R304" s="241"/>
      <c r="S304" s="241"/>
      <c r="T304" s="241"/>
      <c r="U304" s="241"/>
      <c r="V304" s="241"/>
      <c r="W304" s="241"/>
      <c r="X304" s="241"/>
      <c r="Y304" s="279"/>
      <c r="Z304" s="279"/>
      <c r="AA304" s="279"/>
      <c r="AB304" s="279"/>
      <c r="AC304" s="279"/>
      <c r="AD304" s="279"/>
      <c r="AE304" s="279"/>
      <c r="AF304" s="279"/>
      <c r="AG304" s="279"/>
      <c r="AH304" s="279"/>
      <c r="AI304" s="279"/>
      <c r="AJ304" s="279"/>
      <c r="AK304" s="279"/>
      <c r="AL304" s="279"/>
      <c r="AM304" s="279"/>
      <c r="AN304" s="279"/>
      <c r="AO304" s="279"/>
      <c r="AP304" s="279"/>
      <c r="AQ304" s="279"/>
    </row>
    <row r="305" spans="1:43" s="239" customFormat="1" ht="47.25" customHeight="1" x14ac:dyDescent="0.2">
      <c r="A305" s="240"/>
      <c r="B305" s="851" t="s">
        <v>4186</v>
      </c>
      <c r="C305" s="853" t="s">
        <v>981</v>
      </c>
      <c r="D305" s="863" t="s">
        <v>4187</v>
      </c>
      <c r="E305" s="365" t="s">
        <v>4188</v>
      </c>
      <c r="F305" s="309"/>
      <c r="G305" s="240"/>
      <c r="H305" s="240"/>
      <c r="I305" s="240"/>
      <c r="J305" s="240"/>
      <c r="K305" s="240"/>
      <c r="L305" s="241"/>
      <c r="M305" s="241"/>
      <c r="N305" s="241"/>
      <c r="O305" s="241"/>
      <c r="P305" s="241"/>
      <c r="Q305" s="241"/>
      <c r="R305" s="241"/>
      <c r="S305" s="241"/>
      <c r="T305" s="241"/>
      <c r="U305" s="241"/>
      <c r="V305" s="241"/>
      <c r="W305" s="241"/>
      <c r="X305" s="241"/>
      <c r="Y305" s="279"/>
      <c r="Z305" s="279"/>
      <c r="AA305" s="279"/>
      <c r="AB305" s="279"/>
      <c r="AC305" s="279"/>
      <c r="AD305" s="279"/>
      <c r="AE305" s="279"/>
      <c r="AF305" s="279"/>
      <c r="AG305" s="279"/>
      <c r="AH305" s="279"/>
      <c r="AI305" s="279"/>
      <c r="AJ305" s="279"/>
      <c r="AK305" s="279"/>
      <c r="AL305" s="279"/>
      <c r="AM305" s="279"/>
      <c r="AN305" s="279"/>
      <c r="AO305" s="279"/>
      <c r="AP305" s="279"/>
      <c r="AQ305" s="279"/>
    </row>
    <row r="306" spans="1:43" s="239" customFormat="1" ht="47.25" customHeight="1" x14ac:dyDescent="0.2">
      <c r="A306" s="240"/>
      <c r="B306" s="851" t="s">
        <v>4016</v>
      </c>
      <c r="C306" s="853" t="s">
        <v>981</v>
      </c>
      <c r="D306" s="863" t="s">
        <v>4017</v>
      </c>
      <c r="E306" s="365" t="s">
        <v>4018</v>
      </c>
      <c r="F306" s="309"/>
      <c r="G306" s="240"/>
      <c r="H306" s="240"/>
      <c r="I306" s="240"/>
      <c r="J306" s="240"/>
      <c r="K306" s="240"/>
      <c r="L306" s="241"/>
      <c r="M306" s="241"/>
      <c r="N306" s="241"/>
      <c r="O306" s="241"/>
      <c r="P306" s="241"/>
      <c r="Q306" s="241"/>
      <c r="R306" s="241"/>
      <c r="S306" s="241"/>
      <c r="T306" s="241"/>
      <c r="U306" s="241"/>
      <c r="V306" s="241"/>
      <c r="W306" s="241"/>
      <c r="X306" s="241"/>
      <c r="Y306" s="279"/>
      <c r="Z306" s="279"/>
      <c r="AA306" s="279"/>
      <c r="AB306" s="279"/>
      <c r="AC306" s="279"/>
      <c r="AD306" s="279"/>
      <c r="AE306" s="279"/>
      <c r="AF306" s="279"/>
      <c r="AG306" s="279"/>
      <c r="AH306" s="279"/>
      <c r="AI306" s="279"/>
      <c r="AJ306" s="279"/>
      <c r="AK306" s="279"/>
      <c r="AL306" s="279"/>
      <c r="AM306" s="279"/>
      <c r="AN306" s="279"/>
      <c r="AO306" s="279"/>
      <c r="AP306" s="279"/>
      <c r="AQ306" s="279"/>
    </row>
    <row r="307" spans="1:43" s="239" customFormat="1" ht="47.25" customHeight="1" x14ac:dyDescent="0.2">
      <c r="A307" s="240"/>
      <c r="B307" s="851" t="s">
        <v>4013</v>
      </c>
      <c r="C307" s="853" t="s">
        <v>981</v>
      </c>
      <c r="D307" s="863" t="s">
        <v>4014</v>
      </c>
      <c r="E307" s="365" t="s">
        <v>4015</v>
      </c>
      <c r="F307" s="309"/>
      <c r="G307" s="240"/>
      <c r="H307" s="240"/>
      <c r="I307" s="240"/>
      <c r="J307" s="240"/>
      <c r="K307" s="240"/>
      <c r="L307" s="241"/>
      <c r="M307" s="241"/>
      <c r="N307" s="241"/>
      <c r="O307" s="241"/>
      <c r="P307" s="241"/>
      <c r="Q307" s="241"/>
      <c r="R307" s="241"/>
      <c r="S307" s="241"/>
      <c r="T307" s="241"/>
      <c r="U307" s="241"/>
      <c r="V307" s="241"/>
      <c r="W307" s="241"/>
      <c r="X307" s="241"/>
      <c r="Y307" s="279"/>
      <c r="Z307" s="279"/>
      <c r="AA307" s="279"/>
      <c r="AB307" s="279"/>
      <c r="AC307" s="279"/>
      <c r="AD307" s="279"/>
      <c r="AE307" s="279"/>
      <c r="AF307" s="279"/>
      <c r="AG307" s="279"/>
      <c r="AH307" s="279"/>
      <c r="AI307" s="279"/>
      <c r="AJ307" s="279"/>
      <c r="AK307" s="279"/>
      <c r="AL307" s="279"/>
      <c r="AM307" s="279"/>
      <c r="AN307" s="279"/>
      <c r="AO307" s="279"/>
      <c r="AP307" s="279"/>
      <c r="AQ307" s="279"/>
    </row>
    <row r="308" spans="1:43" s="239" customFormat="1" ht="72.75" customHeight="1" x14ac:dyDescent="0.2">
      <c r="A308" s="240"/>
      <c r="B308" s="851" t="s">
        <v>3480</v>
      </c>
      <c r="C308" s="853" t="s">
        <v>981</v>
      </c>
      <c r="D308" s="863" t="s">
        <v>3561</v>
      </c>
      <c r="E308" s="365" t="s">
        <v>3481</v>
      </c>
      <c r="F308" s="309"/>
      <c r="G308" s="240"/>
      <c r="H308" s="240"/>
      <c r="I308" s="240"/>
      <c r="J308" s="240"/>
      <c r="K308" s="240"/>
      <c r="L308" s="241"/>
      <c r="M308" s="241"/>
      <c r="N308" s="241"/>
      <c r="O308" s="241"/>
      <c r="P308" s="241"/>
      <c r="Q308" s="241"/>
      <c r="R308" s="241"/>
      <c r="S308" s="241"/>
      <c r="T308" s="241"/>
      <c r="U308" s="241"/>
      <c r="V308" s="241"/>
      <c r="W308" s="241"/>
      <c r="X308" s="241"/>
      <c r="Y308" s="279"/>
      <c r="Z308" s="279"/>
      <c r="AA308" s="279"/>
      <c r="AB308" s="279"/>
      <c r="AC308" s="279"/>
      <c r="AD308" s="279"/>
      <c r="AE308" s="279"/>
      <c r="AF308" s="279"/>
      <c r="AG308" s="279"/>
      <c r="AH308" s="279"/>
      <c r="AI308" s="279"/>
      <c r="AJ308" s="279"/>
      <c r="AK308" s="279"/>
      <c r="AL308" s="279"/>
      <c r="AM308" s="279"/>
      <c r="AN308" s="279"/>
      <c r="AO308" s="279"/>
      <c r="AP308" s="279"/>
      <c r="AQ308" s="279"/>
    </row>
    <row r="309" spans="1:43" s="239" customFormat="1" ht="72.75" customHeight="1" x14ac:dyDescent="0.2">
      <c r="A309" s="240"/>
      <c r="B309" s="851" t="s">
        <v>3468</v>
      </c>
      <c r="C309" s="853" t="s">
        <v>981</v>
      </c>
      <c r="D309" s="863" t="s">
        <v>3469</v>
      </c>
      <c r="E309" s="365" t="s">
        <v>3470</v>
      </c>
      <c r="F309" s="309"/>
      <c r="G309" s="240"/>
      <c r="H309" s="240"/>
      <c r="I309" s="240"/>
      <c r="J309" s="240"/>
      <c r="K309" s="240"/>
      <c r="L309" s="241"/>
      <c r="M309" s="241"/>
      <c r="N309" s="241"/>
      <c r="O309" s="241"/>
      <c r="P309" s="241"/>
      <c r="Q309" s="241"/>
      <c r="R309" s="241"/>
      <c r="S309" s="241"/>
      <c r="T309" s="241"/>
      <c r="U309" s="241"/>
      <c r="V309" s="241"/>
      <c r="W309" s="241"/>
      <c r="X309" s="241"/>
      <c r="Y309" s="279"/>
      <c r="Z309" s="279"/>
      <c r="AA309" s="279"/>
      <c r="AB309" s="279"/>
      <c r="AC309" s="279"/>
      <c r="AD309" s="279"/>
      <c r="AE309" s="279"/>
      <c r="AF309" s="279"/>
      <c r="AG309" s="279"/>
      <c r="AH309" s="279"/>
      <c r="AI309" s="279"/>
      <c r="AJ309" s="279"/>
      <c r="AK309" s="279"/>
      <c r="AL309" s="279"/>
      <c r="AM309" s="279"/>
      <c r="AN309" s="279"/>
      <c r="AO309" s="279"/>
      <c r="AP309" s="279"/>
      <c r="AQ309" s="279"/>
    </row>
    <row r="310" spans="1:43" s="239" customFormat="1" ht="82.5" customHeight="1" x14ac:dyDescent="0.2">
      <c r="A310" s="240"/>
      <c r="B310" s="851" t="s">
        <v>3088</v>
      </c>
      <c r="C310" s="853" t="s">
        <v>981</v>
      </c>
      <c r="D310" s="863" t="s">
        <v>3089</v>
      </c>
      <c r="E310" s="365" t="s">
        <v>3090</v>
      </c>
      <c r="F310" s="309"/>
      <c r="G310" s="240"/>
      <c r="H310" s="240"/>
      <c r="I310" s="240"/>
      <c r="J310" s="240"/>
      <c r="K310" s="240"/>
      <c r="L310" s="241"/>
      <c r="M310" s="241"/>
      <c r="N310" s="241"/>
      <c r="O310" s="241"/>
      <c r="P310" s="241"/>
      <c r="Q310" s="241"/>
      <c r="R310" s="241"/>
      <c r="S310" s="241"/>
      <c r="T310" s="241"/>
      <c r="U310" s="241"/>
      <c r="V310" s="241"/>
      <c r="W310" s="241"/>
      <c r="X310" s="241"/>
      <c r="Y310" s="279"/>
      <c r="Z310" s="279"/>
      <c r="AA310" s="279"/>
      <c r="AB310" s="279"/>
      <c r="AC310" s="279"/>
      <c r="AD310" s="279"/>
      <c r="AE310" s="279"/>
      <c r="AF310" s="279"/>
      <c r="AG310" s="279"/>
      <c r="AH310" s="279"/>
      <c r="AI310" s="279"/>
      <c r="AJ310" s="279"/>
      <c r="AK310" s="279"/>
      <c r="AL310" s="279"/>
      <c r="AM310" s="279"/>
      <c r="AN310" s="279"/>
      <c r="AO310" s="279"/>
      <c r="AP310" s="279"/>
      <c r="AQ310" s="279"/>
    </row>
    <row r="311" spans="1:43" s="239" customFormat="1" ht="52.5" customHeight="1" x14ac:dyDescent="0.2">
      <c r="A311" s="240"/>
      <c r="B311" s="851" t="s">
        <v>2866</v>
      </c>
      <c r="C311" s="853" t="s">
        <v>981</v>
      </c>
      <c r="D311" s="863" t="s">
        <v>2868</v>
      </c>
      <c r="E311" s="365" t="s">
        <v>2869</v>
      </c>
      <c r="F311" s="309"/>
      <c r="G311" s="240"/>
      <c r="H311" s="240"/>
      <c r="I311" s="240"/>
      <c r="J311" s="240"/>
      <c r="K311" s="240"/>
      <c r="L311" s="241"/>
      <c r="M311" s="241"/>
      <c r="N311" s="241"/>
      <c r="O311" s="241"/>
      <c r="P311" s="241"/>
      <c r="Q311" s="241"/>
      <c r="R311" s="241"/>
      <c r="S311" s="241"/>
      <c r="T311" s="241"/>
      <c r="U311" s="241"/>
      <c r="V311" s="241"/>
      <c r="W311" s="241"/>
      <c r="X311" s="241"/>
      <c r="Y311" s="279"/>
      <c r="Z311" s="279"/>
      <c r="AA311" s="279"/>
      <c r="AB311" s="279"/>
      <c r="AC311" s="279"/>
      <c r="AD311" s="279"/>
      <c r="AE311" s="279"/>
      <c r="AF311" s="279"/>
      <c r="AG311" s="279"/>
      <c r="AH311" s="279"/>
      <c r="AI311" s="279"/>
      <c r="AJ311" s="279"/>
      <c r="AK311" s="279"/>
      <c r="AL311" s="279"/>
      <c r="AM311" s="279"/>
      <c r="AN311" s="279"/>
      <c r="AO311" s="279"/>
      <c r="AP311" s="279"/>
      <c r="AQ311" s="279"/>
    </row>
    <row r="312" spans="1:43" s="239" customFormat="1" ht="47.25" customHeight="1" x14ac:dyDescent="0.2">
      <c r="A312" s="240"/>
      <c r="B312" s="851" t="s">
        <v>2849</v>
      </c>
      <c r="C312" s="853" t="s">
        <v>981</v>
      </c>
      <c r="D312" s="863" t="s">
        <v>2867</v>
      </c>
      <c r="E312" s="365" t="s">
        <v>2850</v>
      </c>
      <c r="F312" s="309"/>
      <c r="G312" s="240"/>
      <c r="H312" s="240"/>
      <c r="I312" s="240"/>
      <c r="J312" s="240"/>
      <c r="K312" s="240"/>
      <c r="L312" s="241"/>
      <c r="M312" s="241"/>
      <c r="N312" s="241"/>
      <c r="O312" s="241"/>
      <c r="P312" s="241"/>
      <c r="Q312" s="241"/>
      <c r="R312" s="241"/>
      <c r="S312" s="241"/>
      <c r="T312" s="241"/>
      <c r="U312" s="241"/>
      <c r="V312" s="241"/>
      <c r="W312" s="241"/>
      <c r="X312" s="241"/>
      <c r="Y312" s="279"/>
      <c r="Z312" s="279"/>
      <c r="AA312" s="279"/>
      <c r="AB312" s="279"/>
      <c r="AC312" s="279"/>
      <c r="AD312" s="279"/>
      <c r="AE312" s="279"/>
      <c r="AF312" s="279"/>
      <c r="AG312" s="279"/>
      <c r="AH312" s="279"/>
      <c r="AI312" s="279"/>
      <c r="AJ312" s="279"/>
      <c r="AK312" s="279"/>
      <c r="AL312" s="279"/>
      <c r="AM312" s="279"/>
      <c r="AN312" s="279"/>
      <c r="AO312" s="279"/>
      <c r="AP312" s="279"/>
      <c r="AQ312" s="279"/>
    </row>
    <row r="313" spans="1:43" s="239" customFormat="1" ht="83.25" customHeight="1" x14ac:dyDescent="0.2">
      <c r="A313" s="240"/>
      <c r="B313" s="854" t="s">
        <v>2719</v>
      </c>
      <c r="C313" s="855" t="s">
        <v>981</v>
      </c>
      <c r="D313" s="662" t="s">
        <v>2720</v>
      </c>
      <c r="E313" s="623" t="s">
        <v>2721</v>
      </c>
      <c r="F313" s="309"/>
      <c r="G313" s="240"/>
      <c r="H313" s="240"/>
      <c r="I313" s="240"/>
      <c r="J313" s="240"/>
      <c r="K313" s="240"/>
      <c r="L313" s="241"/>
      <c r="M313" s="241"/>
      <c r="N313" s="241"/>
      <c r="O313" s="241"/>
      <c r="P313" s="241"/>
      <c r="Q313" s="241"/>
      <c r="R313" s="241"/>
      <c r="S313" s="241"/>
      <c r="T313" s="241"/>
      <c r="U313" s="241"/>
      <c r="V313" s="241"/>
      <c r="W313" s="241"/>
      <c r="X313" s="241"/>
      <c r="Y313" s="279"/>
      <c r="Z313" s="279"/>
      <c r="AA313" s="279"/>
      <c r="AB313" s="279"/>
      <c r="AC313" s="279"/>
      <c r="AD313" s="279"/>
      <c r="AE313" s="279"/>
      <c r="AF313" s="279"/>
      <c r="AG313" s="279"/>
      <c r="AH313" s="279"/>
      <c r="AI313" s="279"/>
      <c r="AJ313" s="279"/>
      <c r="AK313" s="279"/>
      <c r="AL313" s="279"/>
      <c r="AM313" s="279"/>
      <c r="AN313" s="279"/>
      <c r="AO313" s="279"/>
      <c r="AP313" s="279"/>
      <c r="AQ313" s="279"/>
    </row>
    <row r="314" spans="1:43" s="239" customFormat="1" ht="27" customHeight="1" x14ac:dyDescent="0.2">
      <c r="A314" s="13"/>
      <c r="B314" s="3364" t="s">
        <v>2570</v>
      </c>
      <c r="C314" s="3361" t="s">
        <v>981</v>
      </c>
      <c r="D314" s="3363" t="s">
        <v>2620</v>
      </c>
      <c r="E314" s="605" t="s">
        <v>2571</v>
      </c>
      <c r="F314" s="309"/>
      <c r="G314" s="240"/>
      <c r="H314" s="240"/>
      <c r="I314" s="240"/>
      <c r="J314" s="240"/>
      <c r="K314" s="240"/>
      <c r="L314" s="241"/>
      <c r="M314" s="241"/>
      <c r="N314" s="241"/>
      <c r="O314" s="241"/>
      <c r="P314" s="241"/>
      <c r="Q314" s="241"/>
      <c r="R314" s="241"/>
      <c r="S314" s="241"/>
      <c r="T314" s="241"/>
      <c r="U314" s="241"/>
      <c r="V314" s="241"/>
      <c r="W314" s="241"/>
      <c r="X314" s="241"/>
      <c r="Y314" s="279"/>
      <c r="Z314" s="279"/>
      <c r="AA314" s="279"/>
      <c r="AB314" s="279"/>
      <c r="AC314" s="279"/>
      <c r="AD314" s="279"/>
      <c r="AE314" s="279"/>
      <c r="AF314" s="279"/>
      <c r="AG314" s="279"/>
      <c r="AH314" s="279"/>
      <c r="AI314" s="279"/>
      <c r="AJ314" s="279"/>
      <c r="AK314" s="279"/>
      <c r="AL314" s="279"/>
      <c r="AM314" s="279"/>
      <c r="AN314" s="279"/>
      <c r="AO314" s="279"/>
      <c r="AP314" s="279"/>
      <c r="AQ314" s="279"/>
    </row>
    <row r="315" spans="1:43" s="239" customFormat="1" ht="27" customHeight="1" x14ac:dyDescent="0.2">
      <c r="A315" s="13"/>
      <c r="B315" s="3330"/>
      <c r="C315" s="3331"/>
      <c r="D315" s="3332"/>
      <c r="E315" s="603" t="s">
        <v>2572</v>
      </c>
      <c r="F315" s="309"/>
      <c r="G315" s="240"/>
      <c r="H315" s="240"/>
      <c r="I315" s="240"/>
      <c r="J315" s="240"/>
      <c r="K315" s="240"/>
      <c r="L315" s="241"/>
      <c r="M315" s="241"/>
      <c r="N315" s="241"/>
      <c r="O315" s="241"/>
      <c r="P315" s="241"/>
      <c r="Q315" s="241"/>
      <c r="R315" s="241"/>
      <c r="S315" s="241"/>
      <c r="T315" s="241"/>
      <c r="U315" s="241"/>
      <c r="V315" s="241"/>
      <c r="W315" s="241"/>
      <c r="X315" s="241"/>
      <c r="Y315" s="279"/>
      <c r="Z315" s="279"/>
      <c r="AA315" s="279"/>
      <c r="AB315" s="279"/>
      <c r="AC315" s="279"/>
      <c r="AD315" s="279"/>
      <c r="AE315" s="279"/>
      <c r="AF315" s="279"/>
      <c r="AG315" s="279"/>
      <c r="AH315" s="279"/>
      <c r="AI315" s="279"/>
      <c r="AJ315" s="279"/>
      <c r="AK315" s="279"/>
      <c r="AL315" s="279"/>
      <c r="AM315" s="279"/>
      <c r="AN315" s="279"/>
      <c r="AO315" s="279"/>
      <c r="AP315" s="279"/>
      <c r="AQ315" s="279"/>
    </row>
    <row r="316" spans="1:43" s="239" customFormat="1" ht="27" customHeight="1" x14ac:dyDescent="0.2">
      <c r="A316" s="13"/>
      <c r="B316" s="3330"/>
      <c r="C316" s="3331"/>
      <c r="D316" s="3332"/>
      <c r="E316" s="603" t="s">
        <v>2573</v>
      </c>
      <c r="F316" s="309"/>
      <c r="G316" s="240"/>
      <c r="H316" s="240"/>
      <c r="I316" s="240"/>
      <c r="J316" s="240"/>
      <c r="K316" s="240"/>
      <c r="L316" s="241"/>
      <c r="M316" s="241"/>
      <c r="N316" s="241"/>
      <c r="O316" s="241"/>
      <c r="P316" s="241"/>
      <c r="Q316" s="241"/>
      <c r="R316" s="241"/>
      <c r="S316" s="241"/>
      <c r="T316" s="241"/>
      <c r="U316" s="241"/>
      <c r="V316" s="241"/>
      <c r="W316" s="241"/>
      <c r="X316" s="241"/>
      <c r="Y316" s="279"/>
      <c r="Z316" s="279"/>
      <c r="AA316" s="279"/>
      <c r="AB316" s="279"/>
      <c r="AC316" s="279"/>
      <c r="AD316" s="279"/>
      <c r="AE316" s="279"/>
      <c r="AF316" s="279"/>
      <c r="AG316" s="279"/>
      <c r="AH316" s="279"/>
      <c r="AI316" s="279"/>
      <c r="AJ316" s="279"/>
      <c r="AK316" s="279"/>
      <c r="AL316" s="279"/>
      <c r="AM316" s="279"/>
      <c r="AN316" s="279"/>
      <c r="AO316" s="279"/>
      <c r="AP316" s="279"/>
      <c r="AQ316" s="279"/>
    </row>
    <row r="317" spans="1:43" s="239" customFormat="1" ht="27" customHeight="1" x14ac:dyDescent="0.2">
      <c r="A317" s="13"/>
      <c r="B317" s="3330"/>
      <c r="C317" s="3331"/>
      <c r="D317" s="3332"/>
      <c r="E317" s="603" t="s">
        <v>2577</v>
      </c>
      <c r="F317" s="309"/>
      <c r="G317" s="240"/>
      <c r="H317" s="240"/>
      <c r="I317" s="240"/>
      <c r="J317" s="240"/>
      <c r="K317" s="240"/>
      <c r="L317" s="241"/>
      <c r="M317" s="241"/>
      <c r="N317" s="241"/>
      <c r="O317" s="241"/>
      <c r="P317" s="241"/>
      <c r="Q317" s="241"/>
      <c r="R317" s="241"/>
      <c r="S317" s="241"/>
      <c r="T317" s="241"/>
      <c r="U317" s="241"/>
      <c r="V317" s="241"/>
      <c r="W317" s="241"/>
      <c r="X317" s="241"/>
      <c r="Y317" s="279"/>
      <c r="Z317" s="279"/>
      <c r="AA317" s="279"/>
      <c r="AB317" s="279"/>
      <c r="AC317" s="279"/>
      <c r="AD317" s="279"/>
      <c r="AE317" s="279"/>
      <c r="AF317" s="279"/>
      <c r="AG317" s="279"/>
      <c r="AH317" s="279"/>
      <c r="AI317" s="279"/>
      <c r="AJ317" s="279"/>
      <c r="AK317" s="279"/>
      <c r="AL317" s="279"/>
      <c r="AM317" s="279"/>
      <c r="AN317" s="279"/>
      <c r="AO317" s="279"/>
      <c r="AP317" s="279"/>
      <c r="AQ317" s="279"/>
    </row>
    <row r="318" spans="1:43" s="239" customFormat="1" ht="27" customHeight="1" x14ac:dyDescent="0.2">
      <c r="A318" s="13"/>
      <c r="B318" s="3330"/>
      <c r="C318" s="3331"/>
      <c r="D318" s="3332"/>
      <c r="E318" s="603" t="s">
        <v>2576</v>
      </c>
      <c r="F318" s="309"/>
      <c r="G318" s="240"/>
      <c r="H318" s="240"/>
      <c r="I318" s="240"/>
      <c r="J318" s="240"/>
      <c r="K318" s="240"/>
      <c r="L318" s="241"/>
      <c r="M318" s="241"/>
      <c r="N318" s="241"/>
      <c r="O318" s="241"/>
      <c r="P318" s="241"/>
      <c r="Q318" s="241"/>
      <c r="R318" s="241"/>
      <c r="S318" s="241"/>
      <c r="T318" s="241"/>
      <c r="U318" s="241"/>
      <c r="V318" s="241"/>
      <c r="W318" s="241"/>
      <c r="X318" s="241"/>
      <c r="Y318" s="279"/>
      <c r="Z318" s="279"/>
      <c r="AA318" s="279"/>
      <c r="AB318" s="279"/>
      <c r="AC318" s="279"/>
      <c r="AD318" s="279"/>
      <c r="AE318" s="279"/>
      <c r="AF318" s="279"/>
      <c r="AG318" s="279"/>
      <c r="AH318" s="279"/>
      <c r="AI318" s="279"/>
      <c r="AJ318" s="279"/>
      <c r="AK318" s="279"/>
      <c r="AL318" s="279"/>
      <c r="AM318" s="279"/>
      <c r="AN318" s="279"/>
      <c r="AO318" s="279"/>
      <c r="AP318" s="279"/>
      <c r="AQ318" s="279"/>
    </row>
    <row r="319" spans="1:43" s="239" customFormat="1" ht="27" customHeight="1" x14ac:dyDescent="0.2">
      <c r="A319" s="13"/>
      <c r="B319" s="3330"/>
      <c r="C319" s="3331"/>
      <c r="D319" s="3332"/>
      <c r="E319" s="603" t="s">
        <v>2575</v>
      </c>
      <c r="F319" s="309"/>
      <c r="G319" s="240"/>
      <c r="H319" s="240"/>
      <c r="I319" s="240"/>
      <c r="J319" s="240"/>
      <c r="K319" s="240"/>
      <c r="L319" s="241"/>
      <c r="M319" s="241"/>
      <c r="N319" s="241"/>
      <c r="O319" s="241"/>
      <c r="P319" s="241"/>
      <c r="Q319" s="241"/>
      <c r="R319" s="241"/>
      <c r="S319" s="241"/>
      <c r="T319" s="241"/>
      <c r="U319" s="241"/>
      <c r="V319" s="241"/>
      <c r="W319" s="241"/>
      <c r="X319" s="241"/>
      <c r="Y319" s="279"/>
      <c r="Z319" s="279"/>
      <c r="AA319" s="279"/>
      <c r="AB319" s="279"/>
      <c r="AC319" s="279"/>
      <c r="AD319" s="279"/>
      <c r="AE319" s="279"/>
      <c r="AF319" s="279"/>
      <c r="AG319" s="279"/>
      <c r="AH319" s="279"/>
      <c r="AI319" s="279"/>
      <c r="AJ319" s="279"/>
      <c r="AK319" s="279"/>
      <c r="AL319" s="279"/>
      <c r="AM319" s="279"/>
      <c r="AN319" s="279"/>
      <c r="AO319" s="279"/>
      <c r="AP319" s="279"/>
      <c r="AQ319" s="279"/>
    </row>
    <row r="320" spans="1:43" s="239" customFormat="1" ht="27" customHeight="1" x14ac:dyDescent="0.2">
      <c r="A320" s="13"/>
      <c r="B320" s="3330"/>
      <c r="C320" s="3331"/>
      <c r="D320" s="3332"/>
      <c r="E320" s="603" t="s">
        <v>2574</v>
      </c>
      <c r="F320" s="309"/>
      <c r="G320" s="240"/>
      <c r="H320" s="240"/>
      <c r="I320" s="240"/>
      <c r="J320" s="240"/>
      <c r="K320" s="240"/>
      <c r="L320" s="241"/>
      <c r="M320" s="241"/>
      <c r="N320" s="241"/>
      <c r="O320" s="241"/>
      <c r="P320" s="241"/>
      <c r="Q320" s="241"/>
      <c r="R320" s="241"/>
      <c r="S320" s="241"/>
      <c r="T320" s="241"/>
      <c r="U320" s="241"/>
      <c r="V320" s="241"/>
      <c r="W320" s="241"/>
      <c r="X320" s="241"/>
      <c r="Y320" s="279"/>
      <c r="Z320" s="279"/>
      <c r="AA320" s="279"/>
      <c r="AB320" s="279"/>
      <c r="AC320" s="279"/>
      <c r="AD320" s="279"/>
      <c r="AE320" s="279"/>
      <c r="AF320" s="279"/>
      <c r="AG320" s="279"/>
      <c r="AH320" s="279"/>
      <c r="AI320" s="279"/>
      <c r="AJ320" s="279"/>
      <c r="AK320" s="279"/>
      <c r="AL320" s="279"/>
      <c r="AM320" s="279"/>
      <c r="AN320" s="279"/>
      <c r="AO320" s="279"/>
      <c r="AP320" s="279"/>
      <c r="AQ320" s="279"/>
    </row>
    <row r="321" spans="1:43" s="239" customFormat="1" ht="27" customHeight="1" x14ac:dyDescent="0.2">
      <c r="A321" s="13"/>
      <c r="B321" s="3330"/>
      <c r="C321" s="3331"/>
      <c r="D321" s="3332"/>
      <c r="E321" s="603" t="s">
        <v>2578</v>
      </c>
      <c r="F321" s="309"/>
      <c r="G321" s="240"/>
      <c r="H321" s="240"/>
      <c r="I321" s="240"/>
      <c r="J321" s="240"/>
      <c r="K321" s="240"/>
      <c r="L321" s="241"/>
      <c r="M321" s="241"/>
      <c r="N321" s="241"/>
      <c r="O321" s="241"/>
      <c r="P321" s="241"/>
      <c r="Q321" s="241"/>
      <c r="R321" s="241"/>
      <c r="S321" s="241"/>
      <c r="T321" s="241"/>
      <c r="U321" s="241"/>
      <c r="V321" s="241"/>
      <c r="W321" s="241"/>
      <c r="X321" s="241"/>
      <c r="Y321" s="279"/>
      <c r="Z321" s="279"/>
      <c r="AA321" s="279"/>
      <c r="AB321" s="279"/>
      <c r="AC321" s="279"/>
      <c r="AD321" s="279"/>
      <c r="AE321" s="279"/>
      <c r="AF321" s="279"/>
      <c r="AG321" s="279"/>
      <c r="AH321" s="279"/>
      <c r="AI321" s="279"/>
      <c r="AJ321" s="279"/>
      <c r="AK321" s="279"/>
      <c r="AL321" s="279"/>
      <c r="AM321" s="279"/>
      <c r="AN321" s="279"/>
      <c r="AO321" s="279"/>
      <c r="AP321" s="279"/>
      <c r="AQ321" s="279"/>
    </row>
    <row r="322" spans="1:43" s="239" customFormat="1" ht="27" customHeight="1" x14ac:dyDescent="0.2">
      <c r="A322" s="13"/>
      <c r="B322" s="3330"/>
      <c r="C322" s="3331"/>
      <c r="D322" s="3332"/>
      <c r="E322" s="603" t="s">
        <v>2581</v>
      </c>
      <c r="F322" s="309"/>
      <c r="G322" s="240"/>
      <c r="H322" s="240"/>
      <c r="I322" s="240"/>
      <c r="J322" s="240"/>
      <c r="K322" s="240"/>
      <c r="L322" s="241"/>
      <c r="M322" s="241"/>
      <c r="N322" s="241"/>
      <c r="O322" s="241"/>
      <c r="P322" s="241"/>
      <c r="Q322" s="241"/>
      <c r="R322" s="241"/>
      <c r="S322" s="241"/>
      <c r="T322" s="241"/>
      <c r="U322" s="241"/>
      <c r="V322" s="241"/>
      <c r="W322" s="241"/>
      <c r="X322" s="241"/>
      <c r="Y322" s="279"/>
      <c r="Z322" s="279"/>
      <c r="AA322" s="279"/>
      <c r="AB322" s="279"/>
      <c r="AC322" s="279"/>
      <c r="AD322" s="279"/>
      <c r="AE322" s="279"/>
      <c r="AF322" s="279"/>
      <c r="AG322" s="279"/>
      <c r="AH322" s="279"/>
      <c r="AI322" s="279"/>
      <c r="AJ322" s="279"/>
      <c r="AK322" s="279"/>
      <c r="AL322" s="279"/>
      <c r="AM322" s="279"/>
      <c r="AN322" s="279"/>
      <c r="AO322" s="279"/>
      <c r="AP322" s="279"/>
      <c r="AQ322" s="279"/>
    </row>
    <row r="323" spans="1:43" s="239" customFormat="1" ht="27" customHeight="1" x14ac:dyDescent="0.2">
      <c r="A323" s="13"/>
      <c r="B323" s="3330"/>
      <c r="C323" s="3331"/>
      <c r="D323" s="3332"/>
      <c r="E323" s="603" t="s">
        <v>2579</v>
      </c>
      <c r="F323" s="309"/>
      <c r="G323" s="240"/>
      <c r="H323" s="240"/>
      <c r="I323" s="240"/>
      <c r="J323" s="240"/>
      <c r="K323" s="240"/>
      <c r="L323" s="241"/>
      <c r="M323" s="241"/>
      <c r="N323" s="241"/>
      <c r="O323" s="241"/>
      <c r="P323" s="241"/>
      <c r="Q323" s="241"/>
      <c r="R323" s="241"/>
      <c r="S323" s="241"/>
      <c r="T323" s="241"/>
      <c r="U323" s="241"/>
      <c r="V323" s="241"/>
      <c r="W323" s="241"/>
      <c r="X323" s="241"/>
      <c r="Y323" s="279"/>
      <c r="Z323" s="279"/>
      <c r="AA323" s="279"/>
      <c r="AB323" s="279"/>
      <c r="AC323" s="279"/>
      <c r="AD323" s="279"/>
      <c r="AE323" s="279"/>
      <c r="AF323" s="279"/>
      <c r="AG323" s="279"/>
      <c r="AH323" s="279"/>
      <c r="AI323" s="279"/>
      <c r="AJ323" s="279"/>
      <c r="AK323" s="279"/>
      <c r="AL323" s="279"/>
      <c r="AM323" s="279"/>
      <c r="AN323" s="279"/>
      <c r="AO323" s="279"/>
      <c r="AP323" s="279"/>
      <c r="AQ323" s="279"/>
    </row>
    <row r="324" spans="1:43" s="239" customFormat="1" ht="27" customHeight="1" thickBot="1" x14ac:dyDescent="0.25">
      <c r="A324" s="13"/>
      <c r="B324" s="3365"/>
      <c r="C324" s="3373"/>
      <c r="D324" s="3366"/>
      <c r="E324" s="604" t="s">
        <v>2580</v>
      </c>
      <c r="F324" s="309"/>
      <c r="G324" s="240"/>
      <c r="H324" s="240"/>
      <c r="I324" s="240"/>
      <c r="J324" s="240"/>
      <c r="K324" s="240"/>
      <c r="L324" s="241"/>
      <c r="M324" s="241"/>
      <c r="N324" s="241"/>
      <c r="O324" s="241"/>
      <c r="P324" s="241"/>
      <c r="Q324" s="241"/>
      <c r="R324" s="241"/>
      <c r="S324" s="241"/>
      <c r="T324" s="241"/>
      <c r="U324" s="241"/>
      <c r="V324" s="241"/>
      <c r="W324" s="241"/>
      <c r="X324" s="241"/>
      <c r="Y324" s="279"/>
      <c r="Z324" s="279"/>
      <c r="AA324" s="279"/>
      <c r="AB324" s="279"/>
      <c r="AC324" s="279"/>
      <c r="AD324" s="279"/>
      <c r="AE324" s="279"/>
      <c r="AF324" s="279"/>
      <c r="AG324" s="279"/>
      <c r="AH324" s="279"/>
      <c r="AI324" s="279"/>
      <c r="AJ324" s="279"/>
      <c r="AK324" s="279"/>
      <c r="AL324" s="279"/>
      <c r="AM324" s="279"/>
      <c r="AN324" s="279"/>
      <c r="AO324" s="279"/>
      <c r="AP324" s="279"/>
      <c r="AQ324" s="279"/>
    </row>
    <row r="325" spans="1:43" s="239" customFormat="1" ht="83.25" customHeight="1" x14ac:dyDescent="0.2">
      <c r="A325" s="240"/>
      <c r="B325" s="851" t="s">
        <v>2304</v>
      </c>
      <c r="C325" s="853" t="s">
        <v>981</v>
      </c>
      <c r="D325" s="863" t="s">
        <v>2305</v>
      </c>
      <c r="E325" s="365" t="s">
        <v>2306</v>
      </c>
      <c r="F325" s="309"/>
      <c r="G325" s="240"/>
      <c r="H325" s="240"/>
      <c r="I325" s="240"/>
      <c r="J325" s="240"/>
      <c r="K325" s="240"/>
      <c r="L325" s="241"/>
      <c r="M325" s="241"/>
      <c r="N325" s="241"/>
      <c r="O325" s="241"/>
      <c r="P325" s="241"/>
      <c r="Q325" s="241"/>
      <c r="R325" s="241"/>
      <c r="S325" s="241"/>
      <c r="T325" s="241"/>
      <c r="U325" s="241"/>
      <c r="V325" s="241"/>
      <c r="W325" s="241"/>
      <c r="X325" s="241"/>
      <c r="Y325" s="279"/>
      <c r="Z325" s="279"/>
      <c r="AA325" s="279"/>
      <c r="AB325" s="279"/>
      <c r="AC325" s="279"/>
      <c r="AD325" s="279"/>
      <c r="AE325" s="279"/>
      <c r="AF325" s="279"/>
      <c r="AG325" s="279"/>
      <c r="AH325" s="279"/>
      <c r="AI325" s="279"/>
      <c r="AJ325" s="279"/>
      <c r="AK325" s="279"/>
      <c r="AL325" s="279"/>
      <c r="AM325" s="279"/>
      <c r="AN325" s="279"/>
      <c r="AO325" s="279"/>
      <c r="AP325" s="279"/>
      <c r="AQ325" s="279"/>
    </row>
    <row r="326" spans="1:43" s="239" customFormat="1" ht="83.25" customHeight="1" x14ac:dyDescent="0.2">
      <c r="A326" s="311"/>
      <c r="B326" s="851" t="s">
        <v>2307</v>
      </c>
      <c r="C326" s="853" t="s">
        <v>981</v>
      </c>
      <c r="D326" s="863" t="s">
        <v>2308</v>
      </c>
      <c r="E326" s="365" t="s">
        <v>2309</v>
      </c>
      <c r="F326" s="309"/>
      <c r="G326" s="240"/>
      <c r="H326" s="240"/>
      <c r="I326" s="240"/>
      <c r="J326" s="240"/>
      <c r="K326" s="240"/>
      <c r="L326" s="241"/>
      <c r="M326" s="241"/>
      <c r="N326" s="241"/>
      <c r="O326" s="241"/>
      <c r="P326" s="241"/>
      <c r="Q326" s="241"/>
      <c r="R326" s="241"/>
      <c r="S326" s="241"/>
      <c r="T326" s="241"/>
      <c r="U326" s="241"/>
      <c r="V326" s="241"/>
      <c r="W326" s="241"/>
      <c r="X326" s="241"/>
      <c r="Y326" s="279"/>
      <c r="Z326" s="279"/>
      <c r="AA326" s="279"/>
      <c r="AB326" s="279"/>
      <c r="AC326" s="279"/>
      <c r="AD326" s="279"/>
      <c r="AE326" s="279"/>
      <c r="AF326" s="279"/>
      <c r="AG326" s="279"/>
      <c r="AH326" s="279"/>
      <c r="AI326" s="279"/>
      <c r="AJ326" s="279"/>
      <c r="AK326" s="279"/>
      <c r="AL326" s="279"/>
      <c r="AM326" s="279"/>
      <c r="AN326" s="279"/>
      <c r="AO326" s="279"/>
      <c r="AP326" s="279"/>
      <c r="AQ326" s="279"/>
    </row>
    <row r="327" spans="1:43" s="239" customFormat="1" ht="83.25" customHeight="1" x14ac:dyDescent="0.2">
      <c r="A327" s="1815"/>
      <c r="B327" s="851" t="s">
        <v>2310</v>
      </c>
      <c r="C327" s="853" t="s">
        <v>981</v>
      </c>
      <c r="D327" s="863" t="s">
        <v>2311</v>
      </c>
      <c r="E327" s="365" t="s">
        <v>2312</v>
      </c>
      <c r="F327" s="309"/>
      <c r="G327" s="240"/>
      <c r="H327" s="240"/>
      <c r="I327" s="240"/>
      <c r="J327" s="240"/>
      <c r="K327" s="240"/>
      <c r="L327" s="241"/>
      <c r="M327" s="241"/>
      <c r="N327" s="241"/>
      <c r="O327" s="241"/>
      <c r="P327" s="241"/>
      <c r="Q327" s="241"/>
      <c r="R327" s="241"/>
      <c r="S327" s="241"/>
      <c r="T327" s="241"/>
      <c r="U327" s="241"/>
      <c r="V327" s="241"/>
      <c r="W327" s="241"/>
      <c r="X327" s="241"/>
      <c r="Y327" s="279"/>
      <c r="Z327" s="279"/>
      <c r="AA327" s="279"/>
      <c r="AB327" s="279"/>
      <c r="AC327" s="279"/>
      <c r="AD327" s="279"/>
      <c r="AE327" s="279"/>
      <c r="AF327" s="279"/>
      <c r="AG327" s="279"/>
      <c r="AH327" s="279"/>
      <c r="AI327" s="279"/>
      <c r="AJ327" s="279"/>
      <c r="AK327" s="279"/>
      <c r="AL327" s="279"/>
      <c r="AM327" s="279"/>
      <c r="AN327" s="279"/>
      <c r="AO327" s="279"/>
      <c r="AP327" s="279"/>
      <c r="AQ327" s="279"/>
    </row>
    <row r="328" spans="1:43" s="239" customFormat="1" ht="83.25" customHeight="1" x14ac:dyDescent="0.2">
      <c r="A328" s="311"/>
      <c r="B328" s="851" t="s">
        <v>2313</v>
      </c>
      <c r="C328" s="853" t="s">
        <v>981</v>
      </c>
      <c r="D328" s="863" t="s">
        <v>2314</v>
      </c>
      <c r="E328" s="365" t="s">
        <v>2315</v>
      </c>
      <c r="F328" s="309"/>
      <c r="G328" s="240"/>
      <c r="H328" s="240"/>
      <c r="I328" s="240"/>
      <c r="J328" s="240"/>
      <c r="K328" s="240"/>
      <c r="L328" s="241"/>
      <c r="M328" s="241"/>
      <c r="N328" s="241"/>
      <c r="O328" s="241"/>
      <c r="P328" s="241"/>
      <c r="Q328" s="241"/>
      <c r="R328" s="241"/>
      <c r="S328" s="241"/>
      <c r="T328" s="241"/>
      <c r="U328" s="241"/>
      <c r="V328" s="241"/>
      <c r="W328" s="241"/>
      <c r="X328" s="241"/>
      <c r="Y328" s="279"/>
      <c r="Z328" s="279"/>
      <c r="AA328" s="279"/>
      <c r="AB328" s="279"/>
      <c r="AC328" s="279"/>
      <c r="AD328" s="279"/>
      <c r="AE328" s="279"/>
      <c r="AF328" s="279"/>
      <c r="AG328" s="279"/>
      <c r="AH328" s="279"/>
      <c r="AI328" s="279"/>
      <c r="AJ328" s="279"/>
      <c r="AK328" s="279"/>
      <c r="AL328" s="279"/>
      <c r="AM328" s="279"/>
      <c r="AN328" s="279"/>
      <c r="AO328" s="279"/>
      <c r="AP328" s="279"/>
      <c r="AQ328" s="279"/>
    </row>
    <row r="329" spans="1:43" s="239" customFormat="1" ht="83.25" customHeight="1" x14ac:dyDescent="0.2">
      <c r="A329" s="311"/>
      <c r="B329" s="851" t="s">
        <v>1936</v>
      </c>
      <c r="C329" s="853" t="s">
        <v>981</v>
      </c>
      <c r="D329" s="863" t="s">
        <v>1937</v>
      </c>
      <c r="E329" s="365"/>
      <c r="F329" s="309"/>
      <c r="G329" s="240"/>
      <c r="H329" s="240"/>
      <c r="I329" s="240"/>
      <c r="J329" s="240"/>
      <c r="K329" s="240"/>
      <c r="L329" s="241"/>
      <c r="M329" s="241"/>
      <c r="N329" s="241"/>
      <c r="O329" s="241"/>
      <c r="P329" s="241"/>
      <c r="Q329" s="241"/>
      <c r="R329" s="241"/>
      <c r="S329" s="241"/>
      <c r="T329" s="241"/>
      <c r="U329" s="241"/>
      <c r="V329" s="241"/>
      <c r="W329" s="241"/>
      <c r="X329" s="241"/>
      <c r="Y329" s="279"/>
      <c r="Z329" s="279"/>
      <c r="AA329" s="279"/>
      <c r="AB329" s="279"/>
      <c r="AC329" s="279"/>
      <c r="AD329" s="279"/>
      <c r="AE329" s="279"/>
      <c r="AF329" s="279"/>
      <c r="AG329" s="279"/>
      <c r="AH329" s="279"/>
      <c r="AI329" s="279"/>
      <c r="AJ329" s="279"/>
      <c r="AK329" s="279"/>
      <c r="AL329" s="279"/>
      <c r="AM329" s="279"/>
      <c r="AN329" s="279"/>
      <c r="AO329" s="279"/>
      <c r="AP329" s="279"/>
      <c r="AQ329" s="279"/>
    </row>
    <row r="330" spans="1:43" s="239" customFormat="1" ht="83.25" customHeight="1" x14ac:dyDescent="0.2">
      <c r="A330" s="311"/>
      <c r="B330" s="851" t="s">
        <v>1938</v>
      </c>
      <c r="C330" s="853" t="s">
        <v>981</v>
      </c>
      <c r="D330" s="863" t="s">
        <v>1939</v>
      </c>
      <c r="E330" s="365" t="s">
        <v>1940</v>
      </c>
      <c r="F330" s="309"/>
      <c r="G330" s="240"/>
      <c r="H330" s="240"/>
      <c r="I330" s="240"/>
      <c r="J330" s="240"/>
      <c r="K330" s="240"/>
      <c r="L330" s="241"/>
      <c r="M330" s="241"/>
      <c r="N330" s="241"/>
      <c r="O330" s="241"/>
      <c r="P330" s="241"/>
      <c r="Q330" s="241"/>
      <c r="R330" s="241"/>
      <c r="S330" s="241"/>
      <c r="T330" s="241"/>
      <c r="U330" s="241"/>
      <c r="V330" s="241"/>
      <c r="W330" s="241"/>
      <c r="X330" s="241"/>
      <c r="Y330" s="279"/>
      <c r="Z330" s="279"/>
      <c r="AA330" s="279"/>
      <c r="AB330" s="279"/>
      <c r="AC330" s="279"/>
      <c r="AD330" s="279"/>
      <c r="AE330" s="279"/>
      <c r="AF330" s="279"/>
      <c r="AG330" s="279"/>
      <c r="AH330" s="279"/>
      <c r="AI330" s="279"/>
      <c r="AJ330" s="279"/>
      <c r="AK330" s="279"/>
      <c r="AL330" s="279"/>
      <c r="AM330" s="279"/>
      <c r="AN330" s="279"/>
      <c r="AO330" s="279"/>
      <c r="AP330" s="279"/>
      <c r="AQ330" s="279"/>
    </row>
    <row r="331" spans="1:43" s="239" customFormat="1" ht="83.25" customHeight="1" x14ac:dyDescent="0.2">
      <c r="A331" s="311"/>
      <c r="B331" s="851" t="s">
        <v>1941</v>
      </c>
      <c r="C331" s="853" t="s">
        <v>981</v>
      </c>
      <c r="D331" s="863" t="s">
        <v>1942</v>
      </c>
      <c r="E331" s="365" t="s">
        <v>1943</v>
      </c>
      <c r="F331" s="309"/>
      <c r="G331" s="240"/>
      <c r="H331" s="240"/>
      <c r="I331" s="240"/>
      <c r="J331" s="240"/>
      <c r="K331" s="240"/>
      <c r="L331" s="241"/>
      <c r="M331" s="241"/>
      <c r="N331" s="241"/>
      <c r="O331" s="241"/>
      <c r="P331" s="241"/>
      <c r="Q331" s="241"/>
      <c r="R331" s="241"/>
      <c r="S331" s="241"/>
      <c r="T331" s="241"/>
      <c r="U331" s="241"/>
      <c r="V331" s="241"/>
      <c r="W331" s="241"/>
      <c r="X331" s="241"/>
      <c r="Y331" s="279"/>
      <c r="Z331" s="279"/>
      <c r="AA331" s="279"/>
      <c r="AB331" s="279"/>
      <c r="AC331" s="279"/>
      <c r="AD331" s="279"/>
      <c r="AE331" s="279"/>
      <c r="AF331" s="279"/>
      <c r="AG331" s="279"/>
      <c r="AH331" s="279"/>
      <c r="AI331" s="279"/>
      <c r="AJ331" s="279"/>
      <c r="AK331" s="279"/>
      <c r="AL331" s="279"/>
      <c r="AM331" s="279"/>
      <c r="AN331" s="279"/>
      <c r="AO331" s="279"/>
      <c r="AP331" s="279"/>
      <c r="AQ331" s="279"/>
    </row>
    <row r="332" spans="1:43" s="239" customFormat="1" ht="83.25" customHeight="1" thickBot="1" x14ac:dyDescent="0.25">
      <c r="A332" s="311"/>
      <c r="B332" s="864" t="s">
        <v>1024</v>
      </c>
      <c r="C332" s="582" t="s">
        <v>981</v>
      </c>
      <c r="D332" s="440" t="s">
        <v>1025</v>
      </c>
      <c r="E332" s="406" t="s">
        <v>1026</v>
      </c>
      <c r="F332" s="309"/>
      <c r="G332" s="240"/>
      <c r="H332" s="240"/>
      <c r="I332" s="240"/>
      <c r="J332" s="240"/>
      <c r="K332" s="240"/>
      <c r="L332" s="241"/>
      <c r="M332" s="241"/>
      <c r="N332" s="241"/>
      <c r="O332" s="241"/>
      <c r="P332" s="241"/>
      <c r="Q332" s="241"/>
      <c r="R332" s="241"/>
      <c r="S332" s="241"/>
      <c r="T332" s="241"/>
      <c r="U332" s="241"/>
      <c r="V332" s="241"/>
      <c r="W332" s="241"/>
      <c r="X332" s="241"/>
      <c r="Y332" s="279"/>
      <c r="Z332" s="279"/>
      <c r="AA332" s="279"/>
      <c r="AB332" s="279"/>
      <c r="AC332" s="279"/>
      <c r="AD332" s="279"/>
      <c r="AE332" s="279"/>
      <c r="AF332" s="279"/>
      <c r="AG332" s="279"/>
      <c r="AH332" s="279"/>
      <c r="AI332" s="279"/>
      <c r="AJ332" s="279"/>
      <c r="AK332" s="279"/>
      <c r="AL332" s="279"/>
      <c r="AM332" s="279"/>
      <c r="AN332" s="279"/>
      <c r="AO332" s="279"/>
      <c r="AP332" s="279"/>
      <c r="AQ332" s="279"/>
    </row>
    <row r="333" spans="1:43" ht="44.25" customHeight="1" x14ac:dyDescent="0.2">
      <c r="A333" s="311"/>
      <c r="B333" s="13"/>
      <c r="C333" s="240"/>
      <c r="D333" s="2215"/>
      <c r="E333" s="13"/>
      <c r="G333" s="13"/>
      <c r="H333" s="13"/>
      <c r="I333" s="13"/>
      <c r="J333" s="13"/>
      <c r="K333" s="13"/>
      <c r="L333" s="13"/>
      <c r="M333" s="13"/>
      <c r="N333" s="13"/>
      <c r="O333" s="13"/>
      <c r="P333" s="13"/>
      <c r="Q333" s="13"/>
      <c r="R333" s="13"/>
      <c r="S333" s="13"/>
      <c r="T333" s="13"/>
      <c r="U333" s="13"/>
      <c r="V333" s="13"/>
      <c r="W333" s="13"/>
      <c r="X333" s="13"/>
    </row>
    <row r="334" spans="1:43" ht="44.25" customHeight="1" thickBot="1" x14ac:dyDescent="0.25">
      <c r="A334" s="14"/>
      <c r="B334" s="19"/>
      <c r="C334" s="240"/>
      <c r="D334" s="2193"/>
      <c r="E334" s="13"/>
      <c r="G334" s="13"/>
      <c r="H334" s="13"/>
      <c r="I334" s="13"/>
      <c r="J334" s="13"/>
      <c r="K334" s="13"/>
      <c r="L334" s="14"/>
      <c r="M334" s="14"/>
      <c r="N334" s="14"/>
      <c r="O334" s="14"/>
      <c r="P334" s="14"/>
      <c r="Q334" s="14"/>
      <c r="R334" s="14"/>
      <c r="S334" s="14"/>
      <c r="T334" s="14"/>
      <c r="U334" s="14"/>
      <c r="V334" s="14"/>
      <c r="W334" s="14"/>
      <c r="X334" s="14"/>
      <c r="Y334" s="250"/>
      <c r="Z334" s="250"/>
      <c r="AA334" s="250"/>
      <c r="AB334" s="250"/>
      <c r="AC334" s="250"/>
      <c r="AD334" s="250"/>
      <c r="AE334" s="250"/>
      <c r="AF334" s="250"/>
      <c r="AG334" s="250"/>
      <c r="AH334" s="250"/>
      <c r="AI334" s="250"/>
      <c r="AJ334" s="250"/>
      <c r="AK334" s="250"/>
      <c r="AL334" s="250"/>
      <c r="AM334" s="250"/>
      <c r="AN334" s="250"/>
      <c r="AO334" s="250"/>
      <c r="AP334" s="250"/>
      <c r="AQ334" s="250"/>
    </row>
    <row r="335" spans="1:43" ht="26.25" customHeight="1" thickBot="1" x14ac:dyDescent="0.25">
      <c r="A335" s="13"/>
      <c r="B335" s="3370"/>
      <c r="C335" s="3371"/>
      <c r="D335" s="3371"/>
      <c r="E335" s="3372"/>
      <c r="G335" s="13"/>
      <c r="H335" s="13"/>
      <c r="I335" s="13"/>
      <c r="J335" s="13"/>
      <c r="K335" s="13"/>
      <c r="L335" s="14"/>
      <c r="M335" s="14"/>
      <c r="N335" s="14"/>
      <c r="O335" s="14"/>
      <c r="P335" s="14"/>
      <c r="Q335" s="14"/>
      <c r="R335" s="14"/>
      <c r="S335" s="14"/>
      <c r="T335" s="14"/>
      <c r="U335" s="14"/>
      <c r="V335" s="14"/>
      <c r="W335" s="14"/>
      <c r="X335" s="14"/>
      <c r="Y335" s="250"/>
      <c r="Z335" s="250"/>
      <c r="AA335" s="250"/>
      <c r="AB335" s="250"/>
      <c r="AC335" s="250"/>
      <c r="AD335" s="250"/>
      <c r="AE335" s="250"/>
      <c r="AF335" s="250"/>
      <c r="AG335" s="250"/>
      <c r="AH335" s="250"/>
      <c r="AI335" s="250"/>
      <c r="AJ335" s="250"/>
      <c r="AK335" s="250"/>
      <c r="AL335" s="250"/>
      <c r="AM335" s="250"/>
      <c r="AN335" s="250"/>
      <c r="AO335" s="250"/>
      <c r="AP335" s="250"/>
      <c r="AQ335" s="250"/>
    </row>
    <row r="336" spans="1:43" s="239" customFormat="1" ht="27.75" customHeight="1" thickBot="1" x14ac:dyDescent="0.25">
      <c r="A336" s="13"/>
      <c r="B336" s="333" t="s">
        <v>977</v>
      </c>
      <c r="C336" s="327" t="s">
        <v>978</v>
      </c>
      <c r="D336" s="327" t="s">
        <v>986</v>
      </c>
      <c r="E336" s="334" t="s">
        <v>980</v>
      </c>
      <c r="F336" s="309"/>
      <c r="G336" s="240"/>
      <c r="H336" s="240"/>
      <c r="I336" s="240"/>
      <c r="J336" s="240"/>
      <c r="K336" s="240"/>
      <c r="L336" s="241"/>
      <c r="M336" s="241"/>
      <c r="N336" s="241"/>
      <c r="O336" s="241"/>
      <c r="P336" s="241"/>
      <c r="Q336" s="241"/>
      <c r="R336" s="241"/>
      <c r="S336" s="241"/>
      <c r="T336" s="241"/>
      <c r="U336" s="241"/>
      <c r="V336" s="241"/>
      <c r="W336" s="241"/>
      <c r="X336" s="241"/>
      <c r="Y336" s="279"/>
      <c r="Z336" s="279"/>
      <c r="AA336" s="279"/>
      <c r="AB336" s="279"/>
      <c r="AC336" s="279"/>
      <c r="AD336" s="279"/>
      <c r="AE336" s="279"/>
      <c r="AF336" s="279"/>
      <c r="AG336" s="279"/>
      <c r="AH336" s="279"/>
      <c r="AI336" s="279"/>
      <c r="AJ336" s="279"/>
      <c r="AK336" s="279"/>
      <c r="AL336" s="279"/>
      <c r="AM336" s="279"/>
      <c r="AN336" s="279"/>
      <c r="AO336" s="279"/>
      <c r="AP336" s="279"/>
      <c r="AQ336" s="279"/>
    </row>
    <row r="337" spans="1:43" s="239" customFormat="1" ht="68.25" customHeight="1" x14ac:dyDescent="0.2">
      <c r="A337" s="13"/>
      <c r="B337" s="2843" t="s">
        <v>5886</v>
      </c>
      <c r="C337" s="2844" t="s">
        <v>5672</v>
      </c>
      <c r="D337" s="2844" t="s">
        <v>5887</v>
      </c>
      <c r="E337" s="366" t="s">
        <v>5859</v>
      </c>
      <c r="F337" s="639"/>
      <c r="G337" s="309"/>
      <c r="H337" s="240"/>
      <c r="I337" s="240"/>
      <c r="J337" s="240"/>
      <c r="K337" s="240"/>
      <c r="L337" s="241"/>
      <c r="M337" s="241"/>
      <c r="N337" s="241"/>
      <c r="O337" s="241"/>
      <c r="P337" s="241"/>
      <c r="Q337" s="241"/>
      <c r="R337" s="241"/>
      <c r="S337" s="241"/>
      <c r="T337" s="241"/>
      <c r="U337" s="241"/>
      <c r="V337" s="241"/>
      <c r="W337" s="241"/>
      <c r="X337" s="241"/>
      <c r="Y337" s="279"/>
      <c r="Z337" s="279"/>
      <c r="AA337" s="279"/>
      <c r="AB337" s="279"/>
      <c r="AC337" s="279"/>
      <c r="AD337" s="279"/>
      <c r="AE337" s="279"/>
      <c r="AF337" s="279"/>
      <c r="AG337" s="279"/>
      <c r="AH337" s="279"/>
      <c r="AI337" s="279"/>
      <c r="AJ337" s="279"/>
      <c r="AK337" s="279"/>
      <c r="AL337" s="279"/>
      <c r="AM337" s="279"/>
      <c r="AN337" s="279"/>
      <c r="AO337" s="279"/>
      <c r="AP337" s="279"/>
      <c r="AQ337" s="279"/>
    </row>
    <row r="338" spans="1:43" s="2838" customFormat="1" ht="21.75" customHeight="1" x14ac:dyDescent="0.2">
      <c r="A338" s="311"/>
      <c r="B338" s="3306" t="s">
        <v>932</v>
      </c>
      <c r="C338" s="3307"/>
      <c r="D338" s="3307"/>
      <c r="E338" s="3308"/>
      <c r="F338" s="1816"/>
      <c r="G338" s="252"/>
      <c r="H338" s="252"/>
      <c r="I338" s="252"/>
      <c r="J338" s="252"/>
      <c r="K338" s="13"/>
      <c r="L338" s="14"/>
      <c r="M338" s="14"/>
      <c r="N338" s="14"/>
      <c r="O338" s="14"/>
      <c r="P338" s="14"/>
      <c r="Q338" s="14"/>
      <c r="R338" s="14"/>
      <c r="S338" s="14"/>
      <c r="T338" s="14"/>
      <c r="U338" s="14"/>
      <c r="V338" s="14"/>
      <c r="W338" s="14"/>
      <c r="X338" s="14"/>
      <c r="Y338" s="250"/>
      <c r="Z338" s="250"/>
      <c r="AA338" s="250"/>
      <c r="AB338" s="250"/>
      <c r="AC338" s="250"/>
      <c r="AD338" s="250"/>
      <c r="AE338" s="250"/>
      <c r="AF338" s="250"/>
      <c r="AG338" s="250"/>
      <c r="AH338" s="250"/>
      <c r="AI338" s="250"/>
      <c r="AJ338" s="250"/>
      <c r="AK338" s="250"/>
      <c r="AL338" s="250"/>
      <c r="AM338" s="250"/>
      <c r="AN338" s="250"/>
      <c r="AO338" s="250"/>
      <c r="AP338" s="250"/>
      <c r="AQ338" s="250"/>
    </row>
    <row r="339" spans="1:43" s="239" customFormat="1" ht="68.25" customHeight="1" x14ac:dyDescent="0.2">
      <c r="A339" s="13"/>
      <c r="B339" s="2558" t="s">
        <v>4761</v>
      </c>
      <c r="C339" s="2559" t="s">
        <v>981</v>
      </c>
      <c r="D339" s="2559" t="s">
        <v>4762</v>
      </c>
      <c r="E339" s="366" t="s">
        <v>4763</v>
      </c>
      <c r="F339" s="639"/>
      <c r="G339" s="309"/>
      <c r="H339" s="240"/>
      <c r="I339" s="240"/>
      <c r="J339" s="240"/>
      <c r="K339" s="240"/>
      <c r="L339" s="241"/>
      <c r="M339" s="241"/>
      <c r="N339" s="241"/>
      <c r="O339" s="241"/>
      <c r="P339" s="241"/>
      <c r="Q339" s="241"/>
      <c r="R339" s="241"/>
      <c r="S339" s="241"/>
      <c r="T339" s="241"/>
      <c r="U339" s="241"/>
      <c r="V339" s="241"/>
      <c r="W339" s="241"/>
      <c r="X339" s="241"/>
      <c r="Y339" s="279"/>
      <c r="Z339" s="279"/>
      <c r="AA339" s="279"/>
      <c r="AB339" s="279"/>
      <c r="AC339" s="279"/>
      <c r="AD339" s="279"/>
      <c r="AE339" s="279"/>
      <c r="AF339" s="279"/>
      <c r="AG339" s="279"/>
      <c r="AH339" s="279"/>
      <c r="AI339" s="279"/>
      <c r="AJ339" s="279"/>
      <c r="AK339" s="279"/>
      <c r="AL339" s="279"/>
      <c r="AM339" s="279"/>
      <c r="AN339" s="279"/>
      <c r="AO339" s="279"/>
      <c r="AP339" s="279"/>
      <c r="AQ339" s="279"/>
    </row>
    <row r="340" spans="1:43" hidden="1" x14ac:dyDescent="0.2">
      <c r="A340" s="240"/>
      <c r="B340" s="3344" t="s">
        <v>932</v>
      </c>
      <c r="C340" s="3345"/>
      <c r="D340" s="3345"/>
      <c r="E340" s="3346"/>
      <c r="G340" s="1035"/>
      <c r="H340" s="252"/>
      <c r="I340" s="252"/>
      <c r="J340" s="252"/>
      <c r="K340" s="13"/>
      <c r="L340" s="14"/>
      <c r="M340" s="14"/>
      <c r="N340" s="14"/>
      <c r="O340" s="14"/>
      <c r="P340" s="14"/>
      <c r="Q340" s="14"/>
      <c r="R340" s="14"/>
      <c r="S340" s="14"/>
      <c r="T340" s="14"/>
      <c r="U340" s="14"/>
      <c r="V340" s="14"/>
      <c r="W340" s="14"/>
      <c r="X340" s="14"/>
      <c r="Y340" s="250"/>
      <c r="Z340" s="250"/>
      <c r="AA340" s="250"/>
      <c r="AB340" s="250"/>
      <c r="AC340" s="250"/>
      <c r="AD340" s="250"/>
      <c r="AE340" s="250"/>
      <c r="AF340" s="250"/>
      <c r="AG340" s="250"/>
      <c r="AH340" s="250"/>
      <c r="AI340" s="250"/>
      <c r="AJ340" s="250"/>
      <c r="AK340" s="250"/>
      <c r="AL340" s="250"/>
      <c r="AM340" s="250"/>
      <c r="AN340" s="250"/>
      <c r="AO340" s="250"/>
      <c r="AP340" s="250"/>
      <c r="AQ340" s="250"/>
    </row>
    <row r="341" spans="1:43" s="239" customFormat="1" ht="108.75" customHeight="1" x14ac:dyDescent="0.2">
      <c r="A341" s="13"/>
      <c r="B341" s="854" t="s">
        <v>2735</v>
      </c>
      <c r="C341" s="855" t="s">
        <v>981</v>
      </c>
      <c r="D341" s="855" t="s">
        <v>4496</v>
      </c>
      <c r="E341" s="366" t="s">
        <v>4497</v>
      </c>
      <c r="F341" s="639"/>
      <c r="G341" s="309"/>
      <c r="H341" s="240"/>
      <c r="I341" s="240"/>
      <c r="J341" s="240"/>
      <c r="K341" s="240"/>
      <c r="L341" s="241"/>
      <c r="M341" s="241"/>
      <c r="N341" s="241"/>
      <c r="O341" s="241"/>
      <c r="P341" s="241"/>
      <c r="Q341" s="241"/>
      <c r="R341" s="241"/>
      <c r="S341" s="241"/>
      <c r="T341" s="241"/>
      <c r="U341" s="241"/>
      <c r="V341" s="241"/>
      <c r="W341" s="241"/>
      <c r="X341" s="241"/>
      <c r="Y341" s="279"/>
      <c r="Z341" s="279"/>
      <c r="AA341" s="279"/>
      <c r="AB341" s="279"/>
      <c r="AC341" s="279"/>
      <c r="AD341" s="279"/>
      <c r="AE341" s="279"/>
      <c r="AF341" s="279"/>
      <c r="AG341" s="279"/>
      <c r="AH341" s="279"/>
      <c r="AI341" s="279"/>
      <c r="AJ341" s="279"/>
      <c r="AK341" s="279"/>
      <c r="AL341" s="279"/>
      <c r="AM341" s="279"/>
      <c r="AN341" s="279"/>
      <c r="AO341" s="279"/>
      <c r="AP341" s="279"/>
      <c r="AQ341" s="279"/>
    </row>
    <row r="342" spans="1:43" s="239" customFormat="1" ht="68.25" customHeight="1" x14ac:dyDescent="0.2">
      <c r="A342" s="13"/>
      <c r="B342" s="854" t="s">
        <v>4189</v>
      </c>
      <c r="C342" s="855" t="s">
        <v>981</v>
      </c>
      <c r="D342" s="855" t="s">
        <v>4190</v>
      </c>
      <c r="E342" s="366" t="s">
        <v>4191</v>
      </c>
      <c r="F342" s="639"/>
      <c r="G342" s="309"/>
      <c r="H342" s="240"/>
      <c r="I342" s="240"/>
      <c r="J342" s="240"/>
      <c r="K342" s="240"/>
      <c r="L342" s="241"/>
      <c r="M342" s="241"/>
      <c r="N342" s="241"/>
      <c r="O342" s="241"/>
      <c r="P342" s="241"/>
      <c r="Q342" s="241"/>
      <c r="R342" s="241"/>
      <c r="S342" s="241"/>
      <c r="T342" s="241"/>
      <c r="U342" s="241"/>
      <c r="V342" s="241"/>
      <c r="W342" s="241"/>
      <c r="X342" s="241"/>
      <c r="Y342" s="279"/>
      <c r="Z342" s="279"/>
      <c r="AA342" s="279"/>
      <c r="AB342" s="279"/>
      <c r="AC342" s="279"/>
      <c r="AD342" s="279"/>
      <c r="AE342" s="279"/>
      <c r="AF342" s="279"/>
      <c r="AG342" s="279"/>
      <c r="AH342" s="279"/>
      <c r="AI342" s="279"/>
      <c r="AJ342" s="279"/>
      <c r="AK342" s="279"/>
      <c r="AL342" s="279"/>
      <c r="AM342" s="279"/>
      <c r="AN342" s="279"/>
      <c r="AO342" s="279"/>
      <c r="AP342" s="279"/>
      <c r="AQ342" s="279"/>
    </row>
    <row r="343" spans="1:43" s="239" customFormat="1" ht="68.25" customHeight="1" x14ac:dyDescent="0.2">
      <c r="A343" s="13"/>
      <c r="B343" s="854" t="s">
        <v>4019</v>
      </c>
      <c r="C343" s="855" t="s">
        <v>981</v>
      </c>
      <c r="D343" s="855" t="s">
        <v>4020</v>
      </c>
      <c r="E343" s="366" t="s">
        <v>4021</v>
      </c>
      <c r="F343" s="639"/>
      <c r="G343" s="309"/>
      <c r="H343" s="240"/>
      <c r="I343" s="240"/>
      <c r="J343" s="240"/>
      <c r="K343" s="240"/>
      <c r="L343" s="241"/>
      <c r="M343" s="241"/>
      <c r="N343" s="241"/>
      <c r="O343" s="241"/>
      <c r="P343" s="241"/>
      <c r="Q343" s="241"/>
      <c r="R343" s="241"/>
      <c r="S343" s="241"/>
      <c r="T343" s="241"/>
      <c r="U343" s="241"/>
      <c r="V343" s="241"/>
      <c r="W343" s="241"/>
      <c r="X343" s="241"/>
      <c r="Y343" s="279"/>
      <c r="Z343" s="279"/>
      <c r="AA343" s="279"/>
      <c r="AB343" s="279"/>
      <c r="AC343" s="279"/>
      <c r="AD343" s="279"/>
      <c r="AE343" s="279"/>
      <c r="AF343" s="279"/>
      <c r="AG343" s="279"/>
      <c r="AH343" s="279"/>
      <c r="AI343" s="279"/>
      <c r="AJ343" s="279"/>
      <c r="AK343" s="279"/>
      <c r="AL343" s="279"/>
      <c r="AM343" s="279"/>
      <c r="AN343" s="279"/>
      <c r="AO343" s="279"/>
      <c r="AP343" s="279"/>
      <c r="AQ343" s="279"/>
    </row>
    <row r="344" spans="1:43" s="239" customFormat="1" ht="68.25" customHeight="1" x14ac:dyDescent="0.2">
      <c r="A344" s="13"/>
      <c r="B344" s="854" t="s">
        <v>3482</v>
      </c>
      <c r="C344" s="855" t="s">
        <v>981</v>
      </c>
      <c r="D344" s="855" t="s">
        <v>3483</v>
      </c>
      <c r="E344" s="366" t="s">
        <v>3484</v>
      </c>
      <c r="F344" s="639"/>
      <c r="G344" s="309"/>
      <c r="H344" s="240"/>
      <c r="I344" s="240"/>
      <c r="J344" s="240"/>
      <c r="K344" s="240"/>
      <c r="L344" s="241"/>
      <c r="M344" s="241"/>
      <c r="N344" s="241"/>
      <c r="O344" s="241"/>
      <c r="P344" s="241"/>
      <c r="Q344" s="241"/>
      <c r="R344" s="241"/>
      <c r="S344" s="241"/>
      <c r="T344" s="241"/>
      <c r="U344" s="241"/>
      <c r="V344" s="241"/>
      <c r="W344" s="241"/>
      <c r="X344" s="241"/>
      <c r="Y344" s="279"/>
      <c r="Z344" s="279"/>
      <c r="AA344" s="279"/>
      <c r="AB344" s="279"/>
      <c r="AC344" s="279"/>
      <c r="AD344" s="279"/>
      <c r="AE344" s="279"/>
      <c r="AF344" s="279"/>
      <c r="AG344" s="279"/>
      <c r="AH344" s="279"/>
      <c r="AI344" s="279"/>
      <c r="AJ344" s="279"/>
      <c r="AK344" s="279"/>
      <c r="AL344" s="279"/>
      <c r="AM344" s="279"/>
      <c r="AN344" s="279"/>
      <c r="AO344" s="279"/>
      <c r="AP344" s="279"/>
      <c r="AQ344" s="279"/>
    </row>
    <row r="345" spans="1:43" s="239" customFormat="1" ht="68.25" customHeight="1" x14ac:dyDescent="0.2">
      <c r="A345" s="13"/>
      <c r="B345" s="854" t="s">
        <v>3349</v>
      </c>
      <c r="C345" s="855" t="s">
        <v>981</v>
      </c>
      <c r="D345" s="855" t="s">
        <v>3350</v>
      </c>
      <c r="E345" s="366" t="s">
        <v>3351</v>
      </c>
      <c r="F345" s="639"/>
      <c r="G345" s="309"/>
      <c r="H345" s="240"/>
      <c r="I345" s="240"/>
      <c r="J345" s="240"/>
      <c r="K345" s="240"/>
      <c r="L345" s="241"/>
      <c r="M345" s="241"/>
      <c r="N345" s="241"/>
      <c r="O345" s="241"/>
      <c r="P345" s="241"/>
      <c r="Q345" s="241"/>
      <c r="R345" s="241"/>
      <c r="S345" s="241"/>
      <c r="T345" s="241"/>
      <c r="U345" s="241"/>
      <c r="V345" s="241"/>
      <c r="W345" s="241"/>
      <c r="X345" s="241"/>
      <c r="Y345" s="279"/>
      <c r="Z345" s="279"/>
      <c r="AA345" s="279"/>
      <c r="AB345" s="279"/>
      <c r="AC345" s="279"/>
      <c r="AD345" s="279"/>
      <c r="AE345" s="279"/>
      <c r="AF345" s="279"/>
      <c r="AG345" s="279"/>
      <c r="AH345" s="279"/>
      <c r="AI345" s="279"/>
      <c r="AJ345" s="279"/>
      <c r="AK345" s="279"/>
      <c r="AL345" s="279"/>
      <c r="AM345" s="279"/>
      <c r="AN345" s="279"/>
      <c r="AO345" s="279"/>
      <c r="AP345" s="279"/>
      <c r="AQ345" s="279"/>
    </row>
    <row r="346" spans="1:43" s="239" customFormat="1" ht="42.75" customHeight="1" x14ac:dyDescent="0.2">
      <c r="A346" s="13"/>
      <c r="B346" s="3276" t="s">
        <v>2870</v>
      </c>
      <c r="C346" s="3278" t="s">
        <v>981</v>
      </c>
      <c r="D346" s="3278" t="s">
        <v>2871</v>
      </c>
      <c r="E346" s="254" t="s">
        <v>2872</v>
      </c>
      <c r="F346" s="639"/>
      <c r="G346" s="309"/>
      <c r="H346" s="240"/>
      <c r="I346" s="240"/>
      <c r="J346" s="240"/>
      <c r="K346" s="240"/>
      <c r="L346" s="241"/>
      <c r="M346" s="241"/>
      <c r="N346" s="241"/>
      <c r="O346" s="241"/>
      <c r="P346" s="241"/>
      <c r="Q346" s="241"/>
      <c r="R346" s="241"/>
      <c r="S346" s="241"/>
      <c r="T346" s="241"/>
      <c r="U346" s="241"/>
      <c r="V346" s="241"/>
      <c r="W346" s="241"/>
      <c r="X346" s="241"/>
      <c r="Y346" s="279"/>
      <c r="Z346" s="279"/>
      <c r="AA346" s="279"/>
      <c r="AB346" s="279"/>
      <c r="AC346" s="279"/>
      <c r="AD346" s="279"/>
      <c r="AE346" s="279"/>
      <c r="AF346" s="279"/>
      <c r="AG346" s="279"/>
      <c r="AH346" s="279"/>
      <c r="AI346" s="279"/>
      <c r="AJ346" s="279"/>
      <c r="AK346" s="279"/>
      <c r="AL346" s="279"/>
      <c r="AM346" s="279"/>
      <c r="AN346" s="279"/>
      <c r="AO346" s="279"/>
      <c r="AP346" s="279"/>
      <c r="AQ346" s="279"/>
    </row>
    <row r="347" spans="1:43" s="239" customFormat="1" ht="40.5" customHeight="1" x14ac:dyDescent="0.2">
      <c r="A347" s="13"/>
      <c r="B347" s="3289"/>
      <c r="C347" s="3290"/>
      <c r="D347" s="3290"/>
      <c r="E347" s="366" t="s">
        <v>2873</v>
      </c>
      <c r="F347" s="639"/>
      <c r="G347" s="309"/>
      <c r="H347" s="240"/>
      <c r="I347" s="240"/>
      <c r="J347" s="240"/>
      <c r="K347" s="240"/>
      <c r="L347" s="241"/>
      <c r="M347" s="241"/>
      <c r="N347" s="241"/>
      <c r="O347" s="241"/>
      <c r="P347" s="241"/>
      <c r="Q347" s="241"/>
      <c r="R347" s="241"/>
      <c r="S347" s="241"/>
      <c r="T347" s="241"/>
      <c r="U347" s="241"/>
      <c r="V347" s="241"/>
      <c r="W347" s="241"/>
      <c r="X347" s="241"/>
      <c r="Y347" s="279"/>
      <c r="Z347" s="279"/>
      <c r="AA347" s="279"/>
      <c r="AB347" s="279"/>
      <c r="AC347" s="279"/>
      <c r="AD347" s="279"/>
      <c r="AE347" s="279"/>
      <c r="AF347" s="279"/>
      <c r="AG347" s="279"/>
      <c r="AH347" s="279"/>
      <c r="AI347" s="279"/>
      <c r="AJ347" s="279"/>
      <c r="AK347" s="279"/>
      <c r="AL347" s="279"/>
      <c r="AM347" s="279"/>
      <c r="AN347" s="279"/>
      <c r="AO347" s="279"/>
      <c r="AP347" s="279"/>
      <c r="AQ347" s="279"/>
    </row>
    <row r="348" spans="1:43" s="239" customFormat="1" ht="40.5" customHeight="1" x14ac:dyDescent="0.2">
      <c r="A348" s="13"/>
      <c r="B348" s="3289"/>
      <c r="C348" s="3290"/>
      <c r="D348" s="3290"/>
      <c r="E348" s="366" t="s">
        <v>2874</v>
      </c>
      <c r="F348" s="639"/>
      <c r="G348" s="309"/>
      <c r="H348" s="240"/>
      <c r="I348" s="240"/>
      <c r="J348" s="240"/>
      <c r="K348" s="240"/>
      <c r="L348" s="241"/>
      <c r="M348" s="241"/>
      <c r="N348" s="241"/>
      <c r="O348" s="241"/>
      <c r="P348" s="241"/>
      <c r="Q348" s="241"/>
      <c r="R348" s="241"/>
      <c r="S348" s="241"/>
      <c r="T348" s="241"/>
      <c r="U348" s="241"/>
      <c r="V348" s="241"/>
      <c r="W348" s="241"/>
      <c r="X348" s="241"/>
      <c r="Y348" s="279"/>
      <c r="Z348" s="279"/>
      <c r="AA348" s="279"/>
      <c r="AB348" s="279"/>
      <c r="AC348" s="279"/>
      <c r="AD348" s="279"/>
      <c r="AE348" s="279"/>
      <c r="AF348" s="279"/>
      <c r="AG348" s="279"/>
      <c r="AH348" s="279"/>
      <c r="AI348" s="279"/>
      <c r="AJ348" s="279"/>
      <c r="AK348" s="279"/>
      <c r="AL348" s="279"/>
      <c r="AM348" s="279"/>
      <c r="AN348" s="279"/>
      <c r="AO348" s="279"/>
      <c r="AP348" s="279"/>
      <c r="AQ348" s="279"/>
    </row>
    <row r="349" spans="1:43" s="239" customFormat="1" ht="40.5" customHeight="1" x14ac:dyDescent="0.2">
      <c r="A349" s="13"/>
      <c r="B349" s="3289"/>
      <c r="C349" s="3290"/>
      <c r="D349" s="3290"/>
      <c r="E349" s="366" t="s">
        <v>2875</v>
      </c>
      <c r="F349" s="639"/>
      <c r="G349" s="309"/>
      <c r="H349" s="240"/>
      <c r="I349" s="240"/>
      <c r="J349" s="240"/>
      <c r="K349" s="240"/>
      <c r="L349" s="241"/>
      <c r="M349" s="241"/>
      <c r="N349" s="241"/>
      <c r="O349" s="241"/>
      <c r="P349" s="241"/>
      <c r="Q349" s="241"/>
      <c r="R349" s="241"/>
      <c r="S349" s="241"/>
      <c r="T349" s="241"/>
      <c r="U349" s="241"/>
      <c r="V349" s="241"/>
      <c r="W349" s="241"/>
      <c r="X349" s="241"/>
      <c r="Y349" s="279"/>
      <c r="Z349" s="279"/>
      <c r="AA349" s="279"/>
      <c r="AB349" s="279"/>
      <c r="AC349" s="279"/>
      <c r="AD349" s="279"/>
      <c r="AE349" s="279"/>
      <c r="AF349" s="279"/>
      <c r="AG349" s="279"/>
      <c r="AH349" s="279"/>
      <c r="AI349" s="279"/>
      <c r="AJ349" s="279"/>
      <c r="AK349" s="279"/>
      <c r="AL349" s="279"/>
      <c r="AM349" s="279"/>
      <c r="AN349" s="279"/>
      <c r="AO349" s="279"/>
      <c r="AP349" s="279"/>
      <c r="AQ349" s="279"/>
    </row>
    <row r="350" spans="1:43" s="239" customFormat="1" ht="68.25" customHeight="1" x14ac:dyDescent="0.2">
      <c r="A350" s="13"/>
      <c r="B350" s="854" t="s">
        <v>2732</v>
      </c>
      <c r="C350" s="855" t="s">
        <v>981</v>
      </c>
      <c r="D350" s="855" t="s">
        <v>2733</v>
      </c>
      <c r="E350" s="366" t="s">
        <v>2734</v>
      </c>
      <c r="F350" s="639"/>
      <c r="G350" s="309"/>
      <c r="H350" s="240"/>
      <c r="I350" s="240"/>
      <c r="J350" s="240"/>
      <c r="K350" s="240"/>
      <c r="L350" s="241"/>
      <c r="M350" s="241"/>
      <c r="N350" s="241"/>
      <c r="O350" s="241"/>
      <c r="P350" s="241"/>
      <c r="Q350" s="241"/>
      <c r="R350" s="241"/>
      <c r="S350" s="241"/>
      <c r="T350" s="241"/>
      <c r="U350" s="241"/>
      <c r="V350" s="241"/>
      <c r="W350" s="241"/>
      <c r="X350" s="241"/>
      <c r="Y350" s="279"/>
      <c r="Z350" s="279"/>
      <c r="AA350" s="279"/>
      <c r="AB350" s="279"/>
      <c r="AC350" s="279"/>
      <c r="AD350" s="279"/>
      <c r="AE350" s="279"/>
      <c r="AF350" s="279"/>
      <c r="AG350" s="279"/>
      <c r="AH350" s="279"/>
      <c r="AI350" s="279"/>
      <c r="AJ350" s="279"/>
      <c r="AK350" s="279"/>
      <c r="AL350" s="279"/>
      <c r="AM350" s="279"/>
      <c r="AN350" s="279"/>
      <c r="AO350" s="279"/>
      <c r="AP350" s="279"/>
      <c r="AQ350" s="279"/>
    </row>
    <row r="351" spans="1:43" s="239" customFormat="1" ht="48" customHeight="1" x14ac:dyDescent="0.2">
      <c r="A351" s="13"/>
      <c r="B351" s="3281" t="s">
        <v>2722</v>
      </c>
      <c r="C351" s="3282" t="s">
        <v>981</v>
      </c>
      <c r="D351" s="3282" t="s">
        <v>2726</v>
      </c>
      <c r="E351" s="366" t="s">
        <v>2723</v>
      </c>
      <c r="F351" s="639"/>
      <c r="G351" s="309"/>
      <c r="H351" s="240"/>
      <c r="I351" s="240"/>
      <c r="J351" s="240"/>
      <c r="K351" s="240"/>
      <c r="L351" s="241"/>
      <c r="M351" s="241"/>
      <c r="N351" s="241"/>
      <c r="O351" s="241"/>
      <c r="P351" s="241"/>
      <c r="Q351" s="241"/>
      <c r="R351" s="241"/>
      <c r="S351" s="241"/>
      <c r="T351" s="241"/>
      <c r="U351" s="241"/>
      <c r="V351" s="241"/>
      <c r="W351" s="241"/>
      <c r="X351" s="241"/>
      <c r="Y351" s="279"/>
      <c r="Z351" s="279"/>
      <c r="AA351" s="279"/>
      <c r="AB351" s="279"/>
      <c r="AC351" s="279"/>
      <c r="AD351" s="279"/>
      <c r="AE351" s="279"/>
      <c r="AF351" s="279"/>
      <c r="AG351" s="279"/>
      <c r="AH351" s="279"/>
      <c r="AI351" s="279"/>
      <c r="AJ351" s="279"/>
      <c r="AK351" s="279"/>
      <c r="AL351" s="279"/>
      <c r="AM351" s="279"/>
      <c r="AN351" s="279"/>
      <c r="AO351" s="279"/>
      <c r="AP351" s="279"/>
      <c r="AQ351" s="279"/>
    </row>
    <row r="352" spans="1:43" s="239" customFormat="1" ht="48" customHeight="1" x14ac:dyDescent="0.2">
      <c r="A352" s="13"/>
      <c r="B352" s="3315"/>
      <c r="C352" s="3283"/>
      <c r="D352" s="3283"/>
      <c r="E352" s="366" t="s">
        <v>2724</v>
      </c>
      <c r="F352" s="639"/>
      <c r="G352" s="309"/>
      <c r="H352" s="240"/>
      <c r="I352" s="240"/>
      <c r="J352" s="240"/>
      <c r="K352" s="240"/>
      <c r="L352" s="241"/>
      <c r="M352" s="241"/>
      <c r="N352" s="241"/>
      <c r="O352" s="241"/>
      <c r="P352" s="241"/>
      <c r="Q352" s="241"/>
      <c r="R352" s="241"/>
      <c r="S352" s="241"/>
      <c r="T352" s="241"/>
      <c r="U352" s="241"/>
      <c r="V352" s="241"/>
      <c r="W352" s="241"/>
      <c r="X352" s="241"/>
      <c r="Y352" s="279"/>
      <c r="Z352" s="279"/>
      <c r="AA352" s="279"/>
      <c r="AB352" s="279"/>
      <c r="AC352" s="279"/>
      <c r="AD352" s="279"/>
      <c r="AE352" s="279"/>
      <c r="AF352" s="279"/>
      <c r="AG352" s="279"/>
      <c r="AH352" s="279"/>
      <c r="AI352" s="279"/>
      <c r="AJ352" s="279"/>
      <c r="AK352" s="279"/>
      <c r="AL352" s="279"/>
      <c r="AM352" s="279"/>
      <c r="AN352" s="279"/>
      <c r="AO352" s="279"/>
      <c r="AP352" s="279"/>
      <c r="AQ352" s="279"/>
    </row>
    <row r="353" spans="1:43" s="239" customFormat="1" ht="48" customHeight="1" x14ac:dyDescent="0.2">
      <c r="A353" s="13"/>
      <c r="B353" s="3276"/>
      <c r="C353" s="3278"/>
      <c r="D353" s="3278"/>
      <c r="E353" s="366" t="s">
        <v>2725</v>
      </c>
      <c r="F353" s="639"/>
      <c r="G353" s="309"/>
      <c r="H353" s="240"/>
      <c r="I353" s="240"/>
      <c r="J353" s="240"/>
      <c r="K353" s="240"/>
      <c r="L353" s="241"/>
      <c r="M353" s="241"/>
      <c r="N353" s="241"/>
      <c r="O353" s="241"/>
      <c r="P353" s="241"/>
      <c r="Q353" s="241"/>
      <c r="R353" s="241"/>
      <c r="S353" s="241"/>
      <c r="T353" s="241"/>
      <c r="U353" s="241"/>
      <c r="V353" s="241"/>
      <c r="W353" s="241"/>
      <c r="X353" s="241"/>
      <c r="Y353" s="279"/>
      <c r="Z353" s="279"/>
      <c r="AA353" s="279"/>
      <c r="AB353" s="279"/>
      <c r="AC353" s="279"/>
      <c r="AD353" s="279"/>
      <c r="AE353" s="279"/>
      <c r="AF353" s="279"/>
      <c r="AG353" s="279"/>
      <c r="AH353" s="279"/>
      <c r="AI353" s="279"/>
      <c r="AJ353" s="279"/>
      <c r="AK353" s="279"/>
      <c r="AL353" s="279"/>
      <c r="AM353" s="279"/>
      <c r="AN353" s="279"/>
      <c r="AO353" s="279"/>
      <c r="AP353" s="279"/>
      <c r="AQ353" s="279"/>
    </row>
    <row r="354" spans="1:43" s="239" customFormat="1" ht="68.25" customHeight="1" x14ac:dyDescent="0.2">
      <c r="A354" s="13"/>
      <c r="B354" s="854" t="s">
        <v>2713</v>
      </c>
      <c r="C354" s="855" t="s">
        <v>981</v>
      </c>
      <c r="D354" s="855" t="s">
        <v>2714</v>
      </c>
      <c r="E354" s="366" t="s">
        <v>2715</v>
      </c>
      <c r="F354" s="639"/>
      <c r="G354" s="309"/>
      <c r="H354" s="240"/>
      <c r="I354" s="240"/>
      <c r="J354" s="240"/>
      <c r="K354" s="240"/>
      <c r="L354" s="241"/>
      <c r="M354" s="241"/>
      <c r="N354" s="241"/>
      <c r="O354" s="241"/>
      <c r="P354" s="241"/>
      <c r="Q354" s="241"/>
      <c r="R354" s="241"/>
      <c r="S354" s="241"/>
      <c r="T354" s="241"/>
      <c r="U354" s="241"/>
      <c r="V354" s="241"/>
      <c r="W354" s="241"/>
      <c r="X354" s="241"/>
      <c r="Y354" s="279"/>
      <c r="Z354" s="279"/>
      <c r="AA354" s="279"/>
      <c r="AB354" s="279"/>
      <c r="AC354" s="279"/>
      <c r="AD354" s="279"/>
      <c r="AE354" s="279"/>
      <c r="AF354" s="279"/>
      <c r="AG354" s="279"/>
      <c r="AH354" s="279"/>
      <c r="AI354" s="279"/>
      <c r="AJ354" s="279"/>
      <c r="AK354" s="279"/>
      <c r="AL354" s="279"/>
      <c r="AM354" s="279"/>
      <c r="AN354" s="279"/>
      <c r="AO354" s="279"/>
      <c r="AP354" s="279"/>
      <c r="AQ354" s="279"/>
    </row>
    <row r="355" spans="1:43" s="239" customFormat="1" ht="50.25" customHeight="1" x14ac:dyDescent="0.2">
      <c r="A355" s="13"/>
      <c r="B355" s="854" t="s">
        <v>2379</v>
      </c>
      <c r="C355" s="855" t="s">
        <v>981</v>
      </c>
      <c r="D355" s="855" t="s">
        <v>2380</v>
      </c>
      <c r="E355" s="366" t="s">
        <v>2381</v>
      </c>
      <c r="F355" s="639"/>
      <c r="G355" s="309"/>
      <c r="H355" s="240"/>
      <c r="I355" s="240"/>
      <c r="J355" s="240"/>
      <c r="K355" s="240"/>
      <c r="L355" s="241"/>
      <c r="M355" s="241"/>
      <c r="N355" s="241"/>
      <c r="O355" s="241"/>
      <c r="P355" s="241"/>
      <c r="Q355" s="241"/>
      <c r="R355" s="241"/>
      <c r="S355" s="241"/>
      <c r="T355" s="241"/>
      <c r="U355" s="241"/>
      <c r="V355" s="241"/>
      <c r="W355" s="241"/>
      <c r="X355" s="241"/>
      <c r="Y355" s="279"/>
      <c r="Z355" s="279"/>
      <c r="AA355" s="279"/>
      <c r="AB355" s="279"/>
      <c r="AC355" s="279"/>
      <c r="AD355" s="279"/>
      <c r="AE355" s="279"/>
      <c r="AF355" s="279"/>
      <c r="AG355" s="279"/>
      <c r="AH355" s="279"/>
      <c r="AI355" s="279"/>
      <c r="AJ355" s="279"/>
      <c r="AK355" s="279"/>
      <c r="AL355" s="279"/>
      <c r="AM355" s="279"/>
      <c r="AN355" s="279"/>
      <c r="AO355" s="279"/>
      <c r="AP355" s="279"/>
      <c r="AQ355" s="279"/>
    </row>
    <row r="356" spans="1:43" s="239" customFormat="1" ht="50.25" customHeight="1" x14ac:dyDescent="0.2">
      <c r="A356" s="13"/>
      <c r="B356" s="854" t="s">
        <v>2377</v>
      </c>
      <c r="C356" s="855" t="s">
        <v>981</v>
      </c>
      <c r="D356" s="855" t="s">
        <v>2378</v>
      </c>
      <c r="E356" s="366" t="s">
        <v>112</v>
      </c>
      <c r="F356" s="639"/>
      <c r="G356" s="309"/>
      <c r="H356" s="240"/>
      <c r="I356" s="240"/>
      <c r="J356" s="240"/>
      <c r="K356" s="240"/>
      <c r="L356" s="241"/>
      <c r="M356" s="241"/>
      <c r="N356" s="241"/>
      <c r="O356" s="241"/>
      <c r="P356" s="241"/>
      <c r="Q356" s="241"/>
      <c r="R356" s="241"/>
      <c r="S356" s="241"/>
      <c r="T356" s="241"/>
      <c r="U356" s="241"/>
      <c r="V356" s="241"/>
      <c r="W356" s="241"/>
      <c r="X356" s="241"/>
      <c r="Y356" s="279"/>
      <c r="Z356" s="279"/>
      <c r="AA356" s="279"/>
      <c r="AB356" s="279"/>
      <c r="AC356" s="279"/>
      <c r="AD356" s="279"/>
      <c r="AE356" s="279"/>
      <c r="AF356" s="279"/>
      <c r="AG356" s="279"/>
      <c r="AH356" s="279"/>
      <c r="AI356" s="279"/>
      <c r="AJ356" s="279"/>
      <c r="AK356" s="279"/>
      <c r="AL356" s="279"/>
      <c r="AM356" s="279"/>
      <c r="AN356" s="279"/>
      <c r="AO356" s="279"/>
      <c r="AP356" s="279"/>
      <c r="AQ356" s="279"/>
    </row>
    <row r="357" spans="1:43" s="239" customFormat="1" ht="50.25" customHeight="1" x14ac:dyDescent="0.2">
      <c r="A357" s="13"/>
      <c r="B357" s="854" t="s">
        <v>2316</v>
      </c>
      <c r="C357" s="855" t="s">
        <v>981</v>
      </c>
      <c r="D357" s="855" t="s">
        <v>2317</v>
      </c>
      <c r="E357" s="366" t="s">
        <v>2318</v>
      </c>
      <c r="F357" s="639"/>
      <c r="G357" s="309"/>
      <c r="H357" s="240"/>
      <c r="I357" s="240"/>
      <c r="J357" s="240"/>
      <c r="K357" s="240"/>
      <c r="L357" s="241"/>
      <c r="M357" s="241"/>
      <c r="N357" s="241"/>
      <c r="O357" s="241"/>
      <c r="P357" s="241"/>
      <c r="Q357" s="241"/>
      <c r="R357" s="241"/>
      <c r="S357" s="241"/>
      <c r="T357" s="241"/>
      <c r="U357" s="241"/>
      <c r="V357" s="241"/>
      <c r="W357" s="241"/>
      <c r="X357" s="241"/>
      <c r="Y357" s="279"/>
      <c r="Z357" s="279"/>
      <c r="AA357" s="279"/>
      <c r="AB357" s="279"/>
      <c r="AC357" s="279"/>
      <c r="AD357" s="279"/>
      <c r="AE357" s="279"/>
      <c r="AF357" s="279"/>
      <c r="AG357" s="279"/>
      <c r="AH357" s="279"/>
      <c r="AI357" s="279"/>
      <c r="AJ357" s="279"/>
      <c r="AK357" s="279"/>
      <c r="AL357" s="279"/>
      <c r="AM357" s="279"/>
      <c r="AN357" s="279"/>
      <c r="AO357" s="279"/>
      <c r="AP357" s="279"/>
      <c r="AQ357" s="279"/>
    </row>
    <row r="358" spans="1:43" s="239" customFormat="1" ht="75.75" customHeight="1" x14ac:dyDescent="0.2">
      <c r="A358" s="13"/>
      <c r="B358" s="854" t="s">
        <v>2319</v>
      </c>
      <c r="C358" s="855" t="s">
        <v>981</v>
      </c>
      <c r="D358" s="855" t="s">
        <v>2320</v>
      </c>
      <c r="E358" s="366" t="s">
        <v>112</v>
      </c>
      <c r="F358" s="639"/>
      <c r="G358" s="309"/>
      <c r="H358" s="240"/>
      <c r="I358" s="240"/>
      <c r="J358" s="240"/>
      <c r="K358" s="240"/>
      <c r="L358" s="241"/>
      <c r="M358" s="241"/>
      <c r="N358" s="241"/>
      <c r="O358" s="241"/>
      <c r="P358" s="241"/>
      <c r="Q358" s="241"/>
      <c r="R358" s="241"/>
      <c r="S358" s="241"/>
      <c r="T358" s="241"/>
      <c r="U358" s="241"/>
      <c r="V358" s="241"/>
      <c r="W358" s="241"/>
      <c r="X358" s="241"/>
      <c r="Y358" s="279"/>
      <c r="Z358" s="279"/>
      <c r="AA358" s="279"/>
      <c r="AB358" s="279"/>
      <c r="AC358" s="279"/>
      <c r="AD358" s="279"/>
      <c r="AE358" s="279"/>
      <c r="AF358" s="279"/>
      <c r="AG358" s="279"/>
      <c r="AH358" s="279"/>
      <c r="AI358" s="279"/>
      <c r="AJ358" s="279"/>
      <c r="AK358" s="279"/>
      <c r="AL358" s="279"/>
      <c r="AM358" s="279"/>
      <c r="AN358" s="279"/>
      <c r="AO358" s="279"/>
      <c r="AP358" s="279"/>
      <c r="AQ358" s="279"/>
    </row>
    <row r="359" spans="1:43" s="239" customFormat="1" ht="75.75" customHeight="1" x14ac:dyDescent="0.2">
      <c r="A359" s="240"/>
      <c r="B359" s="854" t="s">
        <v>2321</v>
      </c>
      <c r="C359" s="855" t="s">
        <v>981</v>
      </c>
      <c r="D359" s="855" t="s">
        <v>2322</v>
      </c>
      <c r="E359" s="366" t="s">
        <v>112</v>
      </c>
      <c r="F359" s="639"/>
      <c r="G359" s="309"/>
      <c r="H359" s="240"/>
      <c r="I359" s="240"/>
      <c r="J359" s="240"/>
      <c r="K359" s="240"/>
      <c r="L359" s="241"/>
      <c r="M359" s="241"/>
      <c r="N359" s="241"/>
      <c r="O359" s="241"/>
      <c r="P359" s="241"/>
      <c r="Q359" s="241"/>
      <c r="R359" s="241"/>
      <c r="S359" s="241"/>
      <c r="T359" s="241"/>
      <c r="U359" s="241"/>
      <c r="V359" s="241"/>
      <c r="W359" s="241"/>
      <c r="X359" s="241"/>
      <c r="Y359" s="279"/>
      <c r="Z359" s="279"/>
      <c r="AA359" s="279"/>
      <c r="AB359" s="279"/>
      <c r="AC359" s="279"/>
      <c r="AD359" s="279"/>
      <c r="AE359" s="279"/>
      <c r="AF359" s="279"/>
      <c r="AG359" s="279"/>
      <c r="AH359" s="279"/>
      <c r="AI359" s="279"/>
      <c r="AJ359" s="279"/>
      <c r="AK359" s="279"/>
      <c r="AL359" s="279"/>
      <c r="AM359" s="279"/>
      <c r="AN359" s="279"/>
      <c r="AO359" s="279"/>
      <c r="AP359" s="279"/>
      <c r="AQ359" s="279"/>
    </row>
    <row r="360" spans="1:43" s="239" customFormat="1" ht="49.5" customHeight="1" x14ac:dyDescent="0.2">
      <c r="A360" s="240"/>
      <c r="B360" s="854" t="s">
        <v>1944</v>
      </c>
      <c r="C360" s="855" t="s">
        <v>981</v>
      </c>
      <c r="D360" s="855" t="s">
        <v>1945</v>
      </c>
      <c r="E360" s="366" t="s">
        <v>1946</v>
      </c>
      <c r="F360" s="639"/>
      <c r="G360" s="309"/>
      <c r="H360" s="240"/>
      <c r="I360" s="240"/>
      <c r="J360" s="240"/>
      <c r="K360" s="240"/>
      <c r="L360" s="241"/>
      <c r="M360" s="241"/>
      <c r="N360" s="241"/>
      <c r="O360" s="241"/>
      <c r="P360" s="241"/>
      <c r="Q360" s="241"/>
      <c r="R360" s="241"/>
      <c r="S360" s="241"/>
      <c r="T360" s="241"/>
      <c r="U360" s="241"/>
      <c r="V360" s="241"/>
      <c r="W360" s="241"/>
      <c r="X360" s="241"/>
      <c r="Y360" s="279"/>
      <c r="Z360" s="279"/>
      <c r="AA360" s="279"/>
      <c r="AB360" s="279"/>
      <c r="AC360" s="279"/>
      <c r="AD360" s="279"/>
      <c r="AE360" s="279"/>
      <c r="AF360" s="279"/>
      <c r="AG360" s="279"/>
      <c r="AH360" s="279"/>
      <c r="AI360" s="279"/>
      <c r="AJ360" s="279"/>
      <c r="AK360" s="279"/>
      <c r="AL360" s="279"/>
      <c r="AM360" s="279"/>
      <c r="AN360" s="279"/>
      <c r="AO360" s="279"/>
      <c r="AP360" s="279"/>
      <c r="AQ360" s="279"/>
    </row>
    <row r="361" spans="1:43" s="239" customFormat="1" ht="78.75" customHeight="1" x14ac:dyDescent="0.2">
      <c r="A361" s="240"/>
      <c r="B361" s="854" t="s">
        <v>1450</v>
      </c>
      <c r="C361" s="855" t="s">
        <v>981</v>
      </c>
      <c r="D361" s="855" t="s">
        <v>1451</v>
      </c>
      <c r="E361" s="366" t="s">
        <v>943</v>
      </c>
      <c r="F361" s="639"/>
      <c r="G361" s="309"/>
      <c r="H361" s="240"/>
      <c r="I361" s="240"/>
      <c r="J361" s="240"/>
      <c r="K361" s="240"/>
      <c r="L361" s="241"/>
      <c r="M361" s="241"/>
      <c r="N361" s="241"/>
      <c r="O361" s="241"/>
      <c r="P361" s="241"/>
      <c r="Q361" s="241"/>
      <c r="R361" s="241"/>
      <c r="S361" s="241"/>
      <c r="T361" s="241"/>
      <c r="U361" s="241"/>
      <c r="V361" s="241"/>
      <c r="W361" s="241"/>
      <c r="X361" s="241"/>
      <c r="Y361" s="279"/>
      <c r="Z361" s="279"/>
      <c r="AA361" s="279"/>
      <c r="AB361" s="279"/>
      <c r="AC361" s="279"/>
      <c r="AD361" s="279"/>
      <c r="AE361" s="279"/>
      <c r="AF361" s="279"/>
      <c r="AG361" s="279"/>
      <c r="AH361" s="279"/>
      <c r="AI361" s="279"/>
      <c r="AJ361" s="279"/>
      <c r="AK361" s="279"/>
      <c r="AL361" s="279"/>
      <c r="AM361" s="279"/>
      <c r="AN361" s="279"/>
      <c r="AO361" s="279"/>
      <c r="AP361" s="279"/>
      <c r="AQ361" s="279"/>
    </row>
    <row r="362" spans="1:43" s="239" customFormat="1" ht="105.75" customHeight="1" x14ac:dyDescent="0.2">
      <c r="A362" s="240"/>
      <c r="B362" s="854" t="s">
        <v>1403</v>
      </c>
      <c r="C362" s="855" t="s">
        <v>981</v>
      </c>
      <c r="D362" s="855" t="s">
        <v>1402</v>
      </c>
      <c r="E362" s="366" t="s">
        <v>1452</v>
      </c>
      <c r="F362" s="639"/>
      <c r="G362" s="309"/>
      <c r="H362" s="240"/>
      <c r="I362" s="240"/>
      <c r="J362" s="240"/>
      <c r="K362" s="240"/>
      <c r="L362" s="241"/>
      <c r="M362" s="241"/>
      <c r="N362" s="241"/>
      <c r="O362" s="241"/>
      <c r="P362" s="241"/>
      <c r="Q362" s="241"/>
      <c r="R362" s="241"/>
      <c r="S362" s="241"/>
      <c r="T362" s="241"/>
      <c r="U362" s="241"/>
      <c r="V362" s="241"/>
      <c r="W362" s="241"/>
      <c r="X362" s="241"/>
      <c r="Y362" s="279"/>
      <c r="Z362" s="279"/>
      <c r="AA362" s="279"/>
      <c r="AB362" s="279"/>
      <c r="AC362" s="279"/>
      <c r="AD362" s="279"/>
      <c r="AE362" s="279"/>
      <c r="AF362" s="279"/>
      <c r="AG362" s="279"/>
      <c r="AH362" s="279"/>
      <c r="AI362" s="279"/>
      <c r="AJ362" s="279"/>
      <c r="AK362" s="279"/>
      <c r="AL362" s="279"/>
      <c r="AM362" s="279"/>
      <c r="AN362" s="279"/>
      <c r="AO362" s="279"/>
      <c r="AP362" s="279"/>
      <c r="AQ362" s="279"/>
    </row>
    <row r="363" spans="1:43" ht="90.75" customHeight="1" x14ac:dyDescent="0.2">
      <c r="A363" s="240"/>
      <c r="B363" s="854" t="s">
        <v>1299</v>
      </c>
      <c r="C363" s="855" t="s">
        <v>981</v>
      </c>
      <c r="D363" s="242" t="s">
        <v>1300</v>
      </c>
      <c r="E363" s="366" t="s">
        <v>1301</v>
      </c>
      <c r="G363" s="19"/>
      <c r="H363" s="13"/>
      <c r="I363" s="13"/>
      <c r="J363" s="13"/>
      <c r="K363" s="13"/>
      <c r="L363" s="14"/>
      <c r="M363" s="14"/>
      <c r="N363" s="14"/>
      <c r="O363" s="14"/>
      <c r="P363" s="14"/>
      <c r="Q363" s="14"/>
      <c r="R363" s="14"/>
      <c r="S363" s="14"/>
      <c r="T363" s="14"/>
      <c r="U363" s="14"/>
      <c r="V363" s="14"/>
      <c r="W363" s="14"/>
      <c r="X363" s="14"/>
      <c r="Y363" s="250"/>
      <c r="Z363" s="250"/>
      <c r="AA363" s="250"/>
      <c r="AB363" s="250"/>
      <c r="AC363" s="250"/>
      <c r="AD363" s="250"/>
      <c r="AE363" s="250"/>
      <c r="AF363" s="250"/>
      <c r="AG363" s="250"/>
      <c r="AH363" s="250"/>
      <c r="AI363" s="250"/>
      <c r="AJ363" s="250"/>
      <c r="AK363" s="250"/>
      <c r="AL363" s="250"/>
      <c r="AM363" s="250"/>
      <c r="AN363" s="250"/>
      <c r="AO363" s="250"/>
      <c r="AP363" s="250"/>
      <c r="AQ363" s="250"/>
    </row>
    <row r="364" spans="1:43" s="239" customFormat="1" ht="36" customHeight="1" x14ac:dyDescent="0.2">
      <c r="A364" s="13"/>
      <c r="B364" s="854" t="s">
        <v>1154</v>
      </c>
      <c r="C364" s="855" t="s">
        <v>316</v>
      </c>
      <c r="D364" s="855" t="s">
        <v>1156</v>
      </c>
      <c r="E364" s="366" t="s">
        <v>1155</v>
      </c>
      <c r="F364" s="639"/>
      <c r="G364" s="309"/>
      <c r="H364" s="240"/>
      <c r="I364" s="240"/>
      <c r="J364" s="240"/>
      <c r="K364" s="240"/>
      <c r="L364" s="241"/>
      <c r="M364" s="241"/>
      <c r="N364" s="241"/>
      <c r="O364" s="241"/>
      <c r="P364" s="241"/>
      <c r="Q364" s="241"/>
      <c r="R364" s="241"/>
      <c r="S364" s="241"/>
      <c r="T364" s="241"/>
      <c r="U364" s="241"/>
      <c r="V364" s="241"/>
      <c r="W364" s="241"/>
      <c r="X364" s="241"/>
      <c r="Y364" s="279"/>
      <c r="Z364" s="279"/>
      <c r="AA364" s="279"/>
      <c r="AB364" s="279"/>
      <c r="AC364" s="279"/>
      <c r="AD364" s="279"/>
      <c r="AE364" s="279"/>
      <c r="AF364" s="279"/>
      <c r="AG364" s="279"/>
      <c r="AH364" s="279"/>
      <c r="AI364" s="279"/>
      <c r="AJ364" s="279"/>
      <c r="AK364" s="279"/>
      <c r="AL364" s="279"/>
      <c r="AM364" s="279"/>
      <c r="AN364" s="279"/>
      <c r="AO364" s="279"/>
      <c r="AP364" s="279"/>
      <c r="AQ364" s="279"/>
    </row>
    <row r="365" spans="1:43" s="239" customFormat="1" ht="95.25" customHeight="1" x14ac:dyDescent="0.2">
      <c r="A365" s="240"/>
      <c r="B365" s="854" t="s">
        <v>1150</v>
      </c>
      <c r="C365" s="855" t="s">
        <v>316</v>
      </c>
      <c r="D365" s="855" t="s">
        <v>1151</v>
      </c>
      <c r="E365" s="366" t="s">
        <v>1152</v>
      </c>
      <c r="F365" s="309"/>
      <c r="G365" s="309"/>
      <c r="H365" s="240"/>
      <c r="I365" s="240"/>
      <c r="J365" s="240"/>
      <c r="K365" s="240"/>
      <c r="L365" s="241"/>
      <c r="M365" s="241"/>
      <c r="N365" s="241"/>
      <c r="O365" s="241"/>
      <c r="P365" s="241"/>
      <c r="Q365" s="241"/>
      <c r="R365" s="241"/>
      <c r="S365" s="241"/>
      <c r="T365" s="241"/>
      <c r="U365" s="241"/>
      <c r="V365" s="241"/>
      <c r="W365" s="241"/>
      <c r="X365" s="241"/>
      <c r="Y365" s="279"/>
      <c r="Z365" s="279"/>
      <c r="AA365" s="279"/>
      <c r="AB365" s="279"/>
      <c r="AC365" s="279"/>
      <c r="AD365" s="279"/>
      <c r="AE365" s="279"/>
      <c r="AF365" s="279"/>
      <c r="AG365" s="279"/>
      <c r="AH365" s="279"/>
      <c r="AI365" s="279"/>
      <c r="AJ365" s="279"/>
      <c r="AK365" s="279"/>
      <c r="AL365" s="279"/>
      <c r="AM365" s="279"/>
      <c r="AN365" s="279"/>
      <c r="AO365" s="279"/>
      <c r="AP365" s="279"/>
      <c r="AQ365" s="279"/>
    </row>
    <row r="366" spans="1:43" s="239" customFormat="1" ht="75.75" customHeight="1" x14ac:dyDescent="0.2">
      <c r="A366" s="240"/>
      <c r="B366" s="854" t="s">
        <v>1142</v>
      </c>
      <c r="C366" s="855" t="s">
        <v>981</v>
      </c>
      <c r="D366" s="855" t="s">
        <v>1144</v>
      </c>
      <c r="E366" s="366" t="s">
        <v>1143</v>
      </c>
      <c r="F366" s="309"/>
      <c r="G366" s="309"/>
      <c r="H366" s="240"/>
      <c r="I366" s="240"/>
      <c r="J366" s="240"/>
      <c r="K366" s="240"/>
      <c r="L366" s="241"/>
      <c r="M366" s="241"/>
      <c r="N366" s="241"/>
      <c r="O366" s="241"/>
      <c r="P366" s="241"/>
      <c r="Q366" s="241"/>
      <c r="R366" s="241"/>
      <c r="S366" s="241"/>
      <c r="T366" s="241"/>
      <c r="U366" s="241"/>
      <c r="V366" s="241"/>
      <c r="W366" s="241"/>
      <c r="X366" s="241"/>
      <c r="Y366" s="279"/>
      <c r="Z366" s="279"/>
      <c r="AA366" s="279"/>
      <c r="AB366" s="279"/>
      <c r="AC366" s="279"/>
      <c r="AD366" s="279"/>
      <c r="AE366" s="279"/>
      <c r="AF366" s="279"/>
      <c r="AG366" s="279"/>
      <c r="AH366" s="279"/>
      <c r="AI366" s="279"/>
      <c r="AJ366" s="279"/>
      <c r="AK366" s="279"/>
      <c r="AL366" s="279"/>
      <c r="AM366" s="279"/>
      <c r="AN366" s="279"/>
      <c r="AO366" s="279"/>
      <c r="AP366" s="279"/>
      <c r="AQ366" s="279"/>
    </row>
    <row r="367" spans="1:43" s="239" customFormat="1" ht="54" customHeight="1" thickBot="1" x14ac:dyDescent="0.25">
      <c r="A367" s="240"/>
      <c r="B367" s="448" t="s">
        <v>988</v>
      </c>
      <c r="C367" s="380" t="s">
        <v>981</v>
      </c>
      <c r="D367" s="380" t="s">
        <v>989</v>
      </c>
      <c r="E367" s="447" t="s">
        <v>994</v>
      </c>
      <c r="F367" s="639"/>
      <c r="G367" s="309"/>
      <c r="H367" s="240"/>
      <c r="I367" s="240"/>
      <c r="J367" s="240"/>
      <c r="K367" s="240"/>
      <c r="L367" s="241"/>
      <c r="M367" s="241"/>
      <c r="N367" s="241"/>
      <c r="O367" s="241"/>
      <c r="P367" s="241"/>
      <c r="Q367" s="241"/>
      <c r="R367" s="241"/>
      <c r="S367" s="241"/>
      <c r="T367" s="241"/>
      <c r="U367" s="241"/>
      <c r="V367" s="241"/>
      <c r="W367" s="241"/>
      <c r="X367" s="241"/>
      <c r="Y367" s="279"/>
      <c r="Z367" s="279"/>
      <c r="AA367" s="279"/>
      <c r="AB367" s="279"/>
      <c r="AC367" s="279"/>
      <c r="AD367" s="279"/>
      <c r="AE367" s="279"/>
      <c r="AF367" s="279"/>
      <c r="AG367" s="279"/>
      <c r="AH367" s="279"/>
      <c r="AI367" s="279"/>
      <c r="AJ367" s="279"/>
      <c r="AK367" s="279"/>
      <c r="AL367" s="279"/>
      <c r="AM367" s="279"/>
      <c r="AN367" s="279"/>
      <c r="AO367" s="279"/>
      <c r="AP367" s="279"/>
      <c r="AQ367" s="279"/>
    </row>
    <row r="368" spans="1:43" s="2218" customFormat="1" ht="39" customHeight="1" x14ac:dyDescent="0.2">
      <c r="A368" s="240"/>
      <c r="B368" s="1815"/>
      <c r="C368" s="318"/>
      <c r="D368" s="2216"/>
      <c r="E368" s="1815"/>
      <c r="F368" s="2217"/>
      <c r="G368" s="1815"/>
      <c r="H368" s="1815"/>
      <c r="I368" s="1815"/>
      <c r="J368" s="1815"/>
      <c r="K368" s="1815"/>
      <c r="L368" s="1815"/>
      <c r="M368" s="1815"/>
      <c r="N368" s="1815"/>
      <c r="O368" s="1815"/>
      <c r="P368" s="1815"/>
      <c r="Q368" s="1815"/>
      <c r="R368" s="1815"/>
      <c r="S368" s="1815"/>
      <c r="T368" s="1815"/>
      <c r="U368" s="1815"/>
      <c r="V368" s="1815"/>
      <c r="W368" s="1815"/>
      <c r="X368" s="1815"/>
      <c r="Y368" s="1815"/>
      <c r="Z368" s="1815"/>
      <c r="AA368" s="1815"/>
      <c r="AB368" s="1815"/>
      <c r="AC368" s="1815"/>
      <c r="AD368" s="1815"/>
      <c r="AE368" s="1815"/>
      <c r="AF368" s="1815"/>
      <c r="AG368" s="1815"/>
    </row>
    <row r="369" spans="1:44" s="2218" customFormat="1" ht="39" customHeight="1" thickBot="1" x14ac:dyDescent="0.25">
      <c r="A369" s="1815"/>
      <c r="B369" s="1815"/>
      <c r="C369" s="318"/>
      <c r="D369" s="2216"/>
      <c r="E369" s="1815"/>
      <c r="F369" s="2217"/>
      <c r="G369" s="1815"/>
      <c r="H369" s="1815"/>
      <c r="I369" s="1815"/>
      <c r="J369" s="1815"/>
      <c r="K369" s="1815"/>
      <c r="L369" s="1815"/>
      <c r="M369" s="1815"/>
      <c r="N369" s="1815"/>
      <c r="O369" s="1815"/>
      <c r="P369" s="1815"/>
      <c r="Q369" s="1815"/>
      <c r="R369" s="1815"/>
      <c r="S369" s="1815"/>
      <c r="T369" s="1815"/>
      <c r="U369" s="1815"/>
      <c r="V369" s="1815"/>
      <c r="W369" s="1815"/>
      <c r="X369" s="1815"/>
      <c r="Y369" s="1815"/>
      <c r="Z369" s="1815"/>
      <c r="AA369" s="1815"/>
      <c r="AB369" s="1815"/>
      <c r="AC369" s="1815"/>
      <c r="AD369" s="1815"/>
      <c r="AE369" s="1815"/>
      <c r="AF369" s="1815"/>
      <c r="AG369" s="1815"/>
    </row>
    <row r="370" spans="1:44" s="2218" customFormat="1" ht="24.75" customHeight="1" thickBot="1" x14ac:dyDescent="0.25">
      <c r="A370" s="1815"/>
      <c r="B370" s="3370"/>
      <c r="C370" s="3371"/>
      <c r="D370" s="3371"/>
      <c r="E370" s="3372"/>
      <c r="F370" s="2217"/>
      <c r="G370" s="1815"/>
      <c r="H370" s="1815"/>
      <c r="I370" s="1815"/>
      <c r="J370" s="1815"/>
      <c r="K370" s="1815"/>
      <c r="L370" s="1815"/>
      <c r="M370" s="1815"/>
      <c r="N370" s="1815"/>
      <c r="O370" s="1815"/>
      <c r="P370" s="1815"/>
      <c r="Q370" s="1815"/>
      <c r="R370" s="1815"/>
      <c r="S370" s="1815"/>
      <c r="T370" s="1815"/>
      <c r="U370" s="1815"/>
      <c r="V370" s="1815"/>
      <c r="W370" s="1815"/>
      <c r="X370" s="1815"/>
      <c r="Y370" s="1815"/>
      <c r="Z370" s="1815"/>
      <c r="AA370" s="1815"/>
      <c r="AB370" s="1815"/>
      <c r="AC370" s="1815"/>
      <c r="AD370" s="1815"/>
      <c r="AE370" s="1815"/>
      <c r="AF370" s="1815"/>
      <c r="AG370" s="1815"/>
    </row>
    <row r="371" spans="1:44" s="319" customFormat="1" ht="24" customHeight="1" thickBot="1" x14ac:dyDescent="0.25">
      <c r="A371" s="1815"/>
      <c r="B371" s="333" t="s">
        <v>977</v>
      </c>
      <c r="C371" s="327" t="s">
        <v>978</v>
      </c>
      <c r="D371" s="327" t="s">
        <v>986</v>
      </c>
      <c r="E371" s="334" t="s">
        <v>980</v>
      </c>
      <c r="F371" s="664"/>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row>
    <row r="372" spans="1:44" hidden="1" x14ac:dyDescent="0.2">
      <c r="A372" s="240"/>
      <c r="B372" s="3306" t="s">
        <v>932</v>
      </c>
      <c r="C372" s="3307"/>
      <c r="D372" s="3307"/>
      <c r="E372" s="3308"/>
      <c r="G372" s="252"/>
      <c r="H372" s="252"/>
      <c r="I372" s="252"/>
      <c r="J372" s="252"/>
      <c r="K372" s="13"/>
      <c r="L372" s="14"/>
      <c r="M372" s="14"/>
      <c r="N372" s="14"/>
      <c r="O372" s="14"/>
      <c r="P372" s="14"/>
      <c r="Q372" s="14"/>
      <c r="R372" s="14"/>
      <c r="S372" s="14"/>
      <c r="T372" s="14"/>
      <c r="U372" s="14"/>
      <c r="V372" s="14"/>
      <c r="W372" s="14"/>
      <c r="X372" s="14"/>
      <c r="Y372" s="250"/>
      <c r="Z372" s="250"/>
      <c r="AA372" s="250"/>
      <c r="AB372" s="250"/>
      <c r="AC372" s="250"/>
      <c r="AD372" s="250"/>
      <c r="AE372" s="250"/>
      <c r="AF372" s="250"/>
      <c r="AG372" s="250"/>
      <c r="AH372" s="250"/>
      <c r="AI372" s="250"/>
      <c r="AJ372" s="250"/>
      <c r="AK372" s="250"/>
      <c r="AL372" s="250"/>
      <c r="AM372" s="250"/>
      <c r="AN372" s="250"/>
      <c r="AO372" s="250"/>
      <c r="AP372" s="250"/>
      <c r="AQ372" s="250"/>
    </row>
    <row r="373" spans="1:44" s="319" customFormat="1" ht="84" customHeight="1" x14ac:dyDescent="0.2">
      <c r="A373" s="318"/>
      <c r="B373" s="636" t="s">
        <v>5055</v>
      </c>
      <c r="C373" s="2723" t="s">
        <v>981</v>
      </c>
      <c r="D373" s="635" t="s">
        <v>5056</v>
      </c>
      <c r="E373" s="637" t="s">
        <v>5057</v>
      </c>
      <c r="F373" s="639"/>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row>
    <row r="374" spans="1:44" s="319" customFormat="1" ht="84" customHeight="1" x14ac:dyDescent="0.2">
      <c r="A374" s="318"/>
      <c r="B374" s="636" t="s">
        <v>4621</v>
      </c>
      <c r="C374" s="855" t="s">
        <v>981</v>
      </c>
      <c r="D374" s="635" t="s">
        <v>4622</v>
      </c>
      <c r="E374" s="637" t="s">
        <v>4623</v>
      </c>
      <c r="F374" s="639"/>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row>
    <row r="375" spans="1:44" s="319" customFormat="1" ht="84" customHeight="1" x14ac:dyDescent="0.2">
      <c r="A375" s="318"/>
      <c r="B375" s="636" t="s">
        <v>4422</v>
      </c>
      <c r="C375" s="855" t="s">
        <v>981</v>
      </c>
      <c r="D375" s="635" t="s">
        <v>4441</v>
      </c>
      <c r="E375" s="637" t="s">
        <v>4423</v>
      </c>
      <c r="F375" s="639"/>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row>
    <row r="376" spans="1:44" s="319" customFormat="1" ht="60" customHeight="1" x14ac:dyDescent="0.2">
      <c r="A376" s="318"/>
      <c r="B376" s="636" t="s">
        <v>4329</v>
      </c>
      <c r="C376" s="855" t="s">
        <v>981</v>
      </c>
      <c r="D376" s="635" t="s">
        <v>4330</v>
      </c>
      <c r="E376" s="637" t="s">
        <v>4331</v>
      </c>
      <c r="F376" s="639"/>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row>
    <row r="377" spans="1:44" s="319" customFormat="1" ht="60" customHeight="1" x14ac:dyDescent="0.2">
      <c r="A377" s="318"/>
      <c r="B377" s="636" t="s">
        <v>4022</v>
      </c>
      <c r="C377" s="855" t="s">
        <v>981</v>
      </c>
      <c r="D377" s="635" t="s">
        <v>4023</v>
      </c>
      <c r="E377" s="637" t="s">
        <v>4024</v>
      </c>
      <c r="F377" s="639"/>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row>
    <row r="378" spans="1:44" s="319" customFormat="1" ht="64.5" customHeight="1" x14ac:dyDescent="0.2">
      <c r="A378" s="318"/>
      <c r="B378" s="636" t="s">
        <v>3476</v>
      </c>
      <c r="C378" s="855" t="s">
        <v>3477</v>
      </c>
      <c r="D378" s="635" t="s">
        <v>3479</v>
      </c>
      <c r="E378" s="637" t="s">
        <v>3478</v>
      </c>
      <c r="F378" s="639"/>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row>
    <row r="379" spans="1:44" s="319" customFormat="1" ht="150.75" customHeight="1" x14ac:dyDescent="0.2">
      <c r="A379" s="318"/>
      <c r="B379" s="636" t="s">
        <v>2863</v>
      </c>
      <c r="C379" s="855" t="s">
        <v>981</v>
      </c>
      <c r="D379" s="635" t="s">
        <v>2864</v>
      </c>
      <c r="E379" s="637" t="s">
        <v>2865</v>
      </c>
      <c r="F379" s="639"/>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row>
    <row r="380" spans="1:44" s="319" customFormat="1" ht="133.5" customHeight="1" x14ac:dyDescent="0.2">
      <c r="A380" s="318"/>
      <c r="B380" s="636" t="s">
        <v>2382</v>
      </c>
      <c r="C380" s="855" t="s">
        <v>981</v>
      </c>
      <c r="D380" s="635" t="s">
        <v>2383</v>
      </c>
      <c r="E380" s="637" t="s">
        <v>2384</v>
      </c>
      <c r="F380" s="639"/>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row>
    <row r="381" spans="1:44" s="319" customFormat="1" ht="88.5" customHeight="1" thickBot="1" x14ac:dyDescent="0.25">
      <c r="A381" s="318"/>
      <c r="B381" s="449" t="s">
        <v>1453</v>
      </c>
      <c r="C381" s="582" t="s">
        <v>981</v>
      </c>
      <c r="D381" s="450" t="s">
        <v>1454</v>
      </c>
      <c r="E381" s="452" t="s">
        <v>1500</v>
      </c>
      <c r="F381" s="639"/>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row>
    <row r="382" spans="1:44" s="2218" customFormat="1" ht="56.25" customHeight="1" x14ac:dyDescent="0.2">
      <c r="A382" s="318"/>
      <c r="B382" s="13"/>
      <c r="C382" s="310"/>
      <c r="D382" s="2219"/>
      <c r="E382" s="1797"/>
      <c r="F382" s="1816"/>
      <c r="G382" s="1797"/>
      <c r="H382" s="1797"/>
      <c r="I382" s="1797"/>
      <c r="J382" s="1797"/>
      <c r="K382" s="13"/>
      <c r="L382" s="1815"/>
      <c r="M382" s="1815"/>
      <c r="N382" s="1815"/>
      <c r="O382" s="1815"/>
      <c r="P382" s="1815"/>
      <c r="Q382" s="1815"/>
      <c r="R382" s="1815"/>
      <c r="S382" s="1815"/>
      <c r="T382" s="1815"/>
      <c r="U382" s="1815"/>
      <c r="V382" s="1815"/>
      <c r="W382" s="1815"/>
      <c r="X382" s="1815"/>
      <c r="Y382" s="1815"/>
      <c r="Z382" s="1815"/>
      <c r="AA382" s="1815"/>
      <c r="AB382" s="1815"/>
      <c r="AC382" s="1815"/>
      <c r="AD382" s="1815"/>
      <c r="AE382" s="1815"/>
      <c r="AF382" s="1815"/>
      <c r="AG382" s="1815"/>
      <c r="AH382" s="1815"/>
      <c r="AI382" s="1815"/>
      <c r="AJ382" s="1815"/>
      <c r="AK382" s="1815"/>
      <c r="AL382" s="1815"/>
      <c r="AM382" s="1815"/>
      <c r="AN382" s="1815"/>
      <c r="AO382" s="1815"/>
      <c r="AP382" s="1815"/>
      <c r="AQ382" s="1815"/>
      <c r="AR382" s="1815"/>
    </row>
    <row r="383" spans="1:44" s="2218" customFormat="1" ht="56.25" customHeight="1" thickBot="1" x14ac:dyDescent="0.25">
      <c r="A383" s="1815"/>
      <c r="B383" s="13"/>
      <c r="C383" s="310"/>
      <c r="D383" s="2219"/>
      <c r="E383" s="1797"/>
      <c r="F383" s="1816"/>
      <c r="G383" s="1797"/>
      <c r="H383" s="1797"/>
      <c r="I383" s="1797"/>
      <c r="J383" s="1797"/>
      <c r="K383" s="13"/>
      <c r="L383" s="1815"/>
      <c r="M383" s="1815"/>
      <c r="N383" s="1815"/>
      <c r="O383" s="1815"/>
      <c r="P383" s="1815"/>
      <c r="Q383" s="1815"/>
      <c r="R383" s="1815"/>
      <c r="S383" s="1815"/>
      <c r="T383" s="1815"/>
      <c r="U383" s="1815"/>
      <c r="V383" s="1815"/>
      <c r="W383" s="1815"/>
      <c r="X383" s="1815"/>
      <c r="Y383" s="1815"/>
      <c r="Z383" s="1815"/>
      <c r="AA383" s="1815"/>
      <c r="AB383" s="1815"/>
      <c r="AC383" s="1815"/>
      <c r="AD383" s="1815"/>
      <c r="AE383" s="1815"/>
      <c r="AF383" s="1815"/>
      <c r="AG383" s="1815"/>
      <c r="AH383" s="1815"/>
      <c r="AI383" s="1815"/>
      <c r="AJ383" s="1815"/>
      <c r="AK383" s="1815"/>
      <c r="AL383" s="1815"/>
      <c r="AM383" s="1815"/>
      <c r="AN383" s="1815"/>
      <c r="AO383" s="1815"/>
      <c r="AP383" s="1815"/>
      <c r="AQ383" s="1815"/>
      <c r="AR383" s="1815"/>
    </row>
    <row r="384" spans="1:44" s="336" customFormat="1" ht="24.75" customHeight="1" thickBot="1" x14ac:dyDescent="0.25">
      <c r="A384" s="1815"/>
      <c r="B384" s="320" t="s">
        <v>987</v>
      </c>
      <c r="C384" s="321" t="s">
        <v>388</v>
      </c>
      <c r="D384" s="322" t="s">
        <v>1079</v>
      </c>
      <c r="E384" s="323" t="s">
        <v>949</v>
      </c>
      <c r="F384" s="665"/>
      <c r="G384" s="341"/>
      <c r="H384" s="341"/>
      <c r="I384" s="341"/>
      <c r="J384" s="341"/>
      <c r="K384" s="341"/>
      <c r="L384" s="335"/>
      <c r="M384" s="335"/>
      <c r="N384" s="335"/>
      <c r="O384" s="335"/>
      <c r="P384" s="335"/>
      <c r="Q384" s="335"/>
      <c r="R384" s="335"/>
      <c r="S384" s="335"/>
      <c r="T384" s="335"/>
      <c r="U384" s="335"/>
      <c r="V384" s="335"/>
      <c r="W384" s="335"/>
      <c r="X384" s="335"/>
      <c r="Y384" s="335"/>
      <c r="Z384" s="335"/>
      <c r="AA384" s="335"/>
      <c r="AB384" s="335"/>
      <c r="AC384" s="335"/>
      <c r="AD384" s="335"/>
      <c r="AE384" s="335"/>
      <c r="AF384" s="335"/>
      <c r="AG384" s="335"/>
      <c r="AH384" s="335"/>
      <c r="AI384" s="335"/>
      <c r="AJ384" s="335"/>
      <c r="AK384" s="335"/>
      <c r="AL384" s="335"/>
      <c r="AM384" s="335"/>
      <c r="AN384" s="335"/>
      <c r="AO384" s="335"/>
      <c r="AP384" s="335"/>
      <c r="AQ384" s="335"/>
    </row>
    <row r="385" spans="1:43" ht="12.75" hidden="1" customHeight="1" x14ac:dyDescent="0.2">
      <c r="A385" s="335"/>
      <c r="B385" s="3215" t="s">
        <v>1078</v>
      </c>
      <c r="C385" s="3216"/>
      <c r="D385" s="3216"/>
      <c r="E385" s="3217"/>
      <c r="G385" s="252"/>
      <c r="H385" s="252"/>
      <c r="I385" s="252"/>
      <c r="J385" s="252"/>
      <c r="K385" s="13"/>
      <c r="L385" s="14"/>
      <c r="M385" s="14"/>
      <c r="N385" s="14"/>
      <c r="O385" s="14"/>
      <c r="P385" s="14"/>
      <c r="Q385" s="14"/>
      <c r="R385" s="14"/>
      <c r="S385" s="14"/>
      <c r="T385" s="14"/>
      <c r="U385" s="14"/>
      <c r="V385" s="14"/>
      <c r="W385" s="14"/>
      <c r="X385" s="14"/>
      <c r="Y385" s="250"/>
      <c r="Z385" s="250"/>
      <c r="AA385" s="250"/>
      <c r="AB385" s="250"/>
      <c r="AC385" s="250"/>
      <c r="AD385" s="250"/>
      <c r="AE385" s="250"/>
      <c r="AF385" s="250"/>
      <c r="AG385" s="250"/>
      <c r="AH385" s="250"/>
      <c r="AI385" s="250"/>
      <c r="AJ385" s="250"/>
      <c r="AK385" s="250"/>
      <c r="AL385" s="250"/>
      <c r="AM385" s="250"/>
      <c r="AN385" s="250"/>
      <c r="AO385" s="250"/>
      <c r="AP385" s="250"/>
      <c r="AQ385" s="250"/>
    </row>
    <row r="386" spans="1:43" s="319" customFormat="1" ht="57.75" customHeight="1" x14ac:dyDescent="0.2">
      <c r="A386" s="19"/>
      <c r="B386" s="280" t="s">
        <v>56</v>
      </c>
      <c r="C386" s="284" t="s">
        <v>3565</v>
      </c>
      <c r="D386" s="281" t="s">
        <v>3641</v>
      </c>
      <c r="E386" s="453" t="s">
        <v>3642</v>
      </c>
      <c r="F386" s="665"/>
      <c r="G386" s="310"/>
      <c r="H386" s="310"/>
      <c r="I386" s="310"/>
      <c r="J386" s="310"/>
      <c r="K386" s="310"/>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c r="AI386" s="318"/>
      <c r="AJ386" s="318"/>
      <c r="AK386" s="318"/>
      <c r="AL386" s="318"/>
      <c r="AM386" s="318"/>
      <c r="AN386" s="318"/>
      <c r="AO386" s="318"/>
      <c r="AP386" s="318"/>
      <c r="AQ386" s="318"/>
    </row>
    <row r="387" spans="1:43" s="319" customFormat="1" ht="99.75" customHeight="1" x14ac:dyDescent="0.2">
      <c r="A387" s="19"/>
      <c r="B387" s="802" t="s">
        <v>56</v>
      </c>
      <c r="C387" s="803" t="s">
        <v>3405</v>
      </c>
      <c r="D387" s="281" t="s">
        <v>3518</v>
      </c>
      <c r="E387" s="453" t="s">
        <v>3519</v>
      </c>
      <c r="F387" s="665"/>
      <c r="G387" s="310"/>
      <c r="H387" s="310"/>
      <c r="I387" s="310"/>
      <c r="J387" s="310"/>
      <c r="K387" s="310"/>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c r="AI387" s="318"/>
      <c r="AJ387" s="318"/>
      <c r="AK387" s="318"/>
      <c r="AL387" s="318"/>
      <c r="AM387" s="318"/>
      <c r="AN387" s="318"/>
      <c r="AO387" s="318"/>
      <c r="AP387" s="318"/>
      <c r="AQ387" s="318"/>
    </row>
    <row r="388" spans="1:43" s="319" customFormat="1" ht="72.75" customHeight="1" x14ac:dyDescent="0.2">
      <c r="A388" s="19"/>
      <c r="B388" s="805" t="s">
        <v>336</v>
      </c>
      <c r="C388" s="804" t="s">
        <v>2762</v>
      </c>
      <c r="D388" s="281" t="s">
        <v>2859</v>
      </c>
      <c r="E388" s="453" t="s">
        <v>943</v>
      </c>
      <c r="F388" s="665"/>
      <c r="G388" s="310"/>
      <c r="H388" s="310"/>
      <c r="I388" s="310"/>
      <c r="J388" s="310"/>
      <c r="K388" s="310"/>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c r="AI388" s="318"/>
      <c r="AJ388" s="318"/>
      <c r="AK388" s="318"/>
      <c r="AL388" s="318"/>
      <c r="AM388" s="318"/>
      <c r="AN388" s="318"/>
      <c r="AO388" s="318"/>
      <c r="AP388" s="318"/>
      <c r="AQ388" s="318"/>
    </row>
    <row r="389" spans="1:43" s="319" customFormat="1" ht="72.75" customHeight="1" x14ac:dyDescent="0.2">
      <c r="A389" s="19"/>
      <c r="B389" s="801" t="s">
        <v>59</v>
      </c>
      <c r="C389" s="284" t="s">
        <v>2762</v>
      </c>
      <c r="D389" s="281" t="s">
        <v>2853</v>
      </c>
      <c r="E389" s="453" t="s">
        <v>2855</v>
      </c>
      <c r="F389" s="665"/>
      <c r="G389" s="310"/>
      <c r="H389" s="310"/>
      <c r="I389" s="310"/>
      <c r="J389" s="310"/>
      <c r="K389" s="310"/>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c r="AI389" s="318"/>
      <c r="AJ389" s="318"/>
      <c r="AK389" s="318"/>
      <c r="AL389" s="318"/>
      <c r="AM389" s="318"/>
      <c r="AN389" s="318"/>
      <c r="AO389" s="318"/>
      <c r="AP389" s="318"/>
      <c r="AQ389" s="318"/>
    </row>
    <row r="390" spans="1:43" s="319" customFormat="1" ht="72.75" customHeight="1" x14ac:dyDescent="0.2">
      <c r="A390" s="19"/>
      <c r="B390" s="805" t="s">
        <v>2851</v>
      </c>
      <c r="C390" s="284" t="s">
        <v>2762</v>
      </c>
      <c r="D390" s="281" t="s">
        <v>2854</v>
      </c>
      <c r="E390" s="453" t="s">
        <v>2852</v>
      </c>
      <c r="F390" s="665"/>
      <c r="G390" s="310"/>
      <c r="H390" s="310"/>
      <c r="I390" s="310"/>
      <c r="J390" s="310"/>
      <c r="K390" s="310"/>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c r="AI390" s="318"/>
      <c r="AJ390" s="318"/>
      <c r="AK390" s="318"/>
      <c r="AL390" s="318"/>
      <c r="AM390" s="318"/>
      <c r="AN390" s="318"/>
      <c r="AO390" s="318"/>
      <c r="AP390" s="318"/>
      <c r="AQ390" s="318"/>
    </row>
    <row r="391" spans="1:43" s="319" customFormat="1" ht="72.75" customHeight="1" x14ac:dyDescent="0.2">
      <c r="A391" s="19"/>
      <c r="B391" s="806" t="s">
        <v>1553</v>
      </c>
      <c r="C391" s="284">
        <v>41754</v>
      </c>
      <c r="D391" s="281" t="s">
        <v>1554</v>
      </c>
      <c r="E391" s="453" t="s">
        <v>1555</v>
      </c>
      <c r="F391" s="665"/>
      <c r="G391" s="310"/>
      <c r="H391" s="310"/>
      <c r="I391" s="310"/>
      <c r="J391" s="310"/>
      <c r="K391" s="310"/>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c r="AI391" s="318"/>
      <c r="AJ391" s="318"/>
      <c r="AK391" s="318"/>
      <c r="AL391" s="318"/>
      <c r="AM391" s="318"/>
      <c r="AN391" s="318"/>
      <c r="AO391" s="318"/>
      <c r="AP391" s="318"/>
      <c r="AQ391" s="318"/>
    </row>
    <row r="392" spans="1:43" s="319" customFormat="1" ht="72.75" customHeight="1" x14ac:dyDescent="0.2">
      <c r="A392" s="318"/>
      <c r="B392" s="806" t="s">
        <v>1455</v>
      </c>
      <c r="C392" s="284">
        <v>41704</v>
      </c>
      <c r="D392" s="281" t="s">
        <v>1456</v>
      </c>
      <c r="E392" s="453" t="s">
        <v>1457</v>
      </c>
      <c r="F392" s="665"/>
      <c r="G392" s="310"/>
      <c r="H392" s="310"/>
      <c r="I392" s="310"/>
      <c r="J392" s="310"/>
      <c r="K392" s="310"/>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c r="AI392" s="318"/>
      <c r="AJ392" s="318"/>
      <c r="AK392" s="318"/>
      <c r="AL392" s="318"/>
      <c r="AM392" s="318"/>
      <c r="AN392" s="318"/>
      <c r="AO392" s="318"/>
      <c r="AP392" s="318"/>
      <c r="AQ392" s="318"/>
    </row>
    <row r="393" spans="1:43" s="319" customFormat="1" ht="118.5" customHeight="1" x14ac:dyDescent="0.2">
      <c r="A393" s="318"/>
      <c r="B393" s="806" t="s">
        <v>1458</v>
      </c>
      <c r="C393" s="284">
        <v>41722</v>
      </c>
      <c r="D393" s="281" t="s">
        <v>1459</v>
      </c>
      <c r="E393" s="453" t="s">
        <v>1460</v>
      </c>
      <c r="F393" s="665"/>
      <c r="G393" s="310"/>
      <c r="H393" s="310"/>
      <c r="I393" s="310"/>
      <c r="J393" s="310"/>
      <c r="K393" s="310"/>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c r="AH393" s="318"/>
      <c r="AI393" s="318"/>
      <c r="AJ393" s="318"/>
      <c r="AK393" s="318"/>
      <c r="AL393" s="318"/>
      <c r="AM393" s="318"/>
      <c r="AN393" s="318"/>
      <c r="AO393" s="318"/>
      <c r="AP393" s="318"/>
      <c r="AQ393" s="318"/>
    </row>
    <row r="394" spans="1:43" s="319" customFormat="1" ht="96.75" customHeight="1" x14ac:dyDescent="0.2">
      <c r="A394" s="318"/>
      <c r="B394" s="806" t="s">
        <v>207</v>
      </c>
      <c r="C394" s="284">
        <v>41676</v>
      </c>
      <c r="D394" s="281" t="s">
        <v>1401</v>
      </c>
      <c r="E394" s="453" t="s">
        <v>1400</v>
      </c>
      <c r="F394" s="665"/>
      <c r="G394" s="310"/>
      <c r="H394" s="310"/>
      <c r="I394" s="310"/>
      <c r="J394" s="310"/>
      <c r="K394" s="310"/>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c r="AI394" s="318"/>
      <c r="AJ394" s="318"/>
      <c r="AK394" s="318"/>
      <c r="AL394" s="318"/>
      <c r="AM394" s="318"/>
      <c r="AN394" s="318"/>
      <c r="AO394" s="318"/>
      <c r="AP394" s="318"/>
      <c r="AQ394" s="318"/>
    </row>
    <row r="395" spans="1:43" s="319" customFormat="1" ht="72.75" customHeight="1" x14ac:dyDescent="0.2">
      <c r="A395" s="318"/>
      <c r="B395" s="801" t="s">
        <v>207</v>
      </c>
      <c r="C395" s="284">
        <v>41683</v>
      </c>
      <c r="D395" s="281" t="s">
        <v>1399</v>
      </c>
      <c r="E395" s="453" t="s">
        <v>1398</v>
      </c>
      <c r="F395" s="665"/>
      <c r="G395" s="310"/>
      <c r="H395" s="310"/>
      <c r="I395" s="310"/>
      <c r="J395" s="310"/>
      <c r="K395" s="310"/>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c r="AI395" s="318"/>
      <c r="AJ395" s="318"/>
      <c r="AK395" s="318"/>
      <c r="AL395" s="318"/>
      <c r="AM395" s="318"/>
      <c r="AN395" s="318"/>
      <c r="AO395" s="318"/>
      <c r="AP395" s="318"/>
      <c r="AQ395" s="318"/>
    </row>
    <row r="396" spans="1:43" s="319" customFormat="1" ht="97.5" customHeight="1" x14ac:dyDescent="0.2">
      <c r="A396" s="318"/>
      <c r="B396" s="806" t="s">
        <v>58</v>
      </c>
      <c r="C396" s="284">
        <v>41697</v>
      </c>
      <c r="D396" s="281" t="s">
        <v>1397</v>
      </c>
      <c r="E396" s="453" t="s">
        <v>1396</v>
      </c>
      <c r="F396" s="665"/>
      <c r="G396" s="310"/>
      <c r="H396" s="310"/>
      <c r="I396" s="310"/>
      <c r="J396" s="310"/>
      <c r="K396" s="310"/>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c r="AI396" s="318"/>
      <c r="AJ396" s="318"/>
      <c r="AK396" s="318"/>
      <c r="AL396" s="318"/>
      <c r="AM396" s="318"/>
      <c r="AN396" s="318"/>
      <c r="AO396" s="318"/>
      <c r="AP396" s="318"/>
      <c r="AQ396" s="318"/>
    </row>
    <row r="397" spans="1:43" s="319" customFormat="1" ht="54" customHeight="1" x14ac:dyDescent="0.2">
      <c r="A397" s="318"/>
      <c r="B397" s="806" t="s">
        <v>416</v>
      </c>
      <c r="C397" s="284">
        <v>41628</v>
      </c>
      <c r="D397" s="283" t="s">
        <v>1246</v>
      </c>
      <c r="E397" s="453" t="s">
        <v>1247</v>
      </c>
      <c r="F397" s="665"/>
      <c r="G397" s="310"/>
      <c r="H397" s="310"/>
      <c r="I397" s="310"/>
      <c r="J397" s="310"/>
      <c r="K397" s="310"/>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c r="AH397" s="318"/>
      <c r="AI397" s="318"/>
      <c r="AJ397" s="318"/>
      <c r="AK397" s="318"/>
      <c r="AL397" s="318"/>
      <c r="AM397" s="318"/>
      <c r="AN397" s="318"/>
      <c r="AO397" s="318"/>
      <c r="AP397" s="318"/>
      <c r="AQ397" s="318"/>
    </row>
    <row r="398" spans="1:43" s="319" customFormat="1" ht="107.25" customHeight="1" x14ac:dyDescent="0.2">
      <c r="A398" s="318"/>
      <c r="B398" s="806" t="s">
        <v>207</v>
      </c>
      <c r="C398" s="284">
        <v>41629</v>
      </c>
      <c r="D398" s="281" t="s">
        <v>1222</v>
      </c>
      <c r="E398" s="453" t="s">
        <v>1223</v>
      </c>
      <c r="F398" s="665"/>
      <c r="G398" s="310"/>
      <c r="H398" s="310"/>
      <c r="I398" s="310"/>
      <c r="J398" s="310"/>
      <c r="K398" s="310"/>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c r="AH398" s="318"/>
      <c r="AI398" s="318"/>
      <c r="AJ398" s="318"/>
      <c r="AK398" s="318"/>
      <c r="AL398" s="318"/>
      <c r="AM398" s="318"/>
      <c r="AN398" s="318"/>
      <c r="AO398" s="318"/>
      <c r="AP398" s="318"/>
      <c r="AQ398" s="318"/>
    </row>
    <row r="399" spans="1:43" s="319" customFormat="1" ht="96" customHeight="1" x14ac:dyDescent="0.2">
      <c r="A399" s="318"/>
      <c r="B399" s="806" t="s">
        <v>56</v>
      </c>
      <c r="C399" s="284">
        <v>41610</v>
      </c>
      <c r="D399" s="281" t="s">
        <v>1137</v>
      </c>
      <c r="E399" s="282" t="s">
        <v>1138</v>
      </c>
      <c r="F399" s="665"/>
      <c r="G399" s="310"/>
      <c r="H399" s="310"/>
      <c r="I399" s="310"/>
      <c r="J399" s="310"/>
      <c r="K399" s="310"/>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c r="AI399" s="318"/>
      <c r="AJ399" s="318"/>
      <c r="AK399" s="318"/>
      <c r="AL399" s="318"/>
      <c r="AM399" s="318"/>
      <c r="AN399" s="318"/>
      <c r="AO399" s="318"/>
      <c r="AP399" s="318"/>
      <c r="AQ399" s="318"/>
    </row>
    <row r="400" spans="1:43" s="319" customFormat="1" ht="78" customHeight="1" x14ac:dyDescent="0.2">
      <c r="A400" s="318"/>
      <c r="B400" s="801" t="s">
        <v>1080</v>
      </c>
      <c r="C400" s="284">
        <v>41585</v>
      </c>
      <c r="D400" s="281" t="s">
        <v>1136</v>
      </c>
      <c r="E400" s="282" t="s">
        <v>1178</v>
      </c>
      <c r="F400" s="665"/>
      <c r="G400" s="310"/>
      <c r="H400" s="310"/>
      <c r="I400" s="310"/>
      <c r="J400" s="310"/>
      <c r="K400" s="310"/>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c r="AI400" s="318"/>
      <c r="AJ400" s="318"/>
      <c r="AK400" s="318"/>
      <c r="AL400" s="318"/>
      <c r="AM400" s="318"/>
      <c r="AN400" s="318"/>
      <c r="AO400" s="318"/>
      <c r="AP400" s="318"/>
      <c r="AQ400" s="318"/>
    </row>
    <row r="401" spans="1:43" s="319" customFormat="1" ht="89.25" customHeight="1" thickBot="1" x14ac:dyDescent="0.25">
      <c r="A401" s="318"/>
      <c r="B401" s="454" t="s">
        <v>32</v>
      </c>
      <c r="C401" s="455">
        <v>41610</v>
      </c>
      <c r="D401" s="456" t="s">
        <v>1163</v>
      </c>
      <c r="E401" s="457" t="s">
        <v>943</v>
      </c>
      <c r="F401" s="665"/>
      <c r="G401" s="310"/>
      <c r="H401" s="310"/>
      <c r="I401" s="310"/>
      <c r="J401" s="310"/>
      <c r="K401" s="310"/>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c r="AH401" s="318"/>
      <c r="AI401" s="318"/>
      <c r="AJ401" s="318"/>
      <c r="AK401" s="318"/>
      <c r="AL401" s="318"/>
      <c r="AM401" s="318"/>
      <c r="AN401" s="318"/>
      <c r="AO401" s="318"/>
      <c r="AP401" s="318"/>
      <c r="AQ401" s="318"/>
    </row>
    <row r="402" spans="1:43" s="2218" customFormat="1" ht="21.75" customHeight="1" x14ac:dyDescent="0.2">
      <c r="A402" s="318"/>
      <c r="B402" s="13"/>
      <c r="C402" s="240"/>
      <c r="D402" s="2193"/>
      <c r="E402" s="13"/>
      <c r="F402" s="1816"/>
      <c r="G402" s="244"/>
      <c r="H402" s="1797"/>
      <c r="I402" s="1797"/>
      <c r="J402" s="1797"/>
      <c r="K402" s="1797"/>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c r="AK402" s="1815"/>
      <c r="AL402" s="1815"/>
      <c r="AM402" s="1815"/>
      <c r="AN402" s="1815"/>
      <c r="AO402" s="1815"/>
      <c r="AP402" s="1815"/>
      <c r="AQ402" s="1815"/>
    </row>
    <row r="403" spans="1:43" s="2218" customFormat="1" ht="21.75" customHeight="1" x14ac:dyDescent="0.2">
      <c r="A403" s="1815"/>
      <c r="B403" s="13"/>
      <c r="C403" s="240"/>
      <c r="D403" s="2193"/>
      <c r="E403" s="13"/>
      <c r="F403" s="1816"/>
      <c r="G403" s="244"/>
      <c r="H403" s="1797"/>
      <c r="I403" s="1797"/>
      <c r="J403" s="1797"/>
      <c r="K403" s="1797"/>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c r="AK403" s="1815"/>
      <c r="AL403" s="1815"/>
      <c r="AM403" s="1815"/>
      <c r="AN403" s="1815"/>
      <c r="AO403" s="1815"/>
      <c r="AP403" s="1815"/>
      <c r="AQ403" s="1815"/>
    </row>
    <row r="404" spans="1:43" s="2218" customFormat="1" ht="21.75" customHeight="1" x14ac:dyDescent="0.2">
      <c r="A404" s="2217"/>
      <c r="B404" s="13"/>
      <c r="C404" s="240"/>
      <c r="D404" s="2193"/>
      <c r="E404" s="13"/>
      <c r="F404" s="1816"/>
      <c r="G404" s="244"/>
      <c r="H404" s="1797"/>
      <c r="I404" s="1797"/>
      <c r="J404" s="1797"/>
      <c r="K404" s="1797"/>
      <c r="L404" s="1815"/>
      <c r="M404" s="1815"/>
      <c r="N404" s="1815"/>
      <c r="O404" s="1815"/>
      <c r="P404" s="1815"/>
      <c r="Q404" s="1815"/>
      <c r="R404" s="1815"/>
      <c r="S404" s="1815"/>
      <c r="T404" s="1815"/>
      <c r="U404" s="1815"/>
      <c r="V404" s="1815"/>
      <c r="W404" s="1815"/>
      <c r="X404" s="1815"/>
      <c r="Y404" s="1815"/>
      <c r="Z404" s="1815"/>
      <c r="AA404" s="1815"/>
      <c r="AB404" s="1815"/>
      <c r="AC404" s="1815"/>
      <c r="AD404" s="1815"/>
      <c r="AE404" s="1815"/>
      <c r="AF404" s="1815"/>
      <c r="AG404" s="1815"/>
      <c r="AH404" s="1815"/>
      <c r="AI404" s="1815"/>
      <c r="AJ404" s="1815"/>
      <c r="AK404" s="1815"/>
      <c r="AL404" s="1815"/>
      <c r="AM404" s="1815"/>
      <c r="AN404" s="1815"/>
      <c r="AO404" s="1815"/>
      <c r="AP404" s="1815"/>
      <c r="AQ404" s="1815"/>
    </row>
    <row r="405" spans="1:43" s="2218" customFormat="1" ht="21.75" customHeight="1" x14ac:dyDescent="0.2">
      <c r="A405" s="2217"/>
      <c r="B405" s="13"/>
      <c r="C405" s="240"/>
      <c r="D405" s="2193"/>
      <c r="E405" s="13"/>
      <c r="F405" s="1816"/>
      <c r="G405" s="244"/>
      <c r="H405" s="1797"/>
      <c r="I405" s="1797"/>
      <c r="J405" s="1797"/>
      <c r="K405" s="1797"/>
      <c r="L405" s="1815"/>
      <c r="M405" s="1815"/>
      <c r="N405" s="1815"/>
      <c r="O405" s="1815"/>
      <c r="P405" s="1815"/>
      <c r="Q405" s="1815"/>
      <c r="R405" s="1815"/>
      <c r="S405" s="1815"/>
      <c r="T405" s="1815"/>
      <c r="U405" s="1815"/>
      <c r="V405" s="1815"/>
      <c r="W405" s="1815"/>
      <c r="X405" s="1815"/>
      <c r="Y405" s="1815"/>
      <c r="Z405" s="1815"/>
      <c r="AA405" s="1815"/>
      <c r="AB405" s="1815"/>
      <c r="AC405" s="1815"/>
      <c r="AD405" s="1815"/>
      <c r="AE405" s="1815"/>
      <c r="AF405" s="1815"/>
      <c r="AG405" s="1815"/>
      <c r="AH405" s="1815"/>
      <c r="AI405" s="1815"/>
      <c r="AJ405" s="1815"/>
      <c r="AK405" s="1815"/>
      <c r="AL405" s="1815"/>
      <c r="AM405" s="1815"/>
      <c r="AN405" s="1815"/>
      <c r="AO405" s="1815"/>
      <c r="AP405" s="1815"/>
      <c r="AQ405" s="1815"/>
    </row>
    <row r="406" spans="1:43" s="2218" customFormat="1" ht="21.75" customHeight="1" x14ac:dyDescent="0.2">
      <c r="A406" s="2217"/>
      <c r="B406" s="13"/>
      <c r="C406" s="240"/>
      <c r="D406" s="2193"/>
      <c r="E406" s="13"/>
      <c r="F406" s="1816"/>
      <c r="G406" s="1797"/>
      <c r="H406" s="1797"/>
      <c r="I406" s="1797"/>
      <c r="J406" s="1797"/>
      <c r="K406" s="1797"/>
      <c r="L406" s="1815"/>
      <c r="M406" s="1815"/>
      <c r="N406" s="1815"/>
      <c r="O406" s="1815"/>
      <c r="P406" s="1815"/>
      <c r="Q406" s="1815"/>
      <c r="R406" s="1815"/>
      <c r="S406" s="1815"/>
      <c r="T406" s="1815"/>
      <c r="U406" s="1815"/>
      <c r="V406" s="1815"/>
      <c r="W406" s="1815"/>
      <c r="X406" s="1815"/>
      <c r="Y406" s="1815"/>
      <c r="Z406" s="1815"/>
      <c r="AA406" s="1815"/>
      <c r="AB406" s="1815"/>
      <c r="AC406" s="1815"/>
      <c r="AD406" s="1815"/>
      <c r="AE406" s="1815"/>
      <c r="AF406" s="1815"/>
      <c r="AG406" s="1815"/>
      <c r="AH406" s="1815"/>
      <c r="AI406" s="1815"/>
      <c r="AJ406" s="1815"/>
      <c r="AK406" s="1815"/>
      <c r="AL406" s="1815"/>
      <c r="AM406" s="1815"/>
      <c r="AN406" s="1815"/>
      <c r="AO406" s="1815"/>
      <c r="AP406" s="1815"/>
      <c r="AQ406" s="1815"/>
    </row>
    <row r="407" spans="1:43" s="2218" customFormat="1" ht="18.75" customHeight="1" x14ac:dyDescent="0.2">
      <c r="A407" s="2217"/>
      <c r="B407" s="13"/>
      <c r="C407" s="240"/>
      <c r="D407" s="2193"/>
      <c r="E407" s="13"/>
      <c r="F407" s="1816"/>
      <c r="G407" s="1797"/>
      <c r="H407" s="1797"/>
      <c r="I407" s="1797"/>
      <c r="J407" s="1797"/>
      <c r="K407" s="1797"/>
      <c r="L407" s="1815"/>
      <c r="M407" s="1815"/>
      <c r="N407" s="1815"/>
      <c r="O407" s="1815"/>
      <c r="P407" s="1815"/>
      <c r="Q407" s="1815"/>
      <c r="R407" s="1815"/>
      <c r="S407" s="1815"/>
      <c r="T407" s="1815"/>
      <c r="U407" s="1815"/>
      <c r="V407" s="1815"/>
      <c r="W407" s="1815"/>
      <c r="X407" s="1815"/>
      <c r="Y407" s="1815"/>
      <c r="Z407" s="1815"/>
      <c r="AA407" s="1815"/>
      <c r="AB407" s="1815"/>
      <c r="AC407" s="1815"/>
      <c r="AD407" s="1815"/>
      <c r="AE407" s="1815"/>
      <c r="AF407" s="1815"/>
      <c r="AG407" s="1815"/>
      <c r="AH407" s="1815"/>
      <c r="AI407" s="1815"/>
      <c r="AJ407" s="1815"/>
      <c r="AK407" s="1815"/>
      <c r="AL407" s="1815"/>
      <c r="AM407" s="1815"/>
      <c r="AN407" s="1815"/>
      <c r="AO407" s="1815"/>
      <c r="AP407" s="1815"/>
      <c r="AQ407" s="1815"/>
    </row>
    <row r="408" spans="1:43" s="2218" customFormat="1" ht="18.75" customHeight="1" x14ac:dyDescent="0.2">
      <c r="A408" s="2220"/>
      <c r="B408" s="13"/>
      <c r="C408" s="240"/>
      <c r="D408" s="2193"/>
      <c r="E408" s="13"/>
      <c r="F408" s="1816"/>
      <c r="G408" s="1797"/>
      <c r="H408" s="1797"/>
      <c r="I408" s="1797"/>
      <c r="J408" s="1797"/>
      <c r="K408" s="1797"/>
      <c r="L408" s="1815"/>
      <c r="M408" s="1815"/>
      <c r="N408" s="1815"/>
      <c r="O408" s="1815"/>
      <c r="P408" s="1815"/>
      <c r="Q408" s="1815"/>
      <c r="R408" s="1815"/>
      <c r="S408" s="1815"/>
      <c r="T408" s="1815"/>
      <c r="U408" s="1815"/>
      <c r="V408" s="1815"/>
      <c r="W408" s="1815"/>
      <c r="X408" s="1815"/>
      <c r="Y408" s="1815"/>
      <c r="Z408" s="1815"/>
      <c r="AA408" s="1815"/>
      <c r="AB408" s="1815"/>
      <c r="AC408" s="1815"/>
      <c r="AD408" s="1815"/>
      <c r="AE408" s="1815"/>
      <c r="AF408" s="1815"/>
      <c r="AG408" s="1815"/>
      <c r="AH408" s="1815"/>
      <c r="AI408" s="1815"/>
      <c r="AJ408" s="1815"/>
      <c r="AK408" s="1815"/>
      <c r="AL408" s="1815"/>
      <c r="AM408" s="1815"/>
      <c r="AN408" s="1815"/>
      <c r="AO408" s="1815"/>
      <c r="AP408" s="1815"/>
      <c r="AQ408" s="1815"/>
    </row>
    <row r="409" spans="1:43" s="2218" customFormat="1" ht="18.75" customHeight="1" x14ac:dyDescent="0.2">
      <c r="A409" s="13"/>
      <c r="B409" s="13"/>
      <c r="C409" s="240"/>
      <c r="D409" s="2193"/>
      <c r="E409" s="13"/>
      <c r="F409" s="1816"/>
      <c r="G409" s="1797"/>
      <c r="H409" s="1797"/>
      <c r="I409" s="1797"/>
      <c r="J409" s="1797"/>
      <c r="K409" s="1797"/>
      <c r="L409" s="1815"/>
      <c r="M409" s="1815"/>
      <c r="N409" s="1815"/>
      <c r="O409" s="1815"/>
      <c r="P409" s="1815"/>
      <c r="Q409" s="1815"/>
      <c r="R409" s="1815"/>
      <c r="S409" s="1815"/>
      <c r="T409" s="1815"/>
      <c r="U409" s="1815"/>
      <c r="V409" s="1815"/>
      <c r="W409" s="1815"/>
      <c r="X409" s="1815"/>
      <c r="Y409" s="1815"/>
      <c r="Z409" s="1815"/>
      <c r="AA409" s="1815"/>
      <c r="AB409" s="1815"/>
      <c r="AC409" s="1815"/>
      <c r="AD409" s="1815"/>
      <c r="AE409" s="1815"/>
      <c r="AF409" s="1815"/>
      <c r="AG409" s="1815"/>
      <c r="AH409" s="1815"/>
      <c r="AI409" s="1815"/>
      <c r="AJ409" s="1815"/>
      <c r="AK409" s="1815"/>
      <c r="AL409" s="1815"/>
      <c r="AM409" s="1815"/>
      <c r="AN409" s="1815"/>
      <c r="AO409" s="1815"/>
      <c r="AP409" s="1815"/>
      <c r="AQ409" s="1815"/>
    </row>
    <row r="410" spans="1:43" s="2218" customFormat="1" ht="18.75" customHeight="1" x14ac:dyDescent="0.2">
      <c r="A410" s="13"/>
      <c r="B410" s="13"/>
      <c r="C410" s="240"/>
      <c r="D410" s="2193"/>
      <c r="E410" s="13"/>
      <c r="F410" s="1816"/>
      <c r="G410" s="1797"/>
      <c r="H410" s="1797"/>
      <c r="I410" s="1797"/>
      <c r="J410" s="1797"/>
      <c r="K410" s="1797"/>
      <c r="L410" s="1815"/>
      <c r="M410" s="1815"/>
      <c r="N410" s="1815"/>
      <c r="O410" s="1815"/>
      <c r="P410" s="1815"/>
      <c r="Q410" s="1815"/>
      <c r="R410" s="1815"/>
      <c r="S410" s="1815"/>
      <c r="T410" s="1815"/>
      <c r="U410" s="1815"/>
      <c r="V410" s="1815"/>
      <c r="W410" s="1815"/>
      <c r="X410" s="1815"/>
      <c r="Y410" s="1815"/>
      <c r="Z410" s="1815"/>
      <c r="AA410" s="1815"/>
      <c r="AB410" s="1815"/>
      <c r="AC410" s="1815"/>
      <c r="AD410" s="1815"/>
      <c r="AE410" s="1815"/>
      <c r="AF410" s="1815"/>
      <c r="AG410" s="1815"/>
      <c r="AH410" s="1815"/>
      <c r="AI410" s="1815"/>
      <c r="AJ410" s="1815"/>
      <c r="AK410" s="1815"/>
      <c r="AL410" s="1815"/>
      <c r="AM410" s="1815"/>
      <c r="AN410" s="1815"/>
      <c r="AO410" s="1815"/>
      <c r="AP410" s="1815"/>
      <c r="AQ410" s="1815"/>
    </row>
    <row r="411" spans="1:43" s="2218" customFormat="1" ht="18.75" customHeight="1" x14ac:dyDescent="0.2">
      <c r="A411" s="13"/>
      <c r="B411" s="13"/>
      <c r="C411" s="240"/>
      <c r="D411" s="2193"/>
      <c r="E411" s="13"/>
      <c r="F411" s="1816"/>
      <c r="G411" s="1797"/>
      <c r="H411" s="1797"/>
      <c r="I411" s="1797"/>
      <c r="J411" s="1797"/>
      <c r="K411" s="1797"/>
      <c r="L411" s="1815"/>
      <c r="M411" s="1815"/>
      <c r="N411" s="1815"/>
      <c r="O411" s="1815"/>
      <c r="P411" s="1815"/>
      <c r="Q411" s="1815"/>
      <c r="R411" s="1815"/>
      <c r="S411" s="1815"/>
      <c r="T411" s="1815"/>
      <c r="U411" s="1815"/>
      <c r="V411" s="1815"/>
      <c r="W411" s="1815"/>
      <c r="X411" s="1815"/>
      <c r="Y411" s="1815"/>
      <c r="Z411" s="1815"/>
      <c r="AA411" s="1815"/>
      <c r="AB411" s="1815"/>
      <c r="AC411" s="1815"/>
      <c r="AD411" s="1815"/>
      <c r="AE411" s="1815"/>
      <c r="AF411" s="1815"/>
      <c r="AG411" s="1815"/>
      <c r="AH411" s="1815"/>
      <c r="AI411" s="1815"/>
      <c r="AJ411" s="1815"/>
      <c r="AK411" s="1815"/>
      <c r="AL411" s="1815"/>
      <c r="AM411" s="1815"/>
      <c r="AN411" s="1815"/>
      <c r="AO411" s="1815"/>
      <c r="AP411" s="1815"/>
      <c r="AQ411" s="1815"/>
    </row>
    <row r="412" spans="1:43" ht="18.75" customHeight="1" x14ac:dyDescent="0.2">
      <c r="A412" s="13"/>
      <c r="B412" s="13"/>
      <c r="C412" s="240"/>
      <c r="D412" s="2193"/>
      <c r="E412" s="13"/>
      <c r="F412" s="1816"/>
      <c r="G412" s="13"/>
      <c r="H412" s="1797"/>
      <c r="I412" s="1797"/>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row>
    <row r="413" spans="1:43" ht="18.75" customHeight="1" x14ac:dyDescent="0.2">
      <c r="A413" s="2220"/>
      <c r="B413" s="13"/>
      <c r="C413" s="240"/>
      <c r="D413" s="2193"/>
      <c r="E413" s="13"/>
      <c r="F413" s="1816"/>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row>
    <row r="414" spans="1:43" ht="18.75" customHeight="1" x14ac:dyDescent="0.2">
      <c r="A414" s="13"/>
      <c r="B414" s="13"/>
      <c r="C414" s="240"/>
      <c r="D414" s="2193"/>
      <c r="E414" s="13"/>
      <c r="F414" s="1816"/>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43" ht="18.75" customHeight="1" x14ac:dyDescent="0.2">
      <c r="A415" s="13"/>
      <c r="B415" s="13"/>
      <c r="C415" s="240"/>
      <c r="D415" s="2193"/>
      <c r="E415" s="13"/>
      <c r="F415" s="1816"/>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43" ht="18.75" customHeight="1" x14ac:dyDescent="0.2">
      <c r="A416" s="13"/>
      <c r="B416" s="13"/>
      <c r="C416" s="240"/>
      <c r="D416" s="2193"/>
      <c r="E416" s="13"/>
      <c r="F416" s="1816"/>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8.75" customHeight="1" x14ac:dyDescent="0.2">
      <c r="A417" s="13"/>
      <c r="B417" s="2221" t="s">
        <v>352</v>
      </c>
      <c r="C417" s="240"/>
      <c r="D417" s="2193"/>
      <c r="E417" s="13"/>
      <c r="F417" s="1816"/>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8.75" customHeight="1" x14ac:dyDescent="0.2">
      <c r="A418" s="13"/>
      <c r="B418" s="13"/>
      <c r="C418" s="240"/>
      <c r="D418" s="2193"/>
      <c r="E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8.75" customHeight="1" x14ac:dyDescent="0.2">
      <c r="A419" s="13"/>
      <c r="B419" s="13"/>
      <c r="C419" s="240"/>
      <c r="D419" s="2193"/>
      <c r="E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8.75" customHeight="1" x14ac:dyDescent="0.2">
      <c r="A420" s="13"/>
      <c r="B420" s="13"/>
      <c r="C420" s="240"/>
      <c r="D420" s="2193"/>
      <c r="E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8.75" customHeight="1" x14ac:dyDescent="0.2">
      <c r="A421" s="13"/>
      <c r="B421" s="13"/>
      <c r="C421" s="240"/>
      <c r="D421" s="2193"/>
      <c r="E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8.75" customHeight="1" x14ac:dyDescent="0.2">
      <c r="A422" s="13"/>
      <c r="B422" s="13"/>
      <c r="C422" s="240"/>
      <c r="D422" s="2193"/>
      <c r="E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8.75" customHeight="1" x14ac:dyDescent="0.2">
      <c r="A423" s="13"/>
      <c r="B423" s="13"/>
      <c r="C423" s="240"/>
      <c r="D423" s="2193"/>
      <c r="E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8.75" customHeight="1" x14ac:dyDescent="0.2">
      <c r="A424" s="13"/>
      <c r="B424" s="13"/>
      <c r="C424" s="240"/>
      <c r="D424" s="2193"/>
      <c r="E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8.75" customHeight="1" x14ac:dyDescent="0.2">
      <c r="A425" s="13"/>
      <c r="B425" s="13"/>
      <c r="C425" s="240"/>
      <c r="D425" s="2193"/>
      <c r="E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8.75" customHeight="1" x14ac:dyDescent="0.2">
      <c r="A426" s="13"/>
      <c r="B426" s="13"/>
      <c r="C426" s="240"/>
      <c r="D426" s="2193"/>
      <c r="E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8.75" customHeight="1" x14ac:dyDescent="0.2">
      <c r="A427" s="13"/>
      <c r="B427" s="13"/>
      <c r="C427" s="240"/>
      <c r="D427" s="2193"/>
      <c r="E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8.75" customHeight="1" x14ac:dyDescent="0.2">
      <c r="A428" s="13"/>
      <c r="B428" s="13"/>
      <c r="C428" s="240"/>
      <c r="D428" s="2193"/>
      <c r="E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8.75" customHeight="1" x14ac:dyDescent="0.2">
      <c r="A429" s="13"/>
      <c r="B429" s="13"/>
      <c r="C429" s="240"/>
      <c r="D429" s="2193"/>
      <c r="E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8.75" customHeight="1" x14ac:dyDescent="0.2">
      <c r="A430" s="13"/>
      <c r="B430" s="13"/>
      <c r="C430" s="240"/>
      <c r="D430" s="2193"/>
      <c r="E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8.75" customHeight="1" x14ac:dyDescent="0.2">
      <c r="A431" s="13"/>
      <c r="B431" s="13"/>
      <c r="C431" s="240"/>
      <c r="D431" s="2193"/>
      <c r="E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8.75" customHeight="1" x14ac:dyDescent="0.2">
      <c r="A432" s="13"/>
      <c r="B432" s="13"/>
      <c r="C432" s="240"/>
      <c r="D432" s="2193"/>
      <c r="E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8.75" customHeight="1" x14ac:dyDescent="0.2">
      <c r="A433" s="13"/>
      <c r="B433" s="13"/>
      <c r="C433" s="240"/>
      <c r="D433" s="2193"/>
      <c r="E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8.75" customHeight="1" x14ac:dyDescent="0.2">
      <c r="A434" s="13"/>
      <c r="B434" s="13"/>
      <c r="C434" s="240"/>
      <c r="D434" s="2193"/>
      <c r="E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8.75" customHeight="1" x14ac:dyDescent="0.2">
      <c r="A435" s="13"/>
      <c r="B435" s="13"/>
      <c r="C435" s="240"/>
      <c r="D435" s="2193"/>
      <c r="E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8.75" customHeight="1" x14ac:dyDescent="0.2">
      <c r="A436" s="13"/>
      <c r="B436" s="13"/>
      <c r="C436" s="240"/>
      <c r="D436" s="2193"/>
      <c r="E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8.75" customHeight="1" x14ac:dyDescent="0.2">
      <c r="A437" s="13"/>
      <c r="B437" s="13"/>
      <c r="C437" s="240"/>
      <c r="D437" s="2193"/>
      <c r="E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8.75" customHeight="1" x14ac:dyDescent="0.2">
      <c r="A438" s="13"/>
      <c r="B438" s="13"/>
      <c r="C438" s="240"/>
      <c r="D438" s="2193"/>
      <c r="E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8.75" customHeight="1" x14ac:dyDescent="0.2">
      <c r="A439" s="13"/>
      <c r="B439" s="13"/>
      <c r="C439" s="240"/>
      <c r="D439" s="2193"/>
      <c r="E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8.75" customHeight="1" x14ac:dyDescent="0.2">
      <c r="A440" s="13"/>
      <c r="B440" s="13"/>
      <c r="C440" s="240"/>
      <c r="D440" s="2193"/>
      <c r="E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8.75" customHeight="1" x14ac:dyDescent="0.2">
      <c r="A441" s="13"/>
      <c r="B441" s="13"/>
      <c r="C441" s="240"/>
      <c r="D441" s="2193"/>
      <c r="E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8.75" customHeight="1" x14ac:dyDescent="0.2">
      <c r="A442" s="13"/>
      <c r="B442" s="13"/>
      <c r="C442" s="240"/>
      <c r="D442" s="2193"/>
      <c r="E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8.75" customHeight="1" x14ac:dyDescent="0.2">
      <c r="A443" s="13"/>
      <c r="B443" s="13"/>
      <c r="C443" s="240"/>
      <c r="D443" s="2193"/>
      <c r="E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8.75" customHeight="1" x14ac:dyDescent="0.2">
      <c r="A444" s="13"/>
      <c r="B444" s="13"/>
      <c r="C444" s="240"/>
      <c r="D444" s="2193"/>
      <c r="E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8.75" customHeight="1" x14ac:dyDescent="0.2">
      <c r="A445" s="13"/>
      <c r="B445" s="13"/>
      <c r="C445" s="240"/>
      <c r="D445" s="2193"/>
      <c r="E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8.75" customHeight="1" x14ac:dyDescent="0.2">
      <c r="A446" s="13"/>
      <c r="B446" s="13"/>
      <c r="C446" s="240"/>
      <c r="D446" s="2193"/>
      <c r="E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8.75" customHeight="1" x14ac:dyDescent="0.2">
      <c r="A447" s="13"/>
      <c r="B447" s="13"/>
      <c r="C447" s="240"/>
      <c r="D447" s="2193"/>
      <c r="E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8.75" customHeight="1" x14ac:dyDescent="0.2">
      <c r="A448" s="13"/>
      <c r="B448" s="13"/>
      <c r="C448" s="240"/>
      <c r="D448" s="2193"/>
      <c r="E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8.75" customHeight="1" x14ac:dyDescent="0.2">
      <c r="A449" s="13"/>
      <c r="B449" s="13"/>
      <c r="C449" s="240"/>
      <c r="D449" s="2193"/>
      <c r="E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x14ac:dyDescent="0.2">
      <c r="A450" s="13"/>
      <c r="B450" s="13"/>
      <c r="C450" s="240"/>
      <c r="D450" s="2193"/>
      <c r="E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x14ac:dyDescent="0.2">
      <c r="A451" s="13"/>
      <c r="B451" s="13"/>
      <c r="C451" s="240"/>
      <c r="D451" s="2193"/>
      <c r="E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x14ac:dyDescent="0.2">
      <c r="A452" s="13"/>
      <c r="B452" s="13"/>
      <c r="C452" s="240"/>
      <c r="D452" s="2193"/>
      <c r="E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x14ac:dyDescent="0.2">
      <c r="A453" s="13"/>
      <c r="B453" s="13"/>
      <c r="C453" s="240"/>
      <c r="D453" s="2193"/>
      <c r="E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x14ac:dyDescent="0.2">
      <c r="A454" s="13"/>
      <c r="B454" s="13"/>
      <c r="C454" s="240"/>
      <c r="D454" s="2193"/>
      <c r="E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x14ac:dyDescent="0.2">
      <c r="A455" s="13"/>
      <c r="B455" s="13"/>
      <c r="C455" s="240"/>
      <c r="D455" s="2193"/>
      <c r="E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x14ac:dyDescent="0.2">
      <c r="A456" s="13"/>
      <c r="B456" s="13"/>
      <c r="C456" s="240"/>
      <c r="D456" s="2193"/>
      <c r="E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x14ac:dyDescent="0.2">
      <c r="A457" s="13"/>
      <c r="B457" s="13"/>
      <c r="C457" s="240"/>
      <c r="D457" s="2193"/>
      <c r="E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x14ac:dyDescent="0.2">
      <c r="A458" s="13"/>
      <c r="B458" s="13"/>
      <c r="C458" s="240"/>
      <c r="D458" s="2193"/>
      <c r="E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x14ac:dyDescent="0.2">
      <c r="A459" s="13"/>
      <c r="B459" s="13"/>
      <c r="C459" s="240"/>
      <c r="D459" s="2193"/>
      <c r="E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x14ac:dyDescent="0.2">
      <c r="A460" s="13"/>
      <c r="B460" s="13"/>
      <c r="C460" s="240"/>
      <c r="D460" s="2193"/>
      <c r="E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x14ac:dyDescent="0.2">
      <c r="A461" s="13"/>
      <c r="B461" s="13"/>
      <c r="C461" s="240"/>
      <c r="D461" s="2193"/>
      <c r="E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x14ac:dyDescent="0.2">
      <c r="A462" s="13"/>
      <c r="B462" s="13"/>
      <c r="C462" s="240"/>
      <c r="D462" s="2193"/>
      <c r="E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x14ac:dyDescent="0.2">
      <c r="A463" s="13"/>
      <c r="B463" s="13"/>
      <c r="C463" s="240"/>
      <c r="D463" s="2193"/>
      <c r="E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x14ac:dyDescent="0.2">
      <c r="A464" s="13"/>
      <c r="B464" s="13"/>
      <c r="C464" s="240"/>
      <c r="D464" s="2193"/>
      <c r="E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x14ac:dyDescent="0.2">
      <c r="A465" s="13"/>
      <c r="B465" s="13"/>
      <c r="C465" s="240"/>
      <c r="D465" s="2193"/>
      <c r="E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x14ac:dyDescent="0.2">
      <c r="A466" s="13"/>
      <c r="B466" s="13"/>
      <c r="C466" s="240"/>
      <c r="D466" s="2193"/>
      <c r="E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x14ac:dyDescent="0.2">
      <c r="A467" s="13"/>
      <c r="B467" s="13"/>
      <c r="C467" s="240"/>
      <c r="D467" s="2193"/>
      <c r="E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x14ac:dyDescent="0.2">
      <c r="A468" s="13"/>
      <c r="B468" s="13"/>
      <c r="C468" s="240"/>
      <c r="D468" s="2193"/>
      <c r="E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x14ac:dyDescent="0.2">
      <c r="A469" s="13"/>
      <c r="B469" s="13"/>
      <c r="C469" s="240"/>
      <c r="D469" s="2193"/>
      <c r="E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x14ac:dyDescent="0.2">
      <c r="A470" s="13"/>
      <c r="B470" s="13"/>
      <c r="C470" s="240"/>
      <c r="D470" s="2193"/>
      <c r="E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x14ac:dyDescent="0.2">
      <c r="A471" s="13"/>
      <c r="B471" s="13"/>
      <c r="C471" s="240"/>
      <c r="D471" s="2193"/>
      <c r="E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x14ac:dyDescent="0.2">
      <c r="A472" s="13"/>
      <c r="B472" s="13"/>
      <c r="C472" s="240"/>
      <c r="D472" s="2193"/>
      <c r="E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x14ac:dyDescent="0.2">
      <c r="A473" s="13"/>
      <c r="B473" s="13"/>
      <c r="C473" s="240"/>
      <c r="D473" s="2193"/>
      <c r="E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x14ac:dyDescent="0.2">
      <c r="A474" s="13"/>
      <c r="B474" s="13"/>
      <c r="C474" s="240"/>
      <c r="D474" s="2193"/>
      <c r="E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x14ac:dyDescent="0.2">
      <c r="A475" s="13"/>
      <c r="B475" s="13"/>
      <c r="C475" s="240"/>
      <c r="D475" s="2193"/>
      <c r="E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x14ac:dyDescent="0.2">
      <c r="A476" s="13"/>
      <c r="B476" s="13"/>
      <c r="C476" s="240"/>
      <c r="D476" s="2193"/>
      <c r="E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x14ac:dyDescent="0.2">
      <c r="A477" s="13"/>
      <c r="B477" s="13"/>
      <c r="C477" s="240"/>
      <c r="D477" s="2193"/>
      <c r="E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x14ac:dyDescent="0.2">
      <c r="A478" s="13"/>
      <c r="B478" s="13"/>
      <c r="C478" s="240"/>
      <c r="D478" s="2193"/>
      <c r="E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x14ac:dyDescent="0.2">
      <c r="A479" s="13"/>
      <c r="B479" s="13"/>
      <c r="C479" s="240"/>
      <c r="D479" s="2193"/>
      <c r="E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x14ac:dyDescent="0.2">
      <c r="A480" s="13"/>
      <c r="B480" s="13"/>
      <c r="C480" s="240"/>
      <c r="D480" s="2193"/>
      <c r="E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x14ac:dyDescent="0.2">
      <c r="A481" s="13"/>
      <c r="B481" s="13"/>
      <c r="C481" s="240"/>
      <c r="D481" s="2193"/>
      <c r="E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x14ac:dyDescent="0.2">
      <c r="A482" s="13"/>
      <c r="B482" s="13"/>
      <c r="C482" s="240"/>
      <c r="D482" s="2193"/>
      <c r="E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x14ac:dyDescent="0.2">
      <c r="A483" s="13"/>
      <c r="B483" s="13"/>
      <c r="C483" s="240"/>
      <c r="D483" s="2193"/>
      <c r="E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x14ac:dyDescent="0.2">
      <c r="A484" s="13"/>
      <c r="B484" s="13"/>
      <c r="C484" s="240"/>
      <c r="D484" s="2193"/>
      <c r="E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x14ac:dyDescent="0.2">
      <c r="A485" s="13"/>
      <c r="B485" s="13"/>
      <c r="C485" s="240"/>
      <c r="D485" s="2193"/>
      <c r="E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x14ac:dyDescent="0.2">
      <c r="A486" s="13"/>
      <c r="B486" s="13"/>
      <c r="C486" s="240"/>
      <c r="D486" s="2193"/>
      <c r="E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x14ac:dyDescent="0.2">
      <c r="A487" s="13"/>
      <c r="B487" s="13"/>
      <c r="C487" s="240"/>
      <c r="D487" s="2193"/>
      <c r="E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x14ac:dyDescent="0.2">
      <c r="A488" s="13"/>
      <c r="B488" s="13"/>
      <c r="C488" s="240"/>
      <c r="D488" s="2193"/>
      <c r="E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x14ac:dyDescent="0.2">
      <c r="A489" s="13"/>
      <c r="B489" s="13"/>
      <c r="C489" s="240"/>
      <c r="D489" s="2193"/>
      <c r="E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x14ac:dyDescent="0.2">
      <c r="A490" s="13"/>
      <c r="B490" s="13"/>
      <c r="C490" s="240"/>
      <c r="D490" s="2193"/>
      <c r="E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x14ac:dyDescent="0.2">
      <c r="A491" s="13"/>
      <c r="B491" s="13"/>
      <c r="C491" s="240"/>
      <c r="D491" s="2193"/>
      <c r="E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x14ac:dyDescent="0.2">
      <c r="A492" s="13"/>
      <c r="B492" s="13"/>
      <c r="C492" s="240"/>
      <c r="D492" s="2193"/>
      <c r="E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x14ac:dyDescent="0.2">
      <c r="A493" s="13"/>
      <c r="B493" s="13"/>
      <c r="C493" s="240"/>
      <c r="D493" s="2193"/>
      <c r="E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x14ac:dyDescent="0.2">
      <c r="A494" s="13"/>
      <c r="B494" s="13"/>
      <c r="C494" s="240"/>
      <c r="D494" s="2193"/>
      <c r="E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x14ac:dyDescent="0.2">
      <c r="A495" s="13"/>
      <c r="B495" s="13"/>
      <c r="C495" s="240"/>
      <c r="D495" s="2193"/>
      <c r="E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x14ac:dyDescent="0.2">
      <c r="A496" s="13"/>
      <c r="B496" s="13"/>
      <c r="C496" s="240"/>
      <c r="D496" s="2193"/>
      <c r="E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x14ac:dyDescent="0.2">
      <c r="A497" s="13"/>
      <c r="B497" s="13"/>
      <c r="C497" s="240"/>
      <c r="D497" s="2193"/>
      <c r="E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x14ac:dyDescent="0.2">
      <c r="A498" s="13"/>
      <c r="B498" s="13"/>
      <c r="C498" s="240"/>
      <c r="D498" s="2193"/>
      <c r="E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x14ac:dyDescent="0.2">
      <c r="A499" s="13"/>
      <c r="B499" s="13"/>
      <c r="C499" s="240"/>
      <c r="D499" s="2193"/>
      <c r="E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x14ac:dyDescent="0.2">
      <c r="A500" s="13"/>
      <c r="B500" s="13"/>
      <c r="C500" s="240"/>
      <c r="D500" s="2193"/>
      <c r="E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x14ac:dyDescent="0.2">
      <c r="A501" s="13"/>
      <c r="B501" s="13"/>
      <c r="C501" s="240"/>
      <c r="D501" s="2193"/>
      <c r="E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x14ac:dyDescent="0.2">
      <c r="A502" s="13"/>
      <c r="B502" s="13"/>
      <c r="C502" s="240"/>
      <c r="D502" s="2193"/>
      <c r="E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x14ac:dyDescent="0.2">
      <c r="A503" s="13"/>
      <c r="B503" s="13"/>
      <c r="C503" s="240"/>
      <c r="D503" s="2193"/>
      <c r="E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x14ac:dyDescent="0.2">
      <c r="A504" s="13"/>
      <c r="B504" s="13"/>
      <c r="C504" s="240"/>
      <c r="D504" s="2193"/>
      <c r="E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x14ac:dyDescent="0.2">
      <c r="A505" s="13"/>
      <c r="B505" s="13"/>
      <c r="C505" s="240"/>
      <c r="D505" s="2193"/>
      <c r="E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x14ac:dyDescent="0.2">
      <c r="A506" s="13"/>
      <c r="B506" s="13"/>
      <c r="C506" s="240"/>
      <c r="D506" s="2193"/>
      <c r="E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x14ac:dyDescent="0.2">
      <c r="A507" s="13"/>
      <c r="B507" s="13"/>
      <c r="C507" s="240"/>
      <c r="D507" s="2193"/>
      <c r="E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x14ac:dyDescent="0.2">
      <c r="A508" s="13"/>
      <c r="B508" s="13"/>
      <c r="C508" s="240"/>
      <c r="D508" s="2193"/>
      <c r="E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x14ac:dyDescent="0.2">
      <c r="A509" s="13"/>
      <c r="B509" s="13"/>
      <c r="C509" s="240"/>
      <c r="D509" s="2193"/>
      <c r="E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x14ac:dyDescent="0.2">
      <c r="A510" s="13"/>
      <c r="B510" s="13"/>
      <c r="C510" s="240"/>
      <c r="D510" s="2193"/>
      <c r="E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x14ac:dyDescent="0.2">
      <c r="A511" s="13"/>
      <c r="B511" s="13"/>
      <c r="C511" s="240"/>
      <c r="D511" s="2193"/>
      <c r="E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x14ac:dyDescent="0.2">
      <c r="A512" s="13"/>
      <c r="B512" s="13"/>
      <c r="C512" s="240"/>
      <c r="D512" s="2193"/>
      <c r="E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x14ac:dyDescent="0.2">
      <c r="A513" s="13"/>
      <c r="B513" s="13"/>
      <c r="C513" s="240"/>
      <c r="D513" s="2193"/>
      <c r="E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x14ac:dyDescent="0.2">
      <c r="A514" s="13"/>
      <c r="B514" s="13"/>
      <c r="C514" s="240"/>
      <c r="D514" s="2193"/>
      <c r="E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x14ac:dyDescent="0.2">
      <c r="A515" s="13"/>
      <c r="B515" s="13"/>
      <c r="C515" s="240"/>
      <c r="D515" s="2193"/>
      <c r="E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x14ac:dyDescent="0.2">
      <c r="A516" s="13"/>
      <c r="B516" s="13"/>
      <c r="C516" s="240"/>
      <c r="D516" s="2193"/>
      <c r="E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x14ac:dyDescent="0.2">
      <c r="A517" s="13"/>
      <c r="B517" s="13"/>
      <c r="C517" s="240"/>
      <c r="D517" s="2193"/>
      <c r="E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x14ac:dyDescent="0.2">
      <c r="A518" s="13"/>
      <c r="B518" s="13"/>
      <c r="C518" s="240"/>
      <c r="D518" s="2193"/>
      <c r="E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x14ac:dyDescent="0.2">
      <c r="A519" s="13"/>
      <c r="B519" s="13"/>
      <c r="C519" s="240"/>
      <c r="D519" s="2193"/>
      <c r="E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x14ac:dyDescent="0.2">
      <c r="A520" s="13"/>
      <c r="B520" s="13"/>
      <c r="C520" s="240"/>
      <c r="D520" s="2193"/>
      <c r="E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x14ac:dyDescent="0.2">
      <c r="A521" s="13"/>
      <c r="B521" s="13"/>
      <c r="C521" s="240"/>
      <c r="D521" s="2193"/>
      <c r="E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x14ac:dyDescent="0.2">
      <c r="A522" s="13"/>
      <c r="B522" s="13"/>
      <c r="C522" s="240"/>
      <c r="D522" s="2193"/>
      <c r="E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x14ac:dyDescent="0.2">
      <c r="A523" s="13"/>
      <c r="B523" s="13"/>
      <c r="C523" s="240"/>
      <c r="D523" s="2193"/>
      <c r="E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x14ac:dyDescent="0.2">
      <c r="A524" s="13"/>
      <c r="B524" s="13"/>
      <c r="C524" s="240"/>
      <c r="D524" s="2193"/>
      <c r="E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x14ac:dyDescent="0.2">
      <c r="A525" s="13"/>
      <c r="B525" s="13"/>
      <c r="C525" s="240"/>
      <c r="D525" s="2193"/>
      <c r="E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x14ac:dyDescent="0.2">
      <c r="A526" s="13"/>
      <c r="B526" s="13"/>
      <c r="C526" s="240"/>
      <c r="D526" s="2193"/>
      <c r="E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x14ac:dyDescent="0.2">
      <c r="A527" s="13"/>
      <c r="B527" s="13"/>
      <c r="C527" s="240"/>
      <c r="D527" s="2193"/>
      <c r="E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x14ac:dyDescent="0.2">
      <c r="A528" s="13"/>
      <c r="B528" s="13"/>
      <c r="C528" s="240"/>
      <c r="D528" s="2193"/>
      <c r="E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x14ac:dyDescent="0.2">
      <c r="A529" s="13"/>
      <c r="B529" s="13"/>
      <c r="C529" s="240"/>
      <c r="D529" s="2193"/>
      <c r="E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x14ac:dyDescent="0.2">
      <c r="A530" s="13"/>
      <c r="B530" s="13"/>
      <c r="C530" s="240"/>
      <c r="D530" s="2193"/>
      <c r="E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x14ac:dyDescent="0.2">
      <c r="A531" s="13"/>
      <c r="B531" s="13"/>
      <c r="C531" s="240"/>
      <c r="D531" s="2193"/>
      <c r="E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x14ac:dyDescent="0.2">
      <c r="A532" s="13"/>
      <c r="B532" s="13"/>
      <c r="C532" s="240"/>
      <c r="D532" s="2193"/>
      <c r="E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x14ac:dyDescent="0.2">
      <c r="A533" s="13"/>
      <c r="B533" s="13"/>
      <c r="C533" s="240"/>
      <c r="D533" s="2193"/>
      <c r="E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x14ac:dyDescent="0.2">
      <c r="A534" s="13"/>
      <c r="B534" s="13"/>
      <c r="C534" s="240"/>
      <c r="D534" s="2193"/>
      <c r="E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x14ac:dyDescent="0.2">
      <c r="A535" s="13"/>
      <c r="B535" s="13"/>
      <c r="C535" s="240"/>
      <c r="D535" s="2193"/>
      <c r="E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x14ac:dyDescent="0.2">
      <c r="A536" s="13"/>
      <c r="B536" s="13"/>
      <c r="C536" s="240"/>
      <c r="D536" s="2193"/>
      <c r="E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x14ac:dyDescent="0.2">
      <c r="A537" s="13"/>
      <c r="B537" s="13"/>
      <c r="C537" s="240"/>
      <c r="D537" s="2193"/>
      <c r="E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x14ac:dyDescent="0.2">
      <c r="A538" s="13"/>
      <c r="B538" s="13"/>
      <c r="C538" s="240"/>
      <c r="D538" s="2193"/>
      <c r="E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x14ac:dyDescent="0.2">
      <c r="A539" s="13"/>
      <c r="B539" s="13"/>
      <c r="C539" s="240"/>
      <c r="D539" s="2193"/>
      <c r="E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x14ac:dyDescent="0.2">
      <c r="A540" s="13"/>
      <c r="B540" s="13"/>
      <c r="C540" s="240"/>
      <c r="D540" s="2193"/>
      <c r="E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x14ac:dyDescent="0.2">
      <c r="A541" s="13"/>
      <c r="B541" s="13"/>
      <c r="C541" s="240"/>
      <c r="D541" s="2193"/>
      <c r="E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x14ac:dyDescent="0.2">
      <c r="A542" s="13"/>
      <c r="B542" s="13"/>
      <c r="C542" s="240"/>
      <c r="D542" s="2193"/>
      <c r="E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x14ac:dyDescent="0.2">
      <c r="A543" s="13"/>
      <c r="B543" s="13"/>
      <c r="C543" s="240"/>
      <c r="D543" s="2193"/>
      <c r="E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x14ac:dyDescent="0.2">
      <c r="A544" s="13"/>
      <c r="B544" s="13"/>
      <c r="C544" s="240"/>
      <c r="D544" s="2193"/>
      <c r="E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x14ac:dyDescent="0.2">
      <c r="A545" s="13"/>
      <c r="B545" s="13"/>
      <c r="C545" s="240"/>
      <c r="D545" s="2193"/>
      <c r="E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x14ac:dyDescent="0.2">
      <c r="A546" s="13"/>
      <c r="B546" s="13"/>
      <c r="C546" s="240"/>
      <c r="D546" s="2193"/>
      <c r="E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x14ac:dyDescent="0.2">
      <c r="A547" s="13"/>
      <c r="B547" s="13"/>
      <c r="C547" s="240"/>
      <c r="D547" s="2193"/>
      <c r="E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x14ac:dyDescent="0.2">
      <c r="A548" s="13"/>
      <c r="B548" s="13"/>
      <c r="C548" s="240"/>
      <c r="D548" s="2193"/>
      <c r="E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x14ac:dyDescent="0.2">
      <c r="A549" s="13"/>
      <c r="B549" s="13"/>
      <c r="C549" s="240"/>
      <c r="D549" s="2193"/>
      <c r="E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x14ac:dyDescent="0.2">
      <c r="A550" s="13"/>
      <c r="B550" s="13"/>
      <c r="C550" s="240"/>
      <c r="D550" s="2193"/>
      <c r="E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x14ac:dyDescent="0.2">
      <c r="A551" s="13"/>
      <c r="B551" s="13"/>
      <c r="C551" s="240"/>
      <c r="D551" s="2193"/>
      <c r="E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x14ac:dyDescent="0.2">
      <c r="A552" s="13"/>
      <c r="B552" s="13"/>
      <c r="C552" s="240"/>
      <c r="D552" s="2193"/>
      <c r="E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x14ac:dyDescent="0.2">
      <c r="A553" s="13"/>
      <c r="B553" s="13"/>
      <c r="C553" s="240"/>
      <c r="D553" s="2193"/>
      <c r="E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x14ac:dyDescent="0.2">
      <c r="A554" s="13"/>
      <c r="B554" s="13"/>
      <c r="C554" s="240"/>
      <c r="D554" s="2193"/>
      <c r="E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x14ac:dyDescent="0.2">
      <c r="A555" s="13"/>
      <c r="B555" s="13"/>
      <c r="C555" s="240"/>
      <c r="D555" s="2193"/>
      <c r="E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x14ac:dyDescent="0.2">
      <c r="A556" s="13"/>
      <c r="B556" s="13"/>
      <c r="C556" s="240"/>
      <c r="D556" s="2193"/>
      <c r="E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x14ac:dyDescent="0.2">
      <c r="A557" s="13"/>
      <c r="B557" s="13"/>
      <c r="C557" s="240"/>
      <c r="D557" s="2193"/>
      <c r="E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x14ac:dyDescent="0.2">
      <c r="A558" s="13"/>
      <c r="B558" s="13"/>
      <c r="C558" s="240"/>
      <c r="D558" s="2193"/>
      <c r="E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x14ac:dyDescent="0.2">
      <c r="A559" s="13"/>
      <c r="B559" s="13"/>
      <c r="C559" s="240"/>
      <c r="D559" s="2193"/>
      <c r="E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x14ac:dyDescent="0.2">
      <c r="A560" s="13"/>
      <c r="B560" s="13"/>
      <c r="C560" s="240"/>
      <c r="D560" s="2193"/>
      <c r="E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x14ac:dyDescent="0.2">
      <c r="A561" s="13"/>
      <c r="B561" s="13"/>
      <c r="C561" s="240"/>
      <c r="D561" s="2193"/>
      <c r="E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x14ac:dyDescent="0.2">
      <c r="A562" s="13"/>
      <c r="B562" s="13"/>
      <c r="C562" s="240"/>
      <c r="D562" s="2193"/>
      <c r="E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x14ac:dyDescent="0.2">
      <c r="A563" s="13"/>
      <c r="B563" s="13"/>
      <c r="C563" s="240"/>
      <c r="D563" s="2193"/>
      <c r="E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x14ac:dyDescent="0.2">
      <c r="A564" s="13"/>
      <c r="B564" s="13"/>
      <c r="C564" s="240"/>
      <c r="D564" s="2193"/>
      <c r="E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x14ac:dyDescent="0.2">
      <c r="A565" s="13"/>
      <c r="B565" s="13"/>
      <c r="C565" s="240"/>
      <c r="D565" s="2193"/>
      <c r="E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x14ac:dyDescent="0.2">
      <c r="A566" s="13"/>
      <c r="B566" s="13"/>
      <c r="C566" s="240"/>
      <c r="D566" s="2193"/>
      <c r="E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x14ac:dyDescent="0.2">
      <c r="A567" s="13"/>
      <c r="B567" s="13"/>
      <c r="C567" s="240"/>
      <c r="D567" s="2193"/>
      <c r="E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x14ac:dyDescent="0.2">
      <c r="A568" s="13"/>
      <c r="B568" s="13"/>
      <c r="C568" s="240"/>
      <c r="D568" s="2193"/>
      <c r="E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x14ac:dyDescent="0.2">
      <c r="A569" s="13"/>
      <c r="B569" s="13"/>
      <c r="C569" s="240"/>
      <c r="D569" s="2193"/>
      <c r="E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x14ac:dyDescent="0.2">
      <c r="A570" s="13"/>
      <c r="B570" s="13"/>
      <c r="C570" s="240"/>
      <c r="D570" s="2193"/>
      <c r="E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x14ac:dyDescent="0.2">
      <c r="A571" s="13"/>
      <c r="B571" s="13"/>
      <c r="C571" s="240"/>
      <c r="D571" s="2193"/>
      <c r="E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x14ac:dyDescent="0.2">
      <c r="A572" s="13"/>
      <c r="B572" s="13"/>
      <c r="C572" s="240"/>
      <c r="D572" s="2193"/>
      <c r="E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x14ac:dyDescent="0.2">
      <c r="A573" s="13"/>
      <c r="B573" s="13"/>
      <c r="C573" s="240"/>
      <c r="D573" s="2193"/>
      <c r="E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x14ac:dyDescent="0.2">
      <c r="A574" s="13"/>
      <c r="B574" s="13"/>
      <c r="C574" s="240"/>
      <c r="D574" s="2193"/>
      <c r="E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x14ac:dyDescent="0.2">
      <c r="A575" s="13"/>
      <c r="B575" s="13"/>
      <c r="C575" s="240"/>
      <c r="D575" s="2193"/>
      <c r="E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x14ac:dyDescent="0.2">
      <c r="A576" s="13"/>
      <c r="B576" s="13"/>
      <c r="C576" s="240"/>
      <c r="D576" s="2193"/>
      <c r="E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x14ac:dyDescent="0.2">
      <c r="A577" s="13"/>
      <c r="B577" s="13"/>
      <c r="C577" s="240"/>
      <c r="D577" s="2193"/>
      <c r="E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x14ac:dyDescent="0.2">
      <c r="A578" s="13"/>
      <c r="B578" s="13"/>
      <c r="C578" s="240"/>
      <c r="D578" s="2193"/>
      <c r="E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x14ac:dyDescent="0.2">
      <c r="A579" s="13"/>
      <c r="B579" s="13"/>
      <c r="C579" s="240"/>
      <c r="D579" s="2193"/>
      <c r="E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x14ac:dyDescent="0.2">
      <c r="A580" s="13"/>
      <c r="B580" s="13"/>
      <c r="C580" s="240"/>
      <c r="D580" s="2193"/>
      <c r="E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x14ac:dyDescent="0.2">
      <c r="A581" s="13"/>
      <c r="B581" s="13"/>
      <c r="C581" s="240"/>
      <c r="D581" s="2193"/>
      <c r="E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x14ac:dyDescent="0.2">
      <c r="A582" s="13"/>
      <c r="B582" s="13"/>
      <c r="C582" s="240"/>
      <c r="D582" s="2193"/>
      <c r="E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x14ac:dyDescent="0.2">
      <c r="A583" s="13"/>
      <c r="B583" s="13"/>
      <c r="C583" s="240"/>
      <c r="D583" s="2193"/>
      <c r="E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x14ac:dyDescent="0.2">
      <c r="A584" s="13"/>
      <c r="B584" s="13"/>
      <c r="C584" s="240"/>
      <c r="D584" s="2193"/>
      <c r="E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x14ac:dyDescent="0.2">
      <c r="A585" s="13"/>
      <c r="B585" s="13"/>
      <c r="C585" s="240"/>
      <c r="D585" s="2193"/>
      <c r="E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x14ac:dyDescent="0.2">
      <c r="A586" s="13"/>
      <c r="B586" s="13"/>
      <c r="C586" s="240"/>
      <c r="D586" s="2193"/>
      <c r="E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x14ac:dyDescent="0.2">
      <c r="A587" s="13"/>
      <c r="B587" s="13"/>
      <c r="C587" s="240"/>
      <c r="D587" s="2193"/>
      <c r="E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x14ac:dyDescent="0.2">
      <c r="A588" s="13"/>
      <c r="B588" s="13"/>
      <c r="C588" s="240"/>
      <c r="D588" s="2193"/>
      <c r="E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x14ac:dyDescent="0.2">
      <c r="A589" s="13"/>
      <c r="B589" s="13"/>
      <c r="C589" s="240"/>
      <c r="D589" s="2193"/>
      <c r="E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x14ac:dyDescent="0.2">
      <c r="A590" s="13"/>
      <c r="B590" s="13"/>
      <c r="C590" s="240"/>
      <c r="D590" s="2193"/>
      <c r="E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x14ac:dyDescent="0.2">
      <c r="A591" s="13"/>
      <c r="B591" s="13"/>
      <c r="C591" s="240"/>
      <c r="D591" s="2193"/>
      <c r="E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x14ac:dyDescent="0.2">
      <c r="A592" s="13"/>
      <c r="B592" s="13"/>
      <c r="C592" s="240"/>
      <c r="D592" s="2193"/>
      <c r="E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x14ac:dyDescent="0.2">
      <c r="A593" s="13"/>
      <c r="B593" s="13"/>
      <c r="C593" s="240"/>
      <c r="D593" s="2193"/>
      <c r="E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x14ac:dyDescent="0.2">
      <c r="A594" s="13"/>
      <c r="B594" s="13"/>
      <c r="C594" s="240"/>
      <c r="D594" s="2193"/>
      <c r="E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x14ac:dyDescent="0.2">
      <c r="A595" s="13"/>
      <c r="B595" s="13"/>
      <c r="C595" s="240"/>
      <c r="D595" s="2193"/>
      <c r="E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x14ac:dyDescent="0.2">
      <c r="A596" s="13"/>
    </row>
    <row r="597" spans="1:33" x14ac:dyDescent="0.2">
      <c r="A597" s="13"/>
    </row>
  </sheetData>
  <mergeCells count="66">
    <mergeCell ref="B370:E370"/>
    <mergeCell ref="B372:E372"/>
    <mergeCell ref="B385:E385"/>
    <mergeCell ref="B335:E335"/>
    <mergeCell ref="B340:E340"/>
    <mergeCell ref="B346:B349"/>
    <mergeCell ref="C346:C349"/>
    <mergeCell ref="D346:D349"/>
    <mergeCell ref="B351:B353"/>
    <mergeCell ref="C351:C353"/>
    <mergeCell ref="D351:D353"/>
    <mergeCell ref="B338:E338"/>
    <mergeCell ref="B280:E280"/>
    <mergeCell ref="B285:E285"/>
    <mergeCell ref="B290:E290"/>
    <mergeCell ref="B292:E292"/>
    <mergeCell ref="B314:B324"/>
    <mergeCell ref="C314:C324"/>
    <mergeCell ref="D314:D324"/>
    <mergeCell ref="B266:B269"/>
    <mergeCell ref="C266:C269"/>
    <mergeCell ref="D266:D269"/>
    <mergeCell ref="B227:B228"/>
    <mergeCell ref="C227:C228"/>
    <mergeCell ref="D227:D228"/>
    <mergeCell ref="B229:B233"/>
    <mergeCell ref="C229:C233"/>
    <mergeCell ref="D229:D233"/>
    <mergeCell ref="B235:B238"/>
    <mergeCell ref="C235:C238"/>
    <mergeCell ref="D235:D238"/>
    <mergeCell ref="B254:E254"/>
    <mergeCell ref="B256:E256"/>
    <mergeCell ref="B187:E187"/>
    <mergeCell ref="B192:E192"/>
    <mergeCell ref="B197:E197"/>
    <mergeCell ref="B202:E202"/>
    <mergeCell ref="B221:B226"/>
    <mergeCell ref="C221:C226"/>
    <mergeCell ref="D221:D226"/>
    <mergeCell ref="B144:E144"/>
    <mergeCell ref="B148:E148"/>
    <mergeCell ref="D168:D170"/>
    <mergeCell ref="B171:B173"/>
    <mergeCell ref="C171:C173"/>
    <mergeCell ref="D171:D173"/>
    <mergeCell ref="B126:B130"/>
    <mergeCell ref="C126:C130"/>
    <mergeCell ref="D126:D130"/>
    <mergeCell ref="B56:B59"/>
    <mergeCell ref="C56:C59"/>
    <mergeCell ref="D56:D59"/>
    <mergeCell ref="B60:B65"/>
    <mergeCell ref="C60:C65"/>
    <mergeCell ref="D60:D65"/>
    <mergeCell ref="B67:B75"/>
    <mergeCell ref="C67:C75"/>
    <mergeCell ref="D67:D75"/>
    <mergeCell ref="B96:E96"/>
    <mergeCell ref="B100:E100"/>
    <mergeCell ref="B3:E3"/>
    <mergeCell ref="B21:E21"/>
    <mergeCell ref="B48:B55"/>
    <mergeCell ref="C48:C55"/>
    <mergeCell ref="D48:D55"/>
    <mergeCell ref="B25:E25"/>
  </mergeCells>
  <phoneticPr fontId="56" type="noConversion"/>
  <pageMargins left="0.7" right="0.7" top="0.75" bottom="0.75" header="0.3" footer="0.3"/>
  <pageSetup orientation="portrait"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15"/>
  <sheetViews>
    <sheetView zoomScale="120" zoomScaleNormal="120" workbookViewId="0"/>
  </sheetViews>
  <sheetFormatPr baseColWidth="10" defaultColWidth="9.1640625" defaultRowHeight="15" x14ac:dyDescent="0.2"/>
  <cols>
    <col min="1" max="1" width="5" style="191" customWidth="1"/>
    <col min="2" max="2" width="7.5" style="191" customWidth="1"/>
    <col min="3" max="3" width="8" style="191" customWidth="1"/>
    <col min="4" max="4" width="8.1640625" style="191" customWidth="1"/>
    <col min="5" max="5" width="8.6640625" style="191" customWidth="1"/>
    <col min="6" max="6" width="9.1640625" style="191"/>
    <col min="7" max="7" width="10.6640625" style="191" customWidth="1"/>
    <col min="8" max="8" width="8.6640625" style="191" customWidth="1"/>
    <col min="9" max="9" width="8.83203125" style="191" customWidth="1"/>
    <col min="10" max="10" width="10" style="191" customWidth="1"/>
    <col min="11" max="11" width="9.5" style="191" customWidth="1"/>
    <col min="12" max="12" width="9.83203125" style="191" customWidth="1"/>
    <col min="13" max="13" width="10.5" style="191" customWidth="1"/>
    <col min="14" max="14" width="11.5" style="191" bestFit="1" customWidth="1"/>
    <col min="15" max="15" width="12.33203125" style="191" customWidth="1"/>
    <col min="16" max="16" width="9.1640625" style="191"/>
    <col min="17" max="17" width="10.6640625" style="192" customWidth="1"/>
    <col min="18" max="18" width="14.1640625" style="192" customWidth="1"/>
    <col min="19" max="19" width="13.1640625" style="192" customWidth="1"/>
    <col min="20" max="20" width="11.33203125" style="192" customWidth="1"/>
    <col min="21" max="21" width="11.33203125" style="191" customWidth="1"/>
    <col min="22" max="22" width="15.33203125" style="191" customWidth="1"/>
    <col min="23" max="23" width="9.33203125" style="191" bestFit="1" customWidth="1"/>
    <col min="24" max="24" width="15" style="191" customWidth="1"/>
    <col min="25" max="25" width="10.5" style="191" bestFit="1" customWidth="1"/>
    <col min="26" max="36" width="9.1640625" style="191"/>
    <col min="37" max="37" width="9.1640625" style="191" customWidth="1"/>
    <col min="38" max="16384" width="9.1640625" style="191"/>
  </cols>
  <sheetData>
    <row r="1" spans="1:15" ht="21" customHeight="1" x14ac:dyDescent="0.2">
      <c r="A1" s="191" t="s">
        <v>352</v>
      </c>
    </row>
    <row r="2" spans="1:15" ht="29.25" customHeight="1" x14ac:dyDescent="0.2">
      <c r="A2" s="190"/>
      <c r="B2" s="190"/>
    </row>
    <row r="3" spans="1:15" ht="15.75" customHeight="1" x14ac:dyDescent="0.2">
      <c r="A3" s="190"/>
      <c r="B3" s="190"/>
      <c r="C3" s="190"/>
      <c r="D3" s="190"/>
      <c r="E3" s="190"/>
      <c r="F3" s="190"/>
      <c r="G3" s="190"/>
      <c r="H3" s="190"/>
      <c r="I3" s="190"/>
      <c r="J3" s="190"/>
      <c r="K3" s="190"/>
      <c r="L3" s="190"/>
      <c r="M3" s="190"/>
      <c r="N3" s="190"/>
      <c r="O3" s="190"/>
    </row>
    <row r="4" spans="1:15" ht="4.5" customHeight="1" x14ac:dyDescent="0.2">
      <c r="A4" s="190"/>
      <c r="B4" s="190"/>
      <c r="C4" s="190"/>
      <c r="D4" s="190"/>
      <c r="E4" s="190"/>
      <c r="F4" s="190"/>
      <c r="G4" s="190"/>
      <c r="H4" s="190"/>
      <c r="I4" s="190"/>
      <c r="J4" s="190"/>
      <c r="K4" s="190"/>
      <c r="L4" s="190"/>
      <c r="M4" s="190"/>
      <c r="N4" s="190"/>
      <c r="O4" s="190"/>
    </row>
    <row r="5" spans="1:15" ht="18.75" customHeight="1" thickBot="1" x14ac:dyDescent="0.25">
      <c r="A5" s="190"/>
      <c r="B5" s="190"/>
      <c r="C5" s="190"/>
      <c r="D5" s="190"/>
      <c r="E5" s="190"/>
      <c r="F5" s="2229"/>
      <c r="G5" s="190"/>
      <c r="H5" s="190"/>
      <c r="I5" s="190"/>
      <c r="J5" s="190"/>
      <c r="K5" s="190"/>
      <c r="L5" s="190"/>
      <c r="M5" s="190"/>
      <c r="N5" s="190"/>
      <c r="O5" s="190"/>
    </row>
    <row r="6" spans="1:15" ht="18" customHeight="1" x14ac:dyDescent="0.2">
      <c r="A6" s="190"/>
      <c r="B6" s="190"/>
      <c r="C6" s="190"/>
      <c r="D6" s="190"/>
      <c r="E6" s="190"/>
      <c r="F6" s="2230"/>
      <c r="G6" s="3497" t="s">
        <v>11</v>
      </c>
      <c r="H6" s="3498"/>
      <c r="I6" s="3498"/>
      <c r="J6" s="3498"/>
      <c r="K6" s="3498"/>
      <c r="L6" s="3499"/>
      <c r="M6" s="190"/>
      <c r="N6" s="190"/>
      <c r="O6" s="190"/>
    </row>
    <row r="7" spans="1:15" ht="16.5" customHeight="1" x14ac:dyDescent="0.2">
      <c r="A7" s="190"/>
      <c r="B7" s="190"/>
      <c r="C7" s="190"/>
      <c r="D7" s="190"/>
      <c r="E7" s="190"/>
      <c r="F7" s="190"/>
      <c r="G7" s="2231">
        <v>1</v>
      </c>
      <c r="H7" s="3500" t="s">
        <v>761</v>
      </c>
      <c r="I7" s="3501"/>
      <c r="J7" s="3501"/>
      <c r="K7" s="3501"/>
      <c r="L7" s="3502"/>
      <c r="M7" s="190"/>
      <c r="N7" s="190"/>
      <c r="O7" s="190"/>
    </row>
    <row r="8" spans="1:15" ht="16.5" customHeight="1" x14ac:dyDescent="0.2">
      <c r="A8" s="190"/>
      <c r="B8" s="190"/>
      <c r="C8" s="190"/>
      <c r="D8" s="190"/>
      <c r="E8" s="190"/>
      <c r="F8" s="190"/>
      <c r="G8" s="2232">
        <v>2</v>
      </c>
      <c r="H8" s="3500" t="s">
        <v>762</v>
      </c>
      <c r="I8" s="3501"/>
      <c r="J8" s="3501"/>
      <c r="K8" s="3501"/>
      <c r="L8" s="3502"/>
      <c r="M8" s="190"/>
      <c r="N8" s="190"/>
      <c r="O8" s="190"/>
    </row>
    <row r="9" spans="1:15" ht="16.5" customHeight="1" x14ac:dyDescent="0.2">
      <c r="A9" s="190"/>
      <c r="B9" s="190"/>
      <c r="C9" s="190"/>
      <c r="D9" s="190"/>
      <c r="E9" s="190"/>
      <c r="F9" s="190"/>
      <c r="G9" s="2232">
        <v>3</v>
      </c>
      <c r="H9" s="3500" t="s">
        <v>763</v>
      </c>
      <c r="I9" s="3501"/>
      <c r="J9" s="3501"/>
      <c r="K9" s="3501"/>
      <c r="L9" s="3502"/>
      <c r="M9" s="190"/>
      <c r="N9" s="190"/>
      <c r="O9" s="190"/>
    </row>
    <row r="10" spans="1:15" ht="16.5" customHeight="1" x14ac:dyDescent="0.2">
      <c r="A10" s="190"/>
      <c r="B10" s="190"/>
      <c r="C10" s="190"/>
      <c r="D10" s="190"/>
      <c r="E10" s="190"/>
      <c r="F10" s="190"/>
      <c r="G10" s="2232">
        <v>4</v>
      </c>
      <c r="H10" s="3500" t="s">
        <v>764</v>
      </c>
      <c r="I10" s="3501"/>
      <c r="J10" s="3501"/>
      <c r="K10" s="3501"/>
      <c r="L10" s="3502"/>
      <c r="M10" s="190"/>
      <c r="N10" s="190"/>
      <c r="O10" s="190"/>
    </row>
    <row r="11" spans="1:15" ht="16.5" customHeight="1" x14ac:dyDescent="0.2">
      <c r="A11" s="190"/>
      <c r="B11" s="190"/>
      <c r="C11" s="190"/>
      <c r="D11" s="190"/>
      <c r="E11" s="190"/>
      <c r="F11" s="190"/>
      <c r="G11" s="2232">
        <v>5</v>
      </c>
      <c r="H11" s="3503" t="s">
        <v>765</v>
      </c>
      <c r="I11" s="3504"/>
      <c r="J11" s="3504"/>
      <c r="K11" s="3504"/>
      <c r="L11" s="3505"/>
      <c r="M11" s="190"/>
      <c r="N11" s="190"/>
      <c r="O11" s="190"/>
    </row>
    <row r="12" spans="1:15" ht="16.5" customHeight="1" x14ac:dyDescent="0.2">
      <c r="A12" s="190"/>
      <c r="B12" s="190"/>
      <c r="C12" s="190"/>
      <c r="D12" s="190"/>
      <c r="E12" s="190"/>
      <c r="F12" s="190"/>
      <c r="G12" s="2232">
        <v>6</v>
      </c>
      <c r="H12" s="3494" t="s">
        <v>766</v>
      </c>
      <c r="I12" s="3495"/>
      <c r="J12" s="3495"/>
      <c r="K12" s="3495"/>
      <c r="L12" s="3496"/>
      <c r="M12" s="190"/>
      <c r="N12" s="190"/>
      <c r="O12" s="190"/>
    </row>
    <row r="13" spans="1:15" ht="16.5" customHeight="1" x14ac:dyDescent="0.2">
      <c r="A13" s="190"/>
      <c r="B13" s="190"/>
      <c r="C13" s="190"/>
      <c r="D13" s="190"/>
      <c r="E13" s="190"/>
      <c r="F13" s="190"/>
      <c r="G13" s="2232">
        <v>7</v>
      </c>
      <c r="H13" s="3494" t="s">
        <v>767</v>
      </c>
      <c r="I13" s="3495"/>
      <c r="J13" s="3495"/>
      <c r="K13" s="3495"/>
      <c r="L13" s="3496"/>
      <c r="M13" s="190"/>
      <c r="N13" s="190"/>
      <c r="O13" s="190"/>
    </row>
    <row r="14" spans="1:15" ht="16.5" customHeight="1" x14ac:dyDescent="0.2">
      <c r="A14" s="190"/>
      <c r="B14" s="190"/>
      <c r="C14" s="190"/>
      <c r="D14" s="190"/>
      <c r="E14" s="190"/>
      <c r="F14" s="190"/>
      <c r="G14" s="2232">
        <v>8</v>
      </c>
      <c r="H14" s="3494" t="s">
        <v>768</v>
      </c>
      <c r="I14" s="3495"/>
      <c r="J14" s="3495"/>
      <c r="K14" s="3495"/>
      <c r="L14" s="3496"/>
      <c r="M14" s="190"/>
      <c r="N14" s="190"/>
      <c r="O14" s="190"/>
    </row>
    <row r="15" spans="1:15" ht="16.5" customHeight="1" x14ac:dyDescent="0.2">
      <c r="A15" s="190"/>
      <c r="B15" s="190"/>
      <c r="C15" s="190"/>
      <c r="D15" s="190"/>
      <c r="E15" s="190"/>
      <c r="F15" s="190"/>
      <c r="G15" s="2232">
        <v>9</v>
      </c>
      <c r="H15" s="3494" t="s">
        <v>769</v>
      </c>
      <c r="I15" s="3495"/>
      <c r="J15" s="3495"/>
      <c r="K15" s="3495"/>
      <c r="L15" s="3496"/>
      <c r="M15" s="190"/>
      <c r="N15" s="193"/>
      <c r="O15" s="190"/>
    </row>
    <row r="16" spans="1:15" ht="16.5" customHeight="1" x14ac:dyDescent="0.2">
      <c r="A16" s="190"/>
      <c r="B16" s="190"/>
      <c r="C16" s="190"/>
      <c r="D16" s="190"/>
      <c r="E16" s="190"/>
      <c r="F16" s="190"/>
      <c r="G16" s="2232">
        <v>10</v>
      </c>
      <c r="H16" s="3494" t="s">
        <v>770</v>
      </c>
      <c r="I16" s="3495"/>
      <c r="J16" s="3495"/>
      <c r="K16" s="3495"/>
      <c r="L16" s="3496"/>
      <c r="M16" s="190"/>
      <c r="N16" s="190"/>
      <c r="O16" s="190"/>
    </row>
    <row r="17" spans="1:29" ht="16.5" customHeight="1" x14ac:dyDescent="0.2">
      <c r="A17" s="190"/>
      <c r="B17" s="190"/>
      <c r="C17" s="190"/>
      <c r="D17" s="190"/>
      <c r="E17" s="190"/>
      <c r="F17" s="190"/>
      <c r="G17" s="2233">
        <v>11</v>
      </c>
      <c r="H17" s="3494" t="s">
        <v>771</v>
      </c>
      <c r="I17" s="3495"/>
      <c r="J17" s="3495"/>
      <c r="K17" s="3495"/>
      <c r="L17" s="3496"/>
      <c r="M17" s="190"/>
      <c r="N17" s="193"/>
      <c r="O17" s="190"/>
    </row>
    <row r="18" spans="1:29" ht="16.5" customHeight="1" x14ac:dyDescent="0.2">
      <c r="A18" s="190"/>
      <c r="B18" s="190"/>
      <c r="C18" s="190"/>
      <c r="D18" s="190"/>
      <c r="E18" s="190"/>
      <c r="F18" s="190"/>
      <c r="G18" s="2232">
        <v>12</v>
      </c>
      <c r="H18" s="3482" t="s">
        <v>270</v>
      </c>
      <c r="I18" s="3483"/>
      <c r="J18" s="3483"/>
      <c r="K18" s="3483"/>
      <c r="L18" s="3484"/>
      <c r="M18" s="190"/>
      <c r="N18" s="190"/>
      <c r="O18" s="190"/>
    </row>
    <row r="19" spans="1:29" ht="16.5" customHeight="1" x14ac:dyDescent="0.2">
      <c r="A19" s="190"/>
      <c r="B19" s="190"/>
      <c r="C19" s="190"/>
      <c r="D19" s="190"/>
      <c r="E19" s="190"/>
      <c r="F19" s="190"/>
      <c r="G19" s="2233">
        <v>13</v>
      </c>
      <c r="H19" s="3482" t="s">
        <v>772</v>
      </c>
      <c r="I19" s="3483"/>
      <c r="J19" s="3483"/>
      <c r="K19" s="3483"/>
      <c r="L19" s="3484"/>
      <c r="M19" s="190"/>
      <c r="N19" s="190"/>
      <c r="O19" s="190"/>
    </row>
    <row r="20" spans="1:29" ht="16.5" customHeight="1" x14ac:dyDescent="0.2">
      <c r="A20" s="190"/>
      <c r="B20" s="190"/>
      <c r="C20" s="190"/>
      <c r="D20" s="190"/>
      <c r="E20" s="190"/>
      <c r="F20" s="190"/>
      <c r="G20" s="2232">
        <v>14</v>
      </c>
      <c r="H20" s="3482" t="s">
        <v>773</v>
      </c>
      <c r="I20" s="3483"/>
      <c r="J20" s="3483"/>
      <c r="K20" s="3483"/>
      <c r="L20" s="3484"/>
      <c r="M20" s="190"/>
      <c r="N20" s="190"/>
      <c r="O20" s="193"/>
    </row>
    <row r="21" spans="1:29" ht="16.5" customHeight="1" x14ac:dyDescent="0.2">
      <c r="A21" s="190"/>
      <c r="B21" s="190"/>
      <c r="C21" s="190"/>
      <c r="D21" s="190"/>
      <c r="E21" s="190"/>
      <c r="F21" s="190"/>
      <c r="G21" s="2233">
        <v>15</v>
      </c>
      <c r="H21" s="3482" t="s">
        <v>774</v>
      </c>
      <c r="I21" s="3483"/>
      <c r="J21" s="3483"/>
      <c r="K21" s="3483"/>
      <c r="L21" s="3484"/>
      <c r="M21" s="190"/>
      <c r="N21" s="190"/>
      <c r="O21" s="190"/>
    </row>
    <row r="22" spans="1:29" ht="16.5" customHeight="1" x14ac:dyDescent="0.2">
      <c r="A22" s="190"/>
      <c r="B22" s="190"/>
      <c r="C22" s="190"/>
      <c r="D22" s="190"/>
      <c r="E22" s="190"/>
      <c r="F22" s="190"/>
      <c r="G22" s="2232">
        <v>16</v>
      </c>
      <c r="H22" s="3482" t="s">
        <v>775</v>
      </c>
      <c r="I22" s="3483"/>
      <c r="J22" s="3483"/>
      <c r="K22" s="3483"/>
      <c r="L22" s="3484"/>
      <c r="M22" s="190"/>
      <c r="N22" s="190"/>
      <c r="O22" s="190"/>
    </row>
    <row r="23" spans="1:29" ht="16.5" customHeight="1" x14ac:dyDescent="0.2">
      <c r="A23" s="190"/>
      <c r="B23" s="190"/>
      <c r="C23" s="190"/>
      <c r="D23" s="190"/>
      <c r="E23" s="190"/>
      <c r="F23" s="190"/>
      <c r="G23" s="2233">
        <v>17</v>
      </c>
      <c r="H23" s="3482" t="s">
        <v>776</v>
      </c>
      <c r="I23" s="3483"/>
      <c r="J23" s="3483"/>
      <c r="K23" s="3483"/>
      <c r="L23" s="3484"/>
      <c r="M23" s="190"/>
      <c r="N23" s="190"/>
      <c r="O23" s="190"/>
    </row>
    <row r="24" spans="1:29" ht="16.5" customHeight="1" x14ac:dyDescent="0.2">
      <c r="A24" s="190"/>
      <c r="B24" s="190"/>
      <c r="C24" s="190"/>
      <c r="D24" s="190"/>
      <c r="E24" s="190"/>
      <c r="F24" s="190"/>
      <c r="G24" s="2232">
        <v>18</v>
      </c>
      <c r="H24" s="3485" t="s">
        <v>777</v>
      </c>
      <c r="I24" s="3486"/>
      <c r="J24" s="3486"/>
      <c r="K24" s="3486"/>
      <c r="L24" s="3487"/>
      <c r="M24" s="190"/>
      <c r="N24" s="190"/>
      <c r="O24" s="190"/>
    </row>
    <row r="25" spans="1:29" ht="16.5" customHeight="1" x14ac:dyDescent="0.2">
      <c r="A25" s="190"/>
      <c r="B25" s="190"/>
      <c r="C25" s="190"/>
      <c r="D25" s="190"/>
      <c r="E25" s="190"/>
      <c r="F25" s="190"/>
      <c r="G25" s="2233">
        <v>19</v>
      </c>
      <c r="H25" s="3485" t="s">
        <v>778</v>
      </c>
      <c r="I25" s="3486"/>
      <c r="J25" s="3486"/>
      <c r="K25" s="3486"/>
      <c r="L25" s="3487"/>
      <c r="M25" s="190"/>
      <c r="N25" s="190"/>
      <c r="O25" s="190"/>
    </row>
    <row r="26" spans="1:29" ht="15.75" customHeight="1" x14ac:dyDescent="0.2">
      <c r="A26" s="190"/>
      <c r="B26" s="190"/>
      <c r="C26" s="190"/>
      <c r="D26" s="190"/>
      <c r="E26" s="190"/>
      <c r="F26" s="190"/>
      <c r="G26" s="2232">
        <v>20</v>
      </c>
      <c r="H26" s="3485" t="s">
        <v>779</v>
      </c>
      <c r="I26" s="3486"/>
      <c r="J26" s="3486"/>
      <c r="K26" s="3486"/>
      <c r="L26" s="3487"/>
      <c r="M26" s="190"/>
      <c r="N26" s="190"/>
      <c r="O26" s="190"/>
    </row>
    <row r="27" spans="1:29" ht="16.5" customHeight="1" x14ac:dyDescent="0.2">
      <c r="A27" s="190"/>
      <c r="B27" s="190"/>
      <c r="C27" s="190"/>
      <c r="D27" s="190"/>
      <c r="E27" s="190"/>
      <c r="F27" s="190"/>
      <c r="G27" s="2233">
        <v>21</v>
      </c>
      <c r="H27" s="3488" t="s">
        <v>780</v>
      </c>
      <c r="I27" s="3489"/>
      <c r="J27" s="3489"/>
      <c r="K27" s="3489"/>
      <c r="L27" s="3490"/>
      <c r="M27" s="190"/>
      <c r="N27" s="190"/>
      <c r="O27" s="190"/>
    </row>
    <row r="28" spans="1:29" ht="16.5" customHeight="1" thickBot="1" x14ac:dyDescent="0.25">
      <c r="A28" s="190"/>
      <c r="B28" s="190"/>
      <c r="C28" s="190"/>
      <c r="D28" s="190"/>
      <c r="E28" s="190"/>
      <c r="F28" s="190"/>
      <c r="G28" s="2234">
        <v>22</v>
      </c>
      <c r="H28" s="3491" t="s">
        <v>781</v>
      </c>
      <c r="I28" s="3492"/>
      <c r="J28" s="3492"/>
      <c r="K28" s="3492"/>
      <c r="L28" s="3493"/>
      <c r="M28" s="190"/>
      <c r="N28" s="190"/>
      <c r="O28" s="190"/>
    </row>
    <row r="29" spans="1:29" ht="51.75" customHeight="1" x14ac:dyDescent="0.2">
      <c r="B29" s="190"/>
      <c r="C29" s="190"/>
      <c r="D29" s="190"/>
      <c r="E29" s="190"/>
      <c r="F29" s="190"/>
      <c r="G29" s="190"/>
      <c r="H29" s="190"/>
      <c r="I29" s="190"/>
      <c r="J29" s="190"/>
      <c r="K29" s="190"/>
      <c r="L29" s="190"/>
      <c r="M29" s="190"/>
      <c r="N29" s="190"/>
      <c r="O29" s="190"/>
    </row>
    <row r="30" spans="1:29" x14ac:dyDescent="0.2">
      <c r="C30" s="191" t="s">
        <v>782</v>
      </c>
      <c r="F30" s="191" t="s">
        <v>783</v>
      </c>
      <c r="J30" s="191" t="s">
        <v>784</v>
      </c>
    </row>
    <row r="31" spans="1:29" ht="16" thickBot="1" x14ac:dyDescent="0.25">
      <c r="B31" s="190"/>
      <c r="C31" s="190"/>
      <c r="D31" s="190"/>
      <c r="E31" s="190"/>
      <c r="F31" s="190"/>
      <c r="G31" s="190"/>
      <c r="H31" s="190"/>
      <c r="I31" s="190"/>
      <c r="J31" s="190"/>
      <c r="K31" s="190"/>
      <c r="L31" s="190"/>
      <c r="M31" s="190"/>
      <c r="N31" s="190"/>
      <c r="O31" s="190"/>
    </row>
    <row r="32" spans="1:29" s="2239" customFormat="1" ht="12" customHeight="1" x14ac:dyDescent="0.2">
      <c r="A32" s="2235"/>
      <c r="B32" s="2236"/>
      <c r="C32" s="1831"/>
      <c r="D32" s="1831"/>
      <c r="E32" s="1831"/>
      <c r="F32" s="1831"/>
      <c r="G32" s="1831"/>
      <c r="H32" s="1828"/>
      <c r="I32" s="1831"/>
      <c r="J32" s="1831"/>
      <c r="K32" s="1831"/>
      <c r="L32" s="1828"/>
      <c r="M32" s="1828"/>
      <c r="N32" s="1828"/>
      <c r="O32" s="1832"/>
      <c r="P32" s="1436"/>
      <c r="Q32" s="2237"/>
      <c r="R32" s="2238"/>
      <c r="S32" s="2238"/>
      <c r="T32" s="2238"/>
      <c r="U32" s="2235"/>
      <c r="V32" s="2235"/>
      <c r="W32" s="2235"/>
      <c r="X32" s="2235"/>
      <c r="Y32" s="2235"/>
      <c r="Z32" s="2235"/>
      <c r="AA32" s="2235"/>
      <c r="AB32" s="2235"/>
      <c r="AC32" s="2235"/>
    </row>
    <row r="33" spans="1:29" s="2239" customFormat="1" ht="12" customHeight="1" x14ac:dyDescent="0.2">
      <c r="A33" s="2235"/>
      <c r="B33" s="2240"/>
      <c r="C33" s="1436"/>
      <c r="D33" s="1436"/>
      <c r="E33" s="1436"/>
      <c r="F33" s="1436"/>
      <c r="G33" s="1436"/>
      <c r="H33" s="1746"/>
      <c r="I33" s="1436"/>
      <c r="J33" s="1436"/>
      <c r="K33" s="1436"/>
      <c r="L33" s="1746"/>
      <c r="M33" s="1746"/>
      <c r="N33" s="1746"/>
      <c r="O33" s="1836"/>
      <c r="P33" s="1436"/>
      <c r="Q33" s="2237"/>
      <c r="R33" s="2238"/>
      <c r="S33" s="2238"/>
      <c r="T33" s="2238"/>
      <c r="U33" s="2235"/>
      <c r="V33" s="2235"/>
      <c r="W33" s="2235"/>
      <c r="X33" s="2235"/>
      <c r="Y33" s="2235"/>
      <c r="Z33" s="2235"/>
      <c r="AA33" s="2235"/>
      <c r="AB33" s="2235"/>
      <c r="AC33" s="2235"/>
    </row>
    <row r="34" spans="1:29" s="2239" customFormat="1" ht="12" customHeight="1" x14ac:dyDescent="0.2">
      <c r="A34" s="2235"/>
      <c r="B34" s="2240"/>
      <c r="C34" s="1436"/>
      <c r="D34" s="1436"/>
      <c r="E34" s="1436"/>
      <c r="F34" s="1436"/>
      <c r="G34" s="1436"/>
      <c r="H34" s="1746"/>
      <c r="I34" s="1436"/>
      <c r="J34" s="1436"/>
      <c r="K34" s="1436"/>
      <c r="L34" s="1746"/>
      <c r="M34" s="1746"/>
      <c r="N34" s="1746"/>
      <c r="O34" s="1836"/>
      <c r="P34" s="1436"/>
      <c r="Q34" s="2237"/>
      <c r="R34" s="2238"/>
      <c r="S34" s="2238"/>
      <c r="T34" s="2238"/>
      <c r="U34" s="2235"/>
      <c r="V34" s="2235"/>
      <c r="W34" s="2235"/>
      <c r="X34" s="2235"/>
      <c r="Y34" s="2235"/>
      <c r="Z34" s="2235"/>
      <c r="AA34" s="2235"/>
      <c r="AB34" s="2235"/>
      <c r="AC34" s="2235"/>
    </row>
    <row r="35" spans="1:29" s="2239" customFormat="1" x14ac:dyDescent="0.2">
      <c r="A35" s="2235"/>
      <c r="B35" s="2241"/>
      <c r="C35" s="2242"/>
      <c r="D35" s="2242"/>
      <c r="E35" s="2242"/>
      <c r="F35" s="2242"/>
      <c r="G35" s="2242"/>
      <c r="H35" s="1436"/>
      <c r="I35" s="2888"/>
      <c r="J35" s="2888"/>
      <c r="K35" s="2888"/>
      <c r="L35" s="2888"/>
      <c r="M35" s="2888"/>
      <c r="N35" s="1436"/>
      <c r="O35" s="1498"/>
      <c r="P35" s="1287"/>
      <c r="Q35" s="2243"/>
      <c r="R35" s="2238"/>
      <c r="S35" s="2238"/>
      <c r="T35" s="2238"/>
      <c r="U35" s="2235"/>
      <c r="V35" s="2235"/>
      <c r="W35" s="2235"/>
      <c r="X35" s="2235"/>
      <c r="Y35" s="2235"/>
      <c r="Z35" s="2235"/>
      <c r="AA35" s="2235"/>
      <c r="AB35" s="2235"/>
      <c r="AC35" s="2235"/>
    </row>
    <row r="36" spans="1:29" s="2239" customFormat="1" x14ac:dyDescent="0.2">
      <c r="A36" s="2235"/>
      <c r="B36" s="2241"/>
      <c r="C36" s="2242"/>
      <c r="D36" s="2242"/>
      <c r="E36" s="2242"/>
      <c r="F36" s="2242"/>
      <c r="G36" s="2242"/>
      <c r="H36" s="2242"/>
      <c r="I36" s="1436"/>
      <c r="J36" s="170"/>
      <c r="K36" s="170"/>
      <c r="L36" s="170"/>
      <c r="M36" s="170"/>
      <c r="N36" s="2242"/>
      <c r="O36" s="2244"/>
      <c r="P36" s="2235"/>
      <c r="Q36" s="2238"/>
      <c r="R36" s="2238"/>
      <c r="S36" s="2238"/>
      <c r="T36" s="2238"/>
      <c r="U36" s="2235"/>
      <c r="V36" s="2235"/>
      <c r="W36" s="2235"/>
      <c r="X36" s="2235"/>
      <c r="Y36" s="2235"/>
      <c r="Z36" s="2235"/>
      <c r="AA36" s="2235"/>
      <c r="AB36" s="2235"/>
      <c r="AC36" s="2235"/>
    </row>
    <row r="37" spans="1:29" s="2239" customFormat="1" x14ac:dyDescent="0.2">
      <c r="A37" s="2235"/>
      <c r="B37" s="2241"/>
      <c r="C37" s="190"/>
      <c r="D37" s="190"/>
      <c r="E37" s="190"/>
      <c r="F37" s="190"/>
      <c r="G37" s="2242"/>
      <c r="H37" s="2242"/>
      <c r="I37" s="1740"/>
      <c r="J37" s="1719"/>
      <c r="K37" s="1719"/>
      <c r="L37" s="1719"/>
      <c r="M37" s="2245"/>
      <c r="N37" s="2242"/>
      <c r="O37" s="2244"/>
      <c r="P37" s="2235"/>
      <c r="Q37" s="2238"/>
      <c r="R37" s="2238"/>
      <c r="S37" s="2238"/>
      <c r="T37" s="2238"/>
      <c r="U37" s="2235"/>
      <c r="V37" s="2235"/>
      <c r="W37" s="2235"/>
      <c r="X37" s="2235"/>
      <c r="Y37" s="2235"/>
      <c r="Z37" s="2235"/>
      <c r="AA37" s="2235"/>
      <c r="AB37" s="2235"/>
      <c r="AC37" s="2235"/>
    </row>
    <row r="38" spans="1:29" s="2239" customFormat="1" x14ac:dyDescent="0.2">
      <c r="A38" s="2235"/>
      <c r="B38" s="2241"/>
      <c r="C38" s="190"/>
      <c r="D38" s="190"/>
      <c r="E38" s="190"/>
      <c r="F38" s="190"/>
      <c r="G38" s="2242"/>
      <c r="H38" s="2242"/>
      <c r="I38" s="1740"/>
      <c r="J38" s="1719"/>
      <c r="K38" s="1719"/>
      <c r="L38" s="1719"/>
      <c r="M38" s="1719"/>
      <c r="N38" s="2242"/>
      <c r="O38" s="2244"/>
      <c r="P38" s="2235"/>
      <c r="Q38" s="2238"/>
      <c r="R38" s="2238"/>
      <c r="S38" s="2238"/>
      <c r="T38" s="2238"/>
      <c r="U38" s="2235"/>
      <c r="V38" s="2235"/>
      <c r="W38" s="2235"/>
      <c r="X38" s="2235"/>
      <c r="Y38" s="2235"/>
      <c r="Z38" s="2235"/>
      <c r="AA38" s="2235"/>
      <c r="AB38" s="2235"/>
      <c r="AC38" s="2235"/>
    </row>
    <row r="39" spans="1:29" s="2239" customFormat="1" x14ac:dyDescent="0.2">
      <c r="A39" s="2235"/>
      <c r="B39" s="2241"/>
      <c r="C39" s="190"/>
      <c r="D39" s="190"/>
      <c r="E39" s="190"/>
      <c r="F39" s="190"/>
      <c r="G39" s="2242"/>
      <c r="H39" s="2242"/>
      <c r="I39" s="1740"/>
      <c r="J39" s="1719"/>
      <c r="K39" s="1719"/>
      <c r="L39" s="1719"/>
      <c r="M39" s="1717"/>
      <c r="N39" s="2242"/>
      <c r="O39" s="2244"/>
      <c r="P39" s="2235"/>
      <c r="Q39" s="2238"/>
      <c r="R39" s="2238"/>
      <c r="S39" s="2238"/>
      <c r="T39" s="2238"/>
      <c r="U39" s="2235"/>
      <c r="V39" s="2235"/>
      <c r="W39" s="2235"/>
      <c r="X39" s="2235"/>
      <c r="Y39" s="2235"/>
      <c r="Z39" s="2235"/>
      <c r="AA39" s="2235"/>
      <c r="AB39" s="2235"/>
      <c r="AC39" s="2235"/>
    </row>
    <row r="40" spans="1:29" s="2239" customFormat="1" x14ac:dyDescent="0.2">
      <c r="A40" s="2235"/>
      <c r="B40" s="2241"/>
      <c r="C40" s="2242"/>
      <c r="D40" s="2242"/>
      <c r="E40" s="2242"/>
      <c r="F40" s="2242"/>
      <c r="G40" s="2242"/>
      <c r="H40" s="2242"/>
      <c r="I40" s="1740"/>
      <c r="J40" s="1719"/>
      <c r="K40" s="1719"/>
      <c r="L40" s="1719"/>
      <c r="M40" s="1717"/>
      <c r="N40" s="2242"/>
      <c r="O40" s="2244"/>
      <c r="P40" s="2235"/>
      <c r="Q40" s="2238"/>
      <c r="R40" s="2238"/>
      <c r="S40" s="2238"/>
      <c r="T40" s="2238"/>
      <c r="U40" s="2235"/>
      <c r="V40" s="2235"/>
      <c r="W40" s="2235"/>
      <c r="X40" s="2235"/>
      <c r="Y40" s="2235"/>
      <c r="Z40" s="2235"/>
      <c r="AA40" s="2235"/>
      <c r="AB40" s="2235"/>
      <c r="AC40" s="2235"/>
    </row>
    <row r="41" spans="1:29" s="2239" customFormat="1" x14ac:dyDescent="0.2">
      <c r="A41" s="2235"/>
      <c r="B41" s="2241"/>
      <c r="C41" s="2242"/>
      <c r="D41" s="2242"/>
      <c r="E41" s="2242"/>
      <c r="F41" s="2242"/>
      <c r="G41" s="2242"/>
      <c r="H41" s="2242"/>
      <c r="I41" s="1740"/>
      <c r="J41" s="1719"/>
      <c r="K41" s="1717"/>
      <c r="L41" s="1717"/>
      <c r="M41" s="1717"/>
      <c r="N41" s="2242"/>
      <c r="O41" s="2244"/>
      <c r="P41" s="2235"/>
      <c r="Q41" s="2238"/>
      <c r="R41" s="2238"/>
      <c r="S41" s="2238"/>
      <c r="T41" s="2238"/>
      <c r="U41" s="2235"/>
      <c r="V41" s="2235"/>
      <c r="W41" s="2235"/>
      <c r="X41" s="2235"/>
      <c r="Y41" s="2235"/>
      <c r="Z41" s="2235"/>
      <c r="AA41" s="2235"/>
      <c r="AB41" s="2235"/>
      <c r="AC41" s="2235"/>
    </row>
    <row r="42" spans="1:29" s="2239" customFormat="1" x14ac:dyDescent="0.2">
      <c r="A42" s="2235"/>
      <c r="B42" s="2241"/>
      <c r="C42" s="2242"/>
      <c r="D42" s="2242"/>
      <c r="E42" s="2242"/>
      <c r="F42" s="2242"/>
      <c r="G42" s="2242"/>
      <c r="H42" s="2242"/>
      <c r="I42" s="1863"/>
      <c r="J42" s="1717"/>
      <c r="K42" s="1719"/>
      <c r="L42" s="1719"/>
      <c r="M42" s="1719"/>
      <c r="N42" s="2242"/>
      <c r="O42" s="2244"/>
      <c r="P42" s="2235"/>
      <c r="Q42" s="2238"/>
      <c r="R42" s="2238"/>
      <c r="S42" s="2238"/>
      <c r="T42" s="2238"/>
      <c r="U42" s="2235"/>
      <c r="V42" s="2235"/>
      <c r="W42" s="2235"/>
      <c r="X42" s="2235"/>
      <c r="Y42" s="2235"/>
      <c r="Z42" s="2235"/>
      <c r="AA42" s="2235"/>
      <c r="AB42" s="2235"/>
      <c r="AC42" s="2235"/>
    </row>
    <row r="43" spans="1:29" s="2239" customFormat="1" x14ac:dyDescent="0.2">
      <c r="A43" s="2235"/>
      <c r="B43" s="2241"/>
      <c r="C43" s="1436"/>
      <c r="D43" s="1436"/>
      <c r="E43" s="2242"/>
      <c r="F43" s="1746"/>
      <c r="G43" s="2242"/>
      <c r="H43" s="2242"/>
      <c r="I43" s="2242"/>
      <c r="J43" s="2242"/>
      <c r="K43" s="2242"/>
      <c r="L43" s="2242"/>
      <c r="M43" s="2242"/>
      <c r="N43" s="2242"/>
      <c r="O43" s="2244"/>
      <c r="P43" s="2235"/>
      <c r="Q43" s="2238"/>
      <c r="R43" s="2238"/>
      <c r="S43" s="2238"/>
      <c r="T43" s="2238"/>
      <c r="U43" s="2235"/>
      <c r="V43" s="2235"/>
      <c r="W43" s="2235"/>
      <c r="X43" s="2235"/>
      <c r="Y43" s="2235"/>
      <c r="Z43" s="2235"/>
      <c r="AA43" s="2235"/>
      <c r="AB43" s="2235"/>
      <c r="AC43" s="2235"/>
    </row>
    <row r="44" spans="1:29" s="2239" customFormat="1" ht="15.75" customHeight="1" x14ac:dyDescent="0.2">
      <c r="A44" s="2235"/>
      <c r="B44" s="2241"/>
      <c r="C44" s="1436"/>
      <c r="D44" s="1436"/>
      <c r="E44" s="2242"/>
      <c r="F44" s="1777"/>
      <c r="G44" s="2242"/>
      <c r="H44" s="2242"/>
      <c r="I44" s="2242"/>
      <c r="J44" s="2242"/>
      <c r="K44" s="2242"/>
      <c r="L44" s="2242"/>
      <c r="M44" s="2242"/>
      <c r="N44" s="2242"/>
      <c r="O44" s="2244"/>
      <c r="P44" s="2235"/>
      <c r="Q44" s="2238"/>
      <c r="R44" s="192"/>
      <c r="S44" s="192"/>
      <c r="T44" s="192"/>
      <c r="U44" s="191"/>
      <c r="V44" s="191"/>
      <c r="W44" s="191"/>
      <c r="X44" s="191"/>
      <c r="Y44" s="191"/>
      <c r="Z44" s="191"/>
      <c r="AA44" s="2235"/>
      <c r="AB44" s="2235"/>
      <c r="AC44" s="2235"/>
    </row>
    <row r="45" spans="1:29" s="2239" customFormat="1" x14ac:dyDescent="0.2">
      <c r="A45" s="2235"/>
      <c r="B45" s="2241"/>
      <c r="C45" s="1436"/>
      <c r="D45" s="1436"/>
      <c r="E45" s="2242"/>
      <c r="F45" s="1746"/>
      <c r="G45" s="2242"/>
      <c r="H45" s="2242"/>
      <c r="I45" s="2242"/>
      <c r="J45" s="2242"/>
      <c r="K45" s="2242"/>
      <c r="L45" s="2242"/>
      <c r="M45" s="2242"/>
      <c r="N45" s="2242"/>
      <c r="O45" s="2244"/>
      <c r="P45" s="2235"/>
      <c r="Q45" s="2238"/>
      <c r="R45" s="192"/>
      <c r="S45" s="192"/>
      <c r="T45" s="192"/>
      <c r="U45" s="191"/>
      <c r="V45" s="191"/>
      <c r="W45" s="191"/>
      <c r="X45" s="191"/>
      <c r="Y45" s="191"/>
      <c r="Z45" s="191"/>
      <c r="AA45" s="2235"/>
      <c r="AB45" s="2235"/>
      <c r="AC45" s="2235"/>
    </row>
    <row r="46" spans="1:29" s="2239" customFormat="1" x14ac:dyDescent="0.2">
      <c r="A46" s="2235"/>
      <c r="B46" s="2241"/>
      <c r="C46" s="1436"/>
      <c r="D46" s="1436"/>
      <c r="E46" s="2242"/>
      <c r="F46" s="1777"/>
      <c r="G46" s="2242"/>
      <c r="H46" s="2242"/>
      <c r="I46" s="2242"/>
      <c r="J46" s="2242"/>
      <c r="K46" s="2242"/>
      <c r="L46" s="2242"/>
      <c r="M46" s="2242"/>
      <c r="N46" s="2242"/>
      <c r="O46" s="2244"/>
      <c r="P46" s="2235"/>
      <c r="Q46" s="2238"/>
      <c r="R46" s="192"/>
      <c r="S46" s="192"/>
      <c r="T46" s="192"/>
      <c r="U46" s="191"/>
      <c r="V46" s="191"/>
      <c r="W46" s="191"/>
      <c r="X46" s="191"/>
      <c r="Y46" s="191"/>
      <c r="Z46" s="191"/>
      <c r="AA46" s="2235"/>
      <c r="AB46" s="2235"/>
      <c r="AC46" s="2235"/>
    </row>
    <row r="47" spans="1:29" s="2239" customFormat="1" x14ac:dyDescent="0.2">
      <c r="A47" s="2235"/>
      <c r="B47" s="2241"/>
      <c r="C47" s="1436"/>
      <c r="D47" s="1436"/>
      <c r="E47" s="2242"/>
      <c r="F47" s="1746"/>
      <c r="G47" s="2242"/>
      <c r="H47" s="2242"/>
      <c r="I47" s="2242"/>
      <c r="J47" s="2242"/>
      <c r="K47" s="2242"/>
      <c r="L47" s="2242"/>
      <c r="M47" s="2242"/>
      <c r="N47" s="2242"/>
      <c r="O47" s="2244"/>
      <c r="P47" s="2235"/>
      <c r="Q47" s="2238"/>
      <c r="R47" s="2238"/>
      <c r="S47" s="2238"/>
      <c r="T47" s="2238"/>
      <c r="U47" s="2235"/>
      <c r="V47" s="2235"/>
      <c r="W47" s="2235"/>
      <c r="X47" s="2235"/>
      <c r="Y47" s="2235"/>
      <c r="Z47" s="2235"/>
      <c r="AA47" s="2235"/>
      <c r="AB47" s="2235"/>
      <c r="AC47" s="2235"/>
    </row>
    <row r="48" spans="1:29" s="2239" customFormat="1" x14ac:dyDescent="0.2">
      <c r="A48" s="2235"/>
      <c r="B48" s="2241"/>
      <c r="C48" s="1436"/>
      <c r="D48" s="1436"/>
      <c r="E48" s="2242"/>
      <c r="F48" s="1777"/>
      <c r="G48" s="2242"/>
      <c r="H48" s="2242"/>
      <c r="I48" s="2242"/>
      <c r="J48" s="2242"/>
      <c r="K48" s="2242"/>
      <c r="L48" s="2242"/>
      <c r="M48" s="2242"/>
      <c r="N48" s="2242"/>
      <c r="O48" s="2244"/>
      <c r="P48" s="2235"/>
      <c r="Q48" s="2238"/>
      <c r="R48" s="2238"/>
      <c r="S48" s="2238"/>
      <c r="T48" s="2238"/>
      <c r="U48" s="2235"/>
      <c r="V48" s="2235"/>
      <c r="W48" s="2235"/>
      <c r="X48" s="2235"/>
      <c r="Y48" s="2235"/>
      <c r="Z48" s="2235"/>
      <c r="AA48" s="2235"/>
      <c r="AB48" s="2235"/>
      <c r="AC48" s="2235"/>
    </row>
    <row r="49" spans="1:29" s="2239" customFormat="1" ht="15.75" customHeight="1" x14ac:dyDescent="0.2">
      <c r="A49" s="2235"/>
      <c r="B49" s="2241"/>
      <c r="C49" s="1436"/>
      <c r="D49" s="1436"/>
      <c r="E49" s="2242"/>
      <c r="F49" s="1746"/>
      <c r="G49" s="2242"/>
      <c r="H49" s="2242"/>
      <c r="I49" s="2242"/>
      <c r="J49" s="2242"/>
      <c r="K49" s="2242"/>
      <c r="L49" s="2242"/>
      <c r="M49" s="2242"/>
      <c r="N49" s="2242"/>
      <c r="O49" s="2244"/>
      <c r="P49" s="2235"/>
      <c r="Q49" s="2238"/>
      <c r="R49" s="2238"/>
      <c r="S49" s="2238"/>
      <c r="T49" s="2238"/>
      <c r="U49" s="2235"/>
      <c r="V49" s="2235"/>
      <c r="W49" s="2235"/>
      <c r="X49" s="2235"/>
      <c r="Y49" s="2235"/>
      <c r="Z49" s="2235"/>
      <c r="AA49" s="2235"/>
      <c r="AB49" s="2235"/>
      <c r="AC49" s="2235"/>
    </row>
    <row r="50" spans="1:29" s="2239" customFormat="1" x14ac:dyDescent="0.2">
      <c r="A50" s="2235"/>
      <c r="B50" s="2241"/>
      <c r="C50" s="2242"/>
      <c r="D50" s="2242"/>
      <c r="E50" s="2242"/>
      <c r="F50" s="2242"/>
      <c r="G50" s="2242"/>
      <c r="H50" s="2242"/>
      <c r="I50" s="2242"/>
      <c r="J50" s="2242"/>
      <c r="K50" s="2242"/>
      <c r="L50" s="2242"/>
      <c r="M50" s="2242"/>
      <c r="N50" s="2242"/>
      <c r="O50" s="2244"/>
      <c r="P50" s="2235"/>
      <c r="Q50" s="2238"/>
      <c r="R50" s="2238"/>
      <c r="S50" s="2238"/>
      <c r="T50" s="2238"/>
      <c r="U50" s="2235"/>
      <c r="V50" s="2235"/>
      <c r="W50" s="2235"/>
      <c r="X50" s="2235"/>
      <c r="Y50" s="2235"/>
      <c r="Z50" s="2235"/>
      <c r="AA50" s="2235"/>
      <c r="AB50" s="2235"/>
      <c r="AC50" s="2235"/>
    </row>
    <row r="51" spans="1:29" s="2239" customFormat="1" ht="16" thickBot="1" x14ac:dyDescent="0.25">
      <c r="A51" s="2235"/>
      <c r="B51" s="2241"/>
      <c r="C51" s="2242"/>
      <c r="D51" s="2242"/>
      <c r="E51" s="191"/>
      <c r="F51" s="191"/>
      <c r="G51" s="191"/>
      <c r="H51" s="191"/>
      <c r="I51" s="191"/>
      <c r="J51" s="191"/>
      <c r="K51" s="191"/>
      <c r="L51" s="191"/>
      <c r="M51" s="191"/>
      <c r="N51" s="2242"/>
      <c r="O51" s="2244"/>
      <c r="P51" s="2235"/>
      <c r="Q51" s="2238"/>
      <c r="R51" s="2238"/>
      <c r="S51" s="2238"/>
      <c r="T51" s="2238"/>
      <c r="U51" s="2235"/>
      <c r="V51" s="2235"/>
      <c r="W51" s="2235"/>
      <c r="X51" s="2235"/>
      <c r="Y51" s="2235"/>
      <c r="Z51" s="2235"/>
      <c r="AA51" s="2235"/>
      <c r="AB51" s="2235"/>
      <c r="AC51" s="2235"/>
    </row>
    <row r="52" spans="1:29" s="2239" customFormat="1" ht="15.75" customHeight="1" thickBot="1" x14ac:dyDescent="0.25">
      <c r="A52" s="2235"/>
      <c r="B52" s="2241"/>
      <c r="C52" s="2242"/>
      <c r="D52" s="2242"/>
      <c r="E52" s="191"/>
      <c r="F52" s="3476" t="s">
        <v>785</v>
      </c>
      <c r="G52" s="3477"/>
      <c r="H52" s="3477"/>
      <c r="I52" s="3477"/>
      <c r="J52" s="3477"/>
      <c r="K52" s="3477"/>
      <c r="L52" s="3477"/>
      <c r="M52" s="3477"/>
      <c r="N52" s="3478"/>
      <c r="O52" s="2244"/>
      <c r="P52" s="2235"/>
      <c r="Q52" s="2238"/>
      <c r="R52" s="2238"/>
      <c r="S52" s="2238"/>
      <c r="T52" s="2238"/>
      <c r="U52" s="2235"/>
      <c r="V52" s="2235"/>
      <c r="W52" s="2235"/>
      <c r="X52" s="2235"/>
      <c r="Y52" s="2235"/>
      <c r="Z52" s="2235"/>
      <c r="AA52" s="2235"/>
      <c r="AB52" s="2235"/>
      <c r="AC52" s="2235"/>
    </row>
    <row r="53" spans="1:29" s="2239" customFormat="1" x14ac:dyDescent="0.2">
      <c r="A53" s="2235"/>
      <c r="B53" s="2241"/>
      <c r="C53" s="2242"/>
      <c r="D53" s="2242"/>
      <c r="E53" s="191"/>
      <c r="F53" s="2246" t="s">
        <v>3934</v>
      </c>
      <c r="G53" s="2247" t="s">
        <v>4341</v>
      </c>
      <c r="H53" s="2247" t="s">
        <v>4366</v>
      </c>
      <c r="I53" s="2247" t="s">
        <v>4713</v>
      </c>
      <c r="J53" s="2247" t="s">
        <v>5202</v>
      </c>
      <c r="K53" s="2247" t="s">
        <v>5203</v>
      </c>
      <c r="L53" s="2247" t="s">
        <v>5204</v>
      </c>
      <c r="M53" s="2247" t="s">
        <v>5759</v>
      </c>
      <c r="N53" s="2248" t="s">
        <v>5760</v>
      </c>
      <c r="O53" s="2244"/>
      <c r="P53" s="2235"/>
      <c r="Q53" s="2238"/>
      <c r="R53" s="2238"/>
      <c r="S53" s="2238"/>
      <c r="T53" s="2238"/>
      <c r="U53" s="2235"/>
      <c r="V53" s="2235"/>
      <c r="W53" s="2235"/>
      <c r="X53" s="2235"/>
      <c r="Y53" s="2235"/>
      <c r="Z53" s="2235"/>
      <c r="AA53" s="2235"/>
      <c r="AB53" s="2235"/>
      <c r="AC53" s="2235"/>
    </row>
    <row r="54" spans="1:29" s="2239" customFormat="1" ht="16" thickBot="1" x14ac:dyDescent="0.25">
      <c r="A54" s="2235"/>
      <c r="B54" s="2241"/>
      <c r="C54" s="2242"/>
      <c r="D54" s="2242"/>
      <c r="E54" s="2242"/>
      <c r="F54" s="2249">
        <v>4.7699999999999996</v>
      </c>
      <c r="G54" s="2250">
        <v>4.53</v>
      </c>
      <c r="H54" s="2250">
        <v>4.32</v>
      </c>
      <c r="I54" s="2250">
        <v>4.08</v>
      </c>
      <c r="J54" s="2250">
        <v>3.92</v>
      </c>
      <c r="K54" s="2250">
        <v>3.86</v>
      </c>
      <c r="L54" s="2250">
        <v>3.85</v>
      </c>
      <c r="M54" s="2250">
        <v>3.69</v>
      </c>
      <c r="N54" s="2251">
        <v>3.55</v>
      </c>
      <c r="O54" s="2244"/>
      <c r="P54" s="2235"/>
      <c r="Q54" s="2238"/>
      <c r="R54" s="2238"/>
      <c r="S54" s="2238"/>
      <c r="T54" s="2238"/>
      <c r="U54" s="2235"/>
      <c r="V54" s="2235"/>
      <c r="W54" s="2235"/>
      <c r="X54" s="2235"/>
      <c r="Y54" s="2235"/>
      <c r="Z54" s="2235"/>
      <c r="AA54" s="2235"/>
      <c r="AB54" s="2235"/>
      <c r="AC54" s="2235"/>
    </row>
    <row r="55" spans="1:29" s="2239" customFormat="1" x14ac:dyDescent="0.2">
      <c r="A55" s="2235"/>
      <c r="B55" s="2241"/>
      <c r="C55" s="2242"/>
      <c r="D55" s="2242"/>
      <c r="E55" s="2242"/>
      <c r="F55" s="2323"/>
      <c r="G55" s="2252">
        <f t="shared" ref="G55:N55" si="0">(G54-F54)/F54</f>
        <v>-5.0314465408804895E-2</v>
      </c>
      <c r="H55" s="2252">
        <f t="shared" si="0"/>
        <v>-4.6357615894039722E-2</v>
      </c>
      <c r="I55" s="2252">
        <f t="shared" si="0"/>
        <v>-5.5555555555555601E-2</v>
      </c>
      <c r="J55" s="2252">
        <f t="shared" si="0"/>
        <v>-3.9215686274509838E-2</v>
      </c>
      <c r="K55" s="2252">
        <f t="shared" si="0"/>
        <v>-1.5306122448979605E-2</v>
      </c>
      <c r="L55" s="2252">
        <f t="shared" si="0"/>
        <v>-2.5906735751294787E-3</v>
      </c>
      <c r="M55" s="2252">
        <f t="shared" si="0"/>
        <v>-4.1558441558441593E-2</v>
      </c>
      <c r="N55" s="2252">
        <f t="shared" si="0"/>
        <v>-3.7940379403794071E-2</v>
      </c>
      <c r="O55" s="2253"/>
      <c r="P55" s="2235"/>
      <c r="Q55" s="2238"/>
      <c r="R55" s="2238"/>
      <c r="S55" s="2238"/>
      <c r="T55" s="2238"/>
      <c r="U55" s="2235"/>
      <c r="V55" s="2235"/>
      <c r="W55" s="2235"/>
      <c r="X55" s="2235"/>
      <c r="Y55" s="2235"/>
      <c r="Z55" s="2235"/>
      <c r="AA55" s="2235"/>
      <c r="AB55" s="2235"/>
      <c r="AC55" s="2235"/>
    </row>
    <row r="56" spans="1:29" s="2239" customFormat="1" ht="16" thickBot="1" x14ac:dyDescent="0.25">
      <c r="A56" s="2235"/>
      <c r="B56" s="2254"/>
      <c r="C56" s="2255"/>
      <c r="D56" s="2255"/>
      <c r="E56" s="2255"/>
      <c r="F56" s="2255"/>
      <c r="G56" s="2778"/>
      <c r="H56" s="2778"/>
      <c r="I56" s="2778"/>
      <c r="J56" s="2778"/>
      <c r="K56" s="2778"/>
      <c r="L56" s="2778"/>
      <c r="M56" s="2778"/>
      <c r="N56" s="2778"/>
      <c r="O56" s="2256"/>
      <c r="P56" s="2235"/>
      <c r="Q56" s="2238"/>
      <c r="R56" s="2238"/>
      <c r="S56" s="2238"/>
      <c r="T56" s="2238"/>
      <c r="U56" s="2235"/>
      <c r="V56" s="2235"/>
      <c r="W56" s="2235"/>
      <c r="X56" s="2235"/>
      <c r="Y56" s="2235"/>
      <c r="Z56" s="2235"/>
      <c r="AA56" s="2235"/>
      <c r="AB56" s="2235"/>
      <c r="AC56" s="2235"/>
    </row>
    <row r="57" spans="1:29" s="2239" customFormat="1" ht="12" customHeight="1" x14ac:dyDescent="0.2">
      <c r="A57" s="2235"/>
      <c r="B57" s="2236"/>
      <c r="C57" s="1831"/>
      <c r="D57" s="1831"/>
      <c r="E57" s="1831"/>
      <c r="F57" s="1831"/>
      <c r="G57" s="1831"/>
      <c r="H57" s="1828"/>
      <c r="I57" s="1831"/>
      <c r="J57" s="1831"/>
      <c r="K57" s="1831"/>
      <c r="L57" s="1828"/>
      <c r="M57" s="1828"/>
      <c r="N57" s="1828"/>
      <c r="O57" s="1832"/>
      <c r="P57" s="1436"/>
      <c r="Q57" s="2238"/>
      <c r="R57" s="2238"/>
      <c r="S57" s="2238"/>
      <c r="T57" s="2238"/>
      <c r="U57" s="2235"/>
      <c r="V57" s="2235"/>
      <c r="W57" s="2235"/>
      <c r="X57" s="2235"/>
      <c r="Y57" s="2235"/>
      <c r="Z57" s="2235"/>
      <c r="AA57" s="2235"/>
      <c r="AB57" s="2235"/>
      <c r="AC57" s="2235"/>
    </row>
    <row r="58" spans="1:29" s="2239" customFormat="1" ht="12" customHeight="1" x14ac:dyDescent="0.2">
      <c r="A58" s="2235"/>
      <c r="B58" s="2257"/>
      <c r="C58" s="1436"/>
      <c r="D58" s="1436"/>
      <c r="E58" s="1436"/>
      <c r="F58" s="1436"/>
      <c r="G58" s="1436"/>
      <c r="H58" s="1746"/>
      <c r="I58" s="1436"/>
      <c r="J58" s="1436"/>
      <c r="K58" s="1436"/>
      <c r="L58" s="1746"/>
      <c r="M58" s="1746"/>
      <c r="N58" s="1746"/>
      <c r="O58" s="1836"/>
      <c r="P58" s="1436"/>
      <c r="Q58" s="2238"/>
      <c r="R58" s="2238"/>
      <c r="S58" s="2238"/>
      <c r="T58" s="2238"/>
      <c r="U58" s="2235"/>
      <c r="V58" s="2235"/>
      <c r="W58" s="2235"/>
      <c r="X58" s="2235"/>
      <c r="Y58" s="2235"/>
      <c r="Z58" s="2235"/>
      <c r="AA58" s="2235"/>
      <c r="AB58" s="2235"/>
      <c r="AC58" s="2235"/>
    </row>
    <row r="59" spans="1:29" s="2239" customFormat="1" ht="12" customHeight="1" x14ac:dyDescent="0.2">
      <c r="A59" s="2235"/>
      <c r="B59" s="2257"/>
      <c r="C59" s="1436"/>
      <c r="D59" s="1436"/>
      <c r="E59" s="1436"/>
      <c r="F59" s="1436"/>
      <c r="G59" s="1436"/>
      <c r="H59" s="1746"/>
      <c r="I59" s="1436"/>
      <c r="J59" s="1436"/>
      <c r="K59" s="1436"/>
      <c r="L59" s="1746"/>
      <c r="M59" s="1746"/>
      <c r="N59" s="1746"/>
      <c r="O59" s="1836"/>
      <c r="P59" s="1436"/>
      <c r="Q59" s="2237"/>
      <c r="R59" s="2238"/>
      <c r="S59" s="2238"/>
      <c r="T59" s="2238"/>
      <c r="U59" s="2235"/>
      <c r="V59" s="2235"/>
      <c r="W59" s="2235"/>
      <c r="X59" s="2235"/>
      <c r="Y59" s="2235"/>
      <c r="Z59" s="2235"/>
      <c r="AA59" s="2235"/>
      <c r="AB59" s="2235"/>
      <c r="AC59" s="2235"/>
    </row>
    <row r="60" spans="1:29" s="2239" customFormat="1" ht="12" customHeight="1" x14ac:dyDescent="0.2">
      <c r="A60" s="2235"/>
      <c r="B60" s="2257"/>
      <c r="C60" s="1436"/>
      <c r="D60" s="1436"/>
      <c r="E60" s="1436"/>
      <c r="F60" s="1436"/>
      <c r="G60" s="1436"/>
      <c r="H60" s="1746"/>
      <c r="I60" s="1436"/>
      <c r="J60" s="1436"/>
      <c r="K60" s="1436"/>
      <c r="L60" s="1746"/>
      <c r="M60" s="1746"/>
      <c r="N60" s="1746"/>
      <c r="O60" s="1836"/>
      <c r="P60" s="1436"/>
      <c r="Q60" s="2237"/>
      <c r="R60" s="2238"/>
      <c r="S60" s="2238"/>
      <c r="T60" s="2238"/>
      <c r="U60" s="2235"/>
      <c r="V60" s="2235"/>
      <c r="W60" s="2235"/>
      <c r="X60" s="2235"/>
      <c r="Y60" s="2235"/>
      <c r="Z60" s="2235"/>
      <c r="AA60" s="2235"/>
      <c r="AB60" s="2235"/>
      <c r="AC60" s="2235"/>
    </row>
    <row r="61" spans="1:29" s="2239" customFormat="1" ht="12" customHeight="1" x14ac:dyDescent="0.2">
      <c r="A61" s="2235"/>
      <c r="B61" s="2257"/>
      <c r="C61" s="1436"/>
      <c r="D61" s="1436"/>
      <c r="E61" s="1436"/>
      <c r="F61" s="1436"/>
      <c r="G61" s="1436"/>
      <c r="H61" s="1746"/>
      <c r="I61" s="1436"/>
      <c r="J61" s="1436"/>
      <c r="K61" s="1436"/>
      <c r="L61" s="1746"/>
      <c r="M61" s="1746"/>
      <c r="N61" s="1746"/>
      <c r="O61" s="1836"/>
      <c r="P61" s="1436"/>
      <c r="Q61" s="2237"/>
      <c r="R61" s="2238"/>
      <c r="S61" s="2238"/>
      <c r="T61" s="2238"/>
      <c r="U61" s="2235"/>
      <c r="V61" s="2235"/>
      <c r="W61" s="2235"/>
      <c r="X61" s="2235"/>
      <c r="Y61" s="2235"/>
      <c r="Z61" s="2235"/>
      <c r="AA61" s="2235"/>
      <c r="AB61" s="2235"/>
      <c r="AC61" s="2235"/>
    </row>
    <row r="62" spans="1:29" s="2239" customFormat="1" ht="12" customHeight="1" x14ac:dyDescent="0.2">
      <c r="A62" s="2235"/>
      <c r="B62" s="2257"/>
      <c r="C62" s="1436"/>
      <c r="D62" s="1436"/>
      <c r="E62" s="1436"/>
      <c r="F62" s="1436"/>
      <c r="G62" s="1436"/>
      <c r="H62" s="1746"/>
      <c r="I62" s="1436"/>
      <c r="J62" s="1436"/>
      <c r="K62" s="1436"/>
      <c r="L62" s="1746"/>
      <c r="M62" s="1746"/>
      <c r="N62" s="1746"/>
      <c r="O62" s="1836"/>
      <c r="P62" s="1436"/>
      <c r="Q62" s="2237"/>
      <c r="R62" s="2238"/>
      <c r="S62" s="2238"/>
      <c r="T62" s="2238"/>
      <c r="U62" s="2235"/>
      <c r="V62" s="2235"/>
      <c r="W62" s="2235"/>
      <c r="X62" s="2235"/>
      <c r="Y62" s="2235"/>
      <c r="Z62" s="2235"/>
      <c r="AA62" s="2235"/>
      <c r="AB62" s="2235"/>
      <c r="AC62" s="2235"/>
    </row>
    <row r="63" spans="1:29" s="2239" customFormat="1" ht="12" customHeight="1" x14ac:dyDescent="0.2">
      <c r="A63" s="2235"/>
      <c r="B63" s="2257"/>
      <c r="C63" s="1436"/>
      <c r="D63" s="1436"/>
      <c r="E63" s="1436"/>
      <c r="F63" s="1436"/>
      <c r="G63" s="1436"/>
      <c r="H63" s="1746"/>
      <c r="I63" s="1436"/>
      <c r="J63" s="1436"/>
      <c r="K63" s="1436"/>
      <c r="L63" s="1746"/>
      <c r="M63" s="1746"/>
      <c r="N63" s="1746"/>
      <c r="O63" s="1836"/>
      <c r="P63" s="1436"/>
      <c r="Q63" s="2237"/>
      <c r="R63" s="2238"/>
      <c r="S63" s="2238"/>
      <c r="T63" s="2238"/>
      <c r="U63" s="2235"/>
      <c r="V63" s="2235"/>
      <c r="W63" s="2235"/>
      <c r="X63" s="2235"/>
      <c r="Y63" s="2235"/>
      <c r="Z63" s="2235"/>
      <c r="AA63" s="2235"/>
      <c r="AB63" s="2235"/>
      <c r="AC63" s="2235"/>
    </row>
    <row r="64" spans="1:29" s="2239" customFormat="1" ht="12" customHeight="1" x14ac:dyDescent="0.2">
      <c r="A64" s="2235"/>
      <c r="B64" s="2257"/>
      <c r="C64" s="1436"/>
      <c r="D64" s="1436"/>
      <c r="E64" s="1436"/>
      <c r="F64" s="1436"/>
      <c r="G64" s="1436"/>
      <c r="H64" s="1746"/>
      <c r="I64" s="1436"/>
      <c r="J64" s="1436"/>
      <c r="K64" s="1436"/>
      <c r="L64" s="1746"/>
      <c r="M64" s="1746"/>
      <c r="N64" s="1746"/>
      <c r="O64" s="1836"/>
      <c r="P64" s="1436"/>
      <c r="Q64" s="2237"/>
      <c r="R64" s="2238"/>
      <c r="S64" s="2238"/>
      <c r="T64" s="2238"/>
      <c r="U64" s="2235"/>
      <c r="V64" s="2235"/>
      <c r="W64" s="2235"/>
      <c r="X64" s="2235"/>
      <c r="Y64" s="2235"/>
      <c r="Z64" s="2235"/>
      <c r="AA64" s="2235"/>
      <c r="AB64" s="2235"/>
      <c r="AC64" s="2235"/>
    </row>
    <row r="65" spans="1:29" s="2239" customFormat="1" ht="12" customHeight="1" x14ac:dyDescent="0.2">
      <c r="A65" s="2235"/>
      <c r="B65" s="2240"/>
      <c r="C65" s="1436"/>
      <c r="D65" s="1436"/>
      <c r="E65" s="1436"/>
      <c r="F65" s="1436"/>
      <c r="G65" s="1436"/>
      <c r="H65" s="1746"/>
      <c r="I65" s="1436"/>
      <c r="J65" s="1436"/>
      <c r="K65" s="1436"/>
      <c r="L65" s="1746"/>
      <c r="M65" s="1746"/>
      <c r="N65" s="1746"/>
      <c r="O65" s="1836"/>
      <c r="P65" s="1436"/>
      <c r="Q65" s="2237"/>
      <c r="R65" s="2238"/>
      <c r="S65" s="2238"/>
      <c r="T65" s="2238"/>
      <c r="U65" s="2235"/>
      <c r="V65" s="2235"/>
      <c r="W65" s="2235"/>
      <c r="X65" s="2235"/>
      <c r="Y65" s="2235"/>
      <c r="Z65" s="2235"/>
      <c r="AA65" s="2235"/>
      <c r="AB65" s="2235"/>
      <c r="AC65" s="2235"/>
    </row>
    <row r="66" spans="1:29" s="2239" customFormat="1" ht="12" customHeight="1" x14ac:dyDescent="0.2">
      <c r="A66" s="2235"/>
      <c r="B66" s="2240"/>
      <c r="C66" s="1436"/>
      <c r="D66" s="1436"/>
      <c r="E66" s="1436"/>
      <c r="F66" s="1436"/>
      <c r="G66" s="1436"/>
      <c r="H66" s="1746"/>
      <c r="I66" s="1436"/>
      <c r="J66" s="1436"/>
      <c r="K66" s="1436"/>
      <c r="L66" s="1746"/>
      <c r="M66" s="1746"/>
      <c r="N66" s="1746"/>
      <c r="O66" s="1836"/>
      <c r="P66" s="1436"/>
      <c r="Q66" s="2237"/>
      <c r="R66" s="2238"/>
      <c r="S66" s="2238"/>
      <c r="T66" s="2238"/>
      <c r="U66" s="2235"/>
      <c r="V66" s="2235"/>
      <c r="W66" s="2235"/>
      <c r="X66" s="2235"/>
      <c r="Y66" s="2235"/>
      <c r="Z66" s="2235"/>
      <c r="AA66" s="2235"/>
      <c r="AB66" s="2235"/>
      <c r="AC66" s="2235"/>
    </row>
    <row r="67" spans="1:29" s="2239" customFormat="1" x14ac:dyDescent="0.2">
      <c r="A67" s="2235"/>
      <c r="B67" s="2241"/>
      <c r="C67" s="2242"/>
      <c r="D67" s="2242"/>
      <c r="E67" s="2242"/>
      <c r="F67" s="2242"/>
      <c r="G67" s="2242"/>
      <c r="H67" s="1436"/>
      <c r="I67" s="2888"/>
      <c r="J67" s="2888"/>
      <c r="K67" s="2888"/>
      <c r="L67" s="2888"/>
      <c r="M67" s="2888"/>
      <c r="N67" s="1436"/>
      <c r="O67" s="1498"/>
      <c r="P67" s="1287"/>
      <c r="Q67" s="2243"/>
      <c r="R67" s="2238"/>
      <c r="S67" s="2238"/>
      <c r="T67" s="2238"/>
      <c r="U67" s="2235"/>
      <c r="V67" s="2235"/>
      <c r="W67" s="2235"/>
      <c r="X67" s="2235"/>
      <c r="Y67" s="2235"/>
      <c r="Z67" s="2235"/>
      <c r="AA67" s="2235"/>
      <c r="AB67" s="2235"/>
      <c r="AC67" s="2235"/>
    </row>
    <row r="68" spans="1:29" s="2239" customFormat="1" x14ac:dyDescent="0.2">
      <c r="A68" s="2235"/>
      <c r="B68" s="2241"/>
      <c r="C68" s="2242"/>
      <c r="D68" s="2242"/>
      <c r="E68" s="2242"/>
      <c r="F68" s="2242"/>
      <c r="G68" s="2242"/>
      <c r="H68" s="2242"/>
      <c r="I68" s="1436"/>
      <c r="J68" s="170"/>
      <c r="K68" s="170"/>
      <c r="L68" s="170"/>
      <c r="M68" s="170"/>
      <c r="N68" s="2242"/>
      <c r="O68" s="2244"/>
      <c r="P68" s="2235"/>
      <c r="Q68" s="2238"/>
      <c r="R68" s="2238"/>
      <c r="S68" s="2238"/>
      <c r="T68" s="2238"/>
      <c r="U68" s="2235"/>
      <c r="V68" s="2235"/>
      <c r="W68" s="2235"/>
      <c r="X68" s="2235"/>
      <c r="Y68" s="2235"/>
      <c r="Z68" s="2235"/>
      <c r="AA68" s="2235"/>
      <c r="AB68" s="2235"/>
      <c r="AC68" s="2235"/>
    </row>
    <row r="69" spans="1:29" s="2239" customFormat="1" x14ac:dyDescent="0.2">
      <c r="A69" s="2235"/>
      <c r="B69" s="2241"/>
      <c r="C69" s="190"/>
      <c r="D69" s="190"/>
      <c r="E69" s="190"/>
      <c r="F69" s="190"/>
      <c r="G69" s="2242"/>
      <c r="H69" s="2242"/>
      <c r="I69" s="1740"/>
      <c r="J69" s="1719"/>
      <c r="K69" s="1719"/>
      <c r="L69" s="1719"/>
      <c r="M69" s="2245"/>
      <c r="N69" s="2242"/>
      <c r="O69" s="2244"/>
      <c r="P69" s="2235"/>
      <c r="Q69" s="2238"/>
      <c r="R69" s="2238"/>
      <c r="S69" s="2238"/>
      <c r="T69" s="2238"/>
      <c r="U69" s="2235"/>
      <c r="V69" s="2235"/>
      <c r="W69" s="2235"/>
      <c r="X69" s="2235"/>
      <c r="Y69" s="2235"/>
      <c r="Z69" s="2235"/>
      <c r="AA69" s="2235"/>
      <c r="AB69" s="2235"/>
      <c r="AC69" s="2235"/>
    </row>
    <row r="70" spans="1:29" s="2239" customFormat="1" x14ac:dyDescent="0.2">
      <c r="A70" s="2235"/>
      <c r="B70" s="2241"/>
      <c r="C70" s="190"/>
      <c r="D70" s="190"/>
      <c r="E70" s="190"/>
      <c r="F70" s="190"/>
      <c r="G70" s="2242"/>
      <c r="H70" s="2242"/>
      <c r="I70" s="1740"/>
      <c r="J70" s="1719"/>
      <c r="K70" s="1719"/>
      <c r="L70" s="1719"/>
      <c r="M70" s="1719"/>
      <c r="N70" s="2242"/>
      <c r="O70" s="2244"/>
      <c r="P70" s="2235"/>
      <c r="Q70" s="2238"/>
      <c r="R70" s="2238"/>
      <c r="S70" s="2238"/>
      <c r="T70" s="2238"/>
      <c r="U70" s="2235"/>
      <c r="V70" s="2235"/>
      <c r="W70" s="2235"/>
      <c r="X70" s="2235"/>
      <c r="Y70" s="2235"/>
      <c r="Z70" s="2235"/>
      <c r="AA70" s="2235"/>
      <c r="AB70" s="2235"/>
      <c r="AC70" s="2235"/>
    </row>
    <row r="71" spans="1:29" s="2239" customFormat="1" x14ac:dyDescent="0.2">
      <c r="A71" s="2235"/>
      <c r="B71" s="2241"/>
      <c r="C71" s="190"/>
      <c r="D71" s="190"/>
      <c r="E71" s="190"/>
      <c r="F71" s="190"/>
      <c r="G71" s="2242"/>
      <c r="H71" s="2242"/>
      <c r="I71" s="1740"/>
      <c r="J71" s="1719"/>
      <c r="K71" s="1719"/>
      <c r="L71" s="1719"/>
      <c r="M71" s="1717"/>
      <c r="N71" s="2242"/>
      <c r="O71" s="2244"/>
      <c r="P71" s="2235"/>
      <c r="Q71" s="2238"/>
      <c r="R71" s="2238"/>
      <c r="S71" s="2238"/>
      <c r="T71" s="2238"/>
      <c r="U71" s="2235"/>
      <c r="V71" s="2235"/>
      <c r="W71" s="2235"/>
      <c r="X71" s="2235"/>
      <c r="Y71" s="2235"/>
      <c r="Z71" s="2235"/>
      <c r="AA71" s="2235"/>
      <c r="AB71" s="2235"/>
      <c r="AC71" s="2235"/>
    </row>
    <row r="72" spans="1:29" s="2239" customFormat="1" x14ac:dyDescent="0.2">
      <c r="A72" s="2235"/>
      <c r="B72" s="2241"/>
      <c r="C72" s="2242"/>
      <c r="D72" s="2242"/>
      <c r="E72" s="2242"/>
      <c r="F72" s="2242"/>
      <c r="G72" s="2242"/>
      <c r="H72" s="2242"/>
      <c r="I72" s="1740"/>
      <c r="J72" s="1719"/>
      <c r="K72" s="1719"/>
      <c r="L72" s="1719"/>
      <c r="M72" s="1717"/>
      <c r="N72" s="2242"/>
      <c r="O72" s="2244"/>
      <c r="P72" s="2235"/>
      <c r="Q72" s="2238"/>
      <c r="R72" s="2238"/>
      <c r="S72" s="2238"/>
      <c r="T72" s="2238"/>
      <c r="U72" s="2235"/>
      <c r="V72" s="2235"/>
      <c r="W72" s="2235"/>
      <c r="X72" s="2235"/>
      <c r="Y72" s="2235"/>
      <c r="Z72" s="2235"/>
      <c r="AA72" s="2235"/>
      <c r="AB72" s="2235"/>
      <c r="AC72" s="2235"/>
    </row>
    <row r="73" spans="1:29" s="2239" customFormat="1" x14ac:dyDescent="0.2">
      <c r="A73" s="2235"/>
      <c r="B73" s="2241"/>
      <c r="C73" s="2242"/>
      <c r="D73" s="2242"/>
      <c r="E73" s="2242"/>
      <c r="F73" s="2242"/>
      <c r="G73" s="2242"/>
      <c r="H73" s="2242"/>
      <c r="I73" s="1740"/>
      <c r="J73" s="1719"/>
      <c r="K73" s="1717"/>
      <c r="L73" s="1717"/>
      <c r="M73" s="1717"/>
      <c r="N73" s="2242"/>
      <c r="O73" s="2244"/>
      <c r="P73" s="2235"/>
      <c r="Q73" s="2238"/>
      <c r="R73" s="2238"/>
      <c r="S73" s="2238"/>
      <c r="T73" s="2238"/>
      <c r="U73" s="2235"/>
      <c r="V73" s="2235"/>
      <c r="W73" s="2235"/>
      <c r="X73" s="2235"/>
      <c r="Y73" s="2235"/>
      <c r="Z73" s="2235"/>
      <c r="AA73" s="2235"/>
      <c r="AB73" s="2235"/>
      <c r="AC73" s="2235"/>
    </row>
    <row r="74" spans="1:29" s="2239" customFormat="1" x14ac:dyDescent="0.2">
      <c r="A74" s="2235"/>
      <c r="B74" s="2241"/>
      <c r="C74" s="2242"/>
      <c r="D74" s="2242"/>
      <c r="E74" s="2242"/>
      <c r="F74" s="2242"/>
      <c r="G74" s="2242"/>
      <c r="H74" s="2242"/>
      <c r="I74" s="1863"/>
      <c r="J74" s="1717"/>
      <c r="K74" s="1719"/>
      <c r="L74" s="1719"/>
      <c r="M74" s="1719"/>
      <c r="N74" s="2242"/>
      <c r="O74" s="2244"/>
      <c r="P74" s="2235"/>
      <c r="Q74" s="2238"/>
      <c r="R74" s="2238"/>
      <c r="S74" s="2238"/>
      <c r="T74" s="2238"/>
      <c r="U74" s="2235"/>
      <c r="V74" s="2235"/>
      <c r="W74" s="2235"/>
      <c r="X74" s="2235"/>
      <c r="Y74" s="2235"/>
      <c r="Z74" s="2235"/>
      <c r="AA74" s="2235"/>
      <c r="AB74" s="2235"/>
      <c r="AC74" s="2235"/>
    </row>
    <row r="75" spans="1:29" s="2239" customFormat="1" x14ac:dyDescent="0.2">
      <c r="A75" s="2235"/>
      <c r="B75" s="2241"/>
      <c r="C75" s="1436"/>
      <c r="D75" s="1436"/>
      <c r="E75" s="2242"/>
      <c r="F75" s="1746"/>
      <c r="G75" s="2242"/>
      <c r="H75" s="2242"/>
      <c r="I75" s="2242"/>
      <c r="J75" s="2242"/>
      <c r="K75" s="2242"/>
      <c r="L75" s="2242"/>
      <c r="M75" s="2242"/>
      <c r="N75" s="2242"/>
      <c r="O75" s="2244"/>
      <c r="P75" s="2235"/>
      <c r="Q75" s="2238"/>
      <c r="R75" s="2238"/>
      <c r="S75" s="2238"/>
      <c r="T75" s="2238"/>
      <c r="U75" s="2235"/>
      <c r="V75" s="2235"/>
      <c r="W75" s="2235"/>
      <c r="X75" s="2235"/>
      <c r="Y75" s="2235"/>
      <c r="Z75" s="2235"/>
      <c r="AA75" s="2235"/>
      <c r="AB75" s="2235"/>
      <c r="AC75" s="2235"/>
    </row>
    <row r="76" spans="1:29" s="2239" customFormat="1" x14ac:dyDescent="0.2">
      <c r="A76" s="2235"/>
      <c r="B76" s="2241"/>
      <c r="C76" s="1436"/>
      <c r="D76" s="1436"/>
      <c r="E76" s="2242"/>
      <c r="F76" s="1777"/>
      <c r="G76" s="2242"/>
      <c r="H76" s="2242"/>
      <c r="I76" s="2242"/>
      <c r="J76" s="2242"/>
      <c r="K76" s="2242"/>
      <c r="L76" s="2242"/>
      <c r="M76" s="2242"/>
      <c r="N76" s="2242"/>
      <c r="O76" s="2244"/>
      <c r="P76" s="2235"/>
      <c r="Q76" s="2238"/>
      <c r="R76" s="2238"/>
      <c r="S76" s="2238"/>
      <c r="T76" s="2238"/>
      <c r="U76" s="2235"/>
      <c r="V76" s="2235"/>
      <c r="W76" s="2235"/>
      <c r="X76" s="2235"/>
      <c r="Y76" s="2235"/>
      <c r="Z76" s="2235"/>
      <c r="AA76" s="2235"/>
      <c r="AB76" s="2235"/>
      <c r="AC76" s="2235"/>
    </row>
    <row r="77" spans="1:29" s="2239" customFormat="1" x14ac:dyDescent="0.2">
      <c r="A77" s="2235"/>
      <c r="B77" s="2241"/>
      <c r="C77" s="1436"/>
      <c r="D77" s="1436"/>
      <c r="E77" s="2242"/>
      <c r="F77" s="1746"/>
      <c r="G77" s="2242"/>
      <c r="H77" s="2242"/>
      <c r="I77" s="2242"/>
      <c r="J77" s="2242"/>
      <c r="K77" s="2242"/>
      <c r="L77" s="2242"/>
      <c r="M77" s="2242"/>
      <c r="N77" s="2242"/>
      <c r="O77" s="2244"/>
      <c r="P77" s="2235"/>
      <c r="Q77" s="2238"/>
      <c r="R77" s="2238"/>
      <c r="S77" s="2238"/>
      <c r="T77" s="2238"/>
      <c r="U77" s="2235"/>
      <c r="V77" s="2235"/>
      <c r="W77" s="2235"/>
      <c r="X77" s="2235"/>
      <c r="Y77" s="2235"/>
      <c r="Z77" s="2235"/>
      <c r="AA77" s="2235"/>
      <c r="AB77" s="2235"/>
      <c r="AC77" s="2235"/>
    </row>
    <row r="78" spans="1:29" s="2239" customFormat="1" x14ac:dyDescent="0.2">
      <c r="A78" s="2235"/>
      <c r="B78" s="2241"/>
      <c r="C78" s="1436"/>
      <c r="D78" s="1436"/>
      <c r="E78" s="2242"/>
      <c r="F78" s="1777"/>
      <c r="G78" s="2242"/>
      <c r="H78" s="2242"/>
      <c r="I78" s="2242"/>
      <c r="J78" s="2242"/>
      <c r="K78" s="2242"/>
      <c r="L78" s="2242"/>
      <c r="M78" s="2242"/>
      <c r="N78" s="2242"/>
      <c r="O78" s="2244"/>
      <c r="P78" s="2235"/>
      <c r="Q78" s="2238"/>
      <c r="R78" s="2238"/>
      <c r="S78" s="2238"/>
      <c r="T78" s="2238"/>
      <c r="U78" s="2235"/>
      <c r="V78" s="2235"/>
      <c r="W78" s="2235"/>
      <c r="X78" s="2235"/>
      <c r="Y78" s="2235"/>
      <c r="Z78" s="2235"/>
      <c r="AA78" s="2235"/>
      <c r="AB78" s="2235"/>
      <c r="AC78" s="2235"/>
    </row>
    <row r="79" spans="1:29" s="2239" customFormat="1" x14ac:dyDescent="0.2">
      <c r="A79" s="2235"/>
      <c r="B79" s="2241"/>
      <c r="C79" s="1436"/>
      <c r="D79" s="1436"/>
      <c r="E79" s="2242"/>
      <c r="F79" s="1746"/>
      <c r="G79" s="2242"/>
      <c r="H79" s="2242"/>
      <c r="I79" s="2242"/>
      <c r="J79" s="2242"/>
      <c r="K79" s="2242"/>
      <c r="L79" s="2242"/>
      <c r="M79" s="2242"/>
      <c r="N79" s="2242"/>
      <c r="O79" s="2244"/>
      <c r="P79" s="2235"/>
      <c r="Q79" s="2238"/>
      <c r="R79" s="2238"/>
      <c r="S79" s="2238"/>
      <c r="T79" s="2238"/>
      <c r="U79" s="2235"/>
      <c r="V79" s="2235"/>
      <c r="W79" s="2235"/>
      <c r="X79" s="2235"/>
      <c r="Y79" s="2235"/>
      <c r="Z79" s="2235"/>
      <c r="AA79" s="2235"/>
      <c r="AB79" s="2235"/>
      <c r="AC79" s="2235"/>
    </row>
    <row r="80" spans="1:29" s="2239" customFormat="1" x14ac:dyDescent="0.2">
      <c r="A80" s="2235"/>
      <c r="B80" s="2241"/>
      <c r="C80" s="1436"/>
      <c r="D80" s="1436"/>
      <c r="E80" s="2242"/>
      <c r="F80" s="1777"/>
      <c r="G80" s="2242"/>
      <c r="H80" s="2242"/>
      <c r="I80" s="2242"/>
      <c r="J80" s="2242"/>
      <c r="K80" s="2242"/>
      <c r="L80" s="2242"/>
      <c r="M80" s="2242"/>
      <c r="N80" s="2242"/>
      <c r="O80" s="2244"/>
      <c r="P80" s="2235"/>
      <c r="Q80" s="2238"/>
      <c r="R80" s="2238"/>
      <c r="S80" s="2238"/>
      <c r="T80" s="2238"/>
      <c r="U80" s="2235"/>
      <c r="V80" s="2235"/>
      <c r="W80" s="2235"/>
      <c r="X80" s="2235"/>
      <c r="Y80" s="2235"/>
      <c r="Z80" s="2235"/>
      <c r="AA80" s="2235"/>
      <c r="AB80" s="2235"/>
      <c r="AC80" s="2235"/>
    </row>
    <row r="81" spans="1:29" s="2239" customFormat="1" x14ac:dyDescent="0.2">
      <c r="A81" s="2235"/>
      <c r="B81" s="2241"/>
      <c r="C81" s="1436"/>
      <c r="D81" s="1436"/>
      <c r="E81" s="2242"/>
      <c r="F81" s="1746"/>
      <c r="G81" s="2242"/>
      <c r="H81" s="2242"/>
      <c r="I81" s="2242"/>
      <c r="J81" s="2242"/>
      <c r="K81" s="2242"/>
      <c r="L81" s="2242"/>
      <c r="M81" s="2242"/>
      <c r="N81" s="2242"/>
      <c r="O81" s="2244"/>
      <c r="P81" s="2235"/>
      <c r="Q81" s="2238"/>
      <c r="R81" s="2238"/>
      <c r="S81" s="2238"/>
      <c r="T81" s="2238"/>
      <c r="U81" s="2235"/>
      <c r="V81" s="2235"/>
      <c r="W81" s="2235"/>
      <c r="X81" s="2235"/>
      <c r="Y81" s="2235"/>
      <c r="Z81" s="2235"/>
      <c r="AA81" s="2235"/>
      <c r="AB81" s="2235"/>
      <c r="AC81" s="2235"/>
    </row>
    <row r="82" spans="1:29" s="2239" customFormat="1" x14ac:dyDescent="0.2">
      <c r="A82" s="2235"/>
      <c r="B82" s="2241"/>
      <c r="C82" s="2242"/>
      <c r="D82" s="2242"/>
      <c r="E82" s="2242"/>
      <c r="F82" s="2242"/>
      <c r="G82" s="2242"/>
      <c r="H82" s="2242"/>
      <c r="I82" s="2242"/>
      <c r="J82" s="2242"/>
      <c r="K82" s="2242"/>
      <c r="L82" s="2242"/>
      <c r="M82" s="2242"/>
      <c r="N82" s="2242"/>
      <c r="O82" s="2244"/>
      <c r="P82" s="2235"/>
      <c r="Q82" s="2238"/>
      <c r="R82" s="2238"/>
      <c r="S82" s="2238"/>
      <c r="T82" s="2238"/>
      <c r="U82" s="2235"/>
      <c r="V82" s="2235"/>
      <c r="W82" s="2235"/>
      <c r="X82" s="2235"/>
      <c r="Y82" s="2235"/>
      <c r="Z82" s="2235"/>
      <c r="AA82" s="2235"/>
      <c r="AB82" s="2235"/>
      <c r="AC82" s="2235"/>
    </row>
    <row r="83" spans="1:29" s="2239" customFormat="1" ht="16" thickBot="1" x14ac:dyDescent="0.25">
      <c r="A83" s="2235"/>
      <c r="B83" s="2241"/>
      <c r="C83" s="1436"/>
      <c r="D83" s="1436"/>
      <c r="E83" s="2242"/>
      <c r="F83" s="2242"/>
      <c r="G83" s="2242"/>
      <c r="H83" s="2242"/>
      <c r="I83" s="2242"/>
      <c r="J83" s="2242"/>
      <c r="K83" s="2242"/>
      <c r="L83" s="2242"/>
      <c r="M83" s="2242"/>
      <c r="N83" s="2242"/>
      <c r="O83" s="2244"/>
      <c r="P83" s="2235"/>
      <c r="Q83" s="2237"/>
      <c r="R83" s="2238"/>
      <c r="S83" s="2238"/>
      <c r="T83" s="2238"/>
      <c r="U83" s="2235"/>
      <c r="V83" s="2235"/>
      <c r="W83" s="2235"/>
      <c r="X83" s="2235"/>
      <c r="Y83" s="2235"/>
      <c r="Z83" s="2235"/>
      <c r="AA83" s="2235"/>
      <c r="AB83" s="2235"/>
      <c r="AC83" s="2235"/>
    </row>
    <row r="84" spans="1:29" s="2239" customFormat="1" ht="15.75" customHeight="1" thickBot="1" x14ac:dyDescent="0.25">
      <c r="A84" s="2235"/>
      <c r="B84" s="2241"/>
      <c r="C84" s="1436"/>
      <c r="D84" s="1436"/>
      <c r="E84" s="2242"/>
      <c r="F84" s="3476" t="s">
        <v>5205</v>
      </c>
      <c r="G84" s="3477"/>
      <c r="H84" s="3477"/>
      <c r="I84" s="3477"/>
      <c r="J84" s="3477"/>
      <c r="K84" s="3477"/>
      <c r="L84" s="3477"/>
      <c r="M84" s="3477"/>
      <c r="N84" s="3478"/>
      <c r="O84" s="2244"/>
      <c r="P84" s="2235"/>
      <c r="Q84" s="2237"/>
      <c r="R84" s="2238"/>
      <c r="S84" s="2238"/>
      <c r="T84" s="2238"/>
      <c r="U84" s="2235"/>
      <c r="V84" s="2235"/>
      <c r="W84" s="2235"/>
      <c r="X84" s="2235"/>
      <c r="Y84" s="2235"/>
      <c r="Z84" s="2235"/>
      <c r="AA84" s="2235"/>
      <c r="AB84" s="2235"/>
      <c r="AC84" s="2235"/>
    </row>
    <row r="85" spans="1:29" s="2239" customFormat="1" x14ac:dyDescent="0.2">
      <c r="A85" s="2235"/>
      <c r="B85" s="2241"/>
      <c r="C85" s="1436"/>
      <c r="D85" s="1436"/>
      <c r="E85" s="2242"/>
      <c r="F85" s="2247" t="s">
        <v>3934</v>
      </c>
      <c r="G85" s="2247" t="s">
        <v>4341</v>
      </c>
      <c r="H85" s="2247" t="s">
        <v>4366</v>
      </c>
      <c r="I85" s="2247" t="s">
        <v>4713</v>
      </c>
      <c r="J85" s="2247" t="s">
        <v>5202</v>
      </c>
      <c r="K85" s="2247" t="s">
        <v>5203</v>
      </c>
      <c r="L85" s="2247" t="s">
        <v>5204</v>
      </c>
      <c r="M85" s="2247" t="s">
        <v>5759</v>
      </c>
      <c r="N85" s="2248" t="s">
        <v>5760</v>
      </c>
      <c r="O85" s="2244"/>
      <c r="P85" s="2235"/>
      <c r="Q85" s="2237"/>
      <c r="R85" s="2238"/>
      <c r="S85" s="2238"/>
      <c r="T85" s="2238"/>
      <c r="U85" s="2235"/>
      <c r="V85" s="2235"/>
      <c r="W85" s="2235"/>
      <c r="X85" s="2235"/>
      <c r="Y85" s="2235"/>
      <c r="Z85" s="2235"/>
      <c r="AA85" s="2235"/>
      <c r="AB85" s="2235"/>
      <c r="AC85" s="2235"/>
    </row>
    <row r="86" spans="1:29" s="2239" customFormat="1" ht="16" thickBot="1" x14ac:dyDescent="0.25">
      <c r="A86" s="2235"/>
      <c r="B86" s="2241"/>
      <c r="C86" s="1436"/>
      <c r="D86" s="1436"/>
      <c r="E86" s="2242"/>
      <c r="F86" s="2258">
        <v>0.58728000000000002</v>
      </c>
      <c r="G86" s="2258">
        <v>0.58728000000000002</v>
      </c>
      <c r="H86" s="2258">
        <v>0.58600000000000008</v>
      </c>
      <c r="I86" s="2258">
        <v>0.52600000000000002</v>
      </c>
      <c r="J86" s="2258">
        <v>0.58599999999999997</v>
      </c>
      <c r="K86" s="2258">
        <v>0.23599999999999999</v>
      </c>
      <c r="L86" s="2258">
        <v>0.22900000000000001</v>
      </c>
      <c r="M86" s="2258">
        <v>0.222</v>
      </c>
      <c r="N86" s="2259">
        <v>0.20699999999999999</v>
      </c>
      <c r="O86" s="2244"/>
      <c r="P86" s="2235"/>
      <c r="Q86" s="2237"/>
      <c r="R86" s="2238"/>
      <c r="S86" s="2238"/>
      <c r="T86" s="2238"/>
      <c r="U86" s="2235"/>
      <c r="V86" s="2235"/>
      <c r="W86" s="2235"/>
      <c r="X86" s="2235"/>
      <c r="Y86" s="2235"/>
      <c r="Z86" s="2235"/>
      <c r="AA86" s="2235"/>
      <c r="AB86" s="2235"/>
      <c r="AC86" s="2235"/>
    </row>
    <row r="87" spans="1:29" s="2239" customFormat="1" x14ac:dyDescent="0.2">
      <c r="A87" s="2235"/>
      <c r="B87" s="2241"/>
      <c r="C87" s="2242"/>
      <c r="D87" s="2242"/>
      <c r="E87" s="2242"/>
      <c r="F87" s="2242"/>
      <c r="G87" s="2242"/>
      <c r="H87" s="2242"/>
      <c r="I87" s="2242"/>
      <c r="J87" s="2242"/>
      <c r="K87" s="2242"/>
      <c r="L87" s="2242"/>
      <c r="M87" s="2242"/>
      <c r="N87" s="2242"/>
      <c r="O87" s="2244"/>
      <c r="P87" s="2235"/>
      <c r="Q87" s="2237"/>
      <c r="R87" s="2238"/>
      <c r="S87" s="2238"/>
      <c r="T87" s="2238"/>
      <c r="U87" s="2235"/>
      <c r="V87" s="2235"/>
      <c r="W87" s="2235"/>
      <c r="X87" s="2235"/>
      <c r="Y87" s="2235"/>
      <c r="Z87" s="2235"/>
      <c r="AA87" s="2235"/>
      <c r="AB87" s="2235"/>
      <c r="AC87" s="2235"/>
    </row>
    <row r="88" spans="1:29" s="2239" customFormat="1" ht="16" thickBot="1" x14ac:dyDescent="0.25">
      <c r="A88" s="2235"/>
      <c r="B88" s="2254"/>
      <c r="C88" s="2255"/>
      <c r="D88" s="2255"/>
      <c r="E88" s="2255"/>
      <c r="F88" s="2255"/>
      <c r="G88" s="2255"/>
      <c r="H88" s="2255"/>
      <c r="I88" s="2255"/>
      <c r="J88" s="2255"/>
      <c r="K88" s="2255"/>
      <c r="L88" s="2255"/>
      <c r="M88" s="2255"/>
      <c r="N88" s="2255"/>
      <c r="O88" s="2256"/>
      <c r="P88" s="2235"/>
      <c r="Q88" s="2237"/>
      <c r="R88" s="2238"/>
      <c r="S88" s="2238"/>
      <c r="T88" s="2238"/>
      <c r="U88" s="2235"/>
      <c r="V88" s="2235"/>
      <c r="W88" s="2235"/>
      <c r="X88" s="2235"/>
      <c r="Y88" s="2235"/>
      <c r="Z88" s="2235"/>
      <c r="AA88" s="2235"/>
      <c r="AB88" s="2235"/>
      <c r="AC88" s="2235"/>
    </row>
    <row r="89" spans="1:29" s="2239" customFormat="1" ht="12" customHeight="1" x14ac:dyDescent="0.2">
      <c r="A89" s="2235"/>
      <c r="B89" s="2236"/>
      <c r="C89" s="1831"/>
      <c r="D89" s="1831"/>
      <c r="E89" s="1831"/>
      <c r="F89" s="1831"/>
      <c r="G89" s="1831"/>
      <c r="H89" s="1828"/>
      <c r="I89" s="1831"/>
      <c r="J89" s="1831"/>
      <c r="K89" s="1831"/>
      <c r="L89" s="1828"/>
      <c r="M89" s="1828"/>
      <c r="N89" s="1828"/>
      <c r="O89" s="1832"/>
      <c r="P89" s="1436"/>
      <c r="Q89" s="2237"/>
      <c r="R89" s="2238"/>
      <c r="S89" s="2238"/>
      <c r="T89" s="2238"/>
      <c r="U89" s="2235"/>
      <c r="V89" s="2235"/>
      <c r="W89" s="2235"/>
      <c r="X89" s="2235"/>
      <c r="Y89" s="2235"/>
      <c r="Z89" s="2235"/>
      <c r="AA89" s="2235"/>
      <c r="AB89" s="2235"/>
      <c r="AC89" s="2235"/>
    </row>
    <row r="90" spans="1:29" s="2239" customFormat="1" ht="12" customHeight="1" x14ac:dyDescent="0.2">
      <c r="A90" s="2235"/>
      <c r="B90" s="2257"/>
      <c r="C90" s="1436"/>
      <c r="D90" s="1436"/>
      <c r="E90" s="1436"/>
      <c r="F90" s="1436"/>
      <c r="G90" s="1436"/>
      <c r="H90" s="1746"/>
      <c r="I90" s="1436"/>
      <c r="J90" s="1436"/>
      <c r="K90" s="1436"/>
      <c r="L90" s="1746"/>
      <c r="M90" s="1746"/>
      <c r="N90" s="1746"/>
      <c r="O90" s="1836"/>
      <c r="P90" s="1436"/>
      <c r="Q90" s="2237"/>
      <c r="R90" s="2238"/>
      <c r="S90" s="2238"/>
      <c r="T90" s="2238"/>
      <c r="U90" s="2235"/>
      <c r="V90" s="2235"/>
      <c r="W90" s="2235"/>
      <c r="X90" s="2235"/>
      <c r="Y90" s="2235"/>
      <c r="Z90" s="2235"/>
      <c r="AA90" s="2235"/>
      <c r="AB90" s="2235"/>
      <c r="AC90" s="2235"/>
    </row>
    <row r="91" spans="1:29" s="2239" customFormat="1" ht="12" customHeight="1" x14ac:dyDescent="0.2">
      <c r="A91" s="2235"/>
      <c r="B91" s="2257"/>
      <c r="C91" s="1436"/>
      <c r="D91" s="1436"/>
      <c r="E91" s="1436"/>
      <c r="F91" s="1436"/>
      <c r="G91" s="1436"/>
      <c r="H91" s="1746"/>
      <c r="I91" s="1436"/>
      <c r="J91" s="1436"/>
      <c r="K91" s="1436"/>
      <c r="L91" s="1746"/>
      <c r="M91" s="1746"/>
      <c r="N91" s="1746"/>
      <c r="O91" s="1836"/>
      <c r="P91" s="1436"/>
      <c r="Q91" s="2237"/>
      <c r="R91" s="2238"/>
      <c r="S91" s="2238"/>
      <c r="T91" s="2238"/>
      <c r="U91" s="2235"/>
      <c r="V91" s="2235"/>
      <c r="W91" s="2235"/>
      <c r="X91" s="2235"/>
      <c r="Y91" s="2235"/>
      <c r="Z91" s="2235"/>
      <c r="AA91" s="2235"/>
      <c r="AB91" s="2235"/>
      <c r="AC91" s="2235"/>
    </row>
    <row r="92" spans="1:29" s="2239" customFormat="1" ht="12" customHeight="1" x14ac:dyDescent="0.2">
      <c r="A92" s="2235"/>
      <c r="B92" s="2257"/>
      <c r="C92" s="1436"/>
      <c r="D92" s="1436"/>
      <c r="E92" s="1436"/>
      <c r="F92" s="1436"/>
      <c r="G92" s="1436"/>
      <c r="H92" s="1746"/>
      <c r="I92" s="1436"/>
      <c r="J92" s="1436"/>
      <c r="K92" s="1436"/>
      <c r="L92" s="1746"/>
      <c r="M92" s="1746"/>
      <c r="N92" s="1746"/>
      <c r="O92" s="1836"/>
      <c r="P92" s="1436"/>
      <c r="Q92" s="2237"/>
      <c r="R92" s="2238"/>
      <c r="S92" s="2238"/>
      <c r="T92" s="2238"/>
      <c r="U92" s="2235"/>
      <c r="V92" s="2235"/>
      <c r="W92" s="2235"/>
      <c r="X92" s="2235"/>
      <c r="Y92" s="2235"/>
      <c r="Z92" s="2235"/>
      <c r="AA92" s="2235"/>
      <c r="AB92" s="2235"/>
      <c r="AC92" s="2235"/>
    </row>
    <row r="93" spans="1:29" s="2239" customFormat="1" ht="12" customHeight="1" x14ac:dyDescent="0.2">
      <c r="A93" s="2235"/>
      <c r="B93" s="2257"/>
      <c r="C93" s="1436"/>
      <c r="D93" s="1436"/>
      <c r="E93" s="1436"/>
      <c r="F93" s="1436"/>
      <c r="G93" s="1436"/>
      <c r="H93" s="1746"/>
      <c r="I93" s="1436"/>
      <c r="J93" s="1436"/>
      <c r="K93" s="1436"/>
      <c r="L93" s="1746"/>
      <c r="M93" s="1746"/>
      <c r="N93" s="1746"/>
      <c r="O93" s="1836"/>
      <c r="P93" s="1436"/>
      <c r="Q93" s="2237"/>
      <c r="R93" s="2238"/>
      <c r="S93" s="2238"/>
      <c r="T93" s="2238"/>
      <c r="U93" s="2235"/>
      <c r="V93" s="2235"/>
      <c r="W93" s="2235"/>
      <c r="X93" s="2235"/>
      <c r="Y93" s="2235"/>
      <c r="Z93" s="2235"/>
      <c r="AA93" s="2235"/>
      <c r="AB93" s="2235"/>
      <c r="AC93" s="2235"/>
    </row>
    <row r="94" spans="1:29" s="2239" customFormat="1" ht="12" customHeight="1" x14ac:dyDescent="0.2">
      <c r="A94" s="2235"/>
      <c r="B94" s="2257"/>
      <c r="C94" s="1436"/>
      <c r="D94" s="1436"/>
      <c r="E94" s="1436"/>
      <c r="F94" s="1436"/>
      <c r="G94" s="1436"/>
      <c r="H94" s="1746"/>
      <c r="I94" s="1436"/>
      <c r="J94" s="1436"/>
      <c r="K94" s="1436"/>
      <c r="L94" s="1746"/>
      <c r="M94" s="1746"/>
      <c r="N94" s="1746"/>
      <c r="O94" s="1836"/>
      <c r="P94" s="1436"/>
      <c r="Q94" s="2237"/>
      <c r="R94" s="2238"/>
      <c r="S94" s="2238"/>
      <c r="T94" s="2238"/>
      <c r="U94" s="2235"/>
      <c r="V94" s="2235"/>
      <c r="W94" s="2235"/>
      <c r="X94" s="2235"/>
      <c r="Y94" s="2235"/>
      <c r="Z94" s="2235"/>
      <c r="AA94" s="2235"/>
      <c r="AB94" s="2235"/>
      <c r="AC94" s="2235"/>
    </row>
    <row r="95" spans="1:29" s="2239" customFormat="1" ht="12" customHeight="1" x14ac:dyDescent="0.2">
      <c r="A95" s="2235"/>
      <c r="B95" s="2257"/>
      <c r="C95" s="1436"/>
      <c r="D95" s="1436"/>
      <c r="E95" s="1436"/>
      <c r="F95" s="1436"/>
      <c r="G95" s="1436"/>
      <c r="H95" s="1746"/>
      <c r="I95" s="1436"/>
      <c r="J95" s="1436"/>
      <c r="K95" s="1436"/>
      <c r="L95" s="1746"/>
      <c r="M95" s="1746"/>
      <c r="N95" s="1746"/>
      <c r="O95" s="1836"/>
      <c r="P95" s="1436"/>
      <c r="Q95" s="2237"/>
      <c r="R95" s="2238"/>
      <c r="S95" s="2238"/>
      <c r="T95" s="2238"/>
      <c r="U95" s="2235"/>
      <c r="V95" s="2235"/>
      <c r="W95" s="2235"/>
      <c r="X95" s="2235"/>
      <c r="Y95" s="2235"/>
      <c r="Z95" s="2235"/>
      <c r="AA95" s="2235"/>
      <c r="AB95" s="2235"/>
      <c r="AC95" s="2235"/>
    </row>
    <row r="96" spans="1:29" s="2239" customFormat="1" ht="12" customHeight="1" x14ac:dyDescent="0.2">
      <c r="A96" s="2235"/>
      <c r="B96" s="2257"/>
      <c r="C96" s="1436"/>
      <c r="D96" s="1436"/>
      <c r="E96" s="1436"/>
      <c r="F96" s="1436"/>
      <c r="G96" s="1436"/>
      <c r="H96" s="1746"/>
      <c r="I96" s="1436"/>
      <c r="J96" s="1436"/>
      <c r="K96" s="1436"/>
      <c r="L96" s="1746"/>
      <c r="M96" s="1746"/>
      <c r="N96" s="1746"/>
      <c r="O96" s="1836"/>
      <c r="P96" s="1436"/>
      <c r="Q96" s="2237"/>
      <c r="R96" s="2238"/>
      <c r="S96" s="2238"/>
      <c r="T96" s="2238"/>
      <c r="U96" s="2235"/>
      <c r="V96" s="2235"/>
      <c r="W96" s="2235"/>
      <c r="X96" s="2235"/>
      <c r="Y96" s="2235"/>
      <c r="Z96" s="2235"/>
      <c r="AA96" s="2235"/>
      <c r="AB96" s="2235"/>
      <c r="AC96" s="2235"/>
    </row>
    <row r="97" spans="1:29" s="2239" customFormat="1" ht="12" customHeight="1" x14ac:dyDescent="0.2">
      <c r="A97" s="2235"/>
      <c r="B97" s="2260"/>
      <c r="C97" s="1436"/>
      <c r="D97" s="2261"/>
      <c r="E97" s="2261"/>
      <c r="F97" s="2261"/>
      <c r="G97" s="1436"/>
      <c r="H97" s="1746"/>
      <c r="I97" s="1436"/>
      <c r="J97" s="1436"/>
      <c r="K97" s="1436"/>
      <c r="L97" s="1746"/>
      <c r="M97" s="1746"/>
      <c r="N97" s="1746"/>
      <c r="O97" s="1836"/>
      <c r="P97" s="1436"/>
      <c r="Q97" s="2237"/>
      <c r="R97" s="2238"/>
      <c r="S97" s="2238"/>
      <c r="T97" s="2238"/>
      <c r="U97" s="2235"/>
      <c r="V97" s="2235"/>
      <c r="W97" s="2235"/>
      <c r="X97" s="2235"/>
      <c r="Y97" s="2235"/>
      <c r="Z97" s="2235"/>
      <c r="AA97" s="2235"/>
      <c r="AB97" s="2235"/>
      <c r="AC97" s="2235"/>
    </row>
    <row r="98" spans="1:29" s="2239" customFormat="1" ht="12" customHeight="1" x14ac:dyDescent="0.2">
      <c r="A98" s="2235"/>
      <c r="B98" s="2240"/>
      <c r="C98" s="1436"/>
      <c r="D98" s="1436"/>
      <c r="E98" s="1436"/>
      <c r="F98" s="1436"/>
      <c r="G98" s="1436"/>
      <c r="H98" s="1746"/>
      <c r="I98" s="1436"/>
      <c r="J98" s="1436"/>
      <c r="K98" s="1436"/>
      <c r="L98" s="1746"/>
      <c r="M98" s="1746"/>
      <c r="N98" s="1746"/>
      <c r="O98" s="1836"/>
      <c r="P98" s="1436"/>
      <c r="Q98" s="2237"/>
      <c r="R98" s="2238"/>
      <c r="S98" s="2238"/>
      <c r="T98" s="2238"/>
      <c r="U98" s="2235"/>
      <c r="V98" s="2235"/>
      <c r="W98" s="2235"/>
      <c r="X98" s="2235"/>
      <c r="Y98" s="2235"/>
      <c r="Z98" s="2235"/>
      <c r="AA98" s="2235"/>
      <c r="AB98" s="2235"/>
      <c r="AC98" s="2235"/>
    </row>
    <row r="99" spans="1:29" s="2239" customFormat="1" x14ac:dyDescent="0.2">
      <c r="A99" s="2235"/>
      <c r="B99" s="2241"/>
      <c r="C99" s="2242"/>
      <c r="D99" s="2242"/>
      <c r="E99" s="2242"/>
      <c r="F99" s="2242"/>
      <c r="G99" s="2242"/>
      <c r="H99" s="1436"/>
      <c r="I99" s="2888"/>
      <c r="J99" s="2888"/>
      <c r="K99" s="2888"/>
      <c r="L99" s="2888"/>
      <c r="M99" s="2888"/>
      <c r="N99" s="1436"/>
      <c r="O99" s="1498"/>
      <c r="P99" s="1287"/>
      <c r="Q99" s="2243"/>
      <c r="R99" s="2238"/>
      <c r="S99" s="2238"/>
      <c r="T99" s="2238"/>
      <c r="U99" s="2235"/>
      <c r="V99" s="2235"/>
      <c r="W99" s="2235"/>
      <c r="X99" s="2235"/>
      <c r="Y99" s="2235"/>
      <c r="Z99" s="2235"/>
      <c r="AA99" s="2235"/>
      <c r="AB99" s="2235"/>
      <c r="AC99" s="2235"/>
    </row>
    <row r="100" spans="1:29" s="2239" customFormat="1" x14ac:dyDescent="0.2">
      <c r="A100" s="2235"/>
      <c r="B100" s="2241"/>
      <c r="C100" s="2242"/>
      <c r="D100" s="2242"/>
      <c r="E100" s="2242"/>
      <c r="F100" s="2242"/>
      <c r="G100" s="2242"/>
      <c r="H100" s="2242"/>
      <c r="I100" s="1436"/>
      <c r="J100" s="170"/>
      <c r="K100" s="170"/>
      <c r="L100" s="170"/>
      <c r="M100" s="170"/>
      <c r="N100" s="2242"/>
      <c r="O100" s="2244"/>
      <c r="P100" s="2235"/>
      <c r="Q100" s="2238"/>
      <c r="R100" s="2238"/>
      <c r="S100" s="2238"/>
      <c r="T100" s="2238"/>
      <c r="U100" s="2235"/>
      <c r="V100" s="2235"/>
      <c r="W100" s="2235"/>
      <c r="X100" s="2235"/>
      <c r="Y100" s="2235"/>
      <c r="Z100" s="2235"/>
      <c r="AA100" s="2235"/>
      <c r="AB100" s="2235"/>
      <c r="AC100" s="2235"/>
    </row>
    <row r="101" spans="1:29" s="2239" customFormat="1" x14ac:dyDescent="0.2">
      <c r="A101" s="2235"/>
      <c r="B101" s="2241"/>
      <c r="C101" s="190"/>
      <c r="D101" s="190"/>
      <c r="E101" s="190"/>
      <c r="F101" s="190"/>
      <c r="G101" s="2242"/>
      <c r="H101" s="2242"/>
      <c r="I101" s="1740"/>
      <c r="J101" s="1719"/>
      <c r="K101" s="1719"/>
      <c r="L101" s="1719"/>
      <c r="M101" s="2245"/>
      <c r="N101" s="2242"/>
      <c r="O101" s="2244"/>
      <c r="P101" s="2235"/>
      <c r="Q101" s="2238"/>
      <c r="R101" s="2238"/>
      <c r="S101" s="2238"/>
      <c r="T101" s="2238"/>
      <c r="U101" s="2235"/>
      <c r="V101" s="2235"/>
      <c r="W101" s="2235"/>
      <c r="X101" s="2235"/>
      <c r="Y101" s="2235"/>
      <c r="Z101" s="2235"/>
      <c r="AA101" s="2235"/>
      <c r="AB101" s="2235"/>
      <c r="AC101" s="2235"/>
    </row>
    <row r="102" spans="1:29" s="2239" customFormat="1" x14ac:dyDescent="0.2">
      <c r="A102" s="2235"/>
      <c r="B102" s="2241"/>
      <c r="C102" s="2242"/>
      <c r="D102" s="2242"/>
      <c r="E102" s="2242"/>
      <c r="F102" s="2242"/>
      <c r="G102" s="2242"/>
      <c r="H102" s="2242"/>
      <c r="I102" s="1740"/>
      <c r="J102" s="1719"/>
      <c r="K102" s="1719"/>
      <c r="L102" s="1719"/>
      <c r="M102" s="1719"/>
      <c r="N102" s="2242"/>
      <c r="O102" s="2244"/>
      <c r="P102" s="2235"/>
      <c r="Q102" s="2238"/>
      <c r="R102" s="2238"/>
      <c r="S102" s="2238"/>
      <c r="T102" s="2238"/>
      <c r="U102" s="2235"/>
      <c r="V102" s="2235"/>
      <c r="W102" s="2235"/>
      <c r="X102" s="2235"/>
      <c r="Y102" s="2235"/>
      <c r="Z102" s="2235"/>
      <c r="AA102" s="2235"/>
      <c r="AB102" s="2235"/>
      <c r="AC102" s="2235"/>
    </row>
    <row r="103" spans="1:29" s="2239" customFormat="1" x14ac:dyDescent="0.2">
      <c r="A103" s="2235"/>
      <c r="B103" s="2241"/>
      <c r="C103" s="1436"/>
      <c r="D103" s="1436"/>
      <c r="E103" s="2242"/>
      <c r="F103" s="1746"/>
      <c r="G103" s="2242"/>
      <c r="H103" s="2242"/>
      <c r="I103" s="1740"/>
      <c r="J103" s="1719"/>
      <c r="K103" s="1719"/>
      <c r="L103" s="1719"/>
      <c r="M103" s="1717"/>
      <c r="N103" s="2242"/>
      <c r="O103" s="2244"/>
      <c r="P103" s="2235"/>
      <c r="Q103" s="2238"/>
      <c r="R103" s="2238"/>
      <c r="S103" s="2238"/>
      <c r="T103" s="2238"/>
      <c r="U103" s="2235"/>
      <c r="V103" s="2235"/>
      <c r="W103" s="2235"/>
      <c r="X103" s="2235"/>
      <c r="Y103" s="2235"/>
      <c r="Z103" s="2235"/>
      <c r="AA103" s="2235"/>
      <c r="AB103" s="2235"/>
      <c r="AC103" s="2235"/>
    </row>
    <row r="104" spans="1:29" s="2239" customFormat="1" x14ac:dyDescent="0.2">
      <c r="A104" s="2235"/>
      <c r="B104" s="2241"/>
      <c r="C104" s="2242"/>
      <c r="D104" s="2242"/>
      <c r="E104" s="2242"/>
      <c r="F104" s="2242"/>
      <c r="G104" s="2242"/>
      <c r="H104" s="2242"/>
      <c r="I104" s="1740"/>
      <c r="J104" s="1719"/>
      <c r="K104" s="1719"/>
      <c r="L104" s="1719"/>
      <c r="M104" s="1717"/>
      <c r="N104" s="2242"/>
      <c r="O104" s="2244"/>
      <c r="P104" s="2235"/>
      <c r="Q104" s="2238"/>
      <c r="R104" s="2238"/>
      <c r="S104" s="2238"/>
      <c r="T104" s="2238"/>
      <c r="U104" s="2235"/>
      <c r="V104" s="2235"/>
      <c r="W104" s="2235"/>
      <c r="X104" s="2235"/>
      <c r="Y104" s="2235"/>
      <c r="Z104" s="2235"/>
      <c r="AA104" s="2235"/>
      <c r="AB104" s="2235"/>
      <c r="AC104" s="2235"/>
    </row>
    <row r="105" spans="1:29" s="2239" customFormat="1" x14ac:dyDescent="0.2">
      <c r="A105" s="2235"/>
      <c r="B105" s="2241"/>
      <c r="C105" s="2242"/>
      <c r="D105" s="2242"/>
      <c r="E105" s="2242"/>
      <c r="F105" s="2242"/>
      <c r="G105" s="2242"/>
      <c r="H105" s="2242"/>
      <c r="I105" s="1740"/>
      <c r="J105" s="1719"/>
      <c r="K105" s="1717"/>
      <c r="L105" s="1717"/>
      <c r="M105" s="1717"/>
      <c r="N105" s="2242"/>
      <c r="O105" s="2244"/>
      <c r="P105" s="2235"/>
      <c r="Q105" s="2238"/>
      <c r="R105" s="2238"/>
      <c r="S105" s="2238"/>
      <c r="T105" s="2238"/>
      <c r="U105" s="2235"/>
      <c r="V105" s="2235"/>
      <c r="W105" s="2235"/>
      <c r="X105" s="2235"/>
      <c r="Y105" s="2235"/>
      <c r="Z105" s="2235"/>
      <c r="AA105" s="2235"/>
      <c r="AB105" s="2235"/>
      <c r="AC105" s="2235"/>
    </row>
    <row r="106" spans="1:29" s="2239" customFormat="1" x14ac:dyDescent="0.2">
      <c r="A106" s="2235"/>
      <c r="B106" s="2241"/>
      <c r="C106" s="2242"/>
      <c r="D106" s="2242"/>
      <c r="E106" s="2242"/>
      <c r="F106" s="2242"/>
      <c r="G106" s="2242"/>
      <c r="H106" s="2242"/>
      <c r="I106" s="1863"/>
      <c r="J106" s="1717"/>
      <c r="K106" s="1719"/>
      <c r="L106" s="1719"/>
      <c r="M106" s="1719"/>
      <c r="N106" s="2242"/>
      <c r="O106" s="2244"/>
      <c r="P106" s="2235"/>
      <c r="Q106" s="2238"/>
      <c r="R106" s="192"/>
      <c r="S106" s="192"/>
      <c r="T106" s="192"/>
      <c r="U106" s="191"/>
      <c r="V106" s="191"/>
      <c r="W106" s="191"/>
      <c r="X106" s="191"/>
      <c r="Y106" s="2235"/>
      <c r="Z106" s="2235"/>
      <c r="AA106" s="2235"/>
      <c r="AB106" s="2235"/>
      <c r="AC106" s="2235"/>
    </row>
    <row r="107" spans="1:29" s="2239" customFormat="1" x14ac:dyDescent="0.2">
      <c r="A107" s="2235"/>
      <c r="B107" s="2241"/>
      <c r="C107" s="1436"/>
      <c r="D107" s="1436"/>
      <c r="E107" s="2242"/>
      <c r="F107" s="1746"/>
      <c r="G107" s="2242"/>
      <c r="H107" s="2242"/>
      <c r="I107" s="2242"/>
      <c r="J107" s="2242"/>
      <c r="K107" s="2242"/>
      <c r="L107" s="2242"/>
      <c r="M107" s="2242"/>
      <c r="N107" s="2242"/>
      <c r="O107" s="2244"/>
      <c r="P107" s="2235"/>
      <c r="Q107" s="2238"/>
      <c r="R107" s="192"/>
      <c r="S107" s="192"/>
      <c r="T107" s="192"/>
      <c r="U107" s="191"/>
      <c r="V107" s="191"/>
      <c r="W107" s="191"/>
      <c r="X107" s="191"/>
      <c r="Y107" s="2235"/>
      <c r="Z107" s="2235"/>
      <c r="AA107" s="2235"/>
      <c r="AB107" s="2235"/>
      <c r="AC107" s="2235"/>
    </row>
    <row r="108" spans="1:29" x14ac:dyDescent="0.2">
      <c r="B108" s="2262"/>
      <c r="C108" s="1292"/>
      <c r="D108" s="1292"/>
      <c r="E108" s="190"/>
      <c r="F108" s="2263"/>
      <c r="G108" s="190"/>
      <c r="H108" s="190"/>
      <c r="I108" s="190"/>
      <c r="J108" s="190"/>
      <c r="K108" s="190"/>
      <c r="L108" s="190"/>
      <c r="M108" s="190"/>
      <c r="N108" s="190"/>
      <c r="O108" s="2264"/>
    </row>
    <row r="109" spans="1:29" x14ac:dyDescent="0.2">
      <c r="B109" s="2262"/>
      <c r="C109" s="1292"/>
      <c r="D109" s="1292"/>
      <c r="E109" s="190"/>
      <c r="F109" s="1841"/>
      <c r="G109" s="190"/>
      <c r="H109" s="190"/>
      <c r="I109" s="190"/>
      <c r="J109" s="190"/>
      <c r="K109" s="190"/>
      <c r="L109" s="190"/>
      <c r="M109" s="190"/>
      <c r="N109" s="190"/>
      <c r="O109" s="2264"/>
    </row>
    <row r="110" spans="1:29" x14ac:dyDescent="0.2">
      <c r="B110" s="2262"/>
      <c r="C110" s="1292"/>
      <c r="D110" s="1292"/>
      <c r="E110" s="190"/>
      <c r="F110" s="2263"/>
      <c r="G110" s="190"/>
      <c r="H110" s="190"/>
      <c r="I110" s="190"/>
      <c r="J110" s="190"/>
      <c r="K110" s="190"/>
      <c r="L110" s="190"/>
      <c r="M110" s="190"/>
      <c r="N110" s="190"/>
      <c r="O110" s="2264"/>
    </row>
    <row r="111" spans="1:29" x14ac:dyDescent="0.2">
      <c r="B111" s="2262"/>
      <c r="C111" s="1292"/>
      <c r="D111" s="1292"/>
      <c r="E111" s="190"/>
      <c r="F111" s="1841"/>
      <c r="G111" s="190"/>
      <c r="H111" s="190"/>
      <c r="I111" s="190"/>
      <c r="J111" s="190"/>
      <c r="K111" s="190"/>
      <c r="L111" s="190"/>
      <c r="M111" s="190"/>
      <c r="N111" s="190"/>
      <c r="O111" s="2264"/>
    </row>
    <row r="112" spans="1:29" x14ac:dyDescent="0.2">
      <c r="B112" s="2262"/>
      <c r="C112" s="1292"/>
      <c r="D112" s="1292"/>
      <c r="E112" s="190"/>
      <c r="F112" s="2263"/>
      <c r="G112" s="190"/>
      <c r="H112" s="190"/>
      <c r="I112" s="190"/>
      <c r="J112" s="190"/>
      <c r="K112" s="190"/>
      <c r="L112" s="190"/>
      <c r="M112" s="190"/>
      <c r="N112" s="190"/>
      <c r="O112" s="2264"/>
    </row>
    <row r="113" spans="2:17" x14ac:dyDescent="0.2">
      <c r="B113" s="2262"/>
      <c r="C113" s="1292"/>
      <c r="D113" s="1292"/>
      <c r="E113" s="190"/>
      <c r="F113" s="1841"/>
      <c r="G113" s="190"/>
      <c r="H113" s="190"/>
      <c r="I113" s="190"/>
      <c r="J113" s="190"/>
      <c r="K113" s="190"/>
      <c r="L113" s="190"/>
      <c r="M113" s="190"/>
      <c r="N113" s="190"/>
      <c r="O113" s="2264"/>
    </row>
    <row r="114" spans="2:17" ht="16" thickBot="1" x14ac:dyDescent="0.25">
      <c r="B114" s="2262"/>
      <c r="C114" s="1292"/>
      <c r="D114" s="190"/>
      <c r="E114" s="190"/>
      <c r="F114" s="190"/>
      <c r="G114" s="190"/>
      <c r="H114" s="190"/>
      <c r="I114" s="190"/>
      <c r="J114" s="190"/>
      <c r="K114" s="190"/>
      <c r="L114" s="190"/>
      <c r="M114" s="190"/>
      <c r="N114" s="190"/>
      <c r="O114" s="2264"/>
    </row>
    <row r="115" spans="2:17" ht="15" customHeight="1" thickBot="1" x14ac:dyDescent="0.25">
      <c r="B115" s="2262"/>
      <c r="C115" s="1292"/>
      <c r="D115" s="1292"/>
      <c r="E115" s="190"/>
      <c r="F115" s="3476" t="s">
        <v>786</v>
      </c>
      <c r="G115" s="3477"/>
      <c r="H115" s="3477"/>
      <c r="I115" s="3477"/>
      <c r="J115" s="3477"/>
      <c r="K115" s="3477"/>
      <c r="L115" s="3477"/>
      <c r="M115" s="3477"/>
      <c r="N115" s="3478"/>
      <c r="O115" s="2264"/>
    </row>
    <row r="116" spans="2:17" x14ac:dyDescent="0.2">
      <c r="B116" s="2262"/>
      <c r="C116" s="1292"/>
      <c r="D116" s="1292"/>
      <c r="E116" s="190"/>
      <c r="F116" s="2265" t="s">
        <v>3934</v>
      </c>
      <c r="G116" s="2265" t="s">
        <v>4341</v>
      </c>
      <c r="H116" s="2265" t="s">
        <v>4366</v>
      </c>
      <c r="I116" s="2265" t="s">
        <v>4713</v>
      </c>
      <c r="J116" s="2265" t="s">
        <v>5202</v>
      </c>
      <c r="K116" s="2265" t="s">
        <v>5203</v>
      </c>
      <c r="L116" s="2247" t="s">
        <v>5204</v>
      </c>
      <c r="M116" s="2247" t="s">
        <v>5759</v>
      </c>
      <c r="N116" s="2248" t="s">
        <v>5760</v>
      </c>
      <c r="O116" s="2264"/>
    </row>
    <row r="117" spans="2:17" ht="16" thickBot="1" x14ac:dyDescent="0.25">
      <c r="B117" s="2262"/>
      <c r="C117" s="1292"/>
      <c r="D117" s="1292"/>
      <c r="E117" s="190"/>
      <c r="F117" s="2250">
        <v>0.65811500000000001</v>
      </c>
      <c r="G117" s="2250">
        <v>0.61808399999999997</v>
      </c>
      <c r="H117" s="2250">
        <v>0.58799999999999997</v>
      </c>
      <c r="I117" s="2258">
        <v>0.52500000000000002</v>
      </c>
      <c r="J117" s="2250">
        <v>0.50800000000000001</v>
      </c>
      <c r="K117" s="2258">
        <v>0.49099999999999999</v>
      </c>
      <c r="L117" s="2258">
        <v>0.45199999999999996</v>
      </c>
      <c r="M117" s="2258">
        <v>0.42899999999999999</v>
      </c>
      <c r="N117" s="2259">
        <v>0.41299999999999998</v>
      </c>
      <c r="O117" s="2264"/>
    </row>
    <row r="118" spans="2:17" x14ac:dyDescent="0.2">
      <c r="B118" s="2262"/>
      <c r="C118" s="1292"/>
      <c r="D118" s="1292"/>
      <c r="E118" s="190"/>
      <c r="F118" s="190"/>
      <c r="G118" s="190"/>
      <c r="H118" s="190"/>
      <c r="I118" s="190"/>
      <c r="J118" s="190"/>
      <c r="K118" s="190"/>
      <c r="L118" s="190"/>
      <c r="M118" s="190"/>
      <c r="N118" s="190"/>
      <c r="O118" s="2264"/>
    </row>
    <row r="119" spans="2:17" x14ac:dyDescent="0.2">
      <c r="B119" s="2262"/>
      <c r="C119" s="190"/>
      <c r="D119" s="190"/>
      <c r="E119" s="190"/>
      <c r="F119" s="190"/>
      <c r="G119" s="190"/>
      <c r="H119" s="190"/>
      <c r="I119" s="190"/>
      <c r="J119" s="190"/>
      <c r="K119" s="190"/>
      <c r="L119" s="190"/>
      <c r="M119" s="190"/>
      <c r="N119" s="190"/>
      <c r="O119" s="2264"/>
    </row>
    <row r="120" spans="2:17" ht="16" thickBot="1" x14ac:dyDescent="0.25">
      <c r="B120" s="2266"/>
      <c r="C120" s="2267"/>
      <c r="D120" s="2267"/>
      <c r="E120" s="2267"/>
      <c r="F120" s="2267"/>
      <c r="G120" s="2267"/>
      <c r="H120" s="2267"/>
      <c r="I120" s="2267"/>
      <c r="J120" s="2267"/>
      <c r="K120" s="2267"/>
      <c r="L120" s="2267"/>
      <c r="M120" s="2267"/>
      <c r="N120" s="2267"/>
      <c r="O120" s="2268"/>
      <c r="P120" s="2267"/>
      <c r="Q120" s="2269"/>
    </row>
    <row r="121" spans="2:17" ht="12" customHeight="1" x14ac:dyDescent="0.2">
      <c r="B121" s="2270"/>
      <c r="C121" s="1289"/>
      <c r="D121" s="1289"/>
      <c r="E121" s="1289"/>
      <c r="F121" s="1289"/>
      <c r="G121" s="1289"/>
      <c r="H121" s="2271"/>
      <c r="I121" s="1289"/>
      <c r="J121" s="1289"/>
      <c r="K121" s="1289"/>
      <c r="L121" s="2271"/>
      <c r="M121" s="2271"/>
      <c r="N121" s="2271"/>
      <c r="O121" s="2271"/>
      <c r="P121" s="2271"/>
      <c r="Q121" s="2272"/>
    </row>
    <row r="122" spans="2:17" ht="12" customHeight="1" x14ac:dyDescent="0.2">
      <c r="B122" s="2273"/>
      <c r="C122" s="1292"/>
      <c r="D122" s="1292"/>
      <c r="E122" s="1292"/>
      <c r="F122" s="1292"/>
      <c r="G122" s="1292"/>
      <c r="H122" s="1841"/>
      <c r="I122" s="1292"/>
      <c r="J122" s="1292"/>
      <c r="K122" s="1292"/>
      <c r="L122" s="1841"/>
      <c r="M122" s="1841"/>
      <c r="N122" s="1841"/>
      <c r="P122" s="1292"/>
      <c r="Q122" s="2272"/>
    </row>
    <row r="123" spans="2:17" ht="12" customHeight="1" x14ac:dyDescent="0.2">
      <c r="B123" s="2273"/>
      <c r="C123" s="1292"/>
      <c r="D123" s="1292"/>
      <c r="E123" s="1292"/>
      <c r="F123" s="1292"/>
      <c r="G123" s="1292"/>
      <c r="H123" s="1841"/>
      <c r="I123" s="1292"/>
      <c r="J123" s="1292"/>
      <c r="K123" s="1292"/>
      <c r="L123" s="1841"/>
      <c r="M123" s="1841"/>
      <c r="N123" s="1841"/>
      <c r="P123" s="1292"/>
      <c r="Q123" s="2272"/>
    </row>
    <row r="124" spans="2:17" ht="12" customHeight="1" x14ac:dyDescent="0.2">
      <c r="B124" s="2273"/>
      <c r="C124" s="1292"/>
      <c r="D124" s="1292"/>
      <c r="E124" s="1292"/>
      <c r="F124" s="1292"/>
      <c r="G124" s="1292"/>
      <c r="H124" s="1841"/>
      <c r="I124" s="1292"/>
      <c r="J124" s="1292"/>
      <c r="K124" s="1292"/>
      <c r="L124" s="1841"/>
      <c r="M124" s="1841"/>
      <c r="N124" s="1841"/>
      <c r="P124" s="1292"/>
      <c r="Q124" s="2272"/>
    </row>
    <row r="125" spans="2:17" ht="12" customHeight="1" x14ac:dyDescent="0.2">
      <c r="B125" s="2273"/>
      <c r="C125" s="1292"/>
      <c r="D125" s="1292"/>
      <c r="E125" s="1292"/>
      <c r="F125" s="1292"/>
      <c r="G125" s="1292"/>
      <c r="H125" s="1841"/>
      <c r="I125" s="1292"/>
      <c r="J125" s="1292"/>
      <c r="K125" s="1292"/>
      <c r="L125" s="1841"/>
      <c r="M125" s="1841"/>
      <c r="N125" s="1841"/>
      <c r="P125" s="1292"/>
      <c r="Q125" s="2272"/>
    </row>
    <row r="126" spans="2:17" ht="12" customHeight="1" x14ac:dyDescent="0.2">
      <c r="B126" s="2273"/>
      <c r="C126" s="1292"/>
      <c r="D126" s="1292"/>
      <c r="E126" s="1292"/>
      <c r="F126" s="1292"/>
      <c r="G126" s="1292"/>
      <c r="H126" s="1841"/>
      <c r="I126" s="1292"/>
      <c r="J126" s="1292"/>
      <c r="K126" s="1292"/>
      <c r="L126" s="1841"/>
      <c r="M126" s="1841"/>
      <c r="N126" s="1841"/>
      <c r="P126" s="1292"/>
      <c r="Q126" s="2272"/>
    </row>
    <row r="127" spans="2:17" ht="12" customHeight="1" x14ac:dyDescent="0.2">
      <c r="B127" s="2273"/>
      <c r="C127" s="1292"/>
      <c r="D127" s="1292"/>
      <c r="E127" s="1292"/>
      <c r="F127" s="1292"/>
      <c r="G127" s="1292"/>
      <c r="H127" s="1841"/>
      <c r="I127" s="1292"/>
      <c r="J127" s="1292"/>
      <c r="K127" s="1292"/>
      <c r="L127" s="1841"/>
      <c r="M127" s="1841"/>
      <c r="N127" s="1841"/>
      <c r="P127" s="1292"/>
      <c r="Q127" s="2272"/>
    </row>
    <row r="128" spans="2:17" x14ac:dyDescent="0.2">
      <c r="B128" s="2273"/>
      <c r="C128" s="1292"/>
      <c r="D128" s="1292"/>
      <c r="E128" s="1292"/>
      <c r="F128" s="1292"/>
      <c r="G128" s="1292"/>
      <c r="H128" s="1841"/>
      <c r="I128" s="1292"/>
      <c r="J128" s="1292"/>
      <c r="K128" s="1292"/>
      <c r="L128" s="1841"/>
      <c r="M128" s="1841"/>
      <c r="N128" s="1841"/>
      <c r="P128" s="1292"/>
      <c r="Q128" s="2272"/>
    </row>
    <row r="129" spans="2:17" ht="12" customHeight="1" x14ac:dyDescent="0.2">
      <c r="B129" s="2274"/>
      <c r="C129" s="1292"/>
      <c r="D129" s="1292"/>
      <c r="E129" s="1292"/>
      <c r="F129" s="1292"/>
      <c r="G129" s="1292"/>
      <c r="H129" s="1841"/>
      <c r="I129" s="1292"/>
      <c r="J129" s="1292"/>
      <c r="K129" s="1292"/>
      <c r="L129" s="1841"/>
      <c r="M129" s="1841"/>
      <c r="N129" s="1841"/>
      <c r="P129" s="1292"/>
      <c r="Q129" s="2272"/>
    </row>
    <row r="130" spans="2:17" ht="12" customHeight="1" x14ac:dyDescent="0.2">
      <c r="B130" s="2274"/>
      <c r="C130" s="1292"/>
      <c r="D130" s="1292"/>
      <c r="E130" s="1292"/>
      <c r="F130" s="1292"/>
      <c r="G130" s="1292"/>
      <c r="H130" s="1841"/>
      <c r="I130" s="1292"/>
      <c r="J130" s="1292"/>
      <c r="K130" s="1292"/>
      <c r="L130" s="1841"/>
      <c r="M130" s="1841"/>
      <c r="N130" s="1841"/>
      <c r="P130" s="1292"/>
      <c r="Q130" s="2272"/>
    </row>
    <row r="131" spans="2:17" x14ac:dyDescent="0.2">
      <c r="B131" s="2262"/>
      <c r="C131" s="190"/>
      <c r="D131" s="190"/>
      <c r="E131" s="190"/>
      <c r="F131" s="190"/>
      <c r="G131" s="190"/>
      <c r="H131" s="1292"/>
      <c r="I131" s="2888"/>
      <c r="J131" s="2888"/>
      <c r="K131" s="2888"/>
      <c r="L131" s="2888"/>
      <c r="M131" s="2888"/>
      <c r="N131" s="1292"/>
      <c r="P131" s="1292"/>
      <c r="Q131" s="2272"/>
    </row>
    <row r="132" spans="2:17" x14ac:dyDescent="0.2">
      <c r="B132" s="2262"/>
      <c r="C132" s="190"/>
      <c r="D132" s="190"/>
      <c r="E132" s="190"/>
      <c r="F132" s="190"/>
      <c r="G132" s="190"/>
      <c r="H132" s="190"/>
      <c r="I132" s="1292"/>
      <c r="J132" s="1714"/>
      <c r="K132" s="1714"/>
      <c r="L132" s="1714"/>
      <c r="M132" s="1714"/>
      <c r="N132" s="190"/>
      <c r="P132" s="1292"/>
      <c r="Q132" s="2272"/>
    </row>
    <row r="133" spans="2:17" x14ac:dyDescent="0.2">
      <c r="B133" s="2262"/>
      <c r="C133" s="190"/>
      <c r="D133" s="190"/>
      <c r="E133" s="190"/>
      <c r="F133" s="190"/>
      <c r="G133" s="190"/>
      <c r="H133" s="190"/>
      <c r="I133" s="2275"/>
      <c r="J133" s="1715"/>
      <c r="K133" s="1715"/>
      <c r="L133" s="1715"/>
      <c r="M133" s="2276"/>
      <c r="N133" s="190"/>
      <c r="P133" s="1292"/>
      <c r="Q133" s="2272"/>
    </row>
    <row r="134" spans="2:17" x14ac:dyDescent="0.2">
      <c r="B134" s="2262"/>
      <c r="C134" s="190"/>
      <c r="D134" s="190"/>
      <c r="E134" s="190"/>
      <c r="F134" s="190"/>
      <c r="G134" s="190"/>
      <c r="H134" s="190"/>
      <c r="I134" s="2275"/>
      <c r="J134" s="1715"/>
      <c r="K134" s="1715"/>
      <c r="L134" s="1715"/>
      <c r="M134" s="1715"/>
      <c r="N134" s="190"/>
      <c r="P134" s="1292"/>
      <c r="Q134" s="2272"/>
    </row>
    <row r="135" spans="2:17" x14ac:dyDescent="0.2">
      <c r="B135" s="2262"/>
      <c r="C135" s="190"/>
      <c r="D135" s="190"/>
      <c r="E135" s="190"/>
      <c r="F135" s="190"/>
      <c r="G135" s="190"/>
      <c r="H135" s="190"/>
      <c r="I135" s="2275"/>
      <c r="J135" s="1715"/>
      <c r="K135" s="1715"/>
      <c r="L135" s="1715"/>
      <c r="M135" s="1716"/>
      <c r="N135" s="190"/>
      <c r="P135" s="1292"/>
      <c r="Q135" s="2272"/>
    </row>
    <row r="136" spans="2:17" x14ac:dyDescent="0.2">
      <c r="B136" s="2262"/>
      <c r="C136" s="190"/>
      <c r="D136" s="190"/>
      <c r="E136" s="190"/>
      <c r="F136" s="190"/>
      <c r="G136" s="190"/>
      <c r="H136" s="190"/>
      <c r="I136" s="2275"/>
      <c r="J136" s="1715"/>
      <c r="K136" s="1715"/>
      <c r="L136" s="1715"/>
      <c r="M136" s="1716"/>
      <c r="N136" s="190"/>
      <c r="P136" s="1292"/>
      <c r="Q136" s="2272"/>
    </row>
    <row r="137" spans="2:17" x14ac:dyDescent="0.2">
      <c r="B137" s="2262"/>
      <c r="C137" s="190"/>
      <c r="D137" s="190"/>
      <c r="E137" s="190"/>
      <c r="F137" s="190"/>
      <c r="G137" s="190"/>
      <c r="H137" s="190"/>
      <c r="I137" s="2275"/>
      <c r="J137" s="1715"/>
      <c r="K137" s="1716"/>
      <c r="L137" s="1716"/>
      <c r="M137" s="1716"/>
      <c r="N137" s="190"/>
      <c r="P137" s="1292"/>
      <c r="Q137" s="2272"/>
    </row>
    <row r="138" spans="2:17" x14ac:dyDescent="0.2">
      <c r="B138" s="2262"/>
      <c r="C138" s="190"/>
      <c r="D138" s="190"/>
      <c r="E138" s="190"/>
      <c r="F138" s="190"/>
      <c r="G138" s="190"/>
      <c r="H138" s="190"/>
      <c r="I138" s="2277"/>
      <c r="J138" s="1716"/>
      <c r="K138" s="1715"/>
      <c r="L138" s="1715"/>
      <c r="M138" s="1715"/>
      <c r="N138" s="190"/>
      <c r="P138" s="1292"/>
      <c r="Q138" s="2272"/>
    </row>
    <row r="139" spans="2:17" x14ac:dyDescent="0.2">
      <c r="B139" s="2262"/>
      <c r="C139" s="1292"/>
      <c r="D139" s="1292"/>
      <c r="E139" s="190"/>
      <c r="F139" s="1841"/>
      <c r="G139" s="190"/>
      <c r="H139" s="190"/>
      <c r="I139" s="190"/>
      <c r="J139" s="190"/>
      <c r="K139" s="190"/>
      <c r="L139" s="190"/>
      <c r="M139" s="190"/>
      <c r="N139" s="190"/>
      <c r="P139" s="1292"/>
      <c r="Q139" s="2272"/>
    </row>
    <row r="140" spans="2:17" x14ac:dyDescent="0.2">
      <c r="B140" s="2262"/>
      <c r="C140" s="1292"/>
      <c r="D140" s="1292"/>
      <c r="E140" s="190"/>
      <c r="F140" s="2263"/>
      <c r="G140" s="190"/>
      <c r="H140" s="190"/>
      <c r="I140" s="190"/>
      <c r="J140" s="190"/>
      <c r="K140" s="190"/>
      <c r="L140" s="190"/>
      <c r="M140" s="190"/>
      <c r="N140" s="190"/>
      <c r="P140" s="1292"/>
      <c r="Q140" s="2272"/>
    </row>
    <row r="141" spans="2:17" ht="16" thickBot="1" x14ac:dyDescent="0.25">
      <c r="B141" s="2262"/>
      <c r="C141" s="1292"/>
      <c r="D141" s="1292"/>
      <c r="E141" s="190"/>
      <c r="F141" s="1841"/>
      <c r="G141" s="190"/>
      <c r="H141" s="190"/>
      <c r="I141" s="190"/>
      <c r="J141" s="190"/>
      <c r="K141" s="190"/>
      <c r="L141" s="190"/>
      <c r="M141" s="190"/>
      <c r="N141" s="190"/>
      <c r="P141" s="1292"/>
      <c r="Q141" s="2272"/>
    </row>
    <row r="142" spans="2:17" ht="15.75" customHeight="1" thickBot="1" x14ac:dyDescent="0.25">
      <c r="B142" s="2262"/>
      <c r="C142" s="3473" t="s">
        <v>787</v>
      </c>
      <c r="D142" s="3474"/>
      <c r="E142" s="3474"/>
      <c r="F142" s="3474"/>
      <c r="G142" s="3474"/>
      <c r="H142" s="3475"/>
      <c r="I142" s="190"/>
      <c r="J142" s="3479" t="s">
        <v>788</v>
      </c>
      <c r="K142" s="3480"/>
      <c r="L142" s="3480"/>
      <c r="M142" s="3480"/>
      <c r="N142" s="3480"/>
      <c r="O142" s="3481"/>
      <c r="Q142" s="2272"/>
    </row>
    <row r="143" spans="2:17" x14ac:dyDescent="0.2">
      <c r="B143" s="2262"/>
      <c r="C143" s="2278"/>
      <c r="D143" s="2279" t="s">
        <v>5202</v>
      </c>
      <c r="E143" s="2279" t="s">
        <v>5203</v>
      </c>
      <c r="F143" s="2279" t="s">
        <v>5204</v>
      </c>
      <c r="G143" s="2279" t="s">
        <v>5759</v>
      </c>
      <c r="H143" s="2248" t="s">
        <v>5760</v>
      </c>
      <c r="I143" s="190"/>
      <c r="J143" s="2280"/>
      <c r="K143" s="2281" t="s">
        <v>5202</v>
      </c>
      <c r="L143" s="2281" t="s">
        <v>5203</v>
      </c>
      <c r="M143" s="2281" t="s">
        <v>5204</v>
      </c>
      <c r="N143" s="2281" t="s">
        <v>5759</v>
      </c>
      <c r="O143" s="2248" t="s">
        <v>5760</v>
      </c>
      <c r="Q143" s="2272"/>
    </row>
    <row r="144" spans="2:17" ht="15.75" customHeight="1" x14ac:dyDescent="0.2">
      <c r="B144" s="2262"/>
      <c r="C144" s="2282" t="s">
        <v>284</v>
      </c>
      <c r="D144" s="2283">
        <v>134</v>
      </c>
      <c r="E144" s="2283">
        <v>117</v>
      </c>
      <c r="F144" s="2283">
        <v>93</v>
      </c>
      <c r="G144" s="2283">
        <v>89</v>
      </c>
      <c r="H144" s="2284">
        <v>95</v>
      </c>
      <c r="I144" s="190"/>
      <c r="J144" s="2285" t="s">
        <v>284</v>
      </c>
      <c r="K144" s="2286">
        <v>174</v>
      </c>
      <c r="L144" s="2286">
        <v>164</v>
      </c>
      <c r="M144" s="2286">
        <v>153</v>
      </c>
      <c r="N144" s="2286">
        <v>141</v>
      </c>
      <c r="O144" s="2287">
        <v>152</v>
      </c>
      <c r="Q144" s="2272"/>
    </row>
    <row r="145" spans="2:17" ht="15.75" customHeight="1" x14ac:dyDescent="0.2">
      <c r="B145" s="2262"/>
      <c r="C145" s="2282" t="s">
        <v>285</v>
      </c>
      <c r="D145" s="2283">
        <v>108</v>
      </c>
      <c r="E145" s="2283">
        <v>92</v>
      </c>
      <c r="F145" s="2283">
        <v>76</v>
      </c>
      <c r="G145" s="2283">
        <v>74</v>
      </c>
      <c r="H145" s="2284">
        <v>77</v>
      </c>
      <c r="I145" s="190"/>
      <c r="J145" s="2285" t="s">
        <v>285</v>
      </c>
      <c r="K145" s="2286">
        <v>106</v>
      </c>
      <c r="L145" s="2286">
        <v>93</v>
      </c>
      <c r="M145" s="2286">
        <v>86</v>
      </c>
      <c r="N145" s="2286">
        <v>79</v>
      </c>
      <c r="O145" s="2287">
        <v>84</v>
      </c>
      <c r="Q145" s="2272"/>
    </row>
    <row r="146" spans="2:17" ht="15.75" customHeight="1" x14ac:dyDescent="0.2">
      <c r="B146" s="2262"/>
      <c r="C146" s="2282" t="s">
        <v>286</v>
      </c>
      <c r="D146" s="2283">
        <v>98</v>
      </c>
      <c r="E146" s="2283">
        <v>85</v>
      </c>
      <c r="F146" s="2283">
        <v>73</v>
      </c>
      <c r="G146" s="2283">
        <v>72</v>
      </c>
      <c r="H146" s="2284">
        <v>75</v>
      </c>
      <c r="I146" s="190"/>
      <c r="J146" s="2285" t="s">
        <v>286</v>
      </c>
      <c r="K146" s="2286">
        <v>147</v>
      </c>
      <c r="L146" s="2286">
        <v>140</v>
      </c>
      <c r="M146" s="2286">
        <v>127</v>
      </c>
      <c r="N146" s="2286">
        <v>114</v>
      </c>
      <c r="O146" s="2287">
        <v>114</v>
      </c>
      <c r="Q146" s="2272"/>
    </row>
    <row r="147" spans="2:17" x14ac:dyDescent="0.2">
      <c r="B147" s="2262"/>
      <c r="C147" s="2282" t="s">
        <v>324</v>
      </c>
      <c r="D147" s="2283">
        <v>165</v>
      </c>
      <c r="E147" s="2283">
        <v>134</v>
      </c>
      <c r="F147" s="2283">
        <v>89</v>
      </c>
      <c r="G147" s="2283">
        <v>79</v>
      </c>
      <c r="H147" s="2284">
        <v>88</v>
      </c>
      <c r="I147" s="190"/>
      <c r="J147" s="2285" t="s">
        <v>324</v>
      </c>
      <c r="K147" s="2286">
        <v>192</v>
      </c>
      <c r="L147" s="2286">
        <v>177</v>
      </c>
      <c r="M147" s="2286">
        <v>165</v>
      </c>
      <c r="N147" s="2286">
        <v>160</v>
      </c>
      <c r="O147" s="2287">
        <v>145</v>
      </c>
      <c r="Q147" s="2272"/>
    </row>
    <row r="148" spans="2:17" ht="16" thickBot="1" x14ac:dyDescent="0.25">
      <c r="B148" s="2262"/>
      <c r="C148" s="2288" t="s">
        <v>325</v>
      </c>
      <c r="D148" s="2289">
        <v>121</v>
      </c>
      <c r="E148" s="2289">
        <v>104</v>
      </c>
      <c r="F148" s="2289">
        <v>82.68</v>
      </c>
      <c r="G148" s="2289">
        <v>80</v>
      </c>
      <c r="H148" s="2290">
        <v>84</v>
      </c>
      <c r="I148" s="190"/>
      <c r="J148" s="2291" t="s">
        <v>325</v>
      </c>
      <c r="K148" s="2292">
        <v>154</v>
      </c>
      <c r="L148" s="2292">
        <v>141</v>
      </c>
      <c r="M148" s="2292">
        <v>131</v>
      </c>
      <c r="N148" s="2292">
        <v>124</v>
      </c>
      <c r="O148" s="2293">
        <v>125</v>
      </c>
      <c r="Q148" s="2272"/>
    </row>
    <row r="149" spans="2:17" ht="16" thickBot="1" x14ac:dyDescent="0.25">
      <c r="B149" s="2266"/>
      <c r="C149" s="2267"/>
      <c r="D149" s="2294"/>
      <c r="E149" s="2252">
        <f>(E148-D148)/D148</f>
        <v>-0.14049586776859505</v>
      </c>
      <c r="F149" s="2252">
        <f>(F148-E148)/E148</f>
        <v>-0.20499999999999993</v>
      </c>
      <c r="G149" s="2252">
        <f>(G148-F148)/F148</f>
        <v>-3.2414126753749474E-2</v>
      </c>
      <c r="H149" s="2252">
        <f>(H148-G148)/G148</f>
        <v>0.05</v>
      </c>
      <c r="I149" s="2267"/>
      <c r="J149" s="2267"/>
      <c r="K149" s="2267"/>
      <c r="L149" s="2252">
        <f>(L148-K148)/K148</f>
        <v>-8.4415584415584416E-2</v>
      </c>
      <c r="M149" s="2252">
        <f>(M148-L148)/L148</f>
        <v>-7.0921985815602842E-2</v>
      </c>
      <c r="N149" s="2252">
        <f>(N148-M148)/M148</f>
        <v>-5.3435114503816793E-2</v>
      </c>
      <c r="O149" s="2252"/>
      <c r="P149" s="2267"/>
      <c r="Q149" s="2295"/>
    </row>
    <row r="150" spans="2:17" ht="12" customHeight="1" x14ac:dyDescent="0.2">
      <c r="B150" s="2270"/>
      <c r="C150" s="1289"/>
      <c r="D150" s="1289"/>
      <c r="E150" s="1289"/>
      <c r="F150" s="1289"/>
      <c r="G150" s="1289"/>
      <c r="H150" s="2271"/>
      <c r="I150" s="1289"/>
      <c r="J150" s="1289"/>
      <c r="K150" s="1289"/>
      <c r="L150" s="2271"/>
      <c r="M150" s="2271"/>
      <c r="N150" s="2271"/>
      <c r="O150" s="2271"/>
      <c r="P150" s="2271"/>
      <c r="Q150" s="2296"/>
    </row>
    <row r="151" spans="2:17" ht="12" customHeight="1" x14ac:dyDescent="0.2">
      <c r="B151" s="2273"/>
      <c r="C151" s="1292"/>
      <c r="D151" s="1292"/>
      <c r="E151" s="1292"/>
      <c r="F151" s="1292"/>
      <c r="G151" s="1292"/>
      <c r="H151" s="1841"/>
      <c r="I151" s="1292"/>
      <c r="J151" s="1292"/>
      <c r="K151" s="1292"/>
      <c r="L151" s="1841"/>
      <c r="M151" s="1841"/>
      <c r="N151" s="1841"/>
      <c r="O151" s="1841"/>
      <c r="P151" s="1841"/>
      <c r="Q151" s="2272"/>
    </row>
    <row r="152" spans="2:17" ht="12" customHeight="1" x14ac:dyDescent="0.2">
      <c r="B152" s="2273"/>
      <c r="C152" s="1292"/>
      <c r="D152" s="1292"/>
      <c r="E152" s="1292"/>
      <c r="F152" s="1292"/>
      <c r="G152" s="1292"/>
      <c r="H152" s="1841"/>
      <c r="I152" s="1292"/>
      <c r="J152" s="1292"/>
      <c r="K152" s="1292"/>
      <c r="L152" s="1841"/>
      <c r="M152" s="1841"/>
      <c r="N152" s="1841"/>
      <c r="O152" s="1841"/>
      <c r="P152" s="1841"/>
      <c r="Q152" s="2272"/>
    </row>
    <row r="153" spans="2:17" ht="12" customHeight="1" x14ac:dyDescent="0.2">
      <c r="B153" s="2273"/>
      <c r="C153" s="1292"/>
      <c r="D153" s="1292"/>
      <c r="E153" s="1292"/>
      <c r="F153" s="1292"/>
      <c r="G153" s="1292"/>
      <c r="H153" s="1841"/>
      <c r="I153" s="1292"/>
      <c r="J153" s="1292"/>
      <c r="K153" s="1292"/>
      <c r="L153" s="1841"/>
      <c r="M153" s="1841"/>
      <c r="N153" s="1841"/>
      <c r="O153" s="1841"/>
      <c r="P153" s="1841"/>
      <c r="Q153" s="2272"/>
    </row>
    <row r="154" spans="2:17" ht="12" customHeight="1" x14ac:dyDescent="0.2">
      <c r="B154" s="2273"/>
      <c r="C154" s="1292"/>
      <c r="D154" s="1292"/>
      <c r="E154" s="1292"/>
      <c r="F154" s="1292"/>
      <c r="G154" s="1292"/>
      <c r="H154" s="1841"/>
      <c r="I154" s="1292"/>
      <c r="J154" s="1292"/>
      <c r="K154" s="1292"/>
      <c r="L154" s="1841"/>
      <c r="M154" s="1841"/>
      <c r="N154" s="1841"/>
      <c r="O154" s="1841"/>
      <c r="P154" s="1841"/>
      <c r="Q154" s="2272"/>
    </row>
    <row r="155" spans="2:17" ht="12" customHeight="1" x14ac:dyDescent="0.2">
      <c r="B155" s="2273"/>
      <c r="C155" s="1292"/>
      <c r="D155" s="1292"/>
      <c r="E155" s="1292"/>
      <c r="F155" s="1292"/>
      <c r="G155" s="1292"/>
      <c r="H155" s="1841"/>
      <c r="I155" s="1292"/>
      <c r="J155" s="1292"/>
      <c r="K155" s="1292"/>
      <c r="L155" s="1841"/>
      <c r="M155" s="1841"/>
      <c r="N155" s="1841"/>
      <c r="O155" s="1841"/>
      <c r="P155" s="1841"/>
      <c r="Q155" s="2272"/>
    </row>
    <row r="156" spans="2:17" ht="12" customHeight="1" x14ac:dyDescent="0.2">
      <c r="B156" s="2273"/>
      <c r="C156" s="1292"/>
      <c r="D156" s="1292"/>
      <c r="E156" s="1292"/>
      <c r="F156" s="1292"/>
      <c r="G156" s="1292"/>
      <c r="H156" s="1841"/>
      <c r="I156" s="1292"/>
      <c r="J156" s="1292"/>
      <c r="K156" s="1292"/>
      <c r="L156" s="1841"/>
      <c r="M156" s="1841"/>
      <c r="N156" s="1841"/>
      <c r="O156" s="1841"/>
      <c r="P156" s="1841"/>
      <c r="Q156" s="2272"/>
    </row>
    <row r="157" spans="2:17" ht="12" customHeight="1" x14ac:dyDescent="0.2">
      <c r="B157" s="2273"/>
      <c r="C157" s="1292"/>
      <c r="D157" s="1292"/>
      <c r="E157" s="1292"/>
      <c r="F157" s="1292"/>
      <c r="G157" s="1292"/>
      <c r="H157" s="1841"/>
      <c r="I157" s="1292"/>
      <c r="J157" s="1292"/>
      <c r="K157" s="1292"/>
      <c r="L157" s="1841"/>
      <c r="M157" s="1841"/>
      <c r="N157" s="1841"/>
      <c r="O157" s="1841"/>
      <c r="P157" s="1841"/>
      <c r="Q157" s="2272"/>
    </row>
    <row r="158" spans="2:17" ht="12" customHeight="1" x14ac:dyDescent="0.2">
      <c r="B158" s="2274"/>
      <c r="C158" s="1292"/>
      <c r="D158" s="1292"/>
      <c r="E158" s="1292"/>
      <c r="F158" s="1292"/>
      <c r="G158" s="1292"/>
      <c r="H158" s="1841"/>
      <c r="I158" s="1292"/>
      <c r="J158" s="1292"/>
      <c r="K158" s="1292"/>
      <c r="L158" s="1841"/>
      <c r="M158" s="1841"/>
      <c r="N158" s="1841"/>
      <c r="O158" s="1841"/>
      <c r="P158" s="1841"/>
      <c r="Q158" s="2272"/>
    </row>
    <row r="159" spans="2:17" ht="12" customHeight="1" x14ac:dyDescent="0.2">
      <c r="B159" s="2274"/>
      <c r="C159" s="1292"/>
      <c r="D159" s="1292"/>
      <c r="E159" s="1292"/>
      <c r="F159" s="1292"/>
      <c r="G159" s="1292"/>
      <c r="H159" s="1841"/>
      <c r="I159" s="1292"/>
      <c r="J159" s="1292"/>
      <c r="K159" s="1292"/>
      <c r="L159" s="1841"/>
      <c r="M159" s="1841"/>
      <c r="N159" s="1841"/>
      <c r="O159" s="1841"/>
      <c r="P159" s="1841"/>
      <c r="Q159" s="2272"/>
    </row>
    <row r="160" spans="2:17" x14ac:dyDescent="0.2">
      <c r="B160" s="2262"/>
      <c r="C160" s="190"/>
      <c r="D160" s="190"/>
      <c r="E160" s="190"/>
      <c r="F160" s="190"/>
      <c r="G160" s="190"/>
      <c r="H160" s="1292"/>
      <c r="I160" s="2839"/>
      <c r="J160" s="2839"/>
      <c r="K160" s="2839"/>
      <c r="L160" s="2839"/>
      <c r="M160" s="2839"/>
      <c r="N160" s="1292"/>
      <c r="O160" s="1841"/>
      <c r="P160" s="1841"/>
      <c r="Q160" s="2272"/>
    </row>
    <row r="161" spans="2:17" x14ac:dyDescent="0.2">
      <c r="B161" s="2262"/>
      <c r="C161" s="190"/>
      <c r="D161" s="190"/>
      <c r="E161" s="190"/>
      <c r="F161" s="190"/>
      <c r="G161" s="190"/>
      <c r="H161" s="190"/>
      <c r="I161" s="1292"/>
      <c r="J161" s="1714"/>
      <c r="K161" s="1714"/>
      <c r="L161" s="1714"/>
      <c r="M161" s="1714"/>
      <c r="N161" s="190"/>
      <c r="O161" s="1841"/>
      <c r="P161" s="1841"/>
      <c r="Q161" s="2272"/>
    </row>
    <row r="162" spans="2:17" x14ac:dyDescent="0.2">
      <c r="B162" s="2262"/>
      <c r="C162" s="190"/>
      <c r="D162" s="190"/>
      <c r="E162" s="190"/>
      <c r="F162" s="190"/>
      <c r="G162" s="190"/>
      <c r="H162" s="190"/>
      <c r="I162" s="2275"/>
      <c r="J162" s="1715"/>
      <c r="K162" s="1715"/>
      <c r="L162" s="1715"/>
      <c r="M162" s="2276"/>
      <c r="N162" s="190"/>
      <c r="O162" s="1841"/>
      <c r="P162" s="1841"/>
      <c r="Q162" s="2272"/>
    </row>
    <row r="163" spans="2:17" x14ac:dyDescent="0.2">
      <c r="B163" s="2262"/>
      <c r="C163" s="190"/>
      <c r="D163" s="190"/>
      <c r="E163" s="190"/>
      <c r="F163" s="190"/>
      <c r="G163" s="190"/>
      <c r="H163" s="190"/>
      <c r="I163" s="2275"/>
      <c r="J163" s="1715"/>
      <c r="K163" s="1715"/>
      <c r="L163" s="1715"/>
      <c r="M163" s="1715"/>
      <c r="N163" s="190"/>
      <c r="O163" s="1841"/>
      <c r="P163" s="1841"/>
      <c r="Q163" s="2272"/>
    </row>
    <row r="164" spans="2:17" x14ac:dyDescent="0.2">
      <c r="B164" s="2262"/>
      <c r="C164" s="190"/>
      <c r="D164" s="190"/>
      <c r="E164" s="190"/>
      <c r="F164" s="190"/>
      <c r="G164" s="190"/>
      <c r="H164" s="190"/>
      <c r="I164" s="2275"/>
      <c r="J164" s="1715"/>
      <c r="K164" s="1715"/>
      <c r="L164" s="1715"/>
      <c r="M164" s="1716"/>
      <c r="N164" s="190"/>
      <c r="O164" s="1841"/>
      <c r="P164" s="1841"/>
      <c r="Q164" s="2272"/>
    </row>
    <row r="165" spans="2:17" x14ac:dyDescent="0.2">
      <c r="B165" s="2262"/>
      <c r="C165" s="190"/>
      <c r="D165" s="190"/>
      <c r="E165" s="190"/>
      <c r="F165" s="190"/>
      <c r="G165" s="190"/>
      <c r="H165" s="190"/>
      <c r="I165" s="2275"/>
      <c r="J165" s="1715"/>
      <c r="K165" s="1715"/>
      <c r="L165" s="1715"/>
      <c r="M165" s="1716"/>
      <c r="N165" s="190"/>
      <c r="O165" s="1841"/>
      <c r="P165" s="1841"/>
      <c r="Q165" s="2272"/>
    </row>
    <row r="166" spans="2:17" x14ac:dyDescent="0.2">
      <c r="B166" s="2262"/>
      <c r="C166" s="190"/>
      <c r="D166" s="190"/>
      <c r="E166" s="190"/>
      <c r="F166" s="190"/>
      <c r="G166" s="190"/>
      <c r="H166" s="190"/>
      <c r="I166" s="2275"/>
      <c r="J166" s="1715"/>
      <c r="K166" s="1716"/>
      <c r="L166" s="1716"/>
      <c r="M166" s="1716"/>
      <c r="N166" s="190"/>
      <c r="O166" s="1841"/>
      <c r="P166" s="1841"/>
      <c r="Q166" s="2272"/>
    </row>
    <row r="167" spans="2:17" x14ac:dyDescent="0.2">
      <c r="B167" s="2262"/>
      <c r="C167" s="190"/>
      <c r="D167" s="190"/>
      <c r="E167" s="190"/>
      <c r="F167" s="190"/>
      <c r="G167" s="190"/>
      <c r="H167" s="190"/>
      <c r="I167" s="2277"/>
      <c r="J167" s="1716"/>
      <c r="K167" s="1715"/>
      <c r="L167" s="1715"/>
      <c r="M167" s="1715"/>
      <c r="N167" s="190"/>
      <c r="O167" s="1841"/>
      <c r="P167" s="1841"/>
      <c r="Q167" s="2272"/>
    </row>
    <row r="168" spans="2:17" x14ac:dyDescent="0.2">
      <c r="B168" s="2262"/>
      <c r="C168" s="1292"/>
      <c r="D168" s="1292"/>
      <c r="E168" s="190"/>
      <c r="F168" s="1841"/>
      <c r="G168" s="190"/>
      <c r="H168" s="190"/>
      <c r="I168" s="190"/>
      <c r="J168" s="190"/>
      <c r="K168" s="190"/>
      <c r="L168" s="190"/>
      <c r="M168" s="190"/>
      <c r="N168" s="190"/>
      <c r="O168" s="1841"/>
      <c r="P168" s="1841"/>
      <c r="Q168" s="2272"/>
    </row>
    <row r="169" spans="2:17" x14ac:dyDescent="0.2">
      <c r="B169" s="2262"/>
      <c r="C169" s="1292"/>
      <c r="D169" s="1292"/>
      <c r="E169" s="190"/>
      <c r="F169" s="2263"/>
      <c r="G169" s="190"/>
      <c r="H169" s="190"/>
      <c r="I169" s="190"/>
      <c r="J169" s="190"/>
      <c r="K169" s="190"/>
      <c r="L169" s="190"/>
      <c r="M169" s="190"/>
      <c r="N169" s="190"/>
      <c r="O169" s="1841"/>
      <c r="P169" s="1841"/>
      <c r="Q169" s="2272"/>
    </row>
    <row r="170" spans="2:17" ht="16" thickBot="1" x14ac:dyDescent="0.25">
      <c r="B170" s="2262"/>
      <c r="C170" s="1292"/>
      <c r="D170" s="1292"/>
      <c r="E170" s="190"/>
      <c r="F170" s="1841"/>
      <c r="G170" s="190"/>
      <c r="H170" s="190"/>
      <c r="I170" s="190"/>
      <c r="J170" s="190"/>
      <c r="K170" s="190"/>
      <c r="L170" s="190"/>
      <c r="M170" s="190"/>
      <c r="N170" s="190"/>
      <c r="O170" s="1841"/>
      <c r="P170" s="1841"/>
      <c r="Q170" s="2272"/>
    </row>
    <row r="171" spans="2:17" ht="15.75" customHeight="1" thickBot="1" x14ac:dyDescent="0.25">
      <c r="B171" s="2262"/>
      <c r="C171" s="3473" t="s">
        <v>789</v>
      </c>
      <c r="D171" s="3474"/>
      <c r="E171" s="3474"/>
      <c r="F171" s="3474"/>
      <c r="G171" s="3474"/>
      <c r="H171" s="3475"/>
      <c r="I171" s="190"/>
      <c r="J171" s="3473" t="s">
        <v>790</v>
      </c>
      <c r="K171" s="3474"/>
      <c r="L171" s="3474"/>
      <c r="M171" s="3474"/>
      <c r="N171" s="3474"/>
      <c r="O171" s="3475"/>
      <c r="Q171" s="2272"/>
    </row>
    <row r="172" spans="2:17" x14ac:dyDescent="0.2">
      <c r="B172" s="2262"/>
      <c r="C172" s="2297"/>
      <c r="D172" s="2279" t="s">
        <v>5202</v>
      </c>
      <c r="E172" s="2279" t="s">
        <v>5203</v>
      </c>
      <c r="F172" s="2279" t="s">
        <v>5204</v>
      </c>
      <c r="G172" s="2279" t="s">
        <v>5759</v>
      </c>
      <c r="H172" s="2248" t="s">
        <v>5760</v>
      </c>
      <c r="I172" s="190"/>
      <c r="J172" s="2298"/>
      <c r="K172" s="2279" t="s">
        <v>5202</v>
      </c>
      <c r="L172" s="2279" t="s">
        <v>5203</v>
      </c>
      <c r="M172" s="2279" t="s">
        <v>5204</v>
      </c>
      <c r="N172" s="2279" t="s">
        <v>5759</v>
      </c>
      <c r="O172" s="2248" t="s">
        <v>5760</v>
      </c>
      <c r="Q172" s="2272"/>
    </row>
    <row r="173" spans="2:17" x14ac:dyDescent="0.2">
      <c r="B173" s="2262"/>
      <c r="C173" s="2282" t="s">
        <v>284</v>
      </c>
      <c r="D173" s="2283">
        <v>482</v>
      </c>
      <c r="E173" s="2283">
        <v>464</v>
      </c>
      <c r="F173" s="2283">
        <v>432</v>
      </c>
      <c r="G173" s="2283">
        <v>411</v>
      </c>
      <c r="H173" s="2284">
        <v>380</v>
      </c>
      <c r="I173" s="190"/>
      <c r="J173" s="2299" t="s">
        <v>284</v>
      </c>
      <c r="K173" s="2283">
        <v>112</v>
      </c>
      <c r="L173" s="2283">
        <v>95</v>
      </c>
      <c r="M173" s="2283">
        <v>73</v>
      </c>
      <c r="N173" s="2283">
        <v>71</v>
      </c>
      <c r="O173" s="2300">
        <v>79</v>
      </c>
      <c r="Q173" s="2272"/>
    </row>
    <row r="174" spans="2:17" ht="15.75" customHeight="1" x14ac:dyDescent="0.2">
      <c r="B174" s="2262"/>
      <c r="C174" s="2282" t="s">
        <v>285</v>
      </c>
      <c r="D174" s="2283">
        <v>468</v>
      </c>
      <c r="E174" s="2283">
        <v>444</v>
      </c>
      <c r="F174" s="2283">
        <v>407</v>
      </c>
      <c r="G174" s="2283">
        <v>393</v>
      </c>
      <c r="H174" s="2284">
        <v>356</v>
      </c>
      <c r="I174" s="190"/>
      <c r="J174" s="2299" t="s">
        <v>285</v>
      </c>
      <c r="K174" s="2283">
        <v>98</v>
      </c>
      <c r="L174" s="2283">
        <v>83</v>
      </c>
      <c r="M174" s="2283">
        <v>67</v>
      </c>
      <c r="N174" s="2283">
        <v>66</v>
      </c>
      <c r="O174" s="2300">
        <v>70</v>
      </c>
      <c r="Q174" s="2272"/>
    </row>
    <row r="175" spans="2:17" x14ac:dyDescent="0.2">
      <c r="B175" s="2262"/>
      <c r="C175" s="2282" t="s">
        <v>286</v>
      </c>
      <c r="D175" s="2283">
        <v>470</v>
      </c>
      <c r="E175" s="2283">
        <v>404</v>
      </c>
      <c r="F175" s="2283">
        <v>346</v>
      </c>
      <c r="G175" s="2283">
        <v>363</v>
      </c>
      <c r="H175" s="2284">
        <v>291</v>
      </c>
      <c r="I175" s="190"/>
      <c r="J175" s="2299" t="s">
        <v>286</v>
      </c>
      <c r="K175" s="2283">
        <v>91</v>
      </c>
      <c r="L175" s="2283">
        <v>77</v>
      </c>
      <c r="M175" s="2283">
        <v>66</v>
      </c>
      <c r="N175" s="2283">
        <v>65</v>
      </c>
      <c r="O175" s="2300">
        <v>70</v>
      </c>
      <c r="Q175" s="2272"/>
    </row>
    <row r="176" spans="2:17" x14ac:dyDescent="0.2">
      <c r="B176" s="2262"/>
      <c r="C176" s="2282" t="s">
        <v>324</v>
      </c>
      <c r="D176" s="2283">
        <v>505</v>
      </c>
      <c r="E176" s="2283">
        <v>468</v>
      </c>
      <c r="F176" s="2283">
        <v>405</v>
      </c>
      <c r="G176" s="2283">
        <v>363</v>
      </c>
      <c r="H176" s="2284">
        <v>355</v>
      </c>
      <c r="I176" s="190"/>
      <c r="J176" s="2299" t="s">
        <v>324</v>
      </c>
      <c r="K176" s="2283">
        <v>107</v>
      </c>
      <c r="L176" s="2283">
        <v>79</v>
      </c>
      <c r="M176" s="2283">
        <v>40</v>
      </c>
      <c r="N176" s="2283">
        <v>36</v>
      </c>
      <c r="O176" s="2300">
        <v>48</v>
      </c>
      <c r="Q176" s="2272"/>
    </row>
    <row r="177" spans="2:18" ht="16" thickBot="1" x14ac:dyDescent="0.25">
      <c r="B177" s="2262"/>
      <c r="C177" s="2288" t="s">
        <v>325</v>
      </c>
      <c r="D177" s="2289">
        <v>485</v>
      </c>
      <c r="E177" s="2289">
        <v>456</v>
      </c>
      <c r="F177" s="2289">
        <v>412</v>
      </c>
      <c r="G177" s="2289">
        <v>389</v>
      </c>
      <c r="H177" s="2290">
        <v>361</v>
      </c>
      <c r="I177" s="190"/>
      <c r="J177" s="2301" t="s">
        <v>325</v>
      </c>
      <c r="K177" s="2302">
        <v>103</v>
      </c>
      <c r="L177" s="2302">
        <v>86</v>
      </c>
      <c r="M177" s="2302">
        <v>67</v>
      </c>
      <c r="N177" s="2302">
        <v>65</v>
      </c>
      <c r="O177" s="2303">
        <v>71</v>
      </c>
      <c r="Q177" s="2272"/>
    </row>
    <row r="178" spans="2:18" x14ac:dyDescent="0.2">
      <c r="B178" s="2262"/>
      <c r="C178" s="190"/>
      <c r="D178" s="190"/>
      <c r="E178" s="190"/>
      <c r="F178" s="190"/>
      <c r="G178" s="190"/>
      <c r="H178" s="190"/>
      <c r="I178" s="190"/>
      <c r="J178" s="190"/>
      <c r="K178" s="190"/>
      <c r="L178" s="190"/>
      <c r="M178" s="190"/>
      <c r="N178" s="190"/>
      <c r="O178" s="1841"/>
      <c r="P178" s="1841"/>
      <c r="Q178" s="2272"/>
    </row>
    <row r="179" spans="2:18" ht="16" thickBot="1" x14ac:dyDescent="0.25">
      <c r="B179" s="2266"/>
      <c r="C179" s="2267"/>
      <c r="D179" s="2267"/>
      <c r="E179" s="2267"/>
      <c r="F179" s="2267"/>
      <c r="G179" s="2267"/>
      <c r="H179" s="2267"/>
      <c r="I179" s="2267"/>
      <c r="J179" s="2267"/>
      <c r="K179" s="2267"/>
      <c r="L179" s="2267"/>
      <c r="M179" s="2267"/>
      <c r="N179" s="2267"/>
      <c r="O179" s="2267"/>
      <c r="P179" s="2267"/>
      <c r="Q179" s="2295"/>
      <c r="R179" s="2238"/>
    </row>
    <row r="180" spans="2:18" x14ac:dyDescent="0.2">
      <c r="B180" s="2304"/>
      <c r="C180" s="2305"/>
      <c r="D180" s="2305"/>
      <c r="E180" s="2305"/>
      <c r="F180" s="2305"/>
      <c r="G180" s="2305"/>
      <c r="H180" s="2305"/>
      <c r="I180" s="2305"/>
      <c r="J180" s="2305"/>
      <c r="K180" s="2305"/>
      <c r="L180" s="2305"/>
      <c r="M180" s="2305"/>
      <c r="N180" s="2305"/>
      <c r="O180" s="2305"/>
      <c r="P180" s="2305"/>
      <c r="Q180" s="2296"/>
      <c r="R180" s="2237"/>
    </row>
    <row r="181" spans="2:18" x14ac:dyDescent="0.2">
      <c r="B181" s="2262"/>
      <c r="C181" s="190"/>
      <c r="D181" s="190"/>
      <c r="E181" s="190"/>
      <c r="F181" s="190"/>
      <c r="G181" s="190"/>
      <c r="H181" s="190"/>
      <c r="I181" s="190"/>
      <c r="J181" s="190"/>
      <c r="K181" s="190"/>
      <c r="L181" s="190"/>
      <c r="M181" s="190"/>
      <c r="N181" s="190"/>
      <c r="O181" s="1841"/>
      <c r="P181" s="1841"/>
      <c r="Q181" s="2272"/>
    </row>
    <row r="182" spans="2:18" x14ac:dyDescent="0.2">
      <c r="B182" s="2262"/>
      <c r="C182" s="190"/>
      <c r="D182" s="190"/>
      <c r="E182" s="190"/>
      <c r="F182" s="190"/>
      <c r="G182" s="190"/>
      <c r="H182" s="190"/>
      <c r="I182" s="190"/>
      <c r="J182" s="190"/>
      <c r="K182" s="190"/>
      <c r="L182" s="190"/>
      <c r="M182" s="190"/>
      <c r="N182" s="190"/>
      <c r="O182" s="1841"/>
      <c r="P182" s="1841"/>
      <c r="Q182" s="2272"/>
    </row>
    <row r="183" spans="2:18" ht="12" customHeight="1" x14ac:dyDescent="0.2">
      <c r="B183" s="2273"/>
      <c r="C183" s="1292"/>
      <c r="D183" s="1292"/>
      <c r="E183" s="1292"/>
      <c r="F183" s="1292"/>
      <c r="G183" s="1292"/>
      <c r="H183" s="1841"/>
      <c r="I183" s="1292"/>
      <c r="J183" s="1292"/>
      <c r="K183" s="1292"/>
      <c r="L183" s="1841"/>
      <c r="M183" s="1841"/>
      <c r="N183" s="1841"/>
      <c r="O183" s="1841"/>
      <c r="P183" s="1841"/>
      <c r="Q183" s="2272"/>
    </row>
    <row r="184" spans="2:18" ht="12" customHeight="1" x14ac:dyDescent="0.2">
      <c r="B184" s="2273"/>
      <c r="C184" s="1292"/>
      <c r="D184" s="1292"/>
      <c r="E184" s="1292"/>
      <c r="F184" s="1292"/>
      <c r="G184" s="1292"/>
      <c r="H184" s="1841"/>
      <c r="I184" s="1292"/>
      <c r="J184" s="1292"/>
      <c r="K184" s="1292"/>
      <c r="L184" s="1841"/>
      <c r="M184" s="1841"/>
      <c r="N184" s="1841"/>
      <c r="O184" s="1841"/>
      <c r="P184" s="1841"/>
      <c r="Q184" s="2272"/>
    </row>
    <row r="185" spans="2:18" ht="12" customHeight="1" x14ac:dyDescent="0.2">
      <c r="B185" s="2273"/>
      <c r="C185" s="1292"/>
      <c r="D185" s="1292"/>
      <c r="E185" s="1292"/>
      <c r="F185" s="1292"/>
      <c r="G185" s="1292"/>
      <c r="H185" s="1841"/>
      <c r="I185" s="1292"/>
      <c r="J185" s="1292"/>
      <c r="K185" s="1292"/>
      <c r="L185" s="1841"/>
      <c r="M185" s="1841"/>
      <c r="N185" s="1841"/>
      <c r="O185" s="1841"/>
      <c r="P185" s="1841"/>
      <c r="Q185" s="2272"/>
    </row>
    <row r="186" spans="2:18" ht="12" customHeight="1" x14ac:dyDescent="0.2">
      <c r="B186" s="2273"/>
      <c r="C186" s="1292"/>
      <c r="D186" s="1292"/>
      <c r="E186" s="1292"/>
      <c r="F186" s="1292"/>
      <c r="G186" s="1292"/>
      <c r="H186" s="1841"/>
      <c r="I186" s="1292"/>
      <c r="J186" s="1292"/>
      <c r="K186" s="1292"/>
      <c r="L186" s="1841"/>
      <c r="M186" s="1841"/>
      <c r="N186" s="1841"/>
      <c r="O186" s="1841"/>
      <c r="P186" s="1841"/>
      <c r="Q186" s="2272"/>
    </row>
    <row r="187" spans="2:18" ht="12" customHeight="1" x14ac:dyDescent="0.2">
      <c r="B187" s="2274"/>
      <c r="C187" s="1292"/>
      <c r="D187" s="1292"/>
      <c r="E187" s="1292"/>
      <c r="F187" s="1292"/>
      <c r="G187" s="1292"/>
      <c r="H187" s="1841"/>
      <c r="I187" s="1292"/>
      <c r="J187" s="1292"/>
      <c r="K187" s="1292"/>
      <c r="L187" s="1841"/>
      <c r="M187" s="1841"/>
      <c r="N187" s="1841"/>
      <c r="O187" s="1841"/>
      <c r="P187" s="1841"/>
      <c r="Q187" s="2272"/>
    </row>
    <row r="188" spans="2:18" ht="12" customHeight="1" x14ac:dyDescent="0.2">
      <c r="B188" s="2274"/>
      <c r="C188" s="1292"/>
      <c r="D188" s="1292"/>
      <c r="E188" s="1292"/>
      <c r="F188" s="1292"/>
      <c r="G188" s="1292"/>
      <c r="H188" s="1841"/>
      <c r="I188" s="1292"/>
      <c r="J188" s="1292"/>
      <c r="K188" s="1292"/>
      <c r="L188" s="1841"/>
      <c r="M188" s="1841"/>
      <c r="N188" s="1841"/>
      <c r="O188" s="1841"/>
      <c r="P188" s="1841"/>
      <c r="Q188" s="2272"/>
    </row>
    <row r="189" spans="2:18" x14ac:dyDescent="0.2">
      <c r="B189" s="2262"/>
      <c r="C189" s="190"/>
      <c r="D189" s="190"/>
      <c r="E189" s="190"/>
      <c r="F189" s="190"/>
      <c r="G189" s="190"/>
      <c r="H189" s="1292"/>
      <c r="I189" s="2839"/>
      <c r="J189" s="2839"/>
      <c r="K189" s="2839"/>
      <c r="L189" s="2839"/>
      <c r="M189" s="2839"/>
      <c r="N189" s="1292"/>
      <c r="O189" s="1841"/>
      <c r="P189" s="1841"/>
      <c r="Q189" s="2272"/>
    </row>
    <row r="190" spans="2:18" x14ac:dyDescent="0.2">
      <c r="B190" s="2262"/>
      <c r="C190" s="190"/>
      <c r="D190" s="190"/>
      <c r="E190" s="190"/>
      <c r="F190" s="190"/>
      <c r="G190" s="190"/>
      <c r="H190" s="190"/>
      <c r="I190" s="1292"/>
      <c r="J190" s="1714"/>
      <c r="K190" s="1714"/>
      <c r="L190" s="1714"/>
      <c r="M190" s="1714"/>
      <c r="N190" s="190"/>
      <c r="O190" s="1841"/>
      <c r="P190" s="1841"/>
      <c r="Q190" s="2272"/>
    </row>
    <row r="191" spans="2:18" x14ac:dyDescent="0.2">
      <c r="B191" s="2262"/>
      <c r="C191" s="190"/>
      <c r="D191" s="190"/>
      <c r="E191" s="190"/>
      <c r="F191" s="190"/>
      <c r="G191" s="190"/>
      <c r="H191" s="190"/>
      <c r="I191" s="2275"/>
      <c r="J191" s="1715"/>
      <c r="K191" s="1715"/>
      <c r="L191" s="1715"/>
      <c r="M191" s="2276"/>
      <c r="N191" s="190"/>
      <c r="O191" s="1841"/>
      <c r="P191" s="1841"/>
      <c r="Q191" s="2272"/>
    </row>
    <row r="192" spans="2:18" x14ac:dyDescent="0.2">
      <c r="B192" s="2262"/>
      <c r="C192" s="190"/>
      <c r="D192" s="190"/>
      <c r="E192" s="190"/>
      <c r="F192" s="190"/>
      <c r="G192" s="190"/>
      <c r="H192" s="190"/>
      <c r="I192" s="2275"/>
      <c r="J192" s="1715"/>
      <c r="K192" s="1715"/>
      <c r="L192" s="1715"/>
      <c r="M192" s="1715"/>
      <c r="N192" s="190"/>
      <c r="O192" s="1841"/>
      <c r="P192" s="1841"/>
      <c r="Q192" s="2272"/>
    </row>
    <row r="193" spans="2:18" x14ac:dyDescent="0.2">
      <c r="B193" s="2262"/>
      <c r="C193" s="190"/>
      <c r="D193" s="190"/>
      <c r="E193" s="190"/>
      <c r="F193" s="190"/>
      <c r="G193" s="190"/>
      <c r="H193" s="190"/>
      <c r="I193" s="2275"/>
      <c r="J193" s="1715"/>
      <c r="K193" s="1715"/>
      <c r="L193" s="1715"/>
      <c r="M193" s="1716"/>
      <c r="N193" s="190"/>
      <c r="O193" s="1841"/>
      <c r="P193" s="1841"/>
      <c r="Q193" s="2272"/>
    </row>
    <row r="194" spans="2:18" x14ac:dyDescent="0.2">
      <c r="B194" s="2262"/>
      <c r="C194" s="190"/>
      <c r="D194" s="190"/>
      <c r="E194" s="190"/>
      <c r="F194" s="190"/>
      <c r="G194" s="190"/>
      <c r="H194" s="190"/>
      <c r="I194" s="2275"/>
      <c r="J194" s="1715"/>
      <c r="K194" s="1715"/>
      <c r="L194" s="1715"/>
      <c r="M194" s="1716"/>
      <c r="N194" s="190"/>
      <c r="O194" s="1841"/>
      <c r="P194" s="1841"/>
      <c r="Q194" s="2272"/>
    </row>
    <row r="195" spans="2:18" x14ac:dyDescent="0.2">
      <c r="B195" s="2262"/>
      <c r="C195" s="190"/>
      <c r="D195" s="190"/>
      <c r="E195" s="190"/>
      <c r="F195" s="190"/>
      <c r="G195" s="190"/>
      <c r="H195" s="190"/>
      <c r="I195" s="2275"/>
      <c r="J195" s="1715"/>
      <c r="K195" s="1716"/>
      <c r="L195" s="1716"/>
      <c r="M195" s="1716"/>
      <c r="N195" s="190"/>
      <c r="O195" s="1841"/>
      <c r="P195" s="1841"/>
      <c r="Q195" s="2272"/>
    </row>
    <row r="196" spans="2:18" x14ac:dyDescent="0.2">
      <c r="B196" s="2262"/>
      <c r="C196" s="190"/>
      <c r="D196" s="190"/>
      <c r="E196" s="190"/>
      <c r="F196" s="190"/>
      <c r="G196" s="190"/>
      <c r="H196" s="190"/>
      <c r="I196" s="2277"/>
      <c r="J196" s="1716"/>
      <c r="K196" s="1715"/>
      <c r="L196" s="1715"/>
      <c r="M196" s="1715"/>
      <c r="N196" s="190"/>
      <c r="O196" s="1841"/>
      <c r="P196" s="1841"/>
      <c r="Q196" s="2272"/>
    </row>
    <row r="197" spans="2:18" x14ac:dyDescent="0.2">
      <c r="B197" s="2262"/>
      <c r="C197" s="1292"/>
      <c r="D197" s="1292"/>
      <c r="E197" s="190"/>
      <c r="F197" s="1841"/>
      <c r="G197" s="190"/>
      <c r="H197" s="190"/>
      <c r="I197" s="190"/>
      <c r="J197" s="190"/>
      <c r="K197" s="190"/>
      <c r="L197" s="190"/>
      <c r="M197" s="190"/>
      <c r="N197" s="190"/>
      <c r="O197" s="1841"/>
      <c r="P197" s="1841"/>
      <c r="Q197" s="2272"/>
    </row>
    <row r="198" spans="2:18" x14ac:dyDescent="0.2">
      <c r="B198" s="2262"/>
      <c r="C198" s="1292"/>
      <c r="D198" s="1292"/>
      <c r="E198" s="190"/>
      <c r="F198" s="2263"/>
      <c r="G198" s="190"/>
      <c r="H198" s="190"/>
      <c r="I198" s="190"/>
      <c r="J198" s="190"/>
      <c r="K198" s="190"/>
      <c r="L198" s="190"/>
      <c r="M198" s="190"/>
      <c r="N198" s="190"/>
      <c r="O198" s="1841"/>
      <c r="P198" s="1841"/>
      <c r="Q198" s="2272"/>
    </row>
    <row r="199" spans="2:18" ht="16" thickBot="1" x14ac:dyDescent="0.25">
      <c r="B199" s="2262"/>
      <c r="C199" s="1292"/>
      <c r="D199" s="1292"/>
      <c r="E199" s="190"/>
      <c r="F199" s="1841"/>
      <c r="G199" s="190"/>
      <c r="H199" s="190"/>
      <c r="I199" s="190"/>
      <c r="J199" s="190"/>
      <c r="K199" s="190"/>
      <c r="L199" s="190"/>
      <c r="M199" s="190"/>
      <c r="N199" s="190"/>
      <c r="O199" s="1841"/>
      <c r="P199" s="1841"/>
      <c r="Q199" s="2272"/>
    </row>
    <row r="200" spans="2:18" ht="15.75" customHeight="1" thickBot="1" x14ac:dyDescent="0.25">
      <c r="B200" s="2262"/>
      <c r="C200" s="3473" t="s">
        <v>791</v>
      </c>
      <c r="D200" s="3474"/>
      <c r="E200" s="3474"/>
      <c r="F200" s="3474"/>
      <c r="G200" s="3474"/>
      <c r="H200" s="3475"/>
      <c r="I200" s="190"/>
      <c r="J200" s="3473" t="s">
        <v>792</v>
      </c>
      <c r="K200" s="3474"/>
      <c r="L200" s="3474"/>
      <c r="M200" s="3474"/>
      <c r="N200" s="3474"/>
      <c r="O200" s="3475"/>
      <c r="Q200" s="2272"/>
    </row>
    <row r="201" spans="2:18" x14ac:dyDescent="0.2">
      <c r="B201" s="2262"/>
      <c r="C201" s="2298"/>
      <c r="D201" s="2279" t="s">
        <v>5202</v>
      </c>
      <c r="E201" s="2279" t="s">
        <v>5203</v>
      </c>
      <c r="F201" s="2279" t="s">
        <v>5204</v>
      </c>
      <c r="G201" s="2279" t="s">
        <v>5759</v>
      </c>
      <c r="H201" s="2248" t="s">
        <v>5760</v>
      </c>
      <c r="I201" s="190"/>
      <c r="J201" s="2298"/>
      <c r="K201" s="2279" t="s">
        <v>5202</v>
      </c>
      <c r="L201" s="2279" t="s">
        <v>5203</v>
      </c>
      <c r="M201" s="2279" t="s">
        <v>5204</v>
      </c>
      <c r="N201" s="2279" t="s">
        <v>5759</v>
      </c>
      <c r="O201" s="2248" t="s">
        <v>5760</v>
      </c>
      <c r="Q201" s="2272"/>
    </row>
    <row r="202" spans="2:18" x14ac:dyDescent="0.2">
      <c r="B202" s="2262"/>
      <c r="C202" s="2299" t="s">
        <v>284</v>
      </c>
      <c r="D202" s="2283">
        <v>656</v>
      </c>
      <c r="E202" s="2283">
        <v>654</v>
      </c>
      <c r="F202" s="2283">
        <v>603</v>
      </c>
      <c r="G202" s="2283">
        <v>589</v>
      </c>
      <c r="H202" s="2300">
        <v>584</v>
      </c>
      <c r="I202" s="190"/>
      <c r="J202" s="2299" t="s">
        <v>284</v>
      </c>
      <c r="K202" s="2283">
        <v>91</v>
      </c>
      <c r="L202" s="2283">
        <v>78</v>
      </c>
      <c r="M202" s="2283">
        <v>71</v>
      </c>
      <c r="N202" s="2283">
        <v>64</v>
      </c>
      <c r="O202" s="2300">
        <v>86</v>
      </c>
      <c r="Q202" s="2272"/>
    </row>
    <row r="203" spans="2:18" ht="15.75" customHeight="1" x14ac:dyDescent="0.2">
      <c r="B203" s="2262"/>
      <c r="C203" s="2299" t="s">
        <v>285</v>
      </c>
      <c r="D203" s="2283">
        <v>585</v>
      </c>
      <c r="E203" s="2283">
        <v>540</v>
      </c>
      <c r="F203" s="2283">
        <v>403</v>
      </c>
      <c r="G203" s="2283">
        <v>474</v>
      </c>
      <c r="H203" s="2300">
        <v>456</v>
      </c>
      <c r="I203" s="190"/>
      <c r="J203" s="2299" t="s">
        <v>285</v>
      </c>
      <c r="K203" s="2283">
        <v>72</v>
      </c>
      <c r="L203" s="2283">
        <v>63</v>
      </c>
      <c r="M203" s="2283">
        <v>58</v>
      </c>
      <c r="N203" s="2283">
        <v>55</v>
      </c>
      <c r="O203" s="2300">
        <v>64</v>
      </c>
      <c r="Q203" s="2272"/>
    </row>
    <row r="204" spans="2:18" x14ac:dyDescent="0.2">
      <c r="B204" s="2262"/>
      <c r="C204" s="2299" t="s">
        <v>286</v>
      </c>
      <c r="D204" s="2283">
        <v>592</v>
      </c>
      <c r="E204" s="2283">
        <v>550</v>
      </c>
      <c r="F204" s="2283">
        <v>535</v>
      </c>
      <c r="G204" s="2283">
        <v>513</v>
      </c>
      <c r="H204" s="2300">
        <v>501</v>
      </c>
      <c r="I204" s="190"/>
      <c r="J204" s="2299" t="s">
        <v>286</v>
      </c>
      <c r="K204" s="2283">
        <v>73</v>
      </c>
      <c r="L204" s="2283">
        <v>70</v>
      </c>
      <c r="M204" s="2283">
        <v>64</v>
      </c>
      <c r="N204" s="2283">
        <v>59</v>
      </c>
      <c r="O204" s="2300">
        <v>72</v>
      </c>
      <c r="Q204" s="2272"/>
    </row>
    <row r="205" spans="2:18" x14ac:dyDescent="0.2">
      <c r="B205" s="2262"/>
      <c r="C205" s="2299" t="s">
        <v>324</v>
      </c>
      <c r="D205" s="2283">
        <v>635</v>
      </c>
      <c r="E205" s="2283">
        <v>574</v>
      </c>
      <c r="F205" s="2283">
        <v>528</v>
      </c>
      <c r="G205" s="2283">
        <v>525</v>
      </c>
      <c r="H205" s="2300">
        <v>507</v>
      </c>
      <c r="I205" s="190"/>
      <c r="J205" s="2299" t="s">
        <v>324</v>
      </c>
      <c r="K205" s="2283">
        <v>75</v>
      </c>
      <c r="L205" s="2283">
        <v>66</v>
      </c>
      <c r="M205" s="2283">
        <v>59</v>
      </c>
      <c r="N205" s="2283">
        <v>56</v>
      </c>
      <c r="O205" s="2300">
        <v>56</v>
      </c>
      <c r="Q205" s="2272"/>
    </row>
    <row r="206" spans="2:18" ht="16" thickBot="1" x14ac:dyDescent="0.25">
      <c r="B206" s="2262"/>
      <c r="C206" s="2301" t="s">
        <v>325</v>
      </c>
      <c r="D206" s="2302">
        <v>631</v>
      </c>
      <c r="E206" s="2302">
        <v>593</v>
      </c>
      <c r="F206" s="2302">
        <v>527</v>
      </c>
      <c r="G206" s="2302">
        <v>537</v>
      </c>
      <c r="H206" s="2303">
        <v>524</v>
      </c>
      <c r="I206" s="190"/>
      <c r="J206" s="2301" t="s">
        <v>325</v>
      </c>
      <c r="K206" s="2302">
        <v>78</v>
      </c>
      <c r="L206" s="2302">
        <v>68</v>
      </c>
      <c r="M206" s="2302">
        <v>62</v>
      </c>
      <c r="N206" s="2302">
        <v>58</v>
      </c>
      <c r="O206" s="2303">
        <v>68</v>
      </c>
      <c r="Q206" s="2272"/>
    </row>
    <row r="207" spans="2:18" x14ac:dyDescent="0.2">
      <c r="B207" s="2262"/>
      <c r="C207" s="190"/>
      <c r="D207" s="190"/>
      <c r="E207" s="190"/>
      <c r="F207" s="190"/>
      <c r="G207" s="190"/>
      <c r="H207" s="190"/>
      <c r="I207" s="190"/>
      <c r="J207" s="190"/>
      <c r="K207" s="190"/>
      <c r="L207" s="190"/>
      <c r="M207" s="190"/>
      <c r="N207" s="190"/>
      <c r="O207" s="1841"/>
      <c r="P207" s="1841"/>
      <c r="Q207" s="2272"/>
    </row>
    <row r="208" spans="2:18" ht="16" thickBot="1" x14ac:dyDescent="0.25">
      <c r="B208" s="2266"/>
      <c r="C208" s="2267"/>
      <c r="D208" s="2267"/>
      <c r="E208" s="2267"/>
      <c r="F208" s="2267"/>
      <c r="G208" s="2267"/>
      <c r="H208" s="2267"/>
      <c r="I208" s="2267"/>
      <c r="J208" s="2267"/>
      <c r="K208" s="2267"/>
      <c r="L208" s="2267"/>
      <c r="M208" s="2267"/>
      <c r="N208" s="2267"/>
      <c r="O208" s="2267"/>
      <c r="P208" s="2267"/>
      <c r="Q208" s="2295"/>
      <c r="R208" s="2238"/>
    </row>
    <row r="209" spans="2:18" ht="12" customHeight="1" x14ac:dyDescent="0.2">
      <c r="B209" s="2270"/>
      <c r="C209" s="1289"/>
      <c r="D209" s="1289"/>
      <c r="E209" s="1289"/>
      <c r="F209" s="1289"/>
      <c r="G209" s="1289"/>
      <c r="H209" s="2271"/>
      <c r="I209" s="1289"/>
      <c r="J209" s="1289"/>
      <c r="K209" s="1289"/>
      <c r="L209" s="2271"/>
      <c r="M209" s="2271"/>
      <c r="N209" s="2271"/>
      <c r="O209" s="2271"/>
      <c r="P209" s="2305"/>
      <c r="Q209" s="2296"/>
      <c r="R209" s="2237"/>
    </row>
    <row r="210" spans="2:18" ht="12" customHeight="1" x14ac:dyDescent="0.2">
      <c r="B210" s="2273"/>
      <c r="C210" s="1292"/>
      <c r="D210" s="1292"/>
      <c r="E210" s="1292"/>
      <c r="F210" s="1292"/>
      <c r="G210" s="1292"/>
      <c r="H210" s="1841"/>
      <c r="I210" s="1292"/>
      <c r="J210" s="1292"/>
      <c r="K210" s="1292"/>
      <c r="L210" s="1841"/>
      <c r="M210" s="1841"/>
      <c r="N210" s="1841"/>
      <c r="O210" s="1841"/>
      <c r="P210" s="1841"/>
      <c r="Q210" s="2272"/>
    </row>
    <row r="211" spans="2:18" ht="12" customHeight="1" x14ac:dyDescent="0.2">
      <c r="B211" s="2273"/>
      <c r="C211" s="1292"/>
      <c r="D211" s="1292"/>
      <c r="E211" s="1292"/>
      <c r="F211" s="1292"/>
      <c r="G211" s="1292"/>
      <c r="H211" s="1841"/>
      <c r="I211" s="1292"/>
      <c r="J211" s="1292"/>
      <c r="K211" s="1292"/>
      <c r="L211" s="1841"/>
      <c r="M211" s="1841"/>
      <c r="N211" s="1841"/>
      <c r="O211" s="1841"/>
      <c r="P211" s="1841"/>
      <c r="Q211" s="2272"/>
    </row>
    <row r="212" spans="2:18" ht="12" customHeight="1" x14ac:dyDescent="0.2">
      <c r="B212" s="2273"/>
      <c r="C212" s="1292"/>
      <c r="D212" s="1292"/>
      <c r="E212" s="1292"/>
      <c r="F212" s="1292"/>
      <c r="G212" s="1292"/>
      <c r="H212" s="1841"/>
      <c r="I212" s="1292"/>
      <c r="J212" s="1292"/>
      <c r="K212" s="1292"/>
      <c r="L212" s="1841"/>
      <c r="M212" s="1841"/>
      <c r="N212" s="1841"/>
      <c r="O212" s="1841"/>
      <c r="P212" s="1841"/>
      <c r="Q212" s="2272"/>
    </row>
    <row r="213" spans="2:18" ht="12" customHeight="1" x14ac:dyDescent="0.2">
      <c r="B213" s="2273"/>
      <c r="C213" s="1292"/>
      <c r="D213" s="1292"/>
      <c r="E213" s="1292"/>
      <c r="F213" s="1292"/>
      <c r="G213" s="1292"/>
      <c r="H213" s="1841"/>
      <c r="I213" s="1292"/>
      <c r="J213" s="1292"/>
      <c r="K213" s="1292"/>
      <c r="L213" s="1841"/>
      <c r="M213" s="1841"/>
      <c r="N213" s="1841"/>
      <c r="O213" s="1841"/>
      <c r="P213" s="1841"/>
      <c r="Q213" s="2272"/>
    </row>
    <row r="214" spans="2:18" ht="12" customHeight="1" x14ac:dyDescent="0.2">
      <c r="B214" s="2273"/>
      <c r="C214" s="1292"/>
      <c r="D214" s="1292"/>
      <c r="E214" s="1292"/>
      <c r="F214" s="1292"/>
      <c r="G214" s="1292"/>
      <c r="H214" s="1841"/>
      <c r="I214" s="1292"/>
      <c r="J214" s="1292"/>
      <c r="K214" s="1292"/>
      <c r="L214" s="1841"/>
      <c r="M214" s="1841"/>
      <c r="N214" s="1841"/>
      <c r="O214" s="1841"/>
      <c r="P214" s="1841"/>
      <c r="Q214" s="2272"/>
    </row>
    <row r="215" spans="2:18" ht="12" customHeight="1" x14ac:dyDescent="0.2">
      <c r="B215" s="2273"/>
      <c r="C215" s="1292"/>
      <c r="D215" s="1292"/>
      <c r="E215" s="1292"/>
      <c r="F215" s="1292"/>
      <c r="G215" s="1292"/>
      <c r="H215" s="1841"/>
      <c r="I215" s="1292"/>
      <c r="J215" s="1292"/>
      <c r="K215" s="1292"/>
      <c r="L215" s="1841"/>
      <c r="M215" s="1841"/>
      <c r="N215" s="1841"/>
      <c r="O215" s="1841"/>
      <c r="P215" s="1841"/>
      <c r="Q215" s="2272"/>
    </row>
    <row r="216" spans="2:18" ht="12" customHeight="1" x14ac:dyDescent="0.2">
      <c r="B216" s="2273"/>
      <c r="C216" s="1292"/>
      <c r="D216" s="1292"/>
      <c r="E216" s="1292"/>
      <c r="F216" s="1292"/>
      <c r="G216" s="1292"/>
      <c r="H216" s="1841"/>
      <c r="I216" s="1292"/>
      <c r="J216" s="1292"/>
      <c r="K216" s="1292"/>
      <c r="L216" s="1841"/>
      <c r="M216" s="1841"/>
      <c r="N216" s="1841"/>
      <c r="O216" s="1841"/>
      <c r="P216" s="1841"/>
      <c r="Q216" s="2272"/>
    </row>
    <row r="217" spans="2:18" ht="12" customHeight="1" x14ac:dyDescent="0.2">
      <c r="B217" s="2274"/>
      <c r="C217" s="1292"/>
      <c r="D217" s="1292"/>
      <c r="E217" s="1292"/>
      <c r="F217" s="1292"/>
      <c r="G217" s="1292"/>
      <c r="H217" s="1841"/>
      <c r="I217" s="1292"/>
      <c r="J217" s="1292"/>
      <c r="K217" s="1292"/>
      <c r="L217" s="1841"/>
      <c r="M217" s="1841"/>
      <c r="N217" s="1841"/>
      <c r="O217" s="1841"/>
      <c r="P217" s="1841"/>
      <c r="Q217" s="2272"/>
    </row>
    <row r="218" spans="2:18" ht="12" customHeight="1" x14ac:dyDescent="0.2">
      <c r="B218" s="2274"/>
      <c r="C218" s="1292"/>
      <c r="D218" s="1292"/>
      <c r="E218" s="1292"/>
      <c r="F218" s="1292"/>
      <c r="G218" s="1292"/>
      <c r="H218" s="1841"/>
      <c r="I218" s="1292"/>
      <c r="J218" s="1292"/>
      <c r="K218" s="1292"/>
      <c r="L218" s="1841"/>
      <c r="M218" s="1841"/>
      <c r="N218" s="1841"/>
      <c r="O218" s="1841"/>
      <c r="P218" s="1841"/>
      <c r="Q218" s="2272"/>
    </row>
    <row r="219" spans="2:18" x14ac:dyDescent="0.2">
      <c r="B219" s="2262"/>
      <c r="C219" s="190"/>
      <c r="D219" s="190"/>
      <c r="E219" s="190"/>
      <c r="F219" s="190"/>
      <c r="G219" s="190"/>
      <c r="H219" s="1292"/>
      <c r="I219" s="2839"/>
      <c r="J219" s="2839"/>
      <c r="K219" s="2839"/>
      <c r="L219" s="2839"/>
      <c r="M219" s="2839"/>
      <c r="N219" s="1292"/>
      <c r="O219" s="1841"/>
      <c r="P219" s="1841"/>
      <c r="Q219" s="2272"/>
    </row>
    <row r="220" spans="2:18" x14ac:dyDescent="0.2">
      <c r="B220" s="2262"/>
      <c r="C220" s="190"/>
      <c r="D220" s="190"/>
      <c r="E220" s="190"/>
      <c r="F220" s="190"/>
      <c r="G220" s="190"/>
      <c r="H220" s="190"/>
      <c r="I220" s="1292"/>
      <c r="J220" s="1714"/>
      <c r="K220" s="1714"/>
      <c r="L220" s="1714"/>
      <c r="M220" s="1714"/>
      <c r="N220" s="190"/>
      <c r="O220" s="1841"/>
      <c r="P220" s="1841"/>
      <c r="Q220" s="2272"/>
    </row>
    <row r="221" spans="2:18" x14ac:dyDescent="0.2">
      <c r="B221" s="2262"/>
      <c r="C221" s="190"/>
      <c r="D221" s="190"/>
      <c r="E221" s="190"/>
      <c r="F221" s="190"/>
      <c r="G221" s="190"/>
      <c r="H221" s="190"/>
      <c r="I221" s="2275"/>
      <c r="J221" s="1715"/>
      <c r="K221" s="1715"/>
      <c r="L221" s="1715"/>
      <c r="M221" s="2276"/>
      <c r="N221" s="190"/>
      <c r="O221" s="1841"/>
      <c r="P221" s="1841"/>
      <c r="Q221" s="2272"/>
    </row>
    <row r="222" spans="2:18" x14ac:dyDescent="0.2">
      <c r="B222" s="2262"/>
      <c r="C222" s="190"/>
      <c r="D222" s="190"/>
      <c r="E222" s="190"/>
      <c r="F222" s="190"/>
      <c r="G222" s="190"/>
      <c r="H222" s="190"/>
      <c r="I222" s="2275"/>
      <c r="J222" s="1715"/>
      <c r="K222" s="1715"/>
      <c r="L222" s="1715"/>
      <c r="M222" s="1715"/>
      <c r="N222" s="190"/>
      <c r="O222" s="1841"/>
      <c r="P222" s="1841"/>
      <c r="Q222" s="2272"/>
    </row>
    <row r="223" spans="2:18" x14ac:dyDescent="0.2">
      <c r="B223" s="2262"/>
      <c r="C223" s="190"/>
      <c r="D223" s="190"/>
      <c r="E223" s="190"/>
      <c r="F223" s="190"/>
      <c r="G223" s="190"/>
      <c r="H223" s="190"/>
      <c r="I223" s="2275"/>
      <c r="J223" s="1715"/>
      <c r="K223" s="1715"/>
      <c r="L223" s="1715"/>
      <c r="M223" s="1716"/>
      <c r="N223" s="190"/>
      <c r="O223" s="1841"/>
      <c r="P223" s="1841"/>
      <c r="Q223" s="2272"/>
    </row>
    <row r="224" spans="2:18" x14ac:dyDescent="0.2">
      <c r="B224" s="2262"/>
      <c r="C224" s="190"/>
      <c r="D224" s="190"/>
      <c r="E224" s="190"/>
      <c r="F224" s="190"/>
      <c r="G224" s="190"/>
      <c r="H224" s="190"/>
      <c r="I224" s="2275"/>
      <c r="J224" s="1715"/>
      <c r="K224" s="1715"/>
      <c r="L224" s="1715"/>
      <c r="M224" s="1716"/>
      <c r="N224" s="190"/>
      <c r="O224" s="1841"/>
      <c r="P224" s="1841"/>
      <c r="Q224" s="2272"/>
    </row>
    <row r="225" spans="2:18" x14ac:dyDescent="0.2">
      <c r="B225" s="2262"/>
      <c r="C225" s="190"/>
      <c r="D225" s="190"/>
      <c r="E225" s="190"/>
      <c r="F225" s="190"/>
      <c r="G225" s="190"/>
      <c r="H225" s="190"/>
      <c r="I225" s="2275"/>
      <c r="J225" s="1715"/>
      <c r="K225" s="1716"/>
      <c r="L225" s="1716"/>
      <c r="M225" s="1716"/>
      <c r="N225" s="190"/>
      <c r="O225" s="1841"/>
      <c r="P225" s="1841"/>
      <c r="Q225" s="2272"/>
    </row>
    <row r="226" spans="2:18" x14ac:dyDescent="0.2">
      <c r="B226" s="2262"/>
      <c r="C226" s="190"/>
      <c r="D226" s="190"/>
      <c r="E226" s="190"/>
      <c r="F226" s="190"/>
      <c r="G226" s="190"/>
      <c r="H226" s="190"/>
      <c r="I226" s="2277"/>
      <c r="J226" s="1716"/>
      <c r="K226" s="1715"/>
      <c r="L226" s="1715"/>
      <c r="M226" s="1715"/>
      <c r="N226" s="190"/>
      <c r="O226" s="1841"/>
      <c r="P226" s="1841"/>
      <c r="Q226" s="2272"/>
    </row>
    <row r="227" spans="2:18" x14ac:dyDescent="0.2">
      <c r="B227" s="2262"/>
      <c r="C227" s="1292"/>
      <c r="D227" s="1292"/>
      <c r="E227" s="190"/>
      <c r="F227" s="1841"/>
      <c r="G227" s="190"/>
      <c r="H227" s="190"/>
      <c r="I227" s="190"/>
      <c r="J227" s="190"/>
      <c r="K227" s="190"/>
      <c r="L227" s="190"/>
      <c r="M227" s="190"/>
      <c r="N227" s="190"/>
      <c r="O227" s="1841"/>
      <c r="P227" s="1841"/>
      <c r="Q227" s="2272"/>
    </row>
    <row r="228" spans="2:18" x14ac:dyDescent="0.2">
      <c r="B228" s="2262"/>
      <c r="C228" s="1292"/>
      <c r="D228" s="1292"/>
      <c r="E228" s="190"/>
      <c r="F228" s="2263"/>
      <c r="G228" s="190"/>
      <c r="H228" s="190"/>
      <c r="I228" s="190"/>
      <c r="J228" s="190"/>
      <c r="K228" s="190"/>
      <c r="L228" s="190"/>
      <c r="M228" s="190"/>
      <c r="N228" s="190"/>
      <c r="O228" s="1841"/>
      <c r="P228" s="1841"/>
      <c r="Q228" s="2272"/>
    </row>
    <row r="229" spans="2:18" x14ac:dyDescent="0.2">
      <c r="B229" s="2262"/>
      <c r="C229" s="1292" t="s">
        <v>793</v>
      </c>
      <c r="D229" s="1292"/>
      <c r="E229" s="190"/>
      <c r="F229" s="1841"/>
      <c r="G229" s="190"/>
      <c r="H229" s="190"/>
      <c r="I229" s="190"/>
      <c r="J229" s="190"/>
      <c r="K229" s="190"/>
      <c r="L229" s="190"/>
      <c r="M229" s="190"/>
      <c r="N229" s="190"/>
      <c r="O229" s="1841"/>
      <c r="P229" s="1841"/>
      <c r="Q229" s="2272"/>
    </row>
    <row r="230" spans="2:18" ht="16" thickBot="1" x14ac:dyDescent="0.25">
      <c r="B230" s="2262"/>
      <c r="C230" s="1292"/>
      <c r="D230" s="1292"/>
      <c r="E230" s="190"/>
      <c r="F230" s="1841"/>
      <c r="G230" s="190"/>
      <c r="H230" s="190"/>
      <c r="I230" s="190"/>
      <c r="J230" s="190"/>
      <c r="K230" s="190"/>
      <c r="L230" s="190"/>
      <c r="M230" s="190"/>
      <c r="N230" s="190"/>
      <c r="O230" s="1841"/>
      <c r="P230" s="1841"/>
      <c r="Q230" s="2272"/>
    </row>
    <row r="231" spans="2:18" ht="15.75" customHeight="1" thickBot="1" x14ac:dyDescent="0.25">
      <c r="B231" s="2262"/>
      <c r="C231" s="3473" t="s">
        <v>794</v>
      </c>
      <c r="D231" s="3474"/>
      <c r="E231" s="3474"/>
      <c r="F231" s="3474"/>
      <c r="G231" s="3474"/>
      <c r="H231" s="3475"/>
      <c r="I231" s="190"/>
      <c r="J231" s="3473" t="s">
        <v>795</v>
      </c>
      <c r="K231" s="3474"/>
      <c r="L231" s="3474"/>
      <c r="M231" s="3474"/>
      <c r="N231" s="3474"/>
      <c r="O231" s="3475"/>
      <c r="Q231" s="2272"/>
    </row>
    <row r="232" spans="2:18" x14ac:dyDescent="0.2">
      <c r="B232" s="2262"/>
      <c r="C232" s="2298"/>
      <c r="D232" s="2279" t="s">
        <v>5202</v>
      </c>
      <c r="E232" s="2279" t="s">
        <v>5203</v>
      </c>
      <c r="F232" s="2279" t="s">
        <v>5204</v>
      </c>
      <c r="G232" s="2279" t="s">
        <v>5759</v>
      </c>
      <c r="H232" s="2248" t="s">
        <v>5760</v>
      </c>
      <c r="I232" s="190"/>
      <c r="J232" s="2298"/>
      <c r="K232" s="2279" t="s">
        <v>5202</v>
      </c>
      <c r="L232" s="2279" t="s">
        <v>5203</v>
      </c>
      <c r="M232" s="2279" t="s">
        <v>5204</v>
      </c>
      <c r="N232" s="2279" t="s">
        <v>5759</v>
      </c>
      <c r="O232" s="2248" t="s">
        <v>5760</v>
      </c>
      <c r="Q232" s="2272"/>
    </row>
    <row r="233" spans="2:18" x14ac:dyDescent="0.2">
      <c r="B233" s="2262"/>
      <c r="C233" s="2299" t="s">
        <v>796</v>
      </c>
      <c r="D233" s="2283">
        <v>521</v>
      </c>
      <c r="E233" s="2283">
        <v>491</v>
      </c>
      <c r="F233" s="2283">
        <v>454</v>
      </c>
      <c r="G233" s="2283">
        <v>461</v>
      </c>
      <c r="H233" s="2300">
        <v>447</v>
      </c>
      <c r="I233" s="190"/>
      <c r="J233" s="2299" t="s">
        <v>796</v>
      </c>
      <c r="K233" s="2283">
        <v>160</v>
      </c>
      <c r="L233" s="2283">
        <v>152</v>
      </c>
      <c r="M233" s="2283">
        <v>185</v>
      </c>
      <c r="N233" s="2283">
        <v>201</v>
      </c>
      <c r="O233" s="2300">
        <v>205</v>
      </c>
      <c r="Q233" s="2272"/>
    </row>
    <row r="234" spans="2:18" ht="15.75" customHeight="1" x14ac:dyDescent="0.2">
      <c r="B234" s="2262"/>
      <c r="C234" s="2299" t="s">
        <v>797</v>
      </c>
      <c r="D234" s="2283">
        <v>363</v>
      </c>
      <c r="E234" s="2283">
        <v>358</v>
      </c>
      <c r="F234" s="2283">
        <v>362</v>
      </c>
      <c r="G234" s="2283">
        <v>371</v>
      </c>
      <c r="H234" s="2300">
        <v>372</v>
      </c>
      <c r="I234" s="190"/>
      <c r="J234" s="2299" t="s">
        <v>797</v>
      </c>
      <c r="K234" s="2283">
        <v>179</v>
      </c>
      <c r="L234" s="2283">
        <v>183</v>
      </c>
      <c r="M234" s="2283">
        <v>201</v>
      </c>
      <c r="N234" s="2283">
        <v>208</v>
      </c>
      <c r="O234" s="2300">
        <v>214</v>
      </c>
      <c r="Q234" s="2272"/>
    </row>
    <row r="235" spans="2:18" x14ac:dyDescent="0.2">
      <c r="B235" s="2262"/>
      <c r="C235" s="2299" t="s">
        <v>798</v>
      </c>
      <c r="D235" s="2283">
        <v>885</v>
      </c>
      <c r="E235" s="2283">
        <v>849</v>
      </c>
      <c r="F235" s="2283">
        <v>816</v>
      </c>
      <c r="G235" s="2283">
        <v>832</v>
      </c>
      <c r="H235" s="2300">
        <v>818</v>
      </c>
      <c r="I235" s="190"/>
      <c r="J235" s="2299" t="s">
        <v>798</v>
      </c>
      <c r="K235" s="2283">
        <v>339</v>
      </c>
      <c r="L235" s="2283">
        <v>335</v>
      </c>
      <c r="M235" s="2283">
        <v>385</v>
      </c>
      <c r="N235" s="2283">
        <v>409</v>
      </c>
      <c r="O235" s="2300">
        <v>419</v>
      </c>
      <c r="Q235" s="2272"/>
    </row>
    <row r="236" spans="2:18" ht="16" thickBot="1" x14ac:dyDescent="0.25">
      <c r="B236" s="2262"/>
      <c r="C236" s="2301" t="s">
        <v>799</v>
      </c>
      <c r="D236" s="2302">
        <v>41</v>
      </c>
      <c r="E236" s="2302">
        <v>37</v>
      </c>
      <c r="F236" s="2302">
        <v>59</v>
      </c>
      <c r="G236" s="2302">
        <v>60</v>
      </c>
      <c r="H236" s="2303">
        <v>62</v>
      </c>
      <c r="I236" s="190"/>
      <c r="J236" s="2301" t="s">
        <v>799</v>
      </c>
      <c r="K236" s="2302">
        <v>18</v>
      </c>
      <c r="L236" s="2302">
        <v>17</v>
      </c>
      <c r="M236" s="2302">
        <v>15</v>
      </c>
      <c r="N236" s="2302">
        <v>14</v>
      </c>
      <c r="O236" s="2303">
        <v>13</v>
      </c>
      <c r="Q236" s="2272"/>
    </row>
    <row r="237" spans="2:18" x14ac:dyDescent="0.2">
      <c r="B237" s="2262"/>
      <c r="C237" s="190"/>
      <c r="D237" s="190"/>
      <c r="E237" s="2306"/>
      <c r="F237" s="2306"/>
      <c r="G237" s="2306"/>
      <c r="H237" s="2307"/>
      <c r="I237" s="190"/>
      <c r="J237" s="190"/>
      <c r="K237" s="190"/>
      <c r="L237" s="2306"/>
      <c r="M237" s="2306"/>
      <c r="N237" s="2306"/>
      <c r="O237" s="1841"/>
      <c r="P237" s="1292"/>
      <c r="Q237" s="2272"/>
    </row>
    <row r="238" spans="2:18" ht="16" thickBot="1" x14ac:dyDescent="0.25">
      <c r="B238" s="2266"/>
      <c r="C238" s="2267"/>
      <c r="D238" s="2267"/>
      <c r="E238" s="2267"/>
      <c r="F238" s="2267"/>
      <c r="G238" s="2267"/>
      <c r="H238" s="2267"/>
      <c r="I238" s="2267"/>
      <c r="J238" s="2267"/>
      <c r="K238" s="2267"/>
      <c r="L238" s="2267"/>
      <c r="M238" s="2267"/>
      <c r="N238" s="2267"/>
      <c r="O238" s="2267"/>
      <c r="P238" s="2267"/>
      <c r="Q238" s="2295"/>
      <c r="R238" s="2238"/>
    </row>
    <row r="239" spans="2:18" ht="12" customHeight="1" x14ac:dyDescent="0.2">
      <c r="B239" s="2270"/>
      <c r="C239" s="1289"/>
      <c r="D239" s="1289"/>
      <c r="E239" s="1289"/>
      <c r="F239" s="1289"/>
      <c r="G239" s="1289"/>
      <c r="H239" s="2271"/>
      <c r="I239" s="1289"/>
      <c r="J239" s="1289"/>
      <c r="K239" s="1289"/>
      <c r="L239" s="2271"/>
      <c r="M239" s="2271"/>
      <c r="N239" s="2271"/>
      <c r="O239" s="2271"/>
      <c r="P239" s="2305"/>
      <c r="Q239" s="2296"/>
      <c r="R239" s="2237"/>
    </row>
    <row r="240" spans="2:18" ht="12" customHeight="1" x14ac:dyDescent="0.2">
      <c r="B240" s="2273"/>
      <c r="C240" s="1292"/>
      <c r="D240" s="1292"/>
      <c r="E240" s="1292"/>
      <c r="F240" s="1292"/>
      <c r="G240" s="1292"/>
      <c r="H240" s="1841"/>
      <c r="I240" s="1292"/>
      <c r="J240" s="1292"/>
      <c r="K240" s="1292"/>
      <c r="L240" s="1841"/>
      <c r="M240" s="1841"/>
      <c r="N240" s="1841"/>
      <c r="O240" s="1841"/>
      <c r="P240" s="1841"/>
      <c r="Q240" s="2272"/>
    </row>
    <row r="241" spans="2:17" ht="12" customHeight="1" x14ac:dyDescent="0.2">
      <c r="B241" s="2273"/>
      <c r="C241" s="1292"/>
      <c r="D241" s="1292"/>
      <c r="E241" s="1292"/>
      <c r="F241" s="1292"/>
      <c r="G241" s="1292"/>
      <c r="H241" s="1841"/>
      <c r="I241" s="1292"/>
      <c r="J241" s="1292"/>
      <c r="K241" s="1292"/>
      <c r="L241" s="1841"/>
      <c r="M241" s="1841"/>
      <c r="N241" s="1841"/>
      <c r="O241" s="1841"/>
      <c r="P241" s="1841"/>
      <c r="Q241" s="2272"/>
    </row>
    <row r="242" spans="2:17" ht="12" customHeight="1" x14ac:dyDescent="0.2">
      <c r="B242" s="2273"/>
      <c r="C242" s="1292"/>
      <c r="D242" s="1292"/>
      <c r="E242" s="1292"/>
      <c r="F242" s="1292"/>
      <c r="G242" s="1292"/>
      <c r="H242" s="1841"/>
      <c r="I242" s="1292"/>
      <c r="J242" s="1292"/>
      <c r="K242" s="1292"/>
      <c r="L242" s="1841"/>
      <c r="M242" s="1841"/>
      <c r="N242" s="1841"/>
      <c r="O242" s="1841"/>
      <c r="P242" s="1292"/>
      <c r="Q242" s="2272"/>
    </row>
    <row r="243" spans="2:17" ht="12" customHeight="1" x14ac:dyDescent="0.2">
      <c r="B243" s="2273"/>
      <c r="C243" s="1292"/>
      <c r="D243" s="1292"/>
      <c r="E243" s="1292"/>
      <c r="F243" s="1292"/>
      <c r="G243" s="1292"/>
      <c r="H243" s="1841"/>
      <c r="I243" s="1292"/>
      <c r="J243" s="1292"/>
      <c r="K243" s="1292"/>
      <c r="L243" s="1841"/>
      <c r="M243" s="1841"/>
      <c r="N243" s="1841"/>
      <c r="O243" s="1841"/>
      <c r="P243" s="1292"/>
      <c r="Q243" s="2272"/>
    </row>
    <row r="244" spans="2:17" ht="12" customHeight="1" x14ac:dyDescent="0.2">
      <c r="B244" s="2273"/>
      <c r="C244" s="1292"/>
      <c r="D244" s="1292"/>
      <c r="E244" s="1292"/>
      <c r="F244" s="1292"/>
      <c r="G244" s="1292"/>
      <c r="H244" s="1841"/>
      <c r="I244" s="1292"/>
      <c r="J244" s="1292"/>
      <c r="K244" s="1292"/>
      <c r="L244" s="1841"/>
      <c r="M244" s="1841"/>
      <c r="N244" s="1841"/>
      <c r="O244" s="1841"/>
      <c r="P244" s="1292"/>
      <c r="Q244" s="2272"/>
    </row>
    <row r="245" spans="2:17" ht="12" customHeight="1" x14ac:dyDescent="0.2">
      <c r="B245" s="2273"/>
      <c r="C245" s="1292"/>
      <c r="D245" s="1292"/>
      <c r="E245" s="1292"/>
      <c r="F245" s="1292"/>
      <c r="G245" s="1292"/>
      <c r="H245" s="1841"/>
      <c r="I245" s="1292"/>
      <c r="J245" s="1292"/>
      <c r="K245" s="1292"/>
      <c r="L245" s="1841"/>
      <c r="M245" s="1841"/>
      <c r="N245" s="1841"/>
      <c r="O245" s="1841"/>
      <c r="P245" s="1292"/>
      <c r="Q245" s="2272"/>
    </row>
    <row r="246" spans="2:17" ht="12" customHeight="1" x14ac:dyDescent="0.2">
      <c r="B246" s="2273"/>
      <c r="C246" s="1292"/>
      <c r="D246" s="1292"/>
      <c r="E246" s="1292"/>
      <c r="F246" s="1292"/>
      <c r="G246" s="1292"/>
      <c r="H246" s="1841"/>
      <c r="I246" s="1292"/>
      <c r="J246" s="1292"/>
      <c r="K246" s="1292"/>
      <c r="L246" s="1841"/>
      <c r="M246" s="1841"/>
      <c r="N246" s="1841"/>
      <c r="O246" s="1841"/>
      <c r="P246" s="1292"/>
      <c r="Q246" s="2272"/>
    </row>
    <row r="247" spans="2:17" ht="12" customHeight="1" x14ac:dyDescent="0.2">
      <c r="B247" s="2274"/>
      <c r="C247" s="1292"/>
      <c r="D247" s="1292"/>
      <c r="E247" s="1292"/>
      <c r="F247" s="1292"/>
      <c r="G247" s="1292"/>
      <c r="H247" s="1841"/>
      <c r="I247" s="1292"/>
      <c r="J247" s="1292"/>
      <c r="K247" s="1292"/>
      <c r="L247" s="1841"/>
      <c r="M247" s="1841"/>
      <c r="N247" s="1841"/>
      <c r="O247" s="1841"/>
      <c r="P247" s="1292"/>
      <c r="Q247" s="2272"/>
    </row>
    <row r="248" spans="2:17" ht="12" customHeight="1" x14ac:dyDescent="0.2">
      <c r="B248" s="2274"/>
      <c r="C248" s="1292"/>
      <c r="D248" s="1292"/>
      <c r="E248" s="1292"/>
      <c r="F248" s="1292"/>
      <c r="G248" s="1292"/>
      <c r="H248" s="1841"/>
      <c r="I248" s="1292"/>
      <c r="J248" s="1292"/>
      <c r="K248" s="1292"/>
      <c r="L248" s="1841"/>
      <c r="M248" s="1841"/>
      <c r="N248" s="1841"/>
      <c r="O248" s="1841"/>
      <c r="P248" s="1292"/>
      <c r="Q248" s="2272"/>
    </row>
    <row r="249" spans="2:17" x14ac:dyDescent="0.2">
      <c r="B249" s="2262"/>
      <c r="C249" s="190"/>
      <c r="D249" s="190"/>
      <c r="E249" s="190"/>
      <c r="F249" s="190"/>
      <c r="G249" s="190"/>
      <c r="H249" s="1292"/>
      <c r="I249" s="2839"/>
      <c r="J249" s="2839"/>
      <c r="K249" s="2839"/>
      <c r="L249" s="2839"/>
      <c r="M249" s="2839"/>
      <c r="N249" s="1292"/>
      <c r="O249" s="1841"/>
      <c r="P249" s="1292"/>
      <c r="Q249" s="2272"/>
    </row>
    <row r="250" spans="2:17" x14ac:dyDescent="0.2">
      <c r="B250" s="2262"/>
      <c r="C250" s="190"/>
      <c r="D250" s="190"/>
      <c r="E250" s="190"/>
      <c r="F250" s="190"/>
      <c r="G250" s="190"/>
      <c r="H250" s="190"/>
      <c r="I250" s="1292"/>
      <c r="J250" s="1714"/>
      <c r="K250" s="1714"/>
      <c r="L250" s="1714"/>
      <c r="M250" s="1714"/>
      <c r="N250" s="190"/>
      <c r="O250" s="1841"/>
      <c r="P250" s="1292"/>
      <c r="Q250" s="2272"/>
    </row>
    <row r="251" spans="2:17" x14ac:dyDescent="0.2">
      <c r="B251" s="2262"/>
      <c r="C251" s="190"/>
      <c r="D251" s="190"/>
      <c r="E251" s="190"/>
      <c r="F251" s="190"/>
      <c r="G251" s="190"/>
      <c r="H251" s="190"/>
      <c r="I251" s="2275"/>
      <c r="J251" s="1715"/>
      <c r="K251" s="1715"/>
      <c r="L251" s="1715"/>
      <c r="M251" s="2276"/>
      <c r="N251" s="190"/>
      <c r="O251" s="1841"/>
      <c r="P251" s="1292"/>
      <c r="Q251" s="2272"/>
    </row>
    <row r="252" spans="2:17" x14ac:dyDescent="0.2">
      <c r="B252" s="2262"/>
      <c r="C252" s="190"/>
      <c r="D252" s="190"/>
      <c r="E252" s="190"/>
      <c r="F252" s="190"/>
      <c r="G252" s="190"/>
      <c r="H252" s="190"/>
      <c r="I252" s="2275"/>
      <c r="J252" s="1715"/>
      <c r="K252" s="1715"/>
      <c r="L252" s="1715"/>
      <c r="M252" s="1715"/>
      <c r="N252" s="190"/>
      <c r="O252" s="1841"/>
      <c r="P252" s="1292"/>
      <c r="Q252" s="2272"/>
    </row>
    <row r="253" spans="2:17" x14ac:dyDescent="0.2">
      <c r="B253" s="2262"/>
      <c r="C253" s="190"/>
      <c r="D253" s="190"/>
      <c r="E253" s="190"/>
      <c r="F253" s="190"/>
      <c r="G253" s="190"/>
      <c r="H253" s="190"/>
      <c r="I253" s="2275"/>
      <c r="J253" s="1715"/>
      <c r="K253" s="1715"/>
      <c r="L253" s="1715"/>
      <c r="M253" s="1716"/>
      <c r="N253" s="190"/>
      <c r="O253" s="1841"/>
      <c r="P253" s="1292"/>
      <c r="Q253" s="2272"/>
    </row>
    <row r="254" spans="2:17" x14ac:dyDescent="0.2">
      <c r="B254" s="2262"/>
      <c r="C254" s="190"/>
      <c r="D254" s="190"/>
      <c r="E254" s="190"/>
      <c r="F254" s="190"/>
      <c r="G254" s="190"/>
      <c r="H254" s="190"/>
      <c r="I254" s="2275"/>
      <c r="J254" s="1715"/>
      <c r="K254" s="1715"/>
      <c r="L254" s="1715"/>
      <c r="M254" s="1716"/>
      <c r="N254" s="190"/>
      <c r="O254" s="1841"/>
      <c r="P254" s="1292"/>
      <c r="Q254" s="2272"/>
    </row>
    <row r="255" spans="2:17" x14ac:dyDescent="0.2">
      <c r="B255" s="2262"/>
      <c r="C255" s="190"/>
      <c r="D255" s="190"/>
      <c r="E255" s="190"/>
      <c r="F255" s="190"/>
      <c r="G255" s="190"/>
      <c r="H255" s="190"/>
      <c r="I255" s="2275"/>
      <c r="J255" s="1715"/>
      <c r="K255" s="1716"/>
      <c r="L255" s="1716"/>
      <c r="M255" s="1716"/>
      <c r="N255" s="190"/>
      <c r="O255" s="1841"/>
      <c r="P255" s="1292"/>
      <c r="Q255" s="2272"/>
    </row>
    <row r="256" spans="2:17" x14ac:dyDescent="0.2">
      <c r="B256" s="2262"/>
      <c r="C256" s="190"/>
      <c r="D256" s="190"/>
      <c r="E256" s="190"/>
      <c r="F256" s="190"/>
      <c r="G256" s="190"/>
      <c r="H256" s="190"/>
      <c r="I256" s="2277"/>
      <c r="J256" s="1716"/>
      <c r="K256" s="1715"/>
      <c r="L256" s="1715"/>
      <c r="M256" s="1715"/>
      <c r="N256" s="190"/>
      <c r="O256" s="1841"/>
      <c r="P256" s="1292"/>
      <c r="Q256" s="2272"/>
    </row>
    <row r="257" spans="2:19" x14ac:dyDescent="0.2">
      <c r="B257" s="2262"/>
      <c r="C257" s="1292"/>
      <c r="D257" s="1292"/>
      <c r="E257" s="190"/>
      <c r="F257" s="1841"/>
      <c r="G257" s="190"/>
      <c r="H257" s="190"/>
      <c r="I257" s="190"/>
      <c r="J257" s="190"/>
      <c r="K257" s="190"/>
      <c r="L257" s="190"/>
      <c r="M257" s="190"/>
      <c r="N257" s="190"/>
      <c r="O257" s="1841"/>
      <c r="P257" s="1292"/>
      <c r="Q257" s="2272"/>
    </row>
    <row r="258" spans="2:19" x14ac:dyDescent="0.2">
      <c r="B258" s="2262"/>
      <c r="C258" s="1292"/>
      <c r="D258" s="1292"/>
      <c r="E258" s="190"/>
      <c r="F258" s="2263"/>
      <c r="G258" s="190"/>
      <c r="H258" s="190"/>
      <c r="I258" s="190"/>
      <c r="J258" s="190"/>
      <c r="K258" s="190"/>
      <c r="L258" s="190"/>
      <c r="M258" s="190"/>
      <c r="N258" s="190"/>
      <c r="O258" s="1841"/>
      <c r="P258" s="1292"/>
      <c r="Q258" s="2272"/>
    </row>
    <row r="259" spans="2:19" x14ac:dyDescent="0.2">
      <c r="B259" s="2262"/>
      <c r="C259" s="1292" t="s">
        <v>793</v>
      </c>
      <c r="D259" s="1292"/>
      <c r="E259" s="190"/>
      <c r="F259" s="1841"/>
      <c r="G259" s="190"/>
      <c r="H259" s="190"/>
      <c r="I259" s="190"/>
      <c r="J259" s="190"/>
      <c r="K259" s="190"/>
      <c r="L259" s="190"/>
      <c r="M259" s="190"/>
      <c r="N259" s="190"/>
      <c r="O259" s="1841"/>
      <c r="P259" s="1292"/>
      <c r="Q259" s="2272"/>
    </row>
    <row r="260" spans="2:19" ht="16" thickBot="1" x14ac:dyDescent="0.25">
      <c r="B260" s="2262"/>
      <c r="C260" s="1292"/>
      <c r="D260" s="1292"/>
      <c r="E260" s="190"/>
      <c r="F260" s="1841"/>
      <c r="G260" s="190"/>
      <c r="H260" s="190"/>
      <c r="I260" s="190"/>
      <c r="J260" s="190"/>
      <c r="K260" s="190"/>
      <c r="L260" s="190"/>
      <c r="M260" s="190"/>
      <c r="N260" s="190"/>
      <c r="O260" s="1841"/>
      <c r="P260" s="1292"/>
      <c r="Q260" s="2272"/>
    </row>
    <row r="261" spans="2:19" ht="15.75" customHeight="1" thickBot="1" x14ac:dyDescent="0.25">
      <c r="B261" s="2262"/>
      <c r="C261" s="3473" t="s">
        <v>800</v>
      </c>
      <c r="D261" s="3474"/>
      <c r="E261" s="3474"/>
      <c r="F261" s="3474"/>
      <c r="G261" s="3474"/>
      <c r="H261" s="3475"/>
      <c r="I261" s="190"/>
      <c r="J261" s="3473" t="s">
        <v>801</v>
      </c>
      <c r="K261" s="3474"/>
      <c r="L261" s="3474"/>
      <c r="M261" s="3474"/>
      <c r="N261" s="3474"/>
      <c r="O261" s="3475"/>
      <c r="Q261" s="2272"/>
    </row>
    <row r="262" spans="2:19" x14ac:dyDescent="0.2">
      <c r="B262" s="2262"/>
      <c r="C262" s="2298"/>
      <c r="D262" s="2279" t="s">
        <v>5202</v>
      </c>
      <c r="E262" s="2279" t="s">
        <v>5203</v>
      </c>
      <c r="F262" s="2279" t="s">
        <v>5204</v>
      </c>
      <c r="G262" s="2279" t="s">
        <v>5759</v>
      </c>
      <c r="H262" s="2248" t="s">
        <v>5760</v>
      </c>
      <c r="I262" s="190"/>
      <c r="J262" s="2298"/>
      <c r="K262" s="2279" t="s">
        <v>5202</v>
      </c>
      <c r="L262" s="2279" t="s">
        <v>5203</v>
      </c>
      <c r="M262" s="2279" t="s">
        <v>5204</v>
      </c>
      <c r="N262" s="2279" t="s">
        <v>5759</v>
      </c>
      <c r="O262" s="2248" t="s">
        <v>5760</v>
      </c>
      <c r="Q262" s="2272"/>
    </row>
    <row r="263" spans="2:19" x14ac:dyDescent="0.2">
      <c r="B263" s="2262"/>
      <c r="C263" s="2299" t="s">
        <v>796</v>
      </c>
      <c r="D263" s="2283">
        <v>146</v>
      </c>
      <c r="E263" s="2283">
        <v>136</v>
      </c>
      <c r="F263" s="2283">
        <v>118</v>
      </c>
      <c r="G263" s="2283">
        <v>113</v>
      </c>
      <c r="H263" s="2300">
        <v>139</v>
      </c>
      <c r="I263" s="190"/>
      <c r="J263" s="2299" t="s">
        <v>796</v>
      </c>
      <c r="K263" s="2283">
        <v>145</v>
      </c>
      <c r="L263" s="2283">
        <v>128</v>
      </c>
      <c r="M263" s="2283">
        <v>111</v>
      </c>
      <c r="N263" s="2283">
        <v>103</v>
      </c>
      <c r="O263" s="2300">
        <v>75</v>
      </c>
      <c r="Q263" s="2272"/>
    </row>
    <row r="264" spans="2:19" ht="15.75" customHeight="1" x14ac:dyDescent="0.2">
      <c r="B264" s="2262"/>
      <c r="C264" s="2299" t="s">
        <v>797</v>
      </c>
      <c r="D264" s="2283">
        <v>87</v>
      </c>
      <c r="E264" s="2283">
        <v>82</v>
      </c>
      <c r="F264" s="2283">
        <v>81</v>
      </c>
      <c r="G264" s="2283">
        <v>80</v>
      </c>
      <c r="H264" s="2300">
        <v>84</v>
      </c>
      <c r="I264" s="190"/>
      <c r="J264" s="2299" t="s">
        <v>797</v>
      </c>
      <c r="K264" s="2283">
        <v>130</v>
      </c>
      <c r="L264" s="2283">
        <v>134</v>
      </c>
      <c r="M264" s="2283">
        <v>146</v>
      </c>
      <c r="N264" s="2283">
        <v>152</v>
      </c>
      <c r="O264" s="2300">
        <v>122</v>
      </c>
      <c r="Q264" s="2272"/>
    </row>
    <row r="265" spans="2:19" x14ac:dyDescent="0.2">
      <c r="B265" s="2262"/>
      <c r="C265" s="2299" t="s">
        <v>798</v>
      </c>
      <c r="D265" s="2283">
        <v>232</v>
      </c>
      <c r="E265" s="2283">
        <v>218</v>
      </c>
      <c r="F265" s="2283">
        <v>199</v>
      </c>
      <c r="G265" s="2283">
        <v>193</v>
      </c>
      <c r="H265" s="2300">
        <v>223</v>
      </c>
      <c r="I265" s="190"/>
      <c r="J265" s="2299" t="s">
        <v>798</v>
      </c>
      <c r="K265" s="2283">
        <v>275</v>
      </c>
      <c r="L265" s="2283">
        <v>261</v>
      </c>
      <c r="M265" s="2283">
        <v>257</v>
      </c>
      <c r="N265" s="2283">
        <v>256</v>
      </c>
      <c r="O265" s="2300">
        <v>196</v>
      </c>
      <c r="Q265" s="2272"/>
    </row>
    <row r="266" spans="2:19" ht="16" thickBot="1" x14ac:dyDescent="0.25">
      <c r="B266" s="2262"/>
      <c r="C266" s="2301" t="s">
        <v>799</v>
      </c>
      <c r="D266" s="2302">
        <v>2</v>
      </c>
      <c r="E266" s="2302">
        <v>2</v>
      </c>
      <c r="F266" s="2302">
        <v>2</v>
      </c>
      <c r="G266" s="2302">
        <v>2</v>
      </c>
      <c r="H266" s="2303">
        <v>1</v>
      </c>
      <c r="I266" s="190"/>
      <c r="J266" s="2301" t="s">
        <v>799</v>
      </c>
      <c r="K266" s="2302">
        <v>3</v>
      </c>
      <c r="L266" s="2302">
        <v>3</v>
      </c>
      <c r="M266" s="2302">
        <v>3</v>
      </c>
      <c r="N266" s="2302">
        <v>2</v>
      </c>
      <c r="O266" s="2303">
        <v>2</v>
      </c>
      <c r="Q266" s="2272"/>
    </row>
    <row r="267" spans="2:19" x14ac:dyDescent="0.2">
      <c r="B267" s="2262"/>
      <c r="C267" s="190"/>
      <c r="D267" s="190"/>
      <c r="E267" s="190"/>
      <c r="F267" s="190"/>
      <c r="G267" s="190"/>
      <c r="H267" s="190"/>
      <c r="I267" s="190"/>
      <c r="J267" s="190"/>
      <c r="K267" s="190"/>
      <c r="L267" s="190"/>
      <c r="M267" s="190"/>
      <c r="N267" s="190"/>
      <c r="O267" s="1841"/>
      <c r="P267" s="1292"/>
      <c r="Q267" s="2272"/>
    </row>
    <row r="268" spans="2:19" ht="16" thickBot="1" x14ac:dyDescent="0.25">
      <c r="B268" s="2266"/>
      <c r="C268" s="2267"/>
      <c r="D268" s="2267"/>
      <c r="E268" s="2267"/>
      <c r="F268" s="2267"/>
      <c r="G268" s="2267"/>
      <c r="H268" s="2267"/>
      <c r="I268" s="2267"/>
      <c r="J268" s="2267"/>
      <c r="K268" s="2267"/>
      <c r="L268" s="2267"/>
      <c r="M268" s="2267"/>
      <c r="N268" s="2267"/>
      <c r="O268" s="2267"/>
      <c r="P268" s="2267"/>
      <c r="Q268" s="2295"/>
    </row>
    <row r="269" spans="2:19" ht="12" customHeight="1" x14ac:dyDescent="0.2">
      <c r="B269" s="2270"/>
      <c r="C269" s="1289"/>
      <c r="D269" s="1289"/>
      <c r="E269" s="1289"/>
      <c r="F269" s="1289"/>
      <c r="G269" s="1289"/>
      <c r="H269" s="2271"/>
      <c r="I269" s="1289"/>
      <c r="J269" s="1289"/>
      <c r="K269" s="1289"/>
      <c r="L269" s="2271"/>
      <c r="M269" s="2271"/>
      <c r="N269" s="2271"/>
      <c r="O269" s="1841"/>
      <c r="P269" s="1841"/>
      <c r="Q269" s="2296"/>
      <c r="R269" s="2237"/>
    </row>
    <row r="270" spans="2:19" ht="12" customHeight="1" x14ac:dyDescent="0.2">
      <c r="B270" s="2273"/>
      <c r="C270" s="1292"/>
      <c r="D270" s="1292"/>
      <c r="E270" s="1292"/>
      <c r="F270" s="1292"/>
      <c r="G270" s="1292"/>
      <c r="H270" s="1841"/>
      <c r="I270" s="1292"/>
      <c r="J270" s="1292"/>
      <c r="K270" s="1292"/>
      <c r="L270" s="1841"/>
      <c r="M270" s="1841"/>
      <c r="N270" s="1841"/>
      <c r="O270" s="1841"/>
      <c r="P270" s="1841"/>
      <c r="Q270" s="2272"/>
    </row>
    <row r="271" spans="2:19" ht="12" customHeight="1" x14ac:dyDescent="0.2">
      <c r="B271" s="2273"/>
      <c r="C271" s="1292"/>
      <c r="D271" s="1292"/>
      <c r="E271" s="1292"/>
      <c r="F271" s="1292"/>
      <c r="G271" s="1292"/>
      <c r="H271" s="1841"/>
      <c r="I271" s="1292"/>
      <c r="J271" s="1292"/>
      <c r="K271" s="1292"/>
      <c r="L271" s="1841"/>
      <c r="M271" s="1841"/>
      <c r="N271" s="1841"/>
      <c r="O271" s="1841"/>
      <c r="P271" s="1841"/>
      <c r="Q271" s="2308"/>
      <c r="R271" s="2309"/>
      <c r="S271" s="2309"/>
    </row>
    <row r="272" spans="2:19" ht="12" customHeight="1" x14ac:dyDescent="0.2">
      <c r="B272" s="2273"/>
      <c r="C272" s="1292"/>
      <c r="D272" s="1292"/>
      <c r="E272" s="1292"/>
      <c r="F272" s="1292"/>
      <c r="G272" s="1292"/>
      <c r="H272" s="1841"/>
      <c r="I272" s="1292"/>
      <c r="J272" s="1292"/>
      <c r="K272" s="1292"/>
      <c r="L272" s="1841"/>
      <c r="M272" s="1841"/>
      <c r="N272" s="1841"/>
      <c r="O272" s="1841"/>
      <c r="P272" s="1841"/>
      <c r="Q272" s="2308"/>
      <c r="R272" s="2309"/>
      <c r="S272" s="2309"/>
    </row>
    <row r="273" spans="2:19" ht="12" customHeight="1" x14ac:dyDescent="0.2">
      <c r="B273" s="2273"/>
      <c r="C273" s="1292"/>
      <c r="D273" s="1292"/>
      <c r="E273" s="1292"/>
      <c r="F273" s="1292"/>
      <c r="G273" s="1292"/>
      <c r="H273" s="1841"/>
      <c r="I273" s="1292"/>
      <c r="J273" s="1292"/>
      <c r="K273" s="1292"/>
      <c r="L273" s="1841"/>
      <c r="M273" s="1841"/>
      <c r="N273" s="1841"/>
      <c r="O273" s="1841"/>
      <c r="P273" s="1841"/>
      <c r="Q273" s="2308"/>
      <c r="R273" s="2309"/>
      <c r="S273" s="2309"/>
    </row>
    <row r="274" spans="2:19" ht="12" customHeight="1" x14ac:dyDescent="0.2">
      <c r="B274" s="2273"/>
      <c r="C274" s="1292"/>
      <c r="D274" s="1292"/>
      <c r="E274" s="1292"/>
      <c r="F274" s="1292"/>
      <c r="G274" s="1292"/>
      <c r="H274" s="1841"/>
      <c r="I274" s="1292"/>
      <c r="J274" s="1292"/>
      <c r="K274" s="1292"/>
      <c r="L274" s="1841"/>
      <c r="M274" s="1841"/>
      <c r="N274" s="1841"/>
      <c r="O274" s="1841"/>
      <c r="P274" s="1841"/>
      <c r="Q274" s="2308"/>
      <c r="R274" s="2309"/>
      <c r="S274" s="2309"/>
    </row>
    <row r="275" spans="2:19" ht="12" customHeight="1" x14ac:dyDescent="0.2">
      <c r="B275" s="2273"/>
      <c r="C275" s="1292"/>
      <c r="D275" s="1292"/>
      <c r="E275" s="1292"/>
      <c r="F275" s="1292"/>
      <c r="G275" s="1292"/>
      <c r="H275" s="1841"/>
      <c r="I275" s="1292"/>
      <c r="J275" s="1292"/>
      <c r="K275" s="1292"/>
      <c r="L275" s="1841"/>
      <c r="M275" s="1841"/>
      <c r="N275" s="1841"/>
      <c r="O275" s="1841"/>
      <c r="P275" s="1841"/>
      <c r="Q275" s="2308"/>
      <c r="R275" s="2309"/>
      <c r="S275" s="2309"/>
    </row>
    <row r="276" spans="2:19" ht="12" customHeight="1" x14ac:dyDescent="0.2">
      <c r="B276" s="2273"/>
      <c r="C276" s="1292"/>
      <c r="D276" s="1292"/>
      <c r="E276" s="1292"/>
      <c r="F276" s="1292"/>
      <c r="G276" s="1292"/>
      <c r="H276" s="1841"/>
      <c r="I276" s="1292"/>
      <c r="J276" s="1292"/>
      <c r="K276" s="1292"/>
      <c r="L276" s="1841"/>
      <c r="M276" s="1841"/>
      <c r="N276" s="1841"/>
      <c r="O276" s="1841"/>
      <c r="P276" s="1841"/>
      <c r="Q276" s="2308"/>
      <c r="R276" s="2309"/>
      <c r="S276" s="2309"/>
    </row>
    <row r="277" spans="2:19" ht="12" customHeight="1" x14ac:dyDescent="0.2">
      <c r="B277" s="2274"/>
      <c r="C277" s="1292"/>
      <c r="D277" s="1292"/>
      <c r="E277" s="1292"/>
      <c r="F277" s="1292"/>
      <c r="G277" s="1292"/>
      <c r="H277" s="1841"/>
      <c r="I277" s="1292"/>
      <c r="J277" s="1292"/>
      <c r="K277" s="1292"/>
      <c r="L277" s="1841"/>
      <c r="M277" s="1841"/>
      <c r="N277" s="1841"/>
      <c r="O277" s="1841"/>
      <c r="P277" s="1841"/>
      <c r="Q277" s="2308"/>
      <c r="R277" s="2309"/>
      <c r="S277" s="2309"/>
    </row>
    <row r="278" spans="2:19" ht="12" customHeight="1" x14ac:dyDescent="0.2">
      <c r="B278" s="2274"/>
      <c r="C278" s="1292"/>
      <c r="D278" s="1292"/>
      <c r="E278" s="1292"/>
      <c r="F278" s="1292"/>
      <c r="G278" s="1292"/>
      <c r="H278" s="1841"/>
      <c r="I278" s="1292"/>
      <c r="J278" s="1292"/>
      <c r="K278" s="1292"/>
      <c r="L278" s="1841"/>
      <c r="M278" s="1841"/>
      <c r="N278" s="1841"/>
      <c r="O278" s="1841"/>
      <c r="P278" s="1841"/>
      <c r="Q278" s="2308"/>
      <c r="R278" s="2309"/>
      <c r="S278" s="2309"/>
    </row>
    <row r="279" spans="2:19" x14ac:dyDescent="0.2">
      <c r="B279" s="2262"/>
      <c r="C279" s="190"/>
      <c r="D279" s="190"/>
      <c r="E279" s="190"/>
      <c r="F279" s="190"/>
      <c r="G279" s="190"/>
      <c r="H279" s="1292"/>
      <c r="I279" s="2839"/>
      <c r="J279" s="2839"/>
      <c r="K279" s="2839"/>
      <c r="L279" s="2839"/>
      <c r="M279" s="2839"/>
      <c r="N279" s="1292"/>
      <c r="O279" s="1292"/>
      <c r="P279" s="1292"/>
      <c r="Q279" s="2310"/>
      <c r="R279" s="2311"/>
      <c r="S279" s="2311"/>
    </row>
    <row r="280" spans="2:19" x14ac:dyDescent="0.2">
      <c r="B280" s="2262"/>
      <c r="C280" s="190"/>
      <c r="D280" s="190"/>
      <c r="E280" s="190"/>
      <c r="F280" s="190"/>
      <c r="G280" s="190"/>
      <c r="H280" s="190"/>
      <c r="I280" s="1292"/>
      <c r="J280" s="1714"/>
      <c r="K280" s="1714"/>
      <c r="L280" s="1714"/>
      <c r="M280" s="1714"/>
      <c r="N280" s="190"/>
      <c r="O280" s="190"/>
      <c r="P280" s="190"/>
      <c r="Q280" s="2272"/>
    </row>
    <row r="281" spans="2:19" x14ac:dyDescent="0.2">
      <c r="B281" s="2262"/>
      <c r="C281" s="190"/>
      <c r="D281" s="190"/>
      <c r="E281" s="190"/>
      <c r="F281" s="190"/>
      <c r="G281" s="190"/>
      <c r="H281" s="190"/>
      <c r="I281" s="2275"/>
      <c r="J281" s="1715"/>
      <c r="K281" s="1715"/>
      <c r="L281" s="1715"/>
      <c r="M281" s="2276"/>
      <c r="N281" s="190"/>
      <c r="O281" s="190"/>
      <c r="P281" s="190"/>
      <c r="Q281" s="2272"/>
    </row>
    <row r="282" spans="2:19" x14ac:dyDescent="0.2">
      <c r="B282" s="2262"/>
      <c r="C282" s="190"/>
      <c r="D282" s="190"/>
      <c r="E282" s="190"/>
      <c r="F282" s="190"/>
      <c r="G282" s="190"/>
      <c r="H282" s="190"/>
      <c r="I282" s="2275"/>
      <c r="J282" s="1715"/>
      <c r="K282" s="1715"/>
      <c r="L282" s="1715"/>
      <c r="M282" s="1715"/>
      <c r="N282" s="190"/>
      <c r="O282" s="190"/>
      <c r="P282" s="190"/>
      <c r="Q282" s="2272"/>
    </row>
    <row r="283" spans="2:19" x14ac:dyDescent="0.2">
      <c r="B283" s="2262"/>
      <c r="C283" s="190"/>
      <c r="D283" s="190"/>
      <c r="E283" s="190"/>
      <c r="F283" s="190"/>
      <c r="G283" s="190"/>
      <c r="H283" s="190"/>
      <c r="I283" s="2275"/>
      <c r="J283" s="1715"/>
      <c r="K283" s="1715"/>
      <c r="L283" s="1715"/>
      <c r="M283" s="1716"/>
      <c r="N283" s="190"/>
      <c r="O283" s="190"/>
      <c r="P283" s="190"/>
      <c r="Q283" s="2272"/>
    </row>
    <row r="284" spans="2:19" x14ac:dyDescent="0.2">
      <c r="B284" s="2262"/>
      <c r="C284" s="190"/>
      <c r="D284" s="190"/>
      <c r="E284" s="190"/>
      <c r="F284" s="190"/>
      <c r="G284" s="190"/>
      <c r="H284" s="190"/>
      <c r="I284" s="2275"/>
      <c r="J284" s="1715"/>
      <c r="K284" s="1715"/>
      <c r="L284" s="1715"/>
      <c r="M284" s="1716"/>
      <c r="N284" s="190"/>
      <c r="O284" s="190"/>
      <c r="P284" s="190"/>
      <c r="Q284" s="2272"/>
    </row>
    <row r="285" spans="2:19" x14ac:dyDescent="0.2">
      <c r="B285" s="2262"/>
      <c r="C285" s="190"/>
      <c r="D285" s="190"/>
      <c r="E285" s="190"/>
      <c r="F285" s="190"/>
      <c r="G285" s="190"/>
      <c r="H285" s="190"/>
      <c r="I285" s="2275"/>
      <c r="J285" s="1715"/>
      <c r="K285" s="1716"/>
      <c r="L285" s="1716"/>
      <c r="M285" s="1716"/>
      <c r="N285" s="190"/>
      <c r="O285" s="190"/>
      <c r="P285" s="190"/>
      <c r="Q285" s="2272"/>
    </row>
    <row r="286" spans="2:19" x14ac:dyDescent="0.2">
      <c r="B286" s="2262"/>
      <c r="C286" s="190"/>
      <c r="D286" s="190"/>
      <c r="E286" s="190"/>
      <c r="F286" s="190"/>
      <c r="G286" s="190"/>
      <c r="H286" s="190"/>
      <c r="I286" s="2277"/>
      <c r="J286" s="1716"/>
      <c r="K286" s="1715"/>
      <c r="L286" s="1715"/>
      <c r="M286" s="1715"/>
      <c r="N286" s="190"/>
      <c r="O286" s="190"/>
      <c r="P286" s="190"/>
      <c r="Q286" s="2272"/>
    </row>
    <row r="287" spans="2:19" x14ac:dyDescent="0.2">
      <c r="B287" s="2262"/>
      <c r="C287" s="1292"/>
      <c r="D287" s="1292"/>
      <c r="E287" s="190"/>
      <c r="F287" s="1841"/>
      <c r="G287" s="190"/>
      <c r="H287" s="190"/>
      <c r="I287" s="190"/>
      <c r="J287" s="190"/>
      <c r="K287" s="190"/>
      <c r="L287" s="190"/>
      <c r="M287" s="190"/>
      <c r="N287" s="190"/>
      <c r="O287" s="190"/>
      <c r="P287" s="190"/>
      <c r="Q287" s="2272"/>
    </row>
    <row r="288" spans="2:19" x14ac:dyDescent="0.2">
      <c r="B288" s="2262"/>
      <c r="C288" s="1292"/>
      <c r="D288" s="1292"/>
      <c r="E288" s="190"/>
      <c r="F288" s="2263"/>
      <c r="G288" s="190"/>
      <c r="H288" s="190"/>
      <c r="I288" s="190"/>
      <c r="J288" s="190"/>
      <c r="K288" s="190"/>
      <c r="L288" s="190"/>
      <c r="M288" s="190"/>
      <c r="N288" s="190"/>
      <c r="O288" s="190"/>
      <c r="P288" s="190"/>
      <c r="Q288" s="2272"/>
      <c r="R288" s="2312"/>
      <c r="S288" s="2313"/>
    </row>
    <row r="289" spans="2:18" x14ac:dyDescent="0.2">
      <c r="B289" s="2262"/>
      <c r="C289" s="1292"/>
      <c r="D289" s="1292"/>
      <c r="E289" s="190"/>
      <c r="F289" s="1841"/>
      <c r="G289" s="190"/>
      <c r="H289" s="190"/>
      <c r="I289" s="190"/>
      <c r="J289" s="190"/>
      <c r="K289" s="190"/>
      <c r="L289" s="190"/>
      <c r="M289" s="190"/>
      <c r="N289" s="190"/>
      <c r="O289" s="190"/>
      <c r="P289" s="190"/>
      <c r="Q289" s="2272"/>
    </row>
    <row r="290" spans="2:18" ht="16" thickBot="1" x14ac:dyDescent="0.25">
      <c r="B290" s="2262"/>
      <c r="C290" s="1292"/>
      <c r="D290" s="1292"/>
      <c r="E290" s="190"/>
      <c r="F290" s="1841"/>
      <c r="G290" s="190"/>
      <c r="H290" s="190"/>
      <c r="I290" s="190"/>
      <c r="J290" s="190"/>
      <c r="K290" s="190"/>
      <c r="L290" s="190"/>
      <c r="M290" s="190"/>
      <c r="N290" s="190"/>
      <c r="O290" s="896"/>
      <c r="P290" s="896"/>
      <c r="Q290" s="2314"/>
    </row>
    <row r="291" spans="2:18" ht="15.75" customHeight="1" thickBot="1" x14ac:dyDescent="0.25">
      <c r="B291" s="2262"/>
      <c r="C291" s="1292"/>
      <c r="D291" s="190"/>
      <c r="E291" s="190"/>
      <c r="F291" s="3476" t="s">
        <v>270</v>
      </c>
      <c r="G291" s="3477"/>
      <c r="H291" s="3477"/>
      <c r="I291" s="3477"/>
      <c r="J291" s="3477"/>
      <c r="K291" s="3477"/>
      <c r="L291" s="3477"/>
      <c r="M291" s="3477"/>
      <c r="N291" s="3478"/>
      <c r="O291" s="896">
        <f>N296-M296</f>
        <v>-0.57999999999999829</v>
      </c>
      <c r="P291" s="896"/>
      <c r="Q291" s="2314"/>
    </row>
    <row r="292" spans="2:18" x14ac:dyDescent="0.2">
      <c r="B292" s="2262"/>
      <c r="C292" s="190"/>
      <c r="D292" s="190"/>
      <c r="E292" s="190"/>
      <c r="F292" s="2315"/>
      <c r="G292" s="2316" t="s">
        <v>4341</v>
      </c>
      <c r="H292" s="2316" t="s">
        <v>4366</v>
      </c>
      <c r="I292" s="2316" t="s">
        <v>4713</v>
      </c>
      <c r="J292" s="2316" t="s">
        <v>5202</v>
      </c>
      <c r="K292" s="2316" t="s">
        <v>5203</v>
      </c>
      <c r="L292" s="2316" t="s">
        <v>5204</v>
      </c>
      <c r="M292" s="2279" t="s">
        <v>5759</v>
      </c>
      <c r="N292" s="2248" t="s">
        <v>5760</v>
      </c>
      <c r="O292" s="896">
        <f>O291/M296</f>
        <v>-6.1715258565652083E-3</v>
      </c>
      <c r="P292" s="896"/>
      <c r="Q292" s="2317"/>
    </row>
    <row r="293" spans="2:18" ht="22" x14ac:dyDescent="0.2">
      <c r="B293" s="2262"/>
      <c r="C293" s="190"/>
      <c r="D293" s="190"/>
      <c r="E293" s="190"/>
      <c r="F293" s="2851" t="s">
        <v>802</v>
      </c>
      <c r="G293" s="2286">
        <v>1311</v>
      </c>
      <c r="H293" s="2318">
        <v>1322</v>
      </c>
      <c r="I293" s="2286">
        <v>1334</v>
      </c>
      <c r="J293" s="2318">
        <v>1336.6666666666665</v>
      </c>
      <c r="K293" s="2318">
        <v>1339.3333333333333</v>
      </c>
      <c r="L293" s="2318">
        <v>1342</v>
      </c>
      <c r="M293" s="2318"/>
      <c r="N293" s="2319"/>
      <c r="O293" s="896"/>
      <c r="P293" s="896"/>
      <c r="Q293" s="2317"/>
    </row>
    <row r="294" spans="2:18" ht="15.75" customHeight="1" x14ac:dyDescent="0.2">
      <c r="B294" s="2262"/>
      <c r="C294" s="190"/>
      <c r="D294" s="190"/>
      <c r="E294" s="190"/>
      <c r="F294" s="2285" t="s">
        <v>496</v>
      </c>
      <c r="G294" s="2286">
        <v>2.0099999999999998</v>
      </c>
      <c r="H294" s="2286">
        <v>1.99</v>
      </c>
      <c r="I294" s="2320">
        <v>1.94</v>
      </c>
      <c r="J294" s="2320">
        <v>1.92</v>
      </c>
      <c r="K294" s="2320">
        <v>1.9</v>
      </c>
      <c r="L294" s="2320">
        <v>1.9</v>
      </c>
      <c r="M294" s="2320">
        <v>1.86</v>
      </c>
      <c r="N294" s="2321">
        <v>1.83</v>
      </c>
      <c r="O294" s="896">
        <f>N296-M296</f>
        <v>-0.57999999999999829</v>
      </c>
      <c r="P294" s="896"/>
      <c r="Q294" s="2317"/>
    </row>
    <row r="295" spans="2:18" x14ac:dyDescent="0.2">
      <c r="B295" s="2262"/>
      <c r="C295" s="190"/>
      <c r="D295" s="190"/>
      <c r="E295" s="190"/>
      <c r="F295" s="2285" t="s">
        <v>326</v>
      </c>
      <c r="G295" s="2320">
        <v>79.819999999999993</v>
      </c>
      <c r="H295" s="2320">
        <v>81.38</v>
      </c>
      <c r="I295" s="2286">
        <v>81.260000000000005</v>
      </c>
      <c r="J295" s="2286">
        <v>82.17</v>
      </c>
      <c r="K295" s="2286">
        <v>88</v>
      </c>
      <c r="L295" s="2286">
        <v>91.08</v>
      </c>
      <c r="M295" s="2286">
        <v>92.12</v>
      </c>
      <c r="N295" s="2287">
        <v>91.56</v>
      </c>
      <c r="O295" s="896">
        <f>O294/M296</f>
        <v>-6.1715258565652083E-3</v>
      </c>
      <c r="P295" s="896">
        <f>M296-L296</f>
        <v>1</v>
      </c>
      <c r="Q295" s="2317"/>
    </row>
    <row r="296" spans="2:18" x14ac:dyDescent="0.2">
      <c r="B296" s="2262"/>
      <c r="C296" s="190"/>
      <c r="D296" s="190"/>
      <c r="E296" s="190"/>
      <c r="F296" s="2285" t="s">
        <v>803</v>
      </c>
      <c r="G296" s="2286">
        <v>81.83</v>
      </c>
      <c r="H296" s="2286">
        <v>83.36</v>
      </c>
      <c r="I296" s="2286">
        <v>83.2</v>
      </c>
      <c r="J296" s="2286">
        <v>84.09</v>
      </c>
      <c r="K296" s="2286">
        <v>89.9</v>
      </c>
      <c r="L296" s="2286">
        <v>92.98</v>
      </c>
      <c r="M296" s="2286">
        <v>93.98</v>
      </c>
      <c r="N296" s="2287">
        <v>93.4</v>
      </c>
      <c r="O296" s="896">
        <f>O295*100</f>
        <v>-0.61715258565652087</v>
      </c>
      <c r="P296" s="896"/>
      <c r="Q296" s="2317"/>
    </row>
    <row r="297" spans="2:18" ht="17.25" customHeight="1" thickBot="1" x14ac:dyDescent="0.25">
      <c r="B297" s="2262"/>
      <c r="C297" s="190"/>
      <c r="D297" s="190"/>
      <c r="E297" s="190"/>
      <c r="F297" s="2852" t="s">
        <v>256</v>
      </c>
      <c r="G297" s="2322">
        <v>1.0496418868856436</v>
      </c>
      <c r="H297" s="2322">
        <v>1.8697299278993047</v>
      </c>
      <c r="I297" s="2322">
        <v>-0.15999999999999659</v>
      </c>
      <c r="J297" s="2322">
        <v>0.89000000000000057</v>
      </c>
      <c r="K297" s="2322">
        <v>5.8100000000000023</v>
      </c>
      <c r="L297" s="2322">
        <v>3.0799999999999983</v>
      </c>
      <c r="M297" s="2322">
        <v>1.0755001075500106</v>
      </c>
      <c r="N297" s="2259">
        <v>-0.61715258565652087</v>
      </c>
      <c r="O297" s="896"/>
      <c r="P297" s="896"/>
      <c r="Q297" s="2317"/>
    </row>
    <row r="298" spans="2:18" ht="16" thickBot="1" x14ac:dyDescent="0.25">
      <c r="B298" s="2262"/>
      <c r="C298" s="190"/>
      <c r="D298" s="190"/>
      <c r="E298" s="190"/>
      <c r="F298" s="190"/>
      <c r="G298" s="190"/>
      <c r="H298" s="896">
        <f t="shared" ref="H298:M298" si="1">((H296-G296)/G296)*100</f>
        <v>1.8697299278993047</v>
      </c>
      <c r="I298" s="896">
        <f t="shared" si="1"/>
        <v>-0.19193857965450647</v>
      </c>
      <c r="J298" s="896">
        <f t="shared" si="1"/>
        <v>1.0697115384615392</v>
      </c>
      <c r="K298" s="896">
        <f t="shared" si="1"/>
        <v>6.9092638839338836</v>
      </c>
      <c r="L298" s="896">
        <f t="shared" si="1"/>
        <v>3.4260289210233572</v>
      </c>
      <c r="M298" s="896">
        <f t="shared" si="1"/>
        <v>1.0755001075500106</v>
      </c>
      <c r="N298" s="896">
        <f>((N296-M296)/M296)*100</f>
        <v>-0.61715258565652087</v>
      </c>
      <c r="O298" s="2323"/>
      <c r="P298" s="2323"/>
      <c r="Q298" s="2317"/>
    </row>
    <row r="299" spans="2:18" ht="12" customHeight="1" x14ac:dyDescent="0.2">
      <c r="B299" s="2270"/>
      <c r="C299" s="1289"/>
      <c r="D299" s="1289"/>
      <c r="E299" s="1289"/>
      <c r="F299" s="1289"/>
      <c r="G299" s="1289"/>
      <c r="H299" s="2271"/>
      <c r="I299" s="1289"/>
      <c r="J299" s="1289"/>
      <c r="K299" s="1289"/>
      <c r="L299" s="2271"/>
      <c r="M299" s="2271"/>
      <c r="N299" s="2271"/>
      <c r="O299" s="1289"/>
      <c r="P299" s="2271"/>
      <c r="Q299" s="2324"/>
      <c r="R299" s="2325"/>
    </row>
    <row r="300" spans="2:18" ht="12" customHeight="1" x14ac:dyDescent="0.2">
      <c r="B300" s="2273"/>
      <c r="C300" s="1292"/>
      <c r="D300" s="1292"/>
      <c r="E300" s="1292"/>
      <c r="F300" s="1292"/>
      <c r="G300" s="1292"/>
      <c r="H300" s="1841"/>
      <c r="I300" s="1292"/>
      <c r="J300" s="1292"/>
      <c r="K300" s="1292"/>
      <c r="L300" s="1841"/>
      <c r="M300" s="1841"/>
      <c r="N300" s="1841"/>
      <c r="O300" s="1841"/>
      <c r="P300" s="1292"/>
      <c r="Q300" s="2309"/>
      <c r="R300" s="2272"/>
    </row>
    <row r="301" spans="2:18" ht="12" customHeight="1" x14ac:dyDescent="0.2">
      <c r="B301" s="2273"/>
      <c r="C301" s="1292"/>
      <c r="D301" s="1292"/>
      <c r="E301" s="1292"/>
      <c r="F301" s="1292"/>
      <c r="G301" s="1292"/>
      <c r="H301" s="1841"/>
      <c r="I301" s="1292"/>
      <c r="J301" s="1292"/>
      <c r="K301" s="1841"/>
      <c r="L301" s="1841"/>
      <c r="M301" s="1841"/>
      <c r="N301" s="1841"/>
      <c r="O301" s="1841"/>
      <c r="P301" s="1292"/>
      <c r="Q301" s="2309"/>
      <c r="R301" s="2272"/>
    </row>
    <row r="302" spans="2:18" ht="12" customHeight="1" x14ac:dyDescent="0.2">
      <c r="B302" s="2273"/>
      <c r="C302" s="1292"/>
      <c r="D302" s="1292"/>
      <c r="E302" s="1292"/>
      <c r="F302" s="1292"/>
      <c r="G302" s="1292"/>
      <c r="H302" s="1841"/>
      <c r="I302" s="1292"/>
      <c r="J302" s="1292"/>
      <c r="K302" s="1292"/>
      <c r="L302" s="1841"/>
      <c r="M302" s="1841"/>
      <c r="N302" s="1841"/>
      <c r="O302" s="1841"/>
      <c r="P302" s="1292"/>
      <c r="Q302" s="2309"/>
      <c r="R302" s="2272"/>
    </row>
    <row r="303" spans="2:18" ht="12" customHeight="1" x14ac:dyDescent="0.2">
      <c r="B303" s="2273"/>
      <c r="C303" s="1292"/>
      <c r="D303" s="1292"/>
      <c r="E303" s="1292"/>
      <c r="F303" s="1292"/>
      <c r="G303" s="1292"/>
      <c r="H303" s="1841"/>
      <c r="I303" s="1292"/>
      <c r="J303" s="1292"/>
      <c r="K303" s="1292"/>
      <c r="L303" s="1841"/>
      <c r="M303" s="1841"/>
      <c r="N303" s="1841"/>
      <c r="O303" s="1841"/>
      <c r="P303" s="1292"/>
      <c r="Q303" s="2309"/>
      <c r="R303" s="2272"/>
    </row>
    <row r="304" spans="2:18" ht="12" customHeight="1" x14ac:dyDescent="0.2">
      <c r="B304" s="2273"/>
      <c r="C304" s="1292"/>
      <c r="D304" s="1292"/>
      <c r="E304" s="1292"/>
      <c r="F304" s="1292"/>
      <c r="G304" s="1292"/>
      <c r="H304" s="1841"/>
      <c r="I304" s="1292"/>
      <c r="J304" s="1292"/>
      <c r="K304" s="1292"/>
      <c r="L304" s="1841"/>
      <c r="M304" s="1841"/>
      <c r="N304" s="1841"/>
      <c r="O304" s="1841"/>
      <c r="P304" s="1292"/>
      <c r="Q304" s="2309"/>
      <c r="R304" s="2272"/>
    </row>
    <row r="305" spans="2:18" ht="12" customHeight="1" x14ac:dyDescent="0.2">
      <c r="B305" s="2273"/>
      <c r="C305" s="1292"/>
      <c r="D305" s="1292"/>
      <c r="E305" s="1292"/>
      <c r="F305" s="1292"/>
      <c r="G305" s="1292"/>
      <c r="H305" s="1841"/>
      <c r="I305" s="1292"/>
      <c r="J305" s="1292"/>
      <c r="K305" s="1292"/>
      <c r="L305" s="1841"/>
      <c r="M305" s="1841"/>
      <c r="N305" s="1841"/>
      <c r="O305" s="1841"/>
      <c r="P305" s="1292"/>
      <c r="Q305" s="2309"/>
      <c r="R305" s="2272"/>
    </row>
    <row r="306" spans="2:18" ht="12" customHeight="1" x14ac:dyDescent="0.2">
      <c r="B306" s="2273"/>
      <c r="C306" s="1292"/>
      <c r="D306" s="1292"/>
      <c r="E306" s="1292"/>
      <c r="F306" s="1292"/>
      <c r="G306" s="1292"/>
      <c r="H306" s="1841"/>
      <c r="I306" s="1292"/>
      <c r="J306" s="1292"/>
      <c r="K306" s="1292"/>
      <c r="L306" s="1841"/>
      <c r="M306" s="1841"/>
      <c r="N306" s="1841"/>
      <c r="O306" s="1841"/>
      <c r="P306" s="1292"/>
      <c r="Q306" s="2309"/>
      <c r="R306" s="2272"/>
    </row>
    <row r="307" spans="2:18" ht="12" customHeight="1" x14ac:dyDescent="0.2">
      <c r="B307" s="2274"/>
      <c r="C307" s="1292"/>
      <c r="D307" s="1292"/>
      <c r="E307" s="1292"/>
      <c r="F307" s="1292"/>
      <c r="G307" s="1292"/>
      <c r="H307" s="1841"/>
      <c r="I307" s="1292"/>
      <c r="J307" s="1292"/>
      <c r="K307" s="1292"/>
      <c r="L307" s="1841"/>
      <c r="M307" s="1841"/>
      <c r="N307" s="1841"/>
      <c r="O307" s="1841"/>
      <c r="P307" s="1292"/>
      <c r="Q307" s="2309"/>
      <c r="R307" s="2272"/>
    </row>
    <row r="308" spans="2:18" ht="12" customHeight="1" x14ac:dyDescent="0.2">
      <c r="B308" s="2274"/>
      <c r="C308" s="1292"/>
      <c r="D308" s="1292"/>
      <c r="E308" s="1292"/>
      <c r="F308" s="1292"/>
      <c r="G308" s="1292"/>
      <c r="H308" s="1841"/>
      <c r="I308" s="1292"/>
      <c r="J308" s="1292"/>
      <c r="K308" s="1292"/>
      <c r="L308" s="1841"/>
      <c r="M308" s="1841"/>
      <c r="N308" s="1841"/>
      <c r="O308" s="1841"/>
      <c r="P308" s="1292"/>
      <c r="Q308" s="2309"/>
      <c r="R308" s="2272"/>
    </row>
    <row r="309" spans="2:18" x14ac:dyDescent="0.2">
      <c r="B309" s="2262"/>
      <c r="C309" s="190"/>
      <c r="D309" s="190"/>
      <c r="E309" s="190"/>
      <c r="F309" s="190"/>
      <c r="G309" s="190"/>
      <c r="H309" s="1292"/>
      <c r="I309" s="2839"/>
      <c r="J309" s="2839"/>
      <c r="K309" s="2839"/>
      <c r="L309" s="2839"/>
      <c r="M309" s="2839"/>
      <c r="N309" s="1292"/>
      <c r="O309" s="1292"/>
      <c r="P309" s="1292"/>
      <c r="Q309" s="2309"/>
      <c r="R309" s="2272"/>
    </row>
    <row r="310" spans="2:18" x14ac:dyDescent="0.2">
      <c r="B310" s="2262"/>
      <c r="C310" s="190"/>
      <c r="D310" s="190"/>
      <c r="E310" s="190"/>
      <c r="F310" s="190"/>
      <c r="G310" s="190"/>
      <c r="H310" s="190"/>
      <c r="I310" s="1292"/>
      <c r="J310" s="1714"/>
      <c r="K310" s="1714"/>
      <c r="L310" s="1714"/>
      <c r="M310" s="1714"/>
      <c r="N310" s="190"/>
      <c r="O310" s="190"/>
      <c r="P310" s="1292"/>
      <c r="Q310" s="2326"/>
      <c r="R310" s="2272"/>
    </row>
    <row r="311" spans="2:18" x14ac:dyDescent="0.2">
      <c r="B311" s="2262"/>
      <c r="C311" s="190"/>
      <c r="D311" s="190"/>
      <c r="E311" s="190"/>
      <c r="F311" s="190"/>
      <c r="G311" s="190"/>
      <c r="H311" s="190"/>
      <c r="I311" s="2275"/>
      <c r="J311" s="1715"/>
      <c r="K311" s="1715"/>
      <c r="L311" s="1715"/>
      <c r="M311" s="2276"/>
      <c r="N311" s="190"/>
      <c r="O311" s="190"/>
      <c r="P311" s="190"/>
      <c r="Q311" s="2326"/>
      <c r="R311" s="2272"/>
    </row>
    <row r="312" spans="2:18" x14ac:dyDescent="0.2">
      <c r="B312" s="2262"/>
      <c r="C312" s="190"/>
      <c r="D312" s="190"/>
      <c r="E312" s="190"/>
      <c r="F312" s="190"/>
      <c r="G312" s="190"/>
      <c r="H312" s="190"/>
      <c r="I312" s="2275"/>
      <c r="J312" s="1715"/>
      <c r="K312" s="1715"/>
      <c r="L312" s="1715"/>
      <c r="M312" s="1715"/>
      <c r="N312" s="190"/>
      <c r="O312" s="190"/>
      <c r="P312" s="190"/>
      <c r="Q312" s="2326"/>
      <c r="R312" s="2272"/>
    </row>
    <row r="313" spans="2:18" x14ac:dyDescent="0.2">
      <c r="B313" s="2262"/>
      <c r="C313" s="190"/>
      <c r="D313" s="190"/>
      <c r="E313" s="190"/>
      <c r="F313" s="190"/>
      <c r="G313" s="190"/>
      <c r="H313" s="190"/>
      <c r="I313" s="2275"/>
      <c r="J313" s="1715"/>
      <c r="K313" s="1715"/>
      <c r="L313" s="1715"/>
      <c r="M313" s="1716"/>
      <c r="N313" s="190"/>
      <c r="O313" s="190"/>
      <c r="P313" s="190"/>
      <c r="Q313" s="2326"/>
      <c r="R313" s="2272"/>
    </row>
    <row r="314" spans="2:18" x14ac:dyDescent="0.2">
      <c r="B314" s="2262"/>
      <c r="C314" s="190"/>
      <c r="D314" s="190"/>
      <c r="E314" s="190"/>
      <c r="F314" s="190"/>
      <c r="G314" s="190"/>
      <c r="H314" s="190"/>
      <c r="I314" s="2275"/>
      <c r="J314" s="1715"/>
      <c r="K314" s="1715"/>
      <c r="L314" s="1715"/>
      <c r="M314" s="1716"/>
      <c r="N314" s="190"/>
      <c r="O314" s="190"/>
      <c r="P314" s="190"/>
      <c r="Q314" s="2326"/>
      <c r="R314" s="2272"/>
    </row>
    <row r="315" spans="2:18" x14ac:dyDescent="0.2">
      <c r="B315" s="2262"/>
      <c r="C315" s="190"/>
      <c r="D315" s="190"/>
      <c r="E315" s="190"/>
      <c r="F315" s="190"/>
      <c r="G315" s="190"/>
      <c r="H315" s="190"/>
      <c r="I315" s="2275"/>
      <c r="J315" s="1715"/>
      <c r="K315" s="1716"/>
      <c r="L315" s="1716"/>
      <c r="M315" s="1716"/>
      <c r="N315" s="190"/>
      <c r="O315" s="190"/>
      <c r="P315" s="190"/>
      <c r="Q315" s="2326"/>
      <c r="R315" s="2272"/>
    </row>
    <row r="316" spans="2:18" x14ac:dyDescent="0.2">
      <c r="B316" s="2262"/>
      <c r="C316" s="190"/>
      <c r="D316" s="190"/>
      <c r="E316" s="190"/>
      <c r="F316" s="190"/>
      <c r="G316" s="190"/>
      <c r="H316" s="190"/>
      <c r="I316" s="2277"/>
      <c r="J316" s="1716"/>
      <c r="K316" s="1715"/>
      <c r="L316" s="1715"/>
      <c r="M316" s="1715"/>
      <c r="N316" s="190"/>
      <c r="O316" s="190"/>
      <c r="P316" s="190"/>
      <c r="Q316" s="2326"/>
      <c r="R316" s="2272"/>
    </row>
    <row r="317" spans="2:18" x14ac:dyDescent="0.2">
      <c r="B317" s="2262"/>
      <c r="C317" s="1292"/>
      <c r="D317" s="1292"/>
      <c r="E317" s="190"/>
      <c r="F317" s="1841"/>
      <c r="G317" s="190"/>
      <c r="H317" s="190"/>
      <c r="I317" s="190"/>
      <c r="J317" s="190"/>
      <c r="K317" s="190"/>
      <c r="L317" s="190"/>
      <c r="M317" s="190"/>
      <c r="N317" s="190"/>
      <c r="O317" s="190"/>
      <c r="P317" s="190"/>
      <c r="Q317" s="2327"/>
      <c r="R317" s="2272"/>
    </row>
    <row r="318" spans="2:18" x14ac:dyDescent="0.2">
      <c r="B318" s="2262"/>
      <c r="C318" s="1292"/>
      <c r="D318" s="1292"/>
      <c r="E318" s="190"/>
      <c r="F318" s="2263"/>
      <c r="G318" s="190"/>
      <c r="H318" s="190"/>
      <c r="I318" s="190"/>
      <c r="J318" s="190"/>
      <c r="K318" s="190"/>
      <c r="L318" s="190"/>
      <c r="M318" s="190"/>
      <c r="N318" s="190"/>
      <c r="O318" s="190"/>
      <c r="P318" s="2328"/>
      <c r="Q318" s="2329"/>
      <c r="R318" s="2272"/>
    </row>
    <row r="319" spans="2:18" ht="16" thickBot="1" x14ac:dyDescent="0.25">
      <c r="B319" s="2262"/>
      <c r="C319" s="1292"/>
      <c r="D319" s="1292"/>
      <c r="E319" s="190"/>
      <c r="F319" s="1841"/>
      <c r="G319" s="190"/>
      <c r="H319" s="190"/>
      <c r="I319" s="190"/>
      <c r="J319" s="190"/>
      <c r="K319" s="190"/>
      <c r="L319" s="190"/>
      <c r="M319" s="190"/>
      <c r="N319" s="190"/>
      <c r="O319" s="190"/>
      <c r="P319" s="2330"/>
      <c r="Q319" s="2326"/>
      <c r="R319" s="2272"/>
    </row>
    <row r="320" spans="2:18" ht="15.75" customHeight="1" thickBot="1" x14ac:dyDescent="0.25">
      <c r="B320" s="2262"/>
      <c r="C320" s="3448" t="s">
        <v>804</v>
      </c>
      <c r="D320" s="3449"/>
      <c r="E320" s="3449"/>
      <c r="F320" s="3449"/>
      <c r="G320" s="3449"/>
      <c r="H320" s="3449"/>
      <c r="I320" s="3450"/>
      <c r="J320" s="190"/>
      <c r="K320" s="3448" t="s">
        <v>805</v>
      </c>
      <c r="L320" s="3449"/>
      <c r="M320" s="3449"/>
      <c r="N320" s="3449"/>
      <c r="O320" s="3449"/>
      <c r="P320" s="3449"/>
      <c r="Q320" s="3450"/>
      <c r="R320" s="2272"/>
    </row>
    <row r="321" spans="2:18" x14ac:dyDescent="0.2">
      <c r="B321" s="2262"/>
      <c r="C321" s="3395"/>
      <c r="D321" s="3396"/>
      <c r="E321" s="2316" t="s">
        <v>5202</v>
      </c>
      <c r="F321" s="2316" t="s">
        <v>5203</v>
      </c>
      <c r="G321" s="2316" t="s">
        <v>5204</v>
      </c>
      <c r="H321" s="2316" t="s">
        <v>5759</v>
      </c>
      <c r="I321" s="2248" t="s">
        <v>5760</v>
      </c>
      <c r="J321" s="190"/>
      <c r="K321" s="3395"/>
      <c r="L321" s="3396"/>
      <c r="M321" s="2316" t="s">
        <v>5202</v>
      </c>
      <c r="N321" s="2316" t="s">
        <v>5203</v>
      </c>
      <c r="O321" s="2316" t="s">
        <v>5204</v>
      </c>
      <c r="P321" s="2316" t="s">
        <v>5759</v>
      </c>
      <c r="Q321" s="2248" t="s">
        <v>5760</v>
      </c>
      <c r="R321" s="2272"/>
    </row>
    <row r="322" spans="2:18" ht="15" customHeight="1" x14ac:dyDescent="0.2">
      <c r="B322" s="2262"/>
      <c r="C322" s="3380" t="s">
        <v>806</v>
      </c>
      <c r="D322" s="3381"/>
      <c r="E322" s="2320">
        <v>0.96</v>
      </c>
      <c r="F322" s="2320">
        <v>0.99</v>
      </c>
      <c r="G322" s="2320">
        <v>0.79</v>
      </c>
      <c r="H322" s="2320">
        <v>0.8</v>
      </c>
      <c r="I322" s="2331">
        <v>0.83</v>
      </c>
      <c r="J322" s="190"/>
      <c r="K322" s="3380" t="s">
        <v>806</v>
      </c>
      <c r="L322" s="3381"/>
      <c r="M322" s="2320">
        <v>0.8</v>
      </c>
      <c r="N322" s="2320">
        <v>0.78</v>
      </c>
      <c r="O322" s="2320">
        <v>0.82</v>
      </c>
      <c r="P322" s="2320">
        <v>0.81</v>
      </c>
      <c r="Q322" s="2331">
        <v>0.9</v>
      </c>
      <c r="R322" s="2272"/>
    </row>
    <row r="323" spans="2:18" ht="15.75" customHeight="1" x14ac:dyDescent="0.2">
      <c r="B323" s="2262"/>
      <c r="C323" s="3380" t="s">
        <v>807</v>
      </c>
      <c r="D323" s="3381"/>
      <c r="E323" s="2320">
        <v>0.13</v>
      </c>
      <c r="F323" s="2320">
        <v>0.1</v>
      </c>
      <c r="G323" s="2320">
        <v>0.08</v>
      </c>
      <c r="H323" s="2320">
        <v>7.0000000000000007E-2</v>
      </c>
      <c r="I323" s="2331">
        <v>7.0000000000000007E-2</v>
      </c>
      <c r="J323" s="190"/>
      <c r="K323" s="3380" t="s">
        <v>807</v>
      </c>
      <c r="L323" s="3381"/>
      <c r="M323" s="2320">
        <v>0.06</v>
      </c>
      <c r="N323" s="2320">
        <v>0.03</v>
      </c>
      <c r="O323" s="2320">
        <v>0.08</v>
      </c>
      <c r="P323" s="2320">
        <v>0.09</v>
      </c>
      <c r="Q323" s="2331">
        <v>0.1</v>
      </c>
      <c r="R323" s="2272"/>
    </row>
    <row r="324" spans="2:18" ht="15" customHeight="1" x14ac:dyDescent="0.2">
      <c r="B324" s="2262"/>
      <c r="C324" s="3380" t="s">
        <v>808</v>
      </c>
      <c r="D324" s="3381"/>
      <c r="E324" s="2320">
        <v>19.64</v>
      </c>
      <c r="F324" s="2320">
        <v>19.52</v>
      </c>
      <c r="G324" s="2320">
        <v>22.67</v>
      </c>
      <c r="H324" s="2320">
        <v>22.830000000000002</v>
      </c>
      <c r="I324" s="2331">
        <v>25.02</v>
      </c>
      <c r="K324" s="3380" t="s">
        <v>809</v>
      </c>
      <c r="L324" s="3381"/>
      <c r="M324" s="2320">
        <v>12.6</v>
      </c>
      <c r="N324" s="2320">
        <v>11.39</v>
      </c>
      <c r="O324" s="2320">
        <v>11.049999999999999</v>
      </c>
      <c r="P324" s="2320">
        <v>9.91</v>
      </c>
      <c r="Q324" s="2331">
        <v>8.99</v>
      </c>
      <c r="R324" s="2272"/>
    </row>
    <row r="325" spans="2:18" ht="15" customHeight="1" x14ac:dyDescent="0.2">
      <c r="B325" s="2262"/>
      <c r="C325" s="3380" t="s">
        <v>810</v>
      </c>
      <c r="D325" s="3381"/>
      <c r="E325" s="2320">
        <v>0.32</v>
      </c>
      <c r="F325" s="2320">
        <v>0.31</v>
      </c>
      <c r="G325" s="2320">
        <v>0.28999999999999998</v>
      </c>
      <c r="H325" s="2320">
        <v>0.28999999999999998</v>
      </c>
      <c r="I325" s="2332">
        <v>0.3</v>
      </c>
      <c r="K325" s="3380" t="s">
        <v>811</v>
      </c>
      <c r="L325" s="3381"/>
      <c r="M325" s="2320">
        <v>0.6</v>
      </c>
      <c r="N325" s="2320">
        <v>0.64</v>
      </c>
      <c r="O325" s="2320">
        <v>0.68</v>
      </c>
      <c r="P325" s="2320">
        <v>0.92</v>
      </c>
      <c r="Q325" s="2332">
        <v>1.07</v>
      </c>
      <c r="R325" s="2272"/>
    </row>
    <row r="326" spans="2:18" ht="15.75" customHeight="1" thickBot="1" x14ac:dyDescent="0.25">
      <c r="B326" s="2262"/>
      <c r="C326" s="3382" t="s">
        <v>812</v>
      </c>
      <c r="D326" s="3383"/>
      <c r="E326" s="2333">
        <v>78.94</v>
      </c>
      <c r="F326" s="2333">
        <v>79.09</v>
      </c>
      <c r="G326" s="2333">
        <v>76.180000000000007</v>
      </c>
      <c r="H326" s="2333">
        <v>75.989999999999995</v>
      </c>
      <c r="I326" s="2251">
        <v>73.78</v>
      </c>
      <c r="K326" s="3382" t="s">
        <v>813</v>
      </c>
      <c r="L326" s="3383"/>
      <c r="M326" s="2333">
        <v>86.1</v>
      </c>
      <c r="N326" s="2333">
        <v>87.16</v>
      </c>
      <c r="O326" s="2333">
        <v>87.38</v>
      </c>
      <c r="P326" s="2333">
        <v>88.28</v>
      </c>
      <c r="Q326" s="2251">
        <v>84.75</v>
      </c>
      <c r="R326" s="2272"/>
    </row>
    <row r="327" spans="2:18" x14ac:dyDescent="0.2">
      <c r="B327" s="2262"/>
      <c r="C327" s="2334"/>
      <c r="D327" s="2335"/>
      <c r="E327" s="2336"/>
      <c r="F327" s="2336"/>
      <c r="G327" s="2336"/>
      <c r="H327" s="2336"/>
      <c r="I327" s="190"/>
      <c r="J327" s="2334"/>
      <c r="K327" s="2337"/>
      <c r="L327" s="2336"/>
      <c r="M327" s="2336"/>
      <c r="N327" s="2336"/>
      <c r="O327" s="2336"/>
      <c r="P327" s="190"/>
      <c r="Q327" s="2326"/>
      <c r="R327" s="2272"/>
    </row>
    <row r="328" spans="2:18" ht="16" thickBot="1" x14ac:dyDescent="0.25">
      <c r="B328" s="2266"/>
      <c r="C328" s="2267"/>
      <c r="D328" s="2267"/>
      <c r="E328" s="2267"/>
      <c r="F328" s="2267"/>
      <c r="G328" s="2267"/>
      <c r="H328" s="2267"/>
      <c r="I328" s="2267"/>
      <c r="J328" s="2267"/>
      <c r="K328" s="2267"/>
      <c r="L328" s="2267"/>
      <c r="M328" s="2267"/>
      <c r="N328" s="2267"/>
      <c r="O328" s="2267"/>
      <c r="P328" s="2267"/>
      <c r="Q328" s="2269"/>
      <c r="R328" s="2338"/>
    </row>
    <row r="329" spans="2:18" ht="12" customHeight="1" x14ac:dyDescent="0.2">
      <c r="B329" s="2273"/>
      <c r="C329" s="1292"/>
      <c r="D329" s="1292"/>
      <c r="E329" s="1292"/>
      <c r="F329" s="1292"/>
      <c r="G329" s="1292"/>
      <c r="H329" s="1841"/>
      <c r="I329" s="1292"/>
      <c r="J329" s="1292"/>
      <c r="K329" s="1292"/>
      <c r="L329" s="1841"/>
      <c r="M329" s="1841"/>
      <c r="N329" s="1841"/>
      <c r="O329" s="1842"/>
      <c r="P329" s="1292"/>
      <c r="Q329" s="2309"/>
    </row>
    <row r="330" spans="2:18" ht="12" customHeight="1" x14ac:dyDescent="0.2">
      <c r="B330" s="2273"/>
      <c r="C330" s="1292"/>
      <c r="D330" s="1292"/>
      <c r="E330" s="1292"/>
      <c r="F330" s="1292"/>
      <c r="G330" s="1292"/>
      <c r="H330" s="1841"/>
      <c r="I330" s="1292"/>
      <c r="J330" s="1292"/>
      <c r="K330" s="1292"/>
      <c r="L330" s="1841"/>
      <c r="M330" s="1841"/>
      <c r="N330" s="1841"/>
      <c r="O330" s="1842"/>
      <c r="P330" s="1292"/>
      <c r="Q330" s="2309"/>
    </row>
    <row r="331" spans="2:18" ht="12" customHeight="1" x14ac:dyDescent="0.2">
      <c r="B331" s="2273"/>
      <c r="C331" s="1292"/>
      <c r="D331" s="1292"/>
      <c r="E331" s="1292"/>
      <c r="F331" s="1292"/>
      <c r="G331" s="1292"/>
      <c r="H331" s="1841"/>
      <c r="I331" s="1292"/>
      <c r="J331" s="1292"/>
      <c r="K331" s="1292"/>
      <c r="L331" s="1841"/>
      <c r="M331" s="1841"/>
      <c r="N331" s="1841"/>
      <c r="O331" s="1842"/>
      <c r="P331" s="1292"/>
      <c r="Q331" s="2309"/>
    </row>
    <row r="332" spans="2:18" ht="12" customHeight="1" x14ac:dyDescent="0.2">
      <c r="B332" s="2273"/>
      <c r="C332" s="1292"/>
      <c r="D332" s="1292"/>
      <c r="E332" s="1292"/>
      <c r="F332" s="1292"/>
      <c r="G332" s="1292"/>
      <c r="H332" s="1841"/>
      <c r="I332" s="1292"/>
      <c r="J332" s="1292"/>
      <c r="K332" s="1292"/>
      <c r="L332" s="1841"/>
      <c r="M332" s="1841"/>
      <c r="N332" s="1841"/>
      <c r="O332" s="1842"/>
      <c r="P332" s="1292"/>
      <c r="Q332" s="2309"/>
    </row>
    <row r="333" spans="2:18" ht="12" customHeight="1" x14ac:dyDescent="0.2">
      <c r="B333" s="2273"/>
      <c r="C333" s="1292"/>
      <c r="D333" s="1292"/>
      <c r="E333" s="1292"/>
      <c r="F333" s="1292"/>
      <c r="G333" s="1292"/>
      <c r="H333" s="1841"/>
      <c r="I333" s="1292"/>
      <c r="J333" s="1292"/>
      <c r="K333" s="1292"/>
      <c r="L333" s="1841"/>
      <c r="M333" s="1841"/>
      <c r="N333" s="1841"/>
      <c r="O333" s="1842"/>
      <c r="P333" s="1292"/>
      <c r="Q333" s="2309"/>
    </row>
    <row r="334" spans="2:18" ht="12" customHeight="1" x14ac:dyDescent="0.2">
      <c r="B334" s="2273"/>
      <c r="C334" s="1292"/>
      <c r="D334" s="1292"/>
      <c r="E334" s="1292"/>
      <c r="F334" s="1292"/>
      <c r="G334" s="1292"/>
      <c r="H334" s="1841"/>
      <c r="I334" s="1292"/>
      <c r="J334" s="1292"/>
      <c r="K334" s="1292"/>
      <c r="L334" s="1841"/>
      <c r="M334" s="1841"/>
      <c r="N334" s="1841"/>
      <c r="O334" s="1842"/>
      <c r="P334" s="1292"/>
      <c r="Q334" s="2309"/>
    </row>
    <row r="335" spans="2:18" ht="12" customHeight="1" x14ac:dyDescent="0.2">
      <c r="B335" s="2273"/>
      <c r="C335" s="1292"/>
      <c r="D335" s="1292"/>
      <c r="E335" s="1292"/>
      <c r="F335" s="1292"/>
      <c r="G335" s="1292"/>
      <c r="H335" s="1841"/>
      <c r="I335" s="1292"/>
      <c r="J335" s="1292"/>
      <c r="K335" s="1292"/>
      <c r="L335" s="1841"/>
      <c r="M335" s="1841"/>
      <c r="N335" s="1841"/>
      <c r="O335" s="1842"/>
      <c r="P335" s="1292"/>
      <c r="Q335" s="2309"/>
    </row>
    <row r="336" spans="2:18" ht="12" customHeight="1" x14ac:dyDescent="0.2">
      <c r="B336" s="2273"/>
      <c r="C336" s="1292"/>
      <c r="D336" s="1292"/>
      <c r="E336" s="1292"/>
      <c r="F336" s="1292"/>
      <c r="G336" s="1292"/>
      <c r="H336" s="1841"/>
      <c r="I336" s="1292"/>
      <c r="J336" s="1292"/>
      <c r="K336" s="1292"/>
      <c r="L336" s="1841"/>
      <c r="M336" s="1841"/>
      <c r="N336" s="1841"/>
      <c r="O336" s="1842"/>
      <c r="P336" s="1292"/>
      <c r="Q336" s="2309"/>
    </row>
    <row r="337" spans="1:47" ht="12" customHeight="1" x14ac:dyDescent="0.2">
      <c r="B337" s="2274"/>
      <c r="C337" s="1292"/>
      <c r="D337" s="1292"/>
      <c r="E337" s="1292"/>
      <c r="F337" s="1292"/>
      <c r="G337" s="1292"/>
      <c r="H337" s="1841"/>
      <c r="I337" s="1292"/>
      <c r="J337" s="1292"/>
      <c r="K337" s="1292"/>
      <c r="L337" s="1841"/>
      <c r="M337" s="1841"/>
      <c r="N337" s="1841"/>
      <c r="O337" s="1842"/>
      <c r="P337" s="1292"/>
      <c r="Q337" s="2309"/>
    </row>
    <row r="338" spans="1:47" ht="12" customHeight="1" x14ac:dyDescent="0.2">
      <c r="B338" s="2274"/>
      <c r="C338" s="1292"/>
      <c r="D338" s="1292"/>
      <c r="E338" s="1292"/>
      <c r="F338" s="1292"/>
      <c r="G338" s="1292"/>
      <c r="H338" s="1841"/>
      <c r="I338" s="1292"/>
      <c r="J338" s="1292"/>
      <c r="K338" s="1292"/>
      <c r="L338" s="1841"/>
      <c r="M338" s="1841"/>
      <c r="N338" s="1841"/>
      <c r="O338" s="1842"/>
      <c r="P338" s="1292"/>
      <c r="Q338" s="2309"/>
    </row>
    <row r="339" spans="1:47" x14ac:dyDescent="0.2">
      <c r="B339" s="2262"/>
      <c r="C339" s="190"/>
      <c r="D339" s="190"/>
      <c r="E339" s="190"/>
      <c r="F339" s="190"/>
      <c r="G339" s="190"/>
      <c r="H339" s="1292"/>
      <c r="I339" s="2839"/>
      <c r="J339" s="2839"/>
      <c r="K339" s="2839"/>
      <c r="L339" s="2839"/>
      <c r="M339" s="2839"/>
      <c r="N339" s="1292"/>
      <c r="O339" s="1293"/>
      <c r="P339" s="1285"/>
      <c r="Q339" s="2311"/>
    </row>
    <row r="340" spans="1:47" x14ac:dyDescent="0.2">
      <c r="B340" s="2262"/>
      <c r="C340" s="190"/>
      <c r="D340" s="190"/>
      <c r="E340" s="190"/>
      <c r="F340" s="190"/>
      <c r="G340" s="190"/>
      <c r="H340" s="190"/>
      <c r="I340" s="1292"/>
      <c r="J340" s="1714"/>
      <c r="K340" s="1714"/>
      <c r="L340" s="1714"/>
      <c r="M340" s="1714"/>
      <c r="N340" s="190"/>
      <c r="O340" s="2264"/>
    </row>
    <row r="341" spans="1:47" x14ac:dyDescent="0.2">
      <c r="B341" s="2262"/>
      <c r="C341" s="190"/>
      <c r="D341" s="190"/>
      <c r="E341" s="190"/>
      <c r="F341" s="190"/>
      <c r="G341" s="190"/>
      <c r="H341" s="190"/>
      <c r="I341" s="2275"/>
      <c r="J341" s="1715"/>
      <c r="K341" s="1715"/>
      <c r="L341" s="1715"/>
      <c r="M341" s="2276"/>
      <c r="N341" s="190"/>
      <c r="O341" s="2264"/>
    </row>
    <row r="342" spans="1:47" x14ac:dyDescent="0.2">
      <c r="B342" s="2262"/>
      <c r="C342" s="190"/>
      <c r="D342" s="190"/>
      <c r="E342" s="190"/>
      <c r="F342" s="190"/>
      <c r="G342" s="190"/>
      <c r="H342" s="190"/>
      <c r="I342" s="2275"/>
      <c r="J342" s="1715"/>
      <c r="K342" s="1715"/>
      <c r="L342" s="1715"/>
      <c r="M342" s="1715"/>
      <c r="N342" s="190"/>
      <c r="O342" s="2264"/>
    </row>
    <row r="343" spans="1:47" x14ac:dyDescent="0.2">
      <c r="B343" s="2262"/>
      <c r="C343" s="190"/>
      <c r="D343" s="190"/>
      <c r="E343" s="190"/>
      <c r="F343" s="190"/>
      <c r="G343" s="190"/>
      <c r="H343" s="190"/>
      <c r="I343" s="2275"/>
      <c r="J343" s="1715"/>
      <c r="K343" s="1715"/>
      <c r="L343" s="1715"/>
      <c r="M343" s="1716"/>
      <c r="N343" s="190"/>
      <c r="O343" s="2264"/>
    </row>
    <row r="344" spans="1:47" x14ac:dyDescent="0.2">
      <c r="B344" s="2262"/>
      <c r="C344" s="190"/>
      <c r="D344" s="190"/>
      <c r="E344" s="190"/>
      <c r="F344" s="190"/>
      <c r="G344" s="190"/>
      <c r="H344" s="190"/>
      <c r="I344" s="2275"/>
      <c r="J344" s="1715"/>
      <c r="K344" s="1715"/>
      <c r="L344" s="1715"/>
      <c r="M344" s="1716"/>
      <c r="N344" s="190"/>
      <c r="O344" s="2264"/>
    </row>
    <row r="345" spans="1:47" x14ac:dyDescent="0.2">
      <c r="B345" s="2262"/>
      <c r="C345" s="190"/>
      <c r="D345" s="190"/>
      <c r="E345" s="190"/>
      <c r="F345" s="190"/>
      <c r="G345" s="190"/>
      <c r="H345" s="190"/>
      <c r="I345" s="2275"/>
      <c r="J345" s="1715"/>
      <c r="K345" s="1716"/>
      <c r="L345" s="1716"/>
      <c r="M345" s="1716"/>
      <c r="N345" s="190"/>
      <c r="O345" s="2264"/>
    </row>
    <row r="346" spans="1:47" ht="16" thickBot="1" x14ac:dyDescent="0.25">
      <c r="B346" s="2262"/>
      <c r="C346" s="190"/>
      <c r="D346" s="190"/>
      <c r="E346" s="190"/>
      <c r="F346" s="190"/>
      <c r="G346" s="190"/>
      <c r="H346" s="190"/>
      <c r="I346" s="2277"/>
      <c r="J346" s="1716"/>
      <c r="K346" s="1715"/>
      <c r="L346" s="1715"/>
      <c r="M346" s="1715"/>
      <c r="N346" s="190"/>
      <c r="O346" s="2264"/>
    </row>
    <row r="347" spans="1:47" ht="29.25" customHeight="1" thickBot="1" x14ac:dyDescent="0.25">
      <c r="B347" s="2262"/>
      <c r="C347" s="1292"/>
      <c r="D347" s="1292"/>
      <c r="E347" s="190"/>
      <c r="F347" s="3459" t="s">
        <v>814</v>
      </c>
      <c r="G347" s="3460"/>
      <c r="H347" s="3460"/>
      <c r="I347" s="3460"/>
      <c r="J347" s="3460"/>
      <c r="K347" s="3461"/>
      <c r="L347" s="190"/>
      <c r="M347" s="190"/>
      <c r="N347" s="190"/>
      <c r="O347" s="2264"/>
    </row>
    <row r="348" spans="1:47" ht="33" x14ac:dyDescent="0.2">
      <c r="B348" s="2262"/>
      <c r="C348" s="1292"/>
      <c r="D348" s="1292"/>
      <c r="E348" s="190"/>
      <c r="F348" s="194"/>
      <c r="G348" s="195" t="s">
        <v>815</v>
      </c>
      <c r="H348" s="195" t="s">
        <v>816</v>
      </c>
      <c r="I348" s="195" t="s">
        <v>817</v>
      </c>
      <c r="J348" s="195" t="s">
        <v>818</v>
      </c>
      <c r="K348" s="196" t="s">
        <v>819</v>
      </c>
      <c r="L348" s="190"/>
      <c r="M348" s="190"/>
      <c r="N348" s="190"/>
      <c r="O348" s="2264"/>
    </row>
    <row r="349" spans="1:47" s="192" customFormat="1" ht="15.75" customHeight="1" x14ac:dyDescent="0.2">
      <c r="A349" s="191"/>
      <c r="B349" s="2262"/>
      <c r="C349" s="1292"/>
      <c r="D349" s="1292"/>
      <c r="E349" s="190"/>
      <c r="F349" s="2339" t="s">
        <v>5202</v>
      </c>
      <c r="G349" s="2340">
        <v>0.17699999999999999</v>
      </c>
      <c r="H349" s="2340">
        <v>0.46700000000000003</v>
      </c>
      <c r="I349" s="2340">
        <v>4.5999999999999999E-2</v>
      </c>
      <c r="J349" s="2340">
        <v>2.3E-2</v>
      </c>
      <c r="K349" s="2341">
        <v>0.28699999999999998</v>
      </c>
      <c r="L349" s="190"/>
      <c r="M349" s="190"/>
      <c r="N349" s="190"/>
      <c r="O349" s="2264"/>
      <c r="P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row>
    <row r="350" spans="1:47" s="192" customFormat="1" ht="15" customHeight="1" x14ac:dyDescent="0.2">
      <c r="A350" s="191"/>
      <c r="B350" s="2262"/>
      <c r="C350" s="1292"/>
      <c r="D350" s="190"/>
      <c r="E350" s="190"/>
      <c r="F350" s="2339" t="s">
        <v>5203</v>
      </c>
      <c r="G350" s="2340">
        <v>0.186</v>
      </c>
      <c r="H350" s="2340">
        <v>0.45700000000000002</v>
      </c>
      <c r="I350" s="2340">
        <v>4.8000000000000001E-2</v>
      </c>
      <c r="J350" s="2340">
        <v>2.4E-2</v>
      </c>
      <c r="K350" s="2341">
        <v>0.28499999999999998</v>
      </c>
      <c r="L350" s="190"/>
      <c r="M350" s="190"/>
      <c r="N350" s="190"/>
      <c r="O350" s="2264"/>
      <c r="P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row>
    <row r="351" spans="1:47" s="192" customFormat="1" x14ac:dyDescent="0.2">
      <c r="A351" s="191"/>
      <c r="B351" s="2262"/>
      <c r="C351" s="190"/>
      <c r="D351" s="190"/>
      <c r="E351" s="190"/>
      <c r="F351" s="2765" t="s">
        <v>5204</v>
      </c>
      <c r="G351" s="2340">
        <v>0.20899999999999999</v>
      </c>
      <c r="H351" s="2340">
        <v>0.433</v>
      </c>
      <c r="I351" s="2340">
        <v>4.7E-2</v>
      </c>
      <c r="J351" s="2340">
        <v>2.5999999999999999E-2</v>
      </c>
      <c r="K351" s="2341">
        <v>0.28499999999999998</v>
      </c>
      <c r="L351" s="190"/>
      <c r="M351" s="190"/>
      <c r="N351" s="190"/>
      <c r="O351" s="2264"/>
      <c r="P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row>
    <row r="352" spans="1:47" s="192" customFormat="1" x14ac:dyDescent="0.2">
      <c r="A352" s="191"/>
      <c r="B352" s="2262"/>
      <c r="C352" s="190"/>
      <c r="D352" s="190"/>
      <c r="E352" s="190"/>
      <c r="F352" s="2765" t="s">
        <v>5759</v>
      </c>
      <c r="G352" s="2340">
        <v>0.223</v>
      </c>
      <c r="H352" s="2340">
        <v>0.40100000000000002</v>
      </c>
      <c r="I352" s="2340">
        <v>4.9000000000000002E-2</v>
      </c>
      <c r="J352" s="2340">
        <v>2.4E-2</v>
      </c>
      <c r="K352" s="2341">
        <v>0.30299999999999994</v>
      </c>
      <c r="L352" s="190"/>
      <c r="M352" s="190"/>
      <c r="N352" s="190"/>
      <c r="O352" s="2264"/>
      <c r="P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row>
    <row r="353" spans="1:47" s="192" customFormat="1" ht="18.75" customHeight="1" thickBot="1" x14ac:dyDescent="0.25">
      <c r="A353" s="191"/>
      <c r="B353" s="2262"/>
      <c r="C353" s="190"/>
      <c r="D353" s="190"/>
      <c r="E353" s="190"/>
      <c r="F353" s="2766" t="s">
        <v>5760</v>
      </c>
      <c r="G353" s="2343">
        <v>0.20499999999999999</v>
      </c>
      <c r="H353" s="2343">
        <v>0.312</v>
      </c>
      <c r="I353" s="2343">
        <v>3.5999999999999997E-2</v>
      </c>
      <c r="J353" s="2343">
        <v>0.02</v>
      </c>
      <c r="K353" s="2344">
        <v>0.42699999999999994</v>
      </c>
      <c r="L353" s="190"/>
      <c r="M353" s="190"/>
      <c r="N353" s="190"/>
      <c r="O353" s="2264"/>
      <c r="P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row>
    <row r="354" spans="1:47" s="192" customFormat="1" x14ac:dyDescent="0.2">
      <c r="A354" s="191"/>
      <c r="B354" s="2262"/>
      <c r="C354" s="190"/>
      <c r="D354" s="190"/>
      <c r="E354" s="190"/>
      <c r="F354" s="2345" t="s">
        <v>820</v>
      </c>
      <c r="G354" s="191"/>
      <c r="H354" s="191"/>
      <c r="I354" s="191"/>
      <c r="J354" s="191"/>
      <c r="K354" s="191"/>
      <c r="L354" s="190"/>
      <c r="M354" s="190"/>
      <c r="N354" s="190"/>
      <c r="O354" s="2264"/>
      <c r="P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row>
    <row r="355" spans="1:47" s="192" customFormat="1" ht="16" thickBot="1" x14ac:dyDescent="0.25">
      <c r="A355" s="191"/>
      <c r="B355" s="2266"/>
      <c r="C355" s="2267"/>
      <c r="D355" s="2267"/>
      <c r="E355" s="2267"/>
      <c r="F355" s="191"/>
      <c r="G355" s="2267"/>
      <c r="H355" s="2267"/>
      <c r="I355" s="2267"/>
      <c r="J355" s="2267"/>
      <c r="K355" s="2267"/>
      <c r="L355" s="2267"/>
      <c r="M355" s="2267"/>
      <c r="N355" s="2267"/>
      <c r="O355" s="2268"/>
      <c r="P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row>
    <row r="356" spans="1:47" s="192" customFormat="1" ht="12" customHeight="1" x14ac:dyDescent="0.2">
      <c r="A356" s="191"/>
      <c r="B356" s="2270"/>
      <c r="C356" s="1289"/>
      <c r="D356" s="1289"/>
      <c r="E356" s="1289"/>
      <c r="F356" s="1289"/>
      <c r="G356" s="1289"/>
      <c r="H356" s="2271"/>
      <c r="I356" s="1289"/>
      <c r="J356" s="1289"/>
      <c r="K356" s="1289"/>
      <c r="L356" s="2271"/>
      <c r="M356" s="2271"/>
      <c r="N356" s="2271"/>
      <c r="O356" s="2346"/>
      <c r="P356" s="1292"/>
      <c r="Q356" s="2309"/>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row>
    <row r="357" spans="1:47" s="192" customFormat="1" ht="12" customHeight="1" x14ac:dyDescent="0.2">
      <c r="A357" s="191"/>
      <c r="B357" s="2273"/>
      <c r="C357" s="1292"/>
      <c r="D357" s="1292"/>
      <c r="E357" s="1292"/>
      <c r="F357" s="1292"/>
      <c r="G357" s="1292"/>
      <c r="H357" s="1841"/>
      <c r="I357" s="1292"/>
      <c r="J357" s="1292"/>
      <c r="K357" s="1292"/>
      <c r="L357" s="1841"/>
      <c r="M357" s="1841"/>
      <c r="N357" s="1841"/>
      <c r="O357" s="1842"/>
      <c r="P357" s="1292"/>
      <c r="Q357" s="2309"/>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row>
    <row r="358" spans="1:47" s="192" customFormat="1" ht="12" customHeight="1" x14ac:dyDescent="0.2">
      <c r="A358" s="191"/>
      <c r="B358" s="2273"/>
      <c r="C358" s="1292"/>
      <c r="D358" s="1292"/>
      <c r="E358" s="1292"/>
      <c r="F358" s="1292"/>
      <c r="G358" s="1292"/>
      <c r="H358" s="1841"/>
      <c r="I358" s="1292"/>
      <c r="J358" s="1292"/>
      <c r="K358" s="1292"/>
      <c r="L358" s="1841"/>
      <c r="M358" s="1841"/>
      <c r="N358" s="1841"/>
      <c r="O358" s="1842"/>
      <c r="P358" s="1292"/>
      <c r="Q358" s="2309"/>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row>
    <row r="359" spans="1:47" s="192" customFormat="1" ht="12" customHeight="1" x14ac:dyDescent="0.2">
      <c r="A359" s="191"/>
      <c r="B359" s="2273"/>
      <c r="C359" s="1292"/>
      <c r="D359" s="1292"/>
      <c r="E359" s="1292"/>
      <c r="F359" s="1292"/>
      <c r="G359" s="1292"/>
      <c r="H359" s="1841"/>
      <c r="I359" s="1292"/>
      <c r="J359" s="1292"/>
      <c r="K359" s="1292"/>
      <c r="L359" s="1841"/>
      <c r="M359" s="1841"/>
      <c r="N359" s="1841"/>
      <c r="O359" s="1842"/>
      <c r="P359" s="1292"/>
      <c r="Q359" s="2309"/>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row>
    <row r="360" spans="1:47" s="192" customFormat="1" ht="12" customHeight="1" x14ac:dyDescent="0.2">
      <c r="A360" s="191"/>
      <c r="B360" s="2273"/>
      <c r="C360" s="1292"/>
      <c r="D360" s="1292"/>
      <c r="E360" s="1292"/>
      <c r="F360" s="1292"/>
      <c r="G360" s="1292"/>
      <c r="H360" s="1841"/>
      <c r="I360" s="1292"/>
      <c r="J360" s="1292"/>
      <c r="K360" s="1292"/>
      <c r="L360" s="1841"/>
      <c r="M360" s="1841"/>
      <c r="N360" s="1841"/>
      <c r="O360" s="1842"/>
      <c r="P360" s="1292"/>
      <c r="Q360" s="2309"/>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row>
    <row r="361" spans="1:47" s="192" customFormat="1" ht="12" customHeight="1" x14ac:dyDescent="0.2">
      <c r="A361" s="191"/>
      <c r="B361" s="2273"/>
      <c r="C361" s="1292"/>
      <c r="D361" s="1292"/>
      <c r="E361" s="1292"/>
      <c r="F361" s="1292"/>
      <c r="G361" s="1292"/>
      <c r="H361" s="1841"/>
      <c r="I361" s="1292"/>
      <c r="J361" s="1292"/>
      <c r="K361" s="1292"/>
      <c r="L361" s="1841"/>
      <c r="M361" s="1841"/>
      <c r="N361" s="1841"/>
      <c r="O361" s="1842"/>
      <c r="P361" s="1292"/>
      <c r="Q361" s="2309"/>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row>
    <row r="362" spans="1:47" s="192" customFormat="1" ht="12" customHeight="1" x14ac:dyDescent="0.2">
      <c r="A362" s="191"/>
      <c r="B362" s="2273"/>
      <c r="C362" s="1292"/>
      <c r="D362" s="1292"/>
      <c r="E362" s="1292"/>
      <c r="F362" s="1292"/>
      <c r="G362" s="1292"/>
      <c r="H362" s="1841"/>
      <c r="I362" s="1292"/>
      <c r="J362" s="1292"/>
      <c r="K362" s="1292"/>
      <c r="L362" s="1841"/>
      <c r="M362" s="1841"/>
      <c r="N362" s="1841"/>
      <c r="O362" s="1842"/>
      <c r="P362" s="1292"/>
      <c r="Q362" s="2309"/>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row>
    <row r="363" spans="1:47" s="192" customFormat="1" ht="12" customHeight="1" x14ac:dyDescent="0.2">
      <c r="A363" s="191"/>
      <c r="B363" s="2273"/>
      <c r="C363" s="1292"/>
      <c r="D363" s="1292"/>
      <c r="E363" s="1292"/>
      <c r="F363" s="1292"/>
      <c r="G363" s="1292"/>
      <c r="H363" s="1841"/>
      <c r="I363" s="1292"/>
      <c r="J363" s="1292"/>
      <c r="K363" s="1292"/>
      <c r="L363" s="1841"/>
      <c r="M363" s="1841"/>
      <c r="N363" s="1841"/>
      <c r="O363" s="1842"/>
      <c r="P363" s="1292"/>
      <c r="Q363" s="2309"/>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row>
    <row r="364" spans="1:47" s="192" customFormat="1" ht="12" customHeight="1" x14ac:dyDescent="0.2">
      <c r="A364" s="191"/>
      <c r="B364" s="2274"/>
      <c r="C364" s="1292"/>
      <c r="D364" s="1292"/>
      <c r="E364" s="1292"/>
      <c r="F364" s="1292"/>
      <c r="G364" s="1292"/>
      <c r="H364" s="1841"/>
      <c r="I364" s="1292"/>
      <c r="J364" s="1292"/>
      <c r="K364" s="1292"/>
      <c r="L364" s="1841"/>
      <c r="M364" s="1841"/>
      <c r="N364" s="1841"/>
      <c r="O364" s="1842"/>
      <c r="P364" s="1292"/>
      <c r="Q364" s="2309"/>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row>
    <row r="365" spans="1:47" s="192" customFormat="1" ht="12" customHeight="1" x14ac:dyDescent="0.2">
      <c r="A365" s="191"/>
      <c r="B365" s="2274"/>
      <c r="C365" s="1292"/>
      <c r="D365" s="1292"/>
      <c r="E365" s="1292"/>
      <c r="F365" s="1292"/>
      <c r="G365" s="1292"/>
      <c r="H365" s="1841"/>
      <c r="I365" s="1292"/>
      <c r="J365" s="1292"/>
      <c r="K365" s="1292"/>
      <c r="L365" s="1841"/>
      <c r="M365" s="1841"/>
      <c r="N365" s="1841"/>
      <c r="O365" s="1842"/>
      <c r="P365" s="1292"/>
      <c r="Q365" s="2309"/>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row>
    <row r="366" spans="1:47" s="192" customFormat="1" x14ac:dyDescent="0.2">
      <c r="A366" s="191"/>
      <c r="B366" s="2262"/>
      <c r="C366" s="190"/>
      <c r="D366" s="190"/>
      <c r="E366" s="190"/>
      <c r="F366" s="190"/>
      <c r="G366" s="190"/>
      <c r="H366" s="1292"/>
      <c r="I366" s="2839"/>
      <c r="J366" s="2839"/>
      <c r="K366" s="2839"/>
      <c r="L366" s="2839"/>
      <c r="M366" s="2839"/>
      <c r="N366" s="1292"/>
      <c r="O366" s="1293"/>
      <c r="P366" s="1285"/>
      <c r="Q366" s="231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row>
    <row r="367" spans="1:47" x14ac:dyDescent="0.2">
      <c r="B367" s="2262"/>
      <c r="C367" s="190"/>
      <c r="D367" s="190"/>
      <c r="E367" s="190"/>
      <c r="F367" s="190"/>
      <c r="G367" s="190"/>
      <c r="H367" s="190"/>
      <c r="I367" s="1292"/>
      <c r="J367" s="1714"/>
      <c r="K367" s="1714"/>
      <c r="L367" s="1714"/>
      <c r="M367" s="1714"/>
      <c r="N367" s="190"/>
      <c r="O367" s="2264"/>
    </row>
    <row r="368" spans="1:47" x14ac:dyDescent="0.2">
      <c r="B368" s="2262"/>
      <c r="C368" s="190"/>
      <c r="D368" s="190"/>
      <c r="E368" s="190"/>
      <c r="F368" s="190"/>
      <c r="G368" s="190"/>
      <c r="H368" s="190"/>
      <c r="I368" s="2275"/>
      <c r="J368" s="1715"/>
      <c r="K368" s="1715"/>
      <c r="L368" s="1715"/>
      <c r="M368" s="2276"/>
      <c r="N368" s="190"/>
      <c r="O368" s="2264"/>
    </row>
    <row r="369" spans="1:47" x14ac:dyDescent="0.2">
      <c r="B369" s="2262"/>
      <c r="C369" s="190"/>
      <c r="D369" s="190"/>
      <c r="E369" s="190"/>
      <c r="F369" s="190"/>
      <c r="G369" s="190"/>
      <c r="H369" s="190"/>
      <c r="I369" s="2275"/>
      <c r="J369" s="1715"/>
      <c r="K369" s="1715"/>
      <c r="L369" s="1715"/>
      <c r="M369" s="1715"/>
      <c r="N369" s="190"/>
      <c r="O369" s="2264"/>
    </row>
    <row r="370" spans="1:47" x14ac:dyDescent="0.2">
      <c r="B370" s="2262"/>
      <c r="C370" s="190"/>
      <c r="D370" s="190"/>
      <c r="E370" s="190"/>
      <c r="F370" s="190"/>
      <c r="G370" s="190"/>
      <c r="H370" s="190"/>
      <c r="I370" s="2275"/>
      <c r="J370" s="1715"/>
      <c r="K370" s="1715"/>
      <c r="L370" s="1715"/>
      <c r="M370" s="1716"/>
      <c r="N370" s="190"/>
      <c r="O370" s="2264"/>
    </row>
    <row r="371" spans="1:47" x14ac:dyDescent="0.2">
      <c r="B371" s="2262"/>
      <c r="C371" s="190"/>
      <c r="D371" s="190"/>
      <c r="E371" s="190"/>
      <c r="F371" s="190"/>
      <c r="G371" s="190"/>
      <c r="H371" s="190"/>
      <c r="I371" s="2275"/>
      <c r="J371" s="1715"/>
      <c r="K371" s="1715"/>
      <c r="L371" s="1715"/>
      <c r="M371" s="1716"/>
      <c r="N371" s="190"/>
      <c r="O371" s="2264"/>
    </row>
    <row r="372" spans="1:47" x14ac:dyDescent="0.2">
      <c r="B372" s="2262"/>
      <c r="C372" s="190"/>
      <c r="D372" s="190"/>
      <c r="E372" s="190"/>
      <c r="F372" s="190"/>
      <c r="G372" s="190"/>
      <c r="H372" s="190"/>
      <c r="I372" s="2275"/>
      <c r="J372" s="1715"/>
      <c r="K372" s="1716"/>
      <c r="L372" s="1716"/>
      <c r="M372" s="1716"/>
      <c r="N372" s="190"/>
      <c r="O372" s="2264"/>
    </row>
    <row r="373" spans="1:47" ht="16" thickBot="1" x14ac:dyDescent="0.25">
      <c r="B373" s="2262"/>
      <c r="C373" s="190"/>
      <c r="D373" s="190"/>
      <c r="E373" s="190"/>
      <c r="F373" s="190"/>
      <c r="G373" s="190"/>
      <c r="H373" s="190"/>
      <c r="I373" s="2277"/>
      <c r="J373" s="1716"/>
      <c r="K373" s="1715"/>
      <c r="L373" s="1715"/>
      <c r="M373" s="1715"/>
      <c r="N373" s="190"/>
      <c r="O373" s="2264"/>
    </row>
    <row r="374" spans="1:47" ht="30" customHeight="1" thickBot="1" x14ac:dyDescent="0.25">
      <c r="B374" s="2262"/>
      <c r="C374" s="1292"/>
      <c r="D374" s="1292"/>
      <c r="E374" s="190"/>
      <c r="F374" s="3459" t="s">
        <v>821</v>
      </c>
      <c r="G374" s="3460"/>
      <c r="H374" s="3460"/>
      <c r="I374" s="3460"/>
      <c r="J374" s="3460"/>
      <c r="K374" s="3461"/>
      <c r="L374" s="190"/>
      <c r="M374" s="190"/>
      <c r="N374" s="190"/>
      <c r="O374" s="2264"/>
    </row>
    <row r="375" spans="1:47" ht="48.75" customHeight="1" x14ac:dyDescent="0.2">
      <c r="B375" s="2262"/>
      <c r="C375" s="1292"/>
      <c r="D375" s="1292"/>
      <c r="E375" s="190"/>
      <c r="F375" s="2347"/>
      <c r="G375" s="197" t="s">
        <v>815</v>
      </c>
      <c r="H375" s="195" t="s">
        <v>822</v>
      </c>
      <c r="I375" s="197" t="s">
        <v>817</v>
      </c>
      <c r="J375" s="197" t="s">
        <v>818</v>
      </c>
      <c r="K375" s="198" t="s">
        <v>819</v>
      </c>
      <c r="L375" s="190"/>
      <c r="M375" s="190"/>
      <c r="N375" s="190"/>
      <c r="O375" s="2264"/>
    </row>
    <row r="376" spans="1:47" ht="18" customHeight="1" x14ac:dyDescent="0.2">
      <c r="B376" s="2262"/>
      <c r="C376" s="1292"/>
      <c r="D376" s="1292"/>
      <c r="E376" s="190"/>
      <c r="F376" s="2339" t="s">
        <v>5202</v>
      </c>
      <c r="G376" s="2340">
        <v>0.14829999999999999</v>
      </c>
      <c r="H376" s="2340">
        <v>0.2127</v>
      </c>
      <c r="I376" s="2340">
        <v>9.7999999999999997E-3</v>
      </c>
      <c r="J376" s="2340">
        <v>3.3999999999999998E-3</v>
      </c>
      <c r="K376" s="2341">
        <v>0.62580000000000002</v>
      </c>
      <c r="L376" s="190"/>
      <c r="M376" s="190"/>
      <c r="N376" s="190"/>
      <c r="O376" s="2264"/>
    </row>
    <row r="377" spans="1:47" ht="12.75" customHeight="1" x14ac:dyDescent="0.2">
      <c r="B377" s="2262"/>
      <c r="C377" s="1292"/>
      <c r="D377" s="190"/>
      <c r="E377" s="190"/>
      <c r="F377" s="2339" t="s">
        <v>5203</v>
      </c>
      <c r="G377" s="2340">
        <v>0.14349999999999999</v>
      </c>
      <c r="H377" s="2340">
        <v>0.21790000000000001</v>
      </c>
      <c r="I377" s="2340">
        <v>1.0200000000000001E-2</v>
      </c>
      <c r="J377" s="2340">
        <v>3.5000000000000001E-3</v>
      </c>
      <c r="K377" s="2341">
        <v>0.62490000000000001</v>
      </c>
      <c r="L377" s="190"/>
      <c r="M377" s="190"/>
      <c r="N377" s="190"/>
      <c r="O377" s="2264"/>
    </row>
    <row r="378" spans="1:47" x14ac:dyDescent="0.2">
      <c r="B378" s="2262"/>
      <c r="C378" s="190"/>
      <c r="D378" s="190"/>
      <c r="E378" s="190"/>
      <c r="F378" s="2339" t="s">
        <v>5204</v>
      </c>
      <c r="G378" s="2340">
        <v>0.15129999999999999</v>
      </c>
      <c r="H378" s="2340">
        <v>0.21260000000000001</v>
      </c>
      <c r="I378" s="2340">
        <v>9.9000000000000008E-3</v>
      </c>
      <c r="J378" s="2340">
        <v>3.3999999999999998E-3</v>
      </c>
      <c r="K378" s="2341">
        <v>0.62280000000000002</v>
      </c>
      <c r="M378" s="190"/>
      <c r="N378" s="190"/>
      <c r="O378" s="2264"/>
    </row>
    <row r="379" spans="1:47" x14ac:dyDescent="0.2">
      <c r="B379" s="2262"/>
      <c r="C379" s="190"/>
      <c r="D379" s="190"/>
      <c r="E379" s="190"/>
      <c r="F379" s="2339" t="s">
        <v>5759</v>
      </c>
      <c r="G379" s="2340">
        <v>0.15079999999999999</v>
      </c>
      <c r="H379" s="2340">
        <v>0.22120000000000001</v>
      </c>
      <c r="I379" s="2340">
        <v>1.0200000000000001E-2</v>
      </c>
      <c r="J379" s="2340">
        <v>3.3E-3</v>
      </c>
      <c r="K379" s="2341">
        <v>0.61450000000000005</v>
      </c>
      <c r="M379" s="190"/>
      <c r="N379" s="190"/>
      <c r="O379" s="2264"/>
    </row>
    <row r="380" spans="1:47" ht="18.75" customHeight="1" thickBot="1" x14ac:dyDescent="0.25">
      <c r="B380" s="2262"/>
      <c r="C380" s="190"/>
      <c r="D380" s="190"/>
      <c r="E380" s="190"/>
      <c r="F380" s="2342" t="s">
        <v>5760</v>
      </c>
      <c r="G380" s="2343">
        <v>0.1386</v>
      </c>
      <c r="H380" s="2343">
        <v>0.1787</v>
      </c>
      <c r="I380" s="2343">
        <v>7.3000000000000001E-3</v>
      </c>
      <c r="J380" s="2343">
        <v>2.7000000000000001E-3</v>
      </c>
      <c r="K380" s="2344">
        <v>0.67270000000000008</v>
      </c>
      <c r="M380" s="190"/>
      <c r="N380" s="190"/>
      <c r="O380" s="2264"/>
    </row>
    <row r="381" spans="1:47" x14ac:dyDescent="0.2">
      <c r="B381" s="2262"/>
      <c r="C381" s="190"/>
      <c r="D381" s="190"/>
      <c r="E381" s="190"/>
      <c r="F381" s="2345" t="s">
        <v>820</v>
      </c>
      <c r="M381" s="190"/>
      <c r="N381" s="190"/>
      <c r="O381" s="2264"/>
    </row>
    <row r="382" spans="1:47" s="192" customFormat="1" ht="16" thickBot="1" x14ac:dyDescent="0.25">
      <c r="A382" s="191"/>
      <c r="B382" s="2262"/>
      <c r="C382" s="190"/>
      <c r="D382" s="190"/>
      <c r="E382" s="190"/>
      <c r="F382" s="190"/>
      <c r="G382" s="190"/>
      <c r="H382" s="190"/>
      <c r="I382" s="190"/>
      <c r="J382" s="190"/>
      <c r="K382" s="190"/>
      <c r="L382" s="190"/>
      <c r="M382" s="190"/>
      <c r="N382" s="190"/>
      <c r="O382" s="2264"/>
      <c r="P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row>
    <row r="383" spans="1:47" s="192" customFormat="1" ht="12" customHeight="1" x14ac:dyDescent="0.2">
      <c r="A383" s="191"/>
      <c r="B383" s="2270"/>
      <c r="C383" s="1289"/>
      <c r="D383" s="1289"/>
      <c r="E383" s="1289"/>
      <c r="F383" s="1289"/>
      <c r="G383" s="1289"/>
      <c r="H383" s="2271"/>
      <c r="I383" s="1289"/>
      <c r="J383" s="1289"/>
      <c r="K383" s="1289"/>
      <c r="L383" s="2271"/>
      <c r="M383" s="2271"/>
      <c r="N383" s="2271"/>
      <c r="O383" s="2271"/>
      <c r="P383" s="1289"/>
      <c r="Q383" s="2348"/>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row>
    <row r="384" spans="1:47" s="192" customFormat="1" ht="12" customHeight="1" x14ac:dyDescent="0.2">
      <c r="A384" s="191"/>
      <c r="B384" s="2273"/>
      <c r="C384" s="1292"/>
      <c r="D384" s="1292"/>
      <c r="E384" s="1292"/>
      <c r="F384" s="1292"/>
      <c r="G384" s="1292"/>
      <c r="H384" s="1841"/>
      <c r="I384" s="1292"/>
      <c r="J384" s="1292"/>
      <c r="K384" s="1292"/>
      <c r="L384" s="1841"/>
      <c r="M384" s="1841"/>
      <c r="N384" s="1841"/>
      <c r="O384" s="1841"/>
      <c r="P384" s="1292"/>
      <c r="Q384" s="2310"/>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row>
    <row r="385" spans="1:47" s="192" customFormat="1" ht="12" customHeight="1" x14ac:dyDescent="0.2">
      <c r="A385" s="191"/>
      <c r="B385" s="2273"/>
      <c r="C385" s="1292"/>
      <c r="D385" s="3462" t="s">
        <v>823</v>
      </c>
      <c r="E385" s="3462"/>
      <c r="F385" s="3462"/>
      <c r="G385" s="3462"/>
      <c r="H385" s="3462"/>
      <c r="I385" s="3462"/>
      <c r="J385" s="3463"/>
      <c r="K385" s="3464"/>
      <c r="L385" s="3464"/>
      <c r="M385" s="3464"/>
      <c r="N385" s="1841"/>
      <c r="O385" s="1841"/>
      <c r="P385" s="1292"/>
      <c r="Q385" s="2310"/>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row>
    <row r="386" spans="1:47" s="192" customFormat="1" ht="12" customHeight="1" x14ac:dyDescent="0.2">
      <c r="A386" s="191"/>
      <c r="B386" s="2273"/>
      <c r="C386" s="1292"/>
      <c r="D386" s="1292"/>
      <c r="E386" s="1292"/>
      <c r="F386" s="1292"/>
      <c r="G386" s="1292"/>
      <c r="H386" s="1841"/>
      <c r="I386" s="1292"/>
      <c r="J386" s="1292"/>
      <c r="K386" s="1292"/>
      <c r="L386" s="1841"/>
      <c r="M386" s="1841"/>
      <c r="N386" s="1841"/>
      <c r="O386" s="1841"/>
      <c r="P386" s="1292"/>
      <c r="Q386" s="2310"/>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row>
    <row r="387" spans="1:47" s="192" customFormat="1" ht="12" customHeight="1" x14ac:dyDescent="0.2">
      <c r="A387" s="191"/>
      <c r="B387" s="2273"/>
      <c r="C387" s="1292"/>
      <c r="D387" s="1292"/>
      <c r="E387" s="1292"/>
      <c r="F387" s="1292"/>
      <c r="G387" s="1292"/>
      <c r="H387" s="1841"/>
      <c r="I387" s="1292"/>
      <c r="J387" s="1292"/>
      <c r="K387" s="1292"/>
      <c r="L387" s="1841"/>
      <c r="M387" s="1841"/>
      <c r="N387" s="1841"/>
      <c r="O387" s="1841"/>
      <c r="P387" s="1292"/>
      <c r="Q387" s="2310"/>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row>
    <row r="388" spans="1:47" s="192" customFormat="1" ht="12" customHeight="1" x14ac:dyDescent="0.2">
      <c r="A388" s="191"/>
      <c r="B388" s="2273"/>
      <c r="C388" s="1292"/>
      <c r="D388" s="191"/>
      <c r="E388" s="191"/>
      <c r="F388" s="191"/>
      <c r="G388" s="191"/>
      <c r="H388" s="191"/>
      <c r="I388" s="191"/>
      <c r="J388" s="191"/>
      <c r="K388" s="191"/>
      <c r="L388" s="191"/>
      <c r="M388" s="191"/>
      <c r="N388" s="1841"/>
      <c r="O388" s="1841"/>
      <c r="P388" s="1292"/>
      <c r="Q388" s="2310"/>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row>
    <row r="389" spans="1:47" s="192" customFormat="1" ht="12" customHeight="1" x14ac:dyDescent="0.2">
      <c r="A389" s="191"/>
      <c r="B389" s="2273"/>
      <c r="C389" s="1292"/>
      <c r="D389" s="1292"/>
      <c r="E389" s="1292"/>
      <c r="F389" s="1292"/>
      <c r="G389" s="1292"/>
      <c r="H389" s="1841"/>
      <c r="I389" s="1292"/>
      <c r="J389" s="1292"/>
      <c r="K389" s="1292"/>
      <c r="L389" s="1841"/>
      <c r="M389" s="1841"/>
      <c r="N389" s="1841"/>
      <c r="O389" s="1841"/>
      <c r="P389" s="1292"/>
      <c r="Q389" s="2310"/>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row>
    <row r="390" spans="1:47" s="192" customFormat="1" ht="12" customHeight="1" x14ac:dyDescent="0.2">
      <c r="A390" s="191"/>
      <c r="B390" s="2273"/>
      <c r="C390" s="1292"/>
      <c r="D390" s="1292"/>
      <c r="E390" s="1292"/>
      <c r="F390" s="1292"/>
      <c r="G390" s="1292"/>
      <c r="H390" s="1841"/>
      <c r="I390" s="1292"/>
      <c r="J390" s="1292"/>
      <c r="K390" s="1292"/>
      <c r="L390" s="1841"/>
      <c r="M390" s="1841"/>
      <c r="N390" s="1841"/>
      <c r="O390" s="1841"/>
      <c r="P390" s="1292"/>
      <c r="Q390" s="2310"/>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row>
    <row r="391" spans="1:47" s="192" customFormat="1" ht="12" customHeight="1" x14ac:dyDescent="0.2">
      <c r="A391" s="191"/>
      <c r="B391" s="2273"/>
      <c r="C391" s="1292"/>
      <c r="D391" s="1292"/>
      <c r="E391" s="1292"/>
      <c r="F391" s="1292"/>
      <c r="G391" s="1292"/>
      <c r="H391" s="1841"/>
      <c r="I391" s="1292"/>
      <c r="J391" s="1292"/>
      <c r="K391" s="1292"/>
      <c r="L391" s="1841"/>
      <c r="M391" s="1841"/>
      <c r="N391" s="1841"/>
      <c r="O391" s="1841"/>
      <c r="P391" s="1292"/>
      <c r="Q391" s="2310"/>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row>
    <row r="392" spans="1:47" s="192" customFormat="1" ht="12" customHeight="1" x14ac:dyDescent="0.2">
      <c r="A392" s="191"/>
      <c r="B392" s="2273"/>
      <c r="C392" s="1292"/>
      <c r="D392" s="1292"/>
      <c r="E392" s="1292"/>
      <c r="F392" s="1292"/>
      <c r="G392" s="1292"/>
      <c r="H392" s="1841"/>
      <c r="I392" s="1292"/>
      <c r="J392" s="1292"/>
      <c r="K392" s="1292"/>
      <c r="L392" s="1841"/>
      <c r="M392" s="1841"/>
      <c r="N392" s="1841"/>
      <c r="O392" s="1841"/>
      <c r="P392" s="1292"/>
      <c r="Q392" s="2310"/>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row>
    <row r="393" spans="1:47" s="192" customFormat="1" ht="12" customHeight="1" x14ac:dyDescent="0.2">
      <c r="A393" s="191"/>
      <c r="B393" s="2274"/>
      <c r="C393" s="1292"/>
      <c r="D393" s="1292"/>
      <c r="E393" s="1292"/>
      <c r="F393" s="1292"/>
      <c r="G393" s="1292"/>
      <c r="H393" s="1841"/>
      <c r="I393" s="1292"/>
      <c r="J393" s="1292"/>
      <c r="K393" s="1292"/>
      <c r="L393" s="1841"/>
      <c r="M393" s="1841"/>
      <c r="N393" s="1841"/>
      <c r="O393" s="1841"/>
      <c r="P393" s="1292"/>
      <c r="Q393" s="2310"/>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row>
    <row r="394" spans="1:47" s="192" customFormat="1" ht="12" customHeight="1" x14ac:dyDescent="0.2">
      <c r="A394" s="191"/>
      <c r="B394" s="2274"/>
      <c r="C394" s="1292"/>
      <c r="D394" s="1292"/>
      <c r="E394" s="1292"/>
      <c r="F394" s="1292"/>
      <c r="G394" s="1292"/>
      <c r="H394" s="1841"/>
      <c r="I394" s="1292"/>
      <c r="J394" s="1292"/>
      <c r="K394" s="1292"/>
      <c r="L394" s="1841"/>
      <c r="M394" s="1841"/>
      <c r="N394" s="1841"/>
      <c r="O394" s="1841"/>
      <c r="P394" s="1292"/>
      <c r="Q394" s="2310"/>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row>
    <row r="395" spans="1:47" s="192" customFormat="1" x14ac:dyDescent="0.2">
      <c r="A395" s="191"/>
      <c r="B395" s="2262"/>
      <c r="C395" s="190"/>
      <c r="D395" s="190"/>
      <c r="E395" s="190"/>
      <c r="F395" s="190"/>
      <c r="G395" s="190"/>
      <c r="H395" s="1292"/>
      <c r="I395" s="2839"/>
      <c r="J395" s="2839"/>
      <c r="K395" s="2839"/>
      <c r="L395" s="2839"/>
      <c r="M395" s="2839"/>
      <c r="N395" s="1292"/>
      <c r="O395" s="1292"/>
      <c r="P395" s="1292"/>
      <c r="Q395" s="2310"/>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row>
    <row r="396" spans="1:47" s="192" customFormat="1" x14ac:dyDescent="0.2">
      <c r="A396" s="191"/>
      <c r="B396" s="2262"/>
      <c r="C396" s="190"/>
      <c r="D396" s="190"/>
      <c r="E396" s="190"/>
      <c r="F396" s="190"/>
      <c r="G396" s="190"/>
      <c r="H396" s="190"/>
      <c r="I396" s="1292"/>
      <c r="J396" s="1714"/>
      <c r="K396" s="1714"/>
      <c r="L396" s="1714"/>
      <c r="M396" s="1714"/>
      <c r="N396" s="190"/>
      <c r="O396" s="190"/>
      <c r="P396" s="190"/>
      <c r="Q396" s="2272"/>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row>
    <row r="397" spans="1:47" s="192" customFormat="1" x14ac:dyDescent="0.2">
      <c r="A397" s="191"/>
      <c r="B397" s="2262"/>
      <c r="C397" s="190"/>
      <c r="D397" s="190"/>
      <c r="E397" s="190"/>
      <c r="F397" s="190"/>
      <c r="G397" s="190"/>
      <c r="H397" s="190"/>
      <c r="I397" s="2275"/>
      <c r="J397" s="1715"/>
      <c r="K397" s="1715"/>
      <c r="L397" s="1715"/>
      <c r="M397" s="2276"/>
      <c r="N397" s="190"/>
      <c r="O397" s="190"/>
      <c r="P397" s="190"/>
      <c r="Q397" s="2272"/>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row>
    <row r="398" spans="1:47" s="192" customFormat="1" x14ac:dyDescent="0.2">
      <c r="A398" s="191"/>
      <c r="B398" s="2262"/>
      <c r="C398" s="190"/>
      <c r="D398" s="190"/>
      <c r="E398" s="190"/>
      <c r="F398" s="190"/>
      <c r="G398" s="190"/>
      <c r="H398" s="190"/>
      <c r="I398" s="2275"/>
      <c r="J398" s="1715"/>
      <c r="K398" s="1715"/>
      <c r="L398" s="1715"/>
      <c r="M398" s="1715"/>
      <c r="N398" s="190"/>
      <c r="O398" s="190"/>
      <c r="P398" s="190"/>
      <c r="Q398" s="2272"/>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row>
    <row r="399" spans="1:47" s="192" customFormat="1" x14ac:dyDescent="0.2">
      <c r="A399" s="191"/>
      <c r="B399" s="2262"/>
      <c r="C399" s="190"/>
      <c r="D399" s="190"/>
      <c r="E399" s="190"/>
      <c r="F399" s="190"/>
      <c r="G399" s="190"/>
      <c r="H399" s="190"/>
      <c r="I399" s="2275"/>
      <c r="J399" s="1715"/>
      <c r="K399" s="1715"/>
      <c r="L399" s="1715"/>
      <c r="M399" s="1716"/>
      <c r="N399" s="190"/>
      <c r="O399" s="190"/>
      <c r="P399" s="190"/>
      <c r="Q399" s="2272"/>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row>
    <row r="400" spans="1:47" s="192" customFormat="1" x14ac:dyDescent="0.2">
      <c r="A400" s="191"/>
      <c r="B400" s="2262"/>
      <c r="C400" s="190"/>
      <c r="D400" s="190"/>
      <c r="E400" s="190"/>
      <c r="F400" s="190"/>
      <c r="G400" s="190"/>
      <c r="H400" s="190"/>
      <c r="I400" s="2275"/>
      <c r="J400" s="1715"/>
      <c r="K400" s="1715"/>
      <c r="L400" s="1715"/>
      <c r="M400" s="1716"/>
      <c r="N400" s="190"/>
      <c r="O400" s="190"/>
      <c r="P400" s="190"/>
      <c r="Q400" s="2272"/>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row>
    <row r="401" spans="1:47" s="192" customFormat="1" x14ac:dyDescent="0.2">
      <c r="A401" s="191"/>
      <c r="B401" s="2262"/>
      <c r="C401" s="190"/>
      <c r="D401" s="190"/>
      <c r="E401" s="190"/>
      <c r="F401" s="190"/>
      <c r="G401" s="190"/>
      <c r="H401" s="190"/>
      <c r="I401" s="2275"/>
      <c r="J401" s="1715"/>
      <c r="K401" s="1716"/>
      <c r="L401" s="1716"/>
      <c r="M401" s="1716"/>
      <c r="N401" s="190"/>
      <c r="O401" s="190"/>
      <c r="P401" s="190"/>
      <c r="Q401" s="2272"/>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row>
    <row r="402" spans="1:47" s="192" customFormat="1" x14ac:dyDescent="0.2">
      <c r="A402" s="191"/>
      <c r="B402" s="2262"/>
      <c r="C402" s="190"/>
      <c r="D402" s="190"/>
      <c r="E402" s="190"/>
      <c r="F402" s="190"/>
      <c r="G402" s="190"/>
      <c r="H402" s="190"/>
      <c r="I402" s="2277"/>
      <c r="J402" s="1716"/>
      <c r="K402" s="1715"/>
      <c r="L402" s="1715"/>
      <c r="M402" s="1715"/>
      <c r="N402" s="190"/>
      <c r="O402" s="190"/>
      <c r="P402" s="190"/>
      <c r="Q402" s="2272"/>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row>
    <row r="403" spans="1:47" s="192" customFormat="1" x14ac:dyDescent="0.2">
      <c r="A403" s="191"/>
      <c r="B403" s="2262"/>
      <c r="C403" s="1292"/>
      <c r="D403" s="1292"/>
      <c r="E403" s="190"/>
      <c r="F403" s="1841"/>
      <c r="G403" s="190"/>
      <c r="H403" s="190"/>
      <c r="I403" s="190"/>
      <c r="J403" s="190"/>
      <c r="K403" s="190"/>
      <c r="L403" s="190"/>
      <c r="M403" s="190"/>
      <c r="N403" s="190"/>
      <c r="O403" s="190"/>
      <c r="P403" s="190"/>
      <c r="Q403" s="2272"/>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row>
    <row r="404" spans="1:47" s="192" customFormat="1" ht="16" thickBot="1" x14ac:dyDescent="0.25">
      <c r="A404" s="191"/>
      <c r="B404" s="2262"/>
      <c r="C404" s="1292"/>
      <c r="D404" s="1292"/>
      <c r="E404" s="190"/>
      <c r="F404" s="2263"/>
      <c r="G404" s="190"/>
      <c r="H404" s="190"/>
      <c r="I404" s="190"/>
      <c r="J404" s="190"/>
      <c r="K404" s="190"/>
      <c r="L404" s="190"/>
      <c r="M404" s="190"/>
      <c r="N404" s="190"/>
      <c r="O404" s="190"/>
      <c r="P404" s="190"/>
      <c r="Q404" s="2272"/>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row>
    <row r="405" spans="1:47" s="192" customFormat="1" ht="15.75" customHeight="1" thickBot="1" x14ac:dyDescent="0.25">
      <c r="A405" s="191"/>
      <c r="B405" s="2262"/>
      <c r="C405" s="3465" t="s">
        <v>824</v>
      </c>
      <c r="D405" s="3466"/>
      <c r="E405" s="3466"/>
      <c r="F405" s="3466"/>
      <c r="G405" s="3466"/>
      <c r="H405" s="3467"/>
      <c r="I405" s="190"/>
      <c r="J405" s="191"/>
      <c r="K405" s="3468" t="s">
        <v>825</v>
      </c>
      <c r="L405" s="3469"/>
      <c r="M405" s="3469"/>
      <c r="N405" s="3469"/>
      <c r="O405" s="3469"/>
      <c r="P405" s="3470"/>
      <c r="Q405" s="2272"/>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row>
    <row r="406" spans="1:47" s="192" customFormat="1" x14ac:dyDescent="0.2">
      <c r="A406" s="191"/>
      <c r="B406" s="2262"/>
      <c r="C406" s="2853"/>
      <c r="D406" s="2349" t="s">
        <v>5202</v>
      </c>
      <c r="E406" s="2349" t="s">
        <v>5203</v>
      </c>
      <c r="F406" s="2349" t="s">
        <v>5204</v>
      </c>
      <c r="G406" s="2349" t="s">
        <v>5759</v>
      </c>
      <c r="H406" s="2248" t="s">
        <v>5760</v>
      </c>
      <c r="I406" s="190"/>
      <c r="J406" s="191"/>
      <c r="K406" s="2853"/>
      <c r="L406" s="2349" t="s">
        <v>5202</v>
      </c>
      <c r="M406" s="2349" t="s">
        <v>5203</v>
      </c>
      <c r="N406" s="2349" t="s">
        <v>5204</v>
      </c>
      <c r="O406" s="2349" t="s">
        <v>5759</v>
      </c>
      <c r="P406" s="2248" t="s">
        <v>5760</v>
      </c>
      <c r="Q406" s="2272"/>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row>
    <row r="407" spans="1:47" s="192" customFormat="1" x14ac:dyDescent="0.2">
      <c r="A407" s="191"/>
      <c r="B407" s="2262"/>
      <c r="C407" s="2851" t="s">
        <v>826</v>
      </c>
      <c r="D407" s="2320">
        <v>0.5</v>
      </c>
      <c r="E407" s="2320">
        <v>0.51</v>
      </c>
      <c r="F407" s="2320">
        <v>0.49</v>
      </c>
      <c r="G407" s="2320">
        <v>0.45</v>
      </c>
      <c r="H407" s="2321">
        <v>0.4</v>
      </c>
      <c r="I407" s="190"/>
      <c r="J407" s="191"/>
      <c r="K407" s="2851" t="s">
        <v>826</v>
      </c>
      <c r="L407" s="2320">
        <v>0.52</v>
      </c>
      <c r="M407" s="2320">
        <v>0.49</v>
      </c>
      <c r="N407" s="2320">
        <v>0.33</v>
      </c>
      <c r="O407" s="2320">
        <v>0.3</v>
      </c>
      <c r="P407" s="2321">
        <v>0.25</v>
      </c>
      <c r="Q407" s="2272"/>
      <c r="U407" s="191"/>
      <c r="V407" s="191"/>
      <c r="W407" s="191"/>
      <c r="X407" s="191"/>
      <c r="Y407" s="191"/>
      <c r="Z407" s="191"/>
      <c r="AA407" s="191"/>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row>
    <row r="408" spans="1:47" s="192" customFormat="1" ht="15.75" customHeight="1" x14ac:dyDescent="0.2">
      <c r="A408" s="191"/>
      <c r="B408" s="2262"/>
      <c r="C408" s="2851" t="s">
        <v>827</v>
      </c>
      <c r="D408" s="2320">
        <v>0.49</v>
      </c>
      <c r="E408" s="2320">
        <v>0.49</v>
      </c>
      <c r="F408" s="2320">
        <v>0.47</v>
      </c>
      <c r="G408" s="2320">
        <v>0.44</v>
      </c>
      <c r="H408" s="2321">
        <v>0.39</v>
      </c>
      <c r="I408" s="190"/>
      <c r="J408" s="191"/>
      <c r="K408" s="2851" t="s">
        <v>827</v>
      </c>
      <c r="L408" s="2320">
        <v>0.46</v>
      </c>
      <c r="M408" s="2320">
        <v>0.41</v>
      </c>
      <c r="N408" s="2320">
        <v>0.28999999999999998</v>
      </c>
      <c r="O408" s="2320">
        <v>0.25</v>
      </c>
      <c r="P408" s="2321">
        <v>0.22</v>
      </c>
      <c r="Q408" s="2272"/>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row>
    <row r="409" spans="1:47" s="192" customFormat="1" ht="15" customHeight="1" x14ac:dyDescent="0.2">
      <c r="A409" s="191"/>
      <c r="B409" s="2262"/>
      <c r="C409" s="2851" t="s">
        <v>828</v>
      </c>
      <c r="D409" s="2320">
        <v>0.56999999999999995</v>
      </c>
      <c r="E409" s="2320">
        <v>0.49</v>
      </c>
      <c r="F409" s="2320">
        <v>0.43</v>
      </c>
      <c r="G409" s="2320">
        <v>0.42</v>
      </c>
      <c r="H409" s="2321">
        <v>0.3</v>
      </c>
      <c r="I409" s="190" t="s">
        <v>1714</v>
      </c>
      <c r="J409" s="191"/>
      <c r="K409" s="2851" t="s">
        <v>828</v>
      </c>
      <c r="L409" s="2320">
        <v>0.4</v>
      </c>
      <c r="M409" s="2320">
        <v>0.36</v>
      </c>
      <c r="N409" s="2320">
        <v>0.24</v>
      </c>
      <c r="O409" s="2320">
        <v>0.22</v>
      </c>
      <c r="P409" s="2321">
        <v>0.18</v>
      </c>
      <c r="Q409" s="2272"/>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row>
    <row r="410" spans="1:47" s="192" customFormat="1" ht="15" customHeight="1" x14ac:dyDescent="0.2">
      <c r="A410" s="191"/>
      <c r="B410" s="2262"/>
      <c r="C410" s="2851" t="s">
        <v>226</v>
      </c>
      <c r="D410" s="2320">
        <v>0.59</v>
      </c>
      <c r="E410" s="2320">
        <v>0.57999999999999996</v>
      </c>
      <c r="F410" s="2320">
        <v>0.53</v>
      </c>
      <c r="G410" s="2320">
        <v>0.45</v>
      </c>
      <c r="H410" s="2321">
        <v>0.42</v>
      </c>
      <c r="I410" s="190"/>
      <c r="J410" s="191"/>
      <c r="K410" s="2851" t="s">
        <v>226</v>
      </c>
      <c r="L410" s="2320">
        <v>0.55000000000000004</v>
      </c>
      <c r="M410" s="2320">
        <v>0.44</v>
      </c>
      <c r="N410" s="2320">
        <v>0.24</v>
      </c>
      <c r="O410" s="2320">
        <v>0.21</v>
      </c>
      <c r="P410" s="2321">
        <v>0.18</v>
      </c>
      <c r="Q410" s="2272"/>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row>
    <row r="411" spans="1:47" s="192" customFormat="1" ht="15.75" customHeight="1" thickBot="1" x14ac:dyDescent="0.25">
      <c r="A411" s="191"/>
      <c r="B411" s="2262"/>
      <c r="C411" s="2852" t="s">
        <v>325</v>
      </c>
      <c r="D411" s="2322">
        <v>0.52</v>
      </c>
      <c r="E411" s="2322">
        <v>0.52</v>
      </c>
      <c r="F411" s="2322">
        <v>0.49</v>
      </c>
      <c r="G411" s="2322">
        <v>0.44</v>
      </c>
      <c r="H411" s="2350">
        <v>0.39</v>
      </c>
      <c r="I411" s="190"/>
      <c r="J411" s="191"/>
      <c r="K411" s="2852" t="s">
        <v>325</v>
      </c>
      <c r="L411" s="2322">
        <v>0.48</v>
      </c>
      <c r="M411" s="2322">
        <v>0.43</v>
      </c>
      <c r="N411" s="2322">
        <v>0.28999999999999998</v>
      </c>
      <c r="O411" s="2322">
        <v>0.26</v>
      </c>
      <c r="P411" s="2350">
        <v>0.22</v>
      </c>
      <c r="Q411" s="2272"/>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row>
    <row r="412" spans="1:47" s="192" customFormat="1" x14ac:dyDescent="0.2">
      <c r="A412" s="191"/>
      <c r="B412" s="2262"/>
      <c r="C412" s="190"/>
      <c r="D412" s="190"/>
      <c r="E412" s="190"/>
      <c r="F412" s="190"/>
      <c r="G412" s="190"/>
      <c r="H412" s="190"/>
      <c r="I412" s="190"/>
      <c r="J412" s="190"/>
      <c r="K412" s="190"/>
      <c r="L412" s="190"/>
      <c r="M412" s="190"/>
      <c r="N412" s="190"/>
      <c r="O412" s="190"/>
      <c r="P412" s="190"/>
      <c r="Q412" s="2272"/>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row>
    <row r="413" spans="1:47" s="192" customFormat="1" ht="12" customHeight="1" thickBot="1" x14ac:dyDescent="0.25">
      <c r="A413" s="191"/>
      <c r="B413" s="2351"/>
      <c r="C413" s="1298"/>
      <c r="D413" s="1298"/>
      <c r="E413" s="1298"/>
      <c r="F413" s="1298"/>
      <c r="G413" s="1298"/>
      <c r="H413" s="2352"/>
      <c r="I413" s="1298"/>
      <c r="J413" s="1298"/>
      <c r="K413" s="1298"/>
      <c r="L413" s="2352"/>
      <c r="M413" s="2352"/>
      <c r="N413" s="2352"/>
      <c r="O413" s="1298"/>
      <c r="P413" s="1298"/>
      <c r="Q413" s="2353"/>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row>
    <row r="414" spans="1:47" s="192" customFormat="1" ht="12" customHeight="1" x14ac:dyDescent="0.2">
      <c r="A414" s="191"/>
      <c r="B414" s="2273"/>
      <c r="C414" s="1292"/>
      <c r="D414" s="1292"/>
      <c r="E414" s="1292"/>
      <c r="F414" s="1292"/>
      <c r="G414" s="1292"/>
      <c r="H414" s="1841"/>
      <c r="I414" s="1292"/>
      <c r="J414" s="1292"/>
      <c r="K414" s="1292"/>
      <c r="L414" s="1841"/>
      <c r="M414" s="1841"/>
      <c r="N414" s="1841"/>
      <c r="O414" s="1841"/>
      <c r="P414" s="1841"/>
      <c r="Q414" s="2272"/>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row>
    <row r="415" spans="1:47" s="192" customFormat="1" ht="12" customHeight="1" x14ac:dyDescent="0.2">
      <c r="A415" s="191"/>
      <c r="B415" s="2273"/>
      <c r="C415" s="1292"/>
      <c r="D415" s="1292"/>
      <c r="E415" s="1292"/>
      <c r="F415" s="1292"/>
      <c r="G415" s="1292"/>
      <c r="H415" s="1841"/>
      <c r="I415" s="1292"/>
      <c r="J415" s="1292"/>
      <c r="K415" s="1292"/>
      <c r="L415" s="1841"/>
      <c r="M415" s="1841"/>
      <c r="N415" s="1841"/>
      <c r="O415" s="1841"/>
      <c r="P415" s="1841"/>
      <c r="Q415" s="2272"/>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row>
    <row r="416" spans="1:47" s="192" customFormat="1" ht="12" customHeight="1" x14ac:dyDescent="0.2">
      <c r="A416" s="191"/>
      <c r="B416" s="2273"/>
      <c r="C416" s="1292"/>
      <c r="D416" s="3462" t="s">
        <v>829</v>
      </c>
      <c r="E416" s="3462"/>
      <c r="F416" s="3462"/>
      <c r="G416" s="3462"/>
      <c r="H416" s="3462"/>
      <c r="I416" s="3462"/>
      <c r="J416" s="3471"/>
      <c r="K416" s="3472"/>
      <c r="L416" s="3472"/>
      <c r="M416" s="3472"/>
      <c r="N416" s="1841"/>
      <c r="O416" s="1841"/>
      <c r="P416" s="1841"/>
      <c r="Q416" s="2272"/>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row>
    <row r="417" spans="1:47" s="192" customFormat="1" ht="12" customHeight="1" x14ac:dyDescent="0.2">
      <c r="A417" s="191"/>
      <c r="B417" s="2273"/>
      <c r="C417" s="1292"/>
      <c r="D417" s="1292"/>
      <c r="E417" s="1292"/>
      <c r="F417" s="1292"/>
      <c r="G417" s="1292"/>
      <c r="H417" s="1841"/>
      <c r="I417" s="1292"/>
      <c r="J417" s="1292"/>
      <c r="K417" s="1292"/>
      <c r="L417" s="1841"/>
      <c r="M417" s="1841"/>
      <c r="N417" s="1841"/>
      <c r="O417" s="1841"/>
      <c r="P417" s="1841"/>
      <c r="Q417" s="2272"/>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row>
    <row r="418" spans="1:47" s="192" customFormat="1" ht="12" customHeight="1" x14ac:dyDescent="0.2">
      <c r="A418" s="191"/>
      <c r="B418" s="2273"/>
      <c r="C418" s="1292"/>
      <c r="D418" s="191"/>
      <c r="E418" s="191"/>
      <c r="F418" s="191"/>
      <c r="G418" s="191"/>
      <c r="H418" s="191"/>
      <c r="I418" s="191"/>
      <c r="J418" s="191"/>
      <c r="K418" s="191"/>
      <c r="L418" s="191"/>
      <c r="M418" s="191"/>
      <c r="N418" s="1841"/>
      <c r="O418" s="1841"/>
      <c r="P418" s="1841"/>
      <c r="Q418" s="2272"/>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row>
    <row r="419" spans="1:47" s="192" customFormat="1" ht="12" customHeight="1" x14ac:dyDescent="0.2">
      <c r="A419" s="191"/>
      <c r="B419" s="2273"/>
      <c r="C419" s="1292"/>
      <c r="D419" s="1292"/>
      <c r="E419" s="1292"/>
      <c r="F419" s="1292"/>
      <c r="G419" s="1292"/>
      <c r="H419" s="1841"/>
      <c r="I419" s="1292"/>
      <c r="J419" s="1292"/>
      <c r="K419" s="1292"/>
      <c r="L419" s="1841"/>
      <c r="M419" s="1841"/>
      <c r="N419" s="1841"/>
      <c r="O419" s="1841"/>
      <c r="P419" s="1841"/>
      <c r="Q419" s="2272"/>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row>
    <row r="420" spans="1:47" s="192" customFormat="1" ht="12" customHeight="1" x14ac:dyDescent="0.2">
      <c r="A420" s="191"/>
      <c r="B420" s="2273"/>
      <c r="C420" s="1292"/>
      <c r="D420" s="1292"/>
      <c r="E420" s="1292"/>
      <c r="F420" s="1292"/>
      <c r="G420" s="1292"/>
      <c r="H420" s="1841"/>
      <c r="I420" s="1292"/>
      <c r="J420" s="1292"/>
      <c r="K420" s="1292"/>
      <c r="L420" s="1841"/>
      <c r="M420" s="1841"/>
      <c r="N420" s="1841"/>
      <c r="O420" s="1841"/>
      <c r="P420" s="1841"/>
      <c r="Q420" s="2272"/>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row>
    <row r="421" spans="1:47" s="192" customFormat="1" ht="12" customHeight="1" x14ac:dyDescent="0.2">
      <c r="A421" s="191"/>
      <c r="B421" s="2273"/>
      <c r="C421" s="1292"/>
      <c r="D421" s="1292"/>
      <c r="E421" s="1292"/>
      <c r="F421" s="1292"/>
      <c r="G421" s="1292"/>
      <c r="H421" s="1841"/>
      <c r="I421" s="1292"/>
      <c r="J421" s="1292"/>
      <c r="K421" s="1292"/>
      <c r="L421" s="1841"/>
      <c r="M421" s="1841"/>
      <c r="N421" s="1841"/>
      <c r="O421" s="1841"/>
      <c r="P421" s="1841"/>
      <c r="Q421" s="2272"/>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row>
    <row r="422" spans="1:47" s="192" customFormat="1" ht="12" customHeight="1" x14ac:dyDescent="0.2">
      <c r="A422" s="191"/>
      <c r="B422" s="2274"/>
      <c r="C422" s="1292"/>
      <c r="D422" s="1292"/>
      <c r="E422" s="1292"/>
      <c r="F422" s="1292"/>
      <c r="G422" s="1292"/>
      <c r="H422" s="1841"/>
      <c r="I422" s="1292"/>
      <c r="J422" s="1292"/>
      <c r="K422" s="1292"/>
      <c r="L422" s="1841"/>
      <c r="M422" s="1841"/>
      <c r="N422" s="1841"/>
      <c r="O422" s="1841"/>
      <c r="P422" s="1841"/>
      <c r="Q422" s="2272"/>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row>
    <row r="423" spans="1:47" s="192" customFormat="1" ht="12" customHeight="1" x14ac:dyDescent="0.2">
      <c r="A423" s="191"/>
      <c r="B423" s="2274"/>
      <c r="C423" s="1292"/>
      <c r="D423" s="1292"/>
      <c r="E423" s="1292"/>
      <c r="F423" s="1292"/>
      <c r="G423" s="1292"/>
      <c r="H423" s="1841"/>
      <c r="I423" s="1292"/>
      <c r="J423" s="1292"/>
      <c r="K423" s="1292"/>
      <c r="L423" s="1841"/>
      <c r="M423" s="1841"/>
      <c r="N423" s="1841"/>
      <c r="O423" s="1841"/>
      <c r="P423" s="1841"/>
      <c r="Q423" s="2272"/>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row>
    <row r="424" spans="1:47" s="192" customFormat="1" x14ac:dyDescent="0.2">
      <c r="A424" s="191"/>
      <c r="B424" s="2262"/>
      <c r="C424" s="190"/>
      <c r="D424" s="190"/>
      <c r="E424" s="190"/>
      <c r="F424" s="190"/>
      <c r="G424" s="190"/>
      <c r="H424" s="1292"/>
      <c r="I424" s="2839"/>
      <c r="J424" s="2839"/>
      <c r="K424" s="2839"/>
      <c r="L424" s="2839"/>
      <c r="M424" s="2839"/>
      <c r="N424" s="1292"/>
      <c r="O424" s="1841"/>
      <c r="P424" s="1841"/>
      <c r="Q424" s="2272"/>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row>
    <row r="425" spans="1:47" s="192" customFormat="1" x14ac:dyDescent="0.2">
      <c r="A425" s="191"/>
      <c r="B425" s="2262"/>
      <c r="C425" s="190"/>
      <c r="D425" s="190"/>
      <c r="E425" s="190"/>
      <c r="F425" s="190"/>
      <c r="G425" s="190"/>
      <c r="H425" s="190"/>
      <c r="I425" s="1292"/>
      <c r="J425" s="1714"/>
      <c r="K425" s="1714"/>
      <c r="L425" s="1714"/>
      <c r="M425" s="1714"/>
      <c r="N425" s="190"/>
      <c r="O425" s="1841"/>
      <c r="P425" s="1841"/>
      <c r="Q425" s="2272"/>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row>
    <row r="426" spans="1:47" s="192" customFormat="1" x14ac:dyDescent="0.2">
      <c r="A426" s="191"/>
      <c r="B426" s="2262"/>
      <c r="C426" s="190"/>
      <c r="D426" s="190"/>
      <c r="E426" s="190"/>
      <c r="F426" s="190"/>
      <c r="G426" s="190"/>
      <c r="H426" s="190"/>
      <c r="I426" s="2275"/>
      <c r="J426" s="1715"/>
      <c r="K426" s="1715"/>
      <c r="L426" s="1715"/>
      <c r="M426" s="2276"/>
      <c r="N426" s="190"/>
      <c r="O426" s="1841"/>
      <c r="P426" s="1841"/>
      <c r="Q426" s="2272"/>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row>
    <row r="427" spans="1:47" s="192" customFormat="1" x14ac:dyDescent="0.2">
      <c r="A427" s="191"/>
      <c r="B427" s="2262"/>
      <c r="C427" s="190"/>
      <c r="D427" s="190"/>
      <c r="E427" s="190"/>
      <c r="F427" s="190"/>
      <c r="G427" s="190"/>
      <c r="H427" s="190"/>
      <c r="I427" s="2275"/>
      <c r="J427" s="1715"/>
      <c r="K427" s="1715"/>
      <c r="L427" s="1715"/>
      <c r="M427" s="1715"/>
      <c r="N427" s="190"/>
      <c r="O427" s="1841"/>
      <c r="P427" s="1841"/>
      <c r="Q427" s="2272"/>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row>
    <row r="428" spans="1:47" s="192" customFormat="1" x14ac:dyDescent="0.2">
      <c r="A428" s="191"/>
      <c r="B428" s="2262"/>
      <c r="C428" s="190"/>
      <c r="D428" s="190"/>
      <c r="E428" s="190"/>
      <c r="F428" s="190"/>
      <c r="G428" s="190"/>
      <c r="H428" s="190"/>
      <c r="I428" s="2275"/>
      <c r="J428" s="1715"/>
      <c r="K428" s="1715"/>
      <c r="L428" s="1715"/>
      <c r="M428" s="1716"/>
      <c r="N428" s="190"/>
      <c r="O428" s="1841"/>
      <c r="P428" s="1841"/>
      <c r="Q428" s="2272"/>
      <c r="R428" s="886"/>
      <c r="S428" s="886"/>
      <c r="T428" s="886"/>
      <c r="U428" s="886"/>
      <c r="V428" s="886"/>
      <c r="W428" s="886"/>
      <c r="X428" s="886"/>
      <c r="Y428" s="886"/>
      <c r="Z428" s="886"/>
      <c r="AA428" s="886"/>
      <c r="AB428" s="886"/>
      <c r="AC428" s="886"/>
      <c r="AD428" s="886"/>
      <c r="AE428" s="886"/>
      <c r="AF428" s="886"/>
      <c r="AG428" s="191"/>
      <c r="AH428" s="191"/>
      <c r="AI428" s="191"/>
      <c r="AJ428" s="191"/>
      <c r="AK428" s="191"/>
      <c r="AL428" s="191"/>
      <c r="AM428" s="191"/>
      <c r="AN428" s="191"/>
      <c r="AO428" s="191"/>
      <c r="AP428" s="191"/>
      <c r="AQ428" s="191"/>
      <c r="AR428" s="191"/>
      <c r="AS428" s="191"/>
      <c r="AT428" s="191"/>
      <c r="AU428" s="191"/>
    </row>
    <row r="429" spans="1:47" s="192" customFormat="1" x14ac:dyDescent="0.2">
      <c r="A429" s="191"/>
      <c r="B429" s="2262"/>
      <c r="C429" s="190"/>
      <c r="D429" s="190"/>
      <c r="E429" s="190"/>
      <c r="F429" s="190"/>
      <c r="G429" s="190"/>
      <c r="H429" s="190"/>
      <c r="I429" s="2275"/>
      <c r="J429" s="1715"/>
      <c r="K429" s="1715"/>
      <c r="L429" s="1715"/>
      <c r="M429" s="1716"/>
      <c r="N429" s="190"/>
      <c r="O429" s="1841"/>
      <c r="P429" s="1841"/>
      <c r="Q429" s="2272"/>
      <c r="R429" s="886"/>
      <c r="S429" s="886"/>
      <c r="T429" s="886"/>
      <c r="U429" s="886"/>
      <c r="V429" s="886"/>
      <c r="W429" s="886"/>
      <c r="X429" s="886"/>
      <c r="Y429" s="886"/>
      <c r="Z429" s="886"/>
      <c r="AA429" s="886"/>
      <c r="AB429" s="886"/>
      <c r="AC429" s="886"/>
      <c r="AD429" s="886"/>
      <c r="AE429" s="886"/>
      <c r="AF429" s="886"/>
      <c r="AG429" s="191"/>
      <c r="AH429" s="191"/>
      <c r="AI429" s="191"/>
      <c r="AJ429" s="191"/>
      <c r="AK429" s="191"/>
      <c r="AL429" s="191"/>
      <c r="AM429" s="191"/>
      <c r="AN429" s="191"/>
      <c r="AO429" s="191"/>
      <c r="AP429" s="191"/>
      <c r="AQ429" s="191"/>
      <c r="AR429" s="191"/>
      <c r="AS429" s="191"/>
      <c r="AT429" s="191"/>
      <c r="AU429" s="191"/>
    </row>
    <row r="430" spans="1:47" x14ac:dyDescent="0.2">
      <c r="B430" s="2262"/>
      <c r="C430" s="190"/>
      <c r="D430" s="190"/>
      <c r="E430" s="190"/>
      <c r="F430" s="190"/>
      <c r="G430" s="190"/>
      <c r="H430" s="190"/>
      <c r="I430" s="2275"/>
      <c r="J430" s="1715"/>
      <c r="K430" s="1716"/>
      <c r="L430" s="1716"/>
      <c r="M430" s="1716"/>
      <c r="N430" s="190"/>
      <c r="O430" s="1841"/>
      <c r="P430" s="1841"/>
      <c r="Q430" s="2272"/>
      <c r="R430" s="886"/>
      <c r="S430" s="886"/>
      <c r="T430" s="886"/>
      <c r="U430" s="886"/>
      <c r="V430" s="886"/>
      <c r="W430" s="886"/>
      <c r="X430" s="886"/>
      <c r="Y430" s="886"/>
      <c r="Z430" s="886"/>
      <c r="AA430" s="886"/>
      <c r="AB430" s="886"/>
      <c r="AC430" s="886"/>
      <c r="AD430" s="886"/>
      <c r="AE430" s="886"/>
      <c r="AF430" s="886"/>
      <c r="AG430" s="886"/>
      <c r="AH430" s="886"/>
      <c r="AI430" s="886"/>
      <c r="AJ430" s="886"/>
    </row>
    <row r="431" spans="1:47" x14ac:dyDescent="0.2">
      <c r="B431" s="2262"/>
      <c r="C431" s="190"/>
      <c r="D431" s="190"/>
      <c r="E431" s="190"/>
      <c r="F431" s="190"/>
      <c r="G431" s="190"/>
      <c r="H431" s="190"/>
      <c r="I431" s="2277"/>
      <c r="J431" s="1716"/>
      <c r="K431" s="1715"/>
      <c r="L431" s="1715"/>
      <c r="M431" s="1715"/>
      <c r="N431" s="190"/>
      <c r="O431" s="1841"/>
      <c r="P431" s="1841"/>
      <c r="Q431" s="2272"/>
      <c r="R431" s="886"/>
      <c r="S431" s="886"/>
      <c r="T431" s="886"/>
      <c r="U431" s="886"/>
      <c r="V431" s="886"/>
      <c r="W431" s="886"/>
      <c r="X431" s="886"/>
      <c r="Y431" s="886"/>
      <c r="Z431" s="886"/>
      <c r="AA431" s="886"/>
      <c r="AB431" s="886"/>
      <c r="AC431" s="886"/>
      <c r="AD431" s="886"/>
      <c r="AE431" s="886"/>
      <c r="AF431" s="886"/>
      <c r="AG431" s="886"/>
      <c r="AH431" s="886"/>
      <c r="AI431" s="886"/>
      <c r="AJ431" s="886"/>
    </row>
    <row r="432" spans="1:47" x14ac:dyDescent="0.2">
      <c r="B432" s="2262"/>
      <c r="C432" s="1292"/>
      <c r="D432" s="1292"/>
      <c r="E432" s="190"/>
      <c r="F432" s="1841"/>
      <c r="G432" s="190"/>
      <c r="H432" s="190"/>
      <c r="I432" s="190"/>
      <c r="J432" s="190"/>
      <c r="K432" s="190"/>
      <c r="L432" s="190"/>
      <c r="M432" s="190"/>
      <c r="N432" s="190"/>
      <c r="O432" s="1841"/>
      <c r="P432" s="1841"/>
      <c r="Q432" s="2272"/>
      <c r="R432" s="886"/>
      <c r="S432" s="886"/>
      <c r="T432" s="886"/>
      <c r="U432" s="886"/>
      <c r="V432" s="886"/>
      <c r="W432" s="886"/>
      <c r="X432" s="886"/>
      <c r="Y432" s="886"/>
      <c r="Z432" s="886"/>
      <c r="AA432" s="886"/>
      <c r="AB432" s="886"/>
      <c r="AC432" s="886"/>
      <c r="AD432" s="886"/>
      <c r="AE432" s="886"/>
      <c r="AF432" s="886"/>
      <c r="AG432" s="886"/>
      <c r="AH432" s="886"/>
      <c r="AI432" s="886"/>
      <c r="AJ432" s="886"/>
    </row>
    <row r="433" spans="2:40" x14ac:dyDescent="0.2">
      <c r="B433" s="2262"/>
      <c r="C433" s="1292"/>
      <c r="D433" s="1292"/>
      <c r="E433" s="190"/>
      <c r="F433" s="2263"/>
      <c r="G433" s="190"/>
      <c r="H433" s="190"/>
      <c r="I433" s="190"/>
      <c r="J433" s="190"/>
      <c r="K433" s="190"/>
      <c r="L433" s="190"/>
      <c r="M433" s="190"/>
      <c r="N433" s="190"/>
      <c r="O433" s="1841"/>
      <c r="P433" s="1841"/>
      <c r="Q433" s="2272"/>
      <c r="R433" s="886"/>
      <c r="S433" s="886"/>
      <c r="T433" s="886"/>
      <c r="U433" s="886"/>
      <c r="V433" s="886"/>
      <c r="W433" s="886"/>
      <c r="X433" s="886"/>
      <c r="Y433" s="886"/>
      <c r="Z433" s="886"/>
      <c r="AA433" s="886"/>
      <c r="AB433" s="886"/>
      <c r="AC433" s="886"/>
      <c r="AD433" s="886"/>
      <c r="AE433" s="886"/>
      <c r="AF433" s="886"/>
      <c r="AG433" s="886"/>
      <c r="AH433" s="886"/>
      <c r="AI433" s="886"/>
      <c r="AJ433" s="886"/>
    </row>
    <row r="434" spans="2:40" ht="16" thickBot="1" x14ac:dyDescent="0.25">
      <c r="B434" s="2262"/>
      <c r="C434" s="1292"/>
      <c r="D434" s="1292"/>
      <c r="E434" s="190"/>
      <c r="F434" s="1841"/>
      <c r="G434" s="190"/>
      <c r="H434" s="190"/>
      <c r="I434" s="190"/>
      <c r="J434" s="190"/>
      <c r="K434" s="190"/>
      <c r="L434" s="190"/>
      <c r="M434" s="190"/>
      <c r="N434" s="190"/>
      <c r="O434" s="1841"/>
      <c r="P434" s="1841"/>
      <c r="Q434" s="2272"/>
      <c r="R434" s="886"/>
      <c r="S434" s="886"/>
      <c r="T434" s="886"/>
      <c r="U434" s="886"/>
      <c r="V434" s="886"/>
      <c r="W434" s="886"/>
      <c r="X434" s="886"/>
      <c r="Y434" s="886"/>
      <c r="Z434" s="886"/>
      <c r="AA434" s="886"/>
      <c r="AB434" s="886"/>
      <c r="AC434" s="886"/>
      <c r="AD434" s="886"/>
      <c r="AE434" s="886"/>
      <c r="AF434" s="886"/>
      <c r="AG434" s="886"/>
      <c r="AH434" s="886"/>
      <c r="AI434" s="886"/>
      <c r="AJ434" s="886"/>
    </row>
    <row r="435" spans="2:40" ht="15.75" customHeight="1" thickBot="1" x14ac:dyDescent="0.25">
      <c r="B435" s="2262"/>
      <c r="C435" s="3448" t="s">
        <v>830</v>
      </c>
      <c r="D435" s="3449"/>
      <c r="E435" s="3449"/>
      <c r="F435" s="3449"/>
      <c r="G435" s="3449"/>
      <c r="H435" s="3450"/>
      <c r="I435" s="190"/>
      <c r="J435" s="3443" t="s">
        <v>825</v>
      </c>
      <c r="K435" s="3444"/>
      <c r="L435" s="3444"/>
      <c r="M435" s="3444"/>
      <c r="N435" s="3444"/>
      <c r="O435" s="3445"/>
      <c r="Q435" s="2272"/>
      <c r="R435" s="886"/>
      <c r="S435" s="886"/>
      <c r="T435" s="886"/>
      <c r="U435" s="886"/>
      <c r="V435" s="886"/>
      <c r="W435" s="886"/>
      <c r="X435" s="886"/>
      <c r="Y435" s="886"/>
      <c r="Z435" s="886"/>
      <c r="AA435" s="886"/>
      <c r="AB435" s="886"/>
      <c r="AC435" s="886"/>
      <c r="AD435" s="886"/>
      <c r="AE435" s="886"/>
      <c r="AF435" s="886"/>
      <c r="AG435" s="886"/>
      <c r="AH435" s="886"/>
      <c r="AI435" s="886"/>
      <c r="AJ435" s="886"/>
    </row>
    <row r="436" spans="2:40" x14ac:dyDescent="0.2">
      <c r="B436" s="2262"/>
      <c r="C436" s="2354"/>
      <c r="D436" s="2281" t="s">
        <v>5202</v>
      </c>
      <c r="E436" s="2281" t="s">
        <v>5203</v>
      </c>
      <c r="F436" s="2281" t="s">
        <v>5204</v>
      </c>
      <c r="G436" s="2281" t="s">
        <v>5759</v>
      </c>
      <c r="H436" s="2248" t="s">
        <v>5760</v>
      </c>
      <c r="I436" s="190"/>
      <c r="J436" s="2354"/>
      <c r="K436" s="2281" t="s">
        <v>5202</v>
      </c>
      <c r="L436" s="2281" t="s">
        <v>5203</v>
      </c>
      <c r="M436" s="2281" t="s">
        <v>5204</v>
      </c>
      <c r="N436" s="2281" t="s">
        <v>5759</v>
      </c>
      <c r="O436" s="2248" t="s">
        <v>5760</v>
      </c>
      <c r="Q436" s="2272"/>
      <c r="R436" s="886"/>
      <c r="S436" s="886"/>
      <c r="T436" s="886"/>
      <c r="U436" s="886"/>
      <c r="V436" s="886"/>
      <c r="W436" s="886"/>
      <c r="X436" s="886"/>
      <c r="Y436" s="886"/>
      <c r="Z436" s="886"/>
      <c r="AA436" s="886"/>
      <c r="AB436" s="886"/>
      <c r="AC436" s="886"/>
      <c r="AD436" s="886"/>
      <c r="AE436" s="886"/>
      <c r="AF436" s="886"/>
      <c r="AG436" s="886"/>
      <c r="AH436" s="886"/>
      <c r="AI436" s="886"/>
      <c r="AJ436" s="886"/>
    </row>
    <row r="437" spans="2:40" x14ac:dyDescent="0.2">
      <c r="B437" s="2262"/>
      <c r="C437" s="2849" t="s">
        <v>826</v>
      </c>
      <c r="D437" s="2320">
        <v>1.29</v>
      </c>
      <c r="E437" s="2320">
        <v>1.28</v>
      </c>
      <c r="F437" s="2320">
        <v>1.32</v>
      </c>
      <c r="G437" s="2320">
        <v>1.41</v>
      </c>
      <c r="H437" s="2331">
        <v>1.07</v>
      </c>
      <c r="I437" s="190"/>
      <c r="J437" s="2849" t="s">
        <v>826</v>
      </c>
      <c r="K437" s="2320">
        <v>0.37</v>
      </c>
      <c r="L437" s="2320">
        <v>0.38</v>
      </c>
      <c r="M437" s="2320">
        <v>0.39</v>
      </c>
      <c r="N437" s="2320">
        <v>0.39</v>
      </c>
      <c r="O437" s="2331">
        <v>0.38</v>
      </c>
      <c r="Q437" s="2272"/>
      <c r="R437" s="886"/>
      <c r="S437" s="886"/>
      <c r="T437" s="886"/>
      <c r="U437" s="886"/>
      <c r="V437" s="886"/>
      <c r="W437" s="886"/>
      <c r="X437" s="886"/>
      <c r="Y437" s="886"/>
      <c r="Z437" s="886"/>
      <c r="AA437" s="886"/>
      <c r="AB437" s="886"/>
      <c r="AC437" s="886"/>
      <c r="AD437" s="886"/>
      <c r="AE437" s="886"/>
      <c r="AF437" s="886"/>
      <c r="AG437" s="886"/>
      <c r="AH437" s="886"/>
      <c r="AI437" s="886"/>
      <c r="AJ437" s="886"/>
    </row>
    <row r="438" spans="2:40" ht="15.75" customHeight="1" x14ac:dyDescent="0.2">
      <c r="B438" s="2262"/>
      <c r="C438" s="2849" t="s">
        <v>827</v>
      </c>
      <c r="D438" s="2320">
        <v>0.56000000000000005</v>
      </c>
      <c r="E438" s="2320">
        <v>0.57999999999999996</v>
      </c>
      <c r="F438" s="2320">
        <v>0.63</v>
      </c>
      <c r="G438" s="2320">
        <v>0.67</v>
      </c>
      <c r="H438" s="2331">
        <v>0.5</v>
      </c>
      <c r="I438" s="190"/>
      <c r="J438" s="2849" t="s">
        <v>827</v>
      </c>
      <c r="K438" s="2320">
        <v>0.24</v>
      </c>
      <c r="L438" s="2320">
        <v>0.25</v>
      </c>
      <c r="M438" s="2320">
        <v>0.27</v>
      </c>
      <c r="N438" s="2320">
        <v>0.27</v>
      </c>
      <c r="O438" s="2331">
        <v>0.3</v>
      </c>
      <c r="Q438" s="2272"/>
      <c r="R438" s="886"/>
      <c r="S438" s="886"/>
      <c r="T438" s="886"/>
      <c r="U438" s="886"/>
      <c r="V438" s="886"/>
      <c r="W438" s="886"/>
      <c r="X438" s="886"/>
      <c r="Y438" s="886"/>
      <c r="Z438" s="886"/>
      <c r="AA438" s="886"/>
      <c r="AB438" s="886"/>
      <c r="AC438" s="886"/>
      <c r="AD438" s="886"/>
      <c r="AE438" s="886"/>
      <c r="AF438" s="886"/>
      <c r="AG438" s="886"/>
      <c r="AH438" s="886"/>
      <c r="AI438" s="886"/>
      <c r="AJ438" s="886"/>
    </row>
    <row r="439" spans="2:40" ht="15" customHeight="1" x14ac:dyDescent="0.2">
      <c r="B439" s="2262"/>
      <c r="C439" s="2849" t="s">
        <v>828</v>
      </c>
      <c r="D439" s="2320">
        <v>1.02</v>
      </c>
      <c r="E439" s="2320">
        <v>1.06</v>
      </c>
      <c r="F439" s="2320">
        <v>1.1499999999999999</v>
      </c>
      <c r="G439" s="2320">
        <v>1.28</v>
      </c>
      <c r="H439" s="2331">
        <v>0.94</v>
      </c>
      <c r="I439" s="190"/>
      <c r="J439" s="2849" t="s">
        <v>828</v>
      </c>
      <c r="K439" s="2320">
        <v>0.35</v>
      </c>
      <c r="L439" s="2320">
        <v>0.38</v>
      </c>
      <c r="M439" s="2320">
        <v>0.4</v>
      </c>
      <c r="N439" s="2320">
        <v>0.42</v>
      </c>
      <c r="O439" s="2331">
        <v>0.43</v>
      </c>
      <c r="Q439" s="2272"/>
      <c r="R439" s="886"/>
      <c r="S439" s="886"/>
      <c r="T439" s="886"/>
      <c r="U439" s="886"/>
      <c r="V439" s="886"/>
      <c r="W439" s="886"/>
      <c r="X439" s="886"/>
      <c r="Y439" s="886"/>
      <c r="Z439" s="886"/>
      <c r="AA439" s="886"/>
      <c r="AB439" s="886"/>
      <c r="AC439" s="886"/>
      <c r="AD439" s="886"/>
      <c r="AE439" s="886"/>
      <c r="AF439" s="886"/>
      <c r="AG439" s="886"/>
      <c r="AH439" s="886"/>
      <c r="AI439" s="886"/>
      <c r="AJ439" s="886"/>
    </row>
    <row r="440" spans="2:40" ht="15" customHeight="1" x14ac:dyDescent="0.2">
      <c r="B440" s="2262"/>
      <c r="C440" s="2849" t="s">
        <v>226</v>
      </c>
      <c r="D440" s="2320">
        <v>1.1200000000000001</v>
      </c>
      <c r="E440" s="2320">
        <v>0.94</v>
      </c>
      <c r="F440" s="2320">
        <v>1</v>
      </c>
      <c r="G440" s="2320">
        <v>1.1000000000000001</v>
      </c>
      <c r="H440" s="2331">
        <v>1</v>
      </c>
      <c r="I440" s="190"/>
      <c r="J440" s="2849" t="s">
        <v>226</v>
      </c>
      <c r="K440" s="2320">
        <v>0.39</v>
      </c>
      <c r="L440" s="2320">
        <v>0.39</v>
      </c>
      <c r="M440" s="2320">
        <v>0.36</v>
      </c>
      <c r="N440" s="2320">
        <v>0.36</v>
      </c>
      <c r="O440" s="2331">
        <v>0.4</v>
      </c>
      <c r="Q440" s="2272"/>
      <c r="R440" s="886"/>
      <c r="S440" s="886"/>
      <c r="T440" s="886"/>
      <c r="U440" s="886"/>
      <c r="V440" s="886"/>
      <c r="W440" s="886"/>
      <c r="X440" s="886"/>
      <c r="Y440" s="886"/>
      <c r="Z440" s="886"/>
      <c r="AA440" s="886"/>
      <c r="AB440" s="886"/>
      <c r="AC440" s="886"/>
      <c r="AD440" s="886"/>
      <c r="AE440" s="886"/>
      <c r="AF440" s="886"/>
      <c r="AG440" s="886"/>
      <c r="AH440" s="886"/>
      <c r="AI440" s="886"/>
      <c r="AJ440" s="886"/>
    </row>
    <row r="441" spans="2:40" ht="15.75" customHeight="1" thickBot="1" x14ac:dyDescent="0.25">
      <c r="B441" s="2262"/>
      <c r="C441" s="2850" t="s">
        <v>325</v>
      </c>
      <c r="D441" s="2333">
        <v>0.99</v>
      </c>
      <c r="E441" s="2333">
        <v>0.91</v>
      </c>
      <c r="F441" s="2333">
        <v>0.98</v>
      </c>
      <c r="G441" s="2333">
        <v>1.08</v>
      </c>
      <c r="H441" s="2259">
        <v>0.91</v>
      </c>
      <c r="I441" s="190"/>
      <c r="J441" s="2850" t="s">
        <v>325</v>
      </c>
      <c r="K441" s="2333">
        <v>0.31</v>
      </c>
      <c r="L441" s="2333">
        <v>0.32</v>
      </c>
      <c r="M441" s="2333">
        <v>0.33</v>
      </c>
      <c r="N441" s="2333">
        <v>0.33</v>
      </c>
      <c r="O441" s="2259">
        <v>0.36</v>
      </c>
      <c r="Q441" s="2272"/>
      <c r="R441" s="886"/>
      <c r="S441" s="886"/>
      <c r="T441" s="886"/>
      <c r="U441" s="886"/>
      <c r="V441" s="886"/>
      <c r="W441" s="886"/>
      <c r="X441" s="886"/>
      <c r="Y441" s="886"/>
      <c r="Z441" s="886"/>
      <c r="AA441" s="886"/>
      <c r="AB441" s="886"/>
      <c r="AC441" s="886"/>
      <c r="AD441" s="886"/>
      <c r="AE441" s="886"/>
      <c r="AF441" s="886"/>
      <c r="AG441" s="886"/>
      <c r="AH441" s="886"/>
      <c r="AI441" s="886"/>
      <c r="AJ441" s="886"/>
    </row>
    <row r="442" spans="2:40" ht="16" thickBot="1" x14ac:dyDescent="0.25">
      <c r="B442" s="2266" t="s">
        <v>1674</v>
      </c>
      <c r="C442" s="2267"/>
      <c r="D442" s="2267"/>
      <c r="E442" s="2267"/>
      <c r="F442" s="2267"/>
      <c r="G442" s="2267"/>
      <c r="H442" s="2267"/>
      <c r="I442" s="2267"/>
      <c r="J442" s="2267"/>
      <c r="K442" s="2267"/>
      <c r="L442" s="2267"/>
      <c r="M442" s="2267"/>
      <c r="N442" s="2267"/>
      <c r="O442" s="2267"/>
      <c r="P442" s="2267"/>
      <c r="Q442" s="2353"/>
      <c r="R442" s="886"/>
      <c r="S442" s="886"/>
      <c r="T442" s="886"/>
      <c r="U442" s="886"/>
      <c r="V442" s="886"/>
      <c r="W442" s="886"/>
      <c r="X442" s="886"/>
      <c r="Y442" s="886"/>
      <c r="Z442" s="886"/>
      <c r="AA442" s="886"/>
      <c r="AB442" s="886"/>
      <c r="AC442" s="886"/>
      <c r="AD442" s="886"/>
      <c r="AE442" s="886"/>
      <c r="AF442" s="886"/>
      <c r="AG442" s="886"/>
      <c r="AH442" s="886"/>
      <c r="AI442" s="886"/>
      <c r="AJ442" s="886"/>
      <c r="AK442" s="886"/>
      <c r="AL442" s="886"/>
      <c r="AM442" s="886"/>
      <c r="AN442" s="886"/>
    </row>
    <row r="443" spans="2:40" x14ac:dyDescent="0.2">
      <c r="B443" s="2304"/>
      <c r="C443" s="2305"/>
      <c r="D443" s="2305"/>
      <c r="E443" s="2305"/>
      <c r="F443" s="2305"/>
      <c r="G443" s="2305"/>
      <c r="H443" s="2305"/>
      <c r="I443" s="2305"/>
      <c r="J443" s="2305"/>
      <c r="K443" s="2305"/>
      <c r="L443" s="2305"/>
      <c r="M443" s="2305"/>
      <c r="N443" s="2305"/>
      <c r="O443" s="2305"/>
      <c r="P443" s="2305"/>
      <c r="Q443" s="2272"/>
      <c r="R443" s="886"/>
      <c r="S443" s="886"/>
      <c r="T443" s="886"/>
      <c r="U443" s="886"/>
      <c r="V443" s="886"/>
      <c r="W443" s="886"/>
      <c r="X443" s="886"/>
      <c r="Y443" s="886"/>
      <c r="Z443" s="886"/>
      <c r="AA443" s="886"/>
      <c r="AB443" s="886"/>
      <c r="AC443" s="886"/>
      <c r="AD443" s="886"/>
      <c r="AE443" s="886"/>
      <c r="AF443" s="886"/>
      <c r="AG443" s="886"/>
      <c r="AH443" s="886"/>
      <c r="AI443" s="886"/>
      <c r="AJ443" s="886"/>
      <c r="AK443" s="886"/>
      <c r="AL443" s="886"/>
      <c r="AM443" s="886"/>
      <c r="AN443" s="886"/>
    </row>
    <row r="444" spans="2:40" hidden="1" x14ac:dyDescent="0.2">
      <c r="B444" s="2262"/>
      <c r="C444" s="190"/>
      <c r="D444" s="190"/>
      <c r="E444" s="190"/>
      <c r="F444" s="190"/>
      <c r="G444" s="190"/>
      <c r="H444" s="190"/>
      <c r="I444" s="190"/>
      <c r="J444" s="190"/>
      <c r="K444" s="190"/>
      <c r="L444" s="190"/>
      <c r="M444" s="190"/>
      <c r="N444" s="190"/>
      <c r="O444" s="1841"/>
      <c r="Q444" s="2272"/>
      <c r="R444" s="886"/>
      <c r="S444" s="886"/>
      <c r="T444" s="886"/>
      <c r="U444" s="886"/>
      <c r="V444" s="886"/>
      <c r="W444" s="886"/>
      <c r="X444" s="886"/>
      <c r="Y444" s="886"/>
      <c r="Z444" s="886"/>
      <c r="AA444" s="886"/>
      <c r="AB444" s="886"/>
      <c r="AC444" s="886"/>
      <c r="AD444" s="886"/>
      <c r="AE444" s="886"/>
      <c r="AF444" s="886"/>
      <c r="AG444" s="886"/>
      <c r="AH444" s="886"/>
      <c r="AI444" s="886"/>
      <c r="AJ444" s="886"/>
      <c r="AK444" s="886"/>
      <c r="AL444" s="886"/>
      <c r="AM444" s="886"/>
      <c r="AN444" s="886"/>
    </row>
    <row r="445" spans="2:40" ht="12" hidden="1" customHeight="1" x14ac:dyDescent="0.2">
      <c r="B445" s="2273"/>
      <c r="C445" s="1292"/>
      <c r="D445" s="1292"/>
      <c r="E445" s="1292"/>
      <c r="F445" s="1292"/>
      <c r="G445" s="1292"/>
      <c r="H445" s="1841"/>
      <c r="I445" s="1292"/>
      <c r="J445" s="1292"/>
      <c r="K445" s="1292"/>
      <c r="L445" s="1841"/>
      <c r="M445" s="1841"/>
      <c r="N445" s="1841"/>
      <c r="O445" s="1841"/>
      <c r="Q445" s="2272"/>
      <c r="R445" s="886"/>
      <c r="S445" s="886"/>
      <c r="T445" s="886"/>
      <c r="U445" s="886"/>
      <c r="V445" s="886"/>
      <c r="W445" s="886"/>
      <c r="X445" s="886"/>
      <c r="Y445" s="886"/>
      <c r="Z445" s="886"/>
      <c r="AA445" s="886"/>
      <c r="AB445" s="886"/>
      <c r="AC445" s="886"/>
      <c r="AD445" s="886"/>
      <c r="AE445" s="886"/>
      <c r="AF445" s="886"/>
      <c r="AG445" s="886"/>
      <c r="AH445" s="886"/>
      <c r="AI445" s="886"/>
      <c r="AJ445" s="886"/>
      <c r="AK445" s="886"/>
      <c r="AL445" s="886"/>
      <c r="AM445" s="886"/>
      <c r="AN445" s="886"/>
    </row>
    <row r="446" spans="2:40" ht="12" hidden="1" customHeight="1" x14ac:dyDescent="0.2">
      <c r="B446" s="2273"/>
      <c r="C446" s="1292"/>
      <c r="D446" s="1292"/>
      <c r="E446" s="1292"/>
      <c r="F446" s="1292"/>
      <c r="G446" s="1292"/>
      <c r="H446" s="1841"/>
      <c r="I446" s="1292"/>
      <c r="J446" s="1292"/>
      <c r="K446" s="1292"/>
      <c r="L446" s="1841"/>
      <c r="M446" s="1841"/>
      <c r="N446" s="1841"/>
      <c r="O446" s="1841"/>
      <c r="Q446" s="2272"/>
      <c r="R446" s="1584"/>
      <c r="S446" s="886"/>
      <c r="T446" s="886"/>
      <c r="U446" s="886"/>
      <c r="V446" s="886"/>
      <c r="W446" s="886"/>
      <c r="X446" s="886"/>
      <c r="Y446" s="886"/>
      <c r="Z446" s="886"/>
      <c r="AA446" s="886"/>
      <c r="AB446" s="886"/>
      <c r="AC446" s="886"/>
      <c r="AD446" s="886"/>
      <c r="AE446" s="886"/>
      <c r="AF446" s="886"/>
      <c r="AG446" s="886"/>
      <c r="AH446" s="886"/>
      <c r="AI446" s="886"/>
      <c r="AJ446" s="886"/>
      <c r="AK446" s="886"/>
      <c r="AL446" s="886"/>
      <c r="AM446" s="886"/>
      <c r="AN446" s="886"/>
    </row>
    <row r="447" spans="2:40" ht="12" hidden="1" customHeight="1" x14ac:dyDescent="0.2">
      <c r="B447" s="2273"/>
      <c r="C447" s="1292"/>
      <c r="D447" s="1292"/>
      <c r="E447" s="1292"/>
      <c r="F447" s="1292"/>
      <c r="G447" s="1292"/>
      <c r="H447" s="1841"/>
      <c r="I447" s="1292"/>
      <c r="J447" s="1292"/>
      <c r="K447" s="1292"/>
      <c r="L447" s="1841"/>
      <c r="M447" s="1841"/>
      <c r="N447" s="1841"/>
      <c r="O447" s="1841"/>
      <c r="Q447" s="2272"/>
      <c r="R447" s="1584"/>
      <c r="S447" s="886"/>
      <c r="T447" s="886"/>
      <c r="U447" s="886"/>
      <c r="V447" s="886"/>
      <c r="W447" s="886"/>
      <c r="X447" s="886"/>
      <c r="Y447" s="886"/>
      <c r="Z447" s="886"/>
      <c r="AA447" s="886"/>
      <c r="AB447" s="886"/>
      <c r="AC447" s="886"/>
      <c r="AD447" s="886"/>
      <c r="AE447" s="886"/>
      <c r="AF447" s="886"/>
      <c r="AG447" s="886"/>
      <c r="AH447" s="886"/>
      <c r="AI447" s="886"/>
      <c r="AJ447" s="886"/>
      <c r="AK447" s="886"/>
      <c r="AL447" s="886"/>
      <c r="AM447" s="886"/>
      <c r="AN447" s="886"/>
    </row>
    <row r="448" spans="2:40" ht="12" hidden="1" customHeight="1" x14ac:dyDescent="0.2">
      <c r="B448" s="2273"/>
      <c r="C448" s="1292"/>
      <c r="D448" s="1292"/>
      <c r="E448" s="1292"/>
      <c r="F448" s="1292"/>
      <c r="G448" s="1292"/>
      <c r="H448" s="1841"/>
      <c r="I448" s="1292"/>
      <c r="J448" s="1292"/>
      <c r="K448" s="1292"/>
      <c r="L448" s="1841"/>
      <c r="M448" s="1841"/>
      <c r="N448" s="1841"/>
      <c r="O448" s="1841"/>
      <c r="Q448" s="2272"/>
      <c r="R448" s="1584"/>
      <c r="S448" s="2355"/>
      <c r="T448" s="2355"/>
      <c r="U448" s="2355"/>
      <c r="V448" s="2355"/>
      <c r="W448" s="2355"/>
      <c r="X448" s="886"/>
      <c r="Y448" s="886"/>
      <c r="Z448" s="886"/>
      <c r="AA448" s="886"/>
      <c r="AB448" s="886"/>
      <c r="AC448" s="886"/>
      <c r="AD448" s="886"/>
      <c r="AE448" s="886"/>
      <c r="AF448" s="886"/>
      <c r="AG448" s="886"/>
      <c r="AH448" s="886"/>
      <c r="AI448" s="886"/>
      <c r="AJ448" s="887"/>
      <c r="AK448" s="887"/>
      <c r="AL448" s="887"/>
      <c r="AM448" s="886"/>
      <c r="AN448" s="886"/>
    </row>
    <row r="449" spans="2:56" ht="12" hidden="1" customHeight="1" x14ac:dyDescent="0.2">
      <c r="B449" s="2273"/>
      <c r="C449" s="1292"/>
      <c r="D449" s="1292"/>
      <c r="E449" s="1292"/>
      <c r="F449" s="1292"/>
      <c r="G449" s="1292"/>
      <c r="H449" s="1841"/>
      <c r="I449" s="1292"/>
      <c r="J449" s="1292"/>
      <c r="K449" s="1292"/>
      <c r="L449" s="1841"/>
      <c r="M449" s="1841"/>
      <c r="N449" s="1841"/>
      <c r="O449" s="1841"/>
      <c r="Q449" s="2272"/>
      <c r="R449" s="1584"/>
      <c r="S449" s="2356"/>
      <c r="T449" s="2356"/>
      <c r="U449" s="2356"/>
      <c r="V449" s="2356"/>
      <c r="W449" s="886"/>
      <c r="X449" s="886"/>
      <c r="Y449" s="886"/>
      <c r="Z449" s="886"/>
      <c r="AA449" s="886"/>
      <c r="AB449" s="886"/>
      <c r="AC449" s="886"/>
      <c r="AD449" s="886"/>
      <c r="AE449" s="886"/>
      <c r="AF449" s="886"/>
      <c r="AG449" s="886"/>
      <c r="AH449" s="886"/>
      <c r="AI449" s="886"/>
      <c r="AJ449" s="887"/>
      <c r="AK449" s="887"/>
      <c r="AL449" s="887"/>
      <c r="AM449" s="886"/>
      <c r="AN449" s="886"/>
      <c r="AO449" s="887"/>
      <c r="AP449" s="887"/>
      <c r="AQ449" s="887"/>
      <c r="AR449" s="887"/>
      <c r="AS449" s="887"/>
      <c r="AT449" s="887"/>
      <c r="AU449" s="887"/>
      <c r="AV449" s="887"/>
      <c r="AW449" s="887"/>
      <c r="AX449" s="887"/>
      <c r="AY449" s="887"/>
      <c r="AZ449" s="887"/>
      <c r="BA449" s="887"/>
      <c r="BB449" s="887"/>
      <c r="BC449" s="887"/>
      <c r="BD449" s="887"/>
    </row>
    <row r="450" spans="2:56" ht="12" hidden="1" customHeight="1" x14ac:dyDescent="0.2">
      <c r="B450" s="2273"/>
      <c r="C450" s="1292"/>
      <c r="D450" s="1292"/>
      <c r="E450" s="1292"/>
      <c r="F450" s="1292"/>
      <c r="G450" s="1292"/>
      <c r="H450" s="1841"/>
      <c r="I450" s="1292"/>
      <c r="J450" s="1292"/>
      <c r="K450" s="1292"/>
      <c r="L450" s="1841"/>
      <c r="M450" s="1841"/>
      <c r="N450" s="1841"/>
      <c r="O450" s="1841"/>
      <c r="Q450" s="2272"/>
      <c r="R450" s="1584"/>
      <c r="S450" s="1955"/>
      <c r="T450" s="1955"/>
      <c r="U450" s="1955"/>
      <c r="V450" s="1955"/>
      <c r="W450" s="886"/>
      <c r="X450" s="886"/>
      <c r="Y450" s="886"/>
      <c r="Z450" s="886"/>
      <c r="AA450" s="886"/>
      <c r="AB450" s="886"/>
      <c r="AC450" s="886"/>
      <c r="AD450" s="886"/>
      <c r="AE450" s="886"/>
      <c r="AF450" s="886"/>
      <c r="AG450" s="1952" t="s">
        <v>1347</v>
      </c>
      <c r="AH450" s="886"/>
      <c r="AI450" s="886"/>
      <c r="AJ450" s="887"/>
      <c r="AK450" s="887"/>
      <c r="AL450" s="887"/>
      <c r="AM450" s="886"/>
      <c r="AN450" s="886"/>
      <c r="AO450" s="887"/>
      <c r="AP450" s="887"/>
      <c r="AQ450" s="887"/>
      <c r="AR450" s="887"/>
      <c r="AS450" s="887"/>
      <c r="AT450" s="887"/>
      <c r="AU450" s="887"/>
      <c r="AV450" s="887"/>
      <c r="AW450" s="887"/>
      <c r="AX450" s="887"/>
      <c r="AY450" s="887"/>
      <c r="AZ450" s="887"/>
      <c r="BA450" s="887"/>
      <c r="BB450" s="887"/>
      <c r="BC450" s="887"/>
      <c r="BD450" s="887"/>
    </row>
    <row r="451" spans="2:56" ht="12" hidden="1" customHeight="1" x14ac:dyDescent="0.2">
      <c r="B451" s="2273"/>
      <c r="C451" s="1292"/>
      <c r="D451" s="1292"/>
      <c r="E451" s="1292"/>
      <c r="F451" s="1292"/>
      <c r="G451" s="1292"/>
      <c r="H451" s="1841"/>
      <c r="I451" s="1292"/>
      <c r="J451" s="1292"/>
      <c r="K451" s="1292"/>
      <c r="L451" s="1841"/>
      <c r="M451" s="1841"/>
      <c r="N451" s="1841"/>
      <c r="O451" s="1841"/>
      <c r="Q451" s="2272"/>
      <c r="R451" s="1584"/>
      <c r="S451" s="1955"/>
      <c r="T451" s="1955"/>
      <c r="U451" s="1955"/>
      <c r="V451" s="1955"/>
      <c r="W451" s="2323"/>
      <c r="X451" s="2323"/>
      <c r="Y451" s="2323"/>
      <c r="Z451" s="2323"/>
      <c r="AA451" s="2323"/>
      <c r="AB451" s="2323"/>
      <c r="AC451" s="886"/>
      <c r="AD451" s="886"/>
      <c r="AE451" s="886"/>
      <c r="AF451" s="886"/>
      <c r="AG451" s="886"/>
      <c r="AH451" s="886"/>
      <c r="AI451" s="886"/>
      <c r="AJ451" s="887"/>
      <c r="AK451" s="887"/>
      <c r="AL451" s="887"/>
      <c r="AM451" s="886"/>
      <c r="AN451" s="886"/>
      <c r="AO451" s="886"/>
      <c r="AP451" s="886"/>
      <c r="AQ451" s="886"/>
      <c r="AR451" s="886"/>
      <c r="AS451" s="886"/>
      <c r="AT451" s="887"/>
      <c r="AU451" s="887"/>
      <c r="AV451" s="887"/>
      <c r="AW451" s="887"/>
      <c r="AX451" s="887"/>
      <c r="AY451" s="887"/>
      <c r="AZ451" s="887"/>
      <c r="BA451" s="887"/>
      <c r="BB451" s="887"/>
      <c r="BC451" s="887"/>
      <c r="BD451" s="887"/>
    </row>
    <row r="452" spans="2:56" ht="12" hidden="1" customHeight="1" x14ac:dyDescent="0.2">
      <c r="B452" s="2273"/>
      <c r="C452" s="1292"/>
      <c r="D452" s="1292"/>
      <c r="E452" s="1292"/>
      <c r="F452" s="1292"/>
      <c r="G452" s="1292"/>
      <c r="H452" s="1841"/>
      <c r="I452" s="1292"/>
      <c r="J452" s="1292"/>
      <c r="K452" s="1292"/>
      <c r="L452" s="1841"/>
      <c r="M452" s="1841"/>
      <c r="N452" s="1841"/>
      <c r="O452" s="1841"/>
      <c r="Q452" s="2272"/>
      <c r="R452" s="1584"/>
      <c r="S452" s="1955"/>
      <c r="T452" s="1955"/>
      <c r="U452" s="1955"/>
      <c r="V452" s="1955"/>
      <c r="W452" s="2323"/>
      <c r="X452" s="2357"/>
      <c r="Y452" s="2357"/>
      <c r="Z452" s="2357"/>
      <c r="AA452" s="2357"/>
      <c r="AB452" s="2323"/>
      <c r="AC452" s="886"/>
      <c r="AD452" s="886"/>
      <c r="AE452" s="886"/>
      <c r="AF452" s="886"/>
      <c r="AG452" s="886"/>
      <c r="AH452" s="886"/>
      <c r="AI452" s="886"/>
      <c r="AJ452" s="887"/>
      <c r="AK452" s="887"/>
      <c r="AL452" s="887"/>
      <c r="AM452" s="886"/>
      <c r="AN452" s="886"/>
      <c r="AO452" s="886"/>
      <c r="AP452" s="886"/>
      <c r="AQ452" s="886"/>
      <c r="AR452" s="886"/>
      <c r="AS452" s="886"/>
      <c r="AT452" s="887"/>
      <c r="AU452" s="887"/>
      <c r="AV452" s="887"/>
      <c r="AW452" s="887"/>
      <c r="AX452" s="887"/>
      <c r="AY452" s="887"/>
      <c r="AZ452" s="887"/>
      <c r="BA452" s="887"/>
      <c r="BB452" s="887"/>
      <c r="BC452" s="887"/>
      <c r="BD452" s="887"/>
    </row>
    <row r="453" spans="2:56" ht="12" hidden="1" customHeight="1" x14ac:dyDescent="0.2">
      <c r="B453" s="2274"/>
      <c r="C453" s="1292"/>
      <c r="D453" s="1292"/>
      <c r="E453" s="1292"/>
      <c r="F453" s="1292"/>
      <c r="G453" s="1292"/>
      <c r="H453" s="1841"/>
      <c r="I453" s="1292"/>
      <c r="J453" s="1292"/>
      <c r="K453" s="1292"/>
      <c r="L453" s="1841"/>
      <c r="M453" s="1841"/>
      <c r="N453" s="1841"/>
      <c r="O453" s="1841"/>
      <c r="Q453" s="2272"/>
      <c r="R453" s="1584"/>
      <c r="S453" s="1955"/>
      <c r="T453" s="1955"/>
      <c r="U453" s="1955"/>
      <c r="V453" s="1955"/>
      <c r="W453" s="2323"/>
      <c r="X453" s="2357"/>
      <c r="Y453" s="2357"/>
      <c r="Z453" s="2357"/>
      <c r="AA453" s="2357"/>
      <c r="AB453" s="2323"/>
      <c r="AC453" s="886"/>
      <c r="AD453" s="886"/>
      <c r="AE453" s="886"/>
      <c r="AF453" s="2358">
        <f>(G466/G470)*100</f>
        <v>70.657584490437515</v>
      </c>
      <c r="AG453" s="2358">
        <f>(H466/H470)*100</f>
        <v>75.624717180350942</v>
      </c>
      <c r="AH453" s="2358">
        <f>(I466/I470)*100</f>
        <v>76.26494940202393</v>
      </c>
      <c r="AI453" s="2358">
        <f>(J466/J470)*100</f>
        <v>99.694423223835003</v>
      </c>
      <c r="AJ453" s="887"/>
      <c r="AK453" s="887"/>
      <c r="AL453" s="887"/>
      <c r="AM453" s="886"/>
      <c r="AN453" s="886"/>
      <c r="AO453" s="886"/>
      <c r="AP453" s="886"/>
      <c r="AQ453" s="886"/>
      <c r="AR453" s="886"/>
      <c r="AS453" s="886"/>
      <c r="AT453" s="887"/>
      <c r="AU453" s="887"/>
      <c r="AV453" s="887"/>
      <c r="AW453" s="887"/>
      <c r="AX453" s="887"/>
      <c r="AY453" s="887"/>
      <c r="AZ453" s="887"/>
      <c r="BA453" s="887"/>
      <c r="BB453" s="887"/>
      <c r="BC453" s="887"/>
      <c r="BD453" s="887"/>
    </row>
    <row r="454" spans="2:56" ht="12" hidden="1" customHeight="1" x14ac:dyDescent="0.2">
      <c r="B454" s="2274"/>
      <c r="C454" s="1292"/>
      <c r="D454" s="1292"/>
      <c r="E454" s="1292"/>
      <c r="F454" s="1292"/>
      <c r="G454" s="1292"/>
      <c r="H454" s="1841"/>
      <c r="I454" s="1292"/>
      <c r="J454" s="1292"/>
      <c r="K454" s="1292"/>
      <c r="L454" s="1841"/>
      <c r="M454" s="1841"/>
      <c r="N454" s="1841"/>
      <c r="O454" s="1841"/>
      <c r="Q454" s="2272"/>
      <c r="R454" s="1584"/>
      <c r="S454" s="1955"/>
      <c r="T454" s="1955"/>
      <c r="U454" s="1955"/>
      <c r="V454" s="1955"/>
      <c r="W454" s="2323"/>
      <c r="X454" s="2357"/>
      <c r="Y454" s="2357"/>
      <c r="Z454" s="2357"/>
      <c r="AA454" s="2357"/>
      <c r="AB454" s="2323"/>
      <c r="AC454" s="886"/>
      <c r="AD454" s="886"/>
      <c r="AE454" s="886"/>
      <c r="AF454" s="2358">
        <f>(G467/G470)*100</f>
        <v>16.555964801430136</v>
      </c>
      <c r="AG454" s="2358">
        <f>(H467/H470)*100</f>
        <v>20.161898536879679</v>
      </c>
      <c r="AH454" s="2358">
        <f>(I467/I470)*100</f>
        <v>19.656547071450476</v>
      </c>
      <c r="AI454" s="2358">
        <v>0</v>
      </c>
      <c r="AJ454" s="887"/>
      <c r="AK454" s="887"/>
      <c r="AL454" s="887"/>
      <c r="AM454" s="886"/>
      <c r="AN454" s="886"/>
      <c r="AO454" s="886"/>
      <c r="AP454" s="886"/>
      <c r="AQ454" s="886"/>
      <c r="AR454" s="886"/>
      <c r="AS454" s="886"/>
      <c r="AT454" s="887"/>
      <c r="AU454" s="887"/>
      <c r="AV454" s="887"/>
      <c r="AW454" s="887"/>
      <c r="AX454" s="887"/>
      <c r="AY454" s="887"/>
      <c r="AZ454" s="887"/>
      <c r="BA454" s="887"/>
      <c r="BB454" s="887"/>
      <c r="BC454" s="887"/>
      <c r="BD454" s="887"/>
    </row>
    <row r="455" spans="2:56" hidden="1" x14ac:dyDescent="0.2">
      <c r="B455" s="2262"/>
      <c r="C455" s="190"/>
      <c r="D455" s="190"/>
      <c r="E455" s="190"/>
      <c r="F455" s="190"/>
      <c r="G455" s="190"/>
      <c r="H455" s="1292"/>
      <c r="I455" s="2839"/>
      <c r="J455" s="2839"/>
      <c r="K455" s="2839"/>
      <c r="L455" s="2839"/>
      <c r="M455" s="2839"/>
      <c r="N455" s="1292"/>
      <c r="O455" s="1841"/>
      <c r="P455" s="1841"/>
      <c r="Q455" s="2272"/>
      <c r="R455" s="1584"/>
      <c r="S455" s="2358"/>
      <c r="T455" s="2358"/>
      <c r="U455" s="2358"/>
      <c r="V455" s="2358"/>
      <c r="W455" s="2358"/>
      <c r="X455" s="2358"/>
      <c r="Y455" s="2323"/>
      <c r="Z455" s="2357"/>
      <c r="AA455" s="2357"/>
      <c r="AB455" s="2357"/>
      <c r="AC455" s="2357"/>
      <c r="AD455" s="2323"/>
      <c r="AE455" s="886"/>
      <c r="AF455" s="2358">
        <f>(G468/G470)*100</f>
        <v>5.9039282466982081</v>
      </c>
      <c r="AG455" s="2358">
        <f>(H468/H470)*100</f>
        <v>3.627633365176731</v>
      </c>
      <c r="AH455" s="2358">
        <f>(I468/I470)*100</f>
        <v>3.5265256056424414</v>
      </c>
      <c r="AI455" s="2358">
        <v>0</v>
      </c>
      <c r="AJ455" s="887"/>
      <c r="AK455" s="887"/>
      <c r="AL455" s="887"/>
      <c r="AM455" s="886"/>
      <c r="AN455" s="886"/>
      <c r="AO455" s="886"/>
      <c r="AP455" s="886"/>
      <c r="AQ455" s="886"/>
      <c r="AR455" s="886"/>
      <c r="AS455" s="886"/>
      <c r="AT455" s="887"/>
      <c r="AU455" s="887"/>
      <c r="AV455" s="887"/>
      <c r="AW455" s="887"/>
      <c r="AX455" s="887"/>
      <c r="AY455" s="887"/>
      <c r="AZ455" s="887"/>
      <c r="BA455" s="887"/>
      <c r="BB455" s="887"/>
      <c r="BC455" s="887"/>
      <c r="BD455" s="887"/>
    </row>
    <row r="456" spans="2:56" hidden="1" x14ac:dyDescent="0.2">
      <c r="B456" s="2262"/>
      <c r="C456" s="190"/>
      <c r="D456" s="190"/>
      <c r="E456" s="190"/>
      <c r="F456" s="190"/>
      <c r="G456" s="190"/>
      <c r="H456" s="190"/>
      <c r="I456" s="1292"/>
      <c r="J456" s="1714"/>
      <c r="K456" s="1714"/>
      <c r="L456" s="1714"/>
      <c r="M456" s="1714"/>
      <c r="N456" s="190"/>
      <c r="O456" s="1841"/>
      <c r="P456" s="1841"/>
      <c r="Q456" s="2272"/>
      <c r="R456" s="1584"/>
      <c r="S456" s="2358"/>
      <c r="T456" s="2358"/>
      <c r="U456" s="2358"/>
      <c r="V456" s="2358"/>
      <c r="W456" s="2358"/>
      <c r="X456" s="2358"/>
      <c r="Y456" s="2323"/>
      <c r="Z456" s="2357"/>
      <c r="AA456" s="2357"/>
      <c r="AB456" s="2357"/>
      <c r="AC456" s="2357"/>
      <c r="AD456" s="2323"/>
      <c r="AE456" s="886"/>
      <c r="AF456" s="2358">
        <f>(G469/G470)*100</f>
        <v>6.8825224614341405</v>
      </c>
      <c r="AG456" s="2358">
        <f>(H469/H470)*100</f>
        <v>0.5857509175926392</v>
      </c>
      <c r="AH456" s="2358">
        <f>(I469/I470)*100</f>
        <v>0.49064704078503529</v>
      </c>
      <c r="AI456" s="2358">
        <f>(J469/J470)*100</f>
        <v>0.3055767761650115</v>
      </c>
      <c r="AJ456" s="887"/>
      <c r="AK456" s="887"/>
      <c r="AL456" s="887"/>
      <c r="AM456" s="886"/>
      <c r="AN456" s="886"/>
      <c r="AO456" s="886"/>
      <c r="AP456" s="886"/>
      <c r="AQ456" s="886"/>
      <c r="AR456" s="886"/>
      <c r="AS456" s="886"/>
      <c r="AT456" s="887"/>
      <c r="AU456" s="887"/>
      <c r="AV456" s="887"/>
      <c r="AW456" s="887"/>
      <c r="AX456" s="887"/>
      <c r="AY456" s="887"/>
      <c r="AZ456" s="887"/>
      <c r="BA456" s="887"/>
      <c r="BB456" s="887"/>
      <c r="BC456" s="887"/>
      <c r="BD456" s="887"/>
    </row>
    <row r="457" spans="2:56" hidden="1" x14ac:dyDescent="0.2">
      <c r="B457" s="2262"/>
      <c r="C457" s="190"/>
      <c r="D457" s="190"/>
      <c r="E457" s="190"/>
      <c r="F457" s="190"/>
      <c r="G457" s="190"/>
      <c r="H457" s="190"/>
      <c r="I457" s="2275"/>
      <c r="J457" s="1715"/>
      <c r="K457" s="1715"/>
      <c r="L457" s="1715"/>
      <c r="M457" s="2276"/>
      <c r="N457" s="190"/>
      <c r="O457" s="1841"/>
      <c r="P457" s="1841"/>
      <c r="Q457" s="2272"/>
      <c r="R457" s="1584"/>
      <c r="S457" s="2358"/>
      <c r="T457" s="2358"/>
      <c r="U457" s="2358"/>
      <c r="V457" s="2358"/>
      <c r="W457" s="2358"/>
      <c r="X457" s="2358"/>
      <c r="Y457" s="2323"/>
      <c r="Z457" s="2323"/>
      <c r="AA457" s="2323"/>
      <c r="AB457" s="2323"/>
      <c r="AC457" s="2323"/>
      <c r="AD457" s="2323"/>
      <c r="AE457" s="2323"/>
      <c r="AF457" s="2323"/>
      <c r="AG457" s="2358"/>
      <c r="AH457" s="2358"/>
      <c r="AI457" s="2358"/>
      <c r="AJ457" s="887"/>
      <c r="AK457" s="887"/>
      <c r="AL457" s="887"/>
      <c r="AM457" s="886"/>
      <c r="AN457" s="886"/>
      <c r="AO457" s="886"/>
      <c r="AP457" s="886"/>
      <c r="AQ457" s="886"/>
      <c r="AR457" s="886"/>
      <c r="AS457" s="886"/>
      <c r="AT457" s="887"/>
      <c r="AU457" s="887"/>
      <c r="AV457" s="887"/>
      <c r="AW457" s="887"/>
      <c r="AX457" s="887"/>
      <c r="AY457" s="887"/>
      <c r="AZ457" s="887"/>
      <c r="BA457" s="887"/>
      <c r="BB457" s="887"/>
      <c r="BC457" s="887"/>
      <c r="BD457" s="887"/>
    </row>
    <row r="458" spans="2:56" hidden="1" x14ac:dyDescent="0.2">
      <c r="B458" s="2262"/>
      <c r="C458" s="190"/>
      <c r="D458" s="190"/>
      <c r="E458" s="190"/>
      <c r="F458" s="190"/>
      <c r="G458" s="190"/>
      <c r="H458" s="190"/>
      <c r="I458" s="2275"/>
      <c r="J458" s="1715"/>
      <c r="K458" s="1715"/>
      <c r="L458" s="1715"/>
      <c r="M458" s="1715"/>
      <c r="N458" s="190"/>
      <c r="O458" s="1841"/>
      <c r="P458" s="1841"/>
      <c r="Q458" s="2272"/>
      <c r="R458" s="1584"/>
      <c r="S458" s="1584"/>
      <c r="T458" s="1584"/>
      <c r="U458" s="1584"/>
      <c r="V458" s="2358"/>
      <c r="W458" s="2358"/>
      <c r="X458" s="2358"/>
      <c r="Y458" s="2358"/>
      <c r="Z458" s="2358"/>
      <c r="AA458" s="2323"/>
      <c r="AB458" s="2323"/>
      <c r="AC458" s="2323"/>
      <c r="AD458" s="2323"/>
      <c r="AE458" s="2323"/>
      <c r="AF458" s="2323"/>
      <c r="AG458" s="2323"/>
      <c r="AH458" s="886"/>
      <c r="AI458" s="886"/>
      <c r="AJ458" s="887"/>
      <c r="AK458" s="887"/>
      <c r="AL458" s="887"/>
      <c r="AM458" s="886"/>
      <c r="AN458" s="886"/>
      <c r="AO458" s="886"/>
      <c r="AP458" s="886"/>
      <c r="AQ458" s="886"/>
      <c r="AR458" s="886"/>
      <c r="AS458" s="886"/>
      <c r="AT458" s="887"/>
      <c r="AU458" s="887"/>
      <c r="AV458" s="887"/>
      <c r="AW458" s="887"/>
      <c r="AX458" s="887" t="s">
        <v>831</v>
      </c>
      <c r="AY458" s="887"/>
      <c r="AZ458" s="887"/>
      <c r="BA458" s="887"/>
      <c r="BB458" s="887"/>
      <c r="BC458" s="887"/>
      <c r="BD458" s="887"/>
    </row>
    <row r="459" spans="2:56" hidden="1" x14ac:dyDescent="0.2">
      <c r="B459" s="2262"/>
      <c r="C459" s="190"/>
      <c r="D459" s="190"/>
      <c r="E459" s="190"/>
      <c r="F459" s="190"/>
      <c r="G459" s="190"/>
      <c r="H459" s="190"/>
      <c r="I459" s="2275"/>
      <c r="J459" s="1715"/>
      <c r="K459" s="1715"/>
      <c r="L459" s="1715"/>
      <c r="M459" s="1716"/>
      <c r="N459" s="190"/>
      <c r="O459" s="1841"/>
      <c r="P459" s="1841"/>
      <c r="Q459" s="2272"/>
      <c r="R459" s="1584"/>
      <c r="S459" s="1584"/>
      <c r="T459" s="1584"/>
      <c r="U459" s="1584"/>
      <c r="V459" s="1583"/>
      <c r="W459" s="2358"/>
      <c r="X459" s="2358"/>
      <c r="Y459" s="2358"/>
      <c r="Z459" s="2358"/>
      <c r="AA459" s="2323"/>
      <c r="AB459" s="2323"/>
      <c r="AC459" s="2323"/>
      <c r="AD459" s="2323"/>
      <c r="AE459" s="2323"/>
      <c r="AF459" s="2323"/>
      <c r="AG459" s="2323"/>
      <c r="AH459" s="886"/>
      <c r="AI459" s="886"/>
      <c r="AJ459" s="887"/>
      <c r="AK459" s="887"/>
      <c r="AL459" s="887"/>
      <c r="AM459" s="886"/>
      <c r="AN459" s="886"/>
      <c r="AO459" s="886"/>
      <c r="AP459" s="886"/>
      <c r="AQ459" s="886"/>
      <c r="AR459" s="886"/>
      <c r="AS459" s="886"/>
      <c r="AT459" s="887"/>
      <c r="AU459" s="887"/>
      <c r="AV459" s="887"/>
      <c r="AW459" s="887"/>
      <c r="AX459" s="887"/>
      <c r="AY459" s="887"/>
      <c r="AZ459" s="887"/>
      <c r="BA459" s="887"/>
      <c r="BB459" s="887"/>
      <c r="BC459" s="887"/>
      <c r="BD459" s="887"/>
    </row>
    <row r="460" spans="2:56" hidden="1" x14ac:dyDescent="0.2">
      <c r="B460" s="2262"/>
      <c r="C460" s="190"/>
      <c r="D460" s="190"/>
      <c r="E460" s="190"/>
      <c r="F460" s="190"/>
      <c r="G460" s="190"/>
      <c r="H460" s="190"/>
      <c r="I460" s="2275"/>
      <c r="J460" s="1715"/>
      <c r="K460" s="1715"/>
      <c r="L460" s="1715"/>
      <c r="M460" s="1716"/>
      <c r="N460" s="190"/>
      <c r="O460" s="1841"/>
      <c r="P460" s="1841"/>
      <c r="Q460" s="2272"/>
      <c r="R460" s="1584"/>
      <c r="S460" s="1584"/>
      <c r="T460" s="1584"/>
      <c r="U460" s="1584"/>
      <c r="V460" s="2359"/>
      <c r="W460" s="2358"/>
      <c r="X460" s="2358"/>
      <c r="Y460" s="2358"/>
      <c r="Z460" s="2358"/>
      <c r="AA460" s="2323"/>
      <c r="AB460" s="2323"/>
      <c r="AC460" s="2323"/>
      <c r="AD460" s="2323"/>
      <c r="AE460" s="2323"/>
      <c r="AF460" s="2323"/>
      <c r="AG460" s="2323"/>
      <c r="AH460" s="886"/>
      <c r="AI460" s="886"/>
      <c r="AJ460" s="887"/>
      <c r="AK460" s="887"/>
      <c r="AL460" s="887"/>
      <c r="AM460" s="886"/>
      <c r="AN460" s="886"/>
      <c r="AO460" s="886"/>
      <c r="AP460" s="886"/>
      <c r="AQ460" s="886"/>
      <c r="AR460" s="886"/>
      <c r="AS460" s="886"/>
      <c r="AT460" s="887"/>
      <c r="AU460" s="887"/>
      <c r="AV460" s="887"/>
      <c r="AW460" s="887"/>
      <c r="AX460" s="887"/>
      <c r="AY460" s="887"/>
      <c r="AZ460" s="887"/>
      <c r="BA460" s="887"/>
      <c r="BB460" s="887"/>
      <c r="BC460" s="887"/>
      <c r="BD460" s="887"/>
    </row>
    <row r="461" spans="2:56" hidden="1" x14ac:dyDescent="0.2">
      <c r="B461" s="2262"/>
      <c r="C461" s="190"/>
      <c r="D461" s="190"/>
      <c r="E461" s="190"/>
      <c r="F461" s="190"/>
      <c r="G461" s="190"/>
      <c r="H461" s="190"/>
      <c r="I461" s="2275"/>
      <c r="J461" s="1715"/>
      <c r="K461" s="1716"/>
      <c r="L461" s="1716"/>
      <c r="M461" s="1716"/>
      <c r="N461" s="190"/>
      <c r="O461" s="1841"/>
      <c r="P461" s="1841"/>
      <c r="Q461" s="2272"/>
      <c r="R461" s="1584"/>
      <c r="S461" s="1584"/>
      <c r="T461" s="1584"/>
      <c r="U461" s="1584"/>
      <c r="V461" s="886"/>
      <c r="W461" s="2358"/>
      <c r="X461" s="2358"/>
      <c r="Y461" s="2358"/>
      <c r="Z461" s="2358"/>
      <c r="AA461" s="2323"/>
      <c r="AB461" s="2323"/>
      <c r="AC461" s="2323"/>
      <c r="AD461" s="2323"/>
      <c r="AE461" s="2323"/>
      <c r="AF461" s="2323"/>
      <c r="AG461" s="2323"/>
      <c r="AH461" s="886"/>
      <c r="AI461" s="886"/>
      <c r="AJ461" s="887"/>
      <c r="AK461" s="887"/>
      <c r="AL461" s="887"/>
      <c r="AM461" s="886"/>
      <c r="AN461" s="886"/>
      <c r="AO461" s="886"/>
      <c r="AP461" s="1952"/>
      <c r="AQ461" s="886"/>
      <c r="AR461" s="886"/>
      <c r="AS461" s="886"/>
      <c r="AT461" s="887"/>
      <c r="AU461" s="887"/>
      <c r="AV461" s="887"/>
      <c r="AW461" s="1951" t="s">
        <v>694</v>
      </c>
      <c r="AX461" s="887"/>
      <c r="AY461" s="887"/>
      <c r="AZ461" s="887"/>
      <c r="BA461" s="887"/>
      <c r="BB461" s="887"/>
      <c r="BC461" s="887"/>
      <c r="BD461" s="887"/>
    </row>
    <row r="462" spans="2:56" ht="13.5" hidden="1" customHeight="1" x14ac:dyDescent="0.2">
      <c r="B462" s="2262"/>
      <c r="C462" s="190"/>
      <c r="D462" s="190"/>
      <c r="E462" s="190"/>
      <c r="F462" s="190"/>
      <c r="G462" s="190"/>
      <c r="H462" s="190"/>
      <c r="I462" s="2277"/>
      <c r="J462" s="1716"/>
      <c r="K462" s="1715"/>
      <c r="L462" s="1715"/>
      <c r="M462" s="1715"/>
      <c r="N462" s="190"/>
      <c r="O462" s="1841"/>
      <c r="P462" s="1841"/>
      <c r="Q462" s="2272"/>
      <c r="R462" s="1584"/>
      <c r="S462" s="1584"/>
      <c r="T462" s="1584"/>
      <c r="U462" s="1584"/>
      <c r="V462" s="886"/>
      <c r="W462" s="2358"/>
      <c r="X462" s="2358"/>
      <c r="Y462" s="2358"/>
      <c r="Z462" s="2358"/>
      <c r="AA462" s="2323"/>
      <c r="AB462" s="2323"/>
      <c r="AC462" s="886"/>
      <c r="AD462" s="886"/>
      <c r="AE462" s="886"/>
      <c r="AF462" s="886"/>
      <c r="AG462" s="886"/>
      <c r="AH462" s="886"/>
      <c r="AI462" s="886"/>
      <c r="AJ462" s="887"/>
      <c r="AK462" s="1951"/>
      <c r="AL462" s="887"/>
      <c r="AM462" s="886"/>
      <c r="AN462" s="886"/>
      <c r="AO462" s="886"/>
      <c r="AP462" s="886"/>
      <c r="AQ462" s="886"/>
      <c r="AR462" s="886"/>
      <c r="AS462" s="886"/>
      <c r="AT462" s="887"/>
      <c r="AU462" s="887"/>
      <c r="AV462" s="887"/>
      <c r="AW462" s="887"/>
      <c r="AX462" s="887"/>
      <c r="AY462" s="887"/>
      <c r="AZ462" s="887"/>
      <c r="BA462" s="887"/>
      <c r="BB462" s="887"/>
      <c r="BC462" s="887"/>
      <c r="BD462" s="887"/>
    </row>
    <row r="463" spans="2:56" ht="16" thickBot="1" x14ac:dyDescent="0.25">
      <c r="B463" s="2262"/>
      <c r="C463" s="1292"/>
      <c r="D463" s="1292" t="s">
        <v>832</v>
      </c>
      <c r="E463" s="190"/>
      <c r="F463" s="1841"/>
      <c r="G463" s="190"/>
      <c r="H463" s="190"/>
      <c r="I463" s="190"/>
      <c r="J463" s="190"/>
      <c r="K463" s="190"/>
      <c r="L463" s="190"/>
      <c r="M463" s="190"/>
      <c r="N463" s="190"/>
      <c r="O463" s="1841"/>
      <c r="P463" s="1841"/>
      <c r="Q463" s="2272"/>
      <c r="R463" s="1584"/>
      <c r="S463" s="1584"/>
      <c r="T463" s="1584"/>
      <c r="U463" s="1584"/>
      <c r="V463" s="886"/>
      <c r="W463" s="886"/>
      <c r="X463" s="886"/>
      <c r="Y463" s="886"/>
      <c r="Z463" s="2360"/>
      <c r="AA463" s="2323"/>
      <c r="AB463" s="2323"/>
      <c r="AC463" s="886"/>
      <c r="AD463" s="886"/>
      <c r="AE463" s="886"/>
      <c r="AF463" s="1950"/>
      <c r="AG463" s="1952"/>
      <c r="AH463" s="886"/>
      <c r="AI463" s="886"/>
      <c r="AJ463" s="887"/>
      <c r="AK463" s="887"/>
      <c r="AL463" s="887"/>
      <c r="AM463" s="886"/>
      <c r="AN463" s="886"/>
      <c r="AO463" s="886"/>
      <c r="AP463" s="886"/>
      <c r="AQ463" s="886"/>
      <c r="AR463" s="886"/>
      <c r="AS463" s="886"/>
      <c r="AT463" s="887"/>
      <c r="AU463" s="887"/>
      <c r="AV463" s="887" t="s">
        <v>327</v>
      </c>
      <c r="AW463" s="887" t="s">
        <v>328</v>
      </c>
      <c r="AX463" s="887" t="s">
        <v>833</v>
      </c>
      <c r="AY463" s="887" t="s">
        <v>834</v>
      </c>
      <c r="AZ463" s="887"/>
      <c r="BA463" s="887"/>
      <c r="BB463" s="887"/>
      <c r="BC463" s="887"/>
      <c r="BD463" s="887"/>
    </row>
    <row r="464" spans="2:56" ht="19.5" customHeight="1" x14ac:dyDescent="0.2">
      <c r="B464" s="2262"/>
      <c r="C464" s="190"/>
      <c r="D464" s="3384" t="s">
        <v>255</v>
      </c>
      <c r="E464" s="3385"/>
      <c r="F464" s="3385"/>
      <c r="G464" s="3453" t="s">
        <v>5772</v>
      </c>
      <c r="H464" s="3454"/>
      <c r="I464" s="3454"/>
      <c r="J464" s="3454"/>
      <c r="K464" s="3506" t="s">
        <v>5761</v>
      </c>
      <c r="L464" s="3507"/>
      <c r="M464" s="3507"/>
      <c r="N464" s="3508"/>
      <c r="O464" s="1841"/>
      <c r="P464" s="1841"/>
      <c r="Q464" s="2272"/>
      <c r="R464" s="886"/>
      <c r="S464" s="886"/>
      <c r="T464" s="886"/>
      <c r="U464" s="886"/>
      <c r="V464" s="2323"/>
      <c r="W464" s="886"/>
      <c r="X464" s="886"/>
      <c r="Y464" s="2323"/>
      <c r="Z464" s="886"/>
      <c r="AA464" s="886"/>
      <c r="AB464" s="886"/>
      <c r="AC464" s="886"/>
      <c r="AD464" s="886"/>
      <c r="AE464" s="886"/>
      <c r="AF464" s="886"/>
      <c r="AG464" s="886"/>
      <c r="AH464" s="886"/>
      <c r="AI464" s="886"/>
      <c r="AJ464" s="886"/>
      <c r="AK464" s="886"/>
      <c r="AL464" s="886"/>
      <c r="AM464" s="886"/>
      <c r="AN464" s="886"/>
      <c r="AO464" s="886"/>
      <c r="AP464" s="886"/>
      <c r="AQ464" s="886"/>
      <c r="AR464" s="886"/>
      <c r="AS464" s="886"/>
      <c r="AT464" s="887"/>
      <c r="AU464" s="887"/>
      <c r="AV464" s="887">
        <v>40861.07</v>
      </c>
      <c r="AW464" s="887">
        <v>27801.94</v>
      </c>
      <c r="AX464" s="887">
        <v>2337.0300000000002</v>
      </c>
      <c r="AY464" s="887">
        <v>1335.6</v>
      </c>
      <c r="AZ464" s="887"/>
      <c r="BA464" s="887"/>
      <c r="BB464" s="887"/>
      <c r="BC464" s="887"/>
      <c r="BD464" s="887"/>
    </row>
    <row r="465" spans="2:56" ht="29.25" customHeight="1" x14ac:dyDescent="0.2">
      <c r="B465" s="2262"/>
      <c r="C465" s="190"/>
      <c r="D465" s="3451"/>
      <c r="E465" s="3452"/>
      <c r="F465" s="3452"/>
      <c r="G465" s="2362" t="s">
        <v>327</v>
      </c>
      <c r="H465" s="2363" t="s">
        <v>328</v>
      </c>
      <c r="I465" s="3509" t="s">
        <v>833</v>
      </c>
      <c r="J465" s="3510" t="s">
        <v>834</v>
      </c>
      <c r="K465" s="3511" t="s">
        <v>327</v>
      </c>
      <c r="L465" s="3512" t="s">
        <v>328</v>
      </c>
      <c r="M465" s="3511" t="s">
        <v>833</v>
      </c>
      <c r="N465" s="3513" t="s">
        <v>834</v>
      </c>
      <c r="O465" s="1841"/>
      <c r="P465" s="1841"/>
      <c r="Q465" s="2272"/>
      <c r="R465" s="886"/>
      <c r="S465" s="886"/>
      <c r="T465" s="886"/>
      <c r="U465" s="886"/>
      <c r="V465" s="2323"/>
      <c r="W465" s="2364"/>
      <c r="X465" s="886"/>
      <c r="Y465" s="2323"/>
      <c r="Z465" s="886"/>
      <c r="AA465" s="886"/>
      <c r="AB465" s="2364"/>
      <c r="AC465" s="886"/>
      <c r="AD465" s="886"/>
      <c r="AE465" s="886"/>
      <c r="AF465" s="886"/>
      <c r="AG465" s="886"/>
      <c r="AH465" s="886"/>
      <c r="AI465" s="886"/>
      <c r="AJ465" s="886"/>
      <c r="AK465" s="886"/>
      <c r="AL465" s="886"/>
      <c r="AM465" s="886"/>
      <c r="AN465" s="886"/>
      <c r="AO465" s="886"/>
      <c r="AP465" s="886"/>
      <c r="AQ465" s="886"/>
      <c r="AR465" s="886"/>
      <c r="AS465" s="886"/>
      <c r="AT465" s="887"/>
      <c r="AU465" s="887"/>
      <c r="AV465" s="887">
        <v>8119.42</v>
      </c>
      <c r="AW465" s="887">
        <v>6083.13</v>
      </c>
      <c r="AX465" s="887">
        <v>425.82</v>
      </c>
      <c r="AY465" s="887">
        <v>0</v>
      </c>
      <c r="AZ465" s="887"/>
      <c r="BA465" s="887"/>
      <c r="BB465" s="887"/>
      <c r="BC465" s="887"/>
      <c r="BD465" s="887"/>
    </row>
    <row r="466" spans="2:56" ht="15" customHeight="1" x14ac:dyDescent="0.2">
      <c r="B466" s="2262"/>
      <c r="C466" s="190"/>
      <c r="D466" s="2365"/>
      <c r="E466" s="2366" t="s">
        <v>835</v>
      </c>
      <c r="F466" s="2367"/>
      <c r="G466" s="2372">
        <v>7124.9346000000005</v>
      </c>
      <c r="H466" s="2368">
        <v>4674.7428</v>
      </c>
      <c r="I466" s="2369">
        <v>386.47980000000007</v>
      </c>
      <c r="J466" s="2368">
        <v>202.79700000000003</v>
      </c>
      <c r="K466" s="3514">
        <v>7494.6295999999993</v>
      </c>
      <c r="L466" s="3515">
        <v>4974.2208000000001</v>
      </c>
      <c r="M466" s="3514">
        <v>385.10999999999996</v>
      </c>
      <c r="N466" s="3516">
        <v>194.96679999999998</v>
      </c>
      <c r="O466" s="886"/>
      <c r="P466" s="886"/>
      <c r="Q466" s="2317"/>
      <c r="R466" s="2767"/>
      <c r="S466" s="2767"/>
      <c r="T466" s="2767"/>
      <c r="U466" s="2767"/>
      <c r="V466" s="2768"/>
      <c r="W466" s="2769"/>
      <c r="X466" s="924"/>
      <c r="Y466" s="2768"/>
      <c r="Z466" s="924"/>
      <c r="AA466" s="924"/>
      <c r="AB466" s="2370"/>
      <c r="AC466" s="886"/>
      <c r="AD466" s="886"/>
      <c r="AE466" s="886"/>
      <c r="AF466" s="886"/>
      <c r="AG466" s="886"/>
      <c r="AH466" s="886"/>
      <c r="AI466" s="886"/>
      <c r="AJ466" s="886"/>
      <c r="AK466" s="886"/>
      <c r="AL466" s="886"/>
      <c r="AM466" s="886"/>
      <c r="AN466" s="886"/>
      <c r="AO466" s="886"/>
      <c r="AP466" s="886"/>
      <c r="AQ466" s="886"/>
      <c r="AR466" s="886"/>
      <c r="AS466" s="886"/>
      <c r="AT466" s="887"/>
      <c r="AU466" s="887"/>
      <c r="AV466" s="887">
        <v>3141.33</v>
      </c>
      <c r="AW466" s="887">
        <v>1277.1099999999999</v>
      </c>
      <c r="AX466" s="887">
        <v>89.73</v>
      </c>
      <c r="AY466" s="887">
        <v>0</v>
      </c>
      <c r="AZ466" s="887"/>
      <c r="BA466" s="887"/>
      <c r="BB466" s="887"/>
      <c r="BC466" s="887"/>
      <c r="BD466" s="887"/>
    </row>
    <row r="467" spans="2:56" ht="13.5" customHeight="1" x14ac:dyDescent="0.2">
      <c r="B467" s="2262"/>
      <c r="C467" s="190"/>
      <c r="D467" s="2365"/>
      <c r="E467" s="2366" t="s">
        <v>836</v>
      </c>
      <c r="F467" s="2371"/>
      <c r="G467" s="2372">
        <v>1669.4622000000002</v>
      </c>
      <c r="H467" s="2368">
        <v>1246.308</v>
      </c>
      <c r="I467" s="2368">
        <v>99.611400000000003</v>
      </c>
      <c r="J467" s="2369">
        <v>0</v>
      </c>
      <c r="K467" s="3514">
        <v>1688.5712000000001</v>
      </c>
      <c r="L467" s="3515">
        <v>1249.0011999999999</v>
      </c>
      <c r="M467" s="3514">
        <v>99.895199999999988</v>
      </c>
      <c r="N467" s="3516">
        <v>0</v>
      </c>
      <c r="O467" s="886"/>
      <c r="P467" s="886"/>
      <c r="Q467" s="2317"/>
      <c r="R467" s="2767"/>
      <c r="S467" s="2767"/>
      <c r="T467" s="1584"/>
      <c r="U467" s="2767"/>
      <c r="V467" s="2768"/>
      <c r="W467" s="886"/>
      <c r="X467" s="886"/>
      <c r="Y467" s="2768"/>
      <c r="Z467" s="924"/>
      <c r="AA467" s="886"/>
      <c r="AB467" s="886"/>
      <c r="AC467" s="886"/>
      <c r="AD467" s="886"/>
      <c r="AE467" s="886"/>
      <c r="AF467" s="886"/>
      <c r="AG467" s="886"/>
      <c r="AH467" s="886"/>
      <c r="AI467" s="886"/>
      <c r="AJ467" s="886"/>
      <c r="AK467" s="886"/>
      <c r="AL467" s="886"/>
      <c r="AM467" s="886"/>
      <c r="AN467" s="886"/>
      <c r="AO467" s="886"/>
      <c r="AP467" s="886"/>
      <c r="AQ467" s="886"/>
      <c r="AR467" s="886"/>
      <c r="AS467" s="886"/>
      <c r="AT467" s="887"/>
      <c r="AU467" s="887"/>
      <c r="AV467" s="887">
        <v>2161.96</v>
      </c>
      <c r="AW467" s="887">
        <v>117.32</v>
      </c>
      <c r="AX467" s="887">
        <v>8.17</v>
      </c>
      <c r="AY467" s="887">
        <v>4.95</v>
      </c>
      <c r="AZ467" s="887"/>
      <c r="BA467" s="887"/>
      <c r="BB467" s="887"/>
      <c r="BC467" s="887"/>
      <c r="BD467" s="887"/>
    </row>
    <row r="468" spans="2:56" ht="18" customHeight="1" x14ac:dyDescent="0.2">
      <c r="B468" s="2262"/>
      <c r="C468" s="190"/>
      <c r="D468" s="2365"/>
      <c r="E468" s="2366" t="s">
        <v>837</v>
      </c>
      <c r="F468" s="2371"/>
      <c r="G468" s="2372">
        <v>595.33740000000012</v>
      </c>
      <c r="H468" s="2368">
        <v>224.24220000000003</v>
      </c>
      <c r="I468" s="2369">
        <v>17.871000000000002</v>
      </c>
      <c r="J468" s="2372">
        <v>0</v>
      </c>
      <c r="K468" s="3517">
        <v>550.20159999999998</v>
      </c>
      <c r="L468" s="3517">
        <v>219.0848</v>
      </c>
      <c r="M468" s="3514">
        <v>17.582799999999999</v>
      </c>
      <c r="N468" s="3516">
        <v>0</v>
      </c>
      <c r="O468" s="886"/>
      <c r="P468" s="886"/>
      <c r="Q468" s="2317"/>
      <c r="R468" s="2767"/>
      <c r="S468" s="2767"/>
      <c r="T468" s="1584"/>
      <c r="U468" s="2767"/>
      <c r="V468" s="2768"/>
      <c r="W468" s="886"/>
      <c r="X468" s="886"/>
      <c r="Y468" s="2768"/>
      <c r="Z468" s="924"/>
      <c r="AA468" s="886"/>
      <c r="AB468" s="886"/>
      <c r="AC468" s="886"/>
      <c r="AD468" s="886"/>
      <c r="AE468" s="886"/>
      <c r="AF468" s="886"/>
      <c r="AG468" s="886"/>
      <c r="AH468" s="886"/>
      <c r="AI468" s="886"/>
      <c r="AJ468" s="886"/>
      <c r="AK468" s="886"/>
      <c r="AL468" s="886"/>
      <c r="AM468" s="886"/>
      <c r="AN468" s="886"/>
      <c r="AO468" s="886"/>
      <c r="AP468" s="886"/>
      <c r="AQ468" s="886"/>
      <c r="AR468" s="886"/>
      <c r="AS468" s="886"/>
      <c r="AT468" s="887"/>
      <c r="AU468" s="887"/>
      <c r="AV468" s="887">
        <v>54283.78</v>
      </c>
      <c r="AW468" s="887">
        <v>35279.5</v>
      </c>
      <c r="AX468" s="887">
        <v>2860.76</v>
      </c>
      <c r="AY468" s="887">
        <v>1340.55</v>
      </c>
      <c r="AZ468" s="887"/>
      <c r="BA468" s="887"/>
      <c r="BB468" s="887"/>
      <c r="BC468" s="887"/>
      <c r="BD468" s="887"/>
    </row>
    <row r="469" spans="2:56" x14ac:dyDescent="0.2">
      <c r="B469" s="2262"/>
      <c r="C469" s="190"/>
      <c r="D469" s="2365"/>
      <c r="E469" s="2366" t="s">
        <v>838</v>
      </c>
      <c r="F469" s="2371"/>
      <c r="G469" s="2368">
        <v>694.01639999999998</v>
      </c>
      <c r="H469" s="2369">
        <v>36.208200000000005</v>
      </c>
      <c r="I469" s="2372">
        <v>2.4864000000000002</v>
      </c>
      <c r="J469" s="2372">
        <v>0.62160000000000004</v>
      </c>
      <c r="K469" s="3517">
        <v>592.36919999999998</v>
      </c>
      <c r="L469" s="3517">
        <v>41.389600000000002</v>
      </c>
      <c r="M469" s="3514">
        <v>2.9564000000000004</v>
      </c>
      <c r="N469" s="3516">
        <v>0.62239999999999995</v>
      </c>
      <c r="O469" s="886"/>
      <c r="P469" s="886"/>
      <c r="Q469" s="2317"/>
      <c r="R469" s="2767"/>
      <c r="S469" s="1584"/>
      <c r="T469" s="1584"/>
      <c r="U469" s="2767"/>
      <c r="V469" s="2323"/>
      <c r="W469" s="2373"/>
      <c r="X469" s="2323"/>
      <c r="Y469" s="2768"/>
      <c r="Z469" s="886"/>
      <c r="AA469" s="886"/>
      <c r="AB469" s="886"/>
      <c r="AC469" s="886"/>
      <c r="AD469" s="886"/>
      <c r="AE469" s="886"/>
      <c r="AF469" s="886"/>
      <c r="AG469" s="886"/>
      <c r="AH469" s="886"/>
      <c r="AI469" s="886"/>
      <c r="AJ469" s="886"/>
      <c r="AK469" s="886"/>
      <c r="AL469" s="886"/>
      <c r="AM469" s="886"/>
      <c r="AN469" s="886"/>
      <c r="AO469" s="886"/>
      <c r="AP469" s="886"/>
      <c r="AQ469" s="886"/>
      <c r="AR469" s="886"/>
      <c r="AS469" s="886"/>
      <c r="AT469" s="887"/>
      <c r="AU469" s="887"/>
      <c r="AV469" s="887"/>
      <c r="AW469" s="887"/>
      <c r="AX469" s="887"/>
      <c r="AY469" s="887"/>
      <c r="AZ469" s="887"/>
      <c r="BA469" s="887"/>
      <c r="BB469" s="887"/>
      <c r="BC469" s="887"/>
      <c r="BD469" s="887"/>
    </row>
    <row r="470" spans="2:56" ht="16" thickBot="1" x14ac:dyDescent="0.25">
      <c r="B470" s="2262"/>
      <c r="C470" s="190"/>
      <c r="D470" s="2374"/>
      <c r="E470" s="2375" t="s">
        <v>151</v>
      </c>
      <c r="F470" s="2376"/>
      <c r="G470" s="2377">
        <v>10083.750600000001</v>
      </c>
      <c r="H470" s="3518">
        <v>6181.5012000000006</v>
      </c>
      <c r="I470" s="3519">
        <v>506.75940000000003</v>
      </c>
      <c r="J470" s="2377">
        <v>203.4186</v>
      </c>
      <c r="K470" s="3520">
        <v>10325.771599999998</v>
      </c>
      <c r="L470" s="3520">
        <v>6483.6963999999998</v>
      </c>
      <c r="M470" s="3520">
        <v>505.54439999999994</v>
      </c>
      <c r="N470" s="3521">
        <v>195.58919999999998</v>
      </c>
      <c r="O470" s="886"/>
      <c r="P470" s="886"/>
      <c r="Q470" s="2317"/>
      <c r="R470" s="2767"/>
      <c r="S470" s="2767"/>
      <c r="T470" s="2767"/>
      <c r="U470" s="2767"/>
      <c r="V470" s="2323"/>
      <c r="W470" s="2323"/>
      <c r="X470" s="2323"/>
      <c r="Y470" s="2323"/>
      <c r="Z470" s="2323"/>
      <c r="AA470" s="2323"/>
      <c r="AB470" s="2323"/>
      <c r="AC470" s="2323"/>
      <c r="AD470" s="2323"/>
      <c r="AE470" s="2323"/>
      <c r="AF470" s="886"/>
      <c r="AG470" s="886"/>
      <c r="AH470" s="886"/>
      <c r="AI470" s="886"/>
      <c r="AJ470" s="886"/>
      <c r="AK470" s="886"/>
      <c r="AL470" s="886"/>
      <c r="AM470" s="886"/>
      <c r="AN470" s="886"/>
      <c r="AO470" s="886"/>
      <c r="AP470" s="886"/>
      <c r="AQ470" s="886"/>
      <c r="AR470" s="886"/>
      <c r="AS470" s="886"/>
      <c r="AT470" s="887"/>
      <c r="AU470" s="887"/>
      <c r="AV470" s="887">
        <f>AV464/54.405</f>
        <v>751.05357963422477</v>
      </c>
      <c r="AW470" s="887">
        <f>AW464/54.405</f>
        <v>511.01810495358882</v>
      </c>
      <c r="AX470" s="887">
        <f>AX464/54.405</f>
        <v>42.956162117452443</v>
      </c>
      <c r="AY470" s="887">
        <f>AY464/54.405</f>
        <v>24.54921422663358</v>
      </c>
      <c r="AZ470" s="887"/>
      <c r="BA470" s="887"/>
      <c r="BB470" s="887"/>
      <c r="BC470" s="887"/>
      <c r="BD470" s="887"/>
    </row>
    <row r="471" spans="2:56" ht="16" thickBot="1" x14ac:dyDescent="0.25">
      <c r="B471" s="2266"/>
      <c r="C471" s="2267"/>
      <c r="D471" s="2378" t="s">
        <v>839</v>
      </c>
      <c r="E471" s="2267"/>
      <c r="F471" s="2267"/>
      <c r="G471" s="2267"/>
      <c r="H471" s="2267"/>
      <c r="I471" s="2267"/>
      <c r="J471" s="2379"/>
      <c r="K471" s="2379" t="s">
        <v>5773</v>
      </c>
      <c r="M471" s="2267"/>
      <c r="N471" s="2380"/>
      <c r="O471" s="2267"/>
      <c r="P471" s="2267"/>
      <c r="Q471" s="2353"/>
      <c r="R471" s="886"/>
      <c r="S471" s="2323"/>
      <c r="T471" s="2323"/>
      <c r="U471" s="2323"/>
      <c r="V471" s="2323"/>
      <c r="W471" s="2323"/>
      <c r="X471" s="2323"/>
      <c r="Y471" s="2323"/>
      <c r="Z471" s="2359"/>
      <c r="AA471" s="2323"/>
      <c r="AB471" s="2323"/>
      <c r="AC471" s="2323"/>
      <c r="AD471" s="2323"/>
      <c r="AE471" s="2323"/>
      <c r="AF471" s="886"/>
      <c r="AG471" s="886"/>
      <c r="AH471" s="886"/>
      <c r="AI471" s="886"/>
      <c r="AJ471" s="886"/>
      <c r="AK471" s="886"/>
      <c r="AL471" s="886"/>
      <c r="AM471" s="886"/>
      <c r="AN471" s="886"/>
      <c r="AO471" s="886"/>
      <c r="AP471" s="886"/>
      <c r="AQ471" s="886"/>
      <c r="AR471" s="886"/>
      <c r="AS471" s="886"/>
      <c r="AT471" s="887"/>
      <c r="AU471" s="887"/>
      <c r="AV471" s="887">
        <f t="shared" ref="AV471:AY474" si="2">AV465/54.405</f>
        <v>149.24032717581105</v>
      </c>
      <c r="AW471" s="887">
        <f t="shared" si="2"/>
        <v>111.81196581196581</v>
      </c>
      <c r="AX471" s="887">
        <f t="shared" si="2"/>
        <v>7.8268541494347943</v>
      </c>
      <c r="AY471" s="887">
        <f t="shared" si="2"/>
        <v>0</v>
      </c>
      <c r="AZ471" s="887"/>
      <c r="BA471" s="887"/>
      <c r="BB471" s="887"/>
      <c r="BC471" s="887"/>
      <c r="BD471" s="887"/>
    </row>
    <row r="472" spans="2:56" ht="12.75" customHeight="1" x14ac:dyDescent="0.2">
      <c r="B472" s="2270"/>
      <c r="C472" s="1289"/>
      <c r="D472" s="1289"/>
      <c r="E472" s="1289"/>
      <c r="F472" s="1289"/>
      <c r="G472" s="1289"/>
      <c r="H472" s="2271"/>
      <c r="I472" s="1289"/>
      <c r="J472" s="1289"/>
      <c r="K472" s="1289"/>
      <c r="L472" s="2271"/>
      <c r="M472" s="2271"/>
      <c r="N472" s="2271"/>
      <c r="O472" s="2271"/>
      <c r="P472" s="2271"/>
      <c r="Q472" s="2272"/>
      <c r="R472" s="886"/>
      <c r="S472" s="2323"/>
      <c r="T472" s="2323"/>
      <c r="U472" s="2323"/>
      <c r="V472" s="2323"/>
      <c r="W472" s="2323"/>
      <c r="X472" s="2323"/>
      <c r="Y472" s="2323"/>
      <c r="Z472" s="2323"/>
      <c r="AA472" s="2323"/>
      <c r="AB472" s="2323"/>
      <c r="AC472" s="2323"/>
      <c r="AD472" s="2323"/>
      <c r="AE472" s="2323"/>
      <c r="AF472" s="886"/>
      <c r="AG472" s="886"/>
      <c r="AH472" s="886"/>
      <c r="AI472" s="886"/>
      <c r="AJ472" s="886"/>
      <c r="AK472" s="886"/>
      <c r="AL472" s="886"/>
      <c r="AM472" s="886"/>
      <c r="AN472" s="886"/>
      <c r="AO472" s="886"/>
      <c r="AP472" s="886"/>
      <c r="AQ472" s="886"/>
      <c r="AR472" s="886"/>
      <c r="AS472" s="886"/>
      <c r="AT472" s="887"/>
      <c r="AU472" s="887"/>
      <c r="AV472" s="887">
        <f t="shared" si="2"/>
        <v>57.739729804245933</v>
      </c>
      <c r="AW472" s="887">
        <f t="shared" si="2"/>
        <v>23.474129216064696</v>
      </c>
      <c r="AX472" s="887">
        <f t="shared" si="2"/>
        <v>1.6492969396195203</v>
      </c>
      <c r="AY472" s="887">
        <f t="shared" si="2"/>
        <v>0</v>
      </c>
      <c r="AZ472" s="887"/>
      <c r="BA472" s="887"/>
      <c r="BB472" s="887"/>
      <c r="BC472" s="887"/>
      <c r="BD472" s="887"/>
    </row>
    <row r="473" spans="2:56" ht="12" customHeight="1" x14ac:dyDescent="0.2">
      <c r="B473" s="2273"/>
      <c r="C473" s="1292"/>
      <c r="D473" s="1292"/>
      <c r="E473" s="1292"/>
      <c r="F473" s="1292"/>
      <c r="G473" s="1292"/>
      <c r="H473" s="1841"/>
      <c r="I473" s="1292"/>
      <c r="J473" s="1292"/>
      <c r="K473" s="1292"/>
      <c r="L473" s="1841"/>
      <c r="M473" s="1841"/>
      <c r="N473" s="1841"/>
      <c r="O473" s="1841"/>
      <c r="Q473" s="2272"/>
      <c r="R473" s="1583"/>
      <c r="S473" s="1583"/>
      <c r="T473" s="1583"/>
      <c r="U473" s="1583"/>
      <c r="V473" s="886"/>
      <c r="W473" s="886"/>
      <c r="X473" s="886"/>
      <c r="Y473" s="886"/>
      <c r="Z473" s="886"/>
      <c r="AA473" s="886"/>
      <c r="AB473" s="886"/>
      <c r="AC473" s="886"/>
      <c r="AD473" s="886"/>
      <c r="AE473" s="886"/>
      <c r="AF473" s="886"/>
      <c r="AG473" s="886"/>
      <c r="AH473" s="886"/>
      <c r="AI473" s="886"/>
      <c r="AJ473" s="886"/>
      <c r="AK473" s="886"/>
      <c r="AL473" s="886"/>
      <c r="AM473" s="886"/>
      <c r="AN473" s="886"/>
      <c r="AO473" s="886"/>
      <c r="AP473" s="886"/>
      <c r="AQ473" s="886"/>
      <c r="AR473" s="886"/>
      <c r="AS473" s="886"/>
      <c r="AT473" s="887"/>
      <c r="AU473" s="887"/>
      <c r="AV473" s="887">
        <f t="shared" si="2"/>
        <v>39.738259351162576</v>
      </c>
      <c r="AW473" s="887">
        <f t="shared" si="2"/>
        <v>2.156419446742027</v>
      </c>
      <c r="AX473" s="887">
        <f t="shared" si="2"/>
        <v>0.15017002113776307</v>
      </c>
      <c r="AY473" s="887">
        <f t="shared" si="2"/>
        <v>9.0984284532671628E-2</v>
      </c>
      <c r="AZ473" s="887"/>
      <c r="BA473" s="887"/>
      <c r="BB473" s="887"/>
      <c r="BC473" s="887"/>
      <c r="BD473" s="887"/>
    </row>
    <row r="474" spans="2:56" ht="12" customHeight="1" x14ac:dyDescent="0.2">
      <c r="B474" s="2273"/>
      <c r="C474" s="1292"/>
      <c r="D474" s="1292"/>
      <c r="E474" s="1292"/>
      <c r="F474" s="1292"/>
      <c r="G474" s="1292"/>
      <c r="H474" s="1841"/>
      <c r="I474" s="1292"/>
      <c r="J474" s="1292"/>
      <c r="K474" s="1292"/>
      <c r="L474" s="1841"/>
      <c r="M474" s="1841"/>
      <c r="N474" s="1841"/>
      <c r="O474" s="1841"/>
      <c r="Q474" s="2272"/>
      <c r="R474" s="1583"/>
      <c r="S474" s="1583"/>
      <c r="T474" s="1583"/>
      <c r="U474" s="1583"/>
      <c r="V474" s="886"/>
      <c r="W474" s="886"/>
      <c r="X474" s="886"/>
      <c r="Y474" s="886"/>
      <c r="Z474" s="886"/>
      <c r="AA474" s="886"/>
      <c r="AB474" s="886"/>
      <c r="AC474" s="886"/>
      <c r="AD474" s="886"/>
      <c r="AE474" s="886"/>
      <c r="AF474" s="886"/>
      <c r="AG474" s="886"/>
      <c r="AH474" s="886"/>
      <c r="AI474" s="886"/>
      <c r="AJ474" s="886"/>
      <c r="AK474" s="886"/>
      <c r="AL474" s="886"/>
      <c r="AM474" s="886"/>
      <c r="AN474" s="886"/>
      <c r="AO474" s="886"/>
      <c r="AP474" s="886"/>
      <c r="AQ474" s="886"/>
      <c r="AR474" s="886"/>
      <c r="AS474" s="886"/>
      <c r="AT474" s="887"/>
      <c r="AU474" s="887"/>
      <c r="AV474" s="887">
        <f t="shared" si="2"/>
        <v>997.77189596544429</v>
      </c>
      <c r="AW474" s="887">
        <f t="shared" si="2"/>
        <v>648.46061942836138</v>
      </c>
      <c r="AX474" s="887">
        <f t="shared" si="2"/>
        <v>52.582667034279943</v>
      </c>
      <c r="AY474" s="887">
        <f t="shared" si="2"/>
        <v>24.64019851116625</v>
      </c>
      <c r="AZ474" s="887"/>
      <c r="BA474" s="887"/>
      <c r="BB474" s="887"/>
      <c r="BC474" s="887"/>
      <c r="BD474" s="887"/>
    </row>
    <row r="475" spans="2:56" ht="12" customHeight="1" x14ac:dyDescent="0.2">
      <c r="B475" s="2273"/>
      <c r="C475" s="1292"/>
      <c r="D475" s="1292"/>
      <c r="E475" s="1292"/>
      <c r="F475" s="1292"/>
      <c r="G475" s="1292"/>
      <c r="H475" s="1841"/>
      <c r="I475" s="1292"/>
      <c r="J475" s="1292"/>
      <c r="K475" s="1292"/>
      <c r="L475" s="1841"/>
      <c r="M475" s="1841"/>
      <c r="N475" s="1841"/>
      <c r="O475" s="1841"/>
      <c r="Q475" s="2272"/>
      <c r="R475" s="1583"/>
      <c r="S475" s="1583"/>
      <c r="T475" s="1583"/>
      <c r="U475" s="1583"/>
      <c r="V475" s="886"/>
      <c r="W475" s="886"/>
      <c r="X475" s="886"/>
      <c r="Y475" s="886"/>
      <c r="Z475" s="886"/>
      <c r="AA475" s="886"/>
      <c r="AB475" s="886"/>
      <c r="AC475" s="886"/>
      <c r="AD475" s="886"/>
      <c r="AE475" s="886"/>
      <c r="AF475" s="886"/>
      <c r="AG475" s="886"/>
      <c r="AH475" s="886"/>
      <c r="AI475" s="886"/>
      <c r="AJ475" s="886"/>
      <c r="AK475" s="886"/>
      <c r="AL475" s="886"/>
      <c r="AM475" s="886"/>
      <c r="AN475" s="886"/>
      <c r="AO475" s="886"/>
      <c r="AP475" s="886"/>
      <c r="AQ475" s="886"/>
      <c r="AR475" s="886"/>
      <c r="AS475" s="886"/>
      <c r="AT475" s="887"/>
      <c r="AU475" s="887"/>
      <c r="AV475" s="887"/>
      <c r="AW475" s="887"/>
      <c r="AX475" s="887"/>
      <c r="AY475" s="887"/>
      <c r="AZ475" s="887"/>
      <c r="BA475" s="887"/>
      <c r="BB475" s="887"/>
      <c r="BC475" s="887"/>
      <c r="BD475" s="887"/>
    </row>
    <row r="476" spans="2:56" ht="12" customHeight="1" x14ac:dyDescent="0.2">
      <c r="B476" s="2273"/>
      <c r="C476" s="1292"/>
      <c r="D476" s="1292"/>
      <c r="E476" s="1292"/>
      <c r="F476" s="1292"/>
      <c r="G476" s="1292"/>
      <c r="H476" s="1841"/>
      <c r="I476" s="1292"/>
      <c r="J476" s="1292"/>
      <c r="K476" s="1292"/>
      <c r="L476" s="1841"/>
      <c r="M476" s="1841"/>
      <c r="N476" s="1841"/>
      <c r="O476" s="1841"/>
      <c r="Q476" s="2272"/>
      <c r="R476" s="1583"/>
      <c r="S476" s="1583"/>
      <c r="T476" s="1583"/>
      <c r="U476" s="1583"/>
      <c r="V476" s="886"/>
      <c r="W476" s="2381"/>
      <c r="X476" s="2381"/>
      <c r="Y476" s="2381"/>
      <c r="Z476" s="2381"/>
      <c r="AA476" s="2381"/>
      <c r="AB476" s="2381"/>
      <c r="AC476" s="886"/>
      <c r="AD476" s="886"/>
      <c r="AE476" s="886"/>
      <c r="AF476" s="886"/>
      <c r="AG476" s="886"/>
      <c r="AH476" s="886"/>
      <c r="AI476" s="886"/>
      <c r="AJ476" s="886"/>
      <c r="AK476" s="886"/>
      <c r="AL476" s="886"/>
      <c r="AM476" s="886"/>
      <c r="AN476" s="886"/>
      <c r="AO476" s="886"/>
      <c r="AP476" s="886"/>
      <c r="AQ476" s="886"/>
      <c r="AR476" s="886"/>
      <c r="AS476" s="886"/>
      <c r="AT476" s="887"/>
      <c r="AU476" s="887"/>
      <c r="AV476" s="887"/>
      <c r="AW476" s="887"/>
      <c r="AX476" s="887"/>
      <c r="AY476" s="887"/>
      <c r="AZ476" s="887"/>
      <c r="BA476" s="887"/>
      <c r="BB476" s="887"/>
      <c r="BC476" s="887"/>
      <c r="BD476" s="887"/>
    </row>
    <row r="477" spans="2:56" ht="12" customHeight="1" x14ac:dyDescent="0.2">
      <c r="B477" s="2273"/>
      <c r="C477" s="1292"/>
      <c r="D477" s="1292"/>
      <c r="E477" s="1292"/>
      <c r="F477" s="1292"/>
      <c r="G477" s="1292"/>
      <c r="H477" s="1841"/>
      <c r="I477" s="1292"/>
      <c r="J477" s="1292"/>
      <c r="K477" s="1292"/>
      <c r="L477" s="1841"/>
      <c r="M477" s="1841"/>
      <c r="N477" s="1841"/>
      <c r="O477" s="1841"/>
      <c r="Q477" s="2272"/>
      <c r="R477" s="1583"/>
      <c r="S477" s="1583"/>
      <c r="T477" s="1583"/>
      <c r="U477" s="1583"/>
      <c r="V477" s="886"/>
      <c r="W477" s="886"/>
      <c r="X477" s="886"/>
      <c r="Y477" s="886"/>
      <c r="Z477" s="886"/>
      <c r="AA477" s="886"/>
      <c r="AB477" s="886"/>
      <c r="AC477" s="886"/>
      <c r="AD477" s="886"/>
      <c r="AE477" s="886"/>
      <c r="AF477" s="886"/>
      <c r="AG477" s="886"/>
      <c r="AH477" s="886"/>
      <c r="AI477" s="886"/>
      <c r="AJ477" s="886"/>
      <c r="AK477" s="886"/>
      <c r="AL477" s="886"/>
      <c r="AM477" s="886"/>
      <c r="AN477" s="886"/>
      <c r="AO477" s="886"/>
      <c r="AP477" s="886"/>
      <c r="AQ477" s="886"/>
      <c r="AR477" s="886"/>
      <c r="AS477" s="886"/>
      <c r="AT477" s="887"/>
      <c r="AU477" s="887"/>
      <c r="AV477" s="887"/>
      <c r="AW477" s="887"/>
      <c r="AX477" s="887"/>
      <c r="AY477" s="887"/>
      <c r="AZ477" s="887"/>
      <c r="BA477" s="887"/>
      <c r="BB477" s="887"/>
      <c r="BC477" s="887"/>
      <c r="BD477" s="887"/>
    </row>
    <row r="478" spans="2:56" ht="12" customHeight="1" x14ac:dyDescent="0.2">
      <c r="B478" s="2273"/>
      <c r="C478" s="1292"/>
      <c r="D478" s="1292"/>
      <c r="E478" s="1292"/>
      <c r="F478" s="1292"/>
      <c r="G478" s="1292"/>
      <c r="H478" s="1841"/>
      <c r="I478" s="1292"/>
      <c r="J478" s="1292"/>
      <c r="K478" s="1292"/>
      <c r="L478" s="1841"/>
      <c r="M478" s="1841"/>
      <c r="N478" s="1841"/>
      <c r="O478" s="1841"/>
      <c r="Q478" s="2272"/>
      <c r="R478" s="1583"/>
      <c r="S478" s="1583"/>
      <c r="T478" s="1583"/>
      <c r="U478" s="1583"/>
      <c r="V478" s="886"/>
      <c r="W478" s="1955"/>
      <c r="X478" s="1955"/>
      <c r="Y478" s="1955"/>
      <c r="Z478" s="1955"/>
      <c r="AA478" s="886"/>
      <c r="AB478" s="886"/>
      <c r="AC478" s="886"/>
      <c r="AD478" s="886"/>
      <c r="AE478" s="886"/>
      <c r="AF478" s="886"/>
      <c r="AG478" s="886"/>
      <c r="AH478" s="886"/>
      <c r="AI478" s="886"/>
      <c r="AJ478" s="886"/>
      <c r="AK478" s="886"/>
      <c r="AL478" s="886"/>
      <c r="AM478" s="886"/>
      <c r="AN478" s="886"/>
      <c r="AO478" s="886"/>
      <c r="AP478" s="886"/>
      <c r="AQ478" s="886"/>
      <c r="AR478" s="886"/>
      <c r="AS478" s="886"/>
      <c r="AT478" s="887"/>
      <c r="AU478" s="887"/>
      <c r="AV478" s="887"/>
      <c r="AW478" s="887"/>
      <c r="AX478" s="887"/>
      <c r="AY478" s="887"/>
      <c r="AZ478" s="887"/>
      <c r="BA478" s="887"/>
      <c r="BB478" s="887"/>
      <c r="BC478" s="887"/>
      <c r="BD478" s="887"/>
    </row>
    <row r="479" spans="2:56" ht="12" customHeight="1" x14ac:dyDescent="0.2">
      <c r="B479" s="2274"/>
      <c r="C479" s="1292"/>
      <c r="D479" s="1292"/>
      <c r="E479" s="1292"/>
      <c r="F479" s="1292"/>
      <c r="G479" s="1292"/>
      <c r="H479" s="1841"/>
      <c r="I479" s="1292"/>
      <c r="J479" s="1292"/>
      <c r="K479" s="1292"/>
      <c r="L479" s="1841"/>
      <c r="M479" s="1841"/>
      <c r="N479" s="1841"/>
      <c r="O479" s="1841"/>
      <c r="Q479" s="2272"/>
      <c r="R479" s="1583"/>
      <c r="S479" s="1583"/>
      <c r="T479" s="1583"/>
      <c r="U479" s="1583"/>
      <c r="V479" s="886"/>
      <c r="W479" s="1955"/>
      <c r="X479" s="1955"/>
      <c r="Y479" s="1955"/>
      <c r="Z479" s="1955"/>
      <c r="AA479" s="886"/>
      <c r="AB479" s="886"/>
      <c r="AC479" s="886"/>
      <c r="AD479" s="886"/>
      <c r="AE479" s="886"/>
      <c r="AF479" s="886"/>
      <c r="AG479" s="886"/>
      <c r="AH479" s="886"/>
      <c r="AI479" s="886"/>
      <c r="AJ479" s="886"/>
      <c r="AK479" s="886"/>
      <c r="AL479" s="886"/>
      <c r="AM479" s="886"/>
      <c r="AN479" s="886"/>
      <c r="AO479" s="886"/>
      <c r="AP479" s="886"/>
      <c r="AQ479" s="886"/>
      <c r="AR479" s="886"/>
      <c r="AS479" s="886"/>
      <c r="AT479" s="887"/>
      <c r="AU479" s="887"/>
      <c r="AV479" s="887"/>
      <c r="AW479" s="887"/>
      <c r="AX479" s="887"/>
      <c r="AY479" s="887"/>
      <c r="AZ479" s="887"/>
      <c r="BA479" s="887"/>
      <c r="BB479" s="887"/>
      <c r="BC479" s="887"/>
      <c r="BD479" s="887"/>
    </row>
    <row r="480" spans="2:56" ht="12" customHeight="1" x14ac:dyDescent="0.2">
      <c r="B480" s="2274"/>
      <c r="C480" s="1292"/>
      <c r="D480" s="1292"/>
      <c r="E480" s="1292"/>
      <c r="F480" s="1292"/>
      <c r="G480" s="1292"/>
      <c r="H480" s="1841"/>
      <c r="I480" s="1292"/>
      <c r="J480" s="1292"/>
      <c r="K480" s="1292"/>
      <c r="L480" s="1841"/>
      <c r="M480" s="1841"/>
      <c r="N480" s="1841"/>
      <c r="O480" s="1841"/>
      <c r="Q480" s="2272"/>
      <c r="R480" s="886"/>
      <c r="S480" s="886"/>
      <c r="T480" s="886"/>
      <c r="U480" s="886"/>
      <c r="V480" s="886"/>
      <c r="W480" s="1955"/>
      <c r="X480" s="1955"/>
      <c r="Y480" s="1955"/>
      <c r="Z480" s="1955"/>
      <c r="AA480" s="886"/>
      <c r="AB480" s="886"/>
      <c r="AC480" s="886"/>
      <c r="AD480" s="886"/>
      <c r="AE480" s="886"/>
      <c r="AF480" s="886"/>
      <c r="AG480" s="886"/>
      <c r="AH480" s="886"/>
      <c r="AI480" s="886"/>
      <c r="AJ480" s="886"/>
      <c r="AK480" s="886"/>
      <c r="AL480" s="886"/>
      <c r="AM480" s="886"/>
      <c r="AN480" s="886"/>
      <c r="AO480" s="886"/>
      <c r="AP480" s="886"/>
      <c r="AQ480" s="886"/>
      <c r="AR480" s="886"/>
      <c r="AS480" s="886"/>
      <c r="AT480" s="887"/>
      <c r="AU480" s="887"/>
      <c r="AV480" s="887"/>
      <c r="AW480" s="887"/>
      <c r="AX480" s="887"/>
      <c r="AY480" s="887"/>
      <c r="AZ480" s="887"/>
      <c r="BA480" s="887"/>
      <c r="BB480" s="887"/>
      <c r="BC480" s="887"/>
      <c r="BD480" s="887"/>
    </row>
    <row r="481" spans="2:56" x14ac:dyDescent="0.2">
      <c r="B481" s="2262"/>
      <c r="C481" s="190"/>
      <c r="D481" s="190"/>
      <c r="E481" s="190"/>
      <c r="F481" s="190"/>
      <c r="G481" s="190"/>
      <c r="H481" s="1292"/>
      <c r="I481" s="2839"/>
      <c r="J481" s="2839"/>
      <c r="K481" s="2839"/>
      <c r="L481" s="2839"/>
      <c r="M481" s="2839"/>
      <c r="N481" s="1292"/>
      <c r="O481" s="1841"/>
      <c r="Q481" s="2272"/>
      <c r="R481" s="886"/>
      <c r="S481" s="886"/>
      <c r="T481" s="886"/>
      <c r="U481" s="886"/>
      <c r="V481" s="886"/>
      <c r="W481" s="1955"/>
      <c r="X481" s="1955"/>
      <c r="Y481" s="1955"/>
      <c r="Z481" s="1955"/>
      <c r="AA481" s="886"/>
      <c r="AB481" s="886"/>
      <c r="AC481" s="886"/>
      <c r="AD481" s="886"/>
      <c r="AE481" s="886"/>
      <c r="AF481" s="886"/>
      <c r="AG481" s="886"/>
      <c r="AH481" s="886"/>
      <c r="AI481" s="886"/>
      <c r="AJ481" s="886"/>
      <c r="AK481" s="886"/>
      <c r="AL481" s="886"/>
      <c r="AM481" s="886"/>
      <c r="AN481" s="886"/>
      <c r="AO481" s="886"/>
      <c r="AP481" s="886"/>
      <c r="AQ481" s="886"/>
      <c r="AR481" s="886"/>
      <c r="AS481" s="886"/>
      <c r="AT481" s="887"/>
      <c r="AU481" s="887"/>
      <c r="AV481" s="887"/>
      <c r="AW481" s="887"/>
      <c r="AX481" s="887"/>
      <c r="AY481" s="887"/>
      <c r="AZ481" s="887"/>
      <c r="BA481" s="887"/>
      <c r="BB481" s="887"/>
      <c r="BC481" s="887"/>
      <c r="BD481" s="887"/>
    </row>
    <row r="482" spans="2:56" x14ac:dyDescent="0.2">
      <c r="B482" s="2262"/>
      <c r="C482" s="190"/>
      <c r="D482" s="190"/>
      <c r="E482" s="190"/>
      <c r="F482" s="190"/>
      <c r="G482" s="190"/>
      <c r="H482" s="190"/>
      <c r="I482" s="1292"/>
      <c r="J482" s="1714"/>
      <c r="K482" s="1714"/>
      <c r="L482" s="1714"/>
      <c r="M482" s="1714"/>
      <c r="N482" s="190"/>
      <c r="O482" s="1841"/>
      <c r="Q482" s="2272"/>
      <c r="R482" s="886"/>
      <c r="S482" s="886"/>
      <c r="T482" s="834"/>
      <c r="U482" s="834"/>
      <c r="V482" s="834"/>
      <c r="W482" s="1955"/>
      <c r="X482" s="1955"/>
      <c r="Y482" s="1955"/>
      <c r="Z482" s="1955"/>
      <c r="AA482" s="886"/>
      <c r="AB482" s="886"/>
      <c r="AC482" s="886"/>
      <c r="AD482" s="886"/>
      <c r="AE482" s="886"/>
      <c r="AF482" s="886"/>
      <c r="AG482" s="886"/>
      <c r="AH482" s="886"/>
      <c r="AI482" s="886"/>
      <c r="AJ482" s="886"/>
      <c r="AK482" s="886"/>
      <c r="AL482" s="886"/>
      <c r="AM482" s="886"/>
      <c r="AN482" s="886"/>
      <c r="AO482" s="886"/>
      <c r="AP482" s="886"/>
      <c r="AQ482" s="886"/>
      <c r="AR482" s="886"/>
      <c r="AS482" s="886"/>
      <c r="AT482" s="887"/>
      <c r="AU482" s="887"/>
      <c r="AV482" s="887"/>
      <c r="AW482" s="887"/>
      <c r="AX482" s="887"/>
      <c r="AY482" s="887"/>
      <c r="AZ482" s="887"/>
      <c r="BA482" s="887"/>
      <c r="BB482" s="887"/>
      <c r="BC482" s="887"/>
      <c r="BD482" s="887"/>
    </row>
    <row r="483" spans="2:56" x14ac:dyDescent="0.2">
      <c r="B483" s="2262"/>
      <c r="C483" s="190"/>
      <c r="D483" s="190"/>
      <c r="E483" s="190"/>
      <c r="F483" s="190"/>
      <c r="G483" s="190"/>
      <c r="H483" s="190"/>
      <c r="I483" s="2275"/>
      <c r="J483" s="1715"/>
      <c r="K483" s="1715"/>
      <c r="L483" s="1715"/>
      <c r="M483" s="2276"/>
      <c r="N483" s="190"/>
      <c r="O483" s="1841"/>
      <c r="Q483" s="2272"/>
      <c r="R483" s="886"/>
      <c r="S483" s="886"/>
      <c r="T483" s="886"/>
      <c r="U483" s="886"/>
      <c r="V483" s="886"/>
      <c r="W483" s="886"/>
      <c r="X483" s="886"/>
      <c r="Y483" s="886"/>
      <c r="Z483" s="886"/>
      <c r="AA483" s="886"/>
      <c r="AB483" s="886"/>
      <c r="AC483" s="886"/>
      <c r="AD483" s="886"/>
      <c r="AE483" s="886"/>
      <c r="AF483" s="886"/>
      <c r="AG483" s="886"/>
      <c r="AH483" s="886"/>
      <c r="AI483" s="886"/>
      <c r="AJ483" s="886"/>
      <c r="AK483" s="886"/>
      <c r="AL483" s="886"/>
      <c r="AM483" s="886"/>
      <c r="AN483" s="886"/>
      <c r="AO483" s="886"/>
      <c r="AP483" s="886"/>
      <c r="AQ483" s="886"/>
      <c r="AR483" s="886"/>
      <c r="AS483" s="886"/>
      <c r="AT483" s="887"/>
      <c r="AU483" s="887"/>
      <c r="AV483" s="887"/>
      <c r="AW483" s="887"/>
      <c r="AX483" s="887"/>
      <c r="AY483" s="887"/>
      <c r="AZ483" s="887"/>
      <c r="BA483" s="887"/>
      <c r="BB483" s="887"/>
      <c r="BC483" s="887"/>
      <c r="BD483" s="887"/>
    </row>
    <row r="484" spans="2:56" x14ac:dyDescent="0.2">
      <c r="B484" s="2262"/>
      <c r="C484" s="190"/>
      <c r="D484" s="190"/>
      <c r="E484" s="190"/>
      <c r="F484" s="190"/>
      <c r="G484" s="190"/>
      <c r="H484" s="190"/>
      <c r="I484" s="2275"/>
      <c r="J484" s="1715"/>
      <c r="K484" s="1715"/>
      <c r="L484" s="1715"/>
      <c r="M484" s="1715"/>
      <c r="N484" s="190"/>
      <c r="O484" s="1841"/>
      <c r="Q484" s="2272"/>
      <c r="R484" s="1583"/>
      <c r="S484" s="886"/>
      <c r="T484" s="886"/>
      <c r="U484" s="886"/>
      <c r="V484" s="886"/>
      <c r="W484" s="886"/>
      <c r="X484" s="886"/>
      <c r="Y484" s="886"/>
      <c r="Z484" s="886"/>
      <c r="AA484" s="886"/>
      <c r="AB484" s="886"/>
      <c r="AC484" s="886"/>
      <c r="AD484" s="886"/>
      <c r="AE484" s="886"/>
      <c r="AF484" s="886"/>
      <c r="AG484" s="886"/>
      <c r="AH484" s="886"/>
      <c r="AI484" s="886"/>
      <c r="AJ484" s="886"/>
      <c r="AK484" s="886"/>
      <c r="AL484" s="886"/>
      <c r="AM484" s="886"/>
      <c r="AN484" s="886"/>
      <c r="AO484" s="886"/>
      <c r="AP484" s="886"/>
      <c r="AQ484" s="886"/>
      <c r="AR484" s="886"/>
      <c r="AS484" s="886"/>
      <c r="AT484" s="887"/>
      <c r="AU484" s="887"/>
      <c r="AV484" s="887"/>
      <c r="AW484" s="887"/>
      <c r="AX484" s="887"/>
      <c r="AY484" s="887"/>
      <c r="AZ484" s="887"/>
      <c r="BA484" s="887"/>
      <c r="BB484" s="887"/>
      <c r="BC484" s="887"/>
      <c r="BD484" s="887"/>
    </row>
    <row r="485" spans="2:56" x14ac:dyDescent="0.2">
      <c r="B485" s="2262"/>
      <c r="C485" s="190"/>
      <c r="D485" s="190"/>
      <c r="E485" s="190"/>
      <c r="F485" s="190"/>
      <c r="G485" s="190"/>
      <c r="H485" s="190"/>
      <c r="I485" s="2275"/>
      <c r="J485" s="1715"/>
      <c r="K485" s="1715"/>
      <c r="L485" s="1715"/>
      <c r="M485" s="1716"/>
      <c r="N485" s="190"/>
      <c r="O485" s="1841"/>
      <c r="Q485" s="2272"/>
      <c r="R485" s="1583"/>
      <c r="S485" s="886"/>
      <c r="T485" s="886"/>
      <c r="U485" s="2381"/>
      <c r="V485" s="2383"/>
      <c r="W485" s="886"/>
      <c r="X485" s="1952"/>
      <c r="Y485" s="886"/>
      <c r="Z485" s="886"/>
      <c r="AA485" s="886"/>
      <c r="AB485" s="886"/>
      <c r="AC485" s="886"/>
      <c r="AD485" s="886"/>
      <c r="AE485" s="886"/>
      <c r="AF485" s="886"/>
      <c r="AG485" s="886"/>
      <c r="AH485" s="886"/>
      <c r="AI485" s="886"/>
      <c r="AJ485" s="886"/>
      <c r="AK485" s="886"/>
      <c r="AL485" s="886"/>
      <c r="AM485" s="886"/>
      <c r="AN485" s="886"/>
      <c r="AO485" s="886"/>
      <c r="AP485" s="886"/>
      <c r="AQ485" s="886"/>
      <c r="AR485" s="886"/>
      <c r="AS485" s="886"/>
      <c r="AT485" s="887"/>
      <c r="AU485" s="887"/>
      <c r="AV485" s="887"/>
      <c r="AW485" s="887"/>
      <c r="AX485" s="887"/>
      <c r="AY485" s="887"/>
      <c r="AZ485" s="887"/>
      <c r="BA485" s="887"/>
      <c r="BB485" s="887"/>
      <c r="BC485" s="887"/>
      <c r="BD485" s="887"/>
    </row>
    <row r="486" spans="2:56" x14ac:dyDescent="0.2">
      <c r="B486" s="2262"/>
      <c r="C486" s="190"/>
      <c r="D486" s="190"/>
      <c r="E486" s="190"/>
      <c r="F486" s="190"/>
      <c r="G486" s="190"/>
      <c r="H486" s="190"/>
      <c r="I486" s="2275"/>
      <c r="J486" s="1715"/>
      <c r="K486" s="1715"/>
      <c r="L486" s="1715"/>
      <c r="M486" s="1716"/>
      <c r="N486" s="190"/>
      <c r="O486" s="1841"/>
      <c r="Q486" s="2272"/>
      <c r="R486" s="1583"/>
      <c r="S486" s="886"/>
      <c r="T486" s="886"/>
      <c r="U486" s="886"/>
      <c r="V486" s="886"/>
      <c r="W486" s="886"/>
      <c r="X486" s="886"/>
      <c r="Y486" s="1952"/>
      <c r="Z486" s="886"/>
      <c r="AA486" s="886"/>
      <c r="AB486" s="886"/>
      <c r="AC486" s="886"/>
      <c r="AD486" s="886"/>
      <c r="AE486" s="886"/>
      <c r="AF486" s="886"/>
      <c r="AG486" s="886"/>
      <c r="AH486" s="886"/>
      <c r="AI486" s="886"/>
      <c r="AJ486" s="886"/>
      <c r="AK486" s="886"/>
      <c r="AL486" s="886"/>
      <c r="AM486" s="886"/>
      <c r="AN486" s="886"/>
      <c r="AO486" s="886"/>
      <c r="AP486" s="886"/>
      <c r="AQ486" s="886"/>
      <c r="AR486" s="886"/>
      <c r="AS486" s="886"/>
      <c r="AT486" s="887"/>
      <c r="AU486" s="887"/>
      <c r="AV486" s="887"/>
      <c r="AW486" s="887"/>
      <c r="AX486" s="887"/>
      <c r="AY486" s="887"/>
      <c r="AZ486" s="887"/>
      <c r="BA486" s="887"/>
      <c r="BB486" s="887"/>
      <c r="BC486" s="887"/>
      <c r="BD486" s="887"/>
    </row>
    <row r="487" spans="2:56" x14ac:dyDescent="0.2">
      <c r="B487" s="2262"/>
      <c r="C487" s="190"/>
      <c r="D487" s="190"/>
      <c r="E487" s="190"/>
      <c r="F487" s="190"/>
      <c r="G487" s="190"/>
      <c r="H487" s="190"/>
      <c r="I487" s="2275"/>
      <c r="J487" s="1715"/>
      <c r="K487" s="1716"/>
      <c r="L487" s="1716"/>
      <c r="M487" s="1716"/>
      <c r="N487" s="190"/>
      <c r="O487" s="1841"/>
      <c r="Q487" s="2272"/>
      <c r="R487" s="1583"/>
      <c r="S487" s="886"/>
      <c r="T487" s="886"/>
      <c r="U487" s="886"/>
      <c r="V487" s="886"/>
      <c r="W487" s="886"/>
      <c r="X487" s="886"/>
      <c r="Y487" s="886"/>
      <c r="Z487" s="886"/>
      <c r="AA487" s="886"/>
      <c r="AB487" s="886"/>
      <c r="AC487" s="886"/>
      <c r="AD487" s="886"/>
      <c r="AE487" s="886"/>
      <c r="AF487" s="886"/>
      <c r="AG487" s="886"/>
      <c r="AH487" s="886"/>
      <c r="AI487" s="886"/>
      <c r="AJ487" s="886"/>
      <c r="AK487" s="886"/>
      <c r="AL487" s="886"/>
      <c r="AM487" s="886"/>
      <c r="AN487" s="886"/>
      <c r="AO487" s="886"/>
      <c r="AP487" s="886"/>
      <c r="AQ487" s="886"/>
      <c r="AR487" s="886"/>
      <c r="AS487" s="886"/>
      <c r="AT487" s="887"/>
      <c r="AU487" s="887"/>
      <c r="AV487" s="887"/>
      <c r="AW487" s="887"/>
      <c r="AX487" s="887"/>
      <c r="AY487" s="887"/>
      <c r="AZ487" s="887"/>
      <c r="BA487" s="887"/>
      <c r="BB487" s="887"/>
      <c r="BC487" s="887"/>
      <c r="BD487" s="887"/>
    </row>
    <row r="488" spans="2:56" x14ac:dyDescent="0.2">
      <c r="B488" s="2262"/>
      <c r="C488" s="190"/>
      <c r="D488" s="190"/>
      <c r="E488" s="190"/>
      <c r="F488" s="190"/>
      <c r="G488" s="190"/>
      <c r="H488" s="190"/>
      <c r="I488" s="2277"/>
      <c r="J488" s="1716"/>
      <c r="K488" s="1715"/>
      <c r="L488" s="1715"/>
      <c r="M488" s="1715"/>
      <c r="N488" s="190"/>
      <c r="O488" s="1841"/>
      <c r="Q488" s="2272"/>
      <c r="R488" s="1583"/>
      <c r="S488" s="886"/>
      <c r="T488" s="886"/>
      <c r="U488" s="886"/>
      <c r="V488" s="886"/>
      <c r="W488" s="886"/>
      <c r="X488" s="886"/>
      <c r="Y488" s="886"/>
      <c r="Z488" s="886"/>
      <c r="AA488" s="886"/>
      <c r="AB488" s="886"/>
      <c r="AC488" s="886"/>
      <c r="AD488" s="886"/>
      <c r="AE488" s="886"/>
      <c r="AF488" s="886"/>
      <c r="AG488" s="886"/>
      <c r="AH488" s="886"/>
      <c r="AI488" s="886"/>
      <c r="AJ488" s="886"/>
      <c r="AK488" s="886"/>
      <c r="AL488" s="886"/>
      <c r="AM488" s="886"/>
      <c r="AN488" s="886"/>
      <c r="AO488" s="886"/>
      <c r="AP488" s="886"/>
      <c r="AQ488" s="886"/>
      <c r="AR488" s="886"/>
      <c r="AS488" s="886"/>
      <c r="AT488" s="887"/>
      <c r="AU488" s="887"/>
      <c r="AV488" s="887"/>
      <c r="AW488" s="887"/>
      <c r="AX488" s="887"/>
      <c r="AY488" s="887"/>
      <c r="AZ488" s="887"/>
      <c r="BA488" s="887"/>
      <c r="BB488" s="887"/>
      <c r="BC488" s="887"/>
      <c r="BD488" s="887"/>
    </row>
    <row r="489" spans="2:56" x14ac:dyDescent="0.2">
      <c r="B489" s="2262"/>
      <c r="C489" s="1292"/>
      <c r="D489" s="1292"/>
      <c r="E489" s="190"/>
      <c r="F489" s="1841"/>
      <c r="G489" s="190"/>
      <c r="H489" s="190"/>
      <c r="I489" s="190"/>
      <c r="J489" s="190"/>
      <c r="K489" s="190"/>
      <c r="L489" s="190"/>
      <c r="M489" s="190"/>
      <c r="N489" s="190"/>
      <c r="O489" s="1841"/>
      <c r="Q489" s="2272"/>
      <c r="R489" s="1583"/>
      <c r="S489" s="886"/>
      <c r="T489" s="886"/>
      <c r="U489" s="886"/>
      <c r="V489" s="886"/>
      <c r="W489" s="886"/>
      <c r="X489" s="886"/>
      <c r="Y489" s="886"/>
      <c r="Z489" s="886"/>
      <c r="AA489" s="886"/>
      <c r="AB489" s="886"/>
      <c r="AC489" s="886"/>
      <c r="AD489" s="886"/>
      <c r="AE489" s="886"/>
      <c r="AF489" s="886"/>
      <c r="AG489" s="886"/>
      <c r="AH489" s="886"/>
      <c r="AI489" s="886"/>
      <c r="AJ489" s="886"/>
      <c r="AK489" s="886"/>
      <c r="AL489" s="886"/>
      <c r="AM489" s="886"/>
      <c r="AN489" s="886"/>
      <c r="AO489" s="886"/>
      <c r="AP489" s="886"/>
      <c r="AQ489" s="886"/>
      <c r="AR489" s="886"/>
      <c r="AS489" s="886"/>
      <c r="AT489" s="887"/>
      <c r="AU489" s="887"/>
      <c r="AV489" s="887"/>
      <c r="AW489" s="887"/>
      <c r="AX489" s="887"/>
      <c r="AY489" s="887"/>
      <c r="AZ489" s="887"/>
      <c r="BA489" s="887"/>
      <c r="BB489" s="887"/>
      <c r="BC489" s="887"/>
      <c r="BD489" s="887"/>
    </row>
    <row r="490" spans="2:56" x14ac:dyDescent="0.2">
      <c r="B490" s="2262"/>
      <c r="C490" s="1292"/>
      <c r="D490" s="1292"/>
      <c r="E490" s="190"/>
      <c r="F490" s="2263"/>
      <c r="G490" s="190"/>
      <c r="H490" s="190"/>
      <c r="I490" s="190"/>
      <c r="J490" s="190"/>
      <c r="K490" s="190"/>
      <c r="L490" s="190"/>
      <c r="M490" s="190"/>
      <c r="N490" s="190"/>
      <c r="O490" s="1841"/>
      <c r="Q490" s="2272"/>
      <c r="R490" s="1583"/>
      <c r="S490" s="886"/>
      <c r="T490" s="886"/>
      <c r="U490" s="886"/>
      <c r="V490" s="886"/>
      <c r="W490" s="886"/>
      <c r="X490" s="886"/>
      <c r="Y490" s="886"/>
      <c r="Z490" s="886"/>
      <c r="AA490" s="886"/>
      <c r="AB490" s="886"/>
      <c r="AC490" s="886"/>
      <c r="AD490" s="886"/>
      <c r="AE490" s="886"/>
      <c r="AF490" s="886"/>
      <c r="AG490" s="886"/>
      <c r="AH490" s="886"/>
      <c r="AI490" s="886"/>
      <c r="AJ490" s="886"/>
      <c r="AK490" s="886"/>
      <c r="AL490" s="886"/>
      <c r="AM490" s="886"/>
      <c r="AN490" s="886"/>
      <c r="AO490" s="886"/>
      <c r="AP490" s="886"/>
      <c r="AQ490" s="886"/>
      <c r="AR490" s="886"/>
      <c r="AS490" s="886"/>
      <c r="AT490" s="887"/>
      <c r="AU490" s="887"/>
      <c r="AV490" s="887"/>
      <c r="AW490" s="887"/>
      <c r="AX490" s="887"/>
      <c r="AY490" s="887"/>
      <c r="AZ490" s="887"/>
      <c r="BA490" s="887"/>
      <c r="BB490" s="887"/>
      <c r="BC490" s="887"/>
      <c r="BD490" s="887"/>
    </row>
    <row r="491" spans="2:56" ht="16" thickBot="1" x14ac:dyDescent="0.25">
      <c r="B491" s="2262"/>
      <c r="C491" s="1292"/>
      <c r="D491" s="1292"/>
      <c r="E491" s="190"/>
      <c r="F491" s="1841"/>
      <c r="G491" s="190"/>
      <c r="H491" s="190"/>
      <c r="I491" s="190"/>
      <c r="J491" s="190"/>
      <c r="K491" s="190"/>
      <c r="L491" s="190"/>
      <c r="M491" s="190"/>
      <c r="N491" s="190"/>
      <c r="O491" s="1841"/>
      <c r="Q491" s="2272"/>
      <c r="R491" s="1583"/>
      <c r="S491" s="886"/>
      <c r="T491" s="886"/>
      <c r="U491" s="886"/>
      <c r="V491" s="886"/>
      <c r="W491" s="886"/>
      <c r="X491" s="886"/>
      <c r="Y491" s="886"/>
      <c r="Z491" s="886"/>
      <c r="AA491" s="886"/>
      <c r="AB491" s="886"/>
      <c r="AC491" s="886"/>
      <c r="AD491" s="886"/>
      <c r="AE491" s="886"/>
      <c r="AF491" s="886"/>
      <c r="AG491" s="886"/>
      <c r="AH491" s="886"/>
      <c r="AI491" s="886"/>
      <c r="AJ491" s="886"/>
      <c r="AK491" s="886"/>
      <c r="AL491" s="886"/>
      <c r="AM491" s="886"/>
      <c r="AN491" s="886"/>
      <c r="AO491" s="886"/>
      <c r="AP491" s="886"/>
      <c r="AQ491" s="886"/>
      <c r="AR491" s="886"/>
      <c r="AS491" s="886"/>
      <c r="AT491" s="887"/>
      <c r="AU491" s="887"/>
      <c r="AV491" s="887"/>
      <c r="AW491" s="887"/>
      <c r="AX491" s="887"/>
      <c r="AY491" s="887"/>
      <c r="AZ491" s="887"/>
      <c r="BA491" s="887"/>
      <c r="BB491" s="887"/>
      <c r="BC491" s="887"/>
      <c r="BD491" s="887"/>
    </row>
    <row r="492" spans="2:56" ht="15" customHeight="1" x14ac:dyDescent="0.2">
      <c r="B492" s="2262"/>
      <c r="C492" s="1292"/>
      <c r="D492" s="1292"/>
      <c r="E492" s="190"/>
      <c r="F492" s="3455" t="s">
        <v>840</v>
      </c>
      <c r="G492" s="3456"/>
      <c r="H492" s="3456"/>
      <c r="I492" s="3456"/>
      <c r="J492" s="3456"/>
      <c r="K492" s="3456"/>
      <c r="L492" s="3456"/>
      <c r="M492" s="3457"/>
      <c r="N492" s="3458"/>
      <c r="O492" s="1841"/>
      <c r="Q492" s="2272"/>
      <c r="R492" s="1583"/>
      <c r="S492" s="886"/>
      <c r="T492" s="886"/>
      <c r="U492" s="886"/>
      <c r="V492" s="886"/>
      <c r="W492" s="886"/>
      <c r="X492" s="886"/>
      <c r="Y492" s="886"/>
      <c r="Z492" s="886"/>
      <c r="AA492" s="886"/>
      <c r="AB492" s="886"/>
      <c r="AC492" s="886"/>
      <c r="AD492" s="886"/>
      <c r="AE492" s="886"/>
      <c r="AF492" s="886"/>
      <c r="AG492" s="886"/>
      <c r="AH492" s="886"/>
      <c r="AI492" s="886"/>
      <c r="AJ492" s="886"/>
      <c r="AK492" s="886"/>
      <c r="AL492" s="886"/>
      <c r="AM492" s="886"/>
      <c r="AN492" s="886"/>
      <c r="AO492" s="886"/>
      <c r="AP492" s="886"/>
      <c r="AQ492" s="886"/>
      <c r="AR492" s="886"/>
      <c r="AS492" s="886"/>
      <c r="AT492" s="887"/>
      <c r="AU492" s="887"/>
      <c r="AV492" s="887"/>
      <c r="AW492" s="887"/>
      <c r="AX492" s="887"/>
      <c r="AY492" s="887"/>
      <c r="AZ492" s="887"/>
      <c r="BA492" s="887"/>
      <c r="BB492" s="887"/>
      <c r="BC492" s="887"/>
      <c r="BD492" s="887"/>
    </row>
    <row r="493" spans="2:56" ht="15" customHeight="1" x14ac:dyDescent="0.2">
      <c r="B493" s="2262"/>
      <c r="C493" s="1292"/>
      <c r="D493" s="1292"/>
      <c r="E493" s="1292"/>
      <c r="F493" s="3440"/>
      <c r="G493" s="3375"/>
      <c r="H493" s="2286" t="s">
        <v>4713</v>
      </c>
      <c r="I493" s="2385" t="s">
        <v>5202</v>
      </c>
      <c r="J493" s="2385" t="s">
        <v>5203</v>
      </c>
      <c r="K493" s="2385" t="s">
        <v>5204</v>
      </c>
      <c r="L493" s="2386" t="s">
        <v>5759</v>
      </c>
      <c r="M493" s="2361" t="s">
        <v>5760</v>
      </c>
      <c r="N493" s="2387" t="s">
        <v>256</v>
      </c>
      <c r="O493" s="1841"/>
      <c r="P493" s="2384"/>
      <c r="Q493" s="2272"/>
      <c r="R493" s="1583"/>
      <c r="S493" s="886"/>
      <c r="T493" s="886"/>
      <c r="U493" s="886"/>
      <c r="V493" s="886"/>
      <c r="W493" s="886"/>
      <c r="X493" s="886"/>
      <c r="Y493" s="886"/>
      <c r="Z493" s="886"/>
      <c r="AA493" s="886"/>
      <c r="AB493" s="886"/>
      <c r="AC493" s="886"/>
      <c r="AD493" s="886"/>
      <c r="AE493" s="886"/>
      <c r="AF493" s="886"/>
      <c r="AG493" s="886"/>
      <c r="AH493" s="886"/>
      <c r="AI493" s="886"/>
      <c r="AJ493" s="886"/>
      <c r="AK493" s="886"/>
      <c r="AL493" s="886"/>
      <c r="AM493" s="886"/>
      <c r="AN493" s="886"/>
      <c r="AO493" s="886"/>
      <c r="AP493" s="886"/>
      <c r="AQ493" s="886"/>
      <c r="AR493" s="886"/>
      <c r="AS493" s="886"/>
      <c r="AT493" s="887"/>
      <c r="AU493" s="887"/>
      <c r="AV493" s="887"/>
      <c r="AW493" s="887"/>
      <c r="AX493" s="887"/>
      <c r="AY493" s="887"/>
      <c r="AZ493" s="887"/>
      <c r="BA493" s="887"/>
      <c r="BB493" s="887"/>
      <c r="BC493" s="887"/>
      <c r="BD493" s="887"/>
    </row>
    <row r="494" spans="2:56" ht="12.75" customHeight="1" x14ac:dyDescent="0.2">
      <c r="B494" s="2262"/>
      <c r="C494" s="1292"/>
      <c r="D494" s="190"/>
      <c r="E494" s="1292"/>
      <c r="F494" s="3440" t="s">
        <v>841</v>
      </c>
      <c r="G494" s="3375"/>
      <c r="H494" s="2388">
        <v>10785.882352941175</v>
      </c>
      <c r="I494" s="2389">
        <v>10694.053208137717</v>
      </c>
      <c r="J494" s="2389">
        <v>10411.89358372457</v>
      </c>
      <c r="K494" s="2390">
        <v>9908.4507042253535</v>
      </c>
      <c r="L494" s="2390">
        <v>10083.750600000001</v>
      </c>
      <c r="M494" s="2391">
        <v>10226.3842</v>
      </c>
      <c r="N494" s="2392">
        <f>((M494-L494)/L494)*100</f>
        <v>1.4144895650235458</v>
      </c>
      <c r="P494" s="2384"/>
      <c r="Q494" s="2272"/>
      <c r="R494" s="2384"/>
      <c r="S494" s="2203"/>
      <c r="T494" s="2203"/>
      <c r="U494" s="2203"/>
      <c r="V494" s="2203"/>
      <c r="W494" s="2203"/>
      <c r="X494" s="2382"/>
      <c r="Y494" s="2382"/>
      <c r="Z494" s="2382"/>
      <c r="AA494" s="2382"/>
      <c r="AB494" s="886"/>
      <c r="AC494" s="886"/>
      <c r="AD494" s="886"/>
      <c r="AE494" s="886"/>
      <c r="AF494" s="886"/>
      <c r="AG494" s="886"/>
      <c r="AH494" s="886"/>
      <c r="AI494" s="886"/>
      <c r="AJ494" s="886"/>
      <c r="AK494" s="886"/>
      <c r="AL494" s="886"/>
      <c r="AM494" s="886"/>
      <c r="AN494" s="886"/>
      <c r="AO494" s="886"/>
      <c r="AP494" s="886"/>
      <c r="AQ494" s="886"/>
      <c r="AR494" s="886"/>
      <c r="AS494" s="886"/>
      <c r="AT494" s="887"/>
      <c r="AU494" s="887"/>
      <c r="AV494" s="887"/>
      <c r="AW494" s="887"/>
      <c r="AX494" s="887"/>
      <c r="AY494" s="887"/>
      <c r="AZ494" s="887"/>
      <c r="BA494" s="887"/>
      <c r="BB494" s="887"/>
      <c r="BC494" s="887"/>
      <c r="BD494" s="887"/>
    </row>
    <row r="495" spans="2:56" ht="24" customHeight="1" x14ac:dyDescent="0.2">
      <c r="B495" s="2262"/>
      <c r="C495" s="190"/>
      <c r="D495" s="190"/>
      <c r="E495" s="1292"/>
      <c r="F495" s="3440" t="s">
        <v>842</v>
      </c>
      <c r="G495" s="3375"/>
      <c r="H495" s="2388">
        <v>7850.4411764705874</v>
      </c>
      <c r="I495" s="2389">
        <v>7571.0485133020347</v>
      </c>
      <c r="J495" s="2389">
        <v>7183.8810641627551</v>
      </c>
      <c r="K495" s="2390">
        <v>6389.8278560250392</v>
      </c>
      <c r="L495" s="2390">
        <v>6181.5012000000006</v>
      </c>
      <c r="M495" s="2391">
        <v>6421.1929</v>
      </c>
      <c r="N495" s="2392">
        <f>((M495-L495)/L495)*100</f>
        <v>3.8775645631193822</v>
      </c>
      <c r="P495" s="2384"/>
      <c r="Q495" s="2272"/>
      <c r="R495" s="2384"/>
      <c r="S495" s="2203"/>
      <c r="T495" s="2203"/>
      <c r="U495" s="592"/>
      <c r="V495" s="2203"/>
      <c r="W495" s="2203"/>
      <c r="X495" s="2382"/>
      <c r="Y495" s="2382"/>
      <c r="Z495" s="2382"/>
      <c r="AA495" s="2382"/>
      <c r="AB495" s="886"/>
      <c r="AC495" s="886"/>
      <c r="AD495" s="886"/>
      <c r="AE495" s="886"/>
      <c r="AF495" s="886"/>
      <c r="AG495" s="886"/>
      <c r="AH495" s="886"/>
      <c r="AI495" s="886"/>
      <c r="AJ495" s="886"/>
      <c r="AK495" s="886"/>
      <c r="AL495" s="886"/>
      <c r="AM495" s="886"/>
      <c r="AN495" s="886"/>
      <c r="AO495" s="886"/>
      <c r="AP495" s="886"/>
      <c r="AQ495" s="886"/>
      <c r="AR495" s="886"/>
      <c r="AS495" s="886"/>
      <c r="AT495" s="887"/>
      <c r="AU495" s="887"/>
      <c r="AV495" s="887"/>
      <c r="AW495" s="887"/>
      <c r="AX495" s="887"/>
      <c r="AY495" s="887"/>
      <c r="AZ495" s="887"/>
      <c r="BA495" s="887"/>
      <c r="BB495" s="887"/>
      <c r="BC495" s="887"/>
      <c r="BD495" s="887"/>
    </row>
    <row r="496" spans="2:56" ht="21.75" customHeight="1" x14ac:dyDescent="0.2">
      <c r="B496" s="2262"/>
      <c r="C496" s="190"/>
      <c r="D496" s="190"/>
      <c r="E496" s="1292"/>
      <c r="F496" s="2393" t="s">
        <v>843</v>
      </c>
      <c r="G496" s="2394"/>
      <c r="H496" s="2388">
        <v>634.41176470588232</v>
      </c>
      <c r="I496" s="2389">
        <v>3123.0046948356808</v>
      </c>
      <c r="J496" s="2389">
        <v>3228.0125195618157</v>
      </c>
      <c r="K496" s="2390">
        <v>3518.6228482003135</v>
      </c>
      <c r="L496" s="2390">
        <v>506.75940000000003</v>
      </c>
      <c r="M496" s="2391">
        <v>500.67090000000002</v>
      </c>
      <c r="N496" s="2392">
        <f>((M496-L496)/L496)*100</f>
        <v>-1.2014577331964655</v>
      </c>
      <c r="P496" s="2384"/>
      <c r="Q496" s="2272"/>
      <c r="R496" s="2384"/>
      <c r="S496" s="2203"/>
      <c r="T496" s="2203"/>
      <c r="U496" s="592"/>
      <c r="V496" s="2203"/>
      <c r="W496" s="2203"/>
      <c r="X496" s="2382"/>
      <c r="Y496" s="2382"/>
      <c r="Z496" s="2382"/>
      <c r="AA496" s="2382"/>
      <c r="AB496" s="886"/>
      <c r="AC496" s="886"/>
      <c r="AD496" s="886"/>
      <c r="AE496" s="886"/>
      <c r="AF496" s="886"/>
      <c r="AG496" s="886"/>
      <c r="AH496" s="886"/>
      <c r="AI496" s="887"/>
      <c r="AJ496" s="887"/>
      <c r="AK496" s="887"/>
      <c r="AL496" s="887"/>
      <c r="AM496" s="887"/>
      <c r="AN496" s="887"/>
      <c r="AO496" s="887"/>
      <c r="AP496" s="887"/>
      <c r="AQ496" s="887"/>
      <c r="AR496" s="887"/>
      <c r="AS496" s="887"/>
      <c r="AT496" s="887"/>
      <c r="AU496" s="887"/>
      <c r="AV496" s="887"/>
      <c r="AW496" s="887"/>
      <c r="AX496" s="887"/>
      <c r="AY496" s="887"/>
      <c r="AZ496" s="887"/>
      <c r="BA496" s="887"/>
      <c r="BB496" s="887"/>
      <c r="BC496" s="887"/>
      <c r="BD496" s="887"/>
    </row>
    <row r="497" spans="2:56" ht="12.75" customHeight="1" x14ac:dyDescent="0.2">
      <c r="B497" s="2262"/>
      <c r="C497" s="190"/>
      <c r="D497" s="190"/>
      <c r="E497" s="1292"/>
      <c r="F497" s="2393" t="s">
        <v>834</v>
      </c>
      <c r="G497" s="2394"/>
      <c r="H497" s="2388">
        <v>315.88235294117646</v>
      </c>
      <c r="I497" s="2389">
        <v>605.94679186228484</v>
      </c>
      <c r="J497" s="2389">
        <v>578.71674491392798</v>
      </c>
      <c r="K497" s="2390">
        <v>525.97809076682313</v>
      </c>
      <c r="L497" s="2390">
        <v>203.4186</v>
      </c>
      <c r="M497" s="2391">
        <v>193.5496</v>
      </c>
      <c r="N497" s="2392">
        <f>((M497-L497)/L497)*100</f>
        <v>-4.8515720784628344</v>
      </c>
      <c r="P497" s="2384"/>
      <c r="Q497" s="2272"/>
      <c r="R497" s="2384"/>
      <c r="S497" s="2203"/>
      <c r="T497" s="2203"/>
      <c r="U497" s="592"/>
      <c r="V497" s="2203"/>
      <c r="W497" s="2203"/>
      <c r="X497" s="2382"/>
      <c r="Y497" s="2382"/>
      <c r="Z497" s="2382"/>
      <c r="AA497" s="2382"/>
      <c r="AB497" s="886"/>
      <c r="AC497" s="886"/>
      <c r="AD497" s="886"/>
      <c r="AE497" s="886"/>
      <c r="AF497" s="886"/>
      <c r="AG497" s="886"/>
      <c r="AH497" s="886"/>
      <c r="AI497" s="887"/>
      <c r="AJ497" s="887"/>
      <c r="AK497" s="887"/>
      <c r="AL497" s="887"/>
      <c r="AM497" s="887"/>
      <c r="AN497" s="887"/>
      <c r="AO497" s="887"/>
      <c r="AP497" s="887"/>
      <c r="AQ497" s="887"/>
      <c r="AR497" s="887"/>
      <c r="AS497" s="887"/>
      <c r="AT497" s="887"/>
      <c r="AU497" s="887"/>
      <c r="AV497" s="887"/>
      <c r="AW497" s="887"/>
      <c r="AX497" s="887"/>
      <c r="AY497" s="887"/>
      <c r="AZ497" s="887"/>
      <c r="BA497" s="887"/>
      <c r="BB497" s="887"/>
      <c r="BC497" s="887"/>
      <c r="BD497" s="887"/>
    </row>
    <row r="498" spans="2:56" ht="16" thickBot="1" x14ac:dyDescent="0.25">
      <c r="B498" s="2262"/>
      <c r="C498" s="190"/>
      <c r="D498" s="190"/>
      <c r="E498" s="1292"/>
      <c r="F498" s="3441" t="s">
        <v>844</v>
      </c>
      <c r="G498" s="3442"/>
      <c r="H498" s="2395">
        <v>2935.4411764705883</v>
      </c>
      <c r="I498" s="2396">
        <v>300.15649452269167</v>
      </c>
      <c r="J498" s="2396">
        <v>256.49452269170581</v>
      </c>
      <c r="K498" s="2397">
        <v>214.71048513302034</v>
      </c>
      <c r="L498" s="2397">
        <v>3902.4048000000003</v>
      </c>
      <c r="M498" s="2398">
        <v>3805.1912999999995</v>
      </c>
      <c r="N498" s="2399">
        <f>((M498-L498)/L498)*100</f>
        <v>-2.4911177846029897</v>
      </c>
      <c r="Q498" s="2272"/>
      <c r="R498" s="2384"/>
      <c r="S498" s="2203"/>
      <c r="T498" s="592"/>
      <c r="U498" s="592"/>
      <c r="V498" s="2203"/>
      <c r="W498" s="2203"/>
      <c r="X498" s="2382"/>
      <c r="Y498" s="2382"/>
      <c r="Z498" s="2382"/>
      <c r="AA498" s="2382"/>
      <c r="AB498" s="886"/>
      <c r="AC498" s="886"/>
      <c r="AD498" s="886"/>
      <c r="AE498" s="886"/>
      <c r="AF498" s="886"/>
      <c r="AG498" s="886"/>
      <c r="AH498" s="886"/>
      <c r="AI498" s="887"/>
      <c r="AJ498" s="887"/>
      <c r="AK498" s="887"/>
      <c r="AL498" s="887"/>
      <c r="AM498" s="887"/>
      <c r="AN498" s="887"/>
      <c r="AO498" s="887"/>
      <c r="AP498" s="887"/>
      <c r="AQ498" s="887"/>
      <c r="AR498" s="887"/>
      <c r="AS498" s="887"/>
      <c r="AT498" s="887"/>
      <c r="AU498" s="887"/>
      <c r="AV498" s="887"/>
      <c r="AW498" s="887"/>
      <c r="AX498" s="887"/>
      <c r="AY498" s="887"/>
      <c r="AZ498" s="887"/>
      <c r="BA498" s="887"/>
      <c r="BB498" s="887"/>
      <c r="BC498" s="887"/>
      <c r="BD498" s="887"/>
    </row>
    <row r="499" spans="2:56" ht="16" thickBot="1" x14ac:dyDescent="0.25">
      <c r="B499" s="2266"/>
      <c r="C499" s="2267"/>
      <c r="D499" s="2267"/>
      <c r="E499" s="2267"/>
      <c r="F499" s="2378"/>
      <c r="G499" s="2267"/>
      <c r="H499" s="2267"/>
      <c r="I499" s="2267"/>
      <c r="J499" s="2267"/>
      <c r="K499" s="2378"/>
      <c r="L499" s="2267"/>
      <c r="M499" s="2379" t="s">
        <v>5209</v>
      </c>
      <c r="N499" s="2267"/>
      <c r="Q499" s="2353"/>
      <c r="R499" s="2384"/>
      <c r="S499" s="2203"/>
      <c r="T499" s="2203"/>
      <c r="U499" s="2203"/>
      <c r="V499" s="2203"/>
      <c r="W499" s="2203"/>
      <c r="X499" s="887"/>
      <c r="Y499" s="887"/>
      <c r="Z499" s="887"/>
      <c r="AA499" s="887"/>
      <c r="AB499" s="886"/>
      <c r="AC499" s="886"/>
      <c r="AD499" s="886"/>
      <c r="AE499" s="886"/>
      <c r="AF499" s="886"/>
      <c r="AG499" s="886"/>
      <c r="AH499" s="886"/>
      <c r="AI499" s="887"/>
      <c r="AJ499" s="887"/>
      <c r="AK499" s="887"/>
      <c r="AL499" s="887"/>
      <c r="AM499" s="887"/>
      <c r="AN499" s="887"/>
      <c r="AO499" s="887"/>
      <c r="AP499" s="887"/>
      <c r="AQ499" s="887"/>
      <c r="AR499" s="887"/>
      <c r="AS499" s="887"/>
      <c r="AT499" s="887"/>
      <c r="AU499" s="887"/>
      <c r="AV499" s="887"/>
      <c r="AW499" s="887"/>
      <c r="AX499" s="887"/>
      <c r="AY499" s="887"/>
      <c r="AZ499" s="887"/>
      <c r="BA499" s="887"/>
      <c r="BB499" s="887"/>
      <c r="BC499" s="887"/>
      <c r="BD499" s="887"/>
    </row>
    <row r="500" spans="2:56" ht="12.75" customHeight="1" x14ac:dyDescent="0.2">
      <c r="B500" s="2270"/>
      <c r="C500" s="1289"/>
      <c r="D500" s="1289"/>
      <c r="E500" s="1289"/>
      <c r="F500" s="1289"/>
      <c r="G500" s="1289"/>
      <c r="H500" s="2271"/>
      <c r="I500" s="1289"/>
      <c r="J500" s="1289"/>
      <c r="K500" s="1289"/>
      <c r="L500" s="2271"/>
      <c r="M500" s="2271"/>
      <c r="N500" s="2271"/>
      <c r="O500" s="2271"/>
      <c r="P500" s="2271"/>
      <c r="Q500" s="2272"/>
      <c r="R500" s="2203"/>
      <c r="S500" s="2203"/>
      <c r="T500" s="2203"/>
      <c r="U500" s="2203"/>
      <c r="V500" s="2203"/>
      <c r="W500" s="2203"/>
      <c r="X500" s="886"/>
      <c r="Y500" s="886"/>
      <c r="Z500" s="886"/>
      <c r="AA500" s="886"/>
      <c r="AB500" s="886"/>
      <c r="AC500" s="886"/>
      <c r="AD500" s="886"/>
      <c r="AE500" s="886"/>
      <c r="AF500" s="886"/>
      <c r="AG500" s="886"/>
      <c r="AH500" s="886"/>
      <c r="AI500" s="887"/>
      <c r="AJ500" s="887"/>
      <c r="AK500" s="887"/>
      <c r="AL500" s="887"/>
      <c r="AM500" s="887"/>
      <c r="AN500" s="887"/>
      <c r="AO500" s="887"/>
      <c r="AP500" s="887"/>
      <c r="AQ500" s="887"/>
      <c r="AR500" s="887"/>
      <c r="AS500" s="887"/>
      <c r="AT500" s="887"/>
      <c r="AU500" s="887"/>
      <c r="AV500" s="887"/>
      <c r="AW500" s="887"/>
      <c r="AX500" s="887"/>
      <c r="AY500" s="887"/>
      <c r="AZ500" s="887"/>
      <c r="BA500" s="887"/>
      <c r="BB500" s="887"/>
      <c r="BC500" s="887"/>
      <c r="BD500" s="887"/>
    </row>
    <row r="501" spans="2:56" ht="12" customHeight="1" thickBot="1" x14ac:dyDescent="0.25">
      <c r="B501" s="2273"/>
      <c r="C501" s="1292"/>
      <c r="D501" s="1292"/>
      <c r="E501" s="1292"/>
      <c r="F501" s="1292"/>
      <c r="G501" s="1292"/>
      <c r="H501" s="1841"/>
      <c r="I501" s="1292"/>
      <c r="J501" s="1292"/>
      <c r="K501" s="1292"/>
      <c r="L501" s="1841"/>
      <c r="M501" s="1841"/>
      <c r="N501" s="1841"/>
      <c r="O501" s="1841"/>
      <c r="P501" s="1841"/>
      <c r="Q501" s="2308"/>
      <c r="R501" s="1296"/>
      <c r="S501" s="887"/>
      <c r="T501" s="886"/>
      <c r="U501" s="886"/>
      <c r="V501" s="886"/>
      <c r="W501" s="886"/>
      <c r="X501" s="886"/>
      <c r="Y501" s="886"/>
      <c r="Z501" s="886"/>
      <c r="AA501" s="886"/>
      <c r="AB501" s="886"/>
      <c r="AC501" s="886"/>
      <c r="AD501" s="886"/>
      <c r="AE501" s="886"/>
      <c r="AF501" s="886"/>
      <c r="AG501" s="886"/>
      <c r="AH501" s="886"/>
      <c r="AI501" s="887"/>
      <c r="AJ501" s="887"/>
      <c r="AK501" s="887"/>
      <c r="AL501" s="887"/>
      <c r="AM501" s="887"/>
      <c r="AN501" s="887"/>
      <c r="AO501" s="887"/>
      <c r="AP501" s="887"/>
      <c r="AQ501" s="887"/>
      <c r="AR501" s="887"/>
      <c r="AS501" s="887"/>
      <c r="AT501" s="887"/>
      <c r="AU501" s="887"/>
      <c r="AV501" s="887"/>
      <c r="AW501" s="887"/>
      <c r="AX501" s="887"/>
      <c r="AY501" s="887"/>
      <c r="AZ501" s="887"/>
      <c r="BA501" s="887"/>
      <c r="BB501" s="887"/>
      <c r="BC501" s="887"/>
      <c r="BD501" s="887"/>
    </row>
    <row r="502" spans="2:56" ht="18.75" customHeight="1" thickBot="1" x14ac:dyDescent="0.25">
      <c r="B502" s="2273"/>
      <c r="C502" s="1292"/>
      <c r="D502" s="3443" t="s">
        <v>845</v>
      </c>
      <c r="E502" s="3444"/>
      <c r="F502" s="3444"/>
      <c r="G502" s="3444"/>
      <c r="H502" s="3444"/>
      <c r="I502" s="3444"/>
      <c r="J502" s="3444"/>
      <c r="K502" s="3444"/>
      <c r="L502" s="3444"/>
      <c r="M502" s="3444"/>
      <c r="N502" s="3444"/>
      <c r="O502" s="3444"/>
      <c r="P502" s="3445"/>
      <c r="Q502" s="2308"/>
      <c r="R502" s="1296"/>
      <c r="S502" s="896"/>
      <c r="T502" s="2323"/>
      <c r="U502" s="2323"/>
      <c r="V502" s="2323"/>
      <c r="W502" s="2323"/>
      <c r="X502" s="886"/>
      <c r="Y502" s="886"/>
      <c r="Z502" s="886"/>
      <c r="AA502" s="886"/>
      <c r="AB502" s="886"/>
      <c r="AC502" s="886"/>
      <c r="AD502" s="886"/>
      <c r="AE502" s="886"/>
      <c r="AF502" s="886"/>
      <c r="AG502" s="886"/>
      <c r="AH502" s="886"/>
      <c r="AI502" s="887"/>
      <c r="AJ502" s="887"/>
      <c r="AK502" s="887"/>
      <c r="AL502" s="887"/>
      <c r="AM502" s="887"/>
      <c r="AN502" s="887"/>
      <c r="AO502" s="887"/>
      <c r="AP502" s="887"/>
      <c r="AQ502" s="887"/>
      <c r="AR502" s="887"/>
      <c r="AS502" s="887"/>
      <c r="AT502" s="887"/>
      <c r="AU502" s="887"/>
      <c r="AV502" s="887"/>
      <c r="AW502" s="887"/>
      <c r="AX502" s="887"/>
      <c r="AY502" s="887"/>
      <c r="AZ502" s="887"/>
      <c r="BA502" s="887"/>
      <c r="BB502" s="887"/>
      <c r="BC502" s="887"/>
      <c r="BD502" s="887"/>
    </row>
    <row r="503" spans="2:56" ht="86.25" customHeight="1" x14ac:dyDescent="0.2">
      <c r="B503" s="2273"/>
      <c r="C503" s="1292"/>
      <c r="D503" s="3446" t="s">
        <v>846</v>
      </c>
      <c r="E503" s="3447"/>
      <c r="F503" s="2400" t="s">
        <v>5774</v>
      </c>
      <c r="G503" s="2400" t="s">
        <v>4342</v>
      </c>
      <c r="H503" s="2400" t="s">
        <v>4367</v>
      </c>
      <c r="I503" s="2400" t="s">
        <v>4714</v>
      </c>
      <c r="J503" s="2400" t="s">
        <v>5206</v>
      </c>
      <c r="K503" s="2400" t="s">
        <v>5207</v>
      </c>
      <c r="L503" s="2400" t="s">
        <v>5208</v>
      </c>
      <c r="M503" s="2400" t="s">
        <v>5775</v>
      </c>
      <c r="N503" s="2400" t="s">
        <v>5776</v>
      </c>
      <c r="O503" s="2400" t="s">
        <v>847</v>
      </c>
      <c r="P503" s="2401" t="s">
        <v>848</v>
      </c>
      <c r="Q503" s="2308"/>
      <c r="R503" s="1296"/>
      <c r="S503" s="887"/>
      <c r="T503" s="886"/>
      <c r="U503" s="886"/>
      <c r="V503" s="886"/>
      <c r="W503" s="2402"/>
      <c r="X503" s="886"/>
      <c r="Y503" s="886"/>
      <c r="Z503" s="886"/>
      <c r="AA503" s="886"/>
      <c r="AB503" s="886"/>
      <c r="AC503" s="886"/>
      <c r="AD503" s="886"/>
      <c r="AE503" s="886"/>
      <c r="AF503" s="886"/>
      <c r="AG503" s="886"/>
      <c r="AH503" s="886"/>
      <c r="AI503" s="887"/>
      <c r="AJ503" s="887"/>
      <c r="AK503" s="887"/>
      <c r="AL503" s="887"/>
      <c r="AM503" s="887"/>
      <c r="AN503" s="887"/>
      <c r="AO503" s="887"/>
      <c r="AP503" s="887"/>
      <c r="AQ503" s="887"/>
      <c r="AR503" s="887"/>
      <c r="AS503" s="887"/>
      <c r="AT503" s="887"/>
      <c r="AU503" s="887"/>
      <c r="AV503" s="887"/>
      <c r="AW503" s="887"/>
      <c r="AX503" s="887"/>
      <c r="AY503" s="887"/>
      <c r="AZ503" s="887"/>
      <c r="BA503" s="887"/>
      <c r="BB503" s="887"/>
      <c r="BC503" s="887"/>
      <c r="BD503" s="887"/>
    </row>
    <row r="504" spans="2:56" ht="14.25" customHeight="1" x14ac:dyDescent="0.2">
      <c r="B504" s="2262"/>
      <c r="C504" s="190"/>
      <c r="D504" s="3420" t="s">
        <v>849</v>
      </c>
      <c r="E504" s="3421"/>
      <c r="F504" s="2403">
        <v>645</v>
      </c>
      <c r="G504" s="2403">
        <v>3063</v>
      </c>
      <c r="H504" s="2403">
        <v>2813</v>
      </c>
      <c r="I504" s="2403">
        <v>2860</v>
      </c>
      <c r="J504" s="2403">
        <v>2866</v>
      </c>
      <c r="K504" s="2403">
        <v>2967</v>
      </c>
      <c r="L504" s="2403">
        <v>3032</v>
      </c>
      <c r="M504" s="2403">
        <v>3022</v>
      </c>
      <c r="N504" s="2403">
        <v>3005</v>
      </c>
      <c r="O504" s="2404">
        <f>(N504-M504)/M504</f>
        <v>-5.6254136333553934E-3</v>
      </c>
      <c r="P504" s="2405">
        <f>N504/$N$514</f>
        <v>5.690210187464495E-2</v>
      </c>
      <c r="Q504" s="2308"/>
      <c r="R504" s="1296"/>
      <c r="S504" s="896"/>
      <c r="T504" s="2323"/>
      <c r="U504" s="2323"/>
      <c r="V504" s="2323"/>
      <c r="W504" s="2406"/>
      <c r="X504" s="886"/>
      <c r="Y504" s="886"/>
      <c r="Z504" s="886"/>
      <c r="AA504" s="886"/>
      <c r="AB504" s="886"/>
      <c r="AC504" s="886"/>
      <c r="AD504" s="886"/>
      <c r="AE504" s="886"/>
      <c r="AF504" s="886"/>
      <c r="AG504" s="886"/>
      <c r="AH504" s="886"/>
      <c r="AI504" s="887"/>
      <c r="AJ504" s="887"/>
      <c r="AK504" s="887"/>
      <c r="AL504" s="887"/>
      <c r="AM504" s="887"/>
      <c r="AN504" s="887"/>
      <c r="AO504" s="887"/>
      <c r="AP504" s="887"/>
      <c r="AQ504" s="887"/>
      <c r="AR504" s="887"/>
      <c r="AS504" s="887"/>
      <c r="AT504" s="887"/>
      <c r="AU504" s="887"/>
      <c r="AV504" s="887"/>
      <c r="AW504" s="887"/>
      <c r="AX504" s="887"/>
      <c r="AY504" s="887"/>
      <c r="AZ504" s="887"/>
      <c r="BA504" s="887"/>
      <c r="BB504" s="887"/>
      <c r="BC504" s="887"/>
      <c r="BD504" s="887"/>
    </row>
    <row r="505" spans="2:56" ht="16.5" hidden="1" customHeight="1" x14ac:dyDescent="0.2">
      <c r="B505" s="2262"/>
      <c r="C505" s="190"/>
      <c r="D505" s="3420" t="s">
        <v>850</v>
      </c>
      <c r="E505" s="3421"/>
      <c r="F505" s="2403"/>
      <c r="G505" s="2403"/>
      <c r="H505" s="2403"/>
      <c r="I505" s="2403"/>
      <c r="J505" s="2403"/>
      <c r="K505" s="2403"/>
      <c r="L505" s="2403"/>
      <c r="M505" s="2403"/>
      <c r="N505" s="2403"/>
      <c r="O505" s="2404" t="e">
        <f>(N505-M505)/M505</f>
        <v>#DIV/0!</v>
      </c>
      <c r="P505" s="200" t="s">
        <v>112</v>
      </c>
      <c r="Q505" s="2308"/>
      <c r="R505" s="1296"/>
      <c r="S505" s="887"/>
      <c r="T505" s="886"/>
      <c r="U505" s="886"/>
      <c r="V505" s="886"/>
      <c r="W505" s="886"/>
      <c r="X505" s="886"/>
      <c r="Y505" s="886"/>
      <c r="Z505" s="886"/>
      <c r="AA505" s="886"/>
      <c r="AB505" s="886"/>
      <c r="AC505" s="886"/>
      <c r="AD505" s="886"/>
      <c r="AE505" s="886"/>
      <c r="AF505" s="886"/>
      <c r="AG505" s="886"/>
      <c r="AH505" s="886"/>
      <c r="AI505" s="887"/>
      <c r="AJ505" s="887"/>
      <c r="AK505" s="887"/>
      <c r="AL505" s="887"/>
      <c r="AM505" s="887"/>
      <c r="AN505" s="887"/>
      <c r="AO505" s="887"/>
      <c r="AP505" s="887"/>
      <c r="AQ505" s="887"/>
      <c r="AR505" s="887"/>
      <c r="AS505" s="887"/>
      <c r="AT505" s="887"/>
      <c r="AU505" s="887"/>
      <c r="AV505" s="887"/>
      <c r="AW505" s="887"/>
      <c r="AX505" s="887"/>
      <c r="AY505" s="887"/>
      <c r="AZ505" s="887"/>
      <c r="BA505" s="887"/>
      <c r="BB505" s="887"/>
      <c r="BC505" s="887"/>
      <c r="BD505" s="887"/>
    </row>
    <row r="506" spans="2:56" ht="15.75" customHeight="1" x14ac:dyDescent="0.2">
      <c r="B506" s="2262"/>
      <c r="C506" s="190"/>
      <c r="D506" s="3420" t="s">
        <v>851</v>
      </c>
      <c r="E506" s="3421"/>
      <c r="F506" s="2403">
        <v>302</v>
      </c>
      <c r="G506" s="2403">
        <v>925</v>
      </c>
      <c r="H506" s="2403">
        <v>925</v>
      </c>
      <c r="I506" s="2403">
        <v>927</v>
      </c>
      <c r="J506" s="2403">
        <v>970</v>
      </c>
      <c r="K506" s="2403">
        <v>1023</v>
      </c>
      <c r="L506" s="2403">
        <v>1072</v>
      </c>
      <c r="M506" s="2403">
        <v>1039</v>
      </c>
      <c r="N506" s="2403">
        <v>986</v>
      </c>
      <c r="O506" s="2404">
        <f>(N506-M506)/M506</f>
        <v>-5.1010587102983639E-2</v>
      </c>
      <c r="P506" s="2405">
        <f t="shared" ref="P506:P513" si="3">N506/$N$514</f>
        <v>1.8670706305623935E-2</v>
      </c>
      <c r="Q506" s="2308"/>
      <c r="R506" s="1296"/>
      <c r="S506" s="896"/>
      <c r="T506" s="2323"/>
      <c r="U506" s="2323"/>
      <c r="V506" s="2323"/>
      <c r="W506" s="886"/>
      <c r="X506" s="886"/>
      <c r="Y506" s="886"/>
      <c r="Z506" s="886"/>
      <c r="AA506" s="886"/>
      <c r="AB506" s="886"/>
      <c r="AC506" s="886"/>
      <c r="AD506" s="886"/>
      <c r="AE506" s="886"/>
      <c r="AF506" s="886"/>
      <c r="AG506" s="886"/>
      <c r="AH506" s="886"/>
      <c r="AI506" s="887"/>
      <c r="AJ506" s="887"/>
      <c r="AK506" s="887"/>
      <c r="AL506" s="887"/>
      <c r="AM506" s="887"/>
      <c r="AN506" s="887"/>
      <c r="AO506" s="887"/>
      <c r="AP506" s="887"/>
      <c r="AQ506" s="887"/>
      <c r="AR506" s="887"/>
      <c r="AS506" s="887"/>
      <c r="AT506" s="887"/>
      <c r="AU506" s="887"/>
      <c r="AV506" s="887"/>
      <c r="AW506" s="887"/>
      <c r="AX506" s="887"/>
      <c r="AY506" s="887"/>
      <c r="AZ506" s="887"/>
      <c r="BA506" s="887"/>
      <c r="BB506" s="887"/>
      <c r="BC506" s="887"/>
      <c r="BD506" s="887"/>
    </row>
    <row r="507" spans="2:56" ht="15" customHeight="1" x14ac:dyDescent="0.2">
      <c r="B507" s="2262"/>
      <c r="C507" s="190"/>
      <c r="D507" s="3420" t="s">
        <v>852</v>
      </c>
      <c r="E507" s="3421"/>
      <c r="F507" s="2403">
        <v>833</v>
      </c>
      <c r="G507" s="2403">
        <v>1432</v>
      </c>
      <c r="H507" s="2403">
        <v>1404</v>
      </c>
      <c r="I507" s="2403">
        <v>1456</v>
      </c>
      <c r="J507" s="2403">
        <v>1469</v>
      </c>
      <c r="K507" s="2403">
        <v>1496</v>
      </c>
      <c r="L507" s="2403">
        <v>1457</v>
      </c>
      <c r="M507" s="2403">
        <v>1447</v>
      </c>
      <c r="N507" s="2403">
        <v>1490</v>
      </c>
      <c r="O507" s="2404">
        <f>(N507-M507)/M507</f>
        <v>2.9716655148583276E-2</v>
      </c>
      <c r="P507" s="2405">
        <f t="shared" si="3"/>
        <v>2.8214353342170043E-2</v>
      </c>
      <c r="Q507" s="2308"/>
      <c r="R507" s="1296"/>
      <c r="S507" s="887"/>
      <c r="T507" s="886"/>
      <c r="U507" s="886"/>
      <c r="V507" s="886"/>
      <c r="W507" s="886"/>
      <c r="X507" s="886"/>
      <c r="Y507" s="886"/>
      <c r="Z507" s="886"/>
      <c r="AA507" s="886"/>
      <c r="AB507" s="886"/>
      <c r="AC507" s="886"/>
      <c r="AD507" s="886"/>
      <c r="AE507" s="886"/>
      <c r="AF507" s="886"/>
      <c r="AG507" s="886"/>
      <c r="AH507" s="886"/>
      <c r="AI507" s="887"/>
      <c r="AJ507" s="887"/>
      <c r="AK507" s="887"/>
      <c r="AL507" s="887"/>
      <c r="AM507" s="887"/>
      <c r="AN507" s="887"/>
      <c r="AO507" s="887"/>
      <c r="AP507" s="887"/>
      <c r="AQ507" s="887"/>
      <c r="AR507" s="887"/>
      <c r="AS507" s="887"/>
      <c r="AT507" s="887"/>
      <c r="AU507" s="887"/>
      <c r="AV507" s="887"/>
      <c r="AW507" s="887"/>
      <c r="AX507" s="887"/>
      <c r="AY507" s="887"/>
      <c r="AZ507" s="887"/>
      <c r="BA507" s="887"/>
      <c r="BB507" s="887"/>
      <c r="BC507" s="887"/>
      <c r="BD507" s="887"/>
    </row>
    <row r="508" spans="2:56" ht="22.5" customHeight="1" x14ac:dyDescent="0.2">
      <c r="B508" s="2262"/>
      <c r="C508" s="190"/>
      <c r="D508" s="3420" t="s">
        <v>853</v>
      </c>
      <c r="E508" s="3421"/>
      <c r="F508" s="2403">
        <v>289</v>
      </c>
      <c r="G508" s="2403">
        <v>414</v>
      </c>
      <c r="H508" s="2403">
        <v>450</v>
      </c>
      <c r="I508" s="2403">
        <v>506</v>
      </c>
      <c r="J508" s="2403">
        <v>524</v>
      </c>
      <c r="K508" s="2403">
        <v>571</v>
      </c>
      <c r="L508" s="2403">
        <v>581</v>
      </c>
      <c r="M508" s="2403">
        <v>805</v>
      </c>
      <c r="N508" s="2403">
        <v>811</v>
      </c>
      <c r="O508" s="2404">
        <f>(N508-M508)/M508</f>
        <v>7.4534161490683228E-3</v>
      </c>
      <c r="P508" s="2405">
        <f t="shared" si="3"/>
        <v>1.5356939973489869E-2</v>
      </c>
      <c r="Q508" s="2308"/>
      <c r="R508" s="1296"/>
      <c r="S508" s="896"/>
      <c r="T508" s="2323"/>
      <c r="U508" s="2323"/>
      <c r="V508" s="2323"/>
      <c r="W508" s="886"/>
      <c r="X508" s="886"/>
      <c r="Y508" s="886"/>
      <c r="Z508" s="886"/>
      <c r="AA508" s="886"/>
      <c r="AB508" s="886"/>
      <c r="AC508" s="886"/>
      <c r="AD508" s="886"/>
      <c r="AE508" s="886"/>
      <c r="AF508" s="886"/>
      <c r="AG508" s="886"/>
      <c r="AH508" s="886"/>
      <c r="AI508" s="887"/>
      <c r="AJ508" s="887"/>
      <c r="AK508" s="887"/>
      <c r="AL508" s="887"/>
      <c r="AM508" s="887"/>
      <c r="AN508" s="887"/>
      <c r="AO508" s="887"/>
      <c r="AP508" s="887"/>
      <c r="AQ508" s="887"/>
      <c r="AR508" s="887"/>
      <c r="AS508" s="887"/>
      <c r="AT508" s="887"/>
      <c r="AU508" s="887"/>
      <c r="AV508" s="887"/>
      <c r="AW508" s="887"/>
      <c r="AX508" s="887"/>
      <c r="AY508" s="887"/>
      <c r="AZ508" s="887"/>
      <c r="BA508" s="887"/>
      <c r="BB508" s="887"/>
      <c r="BC508" s="887"/>
      <c r="BD508" s="887"/>
    </row>
    <row r="509" spans="2:56" ht="16.5" hidden="1" customHeight="1" x14ac:dyDescent="0.2">
      <c r="B509" s="2262"/>
      <c r="C509" s="190"/>
      <c r="D509" s="3420" t="s">
        <v>854</v>
      </c>
      <c r="E509" s="3421"/>
      <c r="F509" s="2403"/>
      <c r="G509" s="2403"/>
      <c r="H509" s="2403"/>
      <c r="I509" s="2403"/>
      <c r="J509" s="2403"/>
      <c r="K509" s="2403"/>
      <c r="L509" s="2403"/>
      <c r="M509" s="2403"/>
      <c r="N509" s="2403"/>
      <c r="O509" s="200" t="e">
        <f t="shared" ref="O509:O514" si="4">(N509-M509)/M509</f>
        <v>#DIV/0!</v>
      </c>
      <c r="P509" s="2405">
        <f t="shared" si="3"/>
        <v>0</v>
      </c>
      <c r="Q509" s="2308"/>
      <c r="R509" s="1296"/>
      <c r="S509" s="887"/>
      <c r="T509" s="886"/>
      <c r="U509" s="886"/>
      <c r="V509" s="886"/>
      <c r="W509" s="886"/>
      <c r="X509" s="886"/>
      <c r="Y509" s="886"/>
      <c r="Z509" s="886"/>
      <c r="AA509" s="886"/>
      <c r="AB509" s="886"/>
      <c r="AC509" s="886"/>
      <c r="AD509" s="886"/>
      <c r="AE509" s="886"/>
      <c r="AF509" s="886"/>
      <c r="AG509" s="886"/>
      <c r="AH509" s="886"/>
      <c r="AI509" s="887"/>
      <c r="AJ509" s="887"/>
      <c r="AK509" s="887"/>
      <c r="AL509" s="887"/>
      <c r="AM509" s="887"/>
      <c r="AN509" s="887"/>
      <c r="AO509" s="887"/>
      <c r="AP509" s="887"/>
      <c r="AQ509" s="887"/>
      <c r="AR509" s="887"/>
      <c r="AS509" s="887"/>
      <c r="AT509" s="887"/>
      <c r="AU509" s="887"/>
      <c r="AV509" s="887"/>
      <c r="AW509" s="887"/>
      <c r="AX509" s="887"/>
      <c r="AY509" s="887"/>
      <c r="AZ509" s="887"/>
      <c r="BA509" s="887"/>
      <c r="BB509" s="887"/>
      <c r="BC509" s="887"/>
      <c r="BD509" s="887"/>
    </row>
    <row r="510" spans="2:56" ht="21.75" customHeight="1" x14ac:dyDescent="0.2">
      <c r="B510" s="2262"/>
      <c r="C510" s="190"/>
      <c r="D510" s="3420" t="s">
        <v>855</v>
      </c>
      <c r="E510" s="3421"/>
      <c r="F510" s="2407">
        <v>45589</v>
      </c>
      <c r="G510" s="2407">
        <v>43216</v>
      </c>
      <c r="H510" s="2407">
        <v>45245</v>
      </c>
      <c r="I510" s="2407">
        <v>44408</v>
      </c>
      <c r="J510" s="2403">
        <v>44925</v>
      </c>
      <c r="K510" s="2403">
        <v>45047</v>
      </c>
      <c r="L510" s="2403">
        <v>46804</v>
      </c>
      <c r="M510" s="2403">
        <v>44391</v>
      </c>
      <c r="N510" s="2403">
        <v>44039</v>
      </c>
      <c r="O510" s="200">
        <f t="shared" si="4"/>
        <v>-7.929535266157554E-3</v>
      </c>
      <c r="P510" s="2405">
        <f t="shared" si="3"/>
        <v>0.83391403143344067</v>
      </c>
      <c r="Q510" s="2308"/>
      <c r="R510" s="1296"/>
      <c r="S510" s="896"/>
      <c r="T510" s="2323"/>
      <c r="U510" s="2323"/>
      <c r="V510" s="2323"/>
      <c r="W510" s="886"/>
      <c r="X510" s="886"/>
      <c r="Y510" s="886"/>
      <c r="Z510" s="886"/>
      <c r="AA510" s="886"/>
      <c r="AB510" s="886"/>
      <c r="AC510" s="886"/>
      <c r="AD510" s="886"/>
      <c r="AE510" s="886"/>
      <c r="AF510" s="886"/>
      <c r="AG510" s="886"/>
      <c r="AH510" s="886"/>
      <c r="AI510" s="887"/>
      <c r="AJ510" s="887"/>
      <c r="AK510" s="887"/>
      <c r="AL510" s="887"/>
      <c r="AM510" s="887"/>
      <c r="AN510" s="887"/>
      <c r="AO510" s="887"/>
      <c r="AP510" s="887"/>
      <c r="AQ510" s="887"/>
      <c r="AR510" s="887"/>
      <c r="AS510" s="887"/>
      <c r="AT510" s="887"/>
      <c r="AU510" s="887"/>
      <c r="AV510" s="887"/>
      <c r="AW510" s="887"/>
      <c r="AX510" s="887"/>
      <c r="AY510" s="887"/>
      <c r="AZ510" s="887"/>
      <c r="BA510" s="887"/>
      <c r="BB510" s="887"/>
      <c r="BC510" s="887"/>
      <c r="BD510" s="887"/>
    </row>
    <row r="511" spans="2:56" ht="16.5" customHeight="1" x14ac:dyDescent="0.2">
      <c r="B511" s="2262"/>
      <c r="C511" s="190"/>
      <c r="D511" s="3428" t="s">
        <v>3646</v>
      </c>
      <c r="E511" s="3429"/>
      <c r="F511" s="2407">
        <v>1820</v>
      </c>
      <c r="G511" s="2407">
        <v>1820</v>
      </c>
      <c r="H511" s="2407">
        <v>1820</v>
      </c>
      <c r="I511" s="2407">
        <v>1820</v>
      </c>
      <c r="J511" s="2407">
        <v>1820</v>
      </c>
      <c r="K511" s="2407">
        <v>1820</v>
      </c>
      <c r="L511" s="2407">
        <v>1820</v>
      </c>
      <c r="M511" s="2407">
        <v>1820</v>
      </c>
      <c r="N511" s="2407">
        <v>1820</v>
      </c>
      <c r="O511" s="200">
        <f t="shared" si="4"/>
        <v>0</v>
      </c>
      <c r="P511" s="2405">
        <f t="shared" si="3"/>
        <v>3.446316985419428E-2</v>
      </c>
      <c r="Q511" s="2308"/>
      <c r="R511" s="1296"/>
      <c r="S511" s="887"/>
      <c r="T511" s="886"/>
      <c r="U511" s="886"/>
      <c r="V511" s="886"/>
      <c r="W511" s="886"/>
      <c r="X511" s="886"/>
      <c r="Y511" s="886"/>
      <c r="Z511" s="886"/>
      <c r="AA511" s="886"/>
      <c r="AB511" s="886"/>
      <c r="AC511" s="886"/>
      <c r="AD511" s="886"/>
      <c r="AE511" s="886"/>
      <c r="AF511" s="886"/>
      <c r="AG511" s="886"/>
      <c r="AH511" s="886"/>
      <c r="AI511" s="887"/>
      <c r="AJ511" s="887"/>
      <c r="AK511" s="887"/>
      <c r="AL511" s="887"/>
      <c r="AM511" s="887"/>
      <c r="AN511" s="887"/>
      <c r="AO511" s="887"/>
      <c r="AP511" s="887"/>
      <c r="AQ511" s="887"/>
      <c r="AR511" s="887"/>
      <c r="AS511" s="887"/>
      <c r="AT511" s="887"/>
      <c r="AU511" s="887"/>
      <c r="AV511" s="887"/>
      <c r="AW511" s="887"/>
      <c r="AX511" s="887"/>
      <c r="AY511" s="887"/>
      <c r="AZ511" s="887"/>
      <c r="BA511" s="887"/>
      <c r="BB511" s="887"/>
      <c r="BC511" s="887"/>
      <c r="BD511" s="887"/>
    </row>
    <row r="512" spans="2:56" ht="16.5" customHeight="1" x14ac:dyDescent="0.2">
      <c r="B512" s="2262"/>
      <c r="C512" s="190"/>
      <c r="D512" s="3428" t="s">
        <v>3935</v>
      </c>
      <c r="E512" s="3429"/>
      <c r="F512" s="2407">
        <v>208</v>
      </c>
      <c r="G512" s="2407">
        <v>131</v>
      </c>
      <c r="H512" s="2407">
        <v>210</v>
      </c>
      <c r="I512" s="2407">
        <v>264</v>
      </c>
      <c r="J512" s="2407">
        <v>269</v>
      </c>
      <c r="K512" s="2407">
        <v>273</v>
      </c>
      <c r="L512" s="2407">
        <v>273</v>
      </c>
      <c r="M512" s="2407">
        <v>273</v>
      </c>
      <c r="N512" s="2407">
        <v>345</v>
      </c>
      <c r="O512" s="200">
        <f t="shared" si="4"/>
        <v>0.26373626373626374</v>
      </c>
      <c r="P512" s="2405">
        <f t="shared" si="3"/>
        <v>6.5328536262071581E-3</v>
      </c>
      <c r="Q512" s="2308"/>
      <c r="R512" s="1296"/>
      <c r="S512" s="887"/>
      <c r="T512" s="886"/>
      <c r="U512" s="886"/>
      <c r="V512" s="886"/>
      <c r="W512" s="886"/>
      <c r="X512" s="886"/>
      <c r="Y512" s="886"/>
      <c r="Z512" s="886"/>
      <c r="AA512" s="886"/>
      <c r="AB512" s="886"/>
      <c r="AC512" s="886"/>
      <c r="AD512" s="886"/>
      <c r="AE512" s="886"/>
      <c r="AF512" s="886"/>
      <c r="AG512" s="886"/>
      <c r="AH512" s="886"/>
      <c r="AI512" s="887"/>
      <c r="AJ512" s="887"/>
      <c r="AK512" s="887"/>
      <c r="AL512" s="887"/>
      <c r="AM512" s="887"/>
      <c r="AN512" s="887"/>
      <c r="AO512" s="887"/>
      <c r="AP512" s="887"/>
      <c r="AQ512" s="887"/>
      <c r="AR512" s="887"/>
      <c r="AS512" s="887"/>
      <c r="AT512" s="887"/>
      <c r="AU512" s="887"/>
      <c r="AV512" s="887"/>
      <c r="AW512" s="887"/>
      <c r="AX512" s="887"/>
      <c r="AY512" s="887"/>
      <c r="AZ512" s="887"/>
      <c r="BA512" s="887"/>
      <c r="BB512" s="887"/>
      <c r="BC512" s="887"/>
      <c r="BD512" s="887"/>
    </row>
    <row r="513" spans="2:56" ht="28.5" customHeight="1" x14ac:dyDescent="0.2">
      <c r="B513" s="2262"/>
      <c r="C513" s="190"/>
      <c r="D513" s="3420" t="s">
        <v>3936</v>
      </c>
      <c r="E513" s="3421"/>
      <c r="F513" s="2407">
        <v>85</v>
      </c>
      <c r="G513" s="2407">
        <v>250</v>
      </c>
      <c r="H513" s="2407">
        <v>228</v>
      </c>
      <c r="I513" s="2407">
        <v>249</v>
      </c>
      <c r="J513" s="2407">
        <v>250</v>
      </c>
      <c r="K513" s="2407">
        <v>274</v>
      </c>
      <c r="L513" s="2407">
        <v>274</v>
      </c>
      <c r="M513" s="2407">
        <v>314</v>
      </c>
      <c r="N513" s="2407">
        <v>314</v>
      </c>
      <c r="O513" s="200">
        <f t="shared" si="4"/>
        <v>0</v>
      </c>
      <c r="P513" s="2405">
        <f t="shared" si="3"/>
        <v>5.9458435902291235E-3</v>
      </c>
      <c r="Q513" s="2308"/>
      <c r="R513" s="1296"/>
      <c r="S513" s="887"/>
      <c r="T513" s="886"/>
      <c r="U513" s="886"/>
      <c r="V513" s="886"/>
      <c r="W513" s="886"/>
      <c r="X513" s="886"/>
      <c r="Y513" s="886"/>
      <c r="Z513" s="886"/>
      <c r="AA513" s="886"/>
      <c r="AB513" s="886"/>
      <c r="AC513" s="886"/>
      <c r="AD513" s="886"/>
      <c r="AE513" s="886"/>
      <c r="AF513" s="886"/>
      <c r="AG513" s="886"/>
      <c r="AH513" s="886"/>
      <c r="AI513" s="887"/>
      <c r="AJ513" s="887"/>
      <c r="AK513" s="887"/>
      <c r="AL513" s="887"/>
      <c r="AM513" s="887"/>
      <c r="AN513" s="887"/>
      <c r="AO513" s="887"/>
      <c r="AP513" s="887"/>
      <c r="AQ513" s="887"/>
      <c r="AR513" s="887"/>
      <c r="AS513" s="887"/>
      <c r="AT513" s="887"/>
      <c r="AU513" s="887"/>
      <c r="AV513" s="887"/>
      <c r="AW513" s="887"/>
      <c r="AX513" s="887"/>
      <c r="AY513" s="887"/>
      <c r="AZ513" s="887"/>
      <c r="BA513" s="887"/>
      <c r="BB513" s="887"/>
      <c r="BC513" s="887"/>
      <c r="BD513" s="887"/>
    </row>
    <row r="514" spans="2:56" ht="18" customHeight="1" thickBot="1" x14ac:dyDescent="0.25">
      <c r="B514" s="2262"/>
      <c r="C514" s="190"/>
      <c r="D514" s="3430" t="s">
        <v>151</v>
      </c>
      <c r="E514" s="3431"/>
      <c r="F514" s="2408">
        <v>49771</v>
      </c>
      <c r="G514" s="2408">
        <v>51251</v>
      </c>
      <c r="H514" s="2408">
        <v>53095</v>
      </c>
      <c r="I514" s="2408">
        <v>52490</v>
      </c>
      <c r="J514" s="2408">
        <v>53093</v>
      </c>
      <c r="K514" s="2408">
        <v>53471</v>
      </c>
      <c r="L514" s="2408">
        <v>55313</v>
      </c>
      <c r="M514" s="2408">
        <f>SUM(M504:M513)</f>
        <v>53111</v>
      </c>
      <c r="N514" s="2408">
        <f>SUM(N504:N513)</f>
        <v>52810</v>
      </c>
      <c r="O514" s="2409">
        <f t="shared" si="4"/>
        <v>-5.6673758731712832E-3</v>
      </c>
      <c r="P514" s="2410" t="s">
        <v>112</v>
      </c>
      <c r="Q514" s="2308"/>
      <c r="R514" s="1296"/>
      <c r="S514" s="896"/>
      <c r="T514" s="2323"/>
      <c r="U514" s="2323"/>
      <c r="V514" s="2323"/>
      <c r="W514" s="886"/>
      <c r="X514" s="886"/>
      <c r="Y514" s="886"/>
      <c r="Z514" s="886"/>
      <c r="AA514" s="886"/>
      <c r="AB514" s="886"/>
      <c r="AC514" s="886"/>
      <c r="AD514" s="886"/>
      <c r="AE514" s="886"/>
      <c r="AF514" s="886"/>
      <c r="AG514" s="886"/>
      <c r="AH514" s="886"/>
      <c r="AI514" s="887"/>
      <c r="AJ514" s="887"/>
      <c r="AK514" s="887"/>
      <c r="AL514" s="887"/>
      <c r="AM514" s="887"/>
      <c r="AN514" s="887"/>
      <c r="AO514" s="887"/>
      <c r="AP514" s="887"/>
      <c r="AQ514" s="887"/>
      <c r="AR514" s="887"/>
      <c r="AS514" s="887"/>
      <c r="AT514" s="887"/>
      <c r="AU514" s="887"/>
      <c r="AV514" s="887"/>
      <c r="AW514" s="887"/>
      <c r="AX514" s="887"/>
      <c r="AY514" s="887"/>
      <c r="AZ514" s="887"/>
      <c r="BA514" s="887"/>
      <c r="BB514" s="887"/>
      <c r="BC514" s="887"/>
      <c r="BD514" s="887"/>
    </row>
    <row r="515" spans="2:56" x14ac:dyDescent="0.2">
      <c r="B515" s="2262"/>
      <c r="C515" s="1292"/>
      <c r="D515" s="1292"/>
      <c r="E515" s="190"/>
      <c r="F515" s="190"/>
      <c r="G515" s="190"/>
      <c r="H515" s="190"/>
      <c r="I515" s="190"/>
      <c r="J515" s="190"/>
      <c r="K515" s="190"/>
      <c r="L515" s="190"/>
      <c r="M515" s="190"/>
      <c r="N515" s="190"/>
      <c r="O515" s="1841"/>
      <c r="P515" s="1841"/>
      <c r="Q515" s="2308"/>
      <c r="R515" s="1296"/>
      <c r="S515" s="887"/>
      <c r="T515" s="886"/>
      <c r="U515" s="886"/>
      <c r="V515" s="886"/>
      <c r="W515" s="886"/>
      <c r="X515" s="886"/>
      <c r="Y515" s="886"/>
      <c r="Z515" s="886"/>
      <c r="AA515" s="886"/>
      <c r="AB515" s="886"/>
      <c r="AC515" s="886"/>
      <c r="AD515" s="886"/>
      <c r="AE515" s="886"/>
      <c r="AF515" s="886"/>
      <c r="AG515" s="886"/>
      <c r="AH515" s="886"/>
      <c r="AI515" s="887"/>
      <c r="AJ515" s="887"/>
      <c r="AK515" s="887"/>
      <c r="AL515" s="887"/>
      <c r="AM515" s="887"/>
      <c r="AN515" s="887"/>
      <c r="AO515" s="887"/>
      <c r="AP515" s="887"/>
      <c r="AQ515" s="887"/>
      <c r="AR515" s="887"/>
      <c r="AS515" s="887"/>
      <c r="AT515" s="887"/>
      <c r="AU515" s="887"/>
      <c r="AV515" s="887"/>
      <c r="AW515" s="887"/>
      <c r="AX515" s="887"/>
      <c r="AY515" s="887"/>
      <c r="AZ515" s="887"/>
      <c r="BA515" s="887"/>
      <c r="BB515" s="887"/>
      <c r="BC515" s="887"/>
      <c r="BD515" s="887"/>
    </row>
    <row r="516" spans="2:56" x14ac:dyDescent="0.2">
      <c r="B516" s="2262"/>
      <c r="D516" s="2411"/>
      <c r="E516" s="190"/>
      <c r="F516" s="190"/>
      <c r="G516" s="190"/>
      <c r="H516" s="190"/>
      <c r="I516" s="190"/>
      <c r="J516" s="190"/>
      <c r="K516" s="190"/>
      <c r="L516" s="190"/>
      <c r="M516" s="190"/>
      <c r="N516" s="190"/>
      <c r="O516" s="1841"/>
      <c r="P516" s="1841"/>
      <c r="Q516" s="2308"/>
      <c r="R516" s="1296"/>
      <c r="S516" s="887"/>
      <c r="T516" s="886"/>
      <c r="U516" s="886"/>
      <c r="V516" s="886"/>
      <c r="W516" s="886"/>
      <c r="X516" s="886"/>
      <c r="Y516" s="886"/>
      <c r="Z516" s="886"/>
      <c r="AA516" s="886"/>
      <c r="AB516" s="886"/>
      <c r="AC516" s="886"/>
      <c r="AD516" s="886"/>
      <c r="AE516" s="886"/>
      <c r="AF516" s="886"/>
      <c r="AG516" s="886"/>
      <c r="AH516" s="886"/>
      <c r="AI516" s="887"/>
      <c r="AJ516" s="887"/>
      <c r="AK516" s="887"/>
      <c r="AL516" s="887"/>
      <c r="AM516" s="887"/>
      <c r="AN516" s="887"/>
      <c r="AO516" s="887"/>
      <c r="AP516" s="887"/>
      <c r="AQ516" s="887"/>
      <c r="AR516" s="887"/>
      <c r="AS516" s="887"/>
      <c r="AT516" s="887"/>
      <c r="AU516" s="887"/>
      <c r="AV516" s="887"/>
      <c r="AW516" s="887"/>
      <c r="AX516" s="887"/>
      <c r="AY516" s="887"/>
      <c r="AZ516" s="887"/>
      <c r="BA516" s="887"/>
      <c r="BB516" s="887"/>
      <c r="BC516" s="887"/>
      <c r="BD516" s="887"/>
    </row>
    <row r="517" spans="2:56" ht="16" thickBot="1" x14ac:dyDescent="0.25">
      <c r="B517" s="2266"/>
      <c r="C517" s="2412"/>
      <c r="D517" s="2412"/>
      <c r="E517" s="2267"/>
      <c r="F517" s="2378"/>
      <c r="G517" s="2267"/>
      <c r="H517" s="2267"/>
      <c r="I517" s="2267"/>
      <c r="J517" s="2267"/>
      <c r="K517" s="2267"/>
      <c r="L517" s="2267"/>
      <c r="M517" s="2267"/>
      <c r="N517" s="2267"/>
      <c r="O517" s="2267"/>
      <c r="P517" s="2267"/>
      <c r="Q517" s="2308"/>
      <c r="R517" s="1296"/>
      <c r="S517" s="887"/>
      <c r="T517" s="886"/>
      <c r="U517" s="886"/>
      <c r="V517" s="886"/>
      <c r="W517" s="886"/>
      <c r="X517" s="886"/>
      <c r="Y517" s="886"/>
      <c r="Z517" s="886"/>
      <c r="AA517" s="886"/>
      <c r="AB517" s="886"/>
      <c r="AC517" s="886"/>
      <c r="AD517" s="886"/>
      <c r="AE517" s="886"/>
      <c r="AF517" s="886"/>
      <c r="AG517" s="886"/>
      <c r="AH517" s="886"/>
      <c r="AI517" s="887"/>
      <c r="AJ517" s="887"/>
      <c r="AK517" s="887"/>
      <c r="AL517" s="887"/>
      <c r="AM517" s="887"/>
      <c r="AN517" s="887"/>
      <c r="AO517" s="887"/>
      <c r="AP517" s="887"/>
      <c r="AQ517" s="887"/>
      <c r="AR517" s="887"/>
      <c r="AS517" s="887"/>
      <c r="AT517" s="887"/>
      <c r="AU517" s="887"/>
      <c r="AV517" s="887"/>
      <c r="AW517" s="887"/>
      <c r="AX517" s="887"/>
      <c r="AY517" s="887"/>
      <c r="AZ517" s="887"/>
      <c r="BA517" s="887"/>
      <c r="BB517" s="887"/>
      <c r="BC517" s="887"/>
      <c r="BD517" s="887"/>
    </row>
    <row r="518" spans="2:56" ht="12.75" customHeight="1" x14ac:dyDescent="0.2">
      <c r="B518" s="2270"/>
      <c r="C518" s="1289"/>
      <c r="D518" s="1289"/>
      <c r="E518" s="1289"/>
      <c r="F518" s="1289"/>
      <c r="G518" s="1289"/>
      <c r="H518" s="2271"/>
      <c r="I518" s="1289"/>
      <c r="J518" s="1289"/>
      <c r="K518" s="1289"/>
      <c r="L518" s="2271"/>
      <c r="M518" s="2271"/>
      <c r="N518" s="2271"/>
      <c r="O518" s="1842"/>
      <c r="P518" s="1292"/>
      <c r="Q518" s="2413"/>
      <c r="R518" s="887"/>
      <c r="S518" s="887"/>
      <c r="T518" s="886"/>
      <c r="U518" s="886"/>
      <c r="V518" s="886"/>
      <c r="W518" s="886"/>
      <c r="X518" s="886"/>
      <c r="Y518" s="886"/>
      <c r="Z518" s="886"/>
      <c r="AA518" s="886"/>
      <c r="AB518" s="886"/>
      <c r="AC518" s="886"/>
      <c r="AD518" s="886"/>
      <c r="AE518" s="886"/>
      <c r="AF518" s="886"/>
      <c r="AG518" s="886"/>
      <c r="AH518" s="886"/>
      <c r="AI518" s="887"/>
      <c r="AJ518" s="887"/>
      <c r="AK518" s="887"/>
      <c r="AL518" s="887"/>
      <c r="AM518" s="887"/>
      <c r="AN518" s="887"/>
      <c r="AO518" s="887"/>
      <c r="AP518" s="887"/>
      <c r="AQ518" s="887"/>
      <c r="AR518" s="887"/>
      <c r="AS518" s="887"/>
      <c r="AT518" s="887"/>
      <c r="AU518" s="887"/>
      <c r="AV518" s="887"/>
      <c r="AW518" s="887"/>
      <c r="AX518" s="887"/>
      <c r="AY518" s="887"/>
      <c r="AZ518" s="887"/>
      <c r="BA518" s="887"/>
      <c r="BB518" s="887"/>
      <c r="BC518" s="887"/>
      <c r="BD518" s="887"/>
    </row>
    <row r="519" spans="2:56" ht="12.75" customHeight="1" thickBot="1" x14ac:dyDescent="0.25">
      <c r="B519" s="2273"/>
      <c r="C519" s="1292"/>
      <c r="D519" s="1292"/>
      <c r="E519" s="1292"/>
      <c r="F519" s="1292"/>
      <c r="G519" s="1292"/>
      <c r="H519" s="1841"/>
      <c r="I519" s="1292"/>
      <c r="K519" s="1292"/>
      <c r="L519" s="1841"/>
      <c r="M519" s="1841"/>
      <c r="N519" s="1841"/>
      <c r="O519" s="1842"/>
      <c r="P519" s="1292"/>
      <c r="Q519" s="2309"/>
      <c r="R519" s="887"/>
      <c r="S519" s="887"/>
      <c r="T519" s="886"/>
      <c r="U519" s="886"/>
      <c r="V519" s="886"/>
      <c r="W519" s="886"/>
      <c r="X519" s="886"/>
      <c r="Y519" s="886"/>
      <c r="Z519" s="886"/>
      <c r="AA519" s="886"/>
      <c r="AB519" s="886"/>
      <c r="AC519" s="886"/>
      <c r="AD519" s="886"/>
      <c r="AE519" s="886"/>
      <c r="AF519" s="886"/>
      <c r="AG519" s="886"/>
      <c r="AH519" s="886"/>
      <c r="AI519" s="887"/>
      <c r="AJ519" s="887"/>
      <c r="AK519" s="887"/>
      <c r="AL519" s="887"/>
      <c r="AM519" s="887"/>
      <c r="AN519" s="887"/>
      <c r="AO519" s="887"/>
      <c r="AP519" s="887"/>
      <c r="AQ519" s="887"/>
      <c r="AR519" s="887"/>
      <c r="AS519" s="887"/>
      <c r="AT519" s="887"/>
      <c r="AU519" s="887"/>
      <c r="AV519" s="887"/>
      <c r="AW519" s="887"/>
      <c r="AX519" s="887"/>
      <c r="AY519" s="887"/>
      <c r="AZ519" s="887"/>
      <c r="BA519" s="887"/>
      <c r="BB519" s="887"/>
      <c r="BC519" s="887"/>
      <c r="BD519" s="887"/>
    </row>
    <row r="520" spans="2:56" ht="16.5" customHeight="1" thickBot="1" x14ac:dyDescent="0.25">
      <c r="B520" s="2273"/>
      <c r="C520" s="1292"/>
      <c r="D520" s="3432" t="s">
        <v>1673</v>
      </c>
      <c r="E520" s="3433"/>
      <c r="F520" s="3433"/>
      <c r="G520" s="3433"/>
      <c r="H520" s="3433"/>
      <c r="I520" s="3434"/>
      <c r="M520" s="1841"/>
      <c r="N520" s="1841"/>
      <c r="O520" s="1842"/>
      <c r="P520" s="1292"/>
      <c r="Q520" s="2309"/>
      <c r="R520" s="887"/>
      <c r="S520" s="887"/>
      <c r="T520" s="886"/>
      <c r="U520" s="886"/>
      <c r="V520" s="886"/>
      <c r="W520" s="886"/>
      <c r="X520" s="886"/>
      <c r="Y520" s="886"/>
      <c r="Z520" s="886"/>
      <c r="AA520" s="886"/>
      <c r="AB520" s="886"/>
      <c r="AC520" s="886"/>
      <c r="AD520" s="886"/>
      <c r="AE520" s="886"/>
      <c r="AF520" s="886"/>
      <c r="AG520" s="886"/>
      <c r="AH520" s="886"/>
      <c r="AI520" s="887"/>
      <c r="AJ520" s="887"/>
      <c r="AK520" s="887"/>
      <c r="AL520" s="887"/>
      <c r="AM520" s="887"/>
      <c r="AN520" s="887"/>
      <c r="AO520" s="887"/>
      <c r="AP520" s="887"/>
      <c r="AQ520" s="887"/>
      <c r="AR520" s="887"/>
      <c r="AS520" s="887"/>
      <c r="AT520" s="887"/>
      <c r="AU520" s="887"/>
      <c r="AV520" s="887"/>
      <c r="AW520" s="887"/>
      <c r="AX520" s="887"/>
      <c r="AY520" s="887"/>
      <c r="AZ520" s="887"/>
      <c r="BA520" s="887"/>
      <c r="BB520" s="887"/>
      <c r="BC520" s="887"/>
      <c r="BD520" s="887"/>
    </row>
    <row r="521" spans="2:56" ht="22.5" customHeight="1" x14ac:dyDescent="0.2">
      <c r="B521" s="2273"/>
      <c r="C521" s="1292"/>
      <c r="D521" s="3435" t="s">
        <v>856</v>
      </c>
      <c r="E521" s="3436"/>
      <c r="F521" s="3437" t="s">
        <v>857</v>
      </c>
      <c r="G521" s="3438"/>
      <c r="H521" s="3437" t="s">
        <v>858</v>
      </c>
      <c r="I521" s="3439"/>
      <c r="M521" s="1841"/>
      <c r="N521" s="1841"/>
      <c r="O521" s="1842"/>
      <c r="P521" s="1292"/>
      <c r="Q521" s="2309"/>
      <c r="R521" s="887"/>
      <c r="S521" s="887"/>
      <c r="T521" s="886"/>
      <c r="U521" s="886"/>
      <c r="V521" s="886"/>
      <c r="W521" s="886"/>
      <c r="X521" s="886"/>
      <c r="Y521" s="886"/>
      <c r="Z521" s="886"/>
      <c r="AA521" s="886"/>
      <c r="AB521" s="886"/>
      <c r="AC521" s="886"/>
      <c r="AD521" s="886"/>
      <c r="AE521" s="886"/>
      <c r="AF521" s="886"/>
      <c r="AG521" s="886"/>
      <c r="AH521" s="886"/>
      <c r="AI521" s="887"/>
      <c r="AJ521" s="887"/>
      <c r="AK521" s="887"/>
      <c r="AL521" s="887"/>
      <c r="AM521" s="887"/>
      <c r="AN521" s="887"/>
      <c r="AO521" s="887"/>
      <c r="AP521" s="887"/>
      <c r="AQ521" s="887"/>
      <c r="AR521" s="887"/>
      <c r="AS521" s="887"/>
      <c r="AT521" s="887"/>
      <c r="AU521" s="887"/>
      <c r="AV521" s="887"/>
      <c r="AW521" s="887"/>
      <c r="AX521" s="887"/>
      <c r="AY521" s="887"/>
      <c r="AZ521" s="887"/>
      <c r="BA521" s="887"/>
      <c r="BB521" s="887"/>
      <c r="BC521" s="887"/>
      <c r="BD521" s="887"/>
    </row>
    <row r="522" spans="2:56" ht="13.5" customHeight="1" x14ac:dyDescent="0.2">
      <c r="B522" s="2273"/>
      <c r="C522" s="1841"/>
      <c r="D522" s="3420" t="s">
        <v>221</v>
      </c>
      <c r="E522" s="3421"/>
      <c r="F522" s="3422" t="s">
        <v>861</v>
      </c>
      <c r="G522" s="3421"/>
      <c r="H522" s="3422" t="s">
        <v>325</v>
      </c>
      <c r="I522" s="3423"/>
      <c r="M522" s="1841"/>
      <c r="N522" s="1841"/>
      <c r="O522" s="1842"/>
      <c r="P522" s="1292"/>
      <c r="Q522" s="2309"/>
      <c r="R522" s="887"/>
      <c r="S522" s="887"/>
      <c r="T522" s="886"/>
      <c r="U522" s="886"/>
      <c r="V522" s="886"/>
      <c r="W522" s="886"/>
      <c r="X522" s="886"/>
      <c r="Y522" s="886"/>
      <c r="Z522" s="886"/>
      <c r="AA522" s="886"/>
      <c r="AB522" s="886"/>
      <c r="AC522" s="886"/>
      <c r="AD522" s="886"/>
      <c r="AE522" s="886"/>
      <c r="AF522" s="886"/>
      <c r="AG522" s="886"/>
      <c r="AH522" s="886"/>
      <c r="AI522" s="887"/>
      <c r="AJ522" s="887"/>
      <c r="AK522" s="887"/>
      <c r="AL522" s="887"/>
      <c r="AM522" s="887"/>
      <c r="AN522" s="887"/>
      <c r="AO522" s="887"/>
      <c r="AP522" s="887"/>
      <c r="AQ522" s="887"/>
      <c r="AR522" s="887"/>
      <c r="AS522" s="887"/>
      <c r="AT522" s="887"/>
      <c r="AU522" s="887"/>
      <c r="AV522" s="887"/>
      <c r="AW522" s="887"/>
      <c r="AX522" s="887"/>
      <c r="AY522" s="887"/>
      <c r="AZ522" s="887"/>
      <c r="BA522" s="887"/>
      <c r="BB522" s="887"/>
      <c r="BC522" s="887"/>
      <c r="BD522" s="887"/>
    </row>
    <row r="523" spans="2:56" ht="16.5" customHeight="1" x14ac:dyDescent="0.2">
      <c r="B523" s="2273"/>
      <c r="C523" s="1841"/>
      <c r="D523" s="3420" t="s">
        <v>860</v>
      </c>
      <c r="E523" s="3421"/>
      <c r="F523" s="3422" t="s">
        <v>861</v>
      </c>
      <c r="G523" s="3421"/>
      <c r="H523" s="3422" t="s">
        <v>325</v>
      </c>
      <c r="I523" s="3423"/>
      <c r="M523" s="1841"/>
      <c r="N523" s="1841"/>
      <c r="O523" s="1842"/>
      <c r="P523" s="1292"/>
      <c r="Q523" s="2309"/>
      <c r="R523" s="887"/>
      <c r="S523" s="887"/>
      <c r="T523" s="886"/>
      <c r="U523" s="886"/>
      <c r="V523" s="886"/>
      <c r="W523" s="886"/>
      <c r="X523" s="886"/>
      <c r="Y523" s="886"/>
      <c r="Z523" s="886"/>
      <c r="AA523" s="886"/>
      <c r="AB523" s="886"/>
      <c r="AC523" s="886"/>
      <c r="AD523" s="886"/>
      <c r="AE523" s="886"/>
      <c r="AF523" s="886"/>
      <c r="AG523" s="886"/>
      <c r="AH523" s="886"/>
      <c r="AI523" s="887"/>
      <c r="AJ523" s="887"/>
      <c r="AK523" s="887"/>
      <c r="AL523" s="887"/>
      <c r="AM523" s="887"/>
      <c r="AN523" s="887"/>
      <c r="AO523" s="887"/>
      <c r="AP523" s="887"/>
      <c r="AQ523" s="887"/>
      <c r="AR523" s="887"/>
      <c r="AS523" s="887"/>
      <c r="AT523" s="887"/>
      <c r="AU523" s="887"/>
      <c r="AV523" s="887"/>
      <c r="AW523" s="887"/>
      <c r="AX523" s="887"/>
      <c r="AY523" s="887"/>
      <c r="AZ523" s="887"/>
      <c r="BA523" s="887"/>
      <c r="BB523" s="887"/>
      <c r="BC523" s="887"/>
      <c r="BD523" s="887"/>
    </row>
    <row r="524" spans="2:56" ht="22.5" customHeight="1" x14ac:dyDescent="0.2">
      <c r="B524" s="2273"/>
      <c r="C524" s="1841"/>
      <c r="D524" s="3420" t="s">
        <v>862</v>
      </c>
      <c r="E524" s="3421"/>
      <c r="F524" s="3422" t="s">
        <v>859</v>
      </c>
      <c r="G524" s="3421"/>
      <c r="H524" s="3422" t="s">
        <v>325</v>
      </c>
      <c r="I524" s="3423"/>
      <c r="M524" s="1841"/>
      <c r="N524" s="1841"/>
      <c r="O524" s="1842"/>
      <c r="P524" s="1292"/>
      <c r="Q524" s="2309"/>
      <c r="R524" s="887"/>
      <c r="S524" s="887"/>
      <c r="T524" s="887"/>
      <c r="U524" s="887"/>
      <c r="V524" s="887"/>
      <c r="W524" s="887"/>
      <c r="X524" s="887"/>
      <c r="Y524" s="887"/>
      <c r="Z524" s="887"/>
      <c r="AA524" s="887"/>
      <c r="AB524" s="887"/>
      <c r="AC524" s="887"/>
      <c r="AD524" s="887"/>
      <c r="AE524" s="887"/>
      <c r="AF524" s="887"/>
      <c r="AG524" s="887"/>
      <c r="AH524" s="887"/>
      <c r="AI524" s="887"/>
      <c r="AJ524" s="887"/>
      <c r="AK524" s="887"/>
      <c r="AL524" s="887"/>
      <c r="AM524" s="887"/>
      <c r="AN524" s="887"/>
      <c r="AO524" s="887"/>
      <c r="AP524" s="887"/>
      <c r="AQ524" s="887"/>
      <c r="AR524" s="887"/>
      <c r="AS524" s="887"/>
      <c r="AT524" s="887"/>
      <c r="AU524" s="887"/>
      <c r="AV524" s="887"/>
      <c r="AW524" s="887"/>
      <c r="AX524" s="887"/>
      <c r="AY524" s="887"/>
      <c r="AZ524" s="887"/>
      <c r="BA524" s="887"/>
      <c r="BB524" s="887"/>
      <c r="BC524" s="887"/>
      <c r="BD524" s="887"/>
    </row>
    <row r="525" spans="2:56" ht="23.25" customHeight="1" x14ac:dyDescent="0.2">
      <c r="B525" s="2273"/>
      <c r="C525" s="1841"/>
      <c r="D525" s="3420" t="s">
        <v>863</v>
      </c>
      <c r="E525" s="3421"/>
      <c r="F525" s="3422" t="s">
        <v>864</v>
      </c>
      <c r="G525" s="3421"/>
      <c r="H525" s="3422" t="s">
        <v>325</v>
      </c>
      <c r="I525" s="3423"/>
      <c r="M525" s="1841"/>
      <c r="N525" s="1841"/>
      <c r="O525" s="1842"/>
      <c r="P525" s="1292"/>
      <c r="Q525" s="2309"/>
      <c r="R525" s="887"/>
      <c r="S525" s="887"/>
      <c r="T525" s="887"/>
      <c r="U525" s="887"/>
      <c r="V525" s="887"/>
      <c r="W525" s="887"/>
      <c r="X525" s="887"/>
      <c r="Y525" s="887"/>
      <c r="Z525" s="887"/>
      <c r="AA525" s="887"/>
      <c r="AB525" s="887"/>
      <c r="AC525" s="887"/>
      <c r="AD525" s="887"/>
      <c r="AE525" s="887"/>
      <c r="AF525" s="887"/>
      <c r="AG525" s="887"/>
      <c r="AH525" s="887"/>
      <c r="AI525" s="887"/>
      <c r="AJ525" s="887"/>
      <c r="AK525" s="887"/>
      <c r="AL525" s="887"/>
      <c r="AM525" s="887"/>
      <c r="AN525" s="887"/>
      <c r="AO525" s="887"/>
      <c r="AP525" s="887"/>
      <c r="AQ525" s="887"/>
      <c r="AR525" s="887"/>
      <c r="AS525" s="887"/>
      <c r="AT525" s="887"/>
      <c r="AU525" s="887"/>
      <c r="AV525" s="887"/>
      <c r="AW525" s="887"/>
      <c r="AX525" s="887"/>
      <c r="AY525" s="887"/>
      <c r="AZ525" s="887"/>
      <c r="BA525" s="887"/>
      <c r="BB525" s="887"/>
      <c r="BC525" s="887"/>
      <c r="BD525" s="887"/>
    </row>
    <row r="526" spans="2:56" ht="14.25" customHeight="1" x14ac:dyDescent="0.2">
      <c r="B526" s="2274"/>
      <c r="C526" s="1841"/>
      <c r="D526" s="3420" t="s">
        <v>207</v>
      </c>
      <c r="E526" s="3421"/>
      <c r="F526" s="3422" t="s">
        <v>859</v>
      </c>
      <c r="G526" s="3421"/>
      <c r="H526" s="3422" t="s">
        <v>325</v>
      </c>
      <c r="I526" s="3423"/>
      <c r="M526" s="1841"/>
      <c r="N526" s="1841"/>
      <c r="O526" s="1842"/>
      <c r="P526" s="1292"/>
      <c r="Q526" s="2309"/>
      <c r="R526" s="887"/>
      <c r="S526" s="887"/>
      <c r="T526" s="887"/>
      <c r="U526" s="887"/>
      <c r="V526" s="887"/>
      <c r="W526" s="887"/>
      <c r="X526" s="887"/>
      <c r="Y526" s="887"/>
      <c r="Z526" s="887"/>
      <c r="AA526" s="887"/>
      <c r="AB526" s="887"/>
      <c r="AC526" s="887"/>
      <c r="AD526" s="887"/>
      <c r="AE526" s="887"/>
      <c r="AF526" s="887"/>
      <c r="AG526" s="887"/>
      <c r="AH526" s="887"/>
      <c r="AI526" s="887"/>
      <c r="AJ526" s="887"/>
      <c r="AK526" s="887"/>
      <c r="AL526" s="887"/>
      <c r="AM526" s="887"/>
      <c r="AN526" s="887"/>
      <c r="AO526" s="887"/>
      <c r="AP526" s="887"/>
      <c r="AQ526" s="887"/>
      <c r="AR526" s="887"/>
      <c r="AS526" s="887"/>
      <c r="AT526" s="887"/>
      <c r="AU526" s="887"/>
      <c r="AV526" s="887"/>
      <c r="AW526" s="887"/>
      <c r="AX526" s="887"/>
      <c r="AY526" s="887"/>
      <c r="AZ526" s="887"/>
      <c r="BA526" s="887"/>
      <c r="BB526" s="887"/>
      <c r="BC526" s="887"/>
      <c r="BD526" s="887"/>
    </row>
    <row r="527" spans="2:56" ht="43.5" customHeight="1" x14ac:dyDescent="0.2">
      <c r="B527" s="2262"/>
      <c r="C527" s="1841"/>
      <c r="D527" s="3420" t="s">
        <v>268</v>
      </c>
      <c r="E527" s="3421"/>
      <c r="F527" s="3422" t="s">
        <v>865</v>
      </c>
      <c r="G527" s="3421"/>
      <c r="H527" s="3422" t="s">
        <v>325</v>
      </c>
      <c r="I527" s="3423"/>
      <c r="M527" s="2839"/>
      <c r="N527" s="1292"/>
      <c r="O527" s="1293"/>
      <c r="P527" s="1285"/>
      <c r="Q527" s="2309"/>
      <c r="R527" s="887"/>
      <c r="S527" s="887"/>
      <c r="T527" s="887"/>
      <c r="U527" s="887"/>
      <c r="V527" s="887"/>
      <c r="W527" s="887"/>
      <c r="X527" s="887"/>
      <c r="Y527" s="887"/>
      <c r="Z527" s="887"/>
      <c r="AA527" s="887"/>
      <c r="AB527" s="887"/>
      <c r="AC527" s="887"/>
      <c r="AD527" s="887"/>
      <c r="AE527" s="887"/>
      <c r="AF527" s="887"/>
      <c r="AG527" s="887"/>
      <c r="AH527" s="887"/>
      <c r="AI527" s="887"/>
      <c r="AJ527" s="887"/>
      <c r="AK527" s="887"/>
      <c r="AL527" s="887"/>
      <c r="AM527" s="887"/>
      <c r="AN527" s="887"/>
      <c r="AO527" s="887"/>
      <c r="AP527" s="887"/>
      <c r="AQ527" s="887"/>
      <c r="AR527" s="887"/>
      <c r="AS527" s="887"/>
      <c r="AT527" s="887"/>
      <c r="AU527" s="887"/>
      <c r="AV527" s="887"/>
      <c r="AW527" s="887"/>
      <c r="AX527" s="887"/>
      <c r="AY527" s="887"/>
      <c r="AZ527" s="887"/>
      <c r="BA527" s="887"/>
      <c r="BB527" s="887"/>
      <c r="BC527" s="887"/>
      <c r="BD527" s="887"/>
    </row>
    <row r="528" spans="2:56" ht="57" customHeight="1" x14ac:dyDescent="0.2">
      <c r="B528" s="2262"/>
      <c r="C528" s="1841"/>
      <c r="D528" s="3420" t="s">
        <v>95</v>
      </c>
      <c r="E528" s="3421"/>
      <c r="F528" s="3422" t="s">
        <v>325</v>
      </c>
      <c r="G528" s="3421"/>
      <c r="H528" s="3422" t="s">
        <v>325</v>
      </c>
      <c r="I528" s="3423"/>
      <c r="M528" s="1714"/>
      <c r="N528" s="190"/>
      <c r="O528" s="2264"/>
      <c r="Q528" s="2309"/>
      <c r="R528" s="887"/>
      <c r="S528" s="887"/>
      <c r="T528" s="887"/>
      <c r="U528" s="887"/>
      <c r="V528" s="887"/>
      <c r="W528" s="887"/>
      <c r="X528" s="887"/>
      <c r="Y528" s="887"/>
      <c r="Z528" s="887"/>
      <c r="AA528" s="887"/>
      <c r="AB528" s="887"/>
      <c r="AC528" s="887"/>
      <c r="AD528" s="887"/>
      <c r="AE528" s="887"/>
      <c r="AF528" s="887"/>
      <c r="AG528" s="887"/>
      <c r="AH528" s="887"/>
      <c r="AI528" s="887"/>
      <c r="AJ528" s="887"/>
      <c r="AK528" s="887"/>
      <c r="AL528" s="887"/>
      <c r="AM528" s="887"/>
      <c r="AN528" s="887"/>
      <c r="AO528" s="887"/>
      <c r="AP528" s="887"/>
      <c r="AQ528" s="887"/>
      <c r="AR528" s="887"/>
      <c r="AS528" s="887"/>
      <c r="AT528" s="887"/>
      <c r="AU528" s="887"/>
      <c r="AV528" s="887"/>
      <c r="AW528" s="887"/>
      <c r="AX528" s="887"/>
      <c r="AY528" s="887"/>
      <c r="AZ528" s="887"/>
      <c r="BA528" s="887"/>
      <c r="BB528" s="887"/>
      <c r="BC528" s="887"/>
      <c r="BD528" s="887"/>
    </row>
    <row r="529" spans="2:56" ht="70.5" customHeight="1" x14ac:dyDescent="0.2">
      <c r="B529" s="2262"/>
      <c r="C529" s="1841"/>
      <c r="D529" s="3420" t="s">
        <v>97</v>
      </c>
      <c r="E529" s="3421"/>
      <c r="F529" s="3422" t="s">
        <v>866</v>
      </c>
      <c r="G529" s="3421"/>
      <c r="H529" s="3422" t="s">
        <v>325</v>
      </c>
      <c r="I529" s="3423"/>
      <c r="M529" s="2276"/>
      <c r="N529" s="190"/>
      <c r="O529" s="2264"/>
      <c r="Q529" s="2309"/>
      <c r="R529" s="887"/>
      <c r="S529" s="887"/>
      <c r="T529" s="887"/>
      <c r="U529" s="887"/>
      <c r="V529" s="887"/>
      <c r="W529" s="887"/>
      <c r="X529" s="887"/>
      <c r="Y529" s="887"/>
      <c r="Z529" s="887"/>
      <c r="AA529" s="887"/>
      <c r="AB529" s="887"/>
      <c r="AC529" s="887"/>
      <c r="AD529" s="887"/>
      <c r="AE529" s="887"/>
      <c r="AF529" s="887"/>
      <c r="AG529" s="887"/>
      <c r="AH529" s="887"/>
      <c r="AI529" s="887"/>
      <c r="AJ529" s="887"/>
      <c r="AK529" s="887"/>
      <c r="AL529" s="887"/>
      <c r="AM529" s="887"/>
      <c r="AN529" s="887"/>
      <c r="AO529" s="887"/>
      <c r="AP529" s="887"/>
      <c r="AQ529" s="887"/>
      <c r="AR529" s="887"/>
      <c r="AS529" s="887"/>
      <c r="AT529" s="887"/>
      <c r="AU529" s="887"/>
      <c r="AV529" s="887"/>
      <c r="AW529" s="887"/>
      <c r="AX529" s="887"/>
      <c r="AY529" s="887"/>
      <c r="AZ529" s="887"/>
      <c r="BA529" s="887"/>
      <c r="BB529" s="887"/>
      <c r="BC529" s="887"/>
      <c r="BD529" s="887"/>
    </row>
    <row r="530" spans="2:56" ht="44.25" customHeight="1" x14ac:dyDescent="0.2">
      <c r="B530" s="2262"/>
      <c r="C530" s="1841"/>
      <c r="D530" s="3420" t="s">
        <v>867</v>
      </c>
      <c r="E530" s="3421"/>
      <c r="F530" s="3422" t="s">
        <v>868</v>
      </c>
      <c r="G530" s="3421"/>
      <c r="H530" s="3422" t="s">
        <v>325</v>
      </c>
      <c r="I530" s="3423"/>
      <c r="M530" s="1716"/>
      <c r="N530" s="190"/>
      <c r="O530" s="2264"/>
      <c r="R530" s="887"/>
      <c r="S530" s="887"/>
      <c r="T530" s="887"/>
      <c r="U530" s="887"/>
      <c r="V530" s="887"/>
      <c r="W530" s="887"/>
      <c r="X530" s="887"/>
      <c r="Y530" s="887"/>
      <c r="Z530" s="887"/>
      <c r="AA530" s="887"/>
      <c r="AB530" s="887"/>
      <c r="AC530" s="887"/>
      <c r="AD530" s="887"/>
      <c r="AE530" s="887"/>
      <c r="AF530" s="887"/>
      <c r="AG530" s="887"/>
      <c r="AH530" s="887"/>
      <c r="AI530" s="887"/>
      <c r="AJ530" s="887"/>
      <c r="AK530" s="887"/>
      <c r="AL530" s="887"/>
      <c r="AM530" s="887"/>
      <c r="AN530" s="887"/>
      <c r="AO530" s="887"/>
      <c r="AP530" s="887"/>
      <c r="AQ530" s="887"/>
      <c r="AR530" s="887"/>
      <c r="AS530" s="887"/>
      <c r="AT530" s="887"/>
      <c r="AU530" s="887"/>
      <c r="AV530" s="887"/>
      <c r="AW530" s="887"/>
      <c r="AX530" s="887"/>
      <c r="AY530" s="887"/>
      <c r="AZ530" s="887"/>
      <c r="BA530" s="887"/>
      <c r="BB530" s="887"/>
      <c r="BC530" s="887"/>
      <c r="BD530" s="887"/>
    </row>
    <row r="531" spans="2:56" ht="33.75" customHeight="1" x14ac:dyDescent="0.2">
      <c r="B531" s="2262"/>
      <c r="C531" s="1841"/>
      <c r="D531" s="3540" t="s">
        <v>1149</v>
      </c>
      <c r="E531" s="3539"/>
      <c r="F531" s="3537" t="s">
        <v>861</v>
      </c>
      <c r="G531" s="3539"/>
      <c r="H531" s="3537" t="s">
        <v>254</v>
      </c>
      <c r="I531" s="3538"/>
      <c r="M531" s="1716"/>
      <c r="N531" s="190"/>
      <c r="O531" s="2264"/>
      <c r="R531" s="887"/>
      <c r="S531" s="887"/>
      <c r="T531" s="887"/>
      <c r="U531" s="887"/>
      <c r="V531" s="887"/>
      <c r="W531" s="887"/>
      <c r="X531" s="887"/>
      <c r="Y531" s="887"/>
      <c r="Z531" s="887"/>
      <c r="AA531" s="887"/>
      <c r="AB531" s="887"/>
      <c r="AC531" s="887"/>
      <c r="AD531" s="887"/>
      <c r="AE531" s="887"/>
      <c r="AF531" s="887"/>
      <c r="AG531" s="887"/>
      <c r="AH531" s="887"/>
      <c r="AI531" s="887"/>
      <c r="AJ531" s="887"/>
      <c r="AK531" s="887"/>
      <c r="AL531" s="887"/>
      <c r="AM531" s="887"/>
      <c r="AN531" s="887"/>
      <c r="AO531" s="887"/>
      <c r="AP531" s="887"/>
      <c r="AQ531" s="887"/>
      <c r="AR531" s="887"/>
      <c r="AS531" s="887"/>
      <c r="AT531" s="887"/>
      <c r="AU531" s="887"/>
      <c r="AV531" s="887"/>
      <c r="AW531" s="887"/>
      <c r="AX531" s="887"/>
      <c r="AY531" s="887"/>
      <c r="AZ531" s="887"/>
      <c r="BA531" s="887"/>
      <c r="BB531" s="887"/>
      <c r="BC531" s="887"/>
      <c r="BD531" s="887"/>
    </row>
    <row r="532" spans="2:56" ht="12.75" customHeight="1" thickBot="1" x14ac:dyDescent="0.25">
      <c r="B532" s="2262"/>
      <c r="C532" s="190"/>
      <c r="D532" s="3424" t="s">
        <v>869</v>
      </c>
      <c r="E532" s="3425"/>
      <c r="F532" s="3426" t="s">
        <v>870</v>
      </c>
      <c r="G532" s="3425"/>
      <c r="H532" s="3426" t="s">
        <v>48</v>
      </c>
      <c r="I532" s="3427"/>
      <c r="M532" s="190"/>
      <c r="N532" s="190"/>
      <c r="O532" s="2264"/>
      <c r="R532" s="887"/>
      <c r="S532" s="887"/>
      <c r="T532" s="887"/>
      <c r="U532" s="887"/>
      <c r="V532" s="887"/>
      <c r="W532" s="887"/>
      <c r="X532" s="887"/>
      <c r="Y532" s="887"/>
      <c r="Z532" s="887"/>
      <c r="AA532" s="887"/>
      <c r="AB532" s="887"/>
      <c r="AC532" s="887"/>
      <c r="AD532" s="887"/>
      <c r="AE532" s="887"/>
      <c r="AF532" s="887"/>
      <c r="AG532" s="887"/>
      <c r="AH532" s="887"/>
      <c r="AI532" s="887"/>
      <c r="AJ532" s="887"/>
      <c r="AK532" s="887"/>
      <c r="AL532" s="887"/>
    </row>
    <row r="533" spans="2:56" ht="12.75" customHeight="1" thickBot="1" x14ac:dyDescent="0.25">
      <c r="B533" s="2351"/>
      <c r="C533" s="1298"/>
      <c r="D533" s="1298"/>
      <c r="E533" s="1298"/>
      <c r="F533" s="1298"/>
      <c r="G533" s="1298"/>
      <c r="H533" s="2352"/>
      <c r="I533" s="1298"/>
      <c r="J533" s="1298"/>
      <c r="K533" s="1298"/>
      <c r="L533" s="2352"/>
      <c r="M533" s="2352"/>
      <c r="N533" s="2352"/>
      <c r="O533" s="2414"/>
      <c r="P533" s="1292"/>
      <c r="Q533" s="2309"/>
      <c r="R533" s="887"/>
      <c r="S533" s="887"/>
      <c r="T533" s="887"/>
      <c r="U533" s="887"/>
      <c r="V533" s="887"/>
      <c r="W533" s="887"/>
      <c r="X533" s="887"/>
      <c r="Y533" s="887"/>
      <c r="Z533" s="887"/>
      <c r="AA533" s="887"/>
      <c r="AB533" s="887"/>
      <c r="AC533" s="887"/>
      <c r="AD533" s="887"/>
      <c r="AE533" s="887"/>
      <c r="AF533" s="887"/>
      <c r="AG533" s="887"/>
      <c r="AH533" s="887"/>
      <c r="AI533" s="887"/>
      <c r="AJ533" s="887"/>
      <c r="AK533" s="887"/>
      <c r="AL533" s="887"/>
    </row>
    <row r="534" spans="2:56" ht="12" customHeight="1" thickBot="1" x14ac:dyDescent="0.25">
      <c r="B534" s="2415"/>
      <c r="C534" s="1292"/>
      <c r="D534" s="1292"/>
      <c r="E534" s="1292"/>
      <c r="F534" s="1292"/>
      <c r="G534" s="1292"/>
      <c r="H534" s="1841"/>
      <c r="I534" s="1292"/>
      <c r="J534" s="1292"/>
      <c r="K534" s="1292"/>
      <c r="L534" s="1841"/>
      <c r="M534" s="1841"/>
      <c r="N534" s="1841"/>
      <c r="O534" s="1841"/>
      <c r="P534" s="1292"/>
      <c r="Q534" s="2309"/>
      <c r="R534" s="887"/>
      <c r="S534" s="887"/>
      <c r="T534" s="887"/>
      <c r="U534" s="887"/>
      <c r="V534" s="887"/>
      <c r="W534" s="887"/>
      <c r="X534" s="887"/>
      <c r="Y534" s="887"/>
      <c r="Z534" s="887"/>
      <c r="AA534" s="887"/>
      <c r="AB534" s="887"/>
      <c r="AC534" s="887"/>
      <c r="AD534" s="887"/>
      <c r="AE534" s="887"/>
      <c r="AF534" s="887"/>
      <c r="AG534" s="887"/>
      <c r="AH534" s="887"/>
      <c r="AI534" s="887"/>
      <c r="AJ534" s="887"/>
      <c r="AK534" s="887"/>
      <c r="AL534" s="887"/>
    </row>
    <row r="535" spans="2:56" ht="12" customHeight="1" x14ac:dyDescent="0.2">
      <c r="B535" s="2270"/>
      <c r="C535" s="1289"/>
      <c r="D535" s="1289"/>
      <c r="E535" s="1289"/>
      <c r="F535" s="1289"/>
      <c r="G535" s="1289"/>
      <c r="H535" s="2271"/>
      <c r="I535" s="1289"/>
      <c r="J535" s="1289"/>
      <c r="K535" s="1289"/>
      <c r="L535" s="2271"/>
      <c r="M535" s="2271"/>
      <c r="N535" s="2271"/>
      <c r="O535" s="2271"/>
      <c r="P535" s="2416"/>
      <c r="Q535" s="2309"/>
      <c r="R535" s="887"/>
      <c r="S535" s="887"/>
      <c r="T535" s="887"/>
      <c r="U535" s="887"/>
      <c r="V535" s="887"/>
      <c r="W535" s="887"/>
      <c r="X535" s="887"/>
      <c r="Y535" s="887"/>
      <c r="Z535" s="887"/>
      <c r="AA535" s="887"/>
      <c r="AB535" s="887"/>
      <c r="AC535" s="887"/>
      <c r="AD535" s="887"/>
      <c r="AE535" s="887"/>
      <c r="AF535" s="887"/>
      <c r="AG535" s="887"/>
      <c r="AH535" s="887"/>
      <c r="AI535" s="887"/>
      <c r="AJ535" s="887"/>
      <c r="AK535" s="887"/>
      <c r="AL535" s="887"/>
    </row>
    <row r="536" spans="2:56" ht="12" customHeight="1" x14ac:dyDescent="0.2">
      <c r="B536" s="2273"/>
      <c r="C536" s="1292"/>
      <c r="D536" s="1292"/>
      <c r="E536" s="1292"/>
      <c r="F536" s="1292"/>
      <c r="G536" s="1292"/>
      <c r="H536" s="1841"/>
      <c r="I536" s="1292"/>
      <c r="J536" s="1292"/>
      <c r="K536" s="1292"/>
      <c r="L536" s="1841"/>
      <c r="M536" s="1841"/>
      <c r="N536" s="1841"/>
      <c r="O536" s="1841"/>
      <c r="P536" s="1842"/>
      <c r="Q536" s="2309"/>
      <c r="R536" s="887"/>
      <c r="S536" s="887"/>
      <c r="T536" s="887"/>
      <c r="U536" s="887"/>
      <c r="V536" s="887"/>
      <c r="W536" s="887"/>
      <c r="X536" s="887"/>
      <c r="Y536" s="887"/>
      <c r="Z536" s="887"/>
      <c r="AA536" s="887"/>
      <c r="AB536" s="887"/>
      <c r="AC536" s="887"/>
      <c r="AD536" s="887"/>
      <c r="AE536" s="887"/>
      <c r="AF536" s="887"/>
      <c r="AG536" s="887"/>
      <c r="AH536" s="887"/>
      <c r="AI536" s="887"/>
      <c r="AJ536" s="887"/>
      <c r="AK536" s="887"/>
      <c r="AL536" s="887"/>
    </row>
    <row r="537" spans="2:56" ht="12" customHeight="1" x14ac:dyDescent="0.2">
      <c r="B537" s="2273"/>
      <c r="C537" s="1292"/>
      <c r="D537" s="1292"/>
      <c r="E537" s="1292"/>
      <c r="F537" s="1292"/>
      <c r="G537" s="1292"/>
      <c r="H537" s="1841"/>
      <c r="I537" s="1292"/>
      <c r="J537" s="1292"/>
      <c r="K537" s="1292"/>
      <c r="L537" s="1841"/>
      <c r="M537" s="1841"/>
      <c r="N537" s="1841"/>
      <c r="O537" s="1841"/>
      <c r="P537" s="1842"/>
      <c r="Q537" s="2309"/>
      <c r="R537" s="887"/>
      <c r="S537" s="887"/>
      <c r="T537" s="887"/>
      <c r="U537" s="887"/>
      <c r="V537" s="887"/>
      <c r="W537" s="887"/>
      <c r="X537" s="887"/>
      <c r="Y537" s="887"/>
      <c r="Z537" s="887"/>
      <c r="AA537" s="887"/>
      <c r="AB537" s="887"/>
      <c r="AC537" s="887"/>
      <c r="AD537" s="887"/>
      <c r="AE537" s="887"/>
      <c r="AF537" s="887"/>
      <c r="AG537" s="887"/>
      <c r="AH537" s="887"/>
      <c r="AI537" s="887"/>
      <c r="AJ537" s="887"/>
      <c r="AK537" s="887"/>
      <c r="AL537" s="887"/>
    </row>
    <row r="538" spans="2:56" ht="12" customHeight="1" x14ac:dyDescent="0.2">
      <c r="B538" s="2273"/>
      <c r="C538" s="1292"/>
      <c r="D538" s="1292"/>
      <c r="E538" s="1292"/>
      <c r="F538" s="1292"/>
      <c r="G538" s="1292"/>
      <c r="H538" s="1841"/>
      <c r="I538" s="1292"/>
      <c r="J538" s="1292"/>
      <c r="K538" s="1292"/>
      <c r="L538" s="1841"/>
      <c r="M538" s="1841"/>
      <c r="N538" s="1841"/>
      <c r="O538" s="1841"/>
      <c r="P538" s="1842"/>
      <c r="Q538" s="2309"/>
      <c r="R538" s="887"/>
      <c r="S538" s="887"/>
      <c r="T538" s="887"/>
      <c r="U538" s="887"/>
      <c r="V538" s="887"/>
      <c r="W538" s="887"/>
      <c r="X538" s="887"/>
      <c r="Y538" s="887"/>
      <c r="Z538" s="887"/>
      <c r="AA538" s="887"/>
      <c r="AB538" s="887"/>
      <c r="AC538" s="887"/>
      <c r="AD538" s="887"/>
      <c r="AE538" s="887"/>
      <c r="AF538" s="887"/>
      <c r="AG538" s="887"/>
      <c r="AH538" s="887"/>
      <c r="AI538" s="887"/>
      <c r="AJ538" s="887"/>
      <c r="AK538" s="887"/>
      <c r="AL538" s="887"/>
    </row>
    <row r="539" spans="2:56" ht="12" customHeight="1" x14ac:dyDescent="0.2">
      <c r="B539" s="2273"/>
      <c r="C539" s="1292"/>
      <c r="D539" s="1292"/>
      <c r="E539" s="1292"/>
      <c r="F539" s="1292"/>
      <c r="G539" s="1292"/>
      <c r="H539" s="1841"/>
      <c r="I539" s="1292"/>
      <c r="J539" s="1292"/>
      <c r="K539" s="1292"/>
      <c r="L539" s="1841"/>
      <c r="M539" s="1841"/>
      <c r="N539" s="1841"/>
      <c r="O539" s="1841"/>
      <c r="P539" s="1842"/>
      <c r="Q539" s="2309"/>
      <c r="R539" s="887"/>
      <c r="S539" s="887"/>
      <c r="T539" s="887"/>
      <c r="U539" s="887"/>
      <c r="V539" s="887"/>
      <c r="W539" s="887"/>
      <c r="X539" s="887"/>
      <c r="Y539" s="887"/>
      <c r="Z539" s="896"/>
      <c r="AA539" s="887"/>
      <c r="AB539" s="887"/>
      <c r="AC539" s="887"/>
      <c r="AD539" s="887"/>
      <c r="AE539" s="887"/>
      <c r="AF539" s="887"/>
      <c r="AG539" s="887"/>
      <c r="AH539" s="887"/>
      <c r="AI539" s="887"/>
      <c r="AJ539" s="887"/>
      <c r="AK539" s="887"/>
      <c r="AL539" s="887"/>
    </row>
    <row r="540" spans="2:56" ht="12" customHeight="1" x14ac:dyDescent="0.2">
      <c r="B540" s="2274"/>
      <c r="C540" s="1292"/>
      <c r="D540" s="1292"/>
      <c r="E540" s="1292"/>
      <c r="F540" s="1292"/>
      <c r="G540" s="1292"/>
      <c r="H540" s="1841"/>
      <c r="I540" s="1292"/>
      <c r="J540" s="1292"/>
      <c r="K540" s="1292"/>
      <c r="L540" s="1841"/>
      <c r="M540" s="1841"/>
      <c r="N540" s="1841"/>
      <c r="O540" s="1841"/>
      <c r="P540" s="1842"/>
      <c r="Q540" s="2309"/>
      <c r="R540" s="887"/>
      <c r="S540" s="887"/>
      <c r="T540" s="887"/>
      <c r="U540" s="887"/>
      <c r="V540" s="887"/>
      <c r="W540" s="887"/>
      <c r="X540" s="887"/>
      <c r="Y540" s="887"/>
      <c r="Z540" s="896"/>
      <c r="AA540" s="887"/>
      <c r="AB540" s="887"/>
      <c r="AC540" s="887"/>
      <c r="AD540" s="887"/>
      <c r="AE540" s="887"/>
      <c r="AF540" s="887"/>
      <c r="AG540" s="887"/>
      <c r="AH540" s="887"/>
      <c r="AI540" s="887"/>
      <c r="AJ540" s="887"/>
      <c r="AK540" s="887"/>
      <c r="AL540" s="887"/>
    </row>
    <row r="541" spans="2:56" ht="12" customHeight="1" x14ac:dyDescent="0.2">
      <c r="B541" s="2274"/>
      <c r="C541" s="1292"/>
      <c r="D541" s="1292"/>
      <c r="E541" s="1292"/>
      <c r="F541" s="1292"/>
      <c r="G541" s="1292"/>
      <c r="H541" s="1841"/>
      <c r="I541" s="1292"/>
      <c r="J541" s="1292"/>
      <c r="K541" s="1292"/>
      <c r="L541" s="1841"/>
      <c r="M541" s="1841"/>
      <c r="N541" s="1841"/>
      <c r="O541" s="1841"/>
      <c r="P541" s="1842"/>
      <c r="Q541" s="2309"/>
      <c r="R541" s="887"/>
      <c r="S541" s="887"/>
      <c r="T541" s="887"/>
      <c r="U541" s="887"/>
      <c r="V541" s="887"/>
      <c r="W541" s="887"/>
      <c r="X541" s="887"/>
      <c r="Y541" s="887"/>
      <c r="Z541" s="896"/>
      <c r="AA541" s="887"/>
      <c r="AB541" s="887"/>
      <c r="AC541" s="887"/>
      <c r="AD541" s="887"/>
      <c r="AE541" s="887"/>
      <c r="AF541" s="887"/>
      <c r="AG541" s="887"/>
      <c r="AH541" s="887"/>
      <c r="AI541" s="887"/>
      <c r="AJ541" s="887"/>
      <c r="AK541" s="887"/>
      <c r="AL541" s="887"/>
    </row>
    <row r="542" spans="2:56" x14ac:dyDescent="0.2">
      <c r="B542" s="2262"/>
      <c r="C542" s="190"/>
      <c r="D542" s="190"/>
      <c r="E542" s="190"/>
      <c r="F542" s="190"/>
      <c r="G542" s="190"/>
      <c r="H542" s="1292"/>
      <c r="I542" s="2839"/>
      <c r="J542" s="2839"/>
      <c r="K542" s="2839"/>
      <c r="L542" s="2839"/>
      <c r="M542" s="2839"/>
      <c r="N542" s="1292"/>
      <c r="O542" s="1841"/>
      <c r="P542" s="1842"/>
      <c r="Q542" s="2311"/>
      <c r="R542" s="886"/>
      <c r="S542" s="2417"/>
      <c r="T542" s="886"/>
      <c r="U542" s="886"/>
      <c r="V542" s="886"/>
      <c r="W542" s="886"/>
      <c r="X542" s="886"/>
      <c r="Y542" s="886"/>
      <c r="Z542" s="2323"/>
      <c r="AA542" s="886"/>
      <c r="AB542" s="886"/>
      <c r="AC542" s="887"/>
      <c r="AD542" s="887"/>
      <c r="AE542" s="887"/>
      <c r="AF542" s="887"/>
      <c r="AG542" s="887"/>
      <c r="AH542" s="887"/>
      <c r="AI542" s="887"/>
      <c r="AJ542" s="887"/>
      <c r="AK542" s="887"/>
      <c r="AL542" s="887"/>
    </row>
    <row r="543" spans="2:56" ht="15" customHeight="1" x14ac:dyDescent="0.2">
      <c r="B543" s="2262"/>
      <c r="C543" s="190"/>
      <c r="D543" s="190"/>
      <c r="E543" s="190"/>
      <c r="F543" s="190"/>
      <c r="G543" s="190"/>
      <c r="H543" s="190"/>
      <c r="I543" s="1292"/>
      <c r="J543" s="1714"/>
      <c r="K543" s="1714"/>
      <c r="L543" s="1714"/>
      <c r="M543" s="1714"/>
      <c r="N543" s="190"/>
      <c r="O543" s="1841"/>
      <c r="P543" s="1842"/>
      <c r="R543" s="886"/>
      <c r="S543" s="2417"/>
      <c r="T543" s="886"/>
      <c r="U543" s="886"/>
      <c r="V543" s="886"/>
      <c r="W543" s="886"/>
      <c r="X543" s="886"/>
      <c r="Y543" s="886"/>
      <c r="Z543" s="886"/>
      <c r="AA543" s="886"/>
      <c r="AB543" s="886"/>
      <c r="AC543" s="887"/>
      <c r="AD543" s="887"/>
      <c r="AE543" s="887"/>
      <c r="AF543" s="887"/>
      <c r="AG543" s="887"/>
      <c r="AH543" s="887"/>
      <c r="AI543" s="887"/>
      <c r="AJ543" s="887"/>
      <c r="AK543" s="887"/>
      <c r="AL543" s="887"/>
    </row>
    <row r="544" spans="2:56" ht="15" customHeight="1" x14ac:dyDescent="0.2">
      <c r="B544" s="2262"/>
      <c r="C544" s="190"/>
      <c r="D544" s="190"/>
      <c r="E544" s="190"/>
      <c r="F544" s="190"/>
      <c r="G544" s="190"/>
      <c r="H544" s="190"/>
      <c r="I544" s="2275"/>
      <c r="J544" s="1715"/>
      <c r="K544" s="1715"/>
      <c r="L544" s="1715"/>
      <c r="M544" s="2276"/>
      <c r="N544" s="190"/>
      <c r="O544" s="1841"/>
      <c r="P544" s="1842"/>
      <c r="R544" s="886"/>
      <c r="S544" s="2417"/>
      <c r="T544" s="886"/>
      <c r="U544" s="886"/>
      <c r="V544" s="886"/>
      <c r="W544" s="886"/>
      <c r="X544" s="886"/>
      <c r="Y544" s="886"/>
      <c r="Z544" s="886"/>
      <c r="AA544" s="886"/>
      <c r="AB544" s="886"/>
      <c r="AC544" s="887"/>
      <c r="AD544" s="887"/>
      <c r="AE544" s="887"/>
      <c r="AF544" s="887"/>
      <c r="AG544" s="887"/>
      <c r="AH544" s="887"/>
      <c r="AI544" s="887"/>
      <c r="AJ544" s="887"/>
      <c r="AK544" s="887"/>
      <c r="AL544" s="887"/>
    </row>
    <row r="545" spans="2:38" ht="15.75" customHeight="1" x14ac:dyDescent="0.2">
      <c r="B545" s="2262"/>
      <c r="C545" s="190"/>
      <c r="D545" s="190"/>
      <c r="E545" s="190"/>
      <c r="F545" s="190"/>
      <c r="G545" s="190"/>
      <c r="H545" s="190"/>
      <c r="I545" s="2275"/>
      <c r="J545" s="1715"/>
      <c r="K545" s="1715"/>
      <c r="L545" s="1715"/>
      <c r="M545" s="1715"/>
      <c r="N545" s="190"/>
      <c r="O545" s="1841"/>
      <c r="P545" s="1293"/>
      <c r="Q545" s="886"/>
      <c r="R545" s="886"/>
      <c r="S545" s="886"/>
      <c r="T545" s="886"/>
      <c r="U545" s="886"/>
      <c r="V545" s="886"/>
      <c r="W545" s="886"/>
      <c r="X545" s="886"/>
      <c r="Y545" s="886"/>
      <c r="Z545" s="886"/>
      <c r="AA545" s="886"/>
      <c r="AB545" s="886"/>
      <c r="AC545" s="886"/>
      <c r="AD545" s="886"/>
      <c r="AE545" s="886"/>
      <c r="AF545" s="886"/>
      <c r="AG545" s="886"/>
      <c r="AH545" s="886"/>
      <c r="AI545" s="886"/>
      <c r="AJ545" s="886"/>
      <c r="AK545" s="886"/>
      <c r="AL545" s="887"/>
    </row>
    <row r="546" spans="2:38" x14ac:dyDescent="0.2">
      <c r="B546" s="2262"/>
      <c r="C546" s="190"/>
      <c r="D546" s="190"/>
      <c r="E546" s="190"/>
      <c r="F546" s="190"/>
      <c r="G546" s="190"/>
      <c r="H546" s="190"/>
      <c r="I546" s="2275"/>
      <c r="J546" s="1715"/>
      <c r="K546" s="1715"/>
      <c r="L546" s="1715"/>
      <c r="M546" s="1716"/>
      <c r="N546" s="190"/>
      <c r="O546" s="1841"/>
      <c r="P546" s="2264"/>
      <c r="Q546" s="886"/>
      <c r="R546" s="886"/>
      <c r="S546" s="886"/>
      <c r="T546" s="886"/>
      <c r="U546" s="886"/>
      <c r="V546" s="886"/>
      <c r="W546" s="886"/>
      <c r="X546" s="886"/>
      <c r="Y546" s="886"/>
      <c r="Z546" s="886"/>
      <c r="AA546" s="886"/>
      <c r="AB546" s="886"/>
      <c r="AC546" s="886"/>
      <c r="AD546" s="886"/>
      <c r="AE546" s="886"/>
      <c r="AF546" s="886"/>
      <c r="AG546" s="886"/>
      <c r="AH546" s="886"/>
      <c r="AI546" s="886"/>
      <c r="AJ546" s="886"/>
      <c r="AK546" s="886"/>
      <c r="AL546" s="887"/>
    </row>
    <row r="547" spans="2:38" x14ac:dyDescent="0.2">
      <c r="B547" s="2262"/>
      <c r="C547" s="190"/>
      <c r="D547" s="190"/>
      <c r="E547" s="190"/>
      <c r="F547" s="190"/>
      <c r="G547" s="190"/>
      <c r="H547" s="190"/>
      <c r="I547" s="2275"/>
      <c r="J547" s="1715"/>
      <c r="K547" s="1715"/>
      <c r="L547" s="1715"/>
      <c r="M547" s="1716"/>
      <c r="N547" s="190"/>
      <c r="O547" s="1841"/>
      <c r="P547" s="2264"/>
      <c r="Q547" s="886"/>
      <c r="R547" s="886"/>
      <c r="S547" s="886"/>
      <c r="T547" s="886"/>
      <c r="U547" s="886"/>
      <c r="V547" s="886"/>
      <c r="W547" s="886"/>
      <c r="X547" s="886"/>
      <c r="Y547" s="886"/>
      <c r="Z547" s="886"/>
      <c r="AA547" s="886"/>
      <c r="AB547" s="886"/>
      <c r="AC547" s="886"/>
      <c r="AD547" s="886"/>
      <c r="AE547" s="886"/>
      <c r="AF547" s="886"/>
      <c r="AG547" s="886"/>
      <c r="AH547" s="886"/>
      <c r="AI547" s="886"/>
      <c r="AJ547" s="886"/>
      <c r="AK547" s="886"/>
      <c r="AL547" s="887"/>
    </row>
    <row r="548" spans="2:38" x14ac:dyDescent="0.2">
      <c r="B548" s="2262"/>
      <c r="C548" s="190"/>
      <c r="D548" s="190"/>
      <c r="E548" s="190"/>
      <c r="F548" s="190"/>
      <c r="G548" s="190"/>
      <c r="H548" s="190"/>
      <c r="I548" s="2275"/>
      <c r="J548" s="1715"/>
      <c r="K548" s="1716"/>
      <c r="L548" s="1716"/>
      <c r="M548" s="1716"/>
      <c r="N548" s="190"/>
      <c r="O548" s="1841"/>
      <c r="P548" s="2264"/>
      <c r="Q548" s="886"/>
      <c r="R548" s="886"/>
      <c r="S548" s="886"/>
      <c r="T548" s="886"/>
      <c r="U548" s="886"/>
      <c r="V548" s="886"/>
      <c r="W548" s="886"/>
      <c r="X548" s="886"/>
      <c r="Y548" s="886"/>
      <c r="Z548" s="886"/>
      <c r="AA548" s="886"/>
      <c r="AB548" s="886"/>
      <c r="AC548" s="886"/>
      <c r="AD548" s="886"/>
      <c r="AE548" s="886"/>
      <c r="AF548" s="886"/>
      <c r="AG548" s="886"/>
      <c r="AH548" s="886"/>
      <c r="AI548" s="886"/>
      <c r="AJ548" s="886"/>
      <c r="AK548" s="886"/>
      <c r="AL548" s="887"/>
    </row>
    <row r="549" spans="2:38" x14ac:dyDescent="0.2">
      <c r="B549" s="2262"/>
      <c r="C549" s="190"/>
      <c r="D549" s="190"/>
      <c r="E549" s="190"/>
      <c r="F549" s="190"/>
      <c r="G549" s="190"/>
      <c r="H549" s="190"/>
      <c r="I549" s="2277"/>
      <c r="J549" s="1716"/>
      <c r="K549" s="1715"/>
      <c r="L549" s="1715"/>
      <c r="M549" s="1715"/>
      <c r="N549" s="190"/>
      <c r="O549" s="1841"/>
      <c r="P549" s="2264"/>
      <c r="Q549" s="886"/>
      <c r="R549" s="886"/>
      <c r="S549" s="886"/>
      <c r="T549" s="886"/>
      <c r="U549" s="886"/>
      <c r="V549" s="886"/>
      <c r="W549" s="886"/>
      <c r="X549" s="886"/>
      <c r="Y549" s="886"/>
      <c r="Z549" s="886"/>
      <c r="AA549" s="886"/>
      <c r="AB549" s="886"/>
      <c r="AC549" s="886"/>
      <c r="AD549" s="886"/>
      <c r="AE549" s="886"/>
      <c r="AF549" s="886"/>
      <c r="AG549" s="886"/>
      <c r="AH549" s="886"/>
      <c r="AI549" s="886"/>
      <c r="AJ549" s="886"/>
      <c r="AK549" s="886"/>
      <c r="AL549" s="887"/>
    </row>
    <row r="550" spans="2:38" x14ac:dyDescent="0.2">
      <c r="B550" s="2262"/>
      <c r="C550" s="1292"/>
      <c r="D550" s="1292"/>
      <c r="E550" s="190"/>
      <c r="F550" s="1841"/>
      <c r="G550" s="190"/>
      <c r="H550" s="190"/>
      <c r="I550" s="190"/>
      <c r="J550" s="190"/>
      <c r="K550" s="190"/>
      <c r="L550" s="190"/>
      <c r="M550" s="190"/>
      <c r="N550" s="190"/>
      <c r="O550" s="1841"/>
      <c r="P550" s="2264"/>
      <c r="Q550" s="1583"/>
      <c r="R550" s="886"/>
      <c r="S550" s="886"/>
      <c r="T550" s="886"/>
      <c r="U550" s="886"/>
      <c r="V550" s="886"/>
      <c r="W550" s="886"/>
      <c r="X550" s="886"/>
      <c r="Y550" s="886"/>
      <c r="Z550" s="886"/>
      <c r="AA550" s="886"/>
      <c r="AB550" s="886"/>
      <c r="AC550" s="886"/>
      <c r="AD550" s="886"/>
      <c r="AE550" s="886"/>
      <c r="AF550" s="886"/>
      <c r="AG550" s="886"/>
      <c r="AH550" s="886"/>
      <c r="AI550" s="886"/>
      <c r="AJ550" s="886"/>
      <c r="AK550" s="886"/>
      <c r="AL550" s="887"/>
    </row>
    <row r="551" spans="2:38" x14ac:dyDescent="0.2">
      <c r="B551" s="2262"/>
      <c r="C551" s="1292"/>
      <c r="D551" s="1292"/>
      <c r="E551" s="190"/>
      <c r="F551" s="2263"/>
      <c r="G551" s="190"/>
      <c r="H551" s="190"/>
      <c r="I551" s="190"/>
      <c r="J551" s="190"/>
      <c r="K551" s="190"/>
      <c r="L551" s="190"/>
      <c r="M551" s="190"/>
      <c r="N551" s="190"/>
      <c r="O551" s="1841"/>
      <c r="P551" s="2264"/>
      <c r="Q551" s="1583"/>
      <c r="R551" s="886"/>
      <c r="S551" s="886"/>
      <c r="T551" s="886"/>
      <c r="U551" s="886"/>
      <c r="V551" s="886"/>
      <c r="W551" s="886"/>
      <c r="X551" s="886"/>
      <c r="Y551" s="886"/>
      <c r="Z551" s="886"/>
      <c r="AA551" s="886"/>
      <c r="AB551" s="886"/>
      <c r="AC551" s="886"/>
      <c r="AD551" s="886"/>
      <c r="AE551" s="886"/>
      <c r="AF551" s="886"/>
      <c r="AG551" s="886"/>
      <c r="AH551" s="886"/>
      <c r="AI551" s="886"/>
      <c r="AJ551" s="886"/>
      <c r="AK551" s="886"/>
      <c r="AL551" s="887"/>
    </row>
    <row r="552" spans="2:38" ht="16" thickBot="1" x14ac:dyDescent="0.25">
      <c r="B552" s="2262"/>
      <c r="C552" s="1292"/>
      <c r="D552" s="1292"/>
      <c r="E552" s="190"/>
      <c r="F552" s="1841"/>
      <c r="G552" s="190"/>
      <c r="H552" s="190"/>
      <c r="I552" s="190"/>
      <c r="J552" s="190"/>
      <c r="K552" s="190"/>
      <c r="L552" s="190"/>
      <c r="M552" s="190"/>
      <c r="N552" s="190"/>
      <c r="O552" s="1841"/>
      <c r="P552" s="2264"/>
      <c r="Q552" s="1583"/>
      <c r="R552" s="886"/>
      <c r="S552" s="886"/>
      <c r="T552" s="886"/>
      <c r="U552" s="886"/>
      <c r="V552" s="886"/>
      <c r="W552" s="886"/>
      <c r="X552" s="886"/>
      <c r="Y552" s="886"/>
      <c r="Z552" s="886"/>
      <c r="AA552" s="886"/>
      <c r="AB552" s="886"/>
      <c r="AC552" s="886"/>
      <c r="AD552" s="886"/>
      <c r="AE552" s="886"/>
      <c r="AF552" s="886"/>
      <c r="AG552" s="886"/>
      <c r="AH552" s="886"/>
      <c r="AI552" s="886"/>
      <c r="AJ552" s="886"/>
      <c r="AK552" s="886"/>
      <c r="AL552" s="887"/>
    </row>
    <row r="553" spans="2:38" ht="15.75" customHeight="1" x14ac:dyDescent="0.2">
      <c r="B553" s="2262"/>
      <c r="C553" s="3414" t="s">
        <v>871</v>
      </c>
      <c r="D553" s="3415"/>
      <c r="E553" s="3415"/>
      <c r="F553" s="3415"/>
      <c r="G553" s="3415"/>
      <c r="H553" s="3416"/>
      <c r="I553" s="190"/>
      <c r="J553" s="3417" t="s">
        <v>872</v>
      </c>
      <c r="K553" s="3418"/>
      <c r="L553" s="3418"/>
      <c r="M553" s="3418"/>
      <c r="N553" s="3418"/>
      <c r="O553" s="3419"/>
      <c r="P553" s="2264"/>
      <c r="Q553" s="1583"/>
      <c r="R553" s="886"/>
      <c r="S553" s="886"/>
      <c r="T553" s="886"/>
      <c r="U553" s="886"/>
      <c r="V553" s="886"/>
      <c r="W553" s="886"/>
      <c r="X553" s="886"/>
      <c r="Y553" s="886"/>
      <c r="Z553" s="886"/>
      <c r="AA553" s="886"/>
      <c r="AB553" s="886"/>
      <c r="AC553" s="886"/>
      <c r="AD553" s="886"/>
      <c r="AE553" s="886"/>
      <c r="AF553" s="886"/>
      <c r="AG553" s="886"/>
      <c r="AH553" s="886"/>
      <c r="AI553" s="886"/>
      <c r="AJ553" s="886"/>
      <c r="AK553" s="886"/>
      <c r="AL553" s="887"/>
    </row>
    <row r="554" spans="2:38" ht="15" customHeight="1" x14ac:dyDescent="0.2">
      <c r="B554" s="2262"/>
      <c r="C554" s="3400"/>
      <c r="D554" s="3401"/>
      <c r="E554" s="2286" t="s">
        <v>5203</v>
      </c>
      <c r="F554" s="2286" t="s">
        <v>5204</v>
      </c>
      <c r="G554" s="2286" t="s">
        <v>5759</v>
      </c>
      <c r="H554" s="2418" t="s">
        <v>5760</v>
      </c>
      <c r="I554" s="190"/>
      <c r="J554" s="3402"/>
      <c r="K554" s="3403"/>
      <c r="L554" s="2286" t="s">
        <v>5203</v>
      </c>
      <c r="M554" s="2385" t="s">
        <v>5204</v>
      </c>
      <c r="N554" s="2386" t="s">
        <v>5759</v>
      </c>
      <c r="O554" s="2361" t="s">
        <v>5760</v>
      </c>
      <c r="P554" s="2264"/>
      <c r="Q554" s="1583"/>
      <c r="R554" s="886"/>
      <c r="S554" s="886"/>
      <c r="T554" s="886"/>
      <c r="U554" s="886"/>
      <c r="V554" s="886"/>
      <c r="W554" s="886"/>
      <c r="X554" s="886"/>
      <c r="Y554" s="886"/>
      <c r="Z554" s="886"/>
      <c r="AA554" s="886"/>
      <c r="AB554" s="886"/>
      <c r="AC554" s="886"/>
      <c r="AD554" s="886"/>
      <c r="AE554" s="886"/>
      <c r="AF554" s="886"/>
      <c r="AG554" s="886"/>
      <c r="AH554" s="886"/>
      <c r="AI554" s="886"/>
      <c r="AJ554" s="886"/>
      <c r="AK554" s="886"/>
      <c r="AL554" s="887"/>
    </row>
    <row r="555" spans="2:38" ht="12.75" customHeight="1" x14ac:dyDescent="0.2">
      <c r="B555" s="2262"/>
      <c r="C555" s="3400" t="s">
        <v>873</v>
      </c>
      <c r="D555" s="3401"/>
      <c r="E555" s="2340">
        <v>0.80080000000000007</v>
      </c>
      <c r="F555" s="2340">
        <v>0.76970000000000005</v>
      </c>
      <c r="G555" s="2340">
        <v>0.76789999999999992</v>
      </c>
      <c r="H555" s="2419">
        <v>0.74609999999999999</v>
      </c>
      <c r="I555" s="190"/>
      <c r="J555" s="3402" t="s">
        <v>873</v>
      </c>
      <c r="K555" s="3403"/>
      <c r="L555" s="2340">
        <v>0.87939999999999996</v>
      </c>
      <c r="M555" s="2340">
        <v>0.88200000000000001</v>
      </c>
      <c r="N555" s="2340">
        <v>0.89090000000000003</v>
      </c>
      <c r="O555" s="2420">
        <v>0.85650000000000004</v>
      </c>
      <c r="P555" s="2264"/>
      <c r="Q555" s="1583"/>
      <c r="R555" s="886"/>
      <c r="S555" s="886"/>
      <c r="T555" s="886"/>
      <c r="U555" s="886"/>
      <c r="V555" s="886"/>
      <c r="W555" s="886"/>
      <c r="X555" s="886"/>
      <c r="Y555" s="886"/>
      <c r="Z555" s="886"/>
      <c r="AA555" s="886"/>
      <c r="AB555" s="886"/>
      <c r="AC555" s="886"/>
      <c r="AD555" s="886"/>
      <c r="AE555" s="886"/>
      <c r="AF555" s="886"/>
      <c r="AG555" s="886"/>
      <c r="AH555" s="886"/>
      <c r="AI555" s="886"/>
      <c r="AJ555" s="886"/>
      <c r="AK555" s="886"/>
      <c r="AL555" s="887"/>
    </row>
    <row r="556" spans="2:38" ht="13.5" customHeight="1" x14ac:dyDescent="0.2">
      <c r="B556" s="2262"/>
      <c r="C556" s="3400" t="s">
        <v>874</v>
      </c>
      <c r="D556" s="3401"/>
      <c r="E556" s="2340">
        <v>0.1983</v>
      </c>
      <c r="F556" s="2340">
        <v>0.22960000000000003</v>
      </c>
      <c r="G556" s="2340">
        <v>0.23120000000000002</v>
      </c>
      <c r="H556" s="2419">
        <v>0.25319999999999998</v>
      </c>
      <c r="I556" s="190"/>
      <c r="J556" s="3402" t="s">
        <v>874</v>
      </c>
      <c r="K556" s="3403"/>
      <c r="L556" s="2340">
        <v>0.1203</v>
      </c>
      <c r="M556" s="2340">
        <v>0.11729999999999999</v>
      </c>
      <c r="N556" s="2340">
        <v>0.10830000000000001</v>
      </c>
      <c r="O556" s="2420">
        <v>0.10059999999999998</v>
      </c>
      <c r="P556" s="2264"/>
      <c r="Q556" s="1583"/>
      <c r="R556" s="886"/>
      <c r="S556" s="886"/>
      <c r="T556" s="886"/>
      <c r="U556" s="886"/>
      <c r="V556" s="886"/>
      <c r="W556" s="886"/>
      <c r="X556" s="886"/>
      <c r="Y556" s="886"/>
      <c r="Z556" s="886"/>
      <c r="AA556" s="886"/>
      <c r="AB556" s="886"/>
      <c r="AC556" s="886"/>
      <c r="AD556" s="886"/>
      <c r="AE556" s="886"/>
      <c r="AF556" s="886"/>
      <c r="AG556" s="886"/>
      <c r="AH556" s="886"/>
      <c r="AI556" s="886"/>
      <c r="AJ556" s="886"/>
      <c r="AK556" s="886"/>
      <c r="AL556" s="887"/>
    </row>
    <row r="557" spans="2:38" ht="16" thickBot="1" x14ac:dyDescent="0.25">
      <c r="B557" s="2262"/>
      <c r="C557" s="3404" t="s">
        <v>837</v>
      </c>
      <c r="D557" s="3405"/>
      <c r="E557" s="2421">
        <v>1E-3</v>
      </c>
      <c r="F557" s="2421">
        <v>8.0000000000000004E-4</v>
      </c>
      <c r="G557" s="2421">
        <v>6.9999999999999999E-4</v>
      </c>
      <c r="H557" s="2422">
        <v>7.0000000000000007E-2</v>
      </c>
      <c r="I557" s="190"/>
      <c r="J557" s="3406" t="s">
        <v>837</v>
      </c>
      <c r="K557" s="3407"/>
      <c r="L557" s="2423">
        <v>2.9999999999999997E-4</v>
      </c>
      <c r="M557" s="2423">
        <v>8.0000000000000004E-4</v>
      </c>
      <c r="N557" s="2423">
        <v>8.9999999999999998E-4</v>
      </c>
      <c r="O557" s="2344">
        <v>1E-3</v>
      </c>
      <c r="P557" s="2264"/>
      <c r="Q557" s="1583"/>
      <c r="R557" s="886"/>
      <c r="S557" s="886"/>
      <c r="T557" s="886"/>
      <c r="U557" s="886"/>
      <c r="V557" s="886"/>
      <c r="W557" s="886"/>
      <c r="X557" s="886"/>
      <c r="Y557" s="886"/>
      <c r="Z557" s="886"/>
      <c r="AA557" s="886"/>
      <c r="AB557" s="886"/>
      <c r="AC557" s="886"/>
      <c r="AD557" s="886"/>
      <c r="AE557" s="886"/>
      <c r="AF557" s="886"/>
      <c r="AG557" s="886"/>
      <c r="AH557" s="886"/>
      <c r="AI557" s="886"/>
      <c r="AJ557" s="886"/>
      <c r="AK557" s="886"/>
      <c r="AL557" s="887"/>
    </row>
    <row r="558" spans="2:38" ht="12.75" customHeight="1" x14ac:dyDescent="0.2">
      <c r="B558" s="2262"/>
      <c r="C558" s="190"/>
      <c r="D558" s="2345" t="s">
        <v>875</v>
      </c>
      <c r="E558" s="1292"/>
      <c r="F558" s="190"/>
      <c r="G558" s="190"/>
      <c r="H558" s="2330"/>
      <c r="I558" s="190"/>
      <c r="J558" s="190"/>
      <c r="K558" s="190"/>
      <c r="L558" s="190"/>
      <c r="M558" s="190"/>
      <c r="N558" s="190"/>
      <c r="O558" s="1841"/>
      <c r="P558" s="2424"/>
      <c r="Q558" s="1583"/>
      <c r="R558" s="886"/>
      <c r="S558" s="886"/>
      <c r="T558" s="886"/>
      <c r="U558" s="886"/>
      <c r="V558" s="886"/>
      <c r="W558" s="886"/>
      <c r="X558" s="886"/>
      <c r="Y558" s="886"/>
      <c r="Z558" s="886"/>
      <c r="AA558" s="886"/>
      <c r="AB558" s="886"/>
      <c r="AC558" s="886"/>
      <c r="AD558" s="886"/>
      <c r="AE558" s="886"/>
      <c r="AF558" s="886"/>
      <c r="AG558" s="886"/>
      <c r="AH558" s="886"/>
      <c r="AI558" s="886"/>
      <c r="AJ558" s="886"/>
      <c r="AK558" s="886"/>
      <c r="AL558" s="887"/>
    </row>
    <row r="559" spans="2:38" ht="15.75" customHeight="1" x14ac:dyDescent="0.2">
      <c r="B559" s="2262"/>
      <c r="C559" s="190"/>
      <c r="D559" s="190"/>
      <c r="E559" s="1292"/>
      <c r="F559" s="190"/>
      <c r="G559" s="190"/>
      <c r="H559" s="190"/>
      <c r="I559" s="2330"/>
      <c r="J559" s="2330"/>
      <c r="K559" s="2330"/>
      <c r="L559" s="190"/>
      <c r="M559" s="190"/>
      <c r="N559" s="190"/>
      <c r="O559" s="1841"/>
      <c r="P559" s="2264"/>
      <c r="Q559" s="1583"/>
      <c r="R559" s="886"/>
      <c r="S559" s="886"/>
      <c r="T559" s="886"/>
      <c r="U559" s="886"/>
      <c r="V559" s="886"/>
      <c r="W559" s="886"/>
      <c r="X559" s="886"/>
      <c r="Y559" s="886"/>
      <c r="Z559" s="886"/>
      <c r="AA559" s="886"/>
      <c r="AB559" s="886"/>
      <c r="AC559" s="886"/>
      <c r="AD559" s="886"/>
      <c r="AE559" s="886"/>
      <c r="AF559" s="886"/>
      <c r="AG559" s="886"/>
      <c r="AH559" s="886"/>
      <c r="AI559" s="886"/>
      <c r="AJ559" s="886"/>
      <c r="AK559" s="886"/>
      <c r="AL559" s="887"/>
    </row>
    <row r="560" spans="2:38" ht="16" thickBot="1" x14ac:dyDescent="0.25">
      <c r="B560" s="2266" t="s">
        <v>1674</v>
      </c>
      <c r="C560" s="2267"/>
      <c r="D560" s="2267"/>
      <c r="E560" s="2267"/>
      <c r="F560" s="2378"/>
      <c r="G560" s="2267"/>
      <c r="H560" s="2267"/>
      <c r="I560" s="2267"/>
      <c r="J560" s="2267"/>
      <c r="K560" s="2267"/>
      <c r="L560" s="2267"/>
      <c r="M560" s="2267"/>
      <c r="N560" s="2267"/>
      <c r="O560" s="1841"/>
      <c r="P560" s="2264"/>
      <c r="Q560" s="886"/>
      <c r="R560" s="886"/>
      <c r="S560" s="886"/>
      <c r="T560" s="886"/>
      <c r="U560" s="886"/>
      <c r="V560" s="886"/>
      <c r="W560" s="886"/>
      <c r="X560" s="886"/>
      <c r="Y560" s="886"/>
      <c r="Z560" s="886"/>
      <c r="AA560" s="886"/>
      <c r="AB560" s="886"/>
      <c r="AC560" s="886"/>
      <c r="AD560" s="886"/>
      <c r="AE560" s="886"/>
      <c r="AF560" s="886"/>
      <c r="AG560" s="886"/>
      <c r="AH560" s="886"/>
      <c r="AI560" s="886"/>
      <c r="AJ560" s="886"/>
      <c r="AK560" s="886"/>
      <c r="AL560" s="887"/>
    </row>
    <row r="561" spans="2:42" x14ac:dyDescent="0.2">
      <c r="B561" s="2304"/>
      <c r="C561" s="2305"/>
      <c r="D561" s="2305"/>
      <c r="E561" s="2305"/>
      <c r="F561" s="2425"/>
      <c r="G561" s="2305"/>
      <c r="H561" s="2305"/>
      <c r="I561" s="2305"/>
      <c r="J561" s="2305"/>
      <c r="K561" s="2305"/>
      <c r="L561" s="2305"/>
      <c r="M561" s="2305"/>
      <c r="N561" s="2305"/>
      <c r="O561" s="2416"/>
      <c r="P561" s="2305"/>
      <c r="Q561" s="191"/>
      <c r="R561" s="191"/>
      <c r="S561" s="191"/>
      <c r="T561" s="191"/>
      <c r="W561" s="886"/>
      <c r="X561" s="886"/>
      <c r="Y561" s="886"/>
      <c r="Z561" s="886"/>
      <c r="AA561" s="886"/>
      <c r="AB561" s="886"/>
      <c r="AC561" s="886"/>
      <c r="AD561" s="886"/>
      <c r="AE561" s="886"/>
      <c r="AF561" s="886"/>
      <c r="AG561" s="886"/>
      <c r="AH561" s="886"/>
      <c r="AI561" s="886"/>
      <c r="AJ561" s="886"/>
      <c r="AK561" s="886"/>
      <c r="AL561" s="887"/>
    </row>
    <row r="562" spans="2:42" ht="15" customHeight="1" x14ac:dyDescent="0.2">
      <c r="B562" s="2273"/>
      <c r="C562" s="1292"/>
      <c r="D562" s="1292"/>
      <c r="E562" s="1292"/>
      <c r="F562" s="1292"/>
      <c r="G562" s="1292"/>
      <c r="H562" s="1841"/>
      <c r="I562" s="1292"/>
      <c r="J562" s="1292"/>
      <c r="K562" s="1292"/>
      <c r="L562" s="1841"/>
      <c r="M562" s="1841"/>
      <c r="N562" s="1841"/>
      <c r="O562" s="1842"/>
      <c r="P562" s="1296"/>
      <c r="Q562" s="887"/>
      <c r="R562" s="887"/>
      <c r="S562" s="887"/>
      <c r="T562" s="887"/>
      <c r="U562" s="887"/>
      <c r="V562" s="887"/>
      <c r="W562" s="887"/>
      <c r="X562" s="887"/>
      <c r="Y562" s="886"/>
      <c r="Z562" s="886"/>
      <c r="AA562" s="886"/>
      <c r="AB562" s="886"/>
      <c r="AC562" s="886"/>
      <c r="AD562" s="886"/>
      <c r="AE562" s="886"/>
      <c r="AF562" s="886"/>
      <c r="AG562" s="886"/>
      <c r="AH562" s="886"/>
      <c r="AI562" s="886"/>
      <c r="AJ562" s="886"/>
      <c r="AK562" s="886"/>
      <c r="AL562" s="886"/>
      <c r="AM562" s="886"/>
      <c r="AN562" s="886"/>
      <c r="AO562" s="886"/>
      <c r="AP562" s="886"/>
    </row>
    <row r="563" spans="2:42" ht="12" customHeight="1" x14ac:dyDescent="0.2">
      <c r="B563" s="2273"/>
      <c r="C563" s="1292"/>
      <c r="D563" s="1292"/>
      <c r="E563" s="1292"/>
      <c r="F563" s="1292"/>
      <c r="G563" s="1292"/>
      <c r="H563" s="1841"/>
      <c r="I563" s="1292"/>
      <c r="J563" s="1292"/>
      <c r="K563" s="1292"/>
      <c r="L563" s="1841"/>
      <c r="M563" s="1841"/>
      <c r="N563" s="1841"/>
      <c r="O563" s="1842"/>
      <c r="P563" s="1296"/>
      <c r="Q563" s="887"/>
      <c r="R563" s="887"/>
      <c r="S563" s="1951" t="s">
        <v>4793</v>
      </c>
      <c r="T563" s="1951" t="s">
        <v>4928</v>
      </c>
      <c r="U563" s="887"/>
      <c r="V563" s="887"/>
      <c r="W563" s="887"/>
      <c r="X563" s="887"/>
      <c r="Y563" s="886"/>
      <c r="Z563" s="886"/>
      <c r="AA563" s="886"/>
      <c r="AB563" s="886"/>
      <c r="AC563" s="886"/>
      <c r="AD563" s="886"/>
      <c r="AE563" s="886"/>
      <c r="AF563" s="886"/>
      <c r="AG563" s="886"/>
      <c r="AH563" s="886"/>
      <c r="AI563" s="886"/>
      <c r="AJ563" s="886"/>
      <c r="AK563" s="886"/>
      <c r="AL563" s="886"/>
      <c r="AM563" s="886"/>
      <c r="AN563" s="886"/>
      <c r="AO563" s="886"/>
      <c r="AP563" s="886"/>
    </row>
    <row r="564" spans="2:42" ht="12" customHeight="1" x14ac:dyDescent="0.2">
      <c r="B564" s="2273"/>
      <c r="C564" s="1292"/>
      <c r="D564" s="1292"/>
      <c r="E564" s="1292"/>
      <c r="F564" s="1292"/>
      <c r="G564" s="1292"/>
      <c r="H564" s="1841"/>
      <c r="I564" s="1292"/>
      <c r="J564" s="1292"/>
      <c r="K564" s="1292"/>
      <c r="L564" s="1841"/>
      <c r="M564" s="1841"/>
      <c r="N564" s="1841"/>
      <c r="O564" s="1842"/>
      <c r="P564" s="1296"/>
      <c r="Q564" s="887" t="s">
        <v>125</v>
      </c>
      <c r="R564" s="887">
        <v>1012.06</v>
      </c>
      <c r="S564" s="887">
        <v>1112.7</v>
      </c>
      <c r="T564" s="887">
        <v>1156.3699999999999</v>
      </c>
      <c r="U564" s="887"/>
      <c r="V564" s="887"/>
      <c r="W564" s="887"/>
      <c r="X564" s="887"/>
      <c r="Y564" s="886"/>
      <c r="Z564" s="886"/>
      <c r="AA564" s="886"/>
      <c r="AB564" s="886"/>
      <c r="AC564" s="886"/>
      <c r="AD564" s="886"/>
      <c r="AE564" s="886"/>
      <c r="AF564" s="886"/>
      <c r="AG564" s="886"/>
      <c r="AH564" s="886"/>
      <c r="AI564" s="886"/>
      <c r="AJ564" s="886"/>
      <c r="AK564" s="886"/>
      <c r="AL564" s="886"/>
      <c r="AM564" s="886"/>
      <c r="AN564" s="886"/>
      <c r="AO564" s="886"/>
      <c r="AP564" s="886"/>
    </row>
    <row r="565" spans="2:42" ht="12" customHeight="1" x14ac:dyDescent="0.2">
      <c r="B565" s="2273"/>
      <c r="C565" s="1292"/>
      <c r="D565" s="1292"/>
      <c r="E565" s="1292"/>
      <c r="F565" s="1292"/>
      <c r="G565" s="1292"/>
      <c r="H565" s="1841"/>
      <c r="I565" s="1292"/>
      <c r="J565" s="1292"/>
      <c r="K565" s="1292"/>
      <c r="L565" s="1841"/>
      <c r="M565" s="1841"/>
      <c r="N565" s="1841"/>
      <c r="O565" s="1842"/>
      <c r="P565" s="1296"/>
      <c r="Q565" s="887" t="s">
        <v>126</v>
      </c>
      <c r="R565" s="887">
        <v>12.94</v>
      </c>
      <c r="S565" s="887">
        <v>11.4</v>
      </c>
      <c r="T565" s="887">
        <v>9.7799999999999994</v>
      </c>
      <c r="U565" s="887"/>
      <c r="V565" s="887"/>
      <c r="W565" s="887"/>
      <c r="X565" s="887"/>
      <c r="Y565" s="886"/>
      <c r="Z565" s="886"/>
      <c r="AA565" s="886"/>
      <c r="AB565" s="886"/>
      <c r="AC565" s="887"/>
      <c r="AD565" s="887"/>
      <c r="AE565" s="887"/>
      <c r="AF565" s="887"/>
      <c r="AG565" s="887"/>
      <c r="AH565" s="887"/>
      <c r="AI565" s="887"/>
      <c r="AJ565" s="887"/>
      <c r="AK565" s="887"/>
      <c r="AL565" s="887"/>
      <c r="AM565" s="887"/>
      <c r="AN565" s="886"/>
      <c r="AO565" s="886"/>
      <c r="AP565" s="886"/>
    </row>
    <row r="566" spans="2:42" ht="12" customHeight="1" x14ac:dyDescent="0.2">
      <c r="B566" s="2273"/>
      <c r="C566" s="1292"/>
      <c r="D566" s="1292"/>
      <c r="E566" s="1292"/>
      <c r="F566" s="1292"/>
      <c r="G566" s="1292"/>
      <c r="H566" s="1841"/>
      <c r="I566" s="1292"/>
      <c r="J566" s="1292"/>
      <c r="K566" s="1292"/>
      <c r="L566" s="1841"/>
      <c r="M566" s="1841"/>
      <c r="N566" s="1841"/>
      <c r="O566" s="1842"/>
      <c r="P566" s="1296"/>
      <c r="Q566" s="2426"/>
      <c r="R566" s="2426">
        <f>SUM(R564:R565)</f>
        <v>1025</v>
      </c>
      <c r="S566" s="2426">
        <f>SUM(S564:S565)</f>
        <v>1124.1000000000001</v>
      </c>
      <c r="T566" s="2426">
        <f>SUM(T564:T565)</f>
        <v>1166.1499999999999</v>
      </c>
      <c r="U566" s="2426"/>
      <c r="V566" s="2426"/>
      <c r="W566" s="2426"/>
      <c r="X566" s="887"/>
      <c r="Y566" s="886"/>
      <c r="Z566" s="886"/>
      <c r="AA566" s="886"/>
      <c r="AB566" s="886"/>
      <c r="AC566" s="887"/>
      <c r="AD566" s="887"/>
      <c r="AE566" s="887"/>
      <c r="AF566" s="887"/>
      <c r="AG566" s="887"/>
      <c r="AH566" s="887"/>
      <c r="AI566" s="887"/>
      <c r="AJ566" s="887"/>
      <c r="AK566" s="887"/>
      <c r="AL566" s="887"/>
      <c r="AM566" s="887"/>
      <c r="AN566" s="886"/>
      <c r="AO566" s="886"/>
      <c r="AP566" s="886"/>
    </row>
    <row r="567" spans="2:42" ht="12" customHeight="1" x14ac:dyDescent="0.2">
      <c r="B567" s="2273"/>
      <c r="C567" s="1292"/>
      <c r="D567" s="1292"/>
      <c r="E567" s="1292"/>
      <c r="F567" s="1292"/>
      <c r="G567" s="1292"/>
      <c r="H567" s="1841"/>
      <c r="I567" s="1292"/>
      <c r="J567" s="1292"/>
      <c r="K567" s="1292"/>
      <c r="L567" s="1841"/>
      <c r="M567" s="1841"/>
      <c r="N567" s="1841"/>
      <c r="O567" s="1842"/>
      <c r="P567" s="1296"/>
      <c r="Q567" s="2426"/>
      <c r="R567" s="2426"/>
      <c r="S567" s="2426"/>
      <c r="T567" s="2426"/>
      <c r="U567" s="2426"/>
      <c r="V567" s="2777"/>
      <c r="W567" s="2426"/>
      <c r="X567" s="887"/>
      <c r="Y567" s="886"/>
      <c r="Z567" s="2381"/>
      <c r="AA567" s="886"/>
      <c r="AB567" s="886"/>
      <c r="AC567" s="1951" t="s">
        <v>1643</v>
      </c>
      <c r="AD567" s="887"/>
      <c r="AE567" s="887"/>
      <c r="AF567" s="1951" t="s">
        <v>1792</v>
      </c>
      <c r="AG567" s="887"/>
      <c r="AH567" s="887"/>
      <c r="AI567" s="887"/>
      <c r="AJ567" s="887"/>
      <c r="AK567" s="887"/>
      <c r="AL567" s="887"/>
      <c r="AM567" s="887"/>
      <c r="AN567" s="886"/>
      <c r="AO567" s="886"/>
      <c r="AP567" s="886"/>
    </row>
    <row r="568" spans="2:42" ht="12" customHeight="1" x14ac:dyDescent="0.2">
      <c r="B568" s="2273"/>
      <c r="C568" s="1292"/>
      <c r="D568" s="1292"/>
      <c r="E568" s="1292"/>
      <c r="F568" s="1292"/>
      <c r="G568" s="1292"/>
      <c r="H568" s="1841"/>
      <c r="I568" s="1292"/>
      <c r="J568" s="1292"/>
      <c r="K568" s="1292"/>
      <c r="L568" s="1841"/>
      <c r="M568" s="1841"/>
      <c r="N568" s="1841"/>
      <c r="O568" s="1842"/>
      <c r="P568" s="1296"/>
      <c r="Q568" s="2426"/>
      <c r="R568" s="3522"/>
      <c r="S568" s="2426"/>
      <c r="T568" s="2426"/>
      <c r="U568" s="2426"/>
      <c r="V568" s="2426"/>
      <c r="W568" s="2426"/>
      <c r="X568" s="887"/>
      <c r="Y568" s="1946"/>
      <c r="Z568" s="1946"/>
      <c r="AA568" s="886"/>
      <c r="AB568" s="886"/>
      <c r="AC568" s="887"/>
      <c r="AD568" s="887"/>
      <c r="AE568" s="887"/>
      <c r="AF568" s="887"/>
      <c r="AG568" s="887"/>
      <c r="AH568" s="887"/>
      <c r="AI568" s="887"/>
      <c r="AJ568" s="887"/>
      <c r="AK568" s="887"/>
      <c r="AL568" s="887"/>
      <c r="AM568" s="887"/>
      <c r="AN568" s="886"/>
      <c r="AO568" s="886"/>
      <c r="AP568" s="886"/>
    </row>
    <row r="569" spans="2:42" ht="12" customHeight="1" x14ac:dyDescent="0.2">
      <c r="B569" s="2274"/>
      <c r="C569" s="1292"/>
      <c r="D569" s="1292"/>
      <c r="E569" s="1292"/>
      <c r="F569" s="1292"/>
      <c r="G569" s="1292"/>
      <c r="H569" s="1841"/>
      <c r="I569" s="1292"/>
      <c r="J569" s="1292"/>
      <c r="K569" s="1292"/>
      <c r="L569" s="1841"/>
      <c r="M569" s="1841"/>
      <c r="N569" s="1841"/>
      <c r="O569" s="1842"/>
      <c r="P569" s="1296"/>
      <c r="Q569" s="2426"/>
      <c r="R569" s="3523" t="s">
        <v>125</v>
      </c>
      <c r="S569" s="3523" t="s">
        <v>126</v>
      </c>
      <c r="T569" s="2426"/>
      <c r="U569" s="2426"/>
      <c r="V569" s="2426"/>
      <c r="W569" s="2426"/>
      <c r="X569" s="887"/>
      <c r="Y569" s="1946"/>
      <c r="Z569" s="1946"/>
      <c r="AA569" s="886"/>
      <c r="AB569" s="1946"/>
      <c r="AC569" s="2426" t="s">
        <v>126</v>
      </c>
      <c r="AD569" s="887"/>
      <c r="AE569" s="2426" t="s">
        <v>125</v>
      </c>
      <c r="AF569" s="2426" t="s">
        <v>126</v>
      </c>
      <c r="AG569" s="887"/>
      <c r="AH569" s="887"/>
      <c r="AI569" s="887"/>
      <c r="AJ569" s="887"/>
      <c r="AK569" s="887"/>
      <c r="AL569" s="887"/>
      <c r="AM569" s="887"/>
      <c r="AN569" s="886"/>
      <c r="AO569" s="886"/>
      <c r="AP569" s="886"/>
    </row>
    <row r="570" spans="2:42" ht="12" customHeight="1" x14ac:dyDescent="0.2">
      <c r="B570" s="2274"/>
      <c r="C570" s="1292"/>
      <c r="D570" s="1292"/>
      <c r="E570" s="1292"/>
      <c r="F570" s="1292"/>
      <c r="G570" s="1292"/>
      <c r="H570" s="1841"/>
      <c r="I570" s="1292"/>
      <c r="J570" s="1292"/>
      <c r="K570" s="1292"/>
      <c r="L570" s="1841"/>
      <c r="M570" s="1841"/>
      <c r="N570" s="1841"/>
      <c r="O570" s="1842"/>
      <c r="P570" s="1578"/>
      <c r="Q570" s="2426" t="s">
        <v>329</v>
      </c>
      <c r="R570" s="2426">
        <v>120.98</v>
      </c>
      <c r="S570" s="2426">
        <v>154.05000000000001</v>
      </c>
      <c r="T570" s="2426"/>
      <c r="U570" s="2426">
        <f>R564/$R$566</f>
        <v>0.98737560975609751</v>
      </c>
      <c r="V570" s="2426">
        <f>S564/$S$566</f>
        <v>0.98985855350947416</v>
      </c>
      <c r="W570" s="2426">
        <f>T564/$T$566</f>
        <v>0.99161342880418468</v>
      </c>
      <c r="X570" s="887"/>
      <c r="Y570" s="1946"/>
      <c r="Z570" s="1946"/>
      <c r="AA570" s="886"/>
      <c r="AB570" s="1946"/>
      <c r="AC570" s="2426">
        <v>112</v>
      </c>
      <c r="AD570" s="887"/>
      <c r="AE570" s="2426">
        <v>116</v>
      </c>
      <c r="AF570" s="2426">
        <v>110</v>
      </c>
      <c r="AG570" s="887"/>
      <c r="AH570" s="887"/>
      <c r="AI570" s="887"/>
      <c r="AJ570" s="887"/>
      <c r="AK570" s="887"/>
      <c r="AL570" s="887"/>
      <c r="AM570" s="887"/>
      <c r="AN570" s="886"/>
      <c r="AO570" s="886"/>
      <c r="AP570" s="886"/>
    </row>
    <row r="571" spans="2:42" x14ac:dyDescent="0.2">
      <c r="B571" s="2262"/>
      <c r="C571" s="190"/>
      <c r="D571" s="190"/>
      <c r="E571" s="190"/>
      <c r="F571" s="190"/>
      <c r="G571" s="190"/>
      <c r="H571" s="1292"/>
      <c r="I571" s="2839"/>
      <c r="J571" s="2839"/>
      <c r="K571" s="2839"/>
      <c r="L571" s="2839"/>
      <c r="M571" s="2839"/>
      <c r="N571" s="1292"/>
      <c r="O571" s="1293"/>
      <c r="P571" s="887"/>
      <c r="Q571" s="2426" t="s">
        <v>885</v>
      </c>
      <c r="R571" s="2427">
        <f>S564/$S$566</f>
        <v>0.98985855350947416</v>
      </c>
      <c r="S571" s="2427">
        <f>S565/$S$566</f>
        <v>1.0141446490525754E-2</v>
      </c>
      <c r="T571" s="2426"/>
      <c r="U571" s="2426">
        <f>R565/$R$566</f>
        <v>1.2624390243902439E-2</v>
      </c>
      <c r="V571" s="2426">
        <f>S565/$S$566</f>
        <v>1.0141446490525754E-2</v>
      </c>
      <c r="W571" s="2426">
        <f>T565/$T$566</f>
        <v>8.38657119581529E-3</v>
      </c>
      <c r="X571" s="887"/>
      <c r="Y571" s="2428"/>
      <c r="Z571" s="2428"/>
      <c r="AA571" s="886"/>
      <c r="AB571" s="2428"/>
      <c r="AC571" s="2427">
        <v>0.19406725694460453</v>
      </c>
      <c r="AD571" s="887"/>
      <c r="AE571" s="2427">
        <v>0.80846388650332368</v>
      </c>
      <c r="AF571" s="2427">
        <v>0.19153611349667632</v>
      </c>
      <c r="AG571" s="887"/>
      <c r="AH571" s="887"/>
      <c r="AI571" s="887"/>
      <c r="AJ571" s="887"/>
      <c r="AK571" s="887"/>
      <c r="AL571" s="887"/>
      <c r="AM571" s="887"/>
      <c r="AN571" s="886"/>
      <c r="AO571" s="886"/>
      <c r="AP571" s="886"/>
    </row>
    <row r="572" spans="2:42" x14ac:dyDescent="0.2">
      <c r="B572" s="2262"/>
      <c r="C572" s="190"/>
      <c r="D572" s="190"/>
      <c r="E572" s="190"/>
      <c r="F572" s="190"/>
      <c r="G572" s="190"/>
      <c r="H572" s="190"/>
      <c r="I572" s="1292"/>
      <c r="J572" s="1714"/>
      <c r="K572" s="1714"/>
      <c r="L572" s="1714"/>
      <c r="M572" s="1714"/>
      <c r="N572" s="190"/>
      <c r="O572" s="2264"/>
      <c r="P572" s="887"/>
      <c r="Q572" s="2426"/>
      <c r="R572" s="2426"/>
      <c r="S572" s="2426"/>
      <c r="T572" s="2426"/>
      <c r="U572" s="2426"/>
      <c r="V572" s="2426"/>
      <c r="W572" s="2426"/>
      <c r="X572" s="887"/>
      <c r="Y572" s="1946"/>
      <c r="Z572" s="1946"/>
      <c r="AA572" s="886"/>
      <c r="AB572" s="1946"/>
      <c r="AC572" s="2426"/>
      <c r="AD572" s="887"/>
      <c r="AE572" s="2426"/>
      <c r="AF572" s="2426"/>
      <c r="AG572" s="887"/>
      <c r="AH572" s="887"/>
      <c r="AI572" s="887"/>
      <c r="AJ572" s="887"/>
      <c r="AK572" s="887"/>
      <c r="AL572" s="887"/>
      <c r="AM572" s="887"/>
      <c r="AN572" s="886"/>
      <c r="AO572" s="886"/>
      <c r="AP572" s="886"/>
    </row>
    <row r="573" spans="2:42" x14ac:dyDescent="0.2">
      <c r="B573" s="2262"/>
      <c r="C573" s="190"/>
      <c r="D573" s="190"/>
      <c r="E573" s="190"/>
      <c r="F573" s="190"/>
      <c r="G573" s="190"/>
      <c r="H573" s="190"/>
      <c r="I573" s="2275"/>
      <c r="J573" s="1715"/>
      <c r="K573" s="1715"/>
      <c r="L573" s="1715"/>
      <c r="M573" s="2276"/>
      <c r="N573" s="190"/>
      <c r="O573" s="2264"/>
      <c r="P573" s="887"/>
      <c r="Q573" s="2426"/>
      <c r="R573" s="2426">
        <f>R570*R571</f>
        <v>119.75308780357619</v>
      </c>
      <c r="S573" s="2426">
        <f>S570*S571</f>
        <v>1.5622898318654925</v>
      </c>
      <c r="T573" s="2426"/>
      <c r="U573" s="2426"/>
      <c r="V573" s="2426"/>
      <c r="W573" s="2426"/>
      <c r="X573" s="887"/>
      <c r="Y573" s="1946"/>
      <c r="Z573" s="1946"/>
      <c r="AA573" s="886"/>
      <c r="AB573" s="1946"/>
      <c r="AC573" s="2426">
        <f>AC571*AC570</f>
        <v>21.735532777795708</v>
      </c>
      <c r="AD573" s="887"/>
      <c r="AE573" s="2426">
        <f>AE571*AE570</f>
        <v>93.781810834385553</v>
      </c>
      <c r="AF573" s="2426">
        <f>AF571*AF570</f>
        <v>21.068972484634394</v>
      </c>
      <c r="AG573" s="887"/>
      <c r="AH573" s="887"/>
      <c r="AI573" s="887"/>
      <c r="AJ573" s="887"/>
      <c r="AK573" s="887"/>
      <c r="AL573" s="887"/>
      <c r="AM573" s="887"/>
    </row>
    <row r="574" spans="2:42" x14ac:dyDescent="0.2">
      <c r="B574" s="2262"/>
      <c r="C574" s="190"/>
      <c r="D574" s="190"/>
      <c r="E574" s="190"/>
      <c r="F574" s="190"/>
      <c r="G574" s="190"/>
      <c r="H574" s="190"/>
      <c r="I574" s="2275"/>
      <c r="J574" s="1715"/>
      <c r="K574" s="1715"/>
      <c r="L574" s="1715"/>
      <c r="M574" s="1715"/>
      <c r="N574" s="190"/>
      <c r="O574" s="2264"/>
      <c r="P574" s="887"/>
      <c r="Q574" s="2426"/>
      <c r="R574" s="2426"/>
      <c r="S574" s="2426"/>
      <c r="T574" s="2426"/>
      <c r="U574" s="2426"/>
      <c r="V574" s="2426"/>
      <c r="W574" s="2426"/>
      <c r="X574" s="887"/>
      <c r="Y574" s="1946"/>
      <c r="Z574" s="1946"/>
      <c r="AA574" s="886"/>
      <c r="AB574" s="1946"/>
      <c r="AC574" s="2426"/>
      <c r="AD574" s="887"/>
      <c r="AE574" s="2426"/>
      <c r="AF574" s="2426"/>
      <c r="AG574" s="887"/>
      <c r="AH574" s="887"/>
      <c r="AI574" s="887"/>
      <c r="AJ574" s="887"/>
      <c r="AK574" s="887"/>
      <c r="AL574" s="887"/>
      <c r="AM574" s="887"/>
    </row>
    <row r="575" spans="2:42" x14ac:dyDescent="0.2">
      <c r="B575" s="2262"/>
      <c r="C575" s="190"/>
      <c r="D575" s="190"/>
      <c r="E575" s="190"/>
      <c r="F575" s="190"/>
      <c r="G575" s="190"/>
      <c r="H575" s="190"/>
      <c r="I575" s="2275"/>
      <c r="J575" s="1715"/>
      <c r="K575" s="1715"/>
      <c r="L575" s="1715"/>
      <c r="M575" s="1716"/>
      <c r="N575" s="190"/>
      <c r="O575" s="2264"/>
      <c r="P575" s="1954"/>
      <c r="Q575" s="2426"/>
      <c r="R575" s="2426"/>
      <c r="S575" s="3524"/>
      <c r="T575" s="2426"/>
      <c r="U575" s="2426"/>
      <c r="V575" s="2426"/>
      <c r="W575" s="2426"/>
      <c r="X575" s="887"/>
      <c r="Y575" s="1946"/>
      <c r="Z575" s="1946"/>
      <c r="AA575" s="886"/>
      <c r="AB575" s="1946"/>
      <c r="AC575" s="2426"/>
      <c r="AD575" s="887"/>
      <c r="AE575" s="2426"/>
      <c r="AF575" s="2426"/>
      <c r="AG575" s="887"/>
      <c r="AH575" s="887"/>
      <c r="AI575" s="887"/>
      <c r="AJ575" s="887"/>
      <c r="AK575" s="887"/>
      <c r="AL575" s="887"/>
      <c r="AM575" s="887"/>
    </row>
    <row r="576" spans="2:42" x14ac:dyDescent="0.2">
      <c r="B576" s="2262"/>
      <c r="C576" s="190"/>
      <c r="D576" s="190"/>
      <c r="E576" s="190"/>
      <c r="F576" s="190"/>
      <c r="G576" s="190"/>
      <c r="H576" s="190"/>
      <c r="I576" s="2275"/>
      <c r="J576" s="1715"/>
      <c r="K576" s="1715"/>
      <c r="L576" s="1715"/>
      <c r="M576" s="1716"/>
      <c r="N576" s="190"/>
      <c r="O576" s="2264"/>
      <c r="P576" s="887"/>
      <c r="Q576" s="2426" t="s">
        <v>876</v>
      </c>
      <c r="R576" s="2426"/>
      <c r="S576" s="3525">
        <f>S573+R573</f>
        <v>121.31537763544169</v>
      </c>
      <c r="T576" s="2426"/>
      <c r="U576" s="2426"/>
      <c r="V576" s="2426"/>
      <c r="W576" s="2426"/>
      <c r="X576" s="887"/>
      <c r="Y576" s="1946"/>
      <c r="Z576" s="1946"/>
      <c r="AA576" s="886"/>
      <c r="AB576" s="1946"/>
      <c r="AC576" s="2426">
        <f>AB573+AC573</f>
        <v>21.735532777795708</v>
      </c>
      <c r="AD576" s="887"/>
      <c r="AE576" s="2426"/>
      <c r="AF576" s="2426">
        <f>AE573+AF573</f>
        <v>114.85078331901994</v>
      </c>
      <c r="AG576" s="887"/>
      <c r="AH576" s="887"/>
      <c r="AI576" s="887"/>
      <c r="AJ576" s="887"/>
      <c r="AK576" s="887"/>
      <c r="AL576" s="887"/>
      <c r="AM576" s="887"/>
    </row>
    <row r="577" spans="2:48" x14ac:dyDescent="0.2">
      <c r="B577" s="2262"/>
      <c r="C577" s="190"/>
      <c r="D577" s="190"/>
      <c r="E577" s="190"/>
      <c r="F577" s="190"/>
      <c r="G577" s="190"/>
      <c r="H577" s="190"/>
      <c r="I577" s="2275"/>
      <c r="J577" s="1715"/>
      <c r="K577" s="1716"/>
      <c r="L577" s="1716"/>
      <c r="M577" s="1716"/>
      <c r="N577" s="190"/>
      <c r="O577" s="2264"/>
      <c r="P577" s="887"/>
      <c r="Q577" s="2426"/>
      <c r="R577" s="2426"/>
      <c r="S577" s="2426"/>
      <c r="T577" s="2429"/>
      <c r="U577" s="2429"/>
      <c r="V577" s="2429"/>
      <c r="W577" s="2429"/>
      <c r="X577" s="1296"/>
      <c r="Y577" s="1583"/>
      <c r="Z577" s="886"/>
      <c r="AA577" s="886"/>
      <c r="AB577" s="886"/>
      <c r="AC577" s="887"/>
      <c r="AD577" s="887"/>
      <c r="AE577" s="887"/>
      <c r="AF577" s="887"/>
      <c r="AG577" s="887"/>
      <c r="AH577" s="887"/>
      <c r="AI577" s="887"/>
      <c r="AJ577" s="887"/>
      <c r="AK577" s="887"/>
      <c r="AL577" s="887"/>
      <c r="AM577" s="887"/>
    </row>
    <row r="578" spans="2:48" x14ac:dyDescent="0.2">
      <c r="B578" s="2262"/>
      <c r="C578" s="190"/>
      <c r="D578" s="190"/>
      <c r="E578" s="1292"/>
      <c r="F578" s="1292"/>
      <c r="G578" s="1292"/>
      <c r="H578" s="1292"/>
      <c r="I578" s="1292"/>
      <c r="J578" s="1292"/>
      <c r="K578" s="1292"/>
      <c r="L578" s="1715"/>
      <c r="M578" s="1715"/>
      <c r="N578" s="190"/>
      <c r="O578" s="2264"/>
      <c r="P578" s="887"/>
      <c r="Q578" s="2429"/>
      <c r="R578" s="2426"/>
      <c r="S578" s="2426"/>
      <c r="T578" s="2429"/>
      <c r="U578" s="2429"/>
      <c r="V578" s="2429"/>
      <c r="W578" s="2429"/>
      <c r="X578" s="1296"/>
      <c r="Y578" s="1583"/>
      <c r="Z578" s="886"/>
      <c r="AA578" s="886"/>
      <c r="AB578" s="886"/>
      <c r="AC578" s="887"/>
      <c r="AD578" s="887"/>
      <c r="AE578" s="887"/>
      <c r="AF578" s="887"/>
      <c r="AG578" s="887"/>
      <c r="AH578" s="887"/>
      <c r="AI578" s="887"/>
      <c r="AJ578" s="887"/>
      <c r="AK578" s="887"/>
      <c r="AL578" s="887"/>
      <c r="AM578" s="887"/>
    </row>
    <row r="579" spans="2:48" x14ac:dyDescent="0.2">
      <c r="B579" s="2262"/>
      <c r="C579" s="1292"/>
      <c r="D579" s="1292"/>
      <c r="E579" s="1292"/>
      <c r="F579" s="1292"/>
      <c r="G579" s="1292"/>
      <c r="H579" s="1292"/>
      <c r="I579" s="1292"/>
      <c r="J579" s="1292"/>
      <c r="K579" s="1292"/>
      <c r="L579" s="190"/>
      <c r="M579" s="190"/>
      <c r="N579" s="190"/>
      <c r="O579" s="2264"/>
      <c r="P579" s="887"/>
      <c r="Q579" s="1296"/>
      <c r="R579" s="887"/>
      <c r="S579" s="887"/>
      <c r="T579" s="1296"/>
      <c r="U579" s="1296"/>
      <c r="V579" s="1296"/>
      <c r="W579" s="1296"/>
      <c r="X579" s="1296"/>
      <c r="Y579" s="1583"/>
      <c r="Z579" s="886"/>
      <c r="AA579" s="886"/>
      <c r="AB579" s="886"/>
      <c r="AC579" s="887"/>
      <c r="AD579" s="887"/>
      <c r="AE579" s="887"/>
      <c r="AF579" s="887"/>
      <c r="AG579" s="887"/>
      <c r="AH579" s="887"/>
      <c r="AI579" s="887"/>
      <c r="AJ579" s="887"/>
      <c r="AK579" s="887"/>
      <c r="AL579" s="887"/>
      <c r="AM579" s="887"/>
    </row>
    <row r="580" spans="2:48" ht="16" thickBot="1" x14ac:dyDescent="0.25">
      <c r="B580" s="2262"/>
      <c r="C580" s="1292"/>
      <c r="D580" s="1292"/>
      <c r="E580" s="1292"/>
      <c r="F580" s="1292"/>
      <c r="G580" s="1292"/>
      <c r="H580" s="1292"/>
      <c r="I580" s="1292"/>
      <c r="J580" s="1292"/>
      <c r="K580" s="1292"/>
      <c r="L580" s="190"/>
      <c r="M580" s="190"/>
      <c r="N580" s="190"/>
      <c r="O580" s="2264"/>
      <c r="Q580" s="1292"/>
      <c r="R580" s="191"/>
      <c r="S580" s="191"/>
      <c r="T580" s="1292"/>
      <c r="U580" s="1292"/>
      <c r="V580" s="1292"/>
      <c r="W580" s="1583"/>
      <c r="X580" s="1583"/>
      <c r="Y580" s="1583"/>
      <c r="Z580" s="1583"/>
      <c r="AA580" s="886"/>
      <c r="AB580" s="886"/>
      <c r="AC580" s="1296"/>
      <c r="AD580" s="1296"/>
      <c r="AE580" s="1296"/>
      <c r="AF580" s="887"/>
      <c r="AG580" s="887"/>
      <c r="AH580" s="887"/>
      <c r="AI580" s="887"/>
      <c r="AJ580" s="887"/>
      <c r="AK580" s="887"/>
      <c r="AL580" s="887"/>
      <c r="AM580" s="887"/>
    </row>
    <row r="581" spans="2:48" ht="15.75" customHeight="1" thickBot="1" x14ac:dyDescent="0.25">
      <c r="B581" s="2262"/>
      <c r="C581" s="3408" t="s">
        <v>876</v>
      </c>
      <c r="D581" s="3409"/>
      <c r="E581" s="3409"/>
      <c r="F581" s="3409"/>
      <c r="G581" s="3409"/>
      <c r="H581" s="3409"/>
      <c r="I581" s="3409"/>
      <c r="J581" s="3409"/>
      <c r="K581" s="3409"/>
      <c r="L581" s="3409"/>
      <c r="M581" s="3410"/>
      <c r="O581" s="2264"/>
      <c r="Q581" s="1292"/>
      <c r="R581" s="191"/>
      <c r="S581" s="191"/>
      <c r="T581" s="1292"/>
      <c r="U581" s="1292"/>
      <c r="W581" s="886"/>
      <c r="X581" s="1583"/>
      <c r="Y581" s="886"/>
      <c r="Z581" s="886"/>
      <c r="AA581" s="886"/>
      <c r="AB581" s="886"/>
      <c r="AC581" s="1296"/>
      <c r="AD581" s="887"/>
      <c r="AE581" s="887"/>
      <c r="AF581" s="887"/>
      <c r="AG581" s="887"/>
      <c r="AH581" s="887"/>
      <c r="AI581" s="887"/>
      <c r="AJ581" s="887"/>
      <c r="AK581" s="887"/>
      <c r="AL581" s="887"/>
      <c r="AM581" s="887"/>
    </row>
    <row r="582" spans="2:48" x14ac:dyDescent="0.2">
      <c r="B582" s="2262"/>
      <c r="C582" s="2431"/>
      <c r="D582" s="2432" t="s">
        <v>3645</v>
      </c>
      <c r="E582" s="2432" t="s">
        <v>3934</v>
      </c>
      <c r="F582" s="2432" t="s">
        <v>4341</v>
      </c>
      <c r="G582" s="2432" t="s">
        <v>4366</v>
      </c>
      <c r="H582" s="2432" t="s">
        <v>4713</v>
      </c>
      <c r="I582" s="2432" t="s">
        <v>5202</v>
      </c>
      <c r="J582" s="2432" t="s">
        <v>5203</v>
      </c>
      <c r="K582" s="2432" t="s">
        <v>5204</v>
      </c>
      <c r="L582" s="2432" t="s">
        <v>5759</v>
      </c>
      <c r="M582" s="2418" t="s">
        <v>5760</v>
      </c>
      <c r="N582" s="887"/>
      <c r="O582" s="2317"/>
      <c r="P582" s="886"/>
      <c r="Q582" s="1583"/>
      <c r="R582" s="886"/>
      <c r="S582" s="1583"/>
      <c r="T582" s="1583"/>
      <c r="U582" s="1583"/>
      <c r="V582" s="886"/>
      <c r="W582" s="1583"/>
      <c r="X582" s="1583"/>
      <c r="Y582" s="886"/>
      <c r="Z582" s="1583"/>
      <c r="AA582" s="886"/>
      <c r="AB582" s="886"/>
      <c r="AC582" s="1296"/>
      <c r="AD582" s="887"/>
      <c r="AE582" s="1296"/>
      <c r="AF582" s="887"/>
      <c r="AG582" s="887"/>
      <c r="AH582" s="887"/>
      <c r="AI582" s="887"/>
      <c r="AJ582" s="887"/>
      <c r="AK582" s="887"/>
      <c r="AL582" s="887"/>
      <c r="AM582" s="887"/>
    </row>
    <row r="583" spans="2:48" x14ac:dyDescent="0.2">
      <c r="B583" s="2262"/>
      <c r="C583" s="2433" t="s">
        <v>329</v>
      </c>
      <c r="D583" s="2434">
        <v>125.20585365351559</v>
      </c>
      <c r="E583" s="2434">
        <v>121.36437579133957</v>
      </c>
      <c r="F583" s="2434">
        <v>122.24</v>
      </c>
      <c r="G583" s="2434">
        <v>120.44548928554154</v>
      </c>
      <c r="H583" s="2434">
        <v>125.1802848036691</v>
      </c>
      <c r="I583" s="2434">
        <v>121.31537763544169</v>
      </c>
      <c r="J583" s="2434">
        <v>104.30030424339471</v>
      </c>
      <c r="K583" s="2434">
        <v>83.088090554388373</v>
      </c>
      <c r="L583" s="2434">
        <v>79.916469774309206</v>
      </c>
      <c r="M583" s="2435">
        <v>84.173267645216441</v>
      </c>
      <c r="N583" s="2436">
        <f>M583-L583</f>
        <v>4.2567978709072349</v>
      </c>
      <c r="O583" s="2437"/>
      <c r="P583" s="887"/>
      <c r="Q583" s="3526"/>
      <c r="R583" s="3527"/>
      <c r="S583" s="2544"/>
      <c r="T583" s="1296"/>
      <c r="U583" s="1583"/>
      <c r="V583" s="2438"/>
      <c r="W583" s="2358"/>
      <c r="X583" s="1583"/>
      <c r="Y583" s="2438"/>
      <c r="Z583" s="2358"/>
      <c r="AA583" s="886"/>
      <c r="AC583" s="1292"/>
      <c r="AD583" s="2439"/>
      <c r="AE583" s="2440"/>
    </row>
    <row r="584" spans="2:48" ht="27" customHeight="1" thickBot="1" x14ac:dyDescent="0.25">
      <c r="B584" s="2262"/>
      <c r="C584" s="212" t="s">
        <v>878</v>
      </c>
      <c r="D584" s="2441">
        <v>4.8824359633485113</v>
      </c>
      <c r="E584" s="2442">
        <v>-3.0681296042328912</v>
      </c>
      <c r="F584" s="2442">
        <v>7.2148371624790215E-3</v>
      </c>
      <c r="G584" s="2442">
        <v>-1.4680225085556725E-2</v>
      </c>
      <c r="H584" s="2442">
        <v>3.9310691884049884E-2</v>
      </c>
      <c r="I584" s="2442">
        <v>-3.0874727392488901</v>
      </c>
      <c r="J584" s="2442">
        <v>-14.02548771943658</v>
      </c>
      <c r="K584" s="2442">
        <v>-20.337633569606481</v>
      </c>
      <c r="L584" s="2442">
        <f>(L583/K583-1)*100</f>
        <v>-3.8171785618338006</v>
      </c>
      <c r="M584" s="3528">
        <f>(M583/L583-1)*100</f>
        <v>5.3265589470215424</v>
      </c>
      <c r="N584" s="887">
        <f>N583/L583</f>
        <v>5.3265589470215438E-2</v>
      </c>
      <c r="O584" s="2443"/>
      <c r="P584" s="887"/>
      <c r="Q584" s="1296"/>
      <c r="R584" s="887"/>
      <c r="S584" s="2544"/>
      <c r="T584" s="1296"/>
      <c r="U584" s="1583"/>
      <c r="V584" s="886"/>
      <c r="W584" s="2358"/>
      <c r="X584" s="1583"/>
      <c r="Y584" s="886"/>
      <c r="Z584" s="2358"/>
      <c r="AA584" s="886"/>
      <c r="AB584" s="2444"/>
      <c r="AC584" s="1292"/>
      <c r="AE584" s="2440"/>
      <c r="AG584" s="2444"/>
    </row>
    <row r="585" spans="2:48" ht="13.5" customHeight="1" x14ac:dyDescent="0.2">
      <c r="B585" s="2262"/>
      <c r="C585" s="190"/>
      <c r="D585" s="190"/>
      <c r="E585" s="190"/>
      <c r="F585" s="190"/>
      <c r="G585" s="190"/>
      <c r="H585" s="190"/>
      <c r="I585" s="190"/>
      <c r="J585" s="190"/>
      <c r="K585" s="190"/>
      <c r="L585" s="190"/>
      <c r="M585" s="2323"/>
      <c r="N585" s="2323"/>
      <c r="O585" s="2317"/>
      <c r="P585" s="887"/>
      <c r="Q585" s="1578"/>
      <c r="R585" s="2545"/>
      <c r="S585" s="2546"/>
      <c r="T585" s="1296"/>
      <c r="U585" s="1372"/>
      <c r="V585" s="2438"/>
      <c r="W585" s="1512"/>
      <c r="X585" s="1372"/>
      <c r="Y585" s="2438"/>
      <c r="Z585" s="1512"/>
      <c r="AA585" s="886"/>
      <c r="AC585" s="1285"/>
      <c r="AD585" s="2439"/>
      <c r="AE585" s="1320"/>
    </row>
    <row r="586" spans="2:48" ht="15.75" customHeight="1" x14ac:dyDescent="0.2">
      <c r="B586" s="2262"/>
      <c r="C586" s="190"/>
      <c r="D586" s="190"/>
      <c r="E586" s="1292"/>
      <c r="F586" s="190"/>
      <c r="G586" s="190"/>
      <c r="H586" s="190"/>
      <c r="I586" s="190"/>
      <c r="J586" s="190"/>
      <c r="K586" s="2306"/>
      <c r="L586" s="2306"/>
      <c r="M586" s="2323"/>
      <c r="N586" s="2445"/>
      <c r="O586" s="2317"/>
      <c r="P586" s="886"/>
      <c r="Q586" s="886"/>
      <c r="R586" s="886"/>
      <c r="S586" s="886"/>
      <c r="T586" s="1583"/>
      <c r="U586" s="1583"/>
      <c r="V586" s="1583"/>
      <c r="W586" s="1583"/>
      <c r="X586" s="1583"/>
      <c r="Y586" s="1583"/>
      <c r="Z586" s="886"/>
      <c r="AA586" s="886"/>
    </row>
    <row r="587" spans="2:48" ht="16" thickBot="1" x14ac:dyDescent="0.25">
      <c r="B587" s="2266"/>
      <c r="C587" s="2267"/>
      <c r="D587" s="2267"/>
      <c r="E587" s="2267"/>
      <c r="F587" s="2378"/>
      <c r="G587" s="2267"/>
      <c r="H587" s="2267"/>
      <c r="I587" s="2267"/>
      <c r="J587" s="2267"/>
      <c r="K587" s="2267"/>
      <c r="L587" s="2267"/>
      <c r="M587" s="2446"/>
      <c r="N587" s="2446"/>
      <c r="O587" s="2447"/>
      <c r="P587" s="886"/>
      <c r="Q587" s="886"/>
      <c r="R587" s="886"/>
      <c r="S587" s="886"/>
      <c r="T587" s="1583"/>
      <c r="U587" s="1583"/>
      <c r="V587" s="1292"/>
      <c r="W587" s="1583"/>
      <c r="X587" s="1583"/>
      <c r="Y587" s="1583"/>
      <c r="Z587" s="886"/>
      <c r="AA587" s="886"/>
    </row>
    <row r="588" spans="2:48" x14ac:dyDescent="0.2">
      <c r="B588" s="2304"/>
      <c r="C588" s="2305"/>
      <c r="D588" s="2305"/>
      <c r="E588" s="2305"/>
      <c r="F588" s="2425"/>
      <c r="G588" s="2305"/>
      <c r="H588" s="2305"/>
      <c r="I588" s="2305"/>
      <c r="J588" s="2305"/>
      <c r="K588" s="2305"/>
      <c r="L588" s="2305"/>
      <c r="M588" s="2305"/>
      <c r="N588" s="2305"/>
      <c r="O588" s="2416"/>
      <c r="P588" s="886"/>
      <c r="Q588" s="886"/>
      <c r="R588" s="886"/>
      <c r="S588" s="886"/>
      <c r="T588" s="1583"/>
      <c r="U588" s="1583"/>
      <c r="V588" s="1583"/>
      <c r="W588" s="1583"/>
      <c r="X588" s="1583"/>
      <c r="Y588" s="1583"/>
      <c r="Z588" s="886"/>
      <c r="AA588" s="886"/>
    </row>
    <row r="589" spans="2:48" x14ac:dyDescent="0.2">
      <c r="B589" s="2262"/>
      <c r="C589" s="190"/>
      <c r="D589" s="190"/>
      <c r="E589" s="190"/>
      <c r="F589" s="2345"/>
      <c r="G589" s="190"/>
      <c r="H589" s="190"/>
      <c r="I589" s="190"/>
      <c r="J589" s="190"/>
      <c r="K589" s="190"/>
      <c r="L589" s="190"/>
      <c r="M589" s="190"/>
      <c r="N589" s="190"/>
      <c r="O589" s="2264"/>
      <c r="P589" s="886"/>
      <c r="Q589" s="886"/>
      <c r="R589" s="886"/>
      <c r="S589" s="886"/>
      <c r="T589" s="1583"/>
      <c r="U589" s="1583"/>
      <c r="V589" s="1583"/>
      <c r="W589" s="1583"/>
      <c r="X589" s="1583"/>
      <c r="Y589" s="1583"/>
      <c r="Z589" s="886"/>
      <c r="AA589" s="886"/>
    </row>
    <row r="590" spans="2:48" x14ac:dyDescent="0.2">
      <c r="B590" s="2262"/>
      <c r="C590" s="190"/>
      <c r="D590" s="190"/>
      <c r="E590" s="190"/>
      <c r="F590" s="2345"/>
      <c r="G590" s="190"/>
      <c r="H590" s="190"/>
      <c r="I590" s="190"/>
      <c r="J590" s="190"/>
      <c r="K590" s="190"/>
      <c r="L590" s="190"/>
      <c r="M590" s="190"/>
      <c r="N590" s="190"/>
      <c r="O590" s="2264"/>
      <c r="P590" s="1583"/>
      <c r="Q590" s="1583"/>
      <c r="R590" s="886"/>
      <c r="S590" s="886"/>
      <c r="T590" s="886"/>
      <c r="U590" s="886"/>
      <c r="V590" s="1583"/>
      <c r="W590" s="1583"/>
      <c r="X590" s="1583"/>
      <c r="Y590" s="1583"/>
      <c r="Z590" s="886"/>
      <c r="AA590" s="886"/>
    </row>
    <row r="591" spans="2:48" ht="15" customHeight="1" x14ac:dyDescent="0.2">
      <c r="B591" s="2273"/>
      <c r="C591" s="1292"/>
      <c r="D591" s="1292"/>
      <c r="E591" s="1292"/>
      <c r="F591" s="1292"/>
      <c r="G591" s="1292"/>
      <c r="H591" s="1841"/>
      <c r="I591" s="1292"/>
      <c r="J591" s="1292"/>
      <c r="K591" s="1292"/>
      <c r="L591" s="1841"/>
      <c r="M591" s="1841"/>
      <c r="N591" s="1841"/>
      <c r="O591" s="1842"/>
      <c r="P591" s="1583"/>
      <c r="Q591" s="886"/>
      <c r="R591" s="886"/>
      <c r="S591" s="886"/>
      <c r="T591" s="886"/>
      <c r="U591" s="886"/>
      <c r="V591" s="2448"/>
      <c r="W591" s="886"/>
      <c r="X591" s="886"/>
      <c r="Y591" s="1583"/>
      <c r="Z591" s="886"/>
      <c r="AA591" s="886"/>
      <c r="AJ591" s="886"/>
      <c r="AK591" s="886"/>
      <c r="AL591" s="886"/>
      <c r="AM591" s="886"/>
      <c r="AN591" s="886"/>
      <c r="AO591" s="886"/>
      <c r="AP591" s="886"/>
      <c r="AQ591" s="886"/>
      <c r="AR591" s="886"/>
      <c r="AS591" s="886"/>
      <c r="AT591" s="886"/>
      <c r="AU591" s="886"/>
      <c r="AV591" s="886"/>
    </row>
    <row r="592" spans="2:48" ht="12" customHeight="1" x14ac:dyDescent="0.2">
      <c r="B592" s="2273"/>
      <c r="C592" s="1292"/>
      <c r="D592" s="1292"/>
      <c r="E592" s="1292"/>
      <c r="F592" s="1292"/>
      <c r="G592" s="1292"/>
      <c r="H592" s="1841"/>
      <c r="I592" s="1292"/>
      <c r="J592" s="1292"/>
      <c r="K592" s="1292"/>
      <c r="L592" s="1841"/>
      <c r="M592" s="1841"/>
      <c r="N592" s="1841"/>
      <c r="O592" s="1842"/>
      <c r="P592" s="1583"/>
      <c r="Q592" s="886"/>
      <c r="R592" s="886"/>
      <c r="S592" s="886"/>
      <c r="T592" s="886"/>
      <c r="U592" s="886"/>
      <c r="V592" s="2448"/>
      <c r="W592" s="886"/>
      <c r="X592" s="1583"/>
      <c r="Y592" s="1583"/>
      <c r="Z592" s="886"/>
      <c r="AA592" s="886"/>
      <c r="AJ592" s="886"/>
      <c r="AK592" s="886"/>
      <c r="AL592" s="886"/>
      <c r="AM592" s="886"/>
      <c r="AN592" s="886"/>
      <c r="AO592" s="886"/>
      <c r="AP592" s="886"/>
      <c r="AQ592" s="886"/>
      <c r="AR592" s="886"/>
      <c r="AS592" s="886"/>
      <c r="AT592" s="886"/>
      <c r="AU592" s="886"/>
      <c r="AV592" s="886"/>
    </row>
    <row r="593" spans="2:48" ht="12" customHeight="1" x14ac:dyDescent="0.2">
      <c r="B593" s="2273"/>
      <c r="C593" s="1292"/>
      <c r="D593" s="1292"/>
      <c r="E593" s="1292"/>
      <c r="F593" s="1292"/>
      <c r="G593" s="1292"/>
      <c r="H593" s="1841"/>
      <c r="I593" s="1292"/>
      <c r="J593" s="1292"/>
      <c r="K593" s="1292"/>
      <c r="L593" s="1841"/>
      <c r="M593" s="1841"/>
      <c r="N593" s="1841"/>
      <c r="O593" s="1842"/>
      <c r="P593" s="1583"/>
      <c r="Q593" s="886"/>
      <c r="R593" s="886"/>
      <c r="S593" s="886"/>
      <c r="T593" s="886"/>
      <c r="U593" s="886"/>
      <c r="V593" s="2448"/>
      <c r="W593" s="2438"/>
      <c r="X593" s="2358"/>
      <c r="Y593" s="1583"/>
      <c r="Z593" s="886"/>
      <c r="AA593" s="886"/>
      <c r="AJ593" s="886"/>
      <c r="AK593" s="886"/>
      <c r="AL593" s="886"/>
      <c r="AM593" s="886"/>
      <c r="AN593" s="886"/>
      <c r="AO593" s="886"/>
      <c r="AP593" s="886"/>
      <c r="AQ593" s="886"/>
      <c r="AR593" s="886"/>
      <c r="AS593" s="886"/>
      <c r="AT593" s="886"/>
      <c r="AU593" s="886"/>
      <c r="AV593" s="886"/>
    </row>
    <row r="594" spans="2:48" ht="12" customHeight="1" x14ac:dyDescent="0.2">
      <c r="B594" s="2273"/>
      <c r="C594" s="1292"/>
      <c r="D594" s="1292"/>
      <c r="E594" s="1292"/>
      <c r="F594" s="1292"/>
      <c r="G594" s="1292"/>
      <c r="H594" s="1841"/>
      <c r="I594" s="1292"/>
      <c r="J594" s="1292"/>
      <c r="K594" s="1292"/>
      <c r="L594" s="1841"/>
      <c r="M594" s="1841"/>
      <c r="N594" s="1841"/>
      <c r="O594" s="1842"/>
      <c r="P594" s="1583"/>
      <c r="Q594" s="886"/>
      <c r="R594" s="886"/>
      <c r="S594" s="886"/>
      <c r="T594" s="886"/>
      <c r="U594" s="886"/>
      <c r="V594" s="2449"/>
      <c r="W594" s="1946"/>
      <c r="X594" s="886"/>
      <c r="Y594" s="1583"/>
      <c r="Z594" s="1955"/>
      <c r="AA594" s="2449"/>
      <c r="AB594" s="2450"/>
      <c r="AD594" s="2451"/>
      <c r="AE594" s="2450"/>
      <c r="AG594" s="2451"/>
      <c r="AH594" s="2450"/>
      <c r="AJ594" s="886"/>
      <c r="AK594" s="886"/>
      <c r="AL594" s="886"/>
      <c r="AM594" s="886"/>
      <c r="AN594" s="886"/>
      <c r="AO594" s="886"/>
      <c r="AP594" s="886"/>
      <c r="AQ594" s="886"/>
      <c r="AR594" s="886"/>
      <c r="AS594" s="886"/>
      <c r="AT594" s="886"/>
      <c r="AU594" s="886"/>
      <c r="AV594" s="886"/>
    </row>
    <row r="595" spans="2:48" ht="12" customHeight="1" x14ac:dyDescent="0.2">
      <c r="B595" s="2273"/>
      <c r="C595" s="1292"/>
      <c r="D595" s="1292"/>
      <c r="E595" s="1292"/>
      <c r="F595" s="1292"/>
      <c r="G595" s="1292"/>
      <c r="H595" s="1841"/>
      <c r="I595" s="1292"/>
      <c r="J595" s="1292"/>
      <c r="K595" s="1292"/>
      <c r="L595" s="1841"/>
      <c r="M595" s="1841"/>
      <c r="N595" s="1841"/>
      <c r="O595" s="1842"/>
      <c r="P595" s="1583"/>
      <c r="Q595" s="886"/>
      <c r="R595" s="886"/>
      <c r="S595" s="886"/>
      <c r="T595" s="886"/>
      <c r="U595" s="886"/>
      <c r="V595" s="1946"/>
      <c r="W595" s="1946"/>
      <c r="X595" s="886"/>
      <c r="Y595" s="1583"/>
      <c r="Z595" s="886"/>
      <c r="AA595" s="1946"/>
      <c r="AB595" s="2450"/>
      <c r="AD595" s="2450"/>
      <c r="AE595" s="2450"/>
      <c r="AG595" s="2450"/>
      <c r="AH595" s="2450"/>
      <c r="AJ595" s="886"/>
      <c r="AK595" s="886"/>
      <c r="AL595" s="886"/>
      <c r="AM595" s="886"/>
      <c r="AN595" s="886"/>
      <c r="AO595" s="886"/>
      <c r="AP595" s="886"/>
      <c r="AQ595" s="886"/>
      <c r="AR595" s="886"/>
      <c r="AS595" s="886"/>
      <c r="AT595" s="886"/>
      <c r="AU595" s="886"/>
      <c r="AV595" s="886"/>
    </row>
    <row r="596" spans="2:48" ht="12" customHeight="1" x14ac:dyDescent="0.2">
      <c r="B596" s="2273"/>
      <c r="C596" s="1292"/>
      <c r="D596" s="1292"/>
      <c r="E596" s="1292"/>
      <c r="F596" s="1292"/>
      <c r="G596" s="1292"/>
      <c r="H596" s="1841"/>
      <c r="I596" s="1292"/>
      <c r="J596" s="1292"/>
      <c r="K596" s="1292"/>
      <c r="L596" s="1841"/>
      <c r="M596" s="1841"/>
      <c r="N596" s="1841"/>
      <c r="O596" s="1842"/>
      <c r="P596" s="1583"/>
      <c r="Q596" s="886"/>
      <c r="R596" s="886"/>
      <c r="S596" s="886"/>
      <c r="T596" s="886"/>
      <c r="U596" s="886"/>
      <c r="V596" s="1946"/>
      <c r="W596" s="1946"/>
      <c r="X596" s="886"/>
      <c r="Y596" s="1583"/>
      <c r="Z596" s="886"/>
      <c r="AA596" s="1946"/>
      <c r="AB596" s="2450"/>
      <c r="AD596" s="2450"/>
      <c r="AE596" s="2450"/>
      <c r="AG596" s="2450"/>
      <c r="AH596" s="2450"/>
      <c r="AJ596" s="886"/>
      <c r="AK596" s="886"/>
      <c r="AL596" s="886"/>
      <c r="AM596" s="886"/>
      <c r="AN596" s="886"/>
      <c r="AO596" s="886"/>
      <c r="AP596" s="886"/>
      <c r="AQ596" s="886"/>
      <c r="AR596" s="886"/>
      <c r="AS596" s="886"/>
      <c r="AT596" s="886"/>
      <c r="AU596" s="886"/>
      <c r="AV596" s="886"/>
    </row>
    <row r="597" spans="2:48" ht="12" customHeight="1" x14ac:dyDescent="0.2">
      <c r="B597" s="2273"/>
      <c r="C597" s="1292"/>
      <c r="D597" s="1292"/>
      <c r="E597" s="1292"/>
      <c r="F597" s="1292"/>
      <c r="G597" s="1292"/>
      <c r="H597" s="1841"/>
      <c r="I597" s="1292"/>
      <c r="J597" s="1292"/>
      <c r="K597" s="1292"/>
      <c r="L597" s="1841"/>
      <c r="M597" s="1841"/>
      <c r="N597" s="1841"/>
      <c r="O597" s="1842"/>
      <c r="P597" s="1583"/>
      <c r="Q597" s="886"/>
      <c r="R597" s="886"/>
      <c r="S597" s="886"/>
      <c r="T597" s="886"/>
      <c r="U597" s="886"/>
      <c r="V597" s="1946"/>
      <c r="W597" s="1946"/>
      <c r="X597" s="886"/>
      <c r="Y597" s="1583"/>
      <c r="Z597" s="886"/>
      <c r="AA597" s="1946"/>
      <c r="AB597" s="2450"/>
      <c r="AD597" s="2450"/>
      <c r="AE597" s="2450"/>
      <c r="AG597" s="2450"/>
      <c r="AH597" s="2450"/>
      <c r="AJ597" s="886"/>
      <c r="AK597" s="886"/>
      <c r="AL597" s="886"/>
      <c r="AM597" s="886"/>
      <c r="AN597" s="886"/>
    </row>
    <row r="598" spans="2:48" ht="12" customHeight="1" x14ac:dyDescent="0.2">
      <c r="B598" s="2274"/>
      <c r="C598" s="1292"/>
      <c r="D598" s="1292"/>
      <c r="E598" s="1292"/>
      <c r="F598" s="1292"/>
      <c r="G598" s="1292"/>
      <c r="H598" s="1841"/>
      <c r="I598" s="1292"/>
      <c r="J598" s="1292"/>
      <c r="K598" s="1292"/>
      <c r="L598" s="1841"/>
      <c r="M598" s="1841"/>
      <c r="N598" s="1841"/>
      <c r="O598" s="1842"/>
      <c r="P598" s="1583"/>
      <c r="Q598" s="886"/>
      <c r="R598" s="886"/>
      <c r="S598" s="886"/>
      <c r="T598" s="886"/>
      <c r="U598" s="886"/>
      <c r="V598" s="2428"/>
      <c r="W598" s="2428"/>
      <c r="X598" s="886"/>
      <c r="Y598" s="1583"/>
      <c r="Z598" s="886"/>
      <c r="AA598" s="2428"/>
      <c r="AB598" s="2452"/>
      <c r="AD598" s="2452"/>
      <c r="AE598" s="2452"/>
      <c r="AG598" s="2452"/>
      <c r="AH598" s="2452"/>
      <c r="AJ598" s="886"/>
      <c r="AK598" s="886"/>
      <c r="AL598" s="886"/>
      <c r="AM598" s="886"/>
      <c r="AN598" s="886"/>
    </row>
    <row r="599" spans="2:48" ht="12" customHeight="1" x14ac:dyDescent="0.2">
      <c r="B599" s="2274"/>
      <c r="C599" s="1292"/>
      <c r="D599" s="1292"/>
      <c r="E599" s="1292"/>
      <c r="F599" s="1292"/>
      <c r="G599" s="1292"/>
      <c r="H599" s="1841"/>
      <c r="I599" s="1292"/>
      <c r="J599" s="1292"/>
      <c r="K599" s="1292"/>
      <c r="L599" s="1841"/>
      <c r="M599" s="1841"/>
      <c r="N599" s="1841"/>
      <c r="O599" s="1842"/>
      <c r="P599" s="1285"/>
      <c r="Q599" s="191"/>
      <c r="R599" s="191"/>
      <c r="S599" s="191"/>
      <c r="T599" s="191"/>
      <c r="V599" s="1946"/>
      <c r="W599" s="1946"/>
      <c r="X599" s="886"/>
      <c r="Y599" s="1583"/>
      <c r="Z599" s="886"/>
      <c r="AA599" s="1946"/>
      <c r="AB599" s="2450"/>
      <c r="AD599" s="2450"/>
      <c r="AE599" s="2450"/>
      <c r="AG599" s="2450"/>
      <c r="AH599" s="2450"/>
      <c r="AJ599" s="886"/>
      <c r="AK599" s="886"/>
      <c r="AL599" s="886"/>
      <c r="AM599" s="886"/>
      <c r="AN599" s="886"/>
    </row>
    <row r="600" spans="2:48" x14ac:dyDescent="0.2">
      <c r="B600" s="2262"/>
      <c r="C600" s="190"/>
      <c r="D600" s="190"/>
      <c r="E600" s="190"/>
      <c r="F600" s="190"/>
      <c r="G600" s="190"/>
      <c r="H600" s="1292"/>
      <c r="I600" s="2839"/>
      <c r="J600" s="2839"/>
      <c r="K600" s="2839"/>
      <c r="L600" s="2839"/>
      <c r="M600" s="2839"/>
      <c r="N600" s="1292"/>
      <c r="O600" s="1293"/>
      <c r="Q600" s="191"/>
      <c r="R600" s="191"/>
      <c r="S600" s="191"/>
      <c r="T600" s="191"/>
      <c r="V600" s="1946"/>
      <c r="W600" s="1946"/>
      <c r="X600" s="886"/>
      <c r="Y600" s="886"/>
      <c r="Z600" s="886"/>
      <c r="AA600" s="1946"/>
      <c r="AB600" s="2450"/>
      <c r="AD600" s="2450"/>
      <c r="AE600" s="2450"/>
      <c r="AG600" s="2450"/>
      <c r="AH600" s="2450"/>
      <c r="AJ600" s="886"/>
      <c r="AK600" s="886"/>
      <c r="AL600" s="886"/>
      <c r="AM600" s="886"/>
      <c r="AN600" s="886"/>
    </row>
    <row r="601" spans="2:48" x14ac:dyDescent="0.2">
      <c r="B601" s="2262"/>
      <c r="C601" s="190"/>
      <c r="D601" s="190"/>
      <c r="E601" s="190"/>
      <c r="F601" s="190"/>
      <c r="G601" s="190"/>
      <c r="H601" s="190"/>
      <c r="I601" s="1292"/>
      <c r="J601" s="1714"/>
      <c r="K601" s="1714"/>
      <c r="L601" s="1714"/>
      <c r="M601" s="1714"/>
      <c r="N601" s="190"/>
      <c r="O601" s="2264"/>
      <c r="Q601" s="191"/>
      <c r="R601" s="191"/>
      <c r="S601" s="191"/>
      <c r="T601" s="191"/>
      <c r="V601" s="1946"/>
      <c r="W601" s="1946"/>
      <c r="X601" s="886"/>
      <c r="Y601" s="886"/>
      <c r="Z601" s="886"/>
      <c r="AA601" s="1946"/>
      <c r="AB601" s="2450"/>
      <c r="AD601" s="2450"/>
      <c r="AE601" s="2450"/>
      <c r="AG601" s="2450"/>
      <c r="AH601" s="2450"/>
      <c r="AJ601" s="886"/>
      <c r="AK601" s="886"/>
      <c r="AL601" s="886"/>
      <c r="AM601" s="886"/>
      <c r="AN601" s="886"/>
    </row>
    <row r="602" spans="2:48" x14ac:dyDescent="0.2">
      <c r="B602" s="2262"/>
      <c r="C602" s="190"/>
      <c r="D602" s="190"/>
      <c r="E602" s="190"/>
      <c r="F602" s="190"/>
      <c r="G602" s="190"/>
      <c r="H602" s="190"/>
      <c r="I602" s="2275"/>
      <c r="J602" s="1715"/>
      <c r="K602" s="1715"/>
      <c r="L602" s="1715"/>
      <c r="M602" s="2276"/>
      <c r="N602" s="190"/>
      <c r="O602" s="2264"/>
      <c r="Q602" s="191"/>
      <c r="R602" s="191"/>
      <c r="S602" s="191"/>
      <c r="T602" s="191"/>
      <c r="V602" s="1946"/>
      <c r="W602" s="1946"/>
      <c r="X602" s="886"/>
      <c r="Y602" s="886"/>
      <c r="Z602" s="886"/>
      <c r="AA602" s="1946"/>
      <c r="AB602" s="2450"/>
      <c r="AD602" s="2450"/>
      <c r="AE602" s="2450"/>
      <c r="AG602" s="2450"/>
      <c r="AH602" s="2450"/>
      <c r="AJ602" s="886"/>
      <c r="AK602" s="886"/>
      <c r="AL602" s="886"/>
      <c r="AM602" s="886"/>
      <c r="AN602" s="886"/>
    </row>
    <row r="603" spans="2:48" x14ac:dyDescent="0.2">
      <c r="B603" s="2262"/>
      <c r="C603" s="190"/>
      <c r="D603" s="190"/>
      <c r="E603" s="190"/>
      <c r="F603" s="190"/>
      <c r="G603" s="190"/>
      <c r="H603" s="190"/>
      <c r="I603" s="2275"/>
      <c r="J603" s="1715"/>
      <c r="K603" s="1715"/>
      <c r="L603" s="1715"/>
      <c r="M603" s="1715"/>
      <c r="N603" s="190"/>
      <c r="O603" s="2264"/>
      <c r="P603" s="1292"/>
      <c r="Q603" s="2450"/>
      <c r="R603" s="2450"/>
      <c r="S603" s="2450"/>
      <c r="T603" s="2450"/>
      <c r="U603" s="2450"/>
      <c r="V603" s="1946"/>
      <c r="W603" s="1946"/>
      <c r="X603" s="886"/>
      <c r="Y603" s="886"/>
      <c r="Z603" s="886"/>
      <c r="AA603" s="1946"/>
      <c r="AB603" s="2450"/>
      <c r="AD603" s="2450"/>
      <c r="AE603" s="2450"/>
      <c r="AG603" s="2450"/>
      <c r="AH603" s="2450"/>
      <c r="AJ603" s="886"/>
      <c r="AK603" s="886"/>
      <c r="AL603" s="886"/>
      <c r="AM603" s="886"/>
      <c r="AN603" s="886"/>
    </row>
    <row r="604" spans="2:48" x14ac:dyDescent="0.2">
      <c r="B604" s="2262"/>
      <c r="C604" s="190"/>
      <c r="D604" s="190"/>
      <c r="E604" s="190"/>
      <c r="F604" s="190"/>
      <c r="G604" s="190"/>
      <c r="H604" s="190"/>
      <c r="I604" s="2275"/>
      <c r="J604" s="1715"/>
      <c r="K604" s="1715"/>
      <c r="L604" s="1715"/>
      <c r="M604" s="1716"/>
      <c r="N604" s="190"/>
      <c r="O604" s="2264"/>
      <c r="P604" s="1296"/>
      <c r="Q604" s="2426"/>
      <c r="R604" s="2426"/>
      <c r="S604" s="2426"/>
      <c r="T604" s="2426"/>
      <c r="U604" s="3529"/>
      <c r="V604" s="2430"/>
      <c r="W604" s="2430"/>
      <c r="X604" s="1583"/>
      <c r="Y604" s="886"/>
      <c r="Z604" s="886"/>
      <c r="AA604" s="886"/>
      <c r="AJ604" s="886"/>
      <c r="AK604" s="886"/>
      <c r="AL604" s="886"/>
      <c r="AM604" s="886"/>
      <c r="AN604" s="886"/>
    </row>
    <row r="605" spans="2:48" x14ac:dyDescent="0.2">
      <c r="B605" s="2262"/>
      <c r="C605" s="190"/>
      <c r="D605" s="190"/>
      <c r="E605" s="190"/>
      <c r="F605" s="190"/>
      <c r="G605" s="190"/>
      <c r="H605" s="190"/>
      <c r="I605" s="2275"/>
      <c r="J605" s="1715"/>
      <c r="K605" s="1715"/>
      <c r="L605" s="1715"/>
      <c r="M605" s="1716"/>
      <c r="N605" s="190"/>
      <c r="O605" s="2264"/>
      <c r="P605" s="1296"/>
      <c r="Q605" s="2426"/>
      <c r="R605" s="3522"/>
      <c r="S605" s="2426"/>
      <c r="T605" s="2426"/>
      <c r="U605" s="3530"/>
      <c r="V605" s="2453"/>
      <c r="W605" s="886"/>
      <c r="X605" s="886"/>
      <c r="Y605" s="886"/>
      <c r="Z605" s="886"/>
      <c r="AA605" s="886"/>
      <c r="AJ605" s="886"/>
      <c r="AK605" s="886"/>
      <c r="AL605" s="886"/>
      <c r="AM605" s="886"/>
      <c r="AN605" s="886"/>
    </row>
    <row r="606" spans="2:48" x14ac:dyDescent="0.2">
      <c r="B606" s="2262"/>
      <c r="C606" s="190"/>
      <c r="D606" s="190"/>
      <c r="E606" s="190"/>
      <c r="F606" s="190"/>
      <c r="G606" s="190"/>
      <c r="H606" s="190"/>
      <c r="I606" s="2275"/>
      <c r="J606" s="1715"/>
      <c r="K606" s="1716"/>
      <c r="L606" s="1716"/>
      <c r="M606" s="1716"/>
      <c r="N606" s="190"/>
      <c r="O606" s="2264"/>
      <c r="P606" s="1296"/>
      <c r="Q606" s="2426"/>
      <c r="R606" s="2426" t="s">
        <v>125</v>
      </c>
      <c r="S606" s="2426" t="s">
        <v>126</v>
      </c>
      <c r="T606" s="2426"/>
      <c r="U606" s="3530"/>
      <c r="V606" s="2453"/>
      <c r="W606" s="886"/>
      <c r="X606" s="886"/>
      <c r="Y606" s="886"/>
      <c r="Z606" s="886"/>
      <c r="AA606" s="886"/>
      <c r="AJ606" s="886"/>
      <c r="AK606" s="886"/>
      <c r="AL606" s="886"/>
      <c r="AM606" s="886"/>
      <c r="AN606" s="886"/>
    </row>
    <row r="607" spans="2:48" x14ac:dyDescent="0.2">
      <c r="B607" s="2262"/>
      <c r="C607" s="190"/>
      <c r="D607" s="190"/>
      <c r="E607" s="1292"/>
      <c r="F607" s="1292"/>
      <c r="G607" s="1292"/>
      <c r="H607" s="1292"/>
      <c r="I607" s="1292"/>
      <c r="J607" s="1292"/>
      <c r="K607" s="1292"/>
      <c r="L607" s="1715"/>
      <c r="M607" s="1715"/>
      <c r="N607" s="190"/>
      <c r="O607" s="2264"/>
      <c r="P607" s="1578"/>
      <c r="Q607" s="2426" t="s">
        <v>1348</v>
      </c>
      <c r="R607" s="2426">
        <v>366</v>
      </c>
      <c r="S607" s="2426">
        <v>269</v>
      </c>
      <c r="T607" s="2426"/>
      <c r="U607" s="3530"/>
      <c r="V607" s="2453"/>
      <c r="W607" s="886"/>
      <c r="X607" s="886"/>
      <c r="Y607" s="886"/>
      <c r="Z607" s="886"/>
      <c r="AA607" s="886"/>
      <c r="AJ607" s="886"/>
      <c r="AK607" s="886"/>
      <c r="AL607" s="886"/>
      <c r="AM607" s="886"/>
      <c r="AN607" s="886"/>
    </row>
    <row r="608" spans="2:48" x14ac:dyDescent="0.2">
      <c r="B608" s="2262"/>
      <c r="C608" s="1292"/>
      <c r="D608" s="1292"/>
      <c r="E608" s="1292"/>
      <c r="F608" s="1292"/>
      <c r="G608" s="1292"/>
      <c r="H608" s="1292"/>
      <c r="I608" s="1292"/>
      <c r="J608" s="1292"/>
      <c r="K608" s="1292"/>
      <c r="L608" s="190"/>
      <c r="M608" s="190"/>
      <c r="N608" s="190"/>
      <c r="O608" s="2264"/>
      <c r="P608" s="887"/>
      <c r="Q608" s="2426" t="s">
        <v>885</v>
      </c>
      <c r="R608" s="2427">
        <v>0.98737560975609751</v>
      </c>
      <c r="S608" s="2427">
        <v>1.2624390243902439E-2</v>
      </c>
      <c r="T608" s="2426"/>
      <c r="V608" s="886"/>
      <c r="W608" s="886"/>
      <c r="X608" s="886"/>
      <c r="Y608" s="886"/>
      <c r="Z608" s="886"/>
      <c r="AA608" s="886"/>
      <c r="AJ608" s="886"/>
      <c r="AK608" s="886"/>
      <c r="AL608" s="886"/>
      <c r="AM608" s="886"/>
      <c r="AN608" s="886"/>
    </row>
    <row r="609" spans="2:40" ht="11.25" customHeight="1" thickBot="1" x14ac:dyDescent="0.25">
      <c r="B609" s="2262"/>
      <c r="C609" s="1292"/>
      <c r="D609" s="1292"/>
      <c r="E609" s="1292"/>
      <c r="F609" s="1292"/>
      <c r="G609" s="1292"/>
      <c r="H609" s="1292"/>
      <c r="I609" s="1292"/>
      <c r="J609" s="1292"/>
      <c r="K609" s="1292"/>
      <c r="L609" s="190"/>
      <c r="M609" s="190"/>
      <c r="N609" s="190"/>
      <c r="O609" s="2264"/>
      <c r="P609" s="887"/>
      <c r="Q609" s="2426"/>
      <c r="R609" s="2426"/>
      <c r="S609" s="2426"/>
      <c r="T609" s="2426"/>
      <c r="W609" s="886"/>
      <c r="X609" s="886"/>
      <c r="Y609" s="886"/>
      <c r="Z609" s="886"/>
      <c r="AA609" s="886"/>
      <c r="AJ609" s="886"/>
      <c r="AK609" s="886"/>
      <c r="AL609" s="886"/>
      <c r="AM609" s="886"/>
      <c r="AN609" s="886"/>
    </row>
    <row r="610" spans="2:40" ht="15.75" customHeight="1" thickBot="1" x14ac:dyDescent="0.25">
      <c r="B610" s="2262"/>
      <c r="C610" s="3411" t="s">
        <v>879</v>
      </c>
      <c r="D610" s="3412"/>
      <c r="E610" s="3412"/>
      <c r="F610" s="3412"/>
      <c r="G610" s="3412"/>
      <c r="H610" s="3412"/>
      <c r="I610" s="3412"/>
      <c r="J610" s="3412"/>
      <c r="K610" s="3412"/>
      <c r="L610" s="3412"/>
      <c r="M610" s="3413"/>
      <c r="O610" s="2264"/>
      <c r="P610" s="887"/>
      <c r="Q610" s="2426"/>
      <c r="R610" s="2426">
        <f>R607*R608</f>
        <v>361.37947317073167</v>
      </c>
      <c r="S610" s="2426">
        <f>S607*S608</f>
        <v>3.3959609756097562</v>
      </c>
      <c r="T610" s="2426"/>
      <c r="W610" s="886"/>
      <c r="X610" s="886"/>
      <c r="Y610" s="886"/>
      <c r="Z610" s="886"/>
      <c r="AA610" s="886"/>
      <c r="AJ610" s="886"/>
      <c r="AK610" s="886"/>
      <c r="AL610" s="886"/>
      <c r="AM610" s="886"/>
      <c r="AN610" s="886"/>
    </row>
    <row r="611" spans="2:40" x14ac:dyDescent="0.2">
      <c r="B611" s="2262"/>
      <c r="C611" s="2454"/>
      <c r="D611" s="2455" t="s">
        <v>3645</v>
      </c>
      <c r="E611" s="2455" t="s">
        <v>3934</v>
      </c>
      <c r="F611" s="2455" t="s">
        <v>4341</v>
      </c>
      <c r="G611" s="2455" t="s">
        <v>4366</v>
      </c>
      <c r="H611" s="2455" t="s">
        <v>4713</v>
      </c>
      <c r="I611" s="2455" t="s">
        <v>5202</v>
      </c>
      <c r="J611" s="2455" t="s">
        <v>5203</v>
      </c>
      <c r="K611" s="2455" t="s">
        <v>5204</v>
      </c>
      <c r="L611" s="2432" t="s">
        <v>5759</v>
      </c>
      <c r="M611" s="2418" t="s">
        <v>5760</v>
      </c>
      <c r="O611" s="2264"/>
      <c r="P611" s="887"/>
      <c r="Q611" s="2426"/>
      <c r="R611" s="2426"/>
      <c r="S611" s="2426"/>
      <c r="T611" s="2426"/>
      <c r="W611" s="886"/>
      <c r="X611" s="886"/>
      <c r="Y611" s="886"/>
      <c r="Z611" s="886"/>
      <c r="AA611" s="886"/>
      <c r="AJ611" s="886"/>
      <c r="AK611" s="886"/>
      <c r="AL611" s="886"/>
      <c r="AM611" s="886"/>
      <c r="AN611" s="886"/>
    </row>
    <row r="612" spans="2:40" x14ac:dyDescent="0.2">
      <c r="B612" s="2262"/>
      <c r="C612" s="2456" t="s">
        <v>880</v>
      </c>
      <c r="D612" s="2457">
        <v>382.76984756003418</v>
      </c>
      <c r="E612" s="2457">
        <v>369.3122714611294</v>
      </c>
      <c r="F612" s="2457">
        <v>371.30776680611439</v>
      </c>
      <c r="G612" s="2457">
        <v>375.83878488850195</v>
      </c>
      <c r="H612" s="2457">
        <v>372.29456919922649</v>
      </c>
      <c r="I612" s="2457">
        <v>364.77543414634141</v>
      </c>
      <c r="J612" s="2457">
        <v>358.93514811849479</v>
      </c>
      <c r="K612" s="2457">
        <v>403.41793434747797</v>
      </c>
      <c r="L612" s="2434">
        <v>426.64393165998729</v>
      </c>
      <c r="M612" s="2458">
        <v>435.40829905023105</v>
      </c>
      <c r="N612" s="2439"/>
      <c r="O612" s="2459"/>
      <c r="P612" s="1954"/>
      <c r="Q612" s="2426"/>
      <c r="R612" s="2426"/>
      <c r="S612" s="3524"/>
      <c r="T612" s="2426"/>
      <c r="W612" s="886"/>
      <c r="X612" s="886"/>
      <c r="Y612" s="886"/>
      <c r="Z612" s="886"/>
      <c r="AJ612" s="886"/>
      <c r="AK612" s="886"/>
      <c r="AL612" s="886"/>
      <c r="AM612" s="886"/>
      <c r="AN612" s="886"/>
    </row>
    <row r="613" spans="2:40" ht="25.5" customHeight="1" thickBot="1" x14ac:dyDescent="0.25">
      <c r="B613" s="2262"/>
      <c r="C613" s="199" t="s">
        <v>878</v>
      </c>
      <c r="D613" s="2460">
        <v>1.5635736126281841</v>
      </c>
      <c r="E613" s="2460">
        <v>-3.5158401803825665</v>
      </c>
      <c r="F613" s="2461">
        <v>7.2148371624790215E-3</v>
      </c>
      <c r="G613" s="2461">
        <v>1.2202863735822474E-2</v>
      </c>
      <c r="H613" s="2461">
        <v>-9.4301488611051795E-3</v>
      </c>
      <c r="I613" s="2461">
        <v>-2.0196735797296443</v>
      </c>
      <c r="J613" s="2461">
        <v>-2.0196735797296443</v>
      </c>
      <c r="K613" s="2461">
        <v>-2.0196735797296443</v>
      </c>
      <c r="L613" s="2461">
        <f>(L612/K612-1)*100</f>
        <v>5.7573041094657773</v>
      </c>
      <c r="M613" s="2776">
        <f>(M612/L612-1)*100</f>
        <v>2.0542580685827039</v>
      </c>
      <c r="O613" s="2264"/>
      <c r="P613" s="887"/>
      <c r="Q613" s="2426" t="s">
        <v>2931</v>
      </c>
      <c r="R613" s="2426"/>
      <c r="S613" s="3525">
        <f>S610+R610</f>
        <v>364.77543414634141</v>
      </c>
      <c r="T613" s="2426"/>
      <c r="W613" s="886"/>
      <c r="X613" s="886"/>
      <c r="Y613" s="886"/>
      <c r="Z613" s="886"/>
      <c r="AJ613" s="886"/>
      <c r="AK613" s="886"/>
      <c r="AL613" s="886"/>
      <c r="AM613" s="886"/>
      <c r="AN613" s="886"/>
    </row>
    <row r="614" spans="2:40" ht="15.75" customHeight="1" x14ac:dyDescent="0.2">
      <c r="B614" s="2262"/>
      <c r="C614" s="190"/>
      <c r="D614" s="190"/>
      <c r="E614" s="1292"/>
      <c r="F614" s="190"/>
      <c r="G614" s="190"/>
      <c r="H614" s="190"/>
      <c r="I614" s="190"/>
      <c r="J614" s="190"/>
      <c r="K614" s="190"/>
      <c r="L614" s="190"/>
      <c r="M614" s="190"/>
      <c r="N614" s="190"/>
      <c r="O614" s="2264"/>
      <c r="P614" s="887"/>
      <c r="Q614" s="2426"/>
      <c r="R614" s="2426"/>
      <c r="S614" s="2426"/>
      <c r="T614" s="2429"/>
      <c r="U614" s="190"/>
      <c r="V614" s="190"/>
      <c r="W614" s="2323"/>
      <c r="X614" s="886"/>
      <c r="Y614" s="886"/>
      <c r="Z614" s="886"/>
      <c r="AJ614" s="886"/>
      <c r="AK614" s="886"/>
      <c r="AL614" s="886"/>
      <c r="AM614" s="886"/>
      <c r="AN614" s="886"/>
    </row>
    <row r="615" spans="2:40" ht="16" thickBot="1" x14ac:dyDescent="0.25">
      <c r="B615" s="2266"/>
      <c r="C615" s="2267"/>
      <c r="D615" s="2267"/>
      <c r="E615" s="2267"/>
      <c r="F615" s="2378"/>
      <c r="G615" s="2267"/>
      <c r="H615" s="2267"/>
      <c r="I615" s="2267"/>
      <c r="J615" s="2267"/>
      <c r="K615" s="2267"/>
      <c r="L615" s="2462"/>
      <c r="M615" s="2267"/>
      <c r="N615" s="2267"/>
      <c r="O615" s="2268"/>
      <c r="P615" s="887"/>
      <c r="Q615" s="896"/>
      <c r="R615" s="2463"/>
      <c r="S615" s="896"/>
      <c r="T615" s="896"/>
      <c r="U615" s="896"/>
      <c r="V615" s="2323"/>
      <c r="W615" s="2323"/>
      <c r="X615" s="886"/>
      <c r="Y615" s="886"/>
      <c r="Z615" s="886"/>
      <c r="AA615" s="886"/>
      <c r="AB615" s="886"/>
      <c r="AC615" s="886"/>
      <c r="AD615" s="886"/>
      <c r="AE615" s="886"/>
      <c r="AF615" s="886"/>
      <c r="AG615" s="886"/>
      <c r="AH615" s="886"/>
      <c r="AI615" s="886"/>
      <c r="AJ615" s="886"/>
      <c r="AK615" s="886"/>
      <c r="AL615" s="886"/>
      <c r="AM615" s="886"/>
      <c r="AN615" s="886"/>
    </row>
    <row r="616" spans="2:40" hidden="1" x14ac:dyDescent="0.2">
      <c r="B616" s="2304"/>
      <c r="C616" s="2305"/>
      <c r="D616" s="2305"/>
      <c r="E616" s="2305"/>
      <c r="F616" s="2425"/>
      <c r="G616" s="2305"/>
      <c r="H616" s="2305"/>
      <c r="I616" s="2305"/>
      <c r="J616" s="2305"/>
      <c r="K616" s="2305"/>
      <c r="L616" s="2305"/>
      <c r="M616" s="2305"/>
      <c r="N616" s="2305"/>
      <c r="O616" s="2416"/>
      <c r="P616" s="887"/>
      <c r="Q616" s="2359"/>
      <c r="R616" s="2491"/>
      <c r="S616" s="2543"/>
      <c r="T616" s="2445"/>
      <c r="U616" s="2464"/>
      <c r="V616" s="2465"/>
      <c r="W616" s="886"/>
      <c r="X616" s="886"/>
      <c r="Y616" s="886"/>
      <c r="Z616" s="886"/>
      <c r="AA616" s="886"/>
      <c r="AB616" s="886"/>
      <c r="AC616" s="886"/>
      <c r="AD616" s="886"/>
      <c r="AE616" s="886"/>
      <c r="AF616" s="886"/>
      <c r="AG616" s="886"/>
      <c r="AH616" s="886"/>
      <c r="AI616" s="886"/>
      <c r="AJ616" s="886"/>
      <c r="AK616" s="886"/>
      <c r="AL616" s="886"/>
      <c r="AM616" s="886"/>
      <c r="AN616" s="886"/>
    </row>
    <row r="617" spans="2:40" hidden="1" x14ac:dyDescent="0.2">
      <c r="B617" s="2262"/>
      <c r="C617" s="190"/>
      <c r="D617" s="190"/>
      <c r="E617" s="190"/>
      <c r="F617" s="2345"/>
      <c r="G617" s="190"/>
      <c r="H617" s="190"/>
      <c r="I617" s="190"/>
      <c r="J617" s="190"/>
      <c r="K617" s="190"/>
      <c r="L617" s="190"/>
      <c r="M617" s="190"/>
      <c r="N617" s="190"/>
      <c r="O617" s="2264"/>
      <c r="P617" s="886"/>
      <c r="Q617" s="2359"/>
      <c r="R617" s="2323"/>
      <c r="S617" s="2543"/>
      <c r="T617" s="2445"/>
      <c r="U617" s="2445"/>
      <c r="V617" s="2445"/>
      <c r="W617" s="886"/>
      <c r="X617" s="886"/>
      <c r="Y617" s="886"/>
      <c r="Z617" s="886"/>
      <c r="AA617" s="886"/>
      <c r="AB617" s="886"/>
      <c r="AC617" s="886"/>
      <c r="AD617" s="886"/>
      <c r="AE617" s="886"/>
      <c r="AF617" s="886"/>
      <c r="AG617" s="886"/>
      <c r="AH617" s="886"/>
      <c r="AI617" s="886"/>
      <c r="AJ617" s="886"/>
      <c r="AK617" s="886"/>
      <c r="AL617" s="886"/>
      <c r="AM617" s="886"/>
      <c r="AN617" s="886"/>
    </row>
    <row r="618" spans="2:40" hidden="1" x14ac:dyDescent="0.2">
      <c r="B618" s="2262"/>
      <c r="C618" s="190"/>
      <c r="D618" s="190"/>
      <c r="E618" s="190"/>
      <c r="F618" s="2345"/>
      <c r="G618" s="190"/>
      <c r="H618" s="190"/>
      <c r="I618" s="190"/>
      <c r="J618" s="190"/>
      <c r="K618" s="190"/>
      <c r="L618" s="190"/>
      <c r="M618" s="190"/>
      <c r="N618" s="190"/>
      <c r="O618" s="2264"/>
      <c r="P618" s="1583"/>
      <c r="Q618" s="2359"/>
      <c r="R618" s="2323"/>
      <c r="S618" s="1371"/>
      <c r="T618" s="2445"/>
      <c r="U618" s="2445"/>
      <c r="V618" s="2445"/>
      <c r="W618" s="886"/>
      <c r="X618" s="886"/>
      <c r="Y618" s="886"/>
      <c r="Z618" s="886"/>
      <c r="AA618" s="886"/>
      <c r="AB618" s="886"/>
      <c r="AC618" s="886"/>
      <c r="AD618" s="886"/>
      <c r="AE618" s="886"/>
      <c r="AF618" s="886"/>
      <c r="AG618" s="886"/>
      <c r="AH618" s="886"/>
      <c r="AI618" s="886"/>
      <c r="AJ618" s="886"/>
      <c r="AK618" s="886"/>
      <c r="AL618" s="886"/>
      <c r="AM618" s="886"/>
      <c r="AN618" s="886"/>
    </row>
    <row r="619" spans="2:40" ht="15" hidden="1" customHeight="1" x14ac:dyDescent="0.2">
      <c r="B619" s="2273"/>
      <c r="C619" s="1292"/>
      <c r="D619" s="1292"/>
      <c r="E619" s="1292"/>
      <c r="F619" s="1292"/>
      <c r="G619" s="1292"/>
      <c r="H619" s="1841"/>
      <c r="I619" s="1292"/>
      <c r="J619" s="1292"/>
      <c r="K619" s="1292"/>
      <c r="L619" s="1841"/>
      <c r="M619" s="1841"/>
      <c r="N619" s="1841"/>
      <c r="O619" s="1842"/>
      <c r="P619" s="1583"/>
      <c r="Q619" s="2359"/>
      <c r="R619" s="2323"/>
      <c r="S619" s="2323"/>
      <c r="T619" s="886"/>
      <c r="U619" s="2323"/>
      <c r="V619" s="2445"/>
      <c r="W619" s="2445"/>
      <c r="X619" s="886"/>
      <c r="Y619" s="886"/>
      <c r="Z619" s="886"/>
      <c r="AA619" s="886"/>
      <c r="AB619" s="886"/>
      <c r="AC619" s="886"/>
      <c r="AD619" s="886"/>
      <c r="AE619" s="886"/>
      <c r="AF619" s="886"/>
      <c r="AG619" s="886"/>
      <c r="AH619" s="886"/>
      <c r="AI619" s="886"/>
      <c r="AJ619" s="886"/>
      <c r="AK619" s="886"/>
      <c r="AL619" s="886"/>
      <c r="AM619" s="886"/>
      <c r="AN619" s="886"/>
    </row>
    <row r="620" spans="2:40" ht="12" hidden="1" customHeight="1" x14ac:dyDescent="0.2">
      <c r="B620" s="2273"/>
      <c r="C620" s="1292"/>
      <c r="D620" s="1292"/>
      <c r="E620" s="1292"/>
      <c r="F620" s="1292"/>
      <c r="G620" s="1292"/>
      <c r="H620" s="1841"/>
      <c r="I620" s="1292"/>
      <c r="J620" s="1292"/>
      <c r="K620" s="1292"/>
      <c r="L620" s="1841"/>
      <c r="M620" s="1841"/>
      <c r="N620" s="1841"/>
      <c r="O620" s="1842"/>
      <c r="P620" s="1583"/>
      <c r="Q620" s="886"/>
      <c r="R620" s="886"/>
      <c r="S620" s="886"/>
      <c r="T620" s="886"/>
      <c r="U620" s="886"/>
      <c r="V620" s="886"/>
      <c r="W620" s="886"/>
      <c r="X620" s="886"/>
      <c r="Y620" s="886"/>
      <c r="Z620" s="886"/>
      <c r="AA620" s="886"/>
      <c r="AB620" s="886"/>
      <c r="AC620" s="886"/>
      <c r="AD620" s="886"/>
      <c r="AE620" s="886"/>
      <c r="AF620" s="886"/>
      <c r="AG620" s="886"/>
      <c r="AH620" s="886"/>
      <c r="AI620" s="886"/>
      <c r="AJ620" s="886"/>
      <c r="AK620" s="886"/>
      <c r="AL620" s="886"/>
      <c r="AM620" s="886"/>
      <c r="AN620" s="886"/>
    </row>
    <row r="621" spans="2:40" ht="12" hidden="1" customHeight="1" x14ac:dyDescent="0.2">
      <c r="B621" s="2273"/>
      <c r="C621" s="1292"/>
      <c r="D621" s="1292"/>
      <c r="E621" s="1292"/>
      <c r="F621" s="1292"/>
      <c r="G621" s="1292"/>
      <c r="H621" s="1841"/>
      <c r="I621" s="1292"/>
      <c r="J621" s="1292"/>
      <c r="K621" s="1292"/>
      <c r="L621" s="1841"/>
      <c r="M621" s="1841"/>
      <c r="N621" s="1841"/>
      <c r="O621" s="2466"/>
      <c r="P621" s="1583"/>
      <c r="Q621" s="886"/>
      <c r="R621" s="886"/>
      <c r="S621" s="886"/>
      <c r="T621" s="886"/>
      <c r="U621" s="886"/>
      <c r="V621" s="886"/>
      <c r="AA621" s="886"/>
      <c r="AB621" s="886"/>
      <c r="AC621" s="886"/>
      <c r="AD621" s="886"/>
      <c r="AE621" s="886"/>
      <c r="AF621" s="886"/>
      <c r="AG621" s="886"/>
      <c r="AH621" s="886"/>
      <c r="AI621" s="886"/>
      <c r="AJ621" s="886"/>
      <c r="AK621" s="886"/>
      <c r="AL621" s="886"/>
      <c r="AM621" s="886"/>
      <c r="AN621" s="886"/>
    </row>
    <row r="622" spans="2:40" ht="12" hidden="1" customHeight="1" x14ac:dyDescent="0.2">
      <c r="B622" s="2273"/>
      <c r="C622" s="1292"/>
      <c r="D622" s="1292"/>
      <c r="E622" s="1292"/>
      <c r="F622" s="1292"/>
      <c r="G622" s="1292"/>
      <c r="H622" s="1841"/>
      <c r="I622" s="1292"/>
      <c r="J622" s="1292"/>
      <c r="K622" s="1292"/>
      <c r="L622" s="1841"/>
      <c r="M622" s="1841"/>
      <c r="N622" s="1841"/>
      <c r="O622" s="2466"/>
      <c r="P622" s="1583"/>
      <c r="Q622" s="2323"/>
      <c r="R622" s="2323"/>
      <c r="S622" s="2323"/>
      <c r="T622" s="2323"/>
      <c r="U622" s="2323"/>
      <c r="V622" s="2323"/>
      <c r="W622" s="190"/>
      <c r="X622" s="190"/>
      <c r="Y622" s="190"/>
      <c r="AA622" s="886"/>
      <c r="AB622" s="886"/>
      <c r="AC622" s="886"/>
      <c r="AD622" s="886"/>
      <c r="AE622" s="886"/>
      <c r="AF622" s="886"/>
      <c r="AG622" s="886"/>
      <c r="AH622" s="886"/>
      <c r="AI622" s="886"/>
      <c r="AJ622" s="886"/>
      <c r="AK622" s="886"/>
      <c r="AL622" s="886"/>
      <c r="AM622" s="886"/>
      <c r="AN622" s="886"/>
    </row>
    <row r="623" spans="2:40" ht="12" hidden="1" customHeight="1" x14ac:dyDescent="0.2">
      <c r="B623" s="2273"/>
      <c r="C623" s="1292"/>
      <c r="D623" s="1292"/>
      <c r="E623" s="1292"/>
      <c r="F623" s="1292"/>
      <c r="G623" s="1292"/>
      <c r="H623" s="1841"/>
      <c r="I623" s="1292"/>
      <c r="J623" s="1292"/>
      <c r="K623" s="1292"/>
      <c r="L623" s="1841"/>
      <c r="M623" s="1841"/>
      <c r="N623" s="1841"/>
      <c r="O623" s="2466"/>
      <c r="P623" s="1583"/>
      <c r="Q623" s="2547"/>
      <c r="R623" s="2323"/>
      <c r="S623" s="2323"/>
      <c r="T623" s="2323"/>
      <c r="U623" s="2323"/>
      <c r="V623" s="2323"/>
      <c r="W623" s="190"/>
      <c r="X623" s="190"/>
      <c r="Y623" s="190"/>
      <c r="AA623" s="886"/>
      <c r="AB623" s="886"/>
      <c r="AC623" s="886"/>
      <c r="AD623" s="886"/>
      <c r="AE623" s="886"/>
      <c r="AF623" s="886"/>
      <c r="AG623" s="886"/>
      <c r="AH623" s="886"/>
      <c r="AI623" s="886"/>
      <c r="AJ623" s="886"/>
      <c r="AK623" s="886"/>
      <c r="AL623" s="886"/>
      <c r="AM623" s="886"/>
      <c r="AN623" s="886"/>
    </row>
    <row r="624" spans="2:40" ht="12" hidden="1" customHeight="1" x14ac:dyDescent="0.2">
      <c r="B624" s="2273"/>
      <c r="C624" s="1292"/>
      <c r="D624" s="1292"/>
      <c r="E624" s="1292"/>
      <c r="F624" s="1292"/>
      <c r="G624" s="1292"/>
      <c r="H624" s="1841"/>
      <c r="I624" s="1292"/>
      <c r="J624" s="1292"/>
      <c r="K624" s="1292"/>
      <c r="L624" s="1841"/>
      <c r="M624" s="1841"/>
      <c r="N624" s="1841"/>
      <c r="O624" s="2466"/>
      <c r="P624" s="1583"/>
      <c r="Q624" s="2323"/>
      <c r="R624" s="2359"/>
      <c r="S624" s="2323"/>
      <c r="T624" s="2323"/>
      <c r="U624" s="2323"/>
      <c r="V624" s="2323"/>
      <c r="W624" s="190"/>
      <c r="X624" s="190"/>
      <c r="Y624" s="190"/>
      <c r="AA624" s="886"/>
      <c r="AB624" s="886"/>
      <c r="AC624" s="886"/>
      <c r="AD624" s="886"/>
      <c r="AE624" s="886"/>
      <c r="AF624" s="886"/>
      <c r="AG624" s="886"/>
      <c r="AH624" s="886"/>
      <c r="AI624" s="886"/>
      <c r="AJ624" s="886"/>
      <c r="AK624" s="886"/>
      <c r="AL624" s="886"/>
      <c r="AM624" s="886"/>
      <c r="AN624" s="886"/>
    </row>
    <row r="625" spans="2:34" ht="12" hidden="1" customHeight="1" x14ac:dyDescent="0.2">
      <c r="B625" s="2273"/>
      <c r="C625" s="1292"/>
      <c r="D625" s="1292"/>
      <c r="E625" s="1292"/>
      <c r="F625" s="1292"/>
      <c r="G625" s="1292"/>
      <c r="H625" s="1841"/>
      <c r="I625" s="1292"/>
      <c r="J625" s="1292"/>
      <c r="K625" s="1292"/>
      <c r="L625" s="1841"/>
      <c r="M625" s="1841"/>
      <c r="N625" s="1841"/>
      <c r="O625" s="2466"/>
      <c r="P625" s="886"/>
      <c r="Q625" s="2359"/>
      <c r="R625" s="2491"/>
      <c r="S625" s="2543"/>
      <c r="T625" s="2445"/>
      <c r="U625" s="2445"/>
      <c r="V625" s="2465"/>
      <c r="AA625" s="886"/>
      <c r="AB625" s="886"/>
      <c r="AC625" s="886"/>
      <c r="AD625" s="886"/>
      <c r="AE625" s="886"/>
      <c r="AF625" s="886"/>
      <c r="AG625" s="887"/>
      <c r="AH625" s="887"/>
    </row>
    <row r="626" spans="2:34" ht="12" hidden="1" customHeight="1" x14ac:dyDescent="0.2">
      <c r="B626" s="2274"/>
      <c r="C626" s="1292"/>
      <c r="D626" s="1292"/>
      <c r="E626" s="1292"/>
      <c r="F626" s="1292"/>
      <c r="G626" s="1292"/>
      <c r="H626" s="1841"/>
      <c r="I626" s="1292"/>
      <c r="J626" s="1292"/>
      <c r="K626" s="1292"/>
      <c r="L626" s="1841"/>
      <c r="M626" s="1841"/>
      <c r="N626" s="1841"/>
      <c r="O626" s="2466"/>
      <c r="P626" s="1583"/>
      <c r="Q626" s="2359"/>
      <c r="R626" s="2323"/>
      <c r="S626" s="2543"/>
      <c r="T626" s="2445"/>
      <c r="U626" s="2445"/>
      <c r="V626" s="2445"/>
    </row>
    <row r="627" spans="2:34" ht="12" hidden="1" customHeight="1" x14ac:dyDescent="0.2">
      <c r="B627" s="2274"/>
      <c r="C627" s="1292"/>
      <c r="D627" s="1292"/>
      <c r="E627" s="1292"/>
      <c r="F627" s="1292"/>
      <c r="G627" s="1292"/>
      <c r="H627" s="1841"/>
      <c r="I627" s="1292"/>
      <c r="J627" s="1292"/>
      <c r="K627" s="1292"/>
      <c r="L627" s="1841"/>
      <c r="M627" s="1841"/>
      <c r="N627" s="1841"/>
      <c r="O627" s="2466"/>
      <c r="P627" s="1372"/>
      <c r="Q627" s="2359"/>
      <c r="R627" s="2323"/>
      <c r="S627" s="1371"/>
      <c r="T627" s="2445"/>
      <c r="U627" s="2445"/>
      <c r="V627" s="2445"/>
    </row>
    <row r="628" spans="2:34" hidden="1" x14ac:dyDescent="0.2">
      <c r="B628" s="2262"/>
      <c r="C628" s="190"/>
      <c r="D628" s="190"/>
      <c r="E628" s="190"/>
      <c r="F628" s="190"/>
      <c r="G628" s="190"/>
      <c r="H628" s="1292"/>
      <c r="I628" s="2839"/>
      <c r="J628" s="2839"/>
      <c r="K628" s="2839"/>
      <c r="L628" s="2839"/>
      <c r="M628" s="2839"/>
      <c r="N628" s="1292"/>
      <c r="O628" s="2471"/>
      <c r="P628" s="886"/>
      <c r="Q628" s="2359"/>
      <c r="R628" s="2323"/>
      <c r="S628" s="2323"/>
      <c r="T628" s="886"/>
      <c r="U628" s="2323"/>
      <c r="V628" s="2445"/>
      <c r="W628" s="2468"/>
      <c r="X628" s="190"/>
      <c r="Y628" s="190"/>
    </row>
    <row r="629" spans="2:34" hidden="1" x14ac:dyDescent="0.2">
      <c r="B629" s="2262"/>
      <c r="C629" s="190"/>
      <c r="D629" s="190"/>
      <c r="E629" s="190"/>
      <c r="F629" s="190"/>
      <c r="G629" s="190"/>
      <c r="H629" s="190"/>
      <c r="I629" s="1292"/>
      <c r="J629" s="1714"/>
      <c r="K629" s="1714"/>
      <c r="L629" s="1714"/>
      <c r="M629" s="1714"/>
      <c r="N629" s="190"/>
      <c r="O629" s="2472"/>
      <c r="P629" s="886"/>
      <c r="Q629" s="2359"/>
      <c r="R629" s="2323"/>
      <c r="S629" s="2548"/>
      <c r="T629" s="886"/>
      <c r="U629" s="2323"/>
      <c r="V629" s="2445"/>
      <c r="W629" s="2468"/>
      <c r="X629" s="190"/>
      <c r="Y629" s="190"/>
    </row>
    <row r="630" spans="2:34" hidden="1" x14ac:dyDescent="0.2">
      <c r="B630" s="2262"/>
      <c r="C630" s="190"/>
      <c r="D630" s="190"/>
      <c r="E630" s="190"/>
      <c r="F630" s="190"/>
      <c r="G630" s="190"/>
      <c r="H630" s="190"/>
      <c r="I630" s="2275"/>
      <c r="J630" s="1715"/>
      <c r="K630" s="1715"/>
      <c r="L630" s="1715"/>
      <c r="M630" s="2276"/>
      <c r="N630" s="190"/>
      <c r="O630" s="2472"/>
      <c r="P630" s="886"/>
      <c r="Q630" s="2323"/>
      <c r="R630" s="2323"/>
      <c r="S630" s="2323"/>
      <c r="T630" s="2548"/>
      <c r="U630" s="2323"/>
      <c r="V630" s="2323"/>
      <c r="W630" s="190"/>
      <c r="X630" s="190"/>
      <c r="Y630" s="190"/>
    </row>
    <row r="631" spans="2:34" hidden="1" x14ac:dyDescent="0.2">
      <c r="B631" s="2262"/>
      <c r="C631" s="190"/>
      <c r="D631" s="190"/>
      <c r="E631" s="190"/>
      <c r="F631" s="190"/>
      <c r="G631" s="190"/>
      <c r="H631" s="190"/>
      <c r="I631" s="2275"/>
      <c r="J631" s="1715"/>
      <c r="K631" s="1715"/>
      <c r="L631" s="1715"/>
      <c r="M631" s="1715"/>
      <c r="N631" s="190"/>
      <c r="O631" s="2472"/>
      <c r="P631" s="1578"/>
      <c r="Q631" s="2840"/>
      <c r="R631" s="2473"/>
      <c r="S631" s="2473"/>
      <c r="T631" s="807"/>
      <c r="U631" s="807"/>
      <c r="V631" s="2549"/>
      <c r="W631" s="2468"/>
      <c r="X631" s="190"/>
      <c r="Y631" s="2474"/>
    </row>
    <row r="632" spans="2:34" hidden="1" x14ac:dyDescent="0.2">
      <c r="B632" s="2262"/>
      <c r="C632" s="190"/>
      <c r="D632" s="190"/>
      <c r="E632" s="190"/>
      <c r="F632" s="190"/>
      <c r="G632" s="190"/>
      <c r="H632" s="190"/>
      <c r="I632" s="2275"/>
      <c r="J632" s="1715"/>
      <c r="K632" s="1715"/>
      <c r="L632" s="1715"/>
      <c r="M632" s="1716"/>
      <c r="N632" s="190"/>
      <c r="O632" s="2472"/>
      <c r="P632" s="887"/>
      <c r="Q632" s="2475" t="s">
        <v>4259</v>
      </c>
      <c r="R632" s="887"/>
      <c r="S632" s="887"/>
      <c r="T632" s="887"/>
      <c r="U632" s="887"/>
      <c r="V632" s="886"/>
      <c r="W632" s="190"/>
      <c r="X632" s="190"/>
      <c r="Y632" s="190"/>
    </row>
    <row r="633" spans="2:34" hidden="1" x14ac:dyDescent="0.2">
      <c r="B633" s="2262"/>
      <c r="C633" s="190"/>
      <c r="D633" s="190"/>
      <c r="E633" s="190"/>
      <c r="F633" s="190"/>
      <c r="G633" s="190"/>
      <c r="H633" s="190"/>
      <c r="I633" s="2275"/>
      <c r="J633" s="1715"/>
      <c r="K633" s="1715"/>
      <c r="L633" s="1715"/>
      <c r="M633" s="1716"/>
      <c r="N633" s="190"/>
      <c r="O633" s="2472"/>
      <c r="P633" s="887"/>
      <c r="Q633" s="896"/>
      <c r="R633" s="2463" t="s">
        <v>881</v>
      </c>
      <c r="S633" s="2476" t="s">
        <v>885</v>
      </c>
      <c r="T633" s="2476" t="s">
        <v>3404</v>
      </c>
      <c r="U633" s="2476" t="s">
        <v>882</v>
      </c>
      <c r="V633" s="886"/>
    </row>
    <row r="634" spans="2:34" hidden="1" x14ac:dyDescent="0.2">
      <c r="B634" s="2262"/>
      <c r="C634" s="190"/>
      <c r="D634" s="190"/>
      <c r="E634" s="190"/>
      <c r="F634" s="190"/>
      <c r="G634" s="190"/>
      <c r="H634" s="190"/>
      <c r="I634" s="2275"/>
      <c r="J634" s="1715"/>
      <c r="K634" s="1716"/>
      <c r="L634" s="1716"/>
      <c r="M634" s="1716"/>
      <c r="N634" s="190"/>
      <c r="O634" s="2472"/>
      <c r="P634" s="887"/>
      <c r="Q634" s="2463" t="s">
        <v>129</v>
      </c>
      <c r="R634" s="1375">
        <v>3.6</v>
      </c>
      <c r="S634" s="1375">
        <v>259.94</v>
      </c>
      <c r="T634" s="2464">
        <f>S634/S637</f>
        <v>0.48258577157285004</v>
      </c>
      <c r="U634" s="2464">
        <f>R634*T634</f>
        <v>1.7373087776622602</v>
      </c>
      <c r="V634" s="886"/>
      <c r="W634" s="190"/>
    </row>
    <row r="635" spans="2:34" hidden="1" x14ac:dyDescent="0.2">
      <c r="B635" s="2262"/>
      <c r="C635" s="190"/>
      <c r="D635" s="190"/>
      <c r="E635" s="1292"/>
      <c r="F635" s="1292"/>
      <c r="G635" s="1292"/>
      <c r="H635" s="1292"/>
      <c r="I635" s="1292"/>
      <c r="J635" s="1292"/>
      <c r="K635" s="1292"/>
      <c r="L635" s="1715"/>
      <c r="M635" s="1715"/>
      <c r="N635" s="190"/>
      <c r="O635" s="2264"/>
      <c r="P635" s="887"/>
      <c r="Q635" s="2463" t="s">
        <v>59</v>
      </c>
      <c r="R635" s="896">
        <v>4.9000000000000004</v>
      </c>
      <c r="S635" s="1375">
        <v>99.9</v>
      </c>
      <c r="T635" s="2464">
        <f>S635/S637</f>
        <v>0.18546710233179858</v>
      </c>
      <c r="U635" s="2464">
        <f>R635*T635</f>
        <v>0.90878880142581309</v>
      </c>
      <c r="V635" s="886"/>
      <c r="W635" s="190"/>
    </row>
    <row r="636" spans="2:34" hidden="1" x14ac:dyDescent="0.2">
      <c r="B636" s="2262"/>
      <c r="C636" s="1292"/>
      <c r="D636" s="1292"/>
      <c r="E636" s="1292"/>
      <c r="F636" s="1292"/>
      <c r="G636" s="1292"/>
      <c r="H636" s="1292"/>
      <c r="I636" s="1292"/>
      <c r="J636" s="1292"/>
      <c r="K636" s="1292"/>
      <c r="L636" s="190"/>
      <c r="M636" s="190"/>
      <c r="N636" s="190"/>
      <c r="O636" s="2264"/>
      <c r="P636" s="887"/>
      <c r="Q636" s="2463" t="s">
        <v>107</v>
      </c>
      <c r="R636" s="896">
        <v>5.2</v>
      </c>
      <c r="S636" s="1375">
        <v>178.8</v>
      </c>
      <c r="T636" s="2464">
        <f>S636/S637</f>
        <v>0.33194712609535121</v>
      </c>
      <c r="U636" s="2464">
        <f>R636*T636</f>
        <v>1.7261250556958263</v>
      </c>
      <c r="V636" s="886"/>
    </row>
    <row r="637" spans="2:34" ht="15.75" hidden="1" customHeight="1" x14ac:dyDescent="0.2">
      <c r="B637" s="2262"/>
      <c r="C637" s="1292"/>
      <c r="D637" s="1292"/>
      <c r="E637" s="3397" t="s">
        <v>170</v>
      </c>
      <c r="F637" s="3398"/>
      <c r="G637" s="3398"/>
      <c r="H637" s="3398"/>
      <c r="I637" s="3398"/>
      <c r="J637" s="3398"/>
      <c r="K637" s="3398"/>
      <c r="L637" s="3398"/>
      <c r="M637" s="3398"/>
      <c r="N637" s="3399"/>
      <c r="O637" s="2264"/>
      <c r="P637" s="887"/>
      <c r="Q637" s="2463"/>
      <c r="R637" s="896"/>
      <c r="S637" s="2464">
        <f>SUM(S634:S636)</f>
        <v>538.6400000000001</v>
      </c>
      <c r="T637" s="887"/>
      <c r="U637" s="2464">
        <f>SUM(U634:U636)</f>
        <v>4.3722226347838991</v>
      </c>
      <c r="V637" s="886"/>
    </row>
    <row r="638" spans="2:34" ht="26.25" hidden="1" customHeight="1" x14ac:dyDescent="0.2">
      <c r="B638" s="2262"/>
      <c r="C638" s="190"/>
      <c r="D638" s="190"/>
      <c r="E638" s="2477"/>
      <c r="F638" s="2432" t="s">
        <v>2932</v>
      </c>
      <c r="G638" s="2432" t="s">
        <v>3645</v>
      </c>
      <c r="H638" s="2432" t="s">
        <v>3934</v>
      </c>
      <c r="I638" s="2432" t="s">
        <v>4341</v>
      </c>
      <c r="J638" s="2432" t="s">
        <v>4366</v>
      </c>
      <c r="K638" s="2432" t="s">
        <v>4713</v>
      </c>
      <c r="L638" s="2432" t="s">
        <v>5202</v>
      </c>
      <c r="M638" s="2432" t="s">
        <v>5203</v>
      </c>
      <c r="N638" s="2418" t="s">
        <v>5204</v>
      </c>
      <c r="O638" s="2264"/>
      <c r="P638" s="887"/>
      <c r="Q638" s="887"/>
      <c r="R638" s="887"/>
      <c r="S638" s="887"/>
      <c r="T638" s="887"/>
      <c r="U638" s="887"/>
      <c r="V638" s="886"/>
    </row>
    <row r="639" spans="2:34" hidden="1" x14ac:dyDescent="0.2">
      <c r="B639" s="2262"/>
      <c r="C639" s="1292"/>
      <c r="D639" s="2478"/>
      <c r="E639" s="2479" t="s">
        <v>882</v>
      </c>
      <c r="F639" s="2457">
        <v>3.2372752826029809</v>
      </c>
      <c r="G639" s="2457">
        <v>3.8630142327939168</v>
      </c>
      <c r="H639" s="2457">
        <v>3.9547280171573407</v>
      </c>
      <c r="I639" s="2457">
        <v>3.8603381578699079</v>
      </c>
      <c r="J639" s="2457">
        <v>4.0255486573698418</v>
      </c>
      <c r="K639" s="2457">
        <v>4.3722226347838991</v>
      </c>
      <c r="L639" s="2457"/>
      <c r="M639" s="2457"/>
      <c r="N639" s="2435"/>
      <c r="O639" s="2264"/>
      <c r="P639" s="887"/>
      <c r="Q639" s="887"/>
      <c r="R639" s="887"/>
      <c r="S639" s="887"/>
      <c r="T639" s="887"/>
      <c r="U639" s="887"/>
      <c r="V639" s="886"/>
      <c r="W639" s="2468"/>
    </row>
    <row r="640" spans="2:34" ht="25" hidden="1" thickBot="1" x14ac:dyDescent="0.25">
      <c r="B640" s="2262"/>
      <c r="C640" s="1292"/>
      <c r="D640" s="1292"/>
      <c r="E640" s="199" t="s">
        <v>883</v>
      </c>
      <c r="F640" s="2480">
        <v>5.9060014397865387E-2</v>
      </c>
      <c r="G640" s="2480">
        <v>5.9060014397865387E-2</v>
      </c>
      <c r="H640" s="2480">
        <v>9.1713784363423922E-2</v>
      </c>
      <c r="I640" s="2480">
        <v>-2.3867598195862856</v>
      </c>
      <c r="J640" s="2480">
        <v>4.2796898288075171</v>
      </c>
      <c r="K640" s="2480">
        <v>8.6118441713374398</v>
      </c>
      <c r="L640" s="2480"/>
      <c r="M640" s="2442"/>
      <c r="N640" s="2481"/>
      <c r="O640" s="2264"/>
      <c r="P640" s="886"/>
      <c r="Q640" s="1952"/>
      <c r="R640" s="1952"/>
      <c r="S640" s="886"/>
      <c r="T640" s="886"/>
      <c r="U640" s="886"/>
      <c r="V640" s="886"/>
      <c r="W640" s="2468"/>
    </row>
    <row r="641" spans="2:34" ht="15.75" hidden="1" customHeight="1" x14ac:dyDescent="0.2">
      <c r="B641" s="2482" t="s">
        <v>884</v>
      </c>
      <c r="C641" s="190"/>
      <c r="D641" s="190"/>
      <c r="E641" s="190"/>
      <c r="F641" s="190"/>
      <c r="G641" s="190"/>
      <c r="H641" s="190"/>
      <c r="I641" s="190"/>
      <c r="J641" s="190"/>
      <c r="K641" s="2294"/>
      <c r="L641" s="2294"/>
      <c r="M641" s="2294"/>
      <c r="N641" s="2294"/>
      <c r="O641" s="2264"/>
      <c r="P641" s="886"/>
      <c r="Q641" s="886"/>
      <c r="R641" s="886"/>
      <c r="S641" s="886"/>
      <c r="T641" s="886"/>
      <c r="U641" s="886"/>
      <c r="V641" s="886"/>
      <c r="W641" s="190"/>
    </row>
    <row r="642" spans="2:34" ht="16" hidden="1" thickBot="1" x14ac:dyDescent="0.25">
      <c r="B642" s="2483" t="s">
        <v>1674</v>
      </c>
      <c r="C642" s="2267"/>
      <c r="D642" s="2267"/>
      <c r="E642" s="2267"/>
      <c r="F642" s="2378"/>
      <c r="G642" s="2267"/>
      <c r="H642" s="2267"/>
      <c r="I642" s="2267"/>
      <c r="J642" s="2267"/>
      <c r="K642" s="2267"/>
      <c r="L642" s="2267"/>
      <c r="M642" s="2484">
        <f>N639-M639</f>
        <v>0</v>
      </c>
      <c r="N642" s="2485"/>
      <c r="O642" s="2486"/>
      <c r="P642" s="886"/>
      <c r="Q642" s="886"/>
      <c r="R642" s="2487"/>
      <c r="S642" s="2487"/>
      <c r="T642" s="886"/>
      <c r="U642" s="886"/>
      <c r="V642" s="886"/>
    </row>
    <row r="643" spans="2:34" hidden="1" x14ac:dyDescent="0.2">
      <c r="B643" s="2488"/>
      <c r="C643" s="2305"/>
      <c r="D643" s="2305"/>
      <c r="E643" s="2305"/>
      <c r="F643" s="2425"/>
      <c r="G643" s="2305"/>
      <c r="H643" s="2305"/>
      <c r="I643" s="2305"/>
      <c r="J643" s="2305"/>
      <c r="K643" s="2305"/>
      <c r="L643" s="2305"/>
      <c r="M643" s="2489">
        <f>N642*100</f>
        <v>0</v>
      </c>
      <c r="N643" s="2489"/>
      <c r="O643" s="2490"/>
      <c r="P643" s="886"/>
      <c r="Q643" s="2359"/>
      <c r="R643" s="2491"/>
      <c r="S643" s="2491"/>
      <c r="T643" s="2445"/>
      <c r="U643" s="2445"/>
      <c r="V643" s="2323"/>
    </row>
    <row r="644" spans="2:34" x14ac:dyDescent="0.2">
      <c r="B644" s="2482"/>
      <c r="C644" s="190"/>
      <c r="D644" s="190"/>
      <c r="E644" s="190"/>
      <c r="F644" s="2345"/>
      <c r="G644" s="190"/>
      <c r="H644" s="190"/>
      <c r="I644" s="190"/>
      <c r="J644" s="190"/>
      <c r="K644" s="190"/>
      <c r="L644" s="190"/>
      <c r="M644" s="896"/>
      <c r="N644" s="896"/>
      <c r="O644" s="2314"/>
      <c r="P644" s="886"/>
      <c r="Q644" s="2359"/>
      <c r="R644" s="2491"/>
      <c r="S644" s="2491"/>
      <c r="T644" s="2445"/>
      <c r="U644" s="2445"/>
      <c r="V644" s="2323"/>
    </row>
    <row r="645" spans="2:34" x14ac:dyDescent="0.2">
      <c r="B645" s="2262"/>
      <c r="C645" s="190"/>
      <c r="D645" s="190"/>
      <c r="E645" s="190"/>
      <c r="F645" s="2345"/>
      <c r="G645" s="190"/>
      <c r="H645" s="190"/>
      <c r="I645" s="190"/>
      <c r="J645" s="190"/>
      <c r="K645" s="190"/>
      <c r="L645" s="190"/>
      <c r="M645" s="896"/>
      <c r="N645" s="896"/>
      <c r="O645" s="2314"/>
      <c r="Q645" s="2276"/>
      <c r="R645" s="190"/>
      <c r="S645" s="2467"/>
      <c r="T645" s="2468"/>
      <c r="U645" s="2468"/>
      <c r="V645" s="190"/>
      <c r="AA645" s="886"/>
      <c r="AB645" s="886"/>
      <c r="AC645" s="886"/>
      <c r="AD645" s="886"/>
      <c r="AE645" s="886"/>
      <c r="AF645" s="886"/>
      <c r="AG645" s="887"/>
      <c r="AH645" s="887"/>
    </row>
    <row r="646" spans="2:34" x14ac:dyDescent="0.2">
      <c r="B646" s="2262"/>
      <c r="C646" s="190"/>
      <c r="D646" s="190"/>
      <c r="E646" s="190"/>
      <c r="F646" s="2345"/>
      <c r="G646" s="190"/>
      <c r="H646" s="190"/>
      <c r="I646" s="190"/>
      <c r="J646" s="190"/>
      <c r="K646" s="190"/>
      <c r="L646" s="190"/>
      <c r="M646" s="190"/>
      <c r="N646" s="190"/>
      <c r="O646" s="2264"/>
      <c r="Q646" s="2276"/>
      <c r="R646" s="190"/>
      <c r="S646" s="2467"/>
      <c r="T646" s="2468"/>
      <c r="U646" s="2468"/>
      <c r="V646" s="2469"/>
    </row>
    <row r="647" spans="2:34" x14ac:dyDescent="0.2">
      <c r="B647" s="2262"/>
      <c r="C647" s="190"/>
      <c r="D647" s="190"/>
      <c r="E647" s="190"/>
      <c r="F647" s="2345"/>
      <c r="G647" s="190"/>
      <c r="H647" s="190"/>
      <c r="I647" s="190"/>
      <c r="J647" s="190"/>
      <c r="K647" s="190"/>
      <c r="L647" s="190"/>
      <c r="M647" s="190"/>
      <c r="N647" s="190"/>
      <c r="O647" s="2424"/>
      <c r="P647" s="1292"/>
      <c r="Q647" s="2276"/>
      <c r="R647" s="190"/>
      <c r="S647" s="2468"/>
      <c r="T647" s="191"/>
      <c r="U647" s="2468"/>
      <c r="V647" s="2468"/>
    </row>
    <row r="648" spans="2:34" ht="15" customHeight="1" x14ac:dyDescent="0.2">
      <c r="B648" s="2273"/>
      <c r="C648" s="1292"/>
      <c r="D648" s="1292"/>
      <c r="E648" s="1292"/>
      <c r="F648" s="1292"/>
      <c r="G648" s="1292"/>
      <c r="H648" s="1841"/>
      <c r="I648" s="1292"/>
      <c r="J648" s="1292"/>
      <c r="K648" s="1292"/>
      <c r="L648" s="1841"/>
      <c r="M648" s="1841"/>
      <c r="N648" s="1841"/>
      <c r="O648" s="2492"/>
      <c r="P648" s="1292"/>
      <c r="Q648" s="2276"/>
      <c r="R648" s="190"/>
      <c r="S648" s="2470"/>
      <c r="T648" s="2468"/>
      <c r="U648" s="2468"/>
      <c r="V648" s="2468"/>
    </row>
    <row r="649" spans="2:34" ht="12" customHeight="1" x14ac:dyDescent="0.2">
      <c r="B649" s="2273"/>
      <c r="C649" s="1292"/>
      <c r="D649" s="1292"/>
      <c r="E649" s="1292"/>
      <c r="F649" s="1292"/>
      <c r="G649" s="1292"/>
      <c r="H649" s="1841"/>
      <c r="I649" s="1292"/>
      <c r="J649" s="1292"/>
      <c r="K649" s="1292"/>
      <c r="L649" s="1841"/>
      <c r="M649" s="1841"/>
      <c r="N649" s="2493"/>
      <c r="O649" s="2494"/>
      <c r="P649" s="1292"/>
      <c r="Q649" s="191"/>
      <c r="R649" s="191"/>
      <c r="S649" s="191"/>
      <c r="T649" s="191"/>
    </row>
    <row r="650" spans="2:34" ht="12" customHeight="1" x14ac:dyDescent="0.2">
      <c r="B650" s="2273"/>
      <c r="C650" s="1292"/>
      <c r="D650" s="1292"/>
      <c r="E650" s="1292"/>
      <c r="F650" s="1292"/>
      <c r="G650" s="1292"/>
      <c r="H650" s="1841"/>
      <c r="I650" s="1292"/>
      <c r="J650" s="1292"/>
      <c r="K650" s="1292"/>
      <c r="L650" s="1841"/>
      <c r="M650" s="1841"/>
      <c r="N650" s="2493"/>
      <c r="O650" s="2494"/>
      <c r="P650" s="1292"/>
      <c r="Q650" s="2495"/>
      <c r="R650" s="191"/>
      <c r="S650" s="191"/>
      <c r="T650" s="191"/>
    </row>
    <row r="651" spans="2:34" ht="12" customHeight="1" x14ac:dyDescent="0.2">
      <c r="B651" s="2273"/>
      <c r="C651" s="1292"/>
      <c r="D651" s="1292"/>
      <c r="E651" s="1292"/>
      <c r="F651" s="1292"/>
      <c r="G651" s="1292"/>
      <c r="H651" s="1841"/>
      <c r="I651" s="1292"/>
      <c r="J651" s="1292"/>
      <c r="K651" s="1292"/>
      <c r="L651" s="1841"/>
      <c r="M651" s="1841"/>
      <c r="N651" s="2493"/>
      <c r="O651" s="2494"/>
      <c r="P651" s="1292"/>
      <c r="Q651" s="190"/>
      <c r="R651" s="2276"/>
      <c r="S651" s="190"/>
      <c r="T651" s="190"/>
      <c r="U651" s="190"/>
    </row>
    <row r="652" spans="2:34" ht="12" customHeight="1" x14ac:dyDescent="0.2">
      <c r="B652" s="2273"/>
      <c r="C652" s="1292"/>
      <c r="D652" s="1292"/>
      <c r="E652" s="1292"/>
      <c r="F652" s="1292"/>
      <c r="G652" s="1292"/>
      <c r="H652" s="1841"/>
      <c r="I652" s="1292"/>
      <c r="J652" s="1292"/>
      <c r="K652" s="1292"/>
      <c r="L652" s="1841"/>
      <c r="M652" s="1841"/>
      <c r="N652" s="2493"/>
      <c r="O652" s="2494"/>
      <c r="P652" s="1292"/>
      <c r="Q652" s="2276"/>
      <c r="R652" s="2467"/>
      <c r="S652" s="2467"/>
      <c r="T652" s="2468"/>
      <c r="U652" s="2468"/>
      <c r="V652" s="2496"/>
    </row>
    <row r="653" spans="2:34" ht="12" customHeight="1" x14ac:dyDescent="0.2">
      <c r="B653" s="2273"/>
      <c r="C653" s="1292"/>
      <c r="D653" s="1292"/>
      <c r="E653" s="1292"/>
      <c r="F653" s="1292"/>
      <c r="G653" s="1292"/>
      <c r="H653" s="1841"/>
      <c r="I653" s="1292"/>
      <c r="J653" s="1292"/>
      <c r="K653" s="1292"/>
      <c r="L653" s="1841"/>
      <c r="M653" s="1841"/>
      <c r="N653" s="2493"/>
      <c r="O653" s="2494"/>
      <c r="P653" s="1292"/>
      <c r="Q653" s="2276"/>
      <c r="R653" s="190"/>
      <c r="S653" s="2467"/>
      <c r="T653" s="2468"/>
      <c r="U653" s="2468"/>
      <c r="V653" s="2496"/>
    </row>
    <row r="654" spans="2:34" ht="12" customHeight="1" x14ac:dyDescent="0.2">
      <c r="B654" s="2273"/>
      <c r="C654" s="1292"/>
      <c r="D654" s="1292"/>
      <c r="E654" s="1292"/>
      <c r="F654" s="1292"/>
      <c r="G654" s="1292"/>
      <c r="H654" s="1841"/>
      <c r="I654" s="1292"/>
      <c r="J654" s="1292"/>
      <c r="K654" s="1292"/>
      <c r="L654" s="1841"/>
      <c r="M654" s="1841"/>
      <c r="N654" s="2493"/>
      <c r="O654" s="2494"/>
      <c r="P654" s="1583"/>
      <c r="Q654" s="2359"/>
      <c r="R654" s="2323"/>
      <c r="S654" s="2491"/>
      <c r="T654" s="2445"/>
      <c r="U654" s="2445"/>
      <c r="V654" s="2496"/>
    </row>
    <row r="655" spans="2:34" ht="12" customHeight="1" x14ac:dyDescent="0.2">
      <c r="B655" s="2274"/>
      <c r="C655" s="1292"/>
      <c r="D655" s="1292"/>
      <c r="E655" s="1292"/>
      <c r="F655" s="1292"/>
      <c r="G655" s="1292"/>
      <c r="H655" s="1841"/>
      <c r="I655" s="1292"/>
      <c r="J655" s="1292"/>
      <c r="K655" s="1292"/>
      <c r="L655" s="1841"/>
      <c r="M655" s="1841"/>
      <c r="N655" s="2493"/>
      <c r="O655" s="2494"/>
      <c r="P655" s="1583"/>
      <c r="Q655" s="2359"/>
      <c r="R655" s="2323"/>
      <c r="S655" s="2445"/>
      <c r="T655" s="886"/>
      <c r="U655" s="2445"/>
      <c r="V655" s="2496"/>
    </row>
    <row r="656" spans="2:34" ht="12" customHeight="1" x14ac:dyDescent="0.2">
      <c r="B656" s="2274"/>
      <c r="C656" s="1292"/>
      <c r="D656" s="1292"/>
      <c r="E656" s="1292"/>
      <c r="F656" s="1292"/>
      <c r="G656" s="1292"/>
      <c r="H656" s="1841"/>
      <c r="I656" s="1292"/>
      <c r="J656" s="1292"/>
      <c r="K656" s="1292"/>
      <c r="L656" s="1841"/>
      <c r="M656" s="1841"/>
      <c r="N656" s="2493"/>
      <c r="O656" s="2494"/>
      <c r="P656" s="886"/>
      <c r="Q656" s="886"/>
      <c r="R656" s="886"/>
      <c r="S656" s="886"/>
      <c r="T656" s="886"/>
      <c r="U656" s="886"/>
    </row>
    <row r="657" spans="2:24" x14ac:dyDescent="0.2">
      <c r="B657" s="2262"/>
      <c r="C657" s="190"/>
      <c r="D657" s="190"/>
      <c r="E657" s="190"/>
      <c r="F657" s="190"/>
      <c r="G657" s="190"/>
      <c r="H657" s="1292"/>
      <c r="I657" s="2839"/>
      <c r="J657" s="2839"/>
      <c r="K657" s="2839"/>
      <c r="L657" s="2839"/>
      <c r="M657" s="2839"/>
      <c r="N657" s="1583"/>
      <c r="O657" s="2497"/>
      <c r="P657" s="886"/>
      <c r="Q657" s="886"/>
      <c r="R657" s="886"/>
      <c r="S657" s="886"/>
      <c r="T657" s="886"/>
      <c r="U657" s="886"/>
    </row>
    <row r="658" spans="2:24" x14ac:dyDescent="0.2">
      <c r="B658" s="2262"/>
      <c r="C658" s="190"/>
      <c r="D658" s="190"/>
      <c r="E658" s="190"/>
      <c r="F658" s="190"/>
      <c r="G658" s="190"/>
      <c r="H658" s="190"/>
      <c r="I658" s="1292"/>
      <c r="J658" s="1714"/>
      <c r="K658" s="1714"/>
      <c r="L658" s="1714"/>
      <c r="M658" s="1714"/>
      <c r="N658" s="2323"/>
      <c r="O658" s="2317"/>
      <c r="P658" s="886"/>
      <c r="Q658" s="886"/>
      <c r="R658" s="886"/>
      <c r="S658" s="886"/>
      <c r="T658" s="886"/>
      <c r="U658" s="886"/>
    </row>
    <row r="659" spans="2:24" x14ac:dyDescent="0.2">
      <c r="B659" s="2262"/>
      <c r="C659" s="190"/>
      <c r="D659" s="190"/>
      <c r="E659" s="190"/>
      <c r="F659" s="190"/>
      <c r="G659" s="190"/>
      <c r="H659" s="190"/>
      <c r="I659" s="2275"/>
      <c r="J659" s="1715"/>
      <c r="K659" s="1715"/>
      <c r="L659" s="1715"/>
      <c r="M659" s="2276"/>
      <c r="N659" s="2498"/>
      <c r="O659" s="2317"/>
      <c r="P659" s="886"/>
      <c r="Q659" s="886"/>
      <c r="R659" s="886"/>
      <c r="S659" s="886"/>
      <c r="T659" s="886"/>
      <c r="U659" s="886"/>
    </row>
    <row r="660" spans="2:24" x14ac:dyDescent="0.2">
      <c r="B660" s="2262"/>
      <c r="C660" s="190"/>
      <c r="D660" s="190"/>
      <c r="E660" s="190"/>
      <c r="F660" s="190"/>
      <c r="G660" s="190"/>
      <c r="H660" s="190"/>
      <c r="I660" s="2275"/>
      <c r="J660" s="1715"/>
      <c r="K660" s="1715"/>
      <c r="L660" s="1715"/>
      <c r="M660" s="1715"/>
      <c r="N660" s="2498"/>
      <c r="O660" s="2317"/>
      <c r="P660" s="886"/>
      <c r="Q660" s="886"/>
      <c r="R660" s="886"/>
      <c r="S660" s="886"/>
      <c r="T660" s="886"/>
      <c r="U660" s="886"/>
    </row>
    <row r="661" spans="2:24" x14ac:dyDescent="0.2">
      <c r="B661" s="2262"/>
      <c r="C661" s="190"/>
      <c r="D661" s="190"/>
      <c r="E661" s="190"/>
      <c r="F661" s="190"/>
      <c r="G661" s="190"/>
      <c r="H661" s="190"/>
      <c r="I661" s="2275"/>
      <c r="J661" s="1715"/>
      <c r="K661" s="1715"/>
      <c r="L661" s="1715"/>
      <c r="M661" s="1716"/>
      <c r="N661" s="2498"/>
      <c r="O661" s="2317"/>
      <c r="P661" s="886"/>
      <c r="Q661" s="886"/>
      <c r="R661" s="886"/>
      <c r="S661" s="886"/>
      <c r="T661" s="886"/>
      <c r="U661" s="886"/>
    </row>
    <row r="662" spans="2:24" x14ac:dyDescent="0.2">
      <c r="B662" s="2262"/>
      <c r="C662" s="190"/>
      <c r="D662" s="190"/>
      <c r="E662" s="190"/>
      <c r="F662" s="190"/>
      <c r="G662" s="190"/>
      <c r="H662" s="190"/>
      <c r="I662" s="2275"/>
      <c r="J662" s="1715"/>
      <c r="K662" s="1715"/>
      <c r="L662" s="1715"/>
      <c r="M662" s="1716"/>
      <c r="N662" s="2498"/>
      <c r="O662" s="2317"/>
      <c r="P662" s="886"/>
      <c r="Q662" s="886"/>
      <c r="R662" s="886"/>
      <c r="S662" s="886"/>
      <c r="T662" s="886"/>
      <c r="U662" s="886"/>
      <c r="V662" s="886"/>
      <c r="W662" s="886"/>
      <c r="X662" s="886"/>
    </row>
    <row r="663" spans="2:24" x14ac:dyDescent="0.2">
      <c r="B663" s="2262"/>
      <c r="C663" s="190"/>
      <c r="D663" s="190"/>
      <c r="E663" s="190"/>
      <c r="F663" s="190"/>
      <c r="G663" s="190"/>
      <c r="H663" s="190"/>
      <c r="I663" s="2275"/>
      <c r="J663" s="1715"/>
      <c r="K663" s="1716"/>
      <c r="L663" s="1716"/>
      <c r="M663" s="1716"/>
      <c r="N663" s="2498"/>
      <c r="O663" s="2317"/>
      <c r="P663" s="886"/>
      <c r="Q663" s="886"/>
      <c r="R663" s="886"/>
      <c r="S663" s="886"/>
      <c r="T663" s="886"/>
      <c r="U663" s="886"/>
      <c r="V663" s="886"/>
      <c r="W663" s="886"/>
      <c r="X663" s="886"/>
    </row>
    <row r="664" spans="2:24" x14ac:dyDescent="0.2">
      <c r="B664" s="2262"/>
      <c r="C664" s="190"/>
      <c r="D664" s="190"/>
      <c r="E664" s="1292"/>
      <c r="F664" s="1292"/>
      <c r="G664" s="1292"/>
      <c r="H664" s="1292"/>
      <c r="I664" s="1292"/>
      <c r="J664" s="1292"/>
      <c r="K664" s="1292"/>
      <c r="L664" s="1715"/>
      <c r="M664" s="1715"/>
      <c r="N664" s="190"/>
      <c r="O664" s="2264"/>
      <c r="P664" s="886"/>
      <c r="Q664" s="886"/>
      <c r="R664" s="886"/>
      <c r="S664" s="886"/>
      <c r="T664" s="886"/>
      <c r="U664" s="886"/>
      <c r="V664" s="886"/>
      <c r="W664" s="886"/>
      <c r="X664" s="886"/>
    </row>
    <row r="665" spans="2:24" ht="16" thickBot="1" x14ac:dyDescent="0.25">
      <c r="B665" s="2262"/>
      <c r="C665" s="1292"/>
      <c r="D665" s="1292"/>
      <c r="E665" s="1292"/>
      <c r="F665" s="1292"/>
      <c r="G665" s="1292"/>
      <c r="H665" s="1292"/>
      <c r="I665" s="1292"/>
      <c r="J665" s="1292"/>
      <c r="K665" s="1292"/>
      <c r="L665" s="1292"/>
      <c r="M665" s="1292"/>
      <c r="N665" s="2323"/>
      <c r="O665" s="2317"/>
      <c r="P665" s="886"/>
      <c r="Q665" s="886"/>
      <c r="R665" s="886"/>
      <c r="S665" s="886"/>
      <c r="T665" s="886"/>
      <c r="U665" s="886"/>
      <c r="V665" s="886"/>
      <c r="W665" s="886"/>
      <c r="X665" s="886"/>
    </row>
    <row r="666" spans="2:24" ht="15.75" customHeight="1" x14ac:dyDescent="0.2">
      <c r="B666" s="2262"/>
      <c r="C666" s="1292"/>
      <c r="D666" s="190"/>
      <c r="E666" s="3378"/>
      <c r="F666" s="3379"/>
      <c r="G666" s="2499" t="s">
        <v>4366</v>
      </c>
      <c r="H666" s="2499" t="s">
        <v>4713</v>
      </c>
      <c r="I666" s="2499" t="s">
        <v>5202</v>
      </c>
      <c r="J666" s="2499" t="s">
        <v>5203</v>
      </c>
      <c r="K666" s="2499" t="s">
        <v>5204</v>
      </c>
      <c r="L666" s="2499" t="s">
        <v>5759</v>
      </c>
      <c r="M666" s="2500" t="s">
        <v>5760</v>
      </c>
      <c r="N666" s="886"/>
      <c r="O666" s="2317"/>
      <c r="P666" s="886"/>
      <c r="Q666" s="886"/>
      <c r="R666" s="886"/>
      <c r="S666" s="886"/>
      <c r="T666" s="886"/>
      <c r="U666" s="886"/>
      <c r="V666" s="886"/>
      <c r="W666" s="886"/>
      <c r="X666" s="886"/>
    </row>
    <row r="667" spans="2:24" ht="14.25" customHeight="1" x14ac:dyDescent="0.2">
      <c r="B667" s="2262"/>
      <c r="C667" s="190"/>
      <c r="D667" s="190"/>
      <c r="E667" s="2501" t="s">
        <v>886</v>
      </c>
      <c r="F667" s="2502"/>
      <c r="G667" s="200">
        <v>4.079898002549937E-3</v>
      </c>
      <c r="H667" s="200">
        <v>3.8496013586828328E-3</v>
      </c>
      <c r="I667" s="200">
        <v>3.6491254200683278E-3</v>
      </c>
      <c r="J667" s="200">
        <v>3.3513053594839337E-3</v>
      </c>
      <c r="K667" s="200">
        <v>3.2228630743602409E-3</v>
      </c>
      <c r="L667" s="200">
        <v>3.0474711770341252E-3</v>
      </c>
      <c r="M667" s="201">
        <v>2.9418589233625035E-3</v>
      </c>
      <c r="N667" s="886"/>
      <c r="O667" s="2550"/>
      <c r="P667" s="886"/>
      <c r="Q667" s="886"/>
      <c r="R667" s="886"/>
      <c r="S667" s="886"/>
      <c r="T667" s="886"/>
      <c r="U667" s="886"/>
      <c r="V667" s="886"/>
      <c r="W667" s="886"/>
      <c r="X667" s="886"/>
    </row>
    <row r="668" spans="2:24" x14ac:dyDescent="0.2">
      <c r="B668" s="2262"/>
      <c r="C668" s="1292"/>
      <c r="D668" s="190"/>
      <c r="E668" s="2501" t="s">
        <v>887</v>
      </c>
      <c r="F668" s="2502"/>
      <c r="G668" s="200">
        <v>0.4201161637625726</v>
      </c>
      <c r="H668" s="200">
        <v>0.42112563098551686</v>
      </c>
      <c r="I668" s="200">
        <v>0.4151252525064465</v>
      </c>
      <c r="J668" s="200">
        <v>0.4035284209795188</v>
      </c>
      <c r="K668" s="200">
        <v>0.41667852568663727</v>
      </c>
      <c r="L668" s="200">
        <v>0.41804036866968391</v>
      </c>
      <c r="M668" s="201">
        <v>0.41292097586846993</v>
      </c>
      <c r="O668" s="2550"/>
      <c r="P668" s="886"/>
      <c r="Q668" s="886"/>
      <c r="R668" s="2487"/>
      <c r="S668" s="2487"/>
      <c r="T668" s="886"/>
      <c r="U668" s="886"/>
      <c r="V668" s="886"/>
      <c r="W668" s="886"/>
      <c r="X668" s="886"/>
    </row>
    <row r="669" spans="2:24" x14ac:dyDescent="0.2">
      <c r="B669" s="2262"/>
      <c r="C669" s="1292"/>
      <c r="D669" s="190"/>
      <c r="E669" s="2501" t="s">
        <v>888</v>
      </c>
      <c r="F669" s="2502"/>
      <c r="G669" s="200">
        <v>1.9738395429003165E-2</v>
      </c>
      <c r="H669" s="200">
        <v>1.9493324527055718E-2</v>
      </c>
      <c r="I669" s="200">
        <v>1.9148599461940179E-2</v>
      </c>
      <c r="J669" s="200">
        <v>1.7841794077045295E-2</v>
      </c>
      <c r="K669" s="200">
        <v>1.7210925924375727E-2</v>
      </c>
      <c r="L669" s="200">
        <v>1.6773479567903274E-2</v>
      </c>
      <c r="M669" s="201">
        <v>1.6673296207902418E-2</v>
      </c>
      <c r="N669" s="886"/>
      <c r="O669" s="2550"/>
      <c r="P669" s="886"/>
      <c r="Q669" s="886"/>
      <c r="R669" s="2487"/>
      <c r="S669" s="2487"/>
      <c r="T669" s="886"/>
      <c r="U669" s="886"/>
      <c r="V669" s="886"/>
      <c r="W669" s="886"/>
      <c r="X669" s="886"/>
    </row>
    <row r="670" spans="2:24" ht="15.75" customHeight="1" thickBot="1" x14ac:dyDescent="0.25">
      <c r="B670" s="2262"/>
      <c r="C670" s="190"/>
      <c r="D670" s="190"/>
      <c r="E670" s="2503" t="s">
        <v>889</v>
      </c>
      <c r="F670" s="2504"/>
      <c r="G670" s="202">
        <v>0.55606554280587428</v>
      </c>
      <c r="H670" s="202">
        <v>0.5555314431287447</v>
      </c>
      <c r="I670" s="202">
        <v>0.56207702261154491</v>
      </c>
      <c r="J670" s="202">
        <v>0.57527847958395195</v>
      </c>
      <c r="K670" s="202">
        <v>0.56288768531462674</v>
      </c>
      <c r="L670" s="202">
        <v>0.56213868058537875</v>
      </c>
      <c r="M670" s="203">
        <v>0.56746386900026524</v>
      </c>
      <c r="N670" s="886"/>
      <c r="O670" s="2550"/>
      <c r="P670" s="886"/>
      <c r="Q670" s="886"/>
      <c r="R670" s="2487"/>
      <c r="S670" s="2487"/>
      <c r="T670" s="886"/>
      <c r="U670" s="886"/>
      <c r="V670" s="886"/>
      <c r="W670" s="886"/>
      <c r="X670" s="886"/>
    </row>
    <row r="671" spans="2:24" ht="15.75" customHeight="1" x14ac:dyDescent="0.2">
      <c r="B671" s="2262"/>
      <c r="C671" s="190"/>
      <c r="D671" s="190"/>
      <c r="E671" s="190"/>
      <c r="F671" s="190"/>
      <c r="G671" s="204"/>
      <c r="H671" s="204"/>
      <c r="I671" s="204"/>
      <c r="J671" s="205"/>
      <c r="K671" s="190"/>
      <c r="L671" s="190"/>
      <c r="M671" s="190"/>
      <c r="N671" s="2323"/>
      <c r="O671" s="2317"/>
      <c r="P671" s="886"/>
      <c r="Q671" s="886"/>
      <c r="R671" s="886"/>
      <c r="S671" s="886"/>
      <c r="T671" s="886"/>
      <c r="U671" s="886"/>
      <c r="V671" s="886"/>
      <c r="W671" s="886"/>
      <c r="X671" s="886"/>
    </row>
    <row r="672" spans="2:24" ht="16" thickBot="1" x14ac:dyDescent="0.25">
      <c r="B672" s="2483"/>
      <c r="C672" s="2267"/>
      <c r="D672" s="2267"/>
      <c r="E672" s="2267"/>
      <c r="F672" s="2378"/>
      <c r="G672" s="2267"/>
      <c r="H672" s="2267"/>
      <c r="I672" s="2267"/>
      <c r="J672" s="2267"/>
      <c r="K672" s="2267"/>
      <c r="L672" s="2267"/>
      <c r="M672" s="2267"/>
      <c r="N672" s="2267"/>
      <c r="O672" s="2268"/>
      <c r="P672" s="886"/>
      <c r="Q672" s="886"/>
      <c r="R672" s="886"/>
      <c r="S672" s="886"/>
      <c r="T672" s="886"/>
      <c r="U672" s="886"/>
      <c r="V672" s="886"/>
      <c r="W672" s="886"/>
      <c r="X672" s="886"/>
    </row>
    <row r="673" spans="1:51" x14ac:dyDescent="0.2">
      <c r="C673" s="2444"/>
      <c r="D673" s="2444"/>
      <c r="E673" s="2444"/>
      <c r="F673" s="2444"/>
      <c r="G673" s="2444"/>
      <c r="H673" s="2444"/>
      <c r="I673" s="2444"/>
      <c r="J673" s="2444"/>
      <c r="K673" s="2444"/>
      <c r="L673" s="2444"/>
      <c r="P673" s="886"/>
      <c r="Q673" s="886"/>
      <c r="R673" s="886"/>
      <c r="S673" s="886"/>
      <c r="T673" s="886"/>
      <c r="U673" s="886"/>
      <c r="V673" s="886"/>
    </row>
    <row r="674" spans="1:51" x14ac:dyDescent="0.2">
      <c r="C674" s="2444"/>
      <c r="D674" s="2444"/>
      <c r="E674" s="2444"/>
      <c r="F674" s="2444"/>
      <c r="G674" s="2444"/>
      <c r="H674" s="2444"/>
      <c r="I674" s="2444"/>
      <c r="J674" s="2444"/>
      <c r="K674" s="2444"/>
      <c r="L674" s="2444"/>
      <c r="Q674" s="191"/>
      <c r="R674" s="191"/>
      <c r="S674" s="191"/>
      <c r="T674" s="191"/>
    </row>
    <row r="675" spans="1:51" x14ac:dyDescent="0.2">
      <c r="C675" s="2444"/>
      <c r="Q675" s="191"/>
      <c r="R675" s="191"/>
      <c r="S675" s="191"/>
      <c r="T675" s="191"/>
    </row>
    <row r="676" spans="1:51" x14ac:dyDescent="0.2">
      <c r="C676" s="2444"/>
      <c r="Q676" s="191"/>
      <c r="R676" s="191"/>
      <c r="S676" s="191"/>
      <c r="T676" s="191"/>
    </row>
    <row r="677" spans="1:51" x14ac:dyDescent="0.2">
      <c r="C677" s="2444"/>
      <c r="Q677" s="191"/>
      <c r="R677" s="191"/>
      <c r="S677" s="191"/>
      <c r="T677" s="191"/>
    </row>
    <row r="678" spans="1:51" s="192" customFormat="1" x14ac:dyDescent="0.2">
      <c r="A678" s="191"/>
      <c r="B678" s="191"/>
      <c r="C678" s="2444"/>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row>
    <row r="679" spans="1:51" s="1730" customFormat="1" ht="16" thickBot="1" x14ac:dyDescent="0.25">
      <c r="A679" s="1728"/>
      <c r="B679" s="1729"/>
      <c r="C679" s="1729"/>
      <c r="D679" s="1729"/>
      <c r="E679" s="1729"/>
      <c r="G679" s="1729"/>
      <c r="H679" s="1729"/>
      <c r="I679" s="1729"/>
      <c r="J679" s="1729"/>
      <c r="K679" s="1729"/>
      <c r="L679" s="1729"/>
      <c r="M679" s="1729"/>
      <c r="N679" s="1729"/>
      <c r="O679" s="1729"/>
      <c r="P679" s="2505"/>
      <c r="Q679" s="2505"/>
      <c r="R679" s="2505"/>
      <c r="S679" s="2505"/>
      <c r="T679" s="2505"/>
      <c r="U679" s="2505"/>
      <c r="V679" s="2505"/>
      <c r="W679" s="2505"/>
      <c r="X679" s="2505"/>
      <c r="Y679" s="2505"/>
      <c r="Z679" s="2505"/>
      <c r="AA679" s="2505"/>
      <c r="AB679" s="2505"/>
      <c r="AC679" s="2505"/>
      <c r="AD679" s="2505"/>
      <c r="AE679" s="2505"/>
      <c r="AF679" s="2505"/>
      <c r="AG679" s="2505"/>
      <c r="AH679" s="2505"/>
      <c r="AI679" s="2505"/>
      <c r="AJ679" s="2505"/>
      <c r="AK679" s="2505"/>
      <c r="AL679" s="2505"/>
      <c r="AM679" s="1729"/>
      <c r="AN679" s="1729"/>
      <c r="AO679" s="1729"/>
      <c r="AP679" s="1729"/>
      <c r="AQ679" s="1729"/>
      <c r="AR679" s="1729"/>
      <c r="AS679" s="1729"/>
      <c r="AT679" s="1729"/>
      <c r="AU679" s="1729"/>
      <c r="AV679" s="1729"/>
      <c r="AW679" s="1729"/>
      <c r="AX679" s="1729"/>
      <c r="AY679" s="1729"/>
    </row>
    <row r="680" spans="1:51" s="1286" customFormat="1" ht="16" thickTop="1" x14ac:dyDescent="0.2">
      <c r="A680" s="1285"/>
      <c r="B680" s="1287"/>
      <c r="C680" s="1287"/>
      <c r="D680" s="1287"/>
      <c r="E680" s="1287"/>
      <c r="F680" s="1287"/>
      <c r="G680" s="1287"/>
      <c r="H680" s="1287"/>
      <c r="I680" s="1287"/>
      <c r="J680" s="1287"/>
      <c r="K680" s="1287"/>
      <c r="L680" s="1287"/>
      <c r="M680" s="1287"/>
      <c r="N680" s="1287"/>
      <c r="O680" s="1287"/>
      <c r="P680" s="2235"/>
      <c r="Q680" s="2235"/>
      <c r="R680" s="2235"/>
      <c r="S680" s="2235"/>
      <c r="T680" s="2235"/>
      <c r="U680" s="2235"/>
      <c r="V680" s="2235"/>
      <c r="W680" s="2235"/>
      <c r="X680" s="2235"/>
      <c r="Y680" s="2235"/>
      <c r="Z680" s="2235"/>
      <c r="AA680" s="2235"/>
      <c r="AB680" s="2235"/>
      <c r="AC680" s="2235"/>
      <c r="AD680" s="2235"/>
      <c r="AE680" s="2235"/>
      <c r="AF680" s="2235"/>
      <c r="AG680" s="2235"/>
      <c r="AH680" s="2235"/>
      <c r="AI680" s="2242"/>
      <c r="AJ680" s="2235"/>
      <c r="AK680" s="2235"/>
      <c r="AL680" s="2235"/>
      <c r="AM680" s="1287"/>
      <c r="AN680" s="1287"/>
      <c r="AO680" s="1287"/>
      <c r="AP680" s="1287"/>
      <c r="AQ680" s="1287"/>
      <c r="AR680" s="1287"/>
      <c r="AS680" s="1287"/>
      <c r="AT680" s="1287"/>
      <c r="AU680" s="1287"/>
      <c r="AV680" s="1287"/>
      <c r="AW680" s="1287"/>
      <c r="AX680" s="1287"/>
      <c r="AY680" s="1287"/>
    </row>
    <row r="681" spans="1:51" s="192" customFormat="1" x14ac:dyDescent="0.2">
      <c r="A681" s="191"/>
      <c r="B681" s="191"/>
      <c r="C681" s="2444"/>
      <c r="D681" s="2444"/>
      <c r="E681" s="2444"/>
      <c r="F681" s="2444"/>
      <c r="G681" s="2444"/>
      <c r="H681" s="2444"/>
      <c r="I681" s="2444"/>
      <c r="J681" s="2444"/>
      <c r="K681" s="2444"/>
      <c r="L681" s="2444"/>
      <c r="M681" s="191"/>
      <c r="N681" s="191"/>
      <c r="O681" s="191"/>
      <c r="P681" s="191"/>
      <c r="Q681" s="191"/>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row>
    <row r="682" spans="1:51" s="192" customFormat="1" x14ac:dyDescent="0.2">
      <c r="A682" s="191"/>
      <c r="B682" s="191"/>
      <c r="C682" s="2444"/>
      <c r="D682" s="2444"/>
      <c r="E682" s="2444"/>
      <c r="F682" s="2444"/>
      <c r="G682" s="2444"/>
      <c r="H682" s="2444"/>
      <c r="I682" s="2444"/>
      <c r="J682" s="2444"/>
      <c r="K682" s="2444"/>
      <c r="L682" s="2444"/>
      <c r="M682" s="2444"/>
      <c r="N682" s="191"/>
      <c r="O682" s="191"/>
      <c r="P682" s="191"/>
      <c r="Q682" s="191"/>
      <c r="R682" s="191"/>
      <c r="S682" s="191"/>
      <c r="T682" s="19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row>
    <row r="683" spans="1:51" s="192" customFormat="1" x14ac:dyDescent="0.2">
      <c r="A683" s="191"/>
      <c r="B683" s="191"/>
      <c r="C683" s="2444"/>
      <c r="D683" s="2444"/>
      <c r="E683" s="2444"/>
      <c r="F683" s="2444"/>
      <c r="G683" s="2444"/>
      <c r="H683" s="2444"/>
      <c r="I683" s="2444"/>
      <c r="J683" s="2444"/>
      <c r="K683" s="2444"/>
      <c r="L683" s="2444"/>
      <c r="M683" s="191"/>
      <c r="N683" s="191"/>
      <c r="O683" s="191"/>
      <c r="P683" s="191"/>
      <c r="Q683" s="191"/>
      <c r="R683" s="191"/>
      <c r="S683" s="191"/>
      <c r="T683" s="19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row>
    <row r="684" spans="1:51" s="192" customFormat="1" x14ac:dyDescent="0.2">
      <c r="A684" s="191"/>
      <c r="B684" s="191"/>
      <c r="C684" s="2444"/>
      <c r="D684" s="2444"/>
      <c r="E684" s="2444"/>
      <c r="F684" s="2444"/>
      <c r="G684" s="2444"/>
      <c r="I684" s="2444"/>
      <c r="J684" s="2444"/>
      <c r="K684" s="2444"/>
      <c r="L684" s="2444"/>
      <c r="M684" s="191"/>
      <c r="N684" s="191"/>
      <c r="O684" s="191"/>
      <c r="P684" s="191"/>
      <c r="Q684" s="191"/>
      <c r="R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row>
    <row r="685" spans="1:51" x14ac:dyDescent="0.2">
      <c r="Q685" s="191"/>
      <c r="R685" s="191"/>
      <c r="S685" s="191"/>
      <c r="T685" s="191"/>
    </row>
    <row r="686" spans="1:51" x14ac:dyDescent="0.2">
      <c r="Q686" s="191"/>
      <c r="R686" s="191"/>
      <c r="S686" s="191"/>
      <c r="T686" s="191"/>
    </row>
    <row r="687" spans="1:51" x14ac:dyDescent="0.2">
      <c r="Q687" s="191"/>
      <c r="R687" s="191"/>
      <c r="S687" s="191"/>
      <c r="T687" s="191"/>
    </row>
    <row r="688" spans="1:51" ht="16" thickBot="1" x14ac:dyDescent="0.25">
      <c r="H688" s="2506" t="s">
        <v>890</v>
      </c>
      <c r="Q688" s="191"/>
      <c r="R688" s="191"/>
      <c r="S688" s="191"/>
      <c r="T688" s="191"/>
    </row>
    <row r="689" spans="1:51" x14ac:dyDescent="0.2">
      <c r="H689" s="2246" t="s">
        <v>3934</v>
      </c>
      <c r="I689" s="2247" t="s">
        <v>4341</v>
      </c>
      <c r="J689" s="2247" t="s">
        <v>4366</v>
      </c>
      <c r="K689" s="2247" t="s">
        <v>4713</v>
      </c>
      <c r="L689" s="2247" t="s">
        <v>5202</v>
      </c>
      <c r="M689" s="2247" t="s">
        <v>5203</v>
      </c>
      <c r="N689" s="2247" t="s">
        <v>5204</v>
      </c>
      <c r="O689" s="2247" t="s">
        <v>5759</v>
      </c>
      <c r="P689" s="2507" t="s">
        <v>5760</v>
      </c>
      <c r="Q689" s="191"/>
      <c r="R689" s="191"/>
      <c r="S689" s="191"/>
      <c r="T689" s="191"/>
    </row>
    <row r="690" spans="1:51" ht="16" thickBot="1" x14ac:dyDescent="0.25">
      <c r="H690" s="2249">
        <v>4.7699999999999996</v>
      </c>
      <c r="I690" s="2250">
        <v>4.53</v>
      </c>
      <c r="J690" s="2250">
        <v>4.32</v>
      </c>
      <c r="K690" s="2250">
        <v>4.08</v>
      </c>
      <c r="L690" s="2250">
        <v>3.92</v>
      </c>
      <c r="M690" s="2250">
        <v>3.86</v>
      </c>
      <c r="N690" s="2250">
        <v>3.85</v>
      </c>
      <c r="O690" s="2250">
        <v>3.69</v>
      </c>
      <c r="P690" s="2251">
        <v>3.55</v>
      </c>
      <c r="Q690" s="191"/>
      <c r="R690" s="191"/>
      <c r="S690" s="191"/>
      <c r="T690" s="191"/>
    </row>
    <row r="691" spans="1:51" x14ac:dyDescent="0.2">
      <c r="Q691" s="191"/>
      <c r="R691" s="191"/>
      <c r="S691" s="191"/>
      <c r="T691" s="191"/>
    </row>
    <row r="692" spans="1:51" x14ac:dyDescent="0.2">
      <c r="Q692" s="191"/>
      <c r="R692" s="191"/>
      <c r="S692" s="191"/>
      <c r="T692" s="191"/>
    </row>
    <row r="693" spans="1:51" x14ac:dyDescent="0.2">
      <c r="Q693" s="191"/>
      <c r="R693" s="191"/>
      <c r="S693" s="191"/>
      <c r="T693" s="191"/>
    </row>
    <row r="694" spans="1:51" x14ac:dyDescent="0.2">
      <c r="Q694" s="191"/>
      <c r="R694" s="191"/>
      <c r="S694" s="191"/>
      <c r="T694" s="191"/>
    </row>
    <row r="695" spans="1:51" x14ac:dyDescent="0.2">
      <c r="Q695" s="191"/>
      <c r="R695" s="191"/>
      <c r="S695" s="191"/>
      <c r="T695" s="191"/>
    </row>
    <row r="699" spans="1:51" s="1730" customFormat="1" ht="16" thickBot="1" x14ac:dyDescent="0.25">
      <c r="A699" s="1728"/>
      <c r="B699" s="1729"/>
      <c r="C699" s="1729"/>
      <c r="D699" s="1729"/>
      <c r="E699" s="1729"/>
      <c r="G699" s="1729"/>
      <c r="H699" s="1729"/>
      <c r="I699" s="1729"/>
      <c r="J699" s="1729"/>
      <c r="K699" s="1729"/>
      <c r="L699" s="1729"/>
      <c r="M699" s="1729"/>
      <c r="N699" s="1729"/>
      <c r="O699" s="1729"/>
      <c r="P699" s="1731"/>
      <c r="Q699" s="1731"/>
      <c r="R699" s="1731"/>
      <c r="S699" s="1731"/>
      <c r="T699" s="1731"/>
      <c r="U699" s="1731"/>
      <c r="V699" s="1731"/>
      <c r="W699" s="1731"/>
      <c r="X699" s="1731"/>
      <c r="Y699" s="1731"/>
      <c r="Z699" s="1731"/>
      <c r="AA699" s="1731"/>
      <c r="AB699" s="1731"/>
      <c r="AC699" s="1731"/>
      <c r="AD699" s="1731"/>
      <c r="AE699" s="1731"/>
      <c r="AF699" s="1731"/>
      <c r="AG699" s="1731"/>
      <c r="AH699" s="1731"/>
      <c r="AI699" s="1731"/>
      <c r="AJ699" s="1731"/>
      <c r="AK699" s="1731"/>
      <c r="AL699" s="1731"/>
      <c r="AM699" s="1729"/>
      <c r="AN699" s="1729"/>
      <c r="AO699" s="1729"/>
      <c r="AP699" s="1729"/>
      <c r="AQ699" s="1729"/>
      <c r="AR699" s="1729"/>
      <c r="AS699" s="1729"/>
      <c r="AT699" s="1729"/>
      <c r="AU699" s="1729"/>
      <c r="AV699" s="1729"/>
      <c r="AW699" s="1729"/>
      <c r="AX699" s="1729"/>
      <c r="AY699" s="1729"/>
    </row>
    <row r="700" spans="1:51" s="1286" customFormat="1" ht="16" thickTop="1" x14ac:dyDescent="0.2">
      <c r="A700" s="1285"/>
      <c r="B700" s="1287"/>
      <c r="C700" s="1287"/>
      <c r="D700" s="1287"/>
      <c r="E700" s="1287"/>
      <c r="F700" s="1287"/>
      <c r="G700" s="1287"/>
      <c r="H700" s="1287"/>
      <c r="I700" s="1287"/>
      <c r="J700" s="1287"/>
      <c r="K700" s="1287"/>
      <c r="L700" s="1287"/>
      <c r="M700" s="1287"/>
      <c r="N700" s="1287"/>
      <c r="O700" s="1287"/>
      <c r="P700" s="13"/>
      <c r="Q700" s="13"/>
      <c r="R700" s="13"/>
      <c r="S700" s="13"/>
      <c r="T700" s="13"/>
      <c r="U700" s="13"/>
      <c r="V700" s="13"/>
      <c r="W700" s="13"/>
      <c r="X700" s="13"/>
      <c r="Y700" s="13"/>
      <c r="Z700" s="13"/>
      <c r="AA700" s="13"/>
      <c r="AB700" s="13"/>
      <c r="AC700" s="13"/>
      <c r="AD700" s="13"/>
      <c r="AE700" s="13"/>
      <c r="AF700" s="13"/>
      <c r="AG700" s="13"/>
      <c r="AH700" s="13"/>
      <c r="AI700" s="14"/>
      <c r="AJ700" s="13"/>
      <c r="AK700" s="13"/>
      <c r="AL700" s="13"/>
      <c r="AM700" s="1287"/>
      <c r="AN700" s="1287"/>
      <c r="AO700" s="1287"/>
      <c r="AP700" s="1287"/>
      <c r="AQ700" s="1287"/>
      <c r="AR700" s="1287"/>
      <c r="AS700" s="1287"/>
      <c r="AT700" s="1287"/>
      <c r="AU700" s="1287"/>
      <c r="AV700" s="1287"/>
      <c r="AW700" s="1287"/>
      <c r="AX700" s="1287"/>
      <c r="AY700" s="1287"/>
    </row>
    <row r="704" spans="1:51" ht="16" thickBot="1" x14ac:dyDescent="0.25">
      <c r="H704" s="2508" t="s">
        <v>891</v>
      </c>
    </row>
    <row r="705" spans="1:51" x14ac:dyDescent="0.2">
      <c r="H705" s="2509" t="s">
        <v>3934</v>
      </c>
      <c r="I705" s="2247" t="s">
        <v>4341</v>
      </c>
      <c r="J705" s="2247" t="s">
        <v>4366</v>
      </c>
      <c r="K705" s="2247" t="s">
        <v>4713</v>
      </c>
      <c r="L705" s="2247" t="s">
        <v>5202</v>
      </c>
      <c r="M705" s="2247" t="s">
        <v>5203</v>
      </c>
      <c r="N705" s="2247" t="s">
        <v>5204</v>
      </c>
      <c r="O705" s="2247" t="s">
        <v>5759</v>
      </c>
      <c r="P705" s="2507" t="s">
        <v>5760</v>
      </c>
    </row>
    <row r="706" spans="1:51" ht="16" thickBot="1" x14ac:dyDescent="0.25">
      <c r="H706" s="3531">
        <v>0.58728000000000002</v>
      </c>
      <c r="I706" s="3532">
        <v>0.58728000000000002</v>
      </c>
      <c r="J706" s="3532">
        <v>0.58600000000000008</v>
      </c>
      <c r="K706" s="3532">
        <v>0.52600000000000002</v>
      </c>
      <c r="L706" s="3532">
        <v>0.58599999999999997</v>
      </c>
      <c r="M706" s="3532">
        <v>0.23599999999999999</v>
      </c>
      <c r="N706" s="3532">
        <v>0.22900000000000001</v>
      </c>
      <c r="O706" s="3532">
        <v>0.222</v>
      </c>
      <c r="P706" s="2350">
        <v>0.20699999999999999</v>
      </c>
    </row>
    <row r="715" spans="1:51" s="1730" customFormat="1" ht="16" thickBot="1" x14ac:dyDescent="0.25">
      <c r="A715" s="1728"/>
      <c r="B715" s="1729"/>
      <c r="C715" s="1729"/>
      <c r="D715" s="1729"/>
      <c r="E715" s="1729"/>
      <c r="G715" s="1729"/>
      <c r="H715" s="1729"/>
      <c r="I715" s="1729"/>
      <c r="J715" s="1729"/>
      <c r="K715" s="1729"/>
      <c r="L715" s="1729"/>
      <c r="M715" s="1729"/>
      <c r="N715" s="1729"/>
      <c r="O715" s="1729"/>
      <c r="P715" s="1731"/>
      <c r="Q715" s="1731"/>
      <c r="R715" s="1731"/>
      <c r="S715" s="1731"/>
      <c r="T715" s="1731"/>
      <c r="U715" s="1731"/>
      <c r="V715" s="1731"/>
      <c r="W715" s="1731"/>
      <c r="X715" s="1731"/>
      <c r="Y715" s="1731"/>
      <c r="Z715" s="1731"/>
      <c r="AA715" s="1731"/>
      <c r="AB715" s="1731"/>
      <c r="AC715" s="1731"/>
      <c r="AD715" s="1731"/>
      <c r="AE715" s="1731"/>
      <c r="AF715" s="1731"/>
      <c r="AG715" s="1731"/>
      <c r="AH715" s="1731"/>
      <c r="AI715" s="1731"/>
      <c r="AJ715" s="1731"/>
      <c r="AK715" s="1731"/>
      <c r="AL715" s="1731"/>
      <c r="AM715" s="1729"/>
      <c r="AN715" s="1729"/>
      <c r="AO715" s="1729"/>
      <c r="AP715" s="1729"/>
      <c r="AQ715" s="1729"/>
      <c r="AR715" s="1729"/>
      <c r="AS715" s="1729"/>
      <c r="AT715" s="1729"/>
      <c r="AU715" s="1729"/>
      <c r="AV715" s="1729"/>
      <c r="AW715" s="1729"/>
      <c r="AX715" s="1729"/>
      <c r="AY715" s="1729"/>
    </row>
    <row r="716" spans="1:51" s="1286" customFormat="1" ht="16" thickTop="1" x14ac:dyDescent="0.2">
      <c r="A716" s="1285"/>
      <c r="B716" s="1287"/>
      <c r="C716" s="1287"/>
      <c r="D716" s="1287"/>
      <c r="E716" s="1287"/>
      <c r="F716" s="1287"/>
      <c r="G716" s="1287"/>
      <c r="H716" s="1287"/>
      <c r="I716" s="1287"/>
      <c r="J716" s="1287"/>
      <c r="K716" s="1287"/>
      <c r="L716" s="1287"/>
      <c r="M716" s="1287"/>
      <c r="N716" s="1287"/>
      <c r="O716" s="1287"/>
      <c r="P716" s="13"/>
      <c r="Q716" s="13"/>
      <c r="R716" s="13"/>
      <c r="S716" s="13"/>
      <c r="T716" s="13"/>
      <c r="U716" s="13"/>
      <c r="V716" s="13"/>
      <c r="W716" s="13"/>
      <c r="X716" s="13"/>
      <c r="Y716" s="13"/>
      <c r="Z716" s="13"/>
      <c r="AA716" s="13"/>
      <c r="AB716" s="13"/>
      <c r="AC716" s="13"/>
      <c r="AD716" s="13"/>
      <c r="AE716" s="13"/>
      <c r="AF716" s="13"/>
      <c r="AG716" s="13"/>
      <c r="AH716" s="13"/>
      <c r="AI716" s="14"/>
      <c r="AJ716" s="13"/>
      <c r="AK716" s="13"/>
      <c r="AL716" s="13"/>
      <c r="AM716" s="1287"/>
      <c r="AN716" s="1287"/>
      <c r="AO716" s="1287"/>
      <c r="AP716" s="1287"/>
      <c r="AQ716" s="1287"/>
      <c r="AR716" s="1287"/>
      <c r="AS716" s="1287"/>
      <c r="AT716" s="1287"/>
      <c r="AU716" s="1287"/>
      <c r="AV716" s="1287"/>
      <c r="AW716" s="1287"/>
      <c r="AX716" s="1287"/>
      <c r="AY716" s="1287"/>
    </row>
    <row r="717" spans="1:51" s="1286" customFormat="1" x14ac:dyDescent="0.2">
      <c r="A717" s="1285"/>
      <c r="B717" s="1287"/>
      <c r="C717" s="1287"/>
      <c r="D717" s="1287"/>
      <c r="E717" s="1287"/>
      <c r="F717" s="1287"/>
      <c r="G717" s="1287"/>
      <c r="H717" s="1287"/>
      <c r="I717" s="1287"/>
      <c r="J717" s="1287"/>
      <c r="K717" s="1287"/>
      <c r="L717" s="1287"/>
      <c r="M717" s="1287"/>
      <c r="N717" s="1287"/>
      <c r="O717" s="1287"/>
      <c r="P717" s="13"/>
      <c r="Q717" s="13"/>
      <c r="R717" s="13"/>
      <c r="S717" s="13"/>
      <c r="T717" s="13"/>
      <c r="U717" s="13"/>
      <c r="V717" s="13"/>
      <c r="W717" s="13"/>
      <c r="X717" s="13"/>
      <c r="Y717" s="13"/>
      <c r="Z717" s="13"/>
      <c r="AA717" s="13"/>
      <c r="AB717" s="13"/>
      <c r="AC717" s="13"/>
      <c r="AD717" s="13"/>
      <c r="AE717" s="13"/>
      <c r="AF717" s="13"/>
      <c r="AG717" s="13"/>
      <c r="AH717" s="13"/>
      <c r="AI717" s="14"/>
      <c r="AJ717" s="13"/>
      <c r="AK717" s="13"/>
      <c r="AL717" s="13"/>
      <c r="AM717" s="1287"/>
      <c r="AN717" s="1287"/>
      <c r="AO717" s="1287"/>
      <c r="AP717" s="1287"/>
      <c r="AQ717" s="1287"/>
      <c r="AR717" s="1287"/>
      <c r="AS717" s="1287"/>
      <c r="AT717" s="1287"/>
      <c r="AU717" s="1287"/>
      <c r="AV717" s="1287"/>
      <c r="AW717" s="1287"/>
      <c r="AX717" s="1287"/>
      <c r="AY717" s="1287"/>
    </row>
    <row r="718" spans="1:51" s="1286" customFormat="1" x14ac:dyDescent="0.2">
      <c r="A718" s="1285"/>
      <c r="B718" s="1287"/>
      <c r="C718" s="1287"/>
      <c r="D718" s="1287"/>
      <c r="E718" s="1287"/>
      <c r="F718" s="1287"/>
      <c r="G718" s="1287"/>
      <c r="H718" s="1287"/>
      <c r="I718" s="1287"/>
      <c r="J718" s="1287"/>
      <c r="K718" s="1287"/>
      <c r="L718" s="1287"/>
      <c r="M718" s="1287"/>
      <c r="N718" s="1287"/>
      <c r="O718" s="1287"/>
      <c r="P718" s="13"/>
      <c r="Q718" s="13"/>
      <c r="R718" s="13"/>
      <c r="S718" s="13"/>
      <c r="T718" s="13"/>
      <c r="U718" s="13"/>
      <c r="V718" s="13"/>
      <c r="W718" s="13"/>
      <c r="X718" s="13"/>
      <c r="Y718" s="13"/>
      <c r="Z718" s="13"/>
      <c r="AA718" s="13"/>
      <c r="AB718" s="13"/>
      <c r="AC718" s="13"/>
      <c r="AD718" s="13"/>
      <c r="AE718" s="13"/>
      <c r="AF718" s="13"/>
      <c r="AG718" s="13"/>
      <c r="AH718" s="13"/>
      <c r="AI718" s="14"/>
      <c r="AJ718" s="13"/>
      <c r="AK718" s="13"/>
      <c r="AL718" s="13"/>
      <c r="AM718" s="1287"/>
      <c r="AN718" s="1287"/>
      <c r="AO718" s="1287"/>
      <c r="AP718" s="1287"/>
      <c r="AQ718" s="1287"/>
      <c r="AR718" s="1287"/>
      <c r="AS718" s="1287"/>
      <c r="AT718" s="1287"/>
      <c r="AU718" s="1287"/>
      <c r="AV718" s="1287"/>
      <c r="AW718" s="1287"/>
      <c r="AX718" s="1287"/>
      <c r="AY718" s="1287"/>
    </row>
    <row r="720" spans="1:51" ht="16" thickBot="1" x14ac:dyDescent="0.25">
      <c r="H720" s="2510" t="s">
        <v>786</v>
      </c>
    </row>
    <row r="721" spans="1:51" x14ac:dyDescent="0.2">
      <c r="H721" s="2509" t="s">
        <v>3934</v>
      </c>
      <c r="I721" s="2247" t="s">
        <v>4341</v>
      </c>
      <c r="J721" s="2247" t="s">
        <v>4366</v>
      </c>
      <c r="K721" s="2247" t="s">
        <v>4713</v>
      </c>
      <c r="L721" s="2247" t="s">
        <v>5202</v>
      </c>
      <c r="M721" s="2247" t="s">
        <v>5203</v>
      </c>
      <c r="N721" s="2247" t="s">
        <v>5204</v>
      </c>
      <c r="O721" s="2247" t="s">
        <v>5759</v>
      </c>
      <c r="P721" s="2507" t="s">
        <v>5760</v>
      </c>
    </row>
    <row r="722" spans="1:51" ht="16" thickBot="1" x14ac:dyDescent="0.25">
      <c r="H722" s="3533">
        <v>0.65811500000000001</v>
      </c>
      <c r="I722" s="3534">
        <v>0.61808399999999997</v>
      </c>
      <c r="J722" s="3534">
        <v>0.58799999999999997</v>
      </c>
      <c r="K722" s="3534">
        <v>0.52500000000000002</v>
      </c>
      <c r="L722" s="3534">
        <v>0.50800000000000001</v>
      </c>
      <c r="M722" s="3534">
        <v>0.49099999999999999</v>
      </c>
      <c r="N722" s="3534">
        <v>0.45199999999999996</v>
      </c>
      <c r="O722" s="3534">
        <v>0.42899999999999999</v>
      </c>
      <c r="P722" s="3535">
        <v>0.41299999999999998</v>
      </c>
    </row>
    <row r="728" spans="1:51" s="1730" customFormat="1" ht="16" thickBot="1" x14ac:dyDescent="0.25">
      <c r="A728" s="1728"/>
      <c r="B728" s="1729"/>
      <c r="C728" s="1729"/>
      <c r="D728" s="1729"/>
      <c r="E728" s="1729"/>
      <c r="G728" s="1729"/>
      <c r="H728" s="1729"/>
      <c r="I728" s="1729"/>
      <c r="J728" s="1729"/>
      <c r="K728" s="1729"/>
      <c r="L728" s="1729"/>
      <c r="M728" s="1729"/>
      <c r="N728" s="1729"/>
      <c r="O728" s="1729"/>
      <c r="P728" s="1731"/>
      <c r="Q728" s="1731"/>
      <c r="R728" s="1731"/>
      <c r="S728" s="1731"/>
      <c r="T728" s="1731"/>
      <c r="U728" s="1731"/>
      <c r="V728" s="1731"/>
      <c r="W728" s="1731"/>
      <c r="X728" s="1731"/>
      <c r="Y728" s="1731"/>
      <c r="Z728" s="1731"/>
      <c r="AA728" s="1731"/>
      <c r="AB728" s="1731"/>
      <c r="AC728" s="1731"/>
      <c r="AD728" s="1731"/>
      <c r="AE728" s="1731"/>
      <c r="AF728" s="1731"/>
      <c r="AG728" s="1731"/>
      <c r="AH728" s="1731"/>
      <c r="AI728" s="1731"/>
      <c r="AJ728" s="1731"/>
      <c r="AK728" s="1731"/>
      <c r="AL728" s="1731"/>
      <c r="AM728" s="1729"/>
      <c r="AN728" s="1729"/>
      <c r="AO728" s="1729"/>
      <c r="AP728" s="1729"/>
      <c r="AQ728" s="1729"/>
      <c r="AR728" s="1729"/>
      <c r="AS728" s="1729"/>
      <c r="AT728" s="1729"/>
      <c r="AU728" s="1729"/>
      <c r="AV728" s="1729"/>
      <c r="AW728" s="1729"/>
      <c r="AX728" s="1729"/>
      <c r="AY728" s="1729"/>
    </row>
    <row r="729" spans="1:51" s="1286" customFormat="1" ht="16" thickTop="1" x14ac:dyDescent="0.2">
      <c r="A729" s="1285"/>
      <c r="B729" s="1287"/>
      <c r="C729" s="1287"/>
      <c r="D729" s="1287"/>
      <c r="E729" s="1287"/>
      <c r="F729" s="1287"/>
      <c r="G729" s="1287"/>
      <c r="H729" s="1287"/>
      <c r="I729" s="1287"/>
      <c r="J729" s="1287"/>
      <c r="K729" s="1287"/>
      <c r="L729" s="1287"/>
      <c r="M729" s="1287"/>
      <c r="N729" s="1287"/>
      <c r="O729" s="1287"/>
      <c r="P729" s="13"/>
      <c r="Q729" s="13"/>
      <c r="R729" s="13"/>
      <c r="S729" s="13"/>
      <c r="T729" s="13"/>
      <c r="U729" s="13"/>
      <c r="V729" s="13"/>
      <c r="W729" s="13"/>
      <c r="X729" s="13"/>
      <c r="Y729" s="13"/>
      <c r="Z729" s="13"/>
      <c r="AA729" s="13"/>
      <c r="AB729" s="13"/>
      <c r="AC729" s="13"/>
      <c r="AD729" s="13"/>
      <c r="AE729" s="13"/>
      <c r="AF729" s="13"/>
      <c r="AG729" s="13"/>
      <c r="AH729" s="13"/>
      <c r="AI729" s="14"/>
      <c r="AJ729" s="13"/>
      <c r="AK729" s="13"/>
      <c r="AL729" s="13"/>
      <c r="AM729" s="1287"/>
      <c r="AN729" s="1287"/>
      <c r="AO729" s="1287"/>
      <c r="AP729" s="1287"/>
      <c r="AQ729" s="1287"/>
      <c r="AR729" s="1287"/>
      <c r="AS729" s="1287"/>
      <c r="AT729" s="1287"/>
      <c r="AU729" s="1287"/>
      <c r="AV729" s="1287"/>
      <c r="AW729" s="1287"/>
      <c r="AX729" s="1287"/>
      <c r="AY729" s="1287"/>
    </row>
    <row r="736" spans="1:51" ht="15.75" customHeight="1" thickBot="1" x14ac:dyDescent="0.25">
      <c r="H736" s="2510" t="s">
        <v>892</v>
      </c>
    </row>
    <row r="737" spans="1:51" x14ac:dyDescent="0.2">
      <c r="H737" s="2278"/>
      <c r="I737" s="2279" t="s">
        <v>5202</v>
      </c>
      <c r="J737" s="2279" t="s">
        <v>5203</v>
      </c>
      <c r="K737" s="2279" t="s">
        <v>5204</v>
      </c>
      <c r="L737" s="2279" t="s">
        <v>5759</v>
      </c>
      <c r="M737" s="2248" t="s">
        <v>5760</v>
      </c>
    </row>
    <row r="738" spans="1:51" x14ac:dyDescent="0.2">
      <c r="H738" s="2282" t="s">
        <v>284</v>
      </c>
      <c r="I738" s="2283">
        <v>134</v>
      </c>
      <c r="J738" s="2283">
        <v>117</v>
      </c>
      <c r="K738" s="2283">
        <v>93</v>
      </c>
      <c r="L738" s="2283">
        <v>89</v>
      </c>
      <c r="M738" s="2284">
        <v>95</v>
      </c>
    </row>
    <row r="739" spans="1:51" x14ac:dyDescent="0.2">
      <c r="H739" s="2282" t="s">
        <v>285</v>
      </c>
      <c r="I739" s="2283">
        <v>108</v>
      </c>
      <c r="J739" s="2283">
        <v>92</v>
      </c>
      <c r="K739" s="2283">
        <v>76</v>
      </c>
      <c r="L739" s="2283">
        <v>74</v>
      </c>
      <c r="M739" s="2284">
        <v>77</v>
      </c>
    </row>
    <row r="740" spans="1:51" x14ac:dyDescent="0.2">
      <c r="H740" s="2282" t="s">
        <v>286</v>
      </c>
      <c r="I740" s="2283">
        <v>98</v>
      </c>
      <c r="J740" s="2283">
        <v>85</v>
      </c>
      <c r="K740" s="2283">
        <v>73</v>
      </c>
      <c r="L740" s="2283">
        <v>72</v>
      </c>
      <c r="M740" s="2284">
        <v>75</v>
      </c>
    </row>
    <row r="741" spans="1:51" x14ac:dyDescent="0.2">
      <c r="H741" s="2282" t="s">
        <v>324</v>
      </c>
      <c r="I741" s="2283">
        <v>165</v>
      </c>
      <c r="J741" s="2283">
        <v>134</v>
      </c>
      <c r="K741" s="2283">
        <v>89</v>
      </c>
      <c r="L741" s="2283">
        <v>79</v>
      </c>
      <c r="M741" s="2284">
        <v>88</v>
      </c>
    </row>
    <row r="742" spans="1:51" ht="16" thickBot="1" x14ac:dyDescent="0.25">
      <c r="H742" s="2288" t="s">
        <v>325</v>
      </c>
      <c r="I742" s="2289">
        <v>121</v>
      </c>
      <c r="J742" s="2289">
        <v>104</v>
      </c>
      <c r="K742" s="3536">
        <v>82.68</v>
      </c>
      <c r="L742" s="2289">
        <v>80</v>
      </c>
      <c r="M742" s="2290">
        <v>84</v>
      </c>
    </row>
    <row r="746" spans="1:51" s="1730" customFormat="1" ht="16" thickBot="1" x14ac:dyDescent="0.25">
      <c r="A746" s="1728"/>
      <c r="B746" s="1729"/>
      <c r="C746" s="1729"/>
      <c r="D746" s="1729"/>
      <c r="E746" s="1729"/>
      <c r="G746" s="1729"/>
      <c r="H746" s="1729"/>
      <c r="I746" s="1729"/>
      <c r="J746" s="1729"/>
      <c r="K746" s="1729"/>
      <c r="L746" s="1729"/>
      <c r="M746" s="1729"/>
      <c r="N746" s="1729"/>
      <c r="O746" s="1729"/>
      <c r="P746" s="1731"/>
      <c r="Q746" s="1731"/>
      <c r="R746" s="1731"/>
      <c r="S746" s="1731"/>
      <c r="T746" s="1731"/>
      <c r="U746" s="1731"/>
      <c r="V746" s="1731"/>
      <c r="W746" s="1731"/>
      <c r="X746" s="1731"/>
      <c r="Y746" s="1731"/>
      <c r="Z746" s="1731"/>
      <c r="AA746" s="1731"/>
      <c r="AB746" s="1731"/>
      <c r="AC746" s="1731"/>
      <c r="AD746" s="1731"/>
      <c r="AE746" s="1731"/>
      <c r="AF746" s="1731"/>
      <c r="AG746" s="1731"/>
      <c r="AH746" s="1731"/>
      <c r="AI746" s="1731"/>
      <c r="AJ746" s="1731"/>
      <c r="AK746" s="1731"/>
      <c r="AL746" s="1731"/>
      <c r="AM746" s="1729"/>
      <c r="AN746" s="1729"/>
      <c r="AO746" s="1729"/>
      <c r="AP746" s="1729"/>
      <c r="AQ746" s="1729"/>
      <c r="AR746" s="1729"/>
      <c r="AS746" s="1729"/>
      <c r="AT746" s="1729"/>
      <c r="AU746" s="1729"/>
      <c r="AV746" s="1729"/>
      <c r="AW746" s="1729"/>
      <c r="AX746" s="1729"/>
      <c r="AY746" s="1729"/>
    </row>
    <row r="747" spans="1:51" s="1286" customFormat="1" ht="16" thickTop="1" x14ac:dyDescent="0.2">
      <c r="A747" s="1285"/>
      <c r="B747" s="1287"/>
      <c r="C747" s="1287"/>
      <c r="D747" s="1287"/>
      <c r="E747" s="1287"/>
      <c r="F747" s="1287"/>
      <c r="G747" s="1287"/>
      <c r="H747" s="1287"/>
      <c r="I747" s="1287"/>
      <c r="J747" s="1287"/>
      <c r="K747" s="1287"/>
      <c r="L747" s="1287"/>
      <c r="M747" s="1287"/>
      <c r="N747" s="1287"/>
      <c r="O747" s="1287"/>
      <c r="P747" s="13"/>
      <c r="Q747" s="13"/>
      <c r="R747" s="13"/>
      <c r="S747" s="13"/>
      <c r="T747" s="13"/>
      <c r="U747" s="13"/>
      <c r="V747" s="13"/>
      <c r="W747" s="13"/>
      <c r="X747" s="13"/>
      <c r="Y747" s="13"/>
      <c r="Z747" s="13"/>
      <c r="AA747" s="13"/>
      <c r="AB747" s="13"/>
      <c r="AC747" s="13"/>
      <c r="AD747" s="13"/>
      <c r="AE747" s="13"/>
      <c r="AF747" s="13"/>
      <c r="AG747" s="13"/>
      <c r="AH747" s="13"/>
      <c r="AI747" s="14"/>
      <c r="AJ747" s="13"/>
      <c r="AK747" s="13"/>
      <c r="AL747" s="13"/>
      <c r="AM747" s="1287"/>
      <c r="AN747" s="1287"/>
      <c r="AO747" s="1287"/>
      <c r="AP747" s="1287"/>
      <c r="AQ747" s="1287"/>
      <c r="AR747" s="1287"/>
      <c r="AS747" s="1287"/>
      <c r="AT747" s="1287"/>
      <c r="AU747" s="1287"/>
      <c r="AV747" s="1287"/>
      <c r="AW747" s="1287"/>
      <c r="AX747" s="1287"/>
      <c r="AY747" s="1287"/>
    </row>
    <row r="751" spans="1:51" ht="15.75" customHeight="1" thickBot="1" x14ac:dyDescent="0.25">
      <c r="H751" s="2510" t="s">
        <v>893</v>
      </c>
    </row>
    <row r="752" spans="1:51" x14ac:dyDescent="0.2">
      <c r="H752" s="2511"/>
      <c r="I752" s="2349" t="s">
        <v>5202</v>
      </c>
      <c r="J752" s="2349" t="s">
        <v>5203</v>
      </c>
      <c r="K752" s="2349" t="s">
        <v>5204</v>
      </c>
      <c r="L752" s="2349" t="s">
        <v>5759</v>
      </c>
      <c r="M752" s="2248" t="s">
        <v>5760</v>
      </c>
    </row>
    <row r="753" spans="1:51" x14ac:dyDescent="0.2">
      <c r="H753" s="2285" t="s">
        <v>284</v>
      </c>
      <c r="I753" s="2286">
        <v>174</v>
      </c>
      <c r="J753" s="2286">
        <v>164</v>
      </c>
      <c r="K753" s="2286">
        <v>153</v>
      </c>
      <c r="L753" s="2286">
        <v>141</v>
      </c>
      <c r="M753" s="2287">
        <v>152</v>
      </c>
    </row>
    <row r="754" spans="1:51" x14ac:dyDescent="0.2">
      <c r="H754" s="2285" t="s">
        <v>285</v>
      </c>
      <c r="I754" s="2286">
        <v>106</v>
      </c>
      <c r="J754" s="2286">
        <v>93</v>
      </c>
      <c r="K754" s="2286">
        <v>86</v>
      </c>
      <c r="L754" s="2286">
        <v>79</v>
      </c>
      <c r="M754" s="2287">
        <v>84</v>
      </c>
    </row>
    <row r="755" spans="1:51" x14ac:dyDescent="0.2">
      <c r="H755" s="2285" t="s">
        <v>286</v>
      </c>
      <c r="I755" s="2286">
        <v>147</v>
      </c>
      <c r="J755" s="2286">
        <v>140</v>
      </c>
      <c r="K755" s="2286">
        <v>127</v>
      </c>
      <c r="L755" s="2286">
        <v>114</v>
      </c>
      <c r="M755" s="2287">
        <v>114</v>
      </c>
    </row>
    <row r="756" spans="1:51" x14ac:dyDescent="0.2">
      <c r="H756" s="2285" t="s">
        <v>324</v>
      </c>
      <c r="I756" s="2286">
        <v>192</v>
      </c>
      <c r="J756" s="2286">
        <v>177</v>
      </c>
      <c r="K756" s="2286">
        <v>165</v>
      </c>
      <c r="L756" s="2286">
        <v>160</v>
      </c>
      <c r="M756" s="2287">
        <v>145</v>
      </c>
    </row>
    <row r="757" spans="1:51" ht="16" thickBot="1" x14ac:dyDescent="0.25">
      <c r="H757" s="2291" t="s">
        <v>325</v>
      </c>
      <c r="I757" s="2292">
        <v>154</v>
      </c>
      <c r="J757" s="2292">
        <v>141</v>
      </c>
      <c r="K757" s="2292">
        <v>131</v>
      </c>
      <c r="L757" s="2292">
        <v>124</v>
      </c>
      <c r="M757" s="2293">
        <v>125</v>
      </c>
    </row>
    <row r="761" spans="1:51" s="1730" customFormat="1" ht="16" thickBot="1" x14ac:dyDescent="0.25">
      <c r="A761" s="1728"/>
      <c r="B761" s="1729"/>
      <c r="C761" s="1729"/>
      <c r="D761" s="1729"/>
      <c r="E761" s="1729"/>
      <c r="G761" s="1729"/>
      <c r="H761" s="1729"/>
      <c r="I761" s="1729"/>
      <c r="J761" s="1729"/>
      <c r="K761" s="1729"/>
      <c r="L761" s="1729"/>
      <c r="M761" s="1729"/>
      <c r="N761" s="1729"/>
      <c r="O761" s="1729"/>
      <c r="P761" s="1731"/>
      <c r="Q761" s="1731"/>
      <c r="R761" s="1731"/>
      <c r="S761" s="1731"/>
      <c r="T761" s="1731"/>
      <c r="U761" s="1731"/>
      <c r="V761" s="1731"/>
      <c r="W761" s="1731"/>
      <c r="X761" s="1731"/>
      <c r="Y761" s="1731"/>
      <c r="Z761" s="1731"/>
      <c r="AA761" s="1731"/>
      <c r="AB761" s="1731"/>
      <c r="AC761" s="1731"/>
      <c r="AD761" s="1731"/>
      <c r="AE761" s="1731"/>
      <c r="AF761" s="1731"/>
      <c r="AG761" s="1731"/>
      <c r="AH761" s="1731"/>
      <c r="AI761" s="1731"/>
      <c r="AJ761" s="1731"/>
      <c r="AK761" s="1731"/>
      <c r="AL761" s="1731"/>
      <c r="AM761" s="1729"/>
      <c r="AN761" s="1729"/>
      <c r="AO761" s="1729"/>
      <c r="AP761" s="1729"/>
      <c r="AQ761" s="1729"/>
      <c r="AR761" s="1729"/>
      <c r="AS761" s="1729"/>
      <c r="AT761" s="1729"/>
      <c r="AU761" s="1729"/>
      <c r="AV761" s="1729"/>
      <c r="AW761" s="1729"/>
      <c r="AX761" s="1729"/>
      <c r="AY761" s="1729"/>
    </row>
    <row r="762" spans="1:51" s="1286" customFormat="1" ht="16" thickTop="1" x14ac:dyDescent="0.2">
      <c r="A762" s="1285"/>
      <c r="B762" s="1287"/>
      <c r="C762" s="1287"/>
      <c r="D762" s="1287"/>
      <c r="E762" s="1287"/>
      <c r="F762" s="1287"/>
      <c r="G762" s="1287"/>
      <c r="H762" s="1287"/>
      <c r="I762" s="1287"/>
      <c r="J762" s="1287"/>
      <c r="K762" s="1287"/>
      <c r="L762" s="1287"/>
      <c r="M762" s="1287"/>
      <c r="N762" s="1287"/>
      <c r="O762" s="1287"/>
      <c r="P762" s="13"/>
      <c r="Q762" s="13"/>
      <c r="R762" s="13"/>
      <c r="S762" s="13"/>
      <c r="T762" s="13"/>
      <c r="U762" s="13"/>
      <c r="V762" s="13"/>
      <c r="W762" s="13"/>
      <c r="X762" s="13"/>
      <c r="Y762" s="13"/>
      <c r="Z762" s="13"/>
      <c r="AA762" s="13"/>
      <c r="AB762" s="13"/>
      <c r="AC762" s="13"/>
      <c r="AD762" s="13"/>
      <c r="AE762" s="13"/>
      <c r="AF762" s="13"/>
      <c r="AG762" s="13"/>
      <c r="AH762" s="13"/>
      <c r="AI762" s="14"/>
      <c r="AJ762" s="13"/>
      <c r="AK762" s="13"/>
      <c r="AL762" s="13"/>
      <c r="AM762" s="1287"/>
      <c r="AN762" s="1287"/>
      <c r="AO762" s="1287"/>
      <c r="AP762" s="1287"/>
      <c r="AQ762" s="1287"/>
      <c r="AR762" s="1287"/>
      <c r="AS762" s="1287"/>
      <c r="AT762" s="1287"/>
      <c r="AU762" s="1287"/>
      <c r="AV762" s="1287"/>
      <c r="AW762" s="1287"/>
      <c r="AX762" s="1287"/>
      <c r="AY762" s="1287"/>
    </row>
    <row r="768" spans="1:51" ht="15.75" customHeight="1" thickBot="1" x14ac:dyDescent="0.25">
      <c r="H768" s="2510" t="s">
        <v>894</v>
      </c>
    </row>
    <row r="769" spans="1:51" x14ac:dyDescent="0.2">
      <c r="H769" s="2297"/>
      <c r="I769" s="2279" t="s">
        <v>5202</v>
      </c>
      <c r="J769" s="2279" t="s">
        <v>5203</v>
      </c>
      <c r="K769" s="2279" t="s">
        <v>5204</v>
      </c>
      <c r="L769" s="2279" t="s">
        <v>5759</v>
      </c>
      <c r="M769" s="2248" t="s">
        <v>5760</v>
      </c>
    </row>
    <row r="770" spans="1:51" x14ac:dyDescent="0.2">
      <c r="H770" s="2282" t="s">
        <v>284</v>
      </c>
      <c r="I770" s="2283">
        <v>482</v>
      </c>
      <c r="J770" s="2283">
        <v>464</v>
      </c>
      <c r="K770" s="2283">
        <v>432</v>
      </c>
      <c r="L770" s="2283">
        <v>411</v>
      </c>
      <c r="M770" s="2284">
        <v>380</v>
      </c>
    </row>
    <row r="771" spans="1:51" x14ac:dyDescent="0.2">
      <c r="H771" s="2282" t="s">
        <v>285</v>
      </c>
      <c r="I771" s="2283">
        <v>468</v>
      </c>
      <c r="J771" s="2283">
        <v>444</v>
      </c>
      <c r="K771" s="2283">
        <v>407</v>
      </c>
      <c r="L771" s="2283">
        <v>393</v>
      </c>
      <c r="M771" s="2284">
        <v>356</v>
      </c>
    </row>
    <row r="772" spans="1:51" x14ac:dyDescent="0.2">
      <c r="H772" s="2282" t="s">
        <v>286</v>
      </c>
      <c r="I772" s="2283">
        <v>470</v>
      </c>
      <c r="J772" s="2283">
        <v>404</v>
      </c>
      <c r="K772" s="2283">
        <v>346</v>
      </c>
      <c r="L772" s="2283">
        <v>363</v>
      </c>
      <c r="M772" s="2284">
        <v>291</v>
      </c>
    </row>
    <row r="773" spans="1:51" x14ac:dyDescent="0.2">
      <c r="H773" s="2282" t="s">
        <v>324</v>
      </c>
      <c r="I773" s="2283">
        <v>505</v>
      </c>
      <c r="J773" s="2283">
        <v>468</v>
      </c>
      <c r="K773" s="2283">
        <v>405</v>
      </c>
      <c r="L773" s="2283">
        <v>363</v>
      </c>
      <c r="M773" s="2284">
        <v>355</v>
      </c>
    </row>
    <row r="774" spans="1:51" ht="16" thickBot="1" x14ac:dyDescent="0.25">
      <c r="H774" s="2288" t="s">
        <v>325</v>
      </c>
      <c r="I774" s="2289">
        <v>485</v>
      </c>
      <c r="J774" s="2289">
        <v>456</v>
      </c>
      <c r="K774" s="2289">
        <v>412</v>
      </c>
      <c r="L774" s="2289">
        <v>389</v>
      </c>
      <c r="M774" s="2290">
        <v>361</v>
      </c>
    </row>
    <row r="779" spans="1:51" s="1730" customFormat="1" ht="16" thickBot="1" x14ac:dyDescent="0.25">
      <c r="A779" s="1728"/>
      <c r="B779" s="1729"/>
      <c r="C779" s="1729"/>
      <c r="D779" s="1729"/>
      <c r="E779" s="1729"/>
      <c r="G779" s="1729"/>
      <c r="H779" s="1729"/>
      <c r="I779" s="1729"/>
      <c r="J779" s="1729"/>
      <c r="K779" s="1729"/>
      <c r="L779" s="1729"/>
      <c r="M779" s="1729"/>
      <c r="N779" s="1729"/>
      <c r="O779" s="1729"/>
      <c r="P779" s="1731"/>
      <c r="Q779" s="1731"/>
      <c r="R779" s="1731"/>
      <c r="S779" s="1731"/>
      <c r="T779" s="1731"/>
      <c r="U779" s="1731"/>
      <c r="V779" s="1731"/>
      <c r="W779" s="1731"/>
      <c r="X779" s="1731"/>
      <c r="Y779" s="1731"/>
      <c r="Z779" s="1731"/>
      <c r="AA779" s="1731"/>
      <c r="AB779" s="1731"/>
      <c r="AC779" s="1731"/>
      <c r="AD779" s="1731"/>
      <c r="AE779" s="1731"/>
      <c r="AF779" s="1731"/>
      <c r="AG779" s="1731"/>
      <c r="AH779" s="1731"/>
      <c r="AI779" s="1731"/>
      <c r="AJ779" s="1731"/>
      <c r="AK779" s="1731"/>
      <c r="AL779" s="1731"/>
      <c r="AM779" s="1729"/>
      <c r="AN779" s="1729"/>
      <c r="AO779" s="1729"/>
      <c r="AP779" s="1729"/>
      <c r="AQ779" s="1729"/>
      <c r="AR779" s="1729"/>
      <c r="AS779" s="1729"/>
      <c r="AT779" s="1729"/>
      <c r="AU779" s="1729"/>
      <c r="AV779" s="1729"/>
      <c r="AW779" s="1729"/>
      <c r="AX779" s="1729"/>
      <c r="AY779" s="1729"/>
    </row>
    <row r="780" spans="1:51" s="1286" customFormat="1" ht="16" thickTop="1" x14ac:dyDescent="0.2">
      <c r="A780" s="1285"/>
      <c r="B780" s="1287"/>
      <c r="C780" s="1287"/>
      <c r="D780" s="1287"/>
      <c r="E780" s="1287"/>
      <c r="F780" s="1287"/>
      <c r="G780" s="1287"/>
      <c r="H780" s="1287"/>
      <c r="I780" s="1287"/>
      <c r="J780" s="1287"/>
      <c r="K780" s="1287"/>
      <c r="L780" s="1287"/>
      <c r="M780" s="1287"/>
      <c r="N780" s="1287"/>
      <c r="O780" s="1287"/>
      <c r="P780" s="13"/>
      <c r="Q780" s="13"/>
      <c r="R780" s="13"/>
      <c r="S780" s="13"/>
      <c r="T780" s="13"/>
      <c r="U780" s="13"/>
      <c r="V780" s="13"/>
      <c r="W780" s="13"/>
      <c r="X780" s="13"/>
      <c r="Y780" s="13"/>
      <c r="Z780" s="13"/>
      <c r="AA780" s="13"/>
      <c r="AB780" s="13"/>
      <c r="AC780" s="13"/>
      <c r="AD780" s="13"/>
      <c r="AE780" s="13"/>
      <c r="AF780" s="13"/>
      <c r="AG780" s="13"/>
      <c r="AH780" s="13"/>
      <c r="AI780" s="14"/>
      <c r="AJ780" s="13"/>
      <c r="AK780" s="13"/>
      <c r="AL780" s="13"/>
      <c r="AM780" s="1287"/>
      <c r="AN780" s="1287"/>
      <c r="AO780" s="1287"/>
      <c r="AP780" s="1287"/>
      <c r="AQ780" s="1287"/>
      <c r="AR780" s="1287"/>
      <c r="AS780" s="1287"/>
      <c r="AT780" s="1287"/>
      <c r="AU780" s="1287"/>
      <c r="AV780" s="1287"/>
      <c r="AW780" s="1287"/>
      <c r="AX780" s="1287"/>
      <c r="AY780" s="1287"/>
    </row>
    <row r="785" spans="1:51" ht="15.75" customHeight="1" thickBot="1" x14ac:dyDescent="0.25">
      <c r="H785" s="2510" t="s">
        <v>895</v>
      </c>
      <c r="I785" s="2510"/>
      <c r="J785" s="2510"/>
      <c r="K785" s="2510"/>
      <c r="L785" s="2510"/>
      <c r="M785" s="2510"/>
    </row>
    <row r="786" spans="1:51" x14ac:dyDescent="0.2">
      <c r="H786" s="2298"/>
      <c r="I786" s="2279" t="s">
        <v>5202</v>
      </c>
      <c r="J786" s="2279" t="s">
        <v>5203</v>
      </c>
      <c r="K786" s="2279" t="s">
        <v>5204</v>
      </c>
      <c r="L786" s="2279" t="s">
        <v>5759</v>
      </c>
      <c r="M786" s="2248" t="s">
        <v>5760</v>
      </c>
    </row>
    <row r="787" spans="1:51" x14ac:dyDescent="0.2">
      <c r="H787" s="2299" t="s">
        <v>284</v>
      </c>
      <c r="I787" s="2283">
        <v>112</v>
      </c>
      <c r="J787" s="2283">
        <v>95</v>
      </c>
      <c r="K787" s="2283">
        <v>73</v>
      </c>
      <c r="L787" s="2283">
        <v>71</v>
      </c>
      <c r="M787" s="2300">
        <v>79</v>
      </c>
    </row>
    <row r="788" spans="1:51" x14ac:dyDescent="0.2">
      <c r="H788" s="2299" t="s">
        <v>285</v>
      </c>
      <c r="I788" s="2283">
        <v>98</v>
      </c>
      <c r="J788" s="2283">
        <v>83</v>
      </c>
      <c r="K788" s="2283">
        <v>67</v>
      </c>
      <c r="L788" s="2283">
        <v>66</v>
      </c>
      <c r="M788" s="2300">
        <v>70</v>
      </c>
    </row>
    <row r="789" spans="1:51" x14ac:dyDescent="0.2">
      <c r="H789" s="2299" t="s">
        <v>286</v>
      </c>
      <c r="I789" s="2283">
        <v>91</v>
      </c>
      <c r="J789" s="2283">
        <v>77</v>
      </c>
      <c r="K789" s="2283">
        <v>66</v>
      </c>
      <c r="L789" s="2283">
        <v>65</v>
      </c>
      <c r="M789" s="2300">
        <v>70</v>
      </c>
    </row>
    <row r="790" spans="1:51" x14ac:dyDescent="0.2">
      <c r="H790" s="2299" t="s">
        <v>324</v>
      </c>
      <c r="I790" s="2283">
        <v>107</v>
      </c>
      <c r="J790" s="2283">
        <v>79</v>
      </c>
      <c r="K790" s="2283">
        <v>40</v>
      </c>
      <c r="L790" s="2283">
        <v>36</v>
      </c>
      <c r="M790" s="2300">
        <v>48</v>
      </c>
    </row>
    <row r="791" spans="1:51" ht="16" thickBot="1" x14ac:dyDescent="0.25">
      <c r="H791" s="2301" t="s">
        <v>325</v>
      </c>
      <c r="I791" s="2302">
        <v>103</v>
      </c>
      <c r="J791" s="2302">
        <v>86</v>
      </c>
      <c r="K791" s="2302">
        <v>67</v>
      </c>
      <c r="L791" s="2302">
        <v>65</v>
      </c>
      <c r="M791" s="2303">
        <v>71</v>
      </c>
    </row>
    <row r="797" spans="1:51" s="1730" customFormat="1" ht="16" thickBot="1" x14ac:dyDescent="0.25">
      <c r="A797" s="1728"/>
      <c r="B797" s="1729"/>
      <c r="C797" s="1729"/>
      <c r="D797" s="1729"/>
      <c r="E797" s="1729"/>
      <c r="G797" s="1729"/>
      <c r="H797" s="1729"/>
      <c r="I797" s="1729"/>
      <c r="J797" s="1729"/>
      <c r="K797" s="1729"/>
      <c r="L797" s="1729"/>
      <c r="M797" s="1729"/>
      <c r="N797" s="1729"/>
      <c r="O797" s="1729"/>
      <c r="P797" s="1731"/>
      <c r="Q797" s="1731"/>
      <c r="R797" s="1731"/>
      <c r="S797" s="1731"/>
      <c r="T797" s="1731"/>
      <c r="U797" s="1731"/>
      <c r="V797" s="1731"/>
      <c r="W797" s="1731"/>
      <c r="X797" s="1731"/>
      <c r="Y797" s="1731"/>
      <c r="Z797" s="1731"/>
      <c r="AA797" s="1731"/>
      <c r="AB797" s="1731"/>
      <c r="AC797" s="1731"/>
      <c r="AD797" s="1731"/>
      <c r="AE797" s="1731"/>
      <c r="AF797" s="1731"/>
      <c r="AG797" s="1731"/>
      <c r="AH797" s="1731"/>
      <c r="AI797" s="1731"/>
      <c r="AJ797" s="1731"/>
      <c r="AK797" s="1731"/>
      <c r="AL797" s="1731"/>
      <c r="AM797" s="1729"/>
      <c r="AN797" s="1729"/>
      <c r="AO797" s="1729"/>
      <c r="AP797" s="1729"/>
      <c r="AQ797" s="1729"/>
      <c r="AR797" s="1729"/>
      <c r="AS797" s="1729"/>
      <c r="AT797" s="1729"/>
      <c r="AU797" s="1729"/>
      <c r="AV797" s="1729"/>
      <c r="AW797" s="1729"/>
      <c r="AX797" s="1729"/>
      <c r="AY797" s="1729"/>
    </row>
    <row r="798" spans="1:51" s="1286" customFormat="1" ht="16" thickTop="1" x14ac:dyDescent="0.2">
      <c r="A798" s="1285"/>
      <c r="B798" s="1287"/>
      <c r="C798" s="1287"/>
      <c r="D798" s="1287"/>
      <c r="E798" s="1287"/>
      <c r="F798" s="1287"/>
      <c r="G798" s="1287"/>
      <c r="H798" s="1287"/>
      <c r="I798" s="1287"/>
      <c r="J798" s="1287"/>
      <c r="K798" s="1287"/>
      <c r="L798" s="1287"/>
      <c r="M798" s="1287"/>
      <c r="N798" s="1287"/>
      <c r="O798" s="1287"/>
      <c r="P798" s="13"/>
      <c r="Q798" s="13"/>
      <c r="R798" s="13"/>
      <c r="S798" s="13"/>
      <c r="T798" s="13"/>
      <c r="U798" s="13"/>
      <c r="V798" s="13"/>
      <c r="W798" s="13"/>
      <c r="X798" s="13"/>
      <c r="Y798" s="13"/>
      <c r="Z798" s="13"/>
      <c r="AA798" s="13"/>
      <c r="AB798" s="13"/>
      <c r="AC798" s="13"/>
      <c r="AD798" s="13"/>
      <c r="AE798" s="13"/>
      <c r="AF798" s="13"/>
      <c r="AG798" s="13"/>
      <c r="AH798" s="13"/>
      <c r="AI798" s="14"/>
      <c r="AJ798" s="13"/>
      <c r="AK798" s="13"/>
      <c r="AL798" s="13"/>
      <c r="AM798" s="1287"/>
      <c r="AN798" s="1287"/>
      <c r="AO798" s="1287"/>
      <c r="AP798" s="1287"/>
      <c r="AQ798" s="1287"/>
      <c r="AR798" s="1287"/>
      <c r="AS798" s="1287"/>
      <c r="AT798" s="1287"/>
      <c r="AU798" s="1287"/>
      <c r="AV798" s="1287"/>
      <c r="AW798" s="1287"/>
      <c r="AX798" s="1287"/>
      <c r="AY798" s="1287"/>
    </row>
    <row r="801" spans="1:51" ht="15.75" customHeight="1" thickBot="1" x14ac:dyDescent="0.25">
      <c r="H801" s="2510" t="s">
        <v>896</v>
      </c>
      <c r="I801" s="2510"/>
      <c r="J801" s="2510"/>
      <c r="K801" s="2510"/>
      <c r="L801" s="2510"/>
      <c r="M801" s="2510"/>
    </row>
    <row r="802" spans="1:51" x14ac:dyDescent="0.2">
      <c r="H802" s="2298"/>
      <c r="I802" s="2279" t="s">
        <v>5202</v>
      </c>
      <c r="J802" s="2279" t="s">
        <v>5203</v>
      </c>
      <c r="K802" s="2279" t="s">
        <v>5204</v>
      </c>
      <c r="L802" s="2279" t="s">
        <v>5759</v>
      </c>
      <c r="M802" s="2248" t="s">
        <v>5760</v>
      </c>
    </row>
    <row r="803" spans="1:51" x14ac:dyDescent="0.2">
      <c r="H803" s="2299" t="s">
        <v>284</v>
      </c>
      <c r="I803" s="2283">
        <v>656</v>
      </c>
      <c r="J803" s="2283">
        <v>654</v>
      </c>
      <c r="K803" s="2283">
        <v>603</v>
      </c>
      <c r="L803" s="2283">
        <v>589</v>
      </c>
      <c r="M803" s="2300">
        <v>584</v>
      </c>
    </row>
    <row r="804" spans="1:51" x14ac:dyDescent="0.2">
      <c r="H804" s="2299" t="s">
        <v>285</v>
      </c>
      <c r="I804" s="2283">
        <v>585</v>
      </c>
      <c r="J804" s="2283">
        <v>540</v>
      </c>
      <c r="K804" s="2283">
        <v>403</v>
      </c>
      <c r="L804" s="2283">
        <v>474</v>
      </c>
      <c r="M804" s="2300">
        <v>456</v>
      </c>
    </row>
    <row r="805" spans="1:51" x14ac:dyDescent="0.2">
      <c r="H805" s="2299" t="s">
        <v>286</v>
      </c>
      <c r="I805" s="2283">
        <v>592</v>
      </c>
      <c r="J805" s="2283">
        <v>550</v>
      </c>
      <c r="K805" s="2283">
        <v>535</v>
      </c>
      <c r="L805" s="2283">
        <v>513</v>
      </c>
      <c r="M805" s="2300">
        <v>501</v>
      </c>
    </row>
    <row r="806" spans="1:51" x14ac:dyDescent="0.2">
      <c r="H806" s="2299" t="s">
        <v>324</v>
      </c>
      <c r="I806" s="2283">
        <v>635</v>
      </c>
      <c r="J806" s="2283">
        <v>574</v>
      </c>
      <c r="K806" s="2283">
        <v>528</v>
      </c>
      <c r="L806" s="2283">
        <v>525</v>
      </c>
      <c r="M806" s="2300">
        <v>507</v>
      </c>
    </row>
    <row r="807" spans="1:51" ht="16" thickBot="1" x14ac:dyDescent="0.25">
      <c r="H807" s="2301" t="s">
        <v>325</v>
      </c>
      <c r="I807" s="2302">
        <v>631</v>
      </c>
      <c r="J807" s="2302">
        <v>593</v>
      </c>
      <c r="K807" s="2302">
        <v>527</v>
      </c>
      <c r="L807" s="2302">
        <v>537</v>
      </c>
      <c r="M807" s="2303">
        <v>524</v>
      </c>
    </row>
    <row r="811" spans="1:51" s="1730" customFormat="1" ht="16" thickBot="1" x14ac:dyDescent="0.25">
      <c r="A811" s="1728"/>
      <c r="B811" s="1729"/>
      <c r="C811" s="1729"/>
      <c r="D811" s="1729"/>
      <c r="E811" s="1729"/>
      <c r="G811" s="1729"/>
      <c r="H811" s="1729"/>
      <c r="I811" s="1729"/>
      <c r="J811" s="1729"/>
      <c r="K811" s="1729"/>
      <c r="L811" s="1729"/>
      <c r="M811" s="1729"/>
      <c r="N811" s="1729"/>
      <c r="O811" s="1729"/>
      <c r="P811" s="1731"/>
      <c r="Q811" s="1731"/>
      <c r="R811" s="1731"/>
      <c r="S811" s="1731"/>
      <c r="T811" s="1731"/>
      <c r="U811" s="1731"/>
      <c r="V811" s="1731"/>
      <c r="W811" s="1731"/>
      <c r="X811" s="1731"/>
      <c r="Y811" s="1731"/>
      <c r="Z811" s="1731"/>
      <c r="AA811" s="1731"/>
      <c r="AB811" s="1731"/>
      <c r="AC811" s="1731"/>
      <c r="AD811" s="1731"/>
      <c r="AE811" s="1731"/>
      <c r="AF811" s="1731"/>
      <c r="AG811" s="1731"/>
      <c r="AH811" s="1731"/>
      <c r="AI811" s="1731"/>
      <c r="AJ811" s="1731"/>
      <c r="AK811" s="1731"/>
      <c r="AL811" s="1731"/>
      <c r="AM811" s="1729"/>
      <c r="AN811" s="1729"/>
      <c r="AO811" s="1729"/>
      <c r="AP811" s="1729"/>
      <c r="AQ811" s="1729"/>
      <c r="AR811" s="1729"/>
      <c r="AS811" s="1729"/>
      <c r="AT811" s="1729"/>
      <c r="AU811" s="1729"/>
      <c r="AV811" s="1729"/>
      <c r="AW811" s="1729"/>
      <c r="AX811" s="1729"/>
      <c r="AY811" s="1729"/>
    </row>
    <row r="812" spans="1:51" s="1286" customFormat="1" ht="16" thickTop="1" x14ac:dyDescent="0.2">
      <c r="A812" s="1285"/>
      <c r="B812" s="1287"/>
      <c r="C812" s="1287"/>
      <c r="D812" s="1287"/>
      <c r="E812" s="1287"/>
      <c r="F812" s="1287"/>
      <c r="G812" s="1287"/>
      <c r="H812" s="1287"/>
      <c r="I812" s="1287"/>
      <c r="J812" s="1287"/>
      <c r="K812" s="1287"/>
      <c r="L812" s="1287"/>
      <c r="M812" s="1287"/>
      <c r="N812" s="1287"/>
      <c r="O812" s="1287"/>
      <c r="P812" s="13"/>
      <c r="Q812" s="13"/>
      <c r="R812" s="13"/>
      <c r="S812" s="13"/>
      <c r="T812" s="13"/>
      <c r="U812" s="13"/>
      <c r="V812" s="13"/>
      <c r="W812" s="13"/>
      <c r="X812" s="13"/>
      <c r="Y812" s="13"/>
      <c r="Z812" s="13"/>
      <c r="AA812" s="13"/>
      <c r="AB812" s="13"/>
      <c r="AC812" s="13"/>
      <c r="AD812" s="13"/>
      <c r="AE812" s="13"/>
      <c r="AF812" s="13"/>
      <c r="AG812" s="13"/>
      <c r="AH812" s="13"/>
      <c r="AI812" s="14"/>
      <c r="AJ812" s="13"/>
      <c r="AK812" s="13"/>
      <c r="AL812" s="13"/>
      <c r="AM812" s="1287"/>
      <c r="AN812" s="1287"/>
      <c r="AO812" s="1287"/>
      <c r="AP812" s="1287"/>
      <c r="AQ812" s="1287"/>
      <c r="AR812" s="1287"/>
      <c r="AS812" s="1287"/>
      <c r="AT812" s="1287"/>
      <c r="AU812" s="1287"/>
      <c r="AV812" s="1287"/>
      <c r="AW812" s="1287"/>
      <c r="AX812" s="1287"/>
      <c r="AY812" s="1287"/>
    </row>
    <row r="816" spans="1:51" ht="15.75" customHeight="1" thickBot="1" x14ac:dyDescent="0.25">
      <c r="H816" s="2510" t="s">
        <v>897</v>
      </c>
      <c r="I816" s="2510"/>
      <c r="J816" s="2510"/>
      <c r="K816" s="2510"/>
      <c r="L816" s="2510"/>
      <c r="M816" s="2510"/>
    </row>
    <row r="817" spans="1:51" x14ac:dyDescent="0.2">
      <c r="H817" s="2298"/>
      <c r="I817" s="2279" t="s">
        <v>5202</v>
      </c>
      <c r="J817" s="2279" t="s">
        <v>5203</v>
      </c>
      <c r="K817" s="2279" t="s">
        <v>5204</v>
      </c>
      <c r="L817" s="2279" t="s">
        <v>5759</v>
      </c>
      <c r="M817" s="2248" t="s">
        <v>5760</v>
      </c>
    </row>
    <row r="818" spans="1:51" x14ac:dyDescent="0.2">
      <c r="H818" s="2299" t="s">
        <v>284</v>
      </c>
      <c r="I818" s="2283">
        <v>91</v>
      </c>
      <c r="J818" s="2283">
        <v>78</v>
      </c>
      <c r="K818" s="2283">
        <v>71</v>
      </c>
      <c r="L818" s="2283">
        <v>64</v>
      </c>
      <c r="M818" s="2300">
        <v>86</v>
      </c>
    </row>
    <row r="819" spans="1:51" x14ac:dyDescent="0.2">
      <c r="H819" s="2299" t="s">
        <v>285</v>
      </c>
      <c r="I819" s="2283">
        <v>72</v>
      </c>
      <c r="J819" s="2283">
        <v>63</v>
      </c>
      <c r="K819" s="2283">
        <v>58</v>
      </c>
      <c r="L819" s="2283">
        <v>55</v>
      </c>
      <c r="M819" s="2300">
        <v>64</v>
      </c>
    </row>
    <row r="820" spans="1:51" x14ac:dyDescent="0.2">
      <c r="H820" s="2299" t="s">
        <v>286</v>
      </c>
      <c r="I820" s="2283">
        <v>73</v>
      </c>
      <c r="J820" s="2283">
        <v>70</v>
      </c>
      <c r="K820" s="2283">
        <v>64</v>
      </c>
      <c r="L820" s="2283">
        <v>59</v>
      </c>
      <c r="M820" s="2300">
        <v>72</v>
      </c>
    </row>
    <row r="821" spans="1:51" x14ac:dyDescent="0.2">
      <c r="H821" s="2299" t="s">
        <v>324</v>
      </c>
      <c r="I821" s="2283">
        <v>75</v>
      </c>
      <c r="J821" s="2283">
        <v>66</v>
      </c>
      <c r="K821" s="2283">
        <v>59</v>
      </c>
      <c r="L821" s="2283">
        <v>56</v>
      </c>
      <c r="M821" s="2300">
        <v>56</v>
      </c>
    </row>
    <row r="822" spans="1:51" ht="16" thickBot="1" x14ac:dyDescent="0.25">
      <c r="H822" s="2301" t="s">
        <v>325</v>
      </c>
      <c r="I822" s="2302">
        <v>78</v>
      </c>
      <c r="J822" s="2302">
        <v>68</v>
      </c>
      <c r="K822" s="2302">
        <v>62</v>
      </c>
      <c r="L822" s="2302">
        <v>58</v>
      </c>
      <c r="M822" s="2303">
        <v>68</v>
      </c>
    </row>
    <row r="824" spans="1:51" s="1730" customFormat="1" ht="16" thickBot="1" x14ac:dyDescent="0.25">
      <c r="A824" s="1728"/>
      <c r="B824" s="1729"/>
      <c r="C824" s="1729"/>
      <c r="D824" s="1729"/>
      <c r="E824" s="1729"/>
      <c r="G824" s="1729"/>
      <c r="H824" s="1729"/>
      <c r="I824" s="1729"/>
      <c r="J824" s="1729"/>
      <c r="K824" s="1729"/>
      <c r="L824" s="1729"/>
      <c r="M824" s="1729"/>
      <c r="N824" s="1729"/>
      <c r="O824" s="1729"/>
      <c r="P824" s="1731"/>
      <c r="Q824" s="1731"/>
      <c r="R824" s="1731"/>
      <c r="S824" s="1731"/>
      <c r="T824" s="1731"/>
      <c r="U824" s="1731"/>
      <c r="V824" s="1731"/>
      <c r="W824" s="1731"/>
      <c r="X824" s="1731"/>
      <c r="Y824" s="1731"/>
      <c r="Z824" s="1731"/>
      <c r="AA824" s="1731"/>
      <c r="AB824" s="1731"/>
      <c r="AC824" s="1731"/>
      <c r="AD824" s="1731"/>
      <c r="AE824" s="1731"/>
      <c r="AF824" s="1731"/>
      <c r="AG824" s="1731"/>
      <c r="AH824" s="1731"/>
      <c r="AI824" s="1731"/>
      <c r="AJ824" s="1731"/>
      <c r="AK824" s="1731"/>
      <c r="AL824" s="1731"/>
      <c r="AM824" s="1729"/>
      <c r="AN824" s="1729"/>
      <c r="AO824" s="1729"/>
      <c r="AP824" s="1729"/>
      <c r="AQ824" s="1729"/>
      <c r="AR824" s="1729"/>
      <c r="AS824" s="1729"/>
      <c r="AT824" s="1729"/>
      <c r="AU824" s="1729"/>
      <c r="AV824" s="1729"/>
      <c r="AW824" s="1729"/>
      <c r="AX824" s="1729"/>
      <c r="AY824" s="1729"/>
    </row>
    <row r="825" spans="1:51" s="1286" customFormat="1" ht="16" thickTop="1" x14ac:dyDescent="0.2">
      <c r="A825" s="1285"/>
      <c r="B825" s="1287"/>
      <c r="C825" s="1287"/>
      <c r="D825" s="1287"/>
      <c r="E825" s="1287"/>
      <c r="F825" s="1287"/>
      <c r="G825" s="1287"/>
      <c r="H825" s="1287"/>
      <c r="I825" s="1287"/>
      <c r="J825" s="1287"/>
      <c r="K825" s="1287"/>
      <c r="L825" s="1287"/>
      <c r="M825" s="1287"/>
      <c r="N825" s="1287"/>
      <c r="O825" s="1287"/>
      <c r="P825" s="13"/>
      <c r="Q825" s="13"/>
      <c r="R825" s="13"/>
      <c r="S825" s="13"/>
      <c r="T825" s="13"/>
      <c r="U825" s="13"/>
      <c r="V825" s="13"/>
      <c r="W825" s="13"/>
      <c r="X825" s="13"/>
      <c r="Y825" s="13"/>
      <c r="Z825" s="13"/>
      <c r="AA825" s="13"/>
      <c r="AB825" s="13"/>
      <c r="AC825" s="13"/>
      <c r="AD825" s="13"/>
      <c r="AE825" s="13"/>
      <c r="AF825" s="13"/>
      <c r="AG825" s="13"/>
      <c r="AH825" s="13"/>
      <c r="AI825" s="14"/>
      <c r="AJ825" s="13"/>
      <c r="AK825" s="13"/>
      <c r="AL825" s="13"/>
      <c r="AM825" s="1287"/>
      <c r="AN825" s="1287"/>
      <c r="AO825" s="1287"/>
      <c r="AP825" s="1287"/>
      <c r="AQ825" s="1287"/>
      <c r="AR825" s="1287"/>
      <c r="AS825" s="1287"/>
      <c r="AT825" s="1287"/>
      <c r="AU825" s="1287"/>
      <c r="AV825" s="1287"/>
      <c r="AW825" s="1287"/>
      <c r="AX825" s="1287"/>
      <c r="AY825" s="1287"/>
    </row>
    <row r="829" spans="1:51" ht="15.75" customHeight="1" thickBot="1" x14ac:dyDescent="0.25">
      <c r="H829" s="2510" t="s">
        <v>794</v>
      </c>
      <c r="I829" s="2510"/>
      <c r="J829" s="2510"/>
      <c r="K829" s="2510"/>
      <c r="L829" s="2510"/>
      <c r="M829" s="2510"/>
    </row>
    <row r="830" spans="1:51" x14ac:dyDescent="0.2">
      <c r="H830" s="2298"/>
      <c r="I830" s="2279" t="s">
        <v>5202</v>
      </c>
      <c r="J830" s="2279" t="s">
        <v>5203</v>
      </c>
      <c r="K830" s="2279" t="s">
        <v>5204</v>
      </c>
      <c r="L830" s="2279" t="s">
        <v>5759</v>
      </c>
      <c r="M830" s="2248" t="s">
        <v>5760</v>
      </c>
    </row>
    <row r="831" spans="1:51" x14ac:dyDescent="0.2">
      <c r="H831" s="2299" t="s">
        <v>796</v>
      </c>
      <c r="I831" s="2283">
        <v>521</v>
      </c>
      <c r="J831" s="2283">
        <v>491</v>
      </c>
      <c r="K831" s="2283">
        <v>454</v>
      </c>
      <c r="L831" s="2283">
        <v>461</v>
      </c>
      <c r="M831" s="2300">
        <v>447</v>
      </c>
    </row>
    <row r="832" spans="1:51" x14ac:dyDescent="0.2">
      <c r="H832" s="2299" t="s">
        <v>797</v>
      </c>
      <c r="I832" s="2283">
        <v>363</v>
      </c>
      <c r="J832" s="2283">
        <v>358</v>
      </c>
      <c r="K832" s="2283">
        <v>362</v>
      </c>
      <c r="L832" s="2283">
        <v>371</v>
      </c>
      <c r="M832" s="2300">
        <v>372</v>
      </c>
    </row>
    <row r="833" spans="1:51" x14ac:dyDescent="0.2">
      <c r="H833" s="2299" t="s">
        <v>798</v>
      </c>
      <c r="I833" s="2283">
        <v>885</v>
      </c>
      <c r="J833" s="2283">
        <v>849</v>
      </c>
      <c r="K833" s="2283">
        <v>816</v>
      </c>
      <c r="L833" s="2283">
        <v>832</v>
      </c>
      <c r="M833" s="2300">
        <v>818</v>
      </c>
    </row>
    <row r="834" spans="1:51" ht="16" thickBot="1" x14ac:dyDescent="0.25">
      <c r="H834" s="2301" t="s">
        <v>799</v>
      </c>
      <c r="I834" s="2302">
        <v>41</v>
      </c>
      <c r="J834" s="2302">
        <v>37</v>
      </c>
      <c r="K834" s="2302">
        <v>59</v>
      </c>
      <c r="L834" s="2302">
        <v>60</v>
      </c>
      <c r="M834" s="2303">
        <v>62</v>
      </c>
    </row>
    <row r="839" spans="1:51" s="1730" customFormat="1" ht="16" thickBot="1" x14ac:dyDescent="0.25">
      <c r="A839" s="1728"/>
      <c r="B839" s="1729"/>
      <c r="C839" s="1729"/>
      <c r="D839" s="1729"/>
      <c r="E839" s="1729"/>
      <c r="G839" s="1729"/>
      <c r="H839" s="1729"/>
      <c r="I839" s="1729"/>
      <c r="J839" s="1729"/>
      <c r="K839" s="1729"/>
      <c r="L839" s="1729"/>
      <c r="M839" s="1729"/>
      <c r="N839" s="1729"/>
      <c r="O839" s="1729"/>
      <c r="P839" s="1731"/>
      <c r="Q839" s="1731"/>
      <c r="R839" s="1731"/>
      <c r="S839" s="1731"/>
      <c r="T839" s="1731"/>
      <c r="U839" s="1731"/>
      <c r="V839" s="1731"/>
      <c r="W839" s="1731"/>
      <c r="X839" s="1731"/>
      <c r="Y839" s="1731"/>
      <c r="Z839" s="1731"/>
      <c r="AA839" s="1731"/>
      <c r="AB839" s="1731"/>
      <c r="AC839" s="1731"/>
      <c r="AD839" s="1731"/>
      <c r="AE839" s="1731"/>
      <c r="AF839" s="1731"/>
      <c r="AG839" s="1731"/>
      <c r="AH839" s="1731"/>
      <c r="AI839" s="1731"/>
      <c r="AJ839" s="1731"/>
      <c r="AK839" s="1731"/>
      <c r="AL839" s="1731"/>
      <c r="AM839" s="1729"/>
      <c r="AN839" s="1729"/>
      <c r="AO839" s="1729"/>
      <c r="AP839" s="1729"/>
      <c r="AQ839" s="1729"/>
      <c r="AR839" s="1729"/>
      <c r="AS839" s="1729"/>
      <c r="AT839" s="1729"/>
      <c r="AU839" s="1729"/>
      <c r="AV839" s="1729"/>
      <c r="AW839" s="1729"/>
      <c r="AX839" s="1729"/>
      <c r="AY839" s="1729"/>
    </row>
    <row r="840" spans="1:51" s="1286" customFormat="1" ht="16" thickTop="1" x14ac:dyDescent="0.2">
      <c r="A840" s="1285"/>
      <c r="B840" s="1287"/>
      <c r="C840" s="1287"/>
      <c r="D840" s="1287"/>
      <c r="E840" s="1287"/>
      <c r="F840" s="1287"/>
      <c r="G840" s="1287"/>
      <c r="H840" s="1287"/>
      <c r="I840" s="1287"/>
      <c r="J840" s="1287"/>
      <c r="K840" s="1287"/>
      <c r="L840" s="1287"/>
      <c r="M840" s="1287"/>
      <c r="N840" s="1287"/>
      <c r="O840" s="1287"/>
      <c r="P840" s="13"/>
      <c r="Q840" s="13"/>
      <c r="R840" s="13"/>
      <c r="S840" s="13"/>
      <c r="T840" s="13"/>
      <c r="U840" s="13"/>
      <c r="V840" s="13"/>
      <c r="W840" s="13"/>
      <c r="X840" s="13"/>
      <c r="Y840" s="13"/>
      <c r="Z840" s="13"/>
      <c r="AA840" s="13"/>
      <c r="AB840" s="13"/>
      <c r="AC840" s="13"/>
      <c r="AD840" s="13"/>
      <c r="AE840" s="13"/>
      <c r="AF840" s="13"/>
      <c r="AG840" s="13"/>
      <c r="AH840" s="13"/>
      <c r="AI840" s="14"/>
      <c r="AJ840" s="13"/>
      <c r="AK840" s="13"/>
      <c r="AL840" s="13"/>
      <c r="AM840" s="1287"/>
      <c r="AN840" s="1287"/>
      <c r="AO840" s="1287"/>
      <c r="AP840" s="1287"/>
      <c r="AQ840" s="1287"/>
      <c r="AR840" s="1287"/>
      <c r="AS840" s="1287"/>
      <c r="AT840" s="1287"/>
      <c r="AU840" s="1287"/>
      <c r="AV840" s="1287"/>
      <c r="AW840" s="1287"/>
      <c r="AX840" s="1287"/>
      <c r="AY840" s="1287"/>
    </row>
    <row r="846" spans="1:51" ht="15.75" customHeight="1" thickBot="1" x14ac:dyDescent="0.25">
      <c r="H846" s="2510" t="s">
        <v>795</v>
      </c>
      <c r="I846" s="2510"/>
      <c r="J846" s="2510"/>
      <c r="K846" s="2510"/>
      <c r="L846" s="2510"/>
      <c r="M846" s="2510"/>
    </row>
    <row r="847" spans="1:51" x14ac:dyDescent="0.2">
      <c r="H847" s="2298"/>
      <c r="I847" s="2279" t="s">
        <v>5202</v>
      </c>
      <c r="J847" s="2279" t="s">
        <v>5203</v>
      </c>
      <c r="K847" s="2279" t="s">
        <v>5204</v>
      </c>
      <c r="L847" s="2279" t="s">
        <v>5759</v>
      </c>
      <c r="M847" s="2248" t="s">
        <v>5760</v>
      </c>
    </row>
    <row r="848" spans="1:51" x14ac:dyDescent="0.2">
      <c r="H848" s="2299" t="s">
        <v>796</v>
      </c>
      <c r="I848" s="2283">
        <v>160</v>
      </c>
      <c r="J848" s="2283">
        <v>152</v>
      </c>
      <c r="K848" s="2283">
        <v>185</v>
      </c>
      <c r="L848" s="2283">
        <v>201</v>
      </c>
      <c r="M848" s="2300">
        <v>205</v>
      </c>
    </row>
    <row r="849" spans="1:51" x14ac:dyDescent="0.2">
      <c r="H849" s="2299" t="s">
        <v>797</v>
      </c>
      <c r="I849" s="2283">
        <v>179</v>
      </c>
      <c r="J849" s="2283">
        <v>183</v>
      </c>
      <c r="K849" s="2283">
        <v>201</v>
      </c>
      <c r="L849" s="2283">
        <v>208</v>
      </c>
      <c r="M849" s="2300">
        <v>214</v>
      </c>
    </row>
    <row r="850" spans="1:51" x14ac:dyDescent="0.2">
      <c r="H850" s="2299" t="s">
        <v>798</v>
      </c>
      <c r="I850" s="2283">
        <v>339</v>
      </c>
      <c r="J850" s="2283">
        <v>335</v>
      </c>
      <c r="K850" s="2283">
        <v>385</v>
      </c>
      <c r="L850" s="2283">
        <v>409</v>
      </c>
      <c r="M850" s="2300">
        <v>419</v>
      </c>
    </row>
    <row r="851" spans="1:51" ht="16" thickBot="1" x14ac:dyDescent="0.25">
      <c r="H851" s="2301" t="s">
        <v>799</v>
      </c>
      <c r="I851" s="2302">
        <v>18</v>
      </c>
      <c r="J851" s="2302">
        <v>17</v>
      </c>
      <c r="K851" s="2302">
        <v>15</v>
      </c>
      <c r="L851" s="2302">
        <v>14</v>
      </c>
      <c r="M851" s="2303">
        <v>13</v>
      </c>
    </row>
    <row r="857" spans="1:51" s="1730" customFormat="1" ht="16" thickBot="1" x14ac:dyDescent="0.25">
      <c r="A857" s="1728"/>
      <c r="B857" s="1729"/>
      <c r="C857" s="1729"/>
      <c r="D857" s="1729"/>
      <c r="E857" s="1729"/>
      <c r="G857" s="1729"/>
      <c r="H857" s="1729"/>
      <c r="I857" s="1729"/>
      <c r="J857" s="1729"/>
      <c r="K857" s="1729"/>
      <c r="L857" s="1729"/>
      <c r="M857" s="1729"/>
      <c r="N857" s="1729"/>
      <c r="O857" s="1729"/>
      <c r="P857" s="1731"/>
      <c r="Q857" s="1731"/>
      <c r="R857" s="1731"/>
      <c r="S857" s="1731"/>
      <c r="T857" s="1731"/>
      <c r="U857" s="1731"/>
      <c r="V857" s="1731"/>
      <c r="W857" s="1731"/>
      <c r="X857" s="1731"/>
      <c r="Y857" s="1731"/>
      <c r="Z857" s="1731"/>
      <c r="AA857" s="1731"/>
      <c r="AB857" s="1731"/>
      <c r="AC857" s="1731"/>
      <c r="AD857" s="1731"/>
      <c r="AE857" s="1731"/>
      <c r="AF857" s="1731"/>
      <c r="AG857" s="1731"/>
      <c r="AH857" s="1731"/>
      <c r="AI857" s="1731"/>
      <c r="AJ857" s="1731"/>
      <c r="AK857" s="1731"/>
      <c r="AL857" s="1731"/>
      <c r="AM857" s="1729"/>
      <c r="AN857" s="1729"/>
      <c r="AO857" s="1729"/>
      <c r="AP857" s="1729"/>
      <c r="AQ857" s="1729"/>
      <c r="AR857" s="1729"/>
      <c r="AS857" s="1729"/>
      <c r="AT857" s="1729"/>
      <c r="AU857" s="1729"/>
      <c r="AV857" s="1729"/>
      <c r="AW857" s="1729"/>
      <c r="AX857" s="1729"/>
      <c r="AY857" s="1729"/>
    </row>
    <row r="858" spans="1:51" s="1286" customFormat="1" ht="16" thickTop="1" x14ac:dyDescent="0.2">
      <c r="A858" s="1285"/>
      <c r="B858" s="1287"/>
      <c r="C858" s="1287"/>
      <c r="D858" s="1287"/>
      <c r="E858" s="1287"/>
      <c r="F858" s="1287"/>
      <c r="G858" s="1287"/>
      <c r="H858" s="1287"/>
      <c r="I858" s="1287"/>
      <c r="J858" s="1287"/>
      <c r="K858" s="1287"/>
      <c r="L858" s="1287"/>
      <c r="M858" s="1287"/>
      <c r="N858" s="1287"/>
      <c r="O858" s="1287"/>
      <c r="P858" s="13"/>
      <c r="Q858" s="13"/>
      <c r="R858" s="13"/>
      <c r="S858" s="13"/>
      <c r="T858" s="13"/>
      <c r="U858" s="13"/>
      <c r="V858" s="13"/>
      <c r="W858" s="13"/>
      <c r="X858" s="13"/>
      <c r="Y858" s="13"/>
      <c r="Z858" s="13"/>
      <c r="AA858" s="13"/>
      <c r="AB858" s="13"/>
      <c r="AC858" s="13"/>
      <c r="AD858" s="13"/>
      <c r="AE858" s="13"/>
      <c r="AF858" s="13"/>
      <c r="AG858" s="13"/>
      <c r="AH858" s="13"/>
      <c r="AI858" s="14"/>
      <c r="AJ858" s="13"/>
      <c r="AK858" s="13"/>
      <c r="AL858" s="13"/>
      <c r="AM858" s="1287"/>
      <c r="AN858" s="1287"/>
      <c r="AO858" s="1287"/>
      <c r="AP858" s="1287"/>
      <c r="AQ858" s="1287"/>
      <c r="AR858" s="1287"/>
      <c r="AS858" s="1287"/>
      <c r="AT858" s="1287"/>
      <c r="AU858" s="1287"/>
      <c r="AV858" s="1287"/>
      <c r="AW858" s="1287"/>
      <c r="AX858" s="1287"/>
      <c r="AY858" s="1287"/>
    </row>
    <row r="863" spans="1:51" ht="15.75" customHeight="1" thickBot="1" x14ac:dyDescent="0.25">
      <c r="H863" s="2510" t="s">
        <v>800</v>
      </c>
      <c r="I863" s="2510"/>
      <c r="J863" s="2510"/>
      <c r="K863" s="2510"/>
      <c r="L863" s="2510"/>
      <c r="M863" s="2510"/>
    </row>
    <row r="864" spans="1:51" x14ac:dyDescent="0.2">
      <c r="H864" s="2298"/>
      <c r="I864" s="2279" t="s">
        <v>5202</v>
      </c>
      <c r="J864" s="2279" t="s">
        <v>5203</v>
      </c>
      <c r="K864" s="2279" t="s">
        <v>5204</v>
      </c>
      <c r="L864" s="2279" t="s">
        <v>5759</v>
      </c>
      <c r="M864" s="2248" t="s">
        <v>5760</v>
      </c>
    </row>
    <row r="865" spans="1:51" x14ac:dyDescent="0.2">
      <c r="H865" s="2299" t="s">
        <v>796</v>
      </c>
      <c r="I865" s="2283">
        <v>146</v>
      </c>
      <c r="J865" s="2283">
        <v>136</v>
      </c>
      <c r="K865" s="2283">
        <v>118</v>
      </c>
      <c r="L865" s="2283">
        <v>113</v>
      </c>
      <c r="M865" s="2300">
        <v>139</v>
      </c>
    </row>
    <row r="866" spans="1:51" x14ac:dyDescent="0.2">
      <c r="H866" s="2299" t="s">
        <v>797</v>
      </c>
      <c r="I866" s="2283">
        <v>87</v>
      </c>
      <c r="J866" s="2283">
        <v>82</v>
      </c>
      <c r="K866" s="2283">
        <v>81</v>
      </c>
      <c r="L866" s="2283">
        <v>80</v>
      </c>
      <c r="M866" s="2300">
        <v>84</v>
      </c>
    </row>
    <row r="867" spans="1:51" x14ac:dyDescent="0.2">
      <c r="H867" s="2299" t="s">
        <v>798</v>
      </c>
      <c r="I867" s="2283">
        <v>232</v>
      </c>
      <c r="J867" s="2283">
        <v>218</v>
      </c>
      <c r="K867" s="2283">
        <v>199</v>
      </c>
      <c r="L867" s="2283">
        <v>193</v>
      </c>
      <c r="M867" s="2300">
        <v>223</v>
      </c>
    </row>
    <row r="868" spans="1:51" ht="16" thickBot="1" x14ac:dyDescent="0.25">
      <c r="H868" s="2301" t="s">
        <v>799</v>
      </c>
      <c r="I868" s="2302">
        <v>2</v>
      </c>
      <c r="J868" s="2302">
        <v>2</v>
      </c>
      <c r="K868" s="2302">
        <v>2</v>
      </c>
      <c r="L868" s="2302">
        <v>2</v>
      </c>
      <c r="M868" s="2303">
        <v>1</v>
      </c>
    </row>
    <row r="871" spans="1:51" s="1730" customFormat="1" ht="16" thickBot="1" x14ac:dyDescent="0.25">
      <c r="A871" s="1728"/>
      <c r="B871" s="1729"/>
      <c r="C871" s="1729"/>
      <c r="D871" s="1729"/>
      <c r="E871" s="1729"/>
      <c r="G871" s="1729"/>
      <c r="H871" s="1729"/>
      <c r="I871" s="1729"/>
      <c r="J871" s="1729"/>
      <c r="K871" s="1729"/>
      <c r="L871" s="1729"/>
      <c r="M871" s="1729"/>
      <c r="N871" s="1729"/>
      <c r="O871" s="1729"/>
      <c r="P871" s="1731"/>
      <c r="Q871" s="1731"/>
      <c r="R871" s="1731"/>
      <c r="S871" s="1731"/>
      <c r="T871" s="1731"/>
      <c r="U871" s="1731"/>
      <c r="V871" s="1731"/>
      <c r="W871" s="1731"/>
      <c r="X871" s="1731"/>
      <c r="Y871" s="1731"/>
      <c r="Z871" s="1731"/>
      <c r="AA871" s="1731"/>
      <c r="AB871" s="1731"/>
      <c r="AC871" s="1731"/>
      <c r="AD871" s="1731"/>
      <c r="AE871" s="1731"/>
      <c r="AF871" s="1731"/>
      <c r="AG871" s="1731"/>
      <c r="AH871" s="1731"/>
      <c r="AI871" s="1731"/>
      <c r="AJ871" s="1731"/>
      <c r="AK871" s="1731"/>
      <c r="AL871" s="1731"/>
      <c r="AM871" s="1729"/>
      <c r="AN871" s="1729"/>
      <c r="AO871" s="1729"/>
      <c r="AP871" s="1729"/>
      <c r="AQ871" s="1729"/>
      <c r="AR871" s="1729"/>
      <c r="AS871" s="1729"/>
      <c r="AT871" s="1729"/>
      <c r="AU871" s="1729"/>
      <c r="AV871" s="1729"/>
      <c r="AW871" s="1729"/>
      <c r="AX871" s="1729"/>
      <c r="AY871" s="1729"/>
    </row>
    <row r="872" spans="1:51" s="1286" customFormat="1" ht="16" thickTop="1" x14ac:dyDescent="0.2">
      <c r="A872" s="1285"/>
      <c r="B872" s="1287"/>
      <c r="C872" s="1287"/>
      <c r="D872" s="1287"/>
      <c r="E872" s="1287"/>
      <c r="F872" s="1287"/>
      <c r="G872" s="1287"/>
      <c r="H872" s="1287"/>
      <c r="I872" s="1287"/>
      <c r="J872" s="1287"/>
      <c r="K872" s="1287"/>
      <c r="L872" s="1287"/>
      <c r="M872" s="1287"/>
      <c r="N872" s="1287"/>
      <c r="O872" s="1287"/>
      <c r="P872" s="13"/>
      <c r="Q872" s="13"/>
      <c r="R872" s="13"/>
      <c r="S872" s="13"/>
      <c r="T872" s="13"/>
      <c r="U872" s="13"/>
      <c r="V872" s="13"/>
      <c r="W872" s="13"/>
      <c r="X872" s="13"/>
      <c r="Y872" s="13"/>
      <c r="Z872" s="13"/>
      <c r="AA872" s="13"/>
      <c r="AB872" s="13"/>
      <c r="AC872" s="13"/>
      <c r="AD872" s="13"/>
      <c r="AE872" s="13"/>
      <c r="AF872" s="13"/>
      <c r="AG872" s="13"/>
      <c r="AH872" s="13"/>
      <c r="AI872" s="14"/>
      <c r="AJ872" s="13"/>
      <c r="AK872" s="13"/>
      <c r="AL872" s="13"/>
      <c r="AM872" s="1287"/>
      <c r="AN872" s="1287"/>
      <c r="AO872" s="1287"/>
      <c r="AP872" s="1287"/>
      <c r="AQ872" s="1287"/>
      <c r="AR872" s="1287"/>
      <c r="AS872" s="1287"/>
      <c r="AT872" s="1287"/>
      <c r="AU872" s="1287"/>
      <c r="AV872" s="1287"/>
      <c r="AW872" s="1287"/>
      <c r="AX872" s="1287"/>
      <c r="AY872" s="1287"/>
    </row>
    <row r="877" spans="1:51" ht="15.75" customHeight="1" thickBot="1" x14ac:dyDescent="0.25">
      <c r="H877" s="2510" t="s">
        <v>801</v>
      </c>
      <c r="I877" s="2510"/>
      <c r="J877" s="2510"/>
      <c r="K877" s="2510"/>
      <c r="L877" s="2510"/>
      <c r="M877" s="2510"/>
    </row>
    <row r="878" spans="1:51" x14ac:dyDescent="0.2">
      <c r="H878" s="2298"/>
      <c r="I878" s="2279" t="s">
        <v>5202</v>
      </c>
      <c r="J878" s="2279" t="s">
        <v>5203</v>
      </c>
      <c r="K878" s="2279" t="s">
        <v>5204</v>
      </c>
      <c r="L878" s="2279" t="s">
        <v>5759</v>
      </c>
      <c r="M878" s="2248" t="s">
        <v>5760</v>
      </c>
    </row>
    <row r="879" spans="1:51" x14ac:dyDescent="0.2">
      <c r="H879" s="2299" t="s">
        <v>796</v>
      </c>
      <c r="I879" s="2283">
        <v>145</v>
      </c>
      <c r="J879" s="2283">
        <v>128</v>
      </c>
      <c r="K879" s="2283">
        <v>111</v>
      </c>
      <c r="L879" s="2283">
        <v>103</v>
      </c>
      <c r="M879" s="2300">
        <v>75</v>
      </c>
    </row>
    <row r="880" spans="1:51" x14ac:dyDescent="0.2">
      <c r="H880" s="2299" t="s">
        <v>797</v>
      </c>
      <c r="I880" s="2283">
        <v>130</v>
      </c>
      <c r="J880" s="2283">
        <v>134</v>
      </c>
      <c r="K880" s="2283">
        <v>146</v>
      </c>
      <c r="L880" s="2283">
        <v>152</v>
      </c>
      <c r="M880" s="2300">
        <v>122</v>
      </c>
    </row>
    <row r="881" spans="1:51" x14ac:dyDescent="0.2">
      <c r="H881" s="2299" t="s">
        <v>798</v>
      </c>
      <c r="I881" s="2283">
        <v>275</v>
      </c>
      <c r="J881" s="2283">
        <v>261</v>
      </c>
      <c r="K881" s="2283">
        <v>257</v>
      </c>
      <c r="L881" s="2283">
        <v>256</v>
      </c>
      <c r="M881" s="2300">
        <v>196</v>
      </c>
    </row>
    <row r="882" spans="1:51" ht="16" thickBot="1" x14ac:dyDescent="0.25">
      <c r="H882" s="2301" t="s">
        <v>799</v>
      </c>
      <c r="I882" s="2302">
        <v>3</v>
      </c>
      <c r="J882" s="2302">
        <v>3</v>
      </c>
      <c r="K882" s="2302">
        <v>3</v>
      </c>
      <c r="L882" s="2302">
        <v>2</v>
      </c>
      <c r="M882" s="2303">
        <v>2</v>
      </c>
    </row>
    <row r="884" spans="1:51" s="1730" customFormat="1" ht="16" thickBot="1" x14ac:dyDescent="0.25">
      <c r="A884" s="1728"/>
      <c r="B884" s="1729"/>
      <c r="C884" s="1729"/>
      <c r="D884" s="1729"/>
      <c r="E884" s="1729"/>
      <c r="G884" s="1729"/>
      <c r="H884" s="1729"/>
      <c r="I884" s="1729"/>
      <c r="J884" s="1729"/>
      <c r="K884" s="1729"/>
      <c r="L884" s="1729"/>
      <c r="M884" s="1729"/>
      <c r="N884" s="1729"/>
      <c r="O884" s="1729"/>
      <c r="P884" s="1731"/>
      <c r="Q884" s="1731"/>
      <c r="R884" s="1731"/>
      <c r="S884" s="1731"/>
      <c r="T884" s="1731"/>
      <c r="U884" s="1731"/>
      <c r="V884" s="1731"/>
      <c r="W884" s="1731"/>
      <c r="X884" s="1731"/>
      <c r="Y884" s="1731"/>
      <c r="Z884" s="1731"/>
      <c r="AA884" s="1731"/>
      <c r="AB884" s="1731"/>
      <c r="AC884" s="1731"/>
      <c r="AD884" s="1731"/>
      <c r="AE884" s="1731"/>
      <c r="AF884" s="1731"/>
      <c r="AG884" s="1731"/>
      <c r="AH884" s="1731"/>
      <c r="AI884" s="1731"/>
      <c r="AJ884" s="1731"/>
      <c r="AK884" s="1731"/>
      <c r="AL884" s="1731"/>
      <c r="AM884" s="1729"/>
      <c r="AN884" s="1729"/>
      <c r="AO884" s="1729"/>
      <c r="AP884" s="1729"/>
      <c r="AQ884" s="1729"/>
      <c r="AR884" s="1729"/>
      <c r="AS884" s="1729"/>
      <c r="AT884" s="1729"/>
      <c r="AU884" s="1729"/>
      <c r="AV884" s="1729"/>
      <c r="AW884" s="1729"/>
      <c r="AX884" s="1729"/>
      <c r="AY884" s="1729"/>
    </row>
    <row r="885" spans="1:51" s="1286" customFormat="1" ht="16" thickTop="1" x14ac:dyDescent="0.2">
      <c r="A885" s="1285"/>
      <c r="B885" s="1287"/>
      <c r="C885" s="1287"/>
      <c r="D885" s="1287"/>
      <c r="E885" s="1287"/>
      <c r="F885" s="1287"/>
      <c r="G885" s="1287"/>
      <c r="H885" s="1287"/>
      <c r="I885" s="1287"/>
      <c r="J885" s="1287"/>
      <c r="K885" s="1287"/>
      <c r="L885" s="1287"/>
      <c r="M885" s="1287"/>
      <c r="N885" s="1287"/>
      <c r="O885" s="1287"/>
      <c r="P885" s="13"/>
      <c r="Q885" s="13"/>
      <c r="R885" s="13"/>
      <c r="S885" s="13"/>
      <c r="T885" s="13"/>
      <c r="U885" s="13"/>
      <c r="V885" s="13"/>
      <c r="W885" s="13"/>
      <c r="X885" s="13"/>
      <c r="Y885" s="13"/>
      <c r="Z885" s="13"/>
      <c r="AA885" s="13"/>
      <c r="AB885" s="13"/>
      <c r="AC885" s="13"/>
      <c r="AD885" s="13"/>
      <c r="AE885" s="13"/>
      <c r="AF885" s="13"/>
      <c r="AG885" s="13"/>
      <c r="AH885" s="13"/>
      <c r="AI885" s="14"/>
      <c r="AJ885" s="13"/>
      <c r="AK885" s="13"/>
      <c r="AL885" s="13"/>
      <c r="AM885" s="1287"/>
      <c r="AN885" s="1287"/>
      <c r="AO885" s="1287"/>
      <c r="AP885" s="1287"/>
      <c r="AQ885" s="1287"/>
      <c r="AR885" s="1287"/>
      <c r="AS885" s="1287"/>
      <c r="AT885" s="1287"/>
      <c r="AU885" s="1287"/>
      <c r="AV885" s="1287"/>
      <c r="AW885" s="1287"/>
      <c r="AX885" s="1287"/>
      <c r="AY885" s="1287"/>
    </row>
    <row r="889" spans="1:51" ht="15.75" customHeight="1" thickBot="1" x14ac:dyDescent="0.25">
      <c r="H889" s="2510" t="s">
        <v>270</v>
      </c>
      <c r="I889" s="2510"/>
      <c r="J889" s="2510"/>
      <c r="K889" s="2510"/>
      <c r="L889" s="2510"/>
      <c r="M889" s="2510"/>
      <c r="N889" s="2510"/>
      <c r="O889" s="2510"/>
      <c r="P889" s="2510"/>
    </row>
    <row r="890" spans="1:51" x14ac:dyDescent="0.2">
      <c r="H890" s="2315"/>
      <c r="I890" s="2316" t="s">
        <v>4341</v>
      </c>
      <c r="J890" s="2316" t="s">
        <v>4366</v>
      </c>
      <c r="K890" s="2316" t="s">
        <v>4713</v>
      </c>
      <c r="L890" s="2316" t="s">
        <v>5202</v>
      </c>
      <c r="M890" s="2316" t="s">
        <v>5203</v>
      </c>
      <c r="N890" s="2316" t="s">
        <v>5204</v>
      </c>
      <c r="O890" s="2316" t="s">
        <v>5759</v>
      </c>
      <c r="P890" s="2248" t="s">
        <v>5760</v>
      </c>
    </row>
    <row r="891" spans="1:51" ht="22" x14ac:dyDescent="0.2">
      <c r="H891" s="2851" t="s">
        <v>802</v>
      </c>
      <c r="I891" s="2286">
        <v>1311</v>
      </c>
      <c r="J891" s="2286">
        <v>1322</v>
      </c>
      <c r="K891" s="2286">
        <v>1334</v>
      </c>
      <c r="L891" s="2318">
        <v>1336.6666666666665</v>
      </c>
      <c r="M891" s="2318">
        <v>1339.3333333333333</v>
      </c>
      <c r="N891" s="2318">
        <v>1342</v>
      </c>
      <c r="O891" s="2318"/>
      <c r="P891" s="2319"/>
    </row>
    <row r="892" spans="1:51" x14ac:dyDescent="0.2">
      <c r="H892" s="2285" t="s">
        <v>496</v>
      </c>
      <c r="I892" s="2286">
        <v>2.0099999999999998</v>
      </c>
      <c r="J892" s="2286">
        <v>1.99</v>
      </c>
      <c r="K892" s="2320">
        <v>1.94</v>
      </c>
      <c r="L892" s="2320">
        <v>1.92</v>
      </c>
      <c r="M892" s="2320">
        <v>1.9</v>
      </c>
      <c r="N892" s="2320">
        <v>1.9</v>
      </c>
      <c r="O892" s="2320">
        <v>1.86</v>
      </c>
      <c r="P892" s="2321">
        <v>1.83</v>
      </c>
    </row>
    <row r="893" spans="1:51" x14ac:dyDescent="0.2">
      <c r="H893" s="2285" t="s">
        <v>326</v>
      </c>
      <c r="I893" s="2320">
        <v>79.819999999999993</v>
      </c>
      <c r="J893" s="2320">
        <v>81.38</v>
      </c>
      <c r="K893" s="2286">
        <v>81.260000000000005</v>
      </c>
      <c r="L893" s="2286">
        <v>82.17</v>
      </c>
      <c r="M893" s="2286">
        <v>88</v>
      </c>
      <c r="N893" s="2286">
        <v>91.08</v>
      </c>
      <c r="O893" s="2286">
        <v>92.12</v>
      </c>
      <c r="P893" s="2287">
        <v>91.56</v>
      </c>
    </row>
    <row r="894" spans="1:51" x14ac:dyDescent="0.2">
      <c r="H894" s="2285" t="s">
        <v>803</v>
      </c>
      <c r="I894" s="2286">
        <v>81.83</v>
      </c>
      <c r="J894" s="2286">
        <v>83.36</v>
      </c>
      <c r="K894" s="2286">
        <v>83.2</v>
      </c>
      <c r="L894" s="2286">
        <v>84.09</v>
      </c>
      <c r="M894" s="2286">
        <v>89.9</v>
      </c>
      <c r="N894" s="2286">
        <v>92.98</v>
      </c>
      <c r="O894" s="2286">
        <v>93.98</v>
      </c>
      <c r="P894" s="2287">
        <v>93.4</v>
      </c>
    </row>
    <row r="895" spans="1:51" ht="16" thickBot="1" x14ac:dyDescent="0.25">
      <c r="H895" s="2852" t="s">
        <v>256</v>
      </c>
      <c r="I895" s="2322">
        <v>1.0496418868856436</v>
      </c>
      <c r="J895" s="2322">
        <v>1.8697299278993047</v>
      </c>
      <c r="K895" s="2322">
        <v>-0.15999999999999659</v>
      </c>
      <c r="L895" s="2322">
        <v>0.89000000000000057</v>
      </c>
      <c r="M895" s="2322">
        <v>5.8100000000000023</v>
      </c>
      <c r="N895" s="2322">
        <v>3.0799999999999983</v>
      </c>
      <c r="O895" s="2322">
        <v>1.0755001075500106</v>
      </c>
      <c r="P895" s="2259">
        <v>-0.61715258565652087</v>
      </c>
    </row>
    <row r="897" spans="1:51" x14ac:dyDescent="0.2">
      <c r="N897" s="2439"/>
      <c r="O897" s="2439"/>
    </row>
    <row r="898" spans="1:51" s="1730" customFormat="1" ht="16" thickBot="1" x14ac:dyDescent="0.25">
      <c r="A898" s="1728"/>
      <c r="B898" s="1729"/>
      <c r="C898" s="1729"/>
      <c r="D898" s="1729"/>
      <c r="E898" s="1729"/>
      <c r="G898" s="1729"/>
      <c r="H898" s="1729"/>
      <c r="I898" s="1729"/>
      <c r="J898" s="1729"/>
      <c r="K898" s="1729"/>
      <c r="L898" s="1729"/>
      <c r="M898" s="1729"/>
      <c r="N898" s="1729"/>
      <c r="O898" s="1729"/>
      <c r="P898" s="1731"/>
      <c r="Q898" s="1731"/>
      <c r="R898" s="1731"/>
      <c r="S898" s="1731"/>
      <c r="T898" s="1731"/>
      <c r="U898" s="1731"/>
      <c r="V898" s="1731"/>
      <c r="W898" s="1731"/>
      <c r="X898" s="1731"/>
      <c r="Y898" s="1731"/>
      <c r="Z898" s="1731"/>
      <c r="AA898" s="1731"/>
      <c r="AB898" s="1731"/>
      <c r="AC898" s="1731"/>
      <c r="AD898" s="1731"/>
      <c r="AE898" s="1731"/>
      <c r="AF898" s="1731"/>
      <c r="AG898" s="1731"/>
      <c r="AH898" s="1731"/>
      <c r="AI898" s="1731"/>
      <c r="AJ898" s="1731"/>
      <c r="AK898" s="1731"/>
      <c r="AL898" s="1731"/>
      <c r="AM898" s="1729"/>
      <c r="AN898" s="1729"/>
      <c r="AO898" s="1729"/>
      <c r="AP898" s="1729"/>
      <c r="AQ898" s="1729"/>
      <c r="AR898" s="1729"/>
      <c r="AS898" s="1729"/>
      <c r="AT898" s="1729"/>
      <c r="AU898" s="1729"/>
      <c r="AV898" s="1729"/>
      <c r="AW898" s="1729"/>
      <c r="AX898" s="1729"/>
      <c r="AY898" s="1729"/>
    </row>
    <row r="899" spans="1:51" s="1286" customFormat="1" ht="16" thickTop="1" x14ac:dyDescent="0.2">
      <c r="A899" s="1285"/>
      <c r="B899" s="1287"/>
      <c r="C899" s="1287"/>
      <c r="D899" s="1287"/>
      <c r="E899" s="1287"/>
      <c r="F899" s="1287"/>
      <c r="G899" s="1287"/>
      <c r="H899" s="1287"/>
      <c r="I899" s="1287"/>
      <c r="J899" s="1287"/>
      <c r="K899" s="1287"/>
      <c r="L899" s="1287"/>
      <c r="M899" s="1287"/>
      <c r="N899" s="1287"/>
      <c r="O899" s="1287"/>
      <c r="P899" s="13"/>
      <c r="Q899" s="13"/>
      <c r="R899" s="13"/>
      <c r="S899" s="13"/>
      <c r="T899" s="13"/>
      <c r="U899" s="13"/>
      <c r="V899" s="13"/>
      <c r="W899" s="13"/>
      <c r="X899" s="13"/>
      <c r="Y899" s="13"/>
      <c r="Z899" s="13"/>
      <c r="AA899" s="13"/>
      <c r="AB899" s="13"/>
      <c r="AC899" s="13"/>
      <c r="AD899" s="13"/>
      <c r="AE899" s="13"/>
      <c r="AF899" s="13"/>
      <c r="AG899" s="13"/>
      <c r="AH899" s="13"/>
      <c r="AI899" s="14"/>
      <c r="AJ899" s="13"/>
      <c r="AK899" s="13"/>
      <c r="AL899" s="13"/>
      <c r="AM899" s="1287"/>
      <c r="AN899" s="1287"/>
      <c r="AO899" s="1287"/>
      <c r="AP899" s="1287"/>
      <c r="AQ899" s="1287"/>
      <c r="AR899" s="1287"/>
      <c r="AS899" s="1287"/>
      <c r="AT899" s="1287"/>
      <c r="AU899" s="1287"/>
      <c r="AV899" s="1287"/>
      <c r="AW899" s="1287"/>
      <c r="AX899" s="1287"/>
      <c r="AY899" s="1287"/>
    </row>
    <row r="904" spans="1:51" ht="15.75" customHeight="1" thickBot="1" x14ac:dyDescent="0.25">
      <c r="H904" s="2510" t="s">
        <v>804</v>
      </c>
    </row>
    <row r="905" spans="1:51" x14ac:dyDescent="0.2">
      <c r="H905" s="3395"/>
      <c r="I905" s="3396"/>
      <c r="J905" s="2316" t="s">
        <v>5202</v>
      </c>
      <c r="K905" s="2316" t="s">
        <v>5203</v>
      </c>
      <c r="L905" s="2316" t="s">
        <v>5204</v>
      </c>
      <c r="M905" s="2316" t="s">
        <v>5759</v>
      </c>
      <c r="N905" s="2248" t="s">
        <v>5760</v>
      </c>
    </row>
    <row r="906" spans="1:51" x14ac:dyDescent="0.2">
      <c r="H906" s="3380" t="s">
        <v>806</v>
      </c>
      <c r="I906" s="3381"/>
      <c r="J906" s="2320">
        <v>0.96</v>
      </c>
      <c r="K906" s="2320">
        <v>0.99</v>
      </c>
      <c r="L906" s="2320">
        <v>0.79</v>
      </c>
      <c r="M906" s="2320">
        <v>0.8</v>
      </c>
      <c r="N906" s="2331">
        <v>0.83</v>
      </c>
    </row>
    <row r="907" spans="1:51" x14ac:dyDescent="0.2">
      <c r="H907" s="3380" t="s">
        <v>807</v>
      </c>
      <c r="I907" s="3381"/>
      <c r="J907" s="2320">
        <v>0.13</v>
      </c>
      <c r="K907" s="2320">
        <v>0.1</v>
      </c>
      <c r="L907" s="2320">
        <v>0.08</v>
      </c>
      <c r="M907" s="2320">
        <v>7.0000000000000007E-2</v>
      </c>
      <c r="N907" s="2331">
        <v>7.0000000000000007E-2</v>
      </c>
    </row>
    <row r="908" spans="1:51" x14ac:dyDescent="0.2">
      <c r="H908" s="3380" t="s">
        <v>808</v>
      </c>
      <c r="I908" s="3381"/>
      <c r="J908" s="2320">
        <v>19.64</v>
      </c>
      <c r="K908" s="2320">
        <v>19.52</v>
      </c>
      <c r="L908" s="2320">
        <v>22.67</v>
      </c>
      <c r="M908" s="2320">
        <v>22.830000000000002</v>
      </c>
      <c r="N908" s="2331">
        <v>25.02</v>
      </c>
    </row>
    <row r="909" spans="1:51" x14ac:dyDescent="0.2">
      <c r="H909" s="3380" t="s">
        <v>810</v>
      </c>
      <c r="I909" s="3381"/>
      <c r="J909" s="2320">
        <v>0.32</v>
      </c>
      <c r="K909" s="2320">
        <v>0.31</v>
      </c>
      <c r="L909" s="2320">
        <v>0.28999999999999998</v>
      </c>
      <c r="M909" s="2320">
        <v>0.28999999999999998</v>
      </c>
      <c r="N909" s="2332">
        <v>0.3</v>
      </c>
    </row>
    <row r="910" spans="1:51" ht="16" thickBot="1" x14ac:dyDescent="0.25">
      <c r="H910" s="3382" t="s">
        <v>812</v>
      </c>
      <c r="I910" s="3383"/>
      <c r="J910" s="2333">
        <v>78.94</v>
      </c>
      <c r="K910" s="2333">
        <v>79.09</v>
      </c>
      <c r="L910" s="2333">
        <v>76.180000000000007</v>
      </c>
      <c r="M910" s="2333">
        <v>75.989999999999995</v>
      </c>
      <c r="N910" s="2251">
        <v>73.78</v>
      </c>
    </row>
    <row r="916" spans="1:51" s="1730" customFormat="1" ht="16" thickBot="1" x14ac:dyDescent="0.25">
      <c r="A916" s="1728"/>
      <c r="B916" s="1729"/>
      <c r="C916" s="1729"/>
      <c r="D916" s="1729"/>
      <c r="E916" s="1729"/>
      <c r="G916" s="1729"/>
      <c r="H916" s="1729"/>
      <c r="I916" s="1729"/>
      <c r="J916" s="1729"/>
      <c r="K916" s="1729"/>
      <c r="L916" s="1729"/>
      <c r="M916" s="1729"/>
      <c r="N916" s="1729"/>
      <c r="O916" s="1729"/>
      <c r="P916" s="1731"/>
      <c r="Q916" s="1731"/>
      <c r="R916" s="1731"/>
      <c r="S916" s="1731"/>
      <c r="T916" s="1731"/>
      <c r="U916" s="1731"/>
      <c r="V916" s="1731"/>
      <c r="W916" s="1731"/>
      <c r="X916" s="1731"/>
      <c r="Y916" s="1731"/>
      <c r="Z916" s="1731"/>
      <c r="AA916" s="1731"/>
      <c r="AB916" s="1731"/>
      <c r="AC916" s="1731"/>
      <c r="AD916" s="1731"/>
      <c r="AE916" s="1731"/>
      <c r="AF916" s="1731"/>
      <c r="AG916" s="1731"/>
      <c r="AH916" s="1731"/>
      <c r="AI916" s="1731"/>
      <c r="AJ916" s="1731"/>
      <c r="AK916" s="1731"/>
      <c r="AL916" s="1731"/>
      <c r="AM916" s="1729"/>
      <c r="AN916" s="1729"/>
      <c r="AO916" s="1729"/>
      <c r="AP916" s="1729"/>
      <c r="AQ916" s="1729"/>
      <c r="AR916" s="1729"/>
      <c r="AS916" s="1729"/>
      <c r="AT916" s="1729"/>
      <c r="AU916" s="1729"/>
      <c r="AV916" s="1729"/>
      <c r="AW916" s="1729"/>
      <c r="AX916" s="1729"/>
      <c r="AY916" s="1729"/>
    </row>
    <row r="917" spans="1:51" s="1286" customFormat="1" ht="16" thickTop="1" x14ac:dyDescent="0.2">
      <c r="A917" s="1285"/>
      <c r="B917" s="1287"/>
      <c r="C917" s="1287"/>
      <c r="D917" s="1287"/>
      <c r="E917" s="1287"/>
      <c r="F917" s="1287"/>
      <c r="G917" s="1287"/>
      <c r="H917" s="1287"/>
      <c r="I917" s="1287"/>
      <c r="J917" s="1287"/>
      <c r="K917" s="1287"/>
      <c r="L917" s="1287"/>
      <c r="M917" s="1287"/>
      <c r="N917" s="1287"/>
      <c r="O917" s="1287"/>
      <c r="P917" s="13"/>
      <c r="Q917" s="13"/>
      <c r="R917" s="13"/>
      <c r="S917" s="13"/>
      <c r="T917" s="13"/>
      <c r="U917" s="13"/>
      <c r="V917" s="13"/>
      <c r="W917" s="13"/>
      <c r="X917" s="13"/>
      <c r="Y917" s="13"/>
      <c r="Z917" s="13"/>
      <c r="AA917" s="13"/>
      <c r="AB917" s="13"/>
      <c r="AC917" s="13"/>
      <c r="AD917" s="13"/>
      <c r="AE917" s="13"/>
      <c r="AF917" s="13"/>
      <c r="AG917" s="13"/>
      <c r="AH917" s="13"/>
      <c r="AI917" s="14"/>
      <c r="AJ917" s="13"/>
      <c r="AK917" s="13"/>
      <c r="AL917" s="13"/>
      <c r="AM917" s="1287"/>
      <c r="AN917" s="1287"/>
      <c r="AO917" s="1287"/>
      <c r="AP917" s="1287"/>
      <c r="AQ917" s="1287"/>
      <c r="AR917" s="1287"/>
      <c r="AS917" s="1287"/>
      <c r="AT917" s="1287"/>
      <c r="AU917" s="1287"/>
      <c r="AV917" s="1287"/>
      <c r="AW917" s="1287"/>
      <c r="AX917" s="1287"/>
      <c r="AY917" s="1287"/>
    </row>
    <row r="921" spans="1:51" ht="15.75" customHeight="1" thickBot="1" x14ac:dyDescent="0.25">
      <c r="H921" s="2510" t="s">
        <v>805</v>
      </c>
      <c r="I921" s="2510"/>
      <c r="J921" s="2510"/>
      <c r="K921" s="2510"/>
      <c r="L921" s="2510"/>
      <c r="M921" s="2510"/>
      <c r="N921" s="2510"/>
    </row>
    <row r="922" spans="1:51" x14ac:dyDescent="0.2">
      <c r="H922" s="3395"/>
      <c r="I922" s="3396"/>
      <c r="J922" s="2316" t="s">
        <v>5202</v>
      </c>
      <c r="K922" s="2316" t="s">
        <v>5203</v>
      </c>
      <c r="L922" s="2316" t="s">
        <v>5204</v>
      </c>
      <c r="M922" s="2316" t="s">
        <v>5759</v>
      </c>
      <c r="N922" s="2248" t="s">
        <v>5760</v>
      </c>
    </row>
    <row r="923" spans="1:51" x14ac:dyDescent="0.2">
      <c r="H923" s="3380" t="s">
        <v>806</v>
      </c>
      <c r="I923" s="3381"/>
      <c r="J923" s="2320">
        <v>0.8</v>
      </c>
      <c r="K923" s="2320">
        <v>0.78</v>
      </c>
      <c r="L923" s="2320">
        <v>0.82</v>
      </c>
      <c r="M923" s="2320">
        <v>0.81</v>
      </c>
      <c r="N923" s="2331">
        <v>0.9</v>
      </c>
    </row>
    <row r="924" spans="1:51" x14ac:dyDescent="0.2">
      <c r="H924" s="3380" t="s">
        <v>807</v>
      </c>
      <c r="I924" s="3381"/>
      <c r="J924" s="2320">
        <v>0.06</v>
      </c>
      <c r="K924" s="2320">
        <v>0.03</v>
      </c>
      <c r="L924" s="2320">
        <v>0.08</v>
      </c>
      <c r="M924" s="2320">
        <v>0.09</v>
      </c>
      <c r="N924" s="2331">
        <v>0.1</v>
      </c>
    </row>
    <row r="925" spans="1:51" x14ac:dyDescent="0.2">
      <c r="H925" s="3380" t="s">
        <v>809</v>
      </c>
      <c r="I925" s="3381"/>
      <c r="J925" s="2320">
        <v>12.6</v>
      </c>
      <c r="K925" s="2320">
        <v>11.39</v>
      </c>
      <c r="L925" s="2320">
        <v>11.049999999999999</v>
      </c>
      <c r="M925" s="2320">
        <v>9.91</v>
      </c>
      <c r="N925" s="2331">
        <v>8.99</v>
      </c>
    </row>
    <row r="926" spans="1:51" x14ac:dyDescent="0.2">
      <c r="H926" s="3380" t="s">
        <v>811</v>
      </c>
      <c r="I926" s="3381"/>
      <c r="J926" s="2320">
        <v>0.6</v>
      </c>
      <c r="K926" s="2320">
        <v>0.64</v>
      </c>
      <c r="L926" s="2320">
        <v>0.68</v>
      </c>
      <c r="M926" s="2320">
        <v>0.92</v>
      </c>
      <c r="N926" s="2332">
        <v>1.07</v>
      </c>
    </row>
    <row r="927" spans="1:51" ht="16" thickBot="1" x14ac:dyDescent="0.25">
      <c r="H927" s="3382" t="s">
        <v>813</v>
      </c>
      <c r="I927" s="3383"/>
      <c r="J927" s="2333">
        <v>86.1</v>
      </c>
      <c r="K927" s="2333">
        <v>87.16</v>
      </c>
      <c r="L927" s="2333">
        <v>87.38</v>
      </c>
      <c r="M927" s="2333">
        <v>88.28</v>
      </c>
      <c r="N927" s="2251">
        <v>84.75</v>
      </c>
    </row>
    <row r="930" spans="1:51" s="1730" customFormat="1" ht="16" thickBot="1" x14ac:dyDescent="0.25">
      <c r="A930" s="1728"/>
      <c r="B930" s="1729"/>
      <c r="C930" s="1729"/>
      <c r="D930" s="1729"/>
      <c r="E930" s="1729"/>
      <c r="G930" s="1729"/>
      <c r="H930" s="1729"/>
      <c r="I930" s="1729"/>
      <c r="J930" s="1729"/>
      <c r="K930" s="1729"/>
      <c r="L930" s="1729"/>
      <c r="M930" s="1729"/>
      <c r="N930" s="1729"/>
      <c r="O930" s="1729"/>
      <c r="P930" s="1731"/>
      <c r="Q930" s="1731"/>
      <c r="R930" s="1731"/>
      <c r="S930" s="1731"/>
      <c r="T930" s="1731"/>
      <c r="U930" s="1731"/>
      <c r="V930" s="1731"/>
      <c r="W930" s="1731"/>
      <c r="X930" s="1731"/>
      <c r="Y930" s="1731"/>
      <c r="Z930" s="1731"/>
      <c r="AA930" s="1731"/>
      <c r="AB930" s="1731"/>
      <c r="AC930" s="1731"/>
      <c r="AD930" s="1731"/>
      <c r="AE930" s="1731"/>
      <c r="AF930" s="1731"/>
      <c r="AG930" s="1731"/>
      <c r="AH930" s="1731"/>
      <c r="AI930" s="1731"/>
      <c r="AJ930" s="1731"/>
      <c r="AK930" s="1731"/>
      <c r="AL930" s="1731"/>
      <c r="AM930" s="1729"/>
      <c r="AN930" s="1729"/>
      <c r="AO930" s="1729"/>
      <c r="AP930" s="1729"/>
      <c r="AQ930" s="1729"/>
      <c r="AR930" s="1729"/>
      <c r="AS930" s="1729"/>
      <c r="AT930" s="1729"/>
      <c r="AU930" s="1729"/>
      <c r="AV930" s="1729"/>
      <c r="AW930" s="1729"/>
      <c r="AX930" s="1729"/>
      <c r="AY930" s="1729"/>
    </row>
    <row r="931" spans="1:51" s="1286" customFormat="1" ht="16" thickTop="1" x14ac:dyDescent="0.2">
      <c r="A931" s="1285"/>
      <c r="B931" s="1287"/>
      <c r="C931" s="1287"/>
      <c r="D931" s="1287"/>
      <c r="E931" s="1287"/>
      <c r="F931" s="1287"/>
      <c r="G931" s="1287"/>
      <c r="H931" s="1287"/>
      <c r="I931" s="1287"/>
      <c r="J931" s="1287"/>
      <c r="K931" s="1287"/>
      <c r="L931" s="1287"/>
      <c r="M931" s="1287"/>
      <c r="N931" s="1287"/>
      <c r="O931" s="1287"/>
      <c r="P931" s="13"/>
      <c r="Q931" s="13"/>
      <c r="R931" s="13"/>
      <c r="S931" s="13"/>
      <c r="T931" s="13"/>
      <c r="U931" s="13"/>
      <c r="V931" s="13"/>
      <c r="W931" s="13"/>
      <c r="X931" s="13"/>
      <c r="Y931" s="13"/>
      <c r="Z931" s="13"/>
      <c r="AA931" s="13"/>
      <c r="AB931" s="13"/>
      <c r="AC931" s="13"/>
      <c r="AD931" s="13"/>
      <c r="AE931" s="13"/>
      <c r="AF931" s="13"/>
      <c r="AG931" s="13"/>
      <c r="AH931" s="13"/>
      <c r="AI931" s="14"/>
      <c r="AJ931" s="13"/>
      <c r="AK931" s="13"/>
      <c r="AL931" s="13"/>
      <c r="AM931" s="1287"/>
      <c r="AN931" s="1287"/>
      <c r="AO931" s="1287"/>
      <c r="AP931" s="1287"/>
      <c r="AQ931" s="1287"/>
      <c r="AR931" s="1287"/>
      <c r="AS931" s="1287"/>
      <c r="AT931" s="1287"/>
      <c r="AU931" s="1287"/>
      <c r="AV931" s="1287"/>
      <c r="AW931" s="1287"/>
      <c r="AX931" s="1287"/>
      <c r="AY931" s="1287"/>
    </row>
    <row r="936" spans="1:51" ht="15.75" customHeight="1" thickBot="1" x14ac:dyDescent="0.25">
      <c r="H936" s="2510" t="s">
        <v>898</v>
      </c>
      <c r="I936" s="2510"/>
      <c r="J936" s="2510"/>
      <c r="K936" s="2510"/>
      <c r="L936" s="2510"/>
      <c r="M936" s="2510"/>
    </row>
    <row r="937" spans="1:51" ht="22" x14ac:dyDescent="0.2">
      <c r="H937" s="206"/>
      <c r="I937" s="207" t="s">
        <v>815</v>
      </c>
      <c r="J937" s="207" t="s">
        <v>816</v>
      </c>
      <c r="K937" s="207" t="s">
        <v>817</v>
      </c>
      <c r="L937" s="207" t="s">
        <v>818</v>
      </c>
      <c r="M937" s="208" t="s">
        <v>819</v>
      </c>
    </row>
    <row r="938" spans="1:51" x14ac:dyDescent="0.2">
      <c r="H938" s="2512" t="s">
        <v>5202</v>
      </c>
      <c r="I938" s="2340">
        <v>0.17699999999999999</v>
      </c>
      <c r="J938" s="2340">
        <v>0.46700000000000003</v>
      </c>
      <c r="K938" s="2340">
        <v>4.5999999999999999E-2</v>
      </c>
      <c r="L938" s="2340">
        <v>2.3E-2</v>
      </c>
      <c r="M938" s="2513">
        <v>0.28699999999999998</v>
      </c>
    </row>
    <row r="939" spans="1:51" x14ac:dyDescent="0.2">
      <c r="H939" s="2512" t="s">
        <v>5203</v>
      </c>
      <c r="I939" s="2340">
        <v>0.186</v>
      </c>
      <c r="J939" s="2340">
        <v>0.45700000000000002</v>
      </c>
      <c r="K939" s="2340">
        <v>4.8000000000000001E-2</v>
      </c>
      <c r="L939" s="2340">
        <v>2.4E-2</v>
      </c>
      <c r="M939" s="2513">
        <v>0.28499999999999998</v>
      </c>
    </row>
    <row r="940" spans="1:51" x14ac:dyDescent="0.2">
      <c r="H940" s="2512" t="s">
        <v>5204</v>
      </c>
      <c r="I940" s="2340">
        <v>0.20899999999999999</v>
      </c>
      <c r="J940" s="2340">
        <v>0.433</v>
      </c>
      <c r="K940" s="2340">
        <v>4.7E-2</v>
      </c>
      <c r="L940" s="2340">
        <v>2.5999999999999999E-2</v>
      </c>
      <c r="M940" s="2513">
        <v>0.28499999999999998</v>
      </c>
    </row>
    <row r="941" spans="1:51" x14ac:dyDescent="0.2">
      <c r="H941" s="2512" t="s">
        <v>5759</v>
      </c>
      <c r="I941" s="2340">
        <v>0.223</v>
      </c>
      <c r="J941" s="2340">
        <v>0.40100000000000002</v>
      </c>
      <c r="K941" s="2340">
        <v>4.9000000000000002E-2</v>
      </c>
      <c r="L941" s="2340">
        <v>2.4E-2</v>
      </c>
      <c r="M941" s="2513">
        <v>0.30299999999999994</v>
      </c>
    </row>
    <row r="942" spans="1:51" ht="16" thickBot="1" x14ac:dyDescent="0.25">
      <c r="H942" s="2514" t="s">
        <v>5760</v>
      </c>
      <c r="I942" s="2515">
        <v>0.20499999999999999</v>
      </c>
      <c r="J942" s="2515">
        <v>0.312</v>
      </c>
      <c r="K942" s="2515">
        <v>3.5999999999999997E-2</v>
      </c>
      <c r="L942" s="2515">
        <v>0.02</v>
      </c>
      <c r="M942" s="2422">
        <v>0.42699999999999994</v>
      </c>
    </row>
    <row r="944" spans="1:51" s="1730" customFormat="1" ht="16" thickBot="1" x14ac:dyDescent="0.25">
      <c r="A944" s="1728"/>
      <c r="B944" s="1729"/>
      <c r="C944" s="1729"/>
      <c r="D944" s="1729"/>
      <c r="E944" s="1729"/>
      <c r="G944" s="1729"/>
      <c r="H944" s="1729"/>
      <c r="I944" s="1729"/>
      <c r="J944" s="1729"/>
      <c r="K944" s="1729"/>
      <c r="L944" s="1729"/>
      <c r="M944" s="1729"/>
      <c r="N944" s="1729"/>
      <c r="O944" s="1729"/>
      <c r="P944" s="1731"/>
      <c r="Q944" s="1731"/>
      <c r="R944" s="1731"/>
      <c r="S944" s="1731"/>
      <c r="T944" s="1731"/>
      <c r="U944" s="1731"/>
      <c r="V944" s="1731"/>
      <c r="W944" s="1731"/>
      <c r="X944" s="1731"/>
      <c r="Y944" s="1731"/>
      <c r="Z944" s="1731"/>
      <c r="AA944" s="1731"/>
      <c r="AB944" s="1731"/>
      <c r="AC944" s="1731"/>
      <c r="AD944" s="1731"/>
      <c r="AE944" s="1731"/>
      <c r="AF944" s="1731"/>
      <c r="AG944" s="1731"/>
      <c r="AH944" s="1731"/>
      <c r="AI944" s="1731"/>
      <c r="AJ944" s="1731"/>
      <c r="AK944" s="1731"/>
      <c r="AL944" s="1731"/>
      <c r="AM944" s="1729"/>
      <c r="AN944" s="1729"/>
      <c r="AO944" s="1729"/>
      <c r="AP944" s="1729"/>
      <c r="AQ944" s="1729"/>
      <c r="AR944" s="1729"/>
      <c r="AS944" s="1729"/>
      <c r="AT944" s="1729"/>
      <c r="AU944" s="1729"/>
      <c r="AV944" s="1729"/>
      <c r="AW944" s="1729"/>
      <c r="AX944" s="1729"/>
      <c r="AY944" s="1729"/>
    </row>
    <row r="945" spans="1:51" s="1286" customFormat="1" ht="16" thickTop="1" x14ac:dyDescent="0.2">
      <c r="A945" s="1285"/>
      <c r="B945" s="1287"/>
      <c r="C945" s="1287"/>
      <c r="D945" s="1287"/>
      <c r="E945" s="1287"/>
      <c r="F945" s="1287"/>
      <c r="G945" s="1287"/>
      <c r="H945" s="1287"/>
      <c r="I945" s="1287"/>
      <c r="J945" s="1287"/>
      <c r="K945" s="1287"/>
      <c r="L945" s="1287"/>
      <c r="M945" s="1287"/>
      <c r="N945" s="1287"/>
      <c r="O945" s="1287"/>
      <c r="P945" s="13"/>
      <c r="Q945" s="13"/>
      <c r="R945" s="13"/>
      <c r="S945" s="13"/>
      <c r="T945" s="13"/>
      <c r="U945" s="13"/>
      <c r="V945" s="13"/>
      <c r="W945" s="13"/>
      <c r="X945" s="13"/>
      <c r="Y945" s="13"/>
      <c r="Z945" s="13"/>
      <c r="AA945" s="13"/>
      <c r="AB945" s="13"/>
      <c r="AC945" s="13"/>
      <c r="AD945" s="13"/>
      <c r="AE945" s="13"/>
      <c r="AF945" s="13"/>
      <c r="AG945" s="13"/>
      <c r="AH945" s="13"/>
      <c r="AI945" s="14"/>
      <c r="AJ945" s="13"/>
      <c r="AK945" s="13"/>
      <c r="AL945" s="13"/>
      <c r="AM945" s="1287"/>
      <c r="AN945" s="1287"/>
      <c r="AO945" s="1287"/>
      <c r="AP945" s="1287"/>
      <c r="AQ945" s="1287"/>
      <c r="AR945" s="1287"/>
      <c r="AS945" s="1287"/>
      <c r="AT945" s="1287"/>
      <c r="AU945" s="1287"/>
      <c r="AV945" s="1287"/>
      <c r="AW945" s="1287"/>
      <c r="AX945" s="1287"/>
      <c r="AY945" s="1287"/>
    </row>
    <row r="948" spans="1:51" ht="15.75" customHeight="1" thickBot="1" x14ac:dyDescent="0.25">
      <c r="H948" s="2510" t="s">
        <v>899</v>
      </c>
      <c r="I948" s="2510"/>
      <c r="J948" s="2510"/>
      <c r="K948" s="2510"/>
      <c r="L948" s="2510"/>
      <c r="M948" s="2510"/>
    </row>
    <row r="949" spans="1:51" ht="33" x14ac:dyDescent="0.2">
      <c r="H949" s="2516"/>
      <c r="I949" s="209" t="s">
        <v>815</v>
      </c>
      <c r="J949" s="207" t="s">
        <v>822</v>
      </c>
      <c r="K949" s="209" t="s">
        <v>817</v>
      </c>
      <c r="L949" s="209" t="s">
        <v>818</v>
      </c>
      <c r="M949" s="210" t="s">
        <v>819</v>
      </c>
    </row>
    <row r="950" spans="1:51" x14ac:dyDescent="0.2">
      <c r="H950" s="2512" t="s">
        <v>5202</v>
      </c>
      <c r="I950" s="2340">
        <v>0.14829999999999999</v>
      </c>
      <c r="J950" s="2340">
        <v>0.2127</v>
      </c>
      <c r="K950" s="2340">
        <v>9.7999999999999997E-3</v>
      </c>
      <c r="L950" s="2340">
        <v>3.3999999999999998E-3</v>
      </c>
      <c r="M950" s="2513">
        <v>0.62580000000000002</v>
      </c>
    </row>
    <row r="951" spans="1:51" x14ac:dyDescent="0.2">
      <c r="H951" s="2512" t="s">
        <v>5203</v>
      </c>
      <c r="I951" s="2340">
        <v>0.14349999999999999</v>
      </c>
      <c r="J951" s="2340">
        <v>0.21790000000000001</v>
      </c>
      <c r="K951" s="2340">
        <v>1.0200000000000001E-2</v>
      </c>
      <c r="L951" s="2340">
        <v>3.5000000000000001E-3</v>
      </c>
      <c r="M951" s="2513">
        <v>0.62490000000000001</v>
      </c>
    </row>
    <row r="952" spans="1:51" x14ac:dyDescent="0.2">
      <c r="H952" s="2512" t="s">
        <v>5204</v>
      </c>
      <c r="I952" s="2340">
        <v>0.15129999999999999</v>
      </c>
      <c r="J952" s="2340">
        <v>0.21260000000000001</v>
      </c>
      <c r="K952" s="2340">
        <v>9.9000000000000008E-3</v>
      </c>
      <c r="L952" s="2340">
        <v>3.3999999999999998E-3</v>
      </c>
      <c r="M952" s="2513">
        <v>0.62280000000000002</v>
      </c>
    </row>
    <row r="953" spans="1:51" x14ac:dyDescent="0.2">
      <c r="H953" s="2512" t="s">
        <v>5759</v>
      </c>
      <c r="I953" s="2340">
        <v>0.15079999999999999</v>
      </c>
      <c r="J953" s="2340">
        <v>0.22120000000000001</v>
      </c>
      <c r="K953" s="2340">
        <v>1.0200000000000001E-2</v>
      </c>
      <c r="L953" s="2340">
        <v>3.3E-3</v>
      </c>
      <c r="M953" s="2513">
        <v>0.61450000000000005</v>
      </c>
    </row>
    <row r="954" spans="1:51" ht="16" thickBot="1" x14ac:dyDescent="0.25">
      <c r="H954" s="2514" t="s">
        <v>5760</v>
      </c>
      <c r="I954" s="2515">
        <v>0.1386</v>
      </c>
      <c r="J954" s="2515">
        <v>0.1787</v>
      </c>
      <c r="K954" s="2515">
        <v>7.3000000000000001E-3</v>
      </c>
      <c r="L954" s="2515">
        <v>2.7000000000000001E-3</v>
      </c>
      <c r="M954" s="2422">
        <v>0.67270000000000008</v>
      </c>
    </row>
    <row r="957" spans="1:51" s="1730" customFormat="1" ht="16" thickBot="1" x14ac:dyDescent="0.25">
      <c r="A957" s="1728"/>
      <c r="B957" s="1729"/>
      <c r="C957" s="1729"/>
      <c r="D957" s="1729"/>
      <c r="E957" s="1729"/>
      <c r="G957" s="1729"/>
      <c r="H957" s="1729"/>
      <c r="I957" s="1729"/>
      <c r="J957" s="1729"/>
      <c r="K957" s="1729"/>
      <c r="L957" s="1729"/>
      <c r="M957" s="1729"/>
      <c r="N957" s="1729"/>
      <c r="O957" s="1729"/>
      <c r="P957" s="1731"/>
      <c r="Q957" s="1731"/>
      <c r="R957" s="1731"/>
      <c r="S957" s="1731"/>
      <c r="T957" s="1731"/>
      <c r="U957" s="1731"/>
      <c r="V957" s="1731"/>
      <c r="W957" s="1731"/>
      <c r="X957" s="1731"/>
      <c r="Y957" s="1731"/>
      <c r="Z957" s="1731"/>
      <c r="AA957" s="1731"/>
      <c r="AB957" s="1731"/>
      <c r="AC957" s="1731"/>
      <c r="AD957" s="1731"/>
      <c r="AE957" s="1731"/>
      <c r="AF957" s="1731"/>
      <c r="AG957" s="1731"/>
      <c r="AH957" s="1731"/>
      <c r="AI957" s="1731"/>
      <c r="AJ957" s="1731"/>
      <c r="AK957" s="1731"/>
      <c r="AL957" s="1731"/>
      <c r="AM957" s="1729"/>
      <c r="AN957" s="1729"/>
      <c r="AO957" s="1729"/>
      <c r="AP957" s="1729"/>
      <c r="AQ957" s="1729"/>
      <c r="AR957" s="1729"/>
      <c r="AS957" s="1729"/>
      <c r="AT957" s="1729"/>
      <c r="AU957" s="1729"/>
      <c r="AV957" s="1729"/>
      <c r="AW957" s="1729"/>
      <c r="AX957" s="1729"/>
      <c r="AY957" s="1729"/>
    </row>
    <row r="958" spans="1:51" s="1286" customFormat="1" ht="16" thickTop="1" x14ac:dyDescent="0.2">
      <c r="A958" s="1285"/>
      <c r="B958" s="1287"/>
      <c r="C958" s="1287"/>
      <c r="D958" s="1287"/>
      <c r="E958" s="1287"/>
      <c r="F958" s="1287"/>
      <c r="G958" s="1287"/>
      <c r="H958" s="1287"/>
      <c r="I958" s="1287"/>
      <c r="J958" s="1287"/>
      <c r="K958" s="1287"/>
      <c r="L958" s="1287"/>
      <c r="M958" s="1287"/>
      <c r="N958" s="1287"/>
      <c r="O958" s="1287"/>
      <c r="P958" s="13"/>
      <c r="Q958" s="13"/>
      <c r="R958" s="13"/>
      <c r="S958" s="13"/>
      <c r="T958" s="13"/>
      <c r="U958" s="13"/>
      <c r="V958" s="13"/>
      <c r="W958" s="13"/>
      <c r="X958" s="13"/>
      <c r="Y958" s="13"/>
      <c r="Z958" s="13"/>
      <c r="AA958" s="13"/>
      <c r="AB958" s="13"/>
      <c r="AC958" s="13"/>
      <c r="AD958" s="13"/>
      <c r="AE958" s="13"/>
      <c r="AF958" s="13"/>
      <c r="AG958" s="13"/>
      <c r="AH958" s="13"/>
      <c r="AI958" s="14"/>
      <c r="AJ958" s="13"/>
      <c r="AK958" s="13"/>
      <c r="AL958" s="13"/>
      <c r="AM958" s="1287"/>
      <c r="AN958" s="1287"/>
      <c r="AO958" s="1287"/>
      <c r="AP958" s="1287"/>
      <c r="AQ958" s="1287"/>
      <c r="AR958" s="1287"/>
      <c r="AS958" s="1287"/>
      <c r="AT958" s="1287"/>
      <c r="AU958" s="1287"/>
      <c r="AV958" s="1287"/>
      <c r="AW958" s="1287"/>
      <c r="AX958" s="1287"/>
      <c r="AY958" s="1287"/>
    </row>
    <row r="962" spans="1:51" ht="15.75" customHeight="1" thickBot="1" x14ac:dyDescent="0.25">
      <c r="H962" s="2510" t="s">
        <v>900</v>
      </c>
    </row>
    <row r="963" spans="1:51" x14ac:dyDescent="0.2">
      <c r="H963" s="2853"/>
      <c r="I963" s="2349" t="s">
        <v>5202</v>
      </c>
      <c r="J963" s="2349" t="s">
        <v>5203</v>
      </c>
      <c r="K963" s="2349" t="s">
        <v>5204</v>
      </c>
      <c r="L963" s="2349" t="s">
        <v>5759</v>
      </c>
      <c r="M963" s="2248" t="s">
        <v>5760</v>
      </c>
    </row>
    <row r="964" spans="1:51" x14ac:dyDescent="0.2">
      <c r="H964" s="2851" t="s">
        <v>826</v>
      </c>
      <c r="I964" s="2320">
        <v>0.5</v>
      </c>
      <c r="J964" s="2320">
        <v>0.51</v>
      </c>
      <c r="K964" s="2320">
        <v>0.49</v>
      </c>
      <c r="L964" s="2320">
        <v>0.45</v>
      </c>
      <c r="M964" s="2321">
        <v>0.4</v>
      </c>
    </row>
    <row r="965" spans="1:51" x14ac:dyDescent="0.2">
      <c r="H965" s="2851" t="s">
        <v>827</v>
      </c>
      <c r="I965" s="2320">
        <v>0.49</v>
      </c>
      <c r="J965" s="2320">
        <v>0.49</v>
      </c>
      <c r="K965" s="2320">
        <v>0.47</v>
      </c>
      <c r="L965" s="2320">
        <v>0.44</v>
      </c>
      <c r="M965" s="2321">
        <v>0.39</v>
      </c>
    </row>
    <row r="966" spans="1:51" x14ac:dyDescent="0.2">
      <c r="H966" s="2851" t="s">
        <v>828</v>
      </c>
      <c r="I966" s="2320">
        <v>0.56999999999999995</v>
      </c>
      <c r="J966" s="2320">
        <v>0.49</v>
      </c>
      <c r="K966" s="2320">
        <v>0.43</v>
      </c>
      <c r="L966" s="2320">
        <v>0.42</v>
      </c>
      <c r="M966" s="2321">
        <v>0.3</v>
      </c>
    </row>
    <row r="967" spans="1:51" x14ac:dyDescent="0.2">
      <c r="H967" s="2851" t="s">
        <v>226</v>
      </c>
      <c r="I967" s="2320">
        <v>0.59</v>
      </c>
      <c r="J967" s="2320">
        <v>0.57999999999999996</v>
      </c>
      <c r="K967" s="2320">
        <v>0.53</v>
      </c>
      <c r="L967" s="2320">
        <v>0.45</v>
      </c>
      <c r="M967" s="2321">
        <v>0.42</v>
      </c>
    </row>
    <row r="968" spans="1:51" ht="16" thickBot="1" x14ac:dyDescent="0.25">
      <c r="H968" s="2852" t="s">
        <v>325</v>
      </c>
      <c r="I968" s="2322">
        <v>0.52</v>
      </c>
      <c r="J968" s="2322">
        <v>0.52</v>
      </c>
      <c r="K968" s="2322">
        <v>0.49</v>
      </c>
      <c r="L968" s="2322">
        <v>0.44</v>
      </c>
      <c r="M968" s="2350">
        <v>0.39</v>
      </c>
    </row>
    <row r="971" spans="1:51" s="1730" customFormat="1" ht="16" thickBot="1" x14ac:dyDescent="0.25">
      <c r="A971" s="1728"/>
      <c r="B971" s="1729"/>
      <c r="C971" s="1729"/>
      <c r="D971" s="1729"/>
      <c r="E971" s="1729"/>
      <c r="G971" s="1729"/>
      <c r="H971" s="1729"/>
      <c r="I971" s="1729"/>
      <c r="J971" s="1729"/>
      <c r="K971" s="1729"/>
      <c r="L971" s="1729"/>
      <c r="M971" s="1729"/>
      <c r="N971" s="1729"/>
      <c r="O971" s="1729"/>
      <c r="P971" s="1731"/>
      <c r="Q971" s="1731"/>
      <c r="R971" s="1731"/>
      <c r="S971" s="1731"/>
      <c r="T971" s="1731"/>
      <c r="U971" s="1731"/>
      <c r="V971" s="1731"/>
      <c r="W971" s="1731"/>
      <c r="X971" s="1731"/>
      <c r="Y971" s="1731"/>
      <c r="Z971" s="1731"/>
      <c r="AA971" s="1731"/>
      <c r="AB971" s="1731"/>
      <c r="AC971" s="1731"/>
      <c r="AD971" s="1731"/>
      <c r="AE971" s="1731"/>
      <c r="AF971" s="1731"/>
      <c r="AG971" s="1731"/>
      <c r="AH971" s="1731"/>
      <c r="AI971" s="1731"/>
      <c r="AJ971" s="1731"/>
      <c r="AK971" s="1731"/>
      <c r="AL971" s="1731"/>
      <c r="AM971" s="1729"/>
      <c r="AN971" s="1729"/>
      <c r="AO971" s="1729"/>
      <c r="AP971" s="1729"/>
      <c r="AQ971" s="1729"/>
      <c r="AR971" s="1729"/>
      <c r="AS971" s="1729"/>
      <c r="AT971" s="1729"/>
      <c r="AU971" s="1729"/>
      <c r="AV971" s="1729"/>
      <c r="AW971" s="1729"/>
      <c r="AX971" s="1729"/>
      <c r="AY971" s="1729"/>
    </row>
    <row r="972" spans="1:51" s="1286" customFormat="1" ht="16" thickTop="1" x14ac:dyDescent="0.2">
      <c r="A972" s="1285"/>
      <c r="B972" s="1287"/>
      <c r="C972" s="1287"/>
      <c r="D972" s="1287"/>
      <c r="E972" s="1287"/>
      <c r="F972" s="1287"/>
      <c r="G972" s="1287"/>
      <c r="H972" s="1287"/>
      <c r="I972" s="1287"/>
      <c r="J972" s="1287"/>
      <c r="K972" s="1287"/>
      <c r="L972" s="1287"/>
      <c r="M972" s="1287"/>
      <c r="N972" s="1287"/>
      <c r="O972" s="1287"/>
      <c r="P972" s="13"/>
      <c r="Q972" s="13"/>
      <c r="R972" s="13"/>
      <c r="S972" s="13"/>
      <c r="T972" s="13"/>
      <c r="U972" s="13"/>
      <c r="V972" s="13"/>
      <c r="W972" s="13"/>
      <c r="X972" s="13"/>
      <c r="Y972" s="13"/>
      <c r="Z972" s="13"/>
      <c r="AA972" s="13"/>
      <c r="AB972" s="13"/>
      <c r="AC972" s="13"/>
      <c r="AD972" s="13"/>
      <c r="AE972" s="13"/>
      <c r="AF972" s="13"/>
      <c r="AG972" s="13"/>
      <c r="AH972" s="13"/>
      <c r="AI972" s="14"/>
      <c r="AJ972" s="13"/>
      <c r="AK972" s="13"/>
      <c r="AL972" s="13"/>
      <c r="AM972" s="1287"/>
      <c r="AN972" s="1287"/>
      <c r="AO972" s="1287"/>
      <c r="AP972" s="1287"/>
      <c r="AQ972" s="1287"/>
      <c r="AR972" s="1287"/>
      <c r="AS972" s="1287"/>
      <c r="AT972" s="1287"/>
      <c r="AU972" s="1287"/>
      <c r="AV972" s="1287"/>
      <c r="AW972" s="1287"/>
      <c r="AX972" s="1287"/>
      <c r="AY972" s="1287"/>
    </row>
    <row r="977" spans="1:51" ht="15.75" customHeight="1" thickBot="1" x14ac:dyDescent="0.25">
      <c r="H977" s="2510" t="s">
        <v>901</v>
      </c>
    </row>
    <row r="978" spans="1:51" x14ac:dyDescent="0.2">
      <c r="H978" s="2853"/>
      <c r="I978" s="2349" t="s">
        <v>5202</v>
      </c>
      <c r="J978" s="2349" t="s">
        <v>5203</v>
      </c>
      <c r="K978" s="2349" t="s">
        <v>5204</v>
      </c>
      <c r="L978" s="2349" t="s">
        <v>5759</v>
      </c>
      <c r="M978" s="2248" t="s">
        <v>5760</v>
      </c>
    </row>
    <row r="979" spans="1:51" x14ac:dyDescent="0.2">
      <c r="H979" s="2851" t="s">
        <v>826</v>
      </c>
      <c r="I979" s="2320">
        <v>0.52</v>
      </c>
      <c r="J979" s="2320">
        <v>0.49</v>
      </c>
      <c r="K979" s="2320">
        <v>0.33</v>
      </c>
      <c r="L979" s="2320">
        <v>0.3</v>
      </c>
      <c r="M979" s="2321">
        <v>0.25</v>
      </c>
    </row>
    <row r="980" spans="1:51" x14ac:dyDescent="0.2">
      <c r="H980" s="2851" t="s">
        <v>827</v>
      </c>
      <c r="I980" s="2320">
        <v>0.46</v>
      </c>
      <c r="J980" s="2320">
        <v>0.41</v>
      </c>
      <c r="K980" s="2320">
        <v>0.28999999999999998</v>
      </c>
      <c r="L980" s="2320">
        <v>0.25</v>
      </c>
      <c r="M980" s="2321">
        <v>0.22</v>
      </c>
    </row>
    <row r="981" spans="1:51" x14ac:dyDescent="0.2">
      <c r="H981" s="2851" t="s">
        <v>828</v>
      </c>
      <c r="I981" s="2320">
        <v>0.4</v>
      </c>
      <c r="J981" s="2320">
        <v>0.36</v>
      </c>
      <c r="K981" s="2320">
        <v>0.24</v>
      </c>
      <c r="L981" s="2320">
        <v>0.22</v>
      </c>
      <c r="M981" s="2321">
        <v>0.18</v>
      </c>
    </row>
    <row r="982" spans="1:51" x14ac:dyDescent="0.2">
      <c r="H982" s="2851" t="s">
        <v>226</v>
      </c>
      <c r="I982" s="2320">
        <v>0.55000000000000004</v>
      </c>
      <c r="J982" s="2320">
        <v>0.44</v>
      </c>
      <c r="K982" s="2320">
        <v>0.24</v>
      </c>
      <c r="L982" s="2320">
        <v>0.21</v>
      </c>
      <c r="M982" s="2321">
        <v>0.18</v>
      </c>
    </row>
    <row r="983" spans="1:51" ht="16" thickBot="1" x14ac:dyDescent="0.25">
      <c r="H983" s="2852" t="s">
        <v>325</v>
      </c>
      <c r="I983" s="2322">
        <v>0.48</v>
      </c>
      <c r="J983" s="2322">
        <v>0.43</v>
      </c>
      <c r="K983" s="2322">
        <v>0.28999999999999998</v>
      </c>
      <c r="L983" s="2322">
        <v>0.26</v>
      </c>
      <c r="M983" s="2350">
        <v>0.22</v>
      </c>
    </row>
    <row r="988" spans="1:51" s="1730" customFormat="1" ht="16" thickBot="1" x14ac:dyDescent="0.25">
      <c r="A988" s="1728"/>
      <c r="B988" s="1729"/>
      <c r="C988" s="1729"/>
      <c r="D988" s="1729"/>
      <c r="E988" s="1729"/>
      <c r="G988" s="1729"/>
      <c r="H988" s="1729"/>
      <c r="I988" s="1729"/>
      <c r="J988" s="1729"/>
      <c r="K988" s="1729"/>
      <c r="L988" s="1729"/>
      <c r="M988" s="1729"/>
      <c r="N988" s="1729"/>
      <c r="O988" s="1729"/>
      <c r="P988" s="1731"/>
      <c r="Q988" s="1731"/>
      <c r="R988" s="1731"/>
      <c r="S988" s="1731"/>
      <c r="T988" s="1731"/>
      <c r="U988" s="1731"/>
      <c r="V988" s="1731"/>
      <c r="W988" s="1731"/>
      <c r="X988" s="1731"/>
      <c r="Y988" s="1731"/>
      <c r="Z988" s="1731"/>
      <c r="AA988" s="1731"/>
      <c r="AB988" s="1731"/>
      <c r="AC988" s="1731"/>
      <c r="AD988" s="1731"/>
      <c r="AE988" s="1731"/>
      <c r="AF988" s="1731"/>
      <c r="AG988" s="1731"/>
      <c r="AH988" s="1731"/>
      <c r="AI988" s="1731"/>
      <c r="AJ988" s="1731"/>
      <c r="AK988" s="1731"/>
      <c r="AL988" s="1731"/>
      <c r="AM988" s="1729"/>
      <c r="AN988" s="1729"/>
      <c r="AO988" s="1729"/>
      <c r="AP988" s="1729"/>
      <c r="AQ988" s="1729"/>
      <c r="AR988" s="1729"/>
      <c r="AS988" s="1729"/>
      <c r="AT988" s="1729"/>
      <c r="AU988" s="1729"/>
      <c r="AV988" s="1729"/>
      <c r="AW988" s="1729"/>
      <c r="AX988" s="1729"/>
      <c r="AY988" s="1729"/>
    </row>
    <row r="989" spans="1:51" s="1286" customFormat="1" ht="16" thickTop="1" x14ac:dyDescent="0.2">
      <c r="A989" s="1285"/>
      <c r="B989" s="1287"/>
      <c r="C989" s="1287"/>
      <c r="D989" s="1287"/>
      <c r="E989" s="1287"/>
      <c r="F989" s="1287"/>
      <c r="G989" s="1287"/>
      <c r="H989" s="1287"/>
      <c r="I989" s="1287"/>
      <c r="J989" s="1287"/>
      <c r="K989" s="1287"/>
      <c r="L989" s="1287"/>
      <c r="M989" s="1287"/>
      <c r="N989" s="1287"/>
      <c r="O989" s="1287"/>
      <c r="P989" s="13"/>
      <c r="Q989" s="13"/>
      <c r="R989" s="13"/>
      <c r="S989" s="13"/>
      <c r="T989" s="13"/>
      <c r="U989" s="13"/>
      <c r="V989" s="13"/>
      <c r="W989" s="13"/>
      <c r="X989" s="13"/>
      <c r="Y989" s="13"/>
      <c r="Z989" s="13"/>
      <c r="AA989" s="13"/>
      <c r="AB989" s="13"/>
      <c r="AC989" s="13"/>
      <c r="AD989" s="13"/>
      <c r="AE989" s="13"/>
      <c r="AF989" s="13"/>
      <c r="AG989" s="13"/>
      <c r="AH989" s="13"/>
      <c r="AI989" s="14"/>
      <c r="AJ989" s="13"/>
      <c r="AK989" s="13"/>
      <c r="AL989" s="13"/>
      <c r="AM989" s="1287"/>
      <c r="AN989" s="1287"/>
      <c r="AO989" s="1287"/>
      <c r="AP989" s="1287"/>
      <c r="AQ989" s="1287"/>
      <c r="AR989" s="1287"/>
      <c r="AS989" s="1287"/>
      <c r="AT989" s="1287"/>
      <c r="AU989" s="1287"/>
      <c r="AV989" s="1287"/>
      <c r="AW989" s="1287"/>
      <c r="AX989" s="1287"/>
      <c r="AY989" s="1287"/>
    </row>
    <row r="992" spans="1:51" ht="15.75" customHeight="1" thickBot="1" x14ac:dyDescent="0.25">
      <c r="H992" s="2510" t="s">
        <v>902</v>
      </c>
      <c r="I992" s="2510"/>
      <c r="J992" s="2510"/>
      <c r="K992" s="2510"/>
      <c r="L992" s="2510"/>
      <c r="M992" s="2510"/>
    </row>
    <row r="993" spans="1:51" x14ac:dyDescent="0.2">
      <c r="H993" s="2853"/>
      <c r="I993" s="2349" t="s">
        <v>5202</v>
      </c>
      <c r="J993" s="2349" t="s">
        <v>5203</v>
      </c>
      <c r="K993" s="2349" t="s">
        <v>5204</v>
      </c>
      <c r="L993" s="2349" t="s">
        <v>5759</v>
      </c>
      <c r="M993" s="2507" t="s">
        <v>5760</v>
      </c>
    </row>
    <row r="994" spans="1:51" x14ac:dyDescent="0.2">
      <c r="H994" s="2851" t="s">
        <v>826</v>
      </c>
      <c r="I994" s="2320">
        <v>1.29</v>
      </c>
      <c r="J994" s="2320">
        <v>1.28</v>
      </c>
      <c r="K994" s="2320">
        <v>1.32</v>
      </c>
      <c r="L994" s="2320">
        <v>1.41</v>
      </c>
      <c r="M994" s="2321">
        <v>1.07</v>
      </c>
    </row>
    <row r="995" spans="1:51" x14ac:dyDescent="0.2">
      <c r="H995" s="2851" t="s">
        <v>827</v>
      </c>
      <c r="I995" s="2320">
        <v>0.56000000000000005</v>
      </c>
      <c r="J995" s="2320">
        <v>0.57999999999999996</v>
      </c>
      <c r="K995" s="2320">
        <v>0.63</v>
      </c>
      <c r="L995" s="2320">
        <v>0.67</v>
      </c>
      <c r="M995" s="2321">
        <v>0.5</v>
      </c>
    </row>
    <row r="996" spans="1:51" x14ac:dyDescent="0.2">
      <c r="H996" s="2851" t="s">
        <v>828</v>
      </c>
      <c r="I996" s="2320">
        <v>1.02</v>
      </c>
      <c r="J996" s="2320">
        <v>1.06</v>
      </c>
      <c r="K996" s="2320">
        <v>1.1499999999999999</v>
      </c>
      <c r="L996" s="2320">
        <v>1.28</v>
      </c>
      <c r="M996" s="2321">
        <v>0.94</v>
      </c>
    </row>
    <row r="997" spans="1:51" x14ac:dyDescent="0.2">
      <c r="H997" s="2851" t="s">
        <v>226</v>
      </c>
      <c r="I997" s="2320">
        <v>1.1200000000000001</v>
      </c>
      <c r="J997" s="2320">
        <v>0.94</v>
      </c>
      <c r="K997" s="2320">
        <v>1</v>
      </c>
      <c r="L997" s="2320">
        <v>1.1000000000000001</v>
      </c>
      <c r="M997" s="2321">
        <v>1</v>
      </c>
    </row>
    <row r="998" spans="1:51" ht="16" thickBot="1" x14ac:dyDescent="0.25">
      <c r="H998" s="2852" t="s">
        <v>325</v>
      </c>
      <c r="I998" s="2322">
        <v>0.99</v>
      </c>
      <c r="J998" s="2322">
        <v>0.91</v>
      </c>
      <c r="K998" s="2322">
        <v>0.98</v>
      </c>
      <c r="L998" s="2322">
        <v>1.08</v>
      </c>
      <c r="M998" s="2350">
        <v>0.91</v>
      </c>
    </row>
    <row r="1002" spans="1:51" s="1730" customFormat="1" ht="16" thickBot="1" x14ac:dyDescent="0.25">
      <c r="A1002" s="1728"/>
      <c r="B1002" s="1729"/>
      <c r="C1002" s="1729"/>
      <c r="D1002" s="1729"/>
      <c r="E1002" s="1729"/>
      <c r="G1002" s="1729"/>
      <c r="H1002" s="1729"/>
      <c r="I1002" s="1729"/>
      <c r="J1002" s="1729"/>
      <c r="K1002" s="1729"/>
      <c r="L1002" s="1729"/>
      <c r="M1002" s="1729"/>
      <c r="N1002" s="1729"/>
      <c r="O1002" s="1729"/>
      <c r="P1002" s="1731"/>
      <c r="Q1002" s="1731"/>
      <c r="R1002" s="1731"/>
      <c r="S1002" s="1731"/>
      <c r="T1002" s="1731"/>
      <c r="U1002" s="1731"/>
      <c r="V1002" s="1731"/>
      <c r="W1002" s="1731"/>
      <c r="X1002" s="1731"/>
      <c r="Y1002" s="1731"/>
      <c r="Z1002" s="1731"/>
      <c r="AA1002" s="1731"/>
      <c r="AB1002" s="1731"/>
      <c r="AC1002" s="1731"/>
      <c r="AD1002" s="1731"/>
      <c r="AE1002" s="1731"/>
      <c r="AF1002" s="1731"/>
      <c r="AG1002" s="1731"/>
      <c r="AH1002" s="1731"/>
      <c r="AI1002" s="1731"/>
      <c r="AJ1002" s="1731"/>
      <c r="AK1002" s="1731"/>
      <c r="AL1002" s="1731"/>
      <c r="AM1002" s="1729"/>
      <c r="AN1002" s="1729"/>
      <c r="AO1002" s="1729"/>
      <c r="AP1002" s="1729"/>
      <c r="AQ1002" s="1729"/>
      <c r="AR1002" s="1729"/>
      <c r="AS1002" s="1729"/>
      <c r="AT1002" s="1729"/>
      <c r="AU1002" s="1729"/>
      <c r="AV1002" s="1729"/>
      <c r="AW1002" s="1729"/>
      <c r="AX1002" s="1729"/>
      <c r="AY1002" s="1729"/>
    </row>
    <row r="1003" spans="1:51" s="1286" customFormat="1" ht="16" thickTop="1" x14ac:dyDescent="0.2">
      <c r="A1003" s="1285"/>
      <c r="B1003" s="1287"/>
      <c r="C1003" s="1287"/>
      <c r="D1003" s="1287"/>
      <c r="E1003" s="1287"/>
      <c r="F1003" s="1287"/>
      <c r="G1003" s="1287"/>
      <c r="H1003" s="1287"/>
      <c r="I1003" s="1287"/>
      <c r="J1003" s="1287"/>
      <c r="K1003" s="1287"/>
      <c r="L1003" s="1287"/>
      <c r="M1003" s="1287"/>
      <c r="N1003" s="1287"/>
      <c r="O1003" s="1287"/>
      <c r="P1003" s="13"/>
      <c r="Q1003" s="13"/>
      <c r="R1003" s="13"/>
      <c r="S1003" s="13"/>
      <c r="T1003" s="13"/>
      <c r="U1003" s="13"/>
      <c r="V1003" s="13"/>
      <c r="W1003" s="13"/>
      <c r="X1003" s="13"/>
      <c r="Y1003" s="13"/>
      <c r="Z1003" s="13"/>
      <c r="AA1003" s="13"/>
      <c r="AB1003" s="13"/>
      <c r="AC1003" s="13"/>
      <c r="AD1003" s="13"/>
      <c r="AE1003" s="13"/>
      <c r="AF1003" s="13"/>
      <c r="AG1003" s="13"/>
      <c r="AH1003" s="13"/>
      <c r="AI1003" s="14"/>
      <c r="AJ1003" s="13"/>
      <c r="AK1003" s="13"/>
      <c r="AL1003" s="13"/>
      <c r="AM1003" s="1287"/>
      <c r="AN1003" s="1287"/>
      <c r="AO1003" s="1287"/>
      <c r="AP1003" s="1287"/>
      <c r="AQ1003" s="1287"/>
      <c r="AR1003" s="1287"/>
      <c r="AS1003" s="1287"/>
      <c r="AT1003" s="1287"/>
      <c r="AU1003" s="1287"/>
      <c r="AV1003" s="1287"/>
      <c r="AW1003" s="1287"/>
      <c r="AX1003" s="1287"/>
      <c r="AY1003" s="1287"/>
    </row>
    <row r="1008" spans="1:51" ht="15.75" customHeight="1" thickBot="1" x14ac:dyDescent="0.25">
      <c r="H1008" s="2510" t="s">
        <v>903</v>
      </c>
      <c r="I1008" s="2510"/>
      <c r="J1008" s="2510"/>
      <c r="K1008" s="2510"/>
      <c r="L1008" s="2510"/>
      <c r="M1008" s="2510"/>
    </row>
    <row r="1009" spans="1:56" x14ac:dyDescent="0.2">
      <c r="H1009" s="2853"/>
      <c r="I1009" s="2349" t="s">
        <v>5202</v>
      </c>
      <c r="J1009" s="2349" t="s">
        <v>5203</v>
      </c>
      <c r="K1009" s="2349" t="s">
        <v>5204</v>
      </c>
      <c r="L1009" s="2349" t="s">
        <v>5759</v>
      </c>
      <c r="M1009" s="2507" t="s">
        <v>5760</v>
      </c>
    </row>
    <row r="1010" spans="1:56" x14ac:dyDescent="0.2">
      <c r="H1010" s="2851" t="s">
        <v>826</v>
      </c>
      <c r="I1010" s="2320">
        <v>0.37</v>
      </c>
      <c r="J1010" s="2320">
        <v>0.38</v>
      </c>
      <c r="K1010" s="2320">
        <v>0.39</v>
      </c>
      <c r="L1010" s="2320">
        <v>0.39</v>
      </c>
      <c r="M1010" s="2321">
        <v>0.38</v>
      </c>
    </row>
    <row r="1011" spans="1:56" x14ac:dyDescent="0.2">
      <c r="H1011" s="2851" t="s">
        <v>827</v>
      </c>
      <c r="I1011" s="2320">
        <v>0.24</v>
      </c>
      <c r="J1011" s="2320">
        <v>0.25</v>
      </c>
      <c r="K1011" s="2320">
        <v>0.27</v>
      </c>
      <c r="L1011" s="2320">
        <v>0.27</v>
      </c>
      <c r="M1011" s="2321">
        <v>0.3</v>
      </c>
    </row>
    <row r="1012" spans="1:56" x14ac:dyDescent="0.2">
      <c r="H1012" s="2851" t="s">
        <v>828</v>
      </c>
      <c r="I1012" s="2320">
        <v>0.35</v>
      </c>
      <c r="J1012" s="2320">
        <v>0.38</v>
      </c>
      <c r="K1012" s="2320">
        <v>0.4</v>
      </c>
      <c r="L1012" s="2320">
        <v>0.42</v>
      </c>
      <c r="M1012" s="2321">
        <v>0.43</v>
      </c>
    </row>
    <row r="1013" spans="1:56" x14ac:dyDescent="0.2">
      <c r="H1013" s="2851" t="s">
        <v>226</v>
      </c>
      <c r="I1013" s="2320">
        <v>0.39</v>
      </c>
      <c r="J1013" s="2320">
        <v>0.39</v>
      </c>
      <c r="K1013" s="2320">
        <v>0.36</v>
      </c>
      <c r="L1013" s="2320">
        <v>0.36</v>
      </c>
      <c r="M1013" s="2321">
        <v>0.4</v>
      </c>
    </row>
    <row r="1014" spans="1:56" ht="16" thickBot="1" x14ac:dyDescent="0.25">
      <c r="H1014" s="2852" t="s">
        <v>325</v>
      </c>
      <c r="I1014" s="2322">
        <v>0.31</v>
      </c>
      <c r="J1014" s="2322">
        <v>0.32</v>
      </c>
      <c r="K1014" s="2322">
        <v>0.33</v>
      </c>
      <c r="L1014" s="2322">
        <v>0.33</v>
      </c>
      <c r="M1014" s="2350">
        <v>0.36</v>
      </c>
    </row>
    <row r="1017" spans="1:56" s="1730" customFormat="1" ht="16" thickBot="1" x14ac:dyDescent="0.25">
      <c r="A1017" s="1728"/>
      <c r="B1017" s="1729"/>
      <c r="C1017" s="1729"/>
      <c r="D1017" s="1729"/>
      <c r="E1017" s="1729"/>
      <c r="G1017" s="1729"/>
      <c r="H1017" s="1729"/>
      <c r="I1017" s="1729"/>
      <c r="J1017" s="1729"/>
      <c r="K1017" s="1729"/>
      <c r="L1017" s="1729"/>
      <c r="M1017" s="1729"/>
      <c r="N1017" s="1729"/>
      <c r="O1017" s="1729"/>
      <c r="P1017" s="1731"/>
      <c r="Q1017" s="1731"/>
      <c r="R1017" s="1731"/>
      <c r="S1017" s="1731"/>
      <c r="T1017" s="1731"/>
      <c r="U1017" s="1731"/>
      <c r="V1017" s="1731"/>
      <c r="W1017" s="1731"/>
      <c r="X1017" s="1731"/>
      <c r="Y1017" s="1731"/>
      <c r="Z1017" s="1731"/>
      <c r="AA1017" s="1731"/>
      <c r="AB1017" s="1731"/>
      <c r="AC1017" s="1731"/>
      <c r="AD1017" s="1731"/>
      <c r="AE1017" s="1731"/>
      <c r="AF1017" s="1731"/>
      <c r="AG1017" s="1731"/>
      <c r="AH1017" s="1731"/>
      <c r="AI1017" s="1731"/>
      <c r="AJ1017" s="1731"/>
      <c r="AK1017" s="1731"/>
      <c r="AL1017" s="1731"/>
      <c r="AM1017" s="1729"/>
      <c r="AN1017" s="1729"/>
      <c r="AO1017" s="1729"/>
      <c r="AP1017" s="1729"/>
      <c r="AQ1017" s="1729"/>
      <c r="AR1017" s="1729"/>
      <c r="AS1017" s="1729"/>
      <c r="AT1017" s="1729"/>
      <c r="AU1017" s="1729"/>
      <c r="AV1017" s="1729"/>
      <c r="AW1017" s="1729"/>
      <c r="AX1017" s="1729"/>
      <c r="AY1017" s="1729"/>
    </row>
    <row r="1018" spans="1:56" s="1286" customFormat="1" ht="16" thickTop="1" x14ac:dyDescent="0.2">
      <c r="A1018" s="1285"/>
      <c r="B1018" s="1287"/>
      <c r="C1018" s="1287"/>
      <c r="D1018" s="1287"/>
      <c r="E1018" s="1287"/>
      <c r="F1018" s="1287"/>
      <c r="G1018" s="1287"/>
      <c r="H1018" s="1287"/>
      <c r="I1018" s="1287"/>
      <c r="J1018" s="1287"/>
      <c r="K1018" s="1287"/>
      <c r="L1018" s="1287"/>
      <c r="M1018" s="1287"/>
      <c r="N1018" s="1287"/>
      <c r="O1018" s="1287"/>
      <c r="P1018" s="13"/>
      <c r="Q1018" s="13"/>
      <c r="R1018" s="13"/>
      <c r="S1018" s="13"/>
      <c r="T1018" s="13"/>
      <c r="U1018" s="13"/>
      <c r="V1018" s="13"/>
      <c r="W1018" s="13"/>
      <c r="X1018" s="13"/>
      <c r="Y1018" s="13"/>
      <c r="Z1018" s="13"/>
      <c r="AA1018" s="13"/>
      <c r="AB1018" s="13"/>
      <c r="AC1018" s="13"/>
      <c r="AD1018" s="13"/>
      <c r="AE1018" s="13"/>
      <c r="AF1018" s="13"/>
      <c r="AG1018" s="13"/>
      <c r="AH1018" s="13"/>
      <c r="AI1018" s="14"/>
      <c r="AJ1018" s="13"/>
      <c r="AK1018" s="13"/>
      <c r="AL1018" s="13"/>
      <c r="AM1018" s="1287"/>
      <c r="AN1018" s="1287"/>
      <c r="AO1018" s="1287"/>
      <c r="AP1018" s="1287"/>
      <c r="AQ1018" s="1287"/>
      <c r="AR1018" s="1287"/>
      <c r="AS1018" s="1287"/>
      <c r="AT1018" s="1287"/>
      <c r="AU1018" s="1287"/>
      <c r="AV1018" s="1287"/>
      <c r="AW1018" s="1287"/>
      <c r="AX1018" s="1287"/>
      <c r="AY1018" s="1287"/>
    </row>
    <row r="1020" spans="1:56" x14ac:dyDescent="0.2">
      <c r="Q1020" s="191"/>
      <c r="R1020" s="191"/>
    </row>
    <row r="1021" spans="1:56" x14ac:dyDescent="0.2">
      <c r="Q1021" s="191"/>
      <c r="R1021" s="191"/>
    </row>
    <row r="1022" spans="1:56" s="192" customFormat="1" x14ac:dyDescent="0.2">
      <c r="A1022" s="191"/>
      <c r="B1022" s="191"/>
      <c r="C1022" s="191"/>
      <c r="D1022" s="191"/>
      <c r="E1022" s="191"/>
      <c r="F1022" s="191"/>
      <c r="G1022" s="191"/>
      <c r="H1022" s="191"/>
      <c r="I1022" s="191"/>
      <c r="J1022" s="191"/>
      <c r="K1022" s="191"/>
      <c r="L1022" s="191"/>
      <c r="M1022" s="191"/>
      <c r="N1022" s="191"/>
      <c r="O1022" s="191"/>
      <c r="P1022" s="191"/>
      <c r="Q1022" s="191"/>
      <c r="R1022" s="191"/>
      <c r="U1022" s="191"/>
      <c r="V1022" s="191"/>
      <c r="W1022" s="191"/>
      <c r="X1022" s="191"/>
      <c r="Y1022" s="191"/>
      <c r="Z1022" s="191"/>
      <c r="AA1022" s="191"/>
      <c r="AB1022" s="191"/>
      <c r="AC1022" s="191"/>
      <c r="AD1022" s="191"/>
      <c r="AE1022" s="191"/>
      <c r="AF1022" s="191"/>
      <c r="AG1022" s="191"/>
      <c r="AH1022" s="191"/>
      <c r="AI1022" s="191"/>
      <c r="AJ1022" s="191"/>
      <c r="AK1022" s="191"/>
      <c r="AL1022" s="191"/>
      <c r="AM1022" s="191"/>
      <c r="AN1022" s="191"/>
      <c r="AO1022" s="191"/>
      <c r="AP1022" s="191"/>
      <c r="AQ1022" s="191"/>
      <c r="AR1022" s="191"/>
      <c r="AS1022" s="191"/>
      <c r="AT1022" s="191"/>
      <c r="AU1022" s="191"/>
      <c r="AV1022" s="191"/>
      <c r="AW1022" s="191"/>
      <c r="AX1022" s="191"/>
      <c r="AY1022" s="191"/>
      <c r="AZ1022" s="191"/>
      <c r="BA1022" s="191"/>
      <c r="BB1022" s="191"/>
      <c r="BC1022" s="191"/>
      <c r="BD1022" s="191"/>
    </row>
    <row r="1023" spans="1:56" s="192" customFormat="1" x14ac:dyDescent="0.2">
      <c r="A1023" s="191"/>
      <c r="B1023" s="191"/>
      <c r="C1023" s="191"/>
      <c r="D1023" s="191"/>
      <c r="E1023" s="191"/>
      <c r="F1023" s="191"/>
      <c r="G1023" s="191"/>
      <c r="H1023" s="191"/>
      <c r="I1023" s="191"/>
      <c r="J1023" s="191"/>
      <c r="K1023" s="191"/>
      <c r="L1023" s="191"/>
      <c r="M1023" s="191"/>
      <c r="N1023" s="191"/>
      <c r="O1023" s="191"/>
      <c r="P1023" s="191"/>
      <c r="Q1023" s="191"/>
      <c r="R1023" s="191"/>
      <c r="U1023" s="191"/>
      <c r="V1023" s="191"/>
      <c r="W1023" s="191"/>
      <c r="X1023" s="191"/>
      <c r="Y1023" s="191"/>
      <c r="Z1023" s="191"/>
      <c r="AA1023" s="191"/>
      <c r="AB1023" s="191"/>
      <c r="AC1023" s="191"/>
      <c r="AD1023" s="191"/>
      <c r="AE1023" s="191"/>
      <c r="AF1023" s="191"/>
      <c r="AG1023" s="191"/>
      <c r="AH1023" s="191"/>
      <c r="AI1023" s="191"/>
      <c r="AJ1023" s="191"/>
      <c r="AK1023" s="191"/>
      <c r="AL1023" s="191"/>
      <c r="AM1023" s="191"/>
      <c r="AN1023" s="191"/>
      <c r="AO1023" s="191"/>
      <c r="AP1023" s="191"/>
      <c r="AQ1023" s="191"/>
      <c r="AR1023" s="191"/>
      <c r="AS1023" s="191"/>
      <c r="AT1023" s="191"/>
      <c r="AU1023" s="191"/>
      <c r="AV1023" s="191"/>
      <c r="AW1023" s="191"/>
      <c r="AX1023" s="191"/>
      <c r="AY1023" s="191"/>
      <c r="AZ1023" s="191"/>
      <c r="BA1023" s="191"/>
      <c r="BB1023" s="191"/>
      <c r="BC1023" s="191"/>
      <c r="BD1023" s="191"/>
    </row>
    <row r="1024" spans="1:56" s="192" customFormat="1" x14ac:dyDescent="0.2">
      <c r="A1024" s="191"/>
      <c r="B1024" s="191"/>
      <c r="C1024" s="191"/>
      <c r="D1024" s="191"/>
      <c r="E1024" s="191"/>
      <c r="F1024" s="191"/>
      <c r="G1024" s="191"/>
      <c r="H1024" s="191"/>
      <c r="I1024" s="191"/>
      <c r="J1024" s="191"/>
      <c r="K1024" s="191"/>
      <c r="L1024" s="191"/>
      <c r="M1024" s="191"/>
      <c r="N1024" s="191"/>
      <c r="O1024" s="191"/>
      <c r="P1024" s="191"/>
      <c r="Q1024" s="191"/>
      <c r="R1024" s="191"/>
      <c r="U1024" s="191"/>
      <c r="V1024" s="191"/>
      <c r="W1024" s="191"/>
      <c r="X1024" s="191"/>
      <c r="Y1024" s="191"/>
      <c r="Z1024" s="191"/>
      <c r="AA1024" s="191"/>
      <c r="AB1024" s="191"/>
      <c r="AC1024" s="191"/>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c r="BD1024" s="191"/>
    </row>
    <row r="1025" spans="1:56" s="192" customFormat="1" ht="16" thickBot="1" x14ac:dyDescent="0.25">
      <c r="A1025" s="191"/>
      <c r="B1025" s="191"/>
      <c r="C1025" s="191"/>
      <c r="D1025" s="191"/>
      <c r="E1025" s="191"/>
      <c r="F1025" s="191"/>
      <c r="G1025" s="191"/>
      <c r="H1025" s="2510" t="s">
        <v>1153</v>
      </c>
      <c r="I1025" s="191"/>
      <c r="J1025" s="191"/>
      <c r="K1025" s="191"/>
      <c r="L1025" s="191"/>
      <c r="M1025" s="191"/>
      <c r="N1025" s="191"/>
      <c r="O1025" s="191"/>
      <c r="P1025" s="191"/>
      <c r="U1025" s="191"/>
      <c r="V1025" s="191"/>
      <c r="W1025" s="191"/>
      <c r="X1025" s="191"/>
      <c r="Y1025" s="191"/>
      <c r="Z1025" s="191"/>
      <c r="AA1025" s="191"/>
      <c r="AB1025" s="191"/>
      <c r="AC1025" s="191"/>
      <c r="AD1025" s="191"/>
      <c r="AE1025" s="191"/>
      <c r="AF1025" s="191"/>
      <c r="AG1025" s="191"/>
      <c r="AH1025" s="191"/>
      <c r="AI1025" s="191"/>
      <c r="AJ1025" s="191"/>
      <c r="AK1025" s="191"/>
      <c r="AL1025" s="191"/>
      <c r="AM1025" s="191"/>
      <c r="AN1025" s="191"/>
      <c r="AO1025" s="191"/>
      <c r="AP1025" s="191"/>
      <c r="AQ1025" s="191"/>
      <c r="AR1025" s="191"/>
      <c r="AS1025" s="191"/>
      <c r="AT1025" s="191"/>
      <c r="AU1025" s="191"/>
      <c r="AV1025" s="191"/>
      <c r="AW1025" s="191"/>
      <c r="AX1025" s="191"/>
      <c r="AY1025" s="191"/>
      <c r="AZ1025" s="191"/>
      <c r="BA1025" s="191"/>
      <c r="BB1025" s="191"/>
      <c r="BC1025" s="191"/>
      <c r="BD1025" s="191"/>
    </row>
    <row r="1026" spans="1:56" s="192" customFormat="1" x14ac:dyDescent="0.2">
      <c r="A1026" s="191"/>
      <c r="B1026" s="191"/>
      <c r="C1026" s="191"/>
      <c r="D1026" s="191"/>
      <c r="E1026" s="191"/>
      <c r="F1026" s="191"/>
      <c r="G1026" s="191"/>
      <c r="H1026" s="3384" t="s">
        <v>255</v>
      </c>
      <c r="I1026" s="3385"/>
      <c r="J1026" s="3385"/>
      <c r="K1026" s="3388" t="s">
        <v>5772</v>
      </c>
      <c r="L1026" s="3389"/>
      <c r="M1026" s="3389"/>
      <c r="N1026" s="3389"/>
      <c r="O1026" s="3390" t="s">
        <v>5761</v>
      </c>
      <c r="P1026" s="3391"/>
      <c r="Q1026" s="3391"/>
      <c r="R1026" s="3392"/>
      <c r="U1026" s="191"/>
      <c r="V1026" s="191"/>
      <c r="W1026" s="191"/>
      <c r="X1026" s="191"/>
      <c r="Y1026" s="191"/>
      <c r="Z1026" s="191"/>
      <c r="AA1026" s="191"/>
      <c r="AB1026" s="191"/>
      <c r="AC1026" s="191"/>
      <c r="AD1026" s="191"/>
      <c r="AE1026" s="191"/>
      <c r="AF1026" s="191"/>
      <c r="AG1026" s="191"/>
      <c r="AH1026" s="191"/>
      <c r="AI1026" s="191"/>
      <c r="AJ1026" s="191"/>
      <c r="AK1026" s="191"/>
      <c r="AL1026" s="191"/>
      <c r="AM1026" s="191"/>
      <c r="AN1026" s="191"/>
      <c r="AO1026" s="191"/>
      <c r="AP1026" s="191"/>
      <c r="AQ1026" s="191"/>
      <c r="AR1026" s="191"/>
      <c r="AS1026" s="191"/>
      <c r="AT1026" s="191"/>
      <c r="AU1026" s="191"/>
      <c r="AV1026" s="191"/>
      <c r="AW1026" s="191"/>
      <c r="AX1026" s="191"/>
      <c r="AY1026" s="191"/>
      <c r="AZ1026" s="191"/>
      <c r="BA1026" s="191"/>
      <c r="BB1026" s="191"/>
      <c r="BC1026" s="191"/>
      <c r="BD1026" s="191"/>
    </row>
    <row r="1027" spans="1:56" s="192" customFormat="1" ht="23" thickBot="1" x14ac:dyDescent="0.25">
      <c r="A1027" s="191"/>
      <c r="B1027" s="191"/>
      <c r="C1027" s="191"/>
      <c r="D1027" s="191"/>
      <c r="E1027" s="191"/>
      <c r="F1027" s="191"/>
      <c r="G1027" s="191"/>
      <c r="H1027" s="3386"/>
      <c r="I1027" s="3387"/>
      <c r="J1027" s="3387"/>
      <c r="K1027" s="2517" t="s">
        <v>327</v>
      </c>
      <c r="L1027" s="2517" t="s">
        <v>328</v>
      </c>
      <c r="M1027" s="2517" t="s">
        <v>833</v>
      </c>
      <c r="N1027" s="211" t="s">
        <v>834</v>
      </c>
      <c r="O1027" s="2518" t="s">
        <v>327</v>
      </c>
      <c r="P1027" s="2320" t="s">
        <v>328</v>
      </c>
      <c r="Q1027" s="2320" t="s">
        <v>833</v>
      </c>
      <c r="R1027" s="2519" t="s">
        <v>834</v>
      </c>
      <c r="U1027" s="191"/>
      <c r="V1027" s="191"/>
      <c r="W1027" s="191"/>
      <c r="X1027" s="191"/>
      <c r="Y1027" s="191"/>
      <c r="Z1027" s="191"/>
      <c r="AA1027" s="191"/>
      <c r="AB1027" s="191"/>
      <c r="AC1027" s="191"/>
      <c r="AD1027" s="191"/>
      <c r="AE1027" s="191"/>
      <c r="AF1027" s="191"/>
      <c r="AG1027" s="191"/>
      <c r="AH1027" s="191"/>
      <c r="AI1027" s="191"/>
      <c r="AJ1027" s="191"/>
      <c r="AK1027" s="191"/>
      <c r="AL1027" s="191"/>
      <c r="AM1027" s="191"/>
      <c r="AN1027" s="191"/>
      <c r="AO1027" s="191"/>
      <c r="AP1027" s="191"/>
      <c r="AQ1027" s="191"/>
      <c r="AR1027" s="191"/>
      <c r="AS1027" s="191"/>
      <c r="AT1027" s="191"/>
      <c r="AU1027" s="191"/>
      <c r="AV1027" s="191"/>
      <c r="AW1027" s="191"/>
      <c r="AX1027" s="191"/>
      <c r="AY1027" s="191"/>
      <c r="AZ1027" s="191"/>
      <c r="BA1027" s="191"/>
      <c r="BB1027" s="191"/>
      <c r="BC1027" s="191"/>
      <c r="BD1027" s="191"/>
    </row>
    <row r="1028" spans="1:56" s="192" customFormat="1" x14ac:dyDescent="0.2">
      <c r="A1028" s="191"/>
      <c r="B1028" s="191"/>
      <c r="C1028" s="191"/>
      <c r="D1028" s="191"/>
      <c r="E1028" s="191"/>
      <c r="F1028" s="191"/>
      <c r="G1028" s="191"/>
      <c r="H1028" s="2520"/>
      <c r="I1028" s="2363" t="s">
        <v>835</v>
      </c>
      <c r="J1028" s="2521"/>
      <c r="K1028" s="2331">
        <v>7124.9346000000005</v>
      </c>
      <c r="L1028" s="2331">
        <v>4674.7428</v>
      </c>
      <c r="M1028" s="2331">
        <v>386.47980000000007</v>
      </c>
      <c r="N1028" s="2522">
        <v>202.79700000000003</v>
      </c>
      <c r="O1028" s="2518">
        <v>7494.6295999999993</v>
      </c>
      <c r="P1028" s="2320">
        <v>4974.2208000000001</v>
      </c>
      <c r="Q1028" s="2320">
        <v>385.10999999999996</v>
      </c>
      <c r="R1028" s="2519">
        <v>194.96679999999998</v>
      </c>
      <c r="U1028" s="191"/>
      <c r="V1028" s="191"/>
      <c r="W1028" s="191"/>
      <c r="X1028" s="191"/>
      <c r="Y1028" s="191"/>
      <c r="Z1028" s="191"/>
      <c r="AA1028" s="191"/>
      <c r="AB1028" s="191"/>
      <c r="AC1028" s="191"/>
      <c r="AD1028" s="191"/>
      <c r="AE1028" s="191"/>
      <c r="AF1028" s="191"/>
      <c r="AG1028" s="191"/>
      <c r="AH1028" s="191"/>
      <c r="AI1028" s="191"/>
      <c r="AJ1028" s="191"/>
      <c r="AK1028" s="191"/>
      <c r="AL1028" s="191"/>
      <c r="AM1028" s="191"/>
      <c r="AN1028" s="191"/>
      <c r="AO1028" s="191"/>
      <c r="AP1028" s="191"/>
      <c r="AQ1028" s="191"/>
      <c r="AR1028" s="191"/>
      <c r="AS1028" s="191"/>
      <c r="AT1028" s="191"/>
      <c r="AU1028" s="191"/>
      <c r="AV1028" s="191"/>
      <c r="AW1028" s="191"/>
      <c r="AX1028" s="191"/>
      <c r="AY1028" s="191"/>
      <c r="AZ1028" s="191"/>
      <c r="BA1028" s="191"/>
      <c r="BB1028" s="191"/>
      <c r="BC1028" s="191"/>
      <c r="BD1028" s="191"/>
    </row>
    <row r="1029" spans="1:56" s="192" customFormat="1" x14ac:dyDescent="0.2">
      <c r="A1029" s="191"/>
      <c r="B1029" s="191"/>
      <c r="C1029" s="191"/>
      <c r="D1029" s="191"/>
      <c r="E1029" s="191"/>
      <c r="F1029" s="191"/>
      <c r="G1029" s="191"/>
      <c r="H1029" s="2365"/>
      <c r="I1029" s="2366" t="s">
        <v>836</v>
      </c>
      <c r="J1029" s="2371"/>
      <c r="K1029" s="2331">
        <v>1669.4622000000002</v>
      </c>
      <c r="L1029" s="2331">
        <v>1246.308</v>
      </c>
      <c r="M1029" s="2331">
        <v>99.611400000000003</v>
      </c>
      <c r="N1029" s="2522">
        <v>0</v>
      </c>
      <c r="O1029" s="2518">
        <v>1688.5712000000001</v>
      </c>
      <c r="P1029" s="2320">
        <v>1249.0011999999999</v>
      </c>
      <c r="Q1029" s="2320">
        <v>99.895199999999988</v>
      </c>
      <c r="R1029" s="2519">
        <v>0</v>
      </c>
      <c r="U1029" s="191"/>
      <c r="V1029" s="191"/>
      <c r="W1029" s="191"/>
      <c r="X1029" s="191"/>
      <c r="Y1029" s="191"/>
      <c r="Z1029" s="191"/>
      <c r="AA1029" s="191"/>
      <c r="AB1029" s="191"/>
      <c r="AC1029" s="191"/>
      <c r="AD1029" s="191"/>
      <c r="AE1029" s="191"/>
      <c r="AF1029" s="191"/>
      <c r="AG1029" s="191"/>
      <c r="AH1029" s="191"/>
      <c r="AI1029" s="191"/>
      <c r="AJ1029" s="191"/>
      <c r="AK1029" s="191"/>
      <c r="AL1029" s="191"/>
      <c r="AM1029" s="191"/>
      <c r="AN1029" s="191"/>
      <c r="AO1029" s="191"/>
      <c r="AP1029" s="191"/>
      <c r="AQ1029" s="191"/>
      <c r="AR1029" s="191"/>
      <c r="AS1029" s="191"/>
      <c r="AT1029" s="191"/>
      <c r="AU1029" s="191"/>
      <c r="AV1029" s="191"/>
      <c r="AW1029" s="191"/>
      <c r="AX1029" s="191"/>
      <c r="AY1029" s="191"/>
      <c r="AZ1029" s="191"/>
      <c r="BA1029" s="191"/>
      <c r="BB1029" s="191"/>
      <c r="BC1029" s="191"/>
      <c r="BD1029" s="191"/>
    </row>
    <row r="1030" spans="1:56" s="192" customFormat="1" x14ac:dyDescent="0.2">
      <c r="A1030" s="191"/>
      <c r="B1030" s="191"/>
      <c r="C1030" s="191"/>
      <c r="D1030" s="191"/>
      <c r="E1030" s="191"/>
      <c r="F1030" s="191"/>
      <c r="G1030" s="191"/>
      <c r="H1030" s="2365"/>
      <c r="I1030" s="2366" t="s">
        <v>837</v>
      </c>
      <c r="J1030" s="2371"/>
      <c r="K1030" s="2331">
        <v>595.33740000000012</v>
      </c>
      <c r="L1030" s="2331">
        <v>224.24220000000003</v>
      </c>
      <c r="M1030" s="2331">
        <v>17.871000000000002</v>
      </c>
      <c r="N1030" s="2522">
        <v>0</v>
      </c>
      <c r="O1030" s="2518">
        <v>550.20159999999998</v>
      </c>
      <c r="P1030" s="2320">
        <v>219.0848</v>
      </c>
      <c r="Q1030" s="2320">
        <v>17.582799999999999</v>
      </c>
      <c r="R1030" s="2519">
        <v>0</v>
      </c>
      <c r="U1030" s="191"/>
      <c r="V1030" s="191"/>
      <c r="W1030" s="191"/>
      <c r="X1030" s="191"/>
      <c r="Y1030" s="191"/>
      <c r="Z1030" s="191"/>
      <c r="AA1030" s="191"/>
      <c r="AB1030" s="191"/>
      <c r="AC1030" s="191"/>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c r="BD1030" s="191"/>
    </row>
    <row r="1031" spans="1:56" s="192" customFormat="1" x14ac:dyDescent="0.2">
      <c r="A1031" s="191"/>
      <c r="B1031" s="191"/>
      <c r="C1031" s="191"/>
      <c r="D1031" s="191"/>
      <c r="E1031" s="191"/>
      <c r="F1031" s="191"/>
      <c r="G1031" s="191"/>
      <c r="H1031" s="2365"/>
      <c r="I1031" s="2366" t="s">
        <v>838</v>
      </c>
      <c r="J1031" s="2371"/>
      <c r="K1031" s="2331">
        <v>694.01639999999998</v>
      </c>
      <c r="L1031" s="2331">
        <v>36.208200000000005</v>
      </c>
      <c r="M1031" s="2331">
        <v>2.4864000000000002</v>
      </c>
      <c r="N1031" s="2522">
        <v>0.62160000000000004</v>
      </c>
      <c r="O1031" s="2518">
        <v>592.36919999999998</v>
      </c>
      <c r="P1031" s="2320">
        <v>41.389600000000002</v>
      </c>
      <c r="Q1031" s="2320">
        <v>2.9564000000000004</v>
      </c>
      <c r="R1031" s="2519">
        <v>0.62239999999999995</v>
      </c>
      <c r="U1031" s="191"/>
      <c r="V1031" s="191"/>
      <c r="W1031" s="191"/>
      <c r="X1031" s="191"/>
      <c r="Y1031" s="191"/>
      <c r="Z1031" s="191"/>
      <c r="AA1031" s="191"/>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c r="BD1031" s="191"/>
    </row>
    <row r="1032" spans="1:56" s="192" customFormat="1" ht="16" thickBot="1" x14ac:dyDescent="0.25">
      <c r="A1032" s="191"/>
      <c r="B1032" s="191"/>
      <c r="C1032" s="191"/>
      <c r="D1032" s="191"/>
      <c r="E1032" s="191"/>
      <c r="F1032" s="191"/>
      <c r="G1032" s="191"/>
      <c r="H1032" s="2374"/>
      <c r="I1032" s="2375" t="s">
        <v>151</v>
      </c>
      <c r="J1032" s="2376"/>
      <c r="K1032" s="2259">
        <v>10083.750600000001</v>
      </c>
      <c r="L1032" s="2259">
        <v>6181.5012000000006</v>
      </c>
      <c r="M1032" s="2259">
        <v>506.75940000000003</v>
      </c>
      <c r="N1032" s="2523">
        <v>203.4186</v>
      </c>
      <c r="O1032" s="2524">
        <v>10325.771599999998</v>
      </c>
      <c r="P1032" s="2322">
        <v>6483.6963999999998</v>
      </c>
      <c r="Q1032" s="2322">
        <v>505.54439999999994</v>
      </c>
      <c r="R1032" s="2525">
        <v>195.58919999999998</v>
      </c>
      <c r="U1032" s="191"/>
      <c r="V1032" s="191"/>
      <c r="W1032" s="191"/>
      <c r="X1032" s="191"/>
      <c r="Y1032" s="191"/>
      <c r="Z1032" s="191"/>
      <c r="AA1032" s="191"/>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c r="BD1032" s="191"/>
    </row>
    <row r="1038" spans="1:56" s="1730" customFormat="1" ht="16" thickBot="1" x14ac:dyDescent="0.25">
      <c r="A1038" s="1728"/>
      <c r="B1038" s="1729"/>
      <c r="C1038" s="1729"/>
      <c r="D1038" s="1729"/>
      <c r="E1038" s="1729"/>
      <c r="G1038" s="1729"/>
      <c r="H1038" s="1729"/>
      <c r="I1038" s="1729"/>
      <c r="J1038" s="1729"/>
      <c r="K1038" s="1729"/>
      <c r="L1038" s="1729"/>
      <c r="M1038" s="1729"/>
      <c r="N1038" s="1729"/>
      <c r="O1038" s="1729"/>
      <c r="P1038" s="1731"/>
      <c r="Q1038" s="1731"/>
      <c r="R1038" s="1731"/>
      <c r="S1038" s="1731"/>
      <c r="T1038" s="1731"/>
      <c r="U1038" s="1731"/>
      <c r="V1038" s="1731"/>
      <c r="W1038" s="1731"/>
      <c r="X1038" s="1731"/>
      <c r="Y1038" s="1731"/>
      <c r="Z1038" s="1731"/>
      <c r="AA1038" s="1731"/>
      <c r="AB1038" s="1731"/>
      <c r="AC1038" s="1731"/>
      <c r="AD1038" s="1731"/>
      <c r="AE1038" s="1731"/>
      <c r="AF1038" s="1731"/>
      <c r="AG1038" s="1731"/>
      <c r="AH1038" s="1731"/>
      <c r="AI1038" s="1731"/>
      <c r="AJ1038" s="1731"/>
      <c r="AK1038" s="1731"/>
      <c r="AL1038" s="1731"/>
      <c r="AM1038" s="1729"/>
      <c r="AN1038" s="1729"/>
      <c r="AO1038" s="1729"/>
      <c r="AP1038" s="1729"/>
      <c r="AQ1038" s="1729"/>
      <c r="AR1038" s="1729"/>
      <c r="AS1038" s="1729"/>
      <c r="AT1038" s="1729"/>
      <c r="AU1038" s="1729"/>
      <c r="AV1038" s="1729"/>
      <c r="AW1038" s="1729"/>
      <c r="AX1038" s="1729"/>
      <c r="AY1038" s="1729"/>
    </row>
    <row r="1039" spans="1:56" s="1286" customFormat="1" ht="16" thickTop="1" x14ac:dyDescent="0.2">
      <c r="A1039" s="1285"/>
      <c r="B1039" s="1287"/>
      <c r="C1039" s="1287"/>
      <c r="D1039" s="1287"/>
      <c r="E1039" s="1287"/>
      <c r="F1039" s="1287"/>
      <c r="G1039" s="1287"/>
      <c r="H1039" s="1287"/>
      <c r="I1039" s="1287"/>
      <c r="J1039" s="1287"/>
      <c r="K1039" s="1287"/>
      <c r="L1039" s="1287"/>
      <c r="M1039" s="1287"/>
      <c r="N1039" s="1287"/>
      <c r="O1039" s="1287"/>
      <c r="P1039" s="13"/>
      <c r="Q1039" s="13"/>
      <c r="R1039" s="13"/>
      <c r="S1039" s="13"/>
      <c r="T1039" s="13"/>
      <c r="U1039" s="13"/>
      <c r="V1039" s="13"/>
      <c r="W1039" s="13"/>
      <c r="X1039" s="13"/>
      <c r="Y1039" s="13"/>
      <c r="Z1039" s="13"/>
      <c r="AA1039" s="13"/>
      <c r="AB1039" s="13"/>
      <c r="AC1039" s="13"/>
      <c r="AD1039" s="13"/>
      <c r="AE1039" s="13"/>
      <c r="AF1039" s="13"/>
      <c r="AG1039" s="13"/>
      <c r="AH1039" s="13"/>
      <c r="AI1039" s="14"/>
      <c r="AJ1039" s="13"/>
      <c r="AK1039" s="13"/>
      <c r="AL1039" s="13"/>
      <c r="AM1039" s="1287"/>
      <c r="AN1039" s="1287"/>
      <c r="AO1039" s="1287"/>
      <c r="AP1039" s="1287"/>
      <c r="AQ1039" s="1287"/>
      <c r="AR1039" s="1287"/>
      <c r="AS1039" s="1287"/>
      <c r="AT1039" s="1287"/>
      <c r="AU1039" s="1287"/>
      <c r="AV1039" s="1287"/>
      <c r="AW1039" s="1287"/>
      <c r="AX1039" s="1287"/>
      <c r="AY1039" s="1287"/>
    </row>
    <row r="1043" spans="1:51" ht="15" customHeight="1" x14ac:dyDescent="0.2"/>
    <row r="1044" spans="1:51" ht="15" customHeight="1" thickBot="1" x14ac:dyDescent="0.25">
      <c r="H1044" s="2510" t="s">
        <v>840</v>
      </c>
    </row>
    <row r="1045" spans="1:51" x14ac:dyDescent="0.2">
      <c r="H1045" s="3393"/>
      <c r="I1045" s="3394"/>
      <c r="J1045" s="2349" t="s">
        <v>4713</v>
      </c>
      <c r="K1045" s="2526" t="s">
        <v>5202</v>
      </c>
      <c r="L1045" s="2526" t="s">
        <v>5203</v>
      </c>
      <c r="M1045" s="2526" t="s">
        <v>5204</v>
      </c>
      <c r="N1045" s="2527" t="s">
        <v>5759</v>
      </c>
      <c r="O1045" s="2248" t="s">
        <v>5760</v>
      </c>
      <c r="P1045" s="2528" t="s">
        <v>256</v>
      </c>
    </row>
    <row r="1046" spans="1:51" x14ac:dyDescent="0.2">
      <c r="H1046" s="3374" t="s">
        <v>841</v>
      </c>
      <c r="I1046" s="3375"/>
      <c r="J1046" s="2388">
        <v>10785.882352941175</v>
      </c>
      <c r="K1046" s="2389">
        <v>10694.053208137717</v>
      </c>
      <c r="L1046" s="2389">
        <v>10411.89358372457</v>
      </c>
      <c r="M1046" s="2390">
        <v>9908.4507042253535</v>
      </c>
      <c r="N1046" s="2390">
        <v>10083.750600000001</v>
      </c>
      <c r="O1046" s="2529">
        <v>10226.3842</v>
      </c>
      <c r="P1046" s="2530">
        <v>1.4144895650235458</v>
      </c>
    </row>
    <row r="1047" spans="1:51" x14ac:dyDescent="0.2">
      <c r="H1047" s="3374" t="s">
        <v>842</v>
      </c>
      <c r="I1047" s="3375"/>
      <c r="J1047" s="2388">
        <v>7850.4411764705874</v>
      </c>
      <c r="K1047" s="2389">
        <v>7571.0485133020347</v>
      </c>
      <c r="L1047" s="2389">
        <v>7183.8810641627551</v>
      </c>
      <c r="M1047" s="2390">
        <v>6389.8278560250392</v>
      </c>
      <c r="N1047" s="2390">
        <v>6181.5012000000006</v>
      </c>
      <c r="O1047" s="2529">
        <v>6421.1929</v>
      </c>
      <c r="P1047" s="2530">
        <v>3.8775645631193822</v>
      </c>
    </row>
    <row r="1048" spans="1:51" x14ac:dyDescent="0.2">
      <c r="H1048" s="2285" t="s">
        <v>843</v>
      </c>
      <c r="I1048" s="2394"/>
      <c r="J1048" s="2388">
        <v>634.41176470588232</v>
      </c>
      <c r="K1048" s="2389">
        <v>3123.0046948356808</v>
      </c>
      <c r="L1048" s="2389">
        <v>3228.0125195618157</v>
      </c>
      <c r="M1048" s="2390">
        <v>3518.6228482003135</v>
      </c>
      <c r="N1048" s="2390">
        <v>506.75940000000003</v>
      </c>
      <c r="O1048" s="2529">
        <v>500.67090000000002</v>
      </c>
      <c r="P1048" s="2530">
        <v>-1.2014577331964655</v>
      </c>
    </row>
    <row r="1049" spans="1:51" x14ac:dyDescent="0.2">
      <c r="H1049" s="2285" t="s">
        <v>834</v>
      </c>
      <c r="I1049" s="2394"/>
      <c r="J1049" s="2388">
        <v>315.88235294117646</v>
      </c>
      <c r="K1049" s="2389">
        <v>605.94679186228484</v>
      </c>
      <c r="L1049" s="2389">
        <v>578.71674491392798</v>
      </c>
      <c r="M1049" s="2390">
        <v>525.97809076682313</v>
      </c>
      <c r="N1049" s="2390">
        <v>203.4186</v>
      </c>
      <c r="O1049" s="2529">
        <v>193.5496</v>
      </c>
      <c r="P1049" s="2530">
        <v>-4.8515720784628344</v>
      </c>
    </row>
    <row r="1050" spans="1:51" ht="16" thickBot="1" x14ac:dyDescent="0.25">
      <c r="H1050" s="3376" t="s">
        <v>844</v>
      </c>
      <c r="I1050" s="3377"/>
      <c r="J1050" s="2531">
        <v>2935.4411764705883</v>
      </c>
      <c r="K1050" s="2532">
        <v>300.15649452269167</v>
      </c>
      <c r="L1050" s="2532">
        <v>256.49452269170581</v>
      </c>
      <c r="M1050" s="2533">
        <v>214.71048513302034</v>
      </c>
      <c r="N1050" s="2533">
        <v>3902.4048000000003</v>
      </c>
      <c r="O1050" s="2534">
        <v>3805.1912999999995</v>
      </c>
      <c r="P1050" s="2535">
        <v>-2.4911177846029897</v>
      </c>
    </row>
    <row r="1054" spans="1:51" s="1730" customFormat="1" ht="16" thickBot="1" x14ac:dyDescent="0.25">
      <c r="A1054" s="1728"/>
      <c r="B1054" s="1729"/>
      <c r="C1054" s="1729"/>
      <c r="D1054" s="1729"/>
      <c r="E1054" s="1729"/>
      <c r="G1054" s="1729"/>
      <c r="H1054" s="1729"/>
      <c r="I1054" s="1729"/>
      <c r="J1054" s="1729"/>
      <c r="K1054" s="1729"/>
      <c r="L1054" s="1729"/>
      <c r="M1054" s="1729"/>
      <c r="N1054" s="1729"/>
      <c r="O1054" s="1729"/>
      <c r="P1054" s="1731"/>
      <c r="Q1054" s="1731"/>
      <c r="R1054" s="1731"/>
      <c r="S1054" s="1731"/>
      <c r="T1054" s="1731"/>
      <c r="U1054" s="1731"/>
      <c r="V1054" s="1731"/>
      <c r="W1054" s="1731"/>
      <c r="X1054" s="1731"/>
      <c r="Y1054" s="1731"/>
      <c r="Z1054" s="1731"/>
      <c r="AA1054" s="1731"/>
      <c r="AB1054" s="1731"/>
      <c r="AC1054" s="1731"/>
      <c r="AD1054" s="1731"/>
      <c r="AE1054" s="1731"/>
      <c r="AF1054" s="1731"/>
      <c r="AG1054" s="1731"/>
      <c r="AH1054" s="1731"/>
      <c r="AI1054" s="1731"/>
      <c r="AJ1054" s="1731"/>
      <c r="AK1054" s="1731"/>
      <c r="AL1054" s="1731"/>
      <c r="AM1054" s="1729"/>
      <c r="AN1054" s="1729"/>
      <c r="AO1054" s="1729"/>
      <c r="AP1054" s="1729"/>
      <c r="AQ1054" s="1729"/>
      <c r="AR1054" s="1729"/>
      <c r="AS1054" s="1729"/>
      <c r="AT1054" s="1729"/>
      <c r="AU1054" s="1729"/>
      <c r="AV1054" s="1729"/>
      <c r="AW1054" s="1729"/>
      <c r="AX1054" s="1729"/>
      <c r="AY1054" s="1729"/>
    </row>
    <row r="1055" spans="1:51" s="1286" customFormat="1" ht="16" thickTop="1" x14ac:dyDescent="0.2">
      <c r="A1055" s="1285"/>
      <c r="B1055" s="1287"/>
      <c r="C1055" s="1287"/>
      <c r="D1055" s="1287"/>
      <c r="E1055" s="1287"/>
      <c r="F1055" s="1287"/>
      <c r="G1055" s="1287"/>
      <c r="H1055" s="1287"/>
      <c r="I1055" s="1287"/>
      <c r="J1055" s="1287"/>
      <c r="K1055" s="1287"/>
      <c r="L1055" s="1287"/>
      <c r="M1055" s="1287"/>
      <c r="N1055" s="1287"/>
      <c r="O1055" s="1287"/>
      <c r="P1055" s="13"/>
      <c r="Q1055" s="13"/>
      <c r="R1055" s="13"/>
      <c r="S1055" s="13"/>
      <c r="T1055" s="13"/>
      <c r="U1055" s="13"/>
      <c r="V1055" s="13"/>
      <c r="W1055" s="13"/>
      <c r="X1055" s="13"/>
      <c r="Y1055" s="13"/>
      <c r="Z1055" s="13"/>
      <c r="AA1055" s="13"/>
      <c r="AB1055" s="13"/>
      <c r="AC1055" s="13"/>
      <c r="AD1055" s="13"/>
      <c r="AE1055" s="13"/>
      <c r="AF1055" s="13"/>
      <c r="AG1055" s="13"/>
      <c r="AH1055" s="13"/>
      <c r="AI1055" s="14"/>
      <c r="AJ1055" s="13"/>
      <c r="AK1055" s="13"/>
      <c r="AL1055" s="13"/>
      <c r="AM1055" s="1287"/>
      <c r="AN1055" s="1287"/>
      <c r="AO1055" s="1287"/>
      <c r="AP1055" s="1287"/>
      <c r="AQ1055" s="1287"/>
      <c r="AR1055" s="1287"/>
      <c r="AS1055" s="1287"/>
      <c r="AT1055" s="1287"/>
      <c r="AU1055" s="1287"/>
      <c r="AV1055" s="1287"/>
      <c r="AW1055" s="1287"/>
      <c r="AX1055" s="1287"/>
      <c r="AY1055" s="1287"/>
    </row>
    <row r="1059" spans="1:51" ht="15.75" customHeight="1" thickBot="1" x14ac:dyDescent="0.25">
      <c r="H1059" s="2510" t="s">
        <v>904</v>
      </c>
      <c r="I1059" s="2510"/>
      <c r="J1059" s="2510"/>
      <c r="K1059" s="2510"/>
      <c r="L1059" s="2510"/>
      <c r="M1059" s="2510"/>
      <c r="N1059" s="2510"/>
      <c r="O1059" s="2510"/>
      <c r="P1059" s="2510"/>
      <c r="Q1059" s="2510"/>
      <c r="R1059" s="2510"/>
    </row>
    <row r="1060" spans="1:51" x14ac:dyDescent="0.2">
      <c r="H1060" s="2536"/>
      <c r="I1060" s="2537" t="s">
        <v>3645</v>
      </c>
      <c r="J1060" s="2537" t="s">
        <v>3934</v>
      </c>
      <c r="K1060" s="2537" t="s">
        <v>4341</v>
      </c>
      <c r="L1060" s="2537" t="s">
        <v>4366</v>
      </c>
      <c r="M1060" s="2537" t="s">
        <v>4713</v>
      </c>
      <c r="N1060" s="2537" t="s">
        <v>5202</v>
      </c>
      <c r="O1060" s="2537" t="s">
        <v>5203</v>
      </c>
      <c r="P1060" s="2537" t="s">
        <v>5204</v>
      </c>
      <c r="Q1060" s="2537" t="s">
        <v>5759</v>
      </c>
      <c r="R1060" s="2538" t="s">
        <v>5760</v>
      </c>
    </row>
    <row r="1061" spans="1:51" x14ac:dyDescent="0.2">
      <c r="H1061" s="2433" t="s">
        <v>329</v>
      </c>
      <c r="I1061" s="2434">
        <v>125.20585365351559</v>
      </c>
      <c r="J1061" s="2434">
        <v>121.36437579133957</v>
      </c>
      <c r="K1061" s="2434">
        <v>122.24</v>
      </c>
      <c r="L1061" s="2434">
        <v>120.44548928554154</v>
      </c>
      <c r="M1061" s="2434">
        <v>125.1802848036691</v>
      </c>
      <c r="N1061" s="2434">
        <v>121.31537763544169</v>
      </c>
      <c r="O1061" s="2434">
        <v>104.30030424339471</v>
      </c>
      <c r="P1061" s="2434">
        <v>83.088090554388373</v>
      </c>
      <c r="Q1061" s="2434">
        <v>79.916469774309206</v>
      </c>
      <c r="R1061" s="2435">
        <v>84.173267645216441</v>
      </c>
    </row>
    <row r="1062" spans="1:51" ht="25" thickBot="1" x14ac:dyDescent="0.25">
      <c r="H1062" s="212" t="s">
        <v>878</v>
      </c>
      <c r="I1062" s="2441">
        <v>4.8824359633485113</v>
      </c>
      <c r="J1062" s="2442">
        <v>-3.0681296042328912</v>
      </c>
      <c r="K1062" s="2442">
        <v>7.2148371624790215E-3</v>
      </c>
      <c r="L1062" s="2442">
        <v>-1.4680225085556725E-2</v>
      </c>
      <c r="M1062" s="2442">
        <v>3.9310691884049884E-2</v>
      </c>
      <c r="N1062" s="2442">
        <v>-3.0874727392488901</v>
      </c>
      <c r="O1062" s="2442">
        <v>-14.02548771943658</v>
      </c>
      <c r="P1062" s="2442">
        <v>-20.337633569606481</v>
      </c>
      <c r="Q1062" s="2442">
        <v>-3.8171785618338006</v>
      </c>
      <c r="R1062" s="2481">
        <v>5.3265589470215424</v>
      </c>
    </row>
    <row r="1068" spans="1:51" s="1730" customFormat="1" ht="16" thickBot="1" x14ac:dyDescent="0.25">
      <c r="A1068" s="1728"/>
      <c r="B1068" s="1729"/>
      <c r="C1068" s="1729"/>
      <c r="D1068" s="1729"/>
      <c r="E1068" s="1729"/>
      <c r="G1068" s="1729"/>
      <c r="H1068" s="1729"/>
      <c r="I1068" s="1729"/>
      <c r="J1068" s="1729"/>
      <c r="K1068" s="1729"/>
      <c r="L1068" s="1729"/>
      <c r="M1068" s="1729"/>
      <c r="N1068" s="1729"/>
      <c r="O1068" s="1729"/>
      <c r="P1068" s="1731"/>
      <c r="Q1068" s="1731"/>
      <c r="R1068" s="1731"/>
      <c r="S1068" s="1731"/>
      <c r="T1068" s="1731"/>
      <c r="U1068" s="1731"/>
      <c r="V1068" s="1731"/>
      <c r="W1068" s="1731"/>
      <c r="X1068" s="1731"/>
      <c r="Y1068" s="1731"/>
      <c r="Z1068" s="1731"/>
      <c r="AA1068" s="1731"/>
      <c r="AB1068" s="1731"/>
      <c r="AC1068" s="1731"/>
      <c r="AD1068" s="1731"/>
      <c r="AE1068" s="1731"/>
      <c r="AF1068" s="1731"/>
      <c r="AG1068" s="1731"/>
      <c r="AH1068" s="1731"/>
      <c r="AI1068" s="1731"/>
      <c r="AJ1068" s="1731"/>
      <c r="AK1068" s="1731"/>
      <c r="AL1068" s="1731"/>
      <c r="AM1068" s="1729"/>
      <c r="AN1068" s="1729"/>
      <c r="AO1068" s="1729"/>
      <c r="AP1068" s="1729"/>
      <c r="AQ1068" s="1729"/>
      <c r="AR1068" s="1729"/>
      <c r="AS1068" s="1729"/>
      <c r="AT1068" s="1729"/>
      <c r="AU1068" s="1729"/>
      <c r="AV1068" s="1729"/>
      <c r="AW1068" s="1729"/>
      <c r="AX1068" s="1729"/>
      <c r="AY1068" s="1729"/>
    </row>
    <row r="1069" spans="1:51" s="1286" customFormat="1" ht="16" thickTop="1" x14ac:dyDescent="0.2">
      <c r="A1069" s="1285"/>
      <c r="B1069" s="1287"/>
      <c r="C1069" s="1287"/>
      <c r="D1069" s="1287"/>
      <c r="E1069" s="1287"/>
      <c r="F1069" s="1287"/>
      <c r="G1069" s="1287"/>
      <c r="H1069" s="1287"/>
      <c r="I1069" s="1287"/>
      <c r="J1069" s="1287"/>
      <c r="K1069" s="1287"/>
      <c r="L1069" s="1287"/>
      <c r="M1069" s="1287"/>
      <c r="N1069" s="1287"/>
      <c r="O1069" s="1287"/>
      <c r="P1069" s="13"/>
      <c r="Q1069" s="13"/>
      <c r="R1069" s="13"/>
      <c r="S1069" s="13"/>
      <c r="T1069" s="13"/>
      <c r="U1069" s="13"/>
      <c r="V1069" s="13"/>
      <c r="W1069" s="13"/>
      <c r="X1069" s="13"/>
      <c r="Y1069" s="13"/>
      <c r="Z1069" s="13"/>
      <c r="AA1069" s="13"/>
      <c r="AB1069" s="13"/>
      <c r="AC1069" s="13"/>
      <c r="AD1069" s="13"/>
      <c r="AE1069" s="13"/>
      <c r="AF1069" s="13"/>
      <c r="AG1069" s="13"/>
      <c r="AH1069" s="13"/>
      <c r="AI1069" s="14"/>
      <c r="AJ1069" s="13"/>
      <c r="AK1069" s="13"/>
      <c r="AL1069" s="13"/>
      <c r="AM1069" s="1287"/>
      <c r="AN1069" s="1287"/>
      <c r="AO1069" s="1287"/>
      <c r="AP1069" s="1287"/>
      <c r="AQ1069" s="1287"/>
      <c r="AR1069" s="1287"/>
      <c r="AS1069" s="1287"/>
      <c r="AT1069" s="1287"/>
      <c r="AU1069" s="1287"/>
      <c r="AV1069" s="1287"/>
      <c r="AW1069" s="1287"/>
      <c r="AX1069" s="1287"/>
      <c r="AY1069" s="1287"/>
    </row>
    <row r="1073" spans="1:51" ht="15.75" customHeight="1" thickBot="1" x14ac:dyDescent="0.25">
      <c r="H1073" s="2510" t="s">
        <v>905</v>
      </c>
      <c r="I1073" s="2510"/>
      <c r="J1073" s="2510"/>
      <c r="K1073" s="2510"/>
      <c r="L1073" s="2510"/>
      <c r="M1073" s="2510"/>
      <c r="N1073" s="2510"/>
      <c r="O1073" s="2510"/>
      <c r="P1073" s="2510"/>
      <c r="Q1073" s="2510"/>
      <c r="R1073" s="2510"/>
    </row>
    <row r="1074" spans="1:51" x14ac:dyDescent="0.2">
      <c r="H1074" s="2536"/>
      <c r="I1074" s="2537" t="s">
        <v>3645</v>
      </c>
      <c r="J1074" s="2537" t="s">
        <v>3934</v>
      </c>
      <c r="K1074" s="2537" t="s">
        <v>4341</v>
      </c>
      <c r="L1074" s="2537" t="s">
        <v>4366</v>
      </c>
      <c r="M1074" s="2537" t="s">
        <v>4713</v>
      </c>
      <c r="N1074" s="2537" t="s">
        <v>5202</v>
      </c>
      <c r="O1074" s="2537" t="s">
        <v>5203</v>
      </c>
      <c r="P1074" s="2537" t="s">
        <v>5204</v>
      </c>
      <c r="Q1074" s="2537" t="s">
        <v>5759</v>
      </c>
      <c r="R1074" s="2538" t="s">
        <v>5760</v>
      </c>
    </row>
    <row r="1075" spans="1:51" x14ac:dyDescent="0.2">
      <c r="H1075" s="2433" t="s">
        <v>880</v>
      </c>
      <c r="I1075" s="2457">
        <v>382.76984756003418</v>
      </c>
      <c r="J1075" s="2457">
        <v>369.3122714611294</v>
      </c>
      <c r="K1075" s="2457">
        <v>371.30776680611439</v>
      </c>
      <c r="L1075" s="2457">
        <v>375.83878488850195</v>
      </c>
      <c r="M1075" s="2457">
        <v>372.29456919922649</v>
      </c>
      <c r="N1075" s="2457">
        <v>364.77543414634141</v>
      </c>
      <c r="O1075" s="2457">
        <v>358.93514811849479</v>
      </c>
      <c r="P1075" s="2457">
        <v>403.41793434747797</v>
      </c>
      <c r="Q1075" s="2434">
        <v>426.64393165998729</v>
      </c>
      <c r="R1075" s="2458">
        <v>435.40829905023105</v>
      </c>
    </row>
    <row r="1076" spans="1:51" ht="25" thickBot="1" x14ac:dyDescent="0.25">
      <c r="H1076" s="212" t="s">
        <v>878</v>
      </c>
      <c r="I1076" s="2441">
        <v>1.5635736126281841</v>
      </c>
      <c r="J1076" s="2441">
        <v>-3.5158401803825665</v>
      </c>
      <c r="K1076" s="2442">
        <v>7.2148371624790215E-3</v>
      </c>
      <c r="L1076" s="2442">
        <v>1.2202863735822474E-2</v>
      </c>
      <c r="M1076" s="2442">
        <v>-9.4301488611051795E-3</v>
      </c>
      <c r="N1076" s="2442">
        <v>-2.0196735797296443</v>
      </c>
      <c r="O1076" s="2442">
        <v>-2.0196735797296443</v>
      </c>
      <c r="P1076" s="2442">
        <v>-2.0196735797296443</v>
      </c>
      <c r="Q1076" s="2442">
        <v>5.7573041094657773</v>
      </c>
      <c r="R1076" s="2481">
        <v>2.0542580685827039</v>
      </c>
    </row>
    <row r="1082" spans="1:51" s="1730" customFormat="1" ht="16" thickBot="1" x14ac:dyDescent="0.25">
      <c r="A1082" s="1728"/>
      <c r="B1082" s="1729"/>
      <c r="C1082" s="1729"/>
      <c r="D1082" s="1729"/>
      <c r="E1082" s="1729"/>
      <c r="G1082" s="1729"/>
      <c r="H1082" s="1729"/>
      <c r="I1082" s="1729"/>
      <c r="J1082" s="1729"/>
      <c r="K1082" s="1729"/>
      <c r="L1082" s="1729"/>
      <c r="M1082" s="1729"/>
      <c r="N1082" s="1729"/>
      <c r="O1082" s="1729"/>
      <c r="P1082" s="1731"/>
      <c r="Q1082" s="1731"/>
      <c r="R1082" s="1731"/>
      <c r="S1082" s="1731"/>
      <c r="T1082" s="1731"/>
      <c r="U1082" s="1731"/>
      <c r="V1082" s="1731"/>
      <c r="W1082" s="1731"/>
      <c r="X1082" s="1731"/>
      <c r="Y1082" s="1731"/>
      <c r="Z1082" s="1731"/>
      <c r="AA1082" s="1731"/>
      <c r="AB1082" s="1731"/>
      <c r="AC1082" s="1731"/>
      <c r="AD1082" s="1731"/>
      <c r="AE1082" s="1731"/>
      <c r="AF1082" s="1731"/>
      <c r="AG1082" s="1731"/>
      <c r="AH1082" s="1731"/>
      <c r="AI1082" s="1731"/>
      <c r="AJ1082" s="1731"/>
      <c r="AK1082" s="1731"/>
      <c r="AL1082" s="1731"/>
      <c r="AM1082" s="1729"/>
      <c r="AN1082" s="1729"/>
      <c r="AO1082" s="1729"/>
      <c r="AP1082" s="1729"/>
      <c r="AQ1082" s="1729"/>
      <c r="AR1082" s="1729"/>
      <c r="AS1082" s="1729"/>
      <c r="AT1082" s="1729"/>
      <c r="AU1082" s="1729"/>
      <c r="AV1082" s="1729"/>
      <c r="AW1082" s="1729"/>
      <c r="AX1082" s="1729"/>
      <c r="AY1082" s="1729"/>
    </row>
    <row r="1083" spans="1:51" s="1286" customFormat="1" ht="16" hidden="1" thickTop="1" x14ac:dyDescent="0.2">
      <c r="A1083" s="1285"/>
      <c r="B1083" s="1287"/>
      <c r="C1083" s="1287"/>
      <c r="D1083" s="1287"/>
      <c r="E1083" s="1287"/>
      <c r="F1083" s="1287"/>
      <c r="G1083" s="1287"/>
      <c r="H1083" s="1287"/>
      <c r="I1083" s="1287"/>
      <c r="J1083" s="1287"/>
      <c r="K1083" s="1287"/>
      <c r="L1083" s="1287"/>
      <c r="M1083" s="1287"/>
      <c r="N1083" s="1287"/>
      <c r="O1083" s="1287"/>
      <c r="P1083" s="13"/>
      <c r="Q1083" s="13"/>
      <c r="R1083" s="13"/>
      <c r="S1083" s="13"/>
      <c r="T1083" s="13"/>
      <c r="U1083" s="13"/>
      <c r="V1083" s="13"/>
      <c r="W1083" s="13"/>
      <c r="X1083" s="13"/>
      <c r="Y1083" s="13"/>
      <c r="Z1083" s="13"/>
      <c r="AA1083" s="13"/>
      <c r="AB1083" s="13"/>
      <c r="AC1083" s="13"/>
      <c r="AD1083" s="13"/>
      <c r="AE1083" s="13"/>
      <c r="AF1083" s="13"/>
      <c r="AG1083" s="13"/>
      <c r="AH1083" s="13"/>
      <c r="AI1083" s="14"/>
      <c r="AJ1083" s="13"/>
      <c r="AK1083" s="13"/>
      <c r="AL1083" s="13"/>
      <c r="AM1083" s="1287"/>
      <c r="AN1083" s="1287"/>
      <c r="AO1083" s="1287"/>
      <c r="AP1083" s="1287"/>
      <c r="AQ1083" s="1287"/>
      <c r="AR1083" s="1287"/>
      <c r="AS1083" s="1287"/>
      <c r="AT1083" s="1287"/>
      <c r="AU1083" s="1287"/>
      <c r="AV1083" s="1287"/>
      <c r="AW1083" s="1287"/>
      <c r="AX1083" s="1287"/>
      <c r="AY1083" s="1287"/>
    </row>
    <row r="1084" spans="1:51" ht="16" hidden="1" thickTop="1" x14ac:dyDescent="0.2"/>
    <row r="1085" spans="1:51" ht="16" hidden="1" thickTop="1" x14ac:dyDescent="0.2"/>
    <row r="1086" spans="1:51" ht="15.75" hidden="1" customHeight="1" x14ac:dyDescent="0.2">
      <c r="G1086" s="2539"/>
      <c r="H1086" s="2510" t="s">
        <v>170</v>
      </c>
      <c r="Q1086" s="191"/>
    </row>
    <row r="1087" spans="1:51" ht="16" hidden="1" thickTop="1" x14ac:dyDescent="0.2">
      <c r="H1087" s="2511"/>
      <c r="I1087" s="2537" t="s">
        <v>1997</v>
      </c>
      <c r="J1087" s="2537" t="s">
        <v>1998</v>
      </c>
      <c r="K1087" s="2537" t="s">
        <v>2930</v>
      </c>
      <c r="L1087" s="2537" t="s">
        <v>2932</v>
      </c>
      <c r="M1087" s="2537" t="s">
        <v>3645</v>
      </c>
      <c r="N1087" s="2537" t="s">
        <v>3934</v>
      </c>
      <c r="O1087" s="2537" t="s">
        <v>4341</v>
      </c>
      <c r="P1087" s="2537" t="s">
        <v>4366</v>
      </c>
      <c r="Q1087" s="2538" t="s">
        <v>4713</v>
      </c>
    </row>
    <row r="1088" spans="1:51" ht="16" hidden="1" thickTop="1" x14ac:dyDescent="0.2">
      <c r="H1088" s="2540" t="s">
        <v>882</v>
      </c>
      <c r="I1088" s="2457">
        <v>3.42</v>
      </c>
      <c r="J1088" s="2457">
        <v>3.97</v>
      </c>
      <c r="K1088" s="2457">
        <v>3.68</v>
      </c>
      <c r="L1088" s="2457">
        <v>3.2372752826029809</v>
      </c>
      <c r="M1088" s="2457">
        <v>3.8630142327939168</v>
      </c>
      <c r="N1088" s="2457">
        <v>3.9547280171573407</v>
      </c>
      <c r="O1088" s="2457">
        <v>3.8603381578699079</v>
      </c>
      <c r="P1088" s="2457">
        <v>4.0255486573698418</v>
      </c>
      <c r="Q1088" s="2435">
        <v>4.3722226347838991</v>
      </c>
    </row>
    <row r="1089" spans="1:56" ht="26" hidden="1" thickTop="1" thickBot="1" x14ac:dyDescent="0.25">
      <c r="G1089" s="2541"/>
      <c r="H1089" s="212" t="s">
        <v>883</v>
      </c>
      <c r="I1089" s="2542">
        <v>-7.82</v>
      </c>
      <c r="J1089" s="2542">
        <v>16.079999999999998</v>
      </c>
      <c r="K1089" s="2542">
        <v>-0.73047858942065502</v>
      </c>
      <c r="L1089" s="2542">
        <v>5.9060014397865387E-2</v>
      </c>
      <c r="M1089" s="2542">
        <v>5.9060014397865387E-2</v>
      </c>
      <c r="N1089" s="2542">
        <v>9.1713784363423922E-2</v>
      </c>
      <c r="O1089" s="2542">
        <v>-2.3867598195862856</v>
      </c>
      <c r="P1089" s="2442">
        <v>4.2796898288075171</v>
      </c>
      <c r="Q1089" s="2481">
        <v>8.6118441713374398</v>
      </c>
    </row>
    <row r="1090" spans="1:56" ht="16" hidden="1" thickTop="1" x14ac:dyDescent="0.2"/>
    <row r="1091" spans="1:56" ht="16" hidden="1" thickTop="1" x14ac:dyDescent="0.2"/>
    <row r="1092" spans="1:56" ht="16" hidden="1" thickTop="1" x14ac:dyDescent="0.2"/>
    <row r="1093" spans="1:56" ht="16" hidden="1" thickTop="1" x14ac:dyDescent="0.2"/>
    <row r="1094" spans="1:56" ht="16" hidden="1" thickTop="1" x14ac:dyDescent="0.2"/>
    <row r="1095" spans="1:56" ht="16" hidden="1" thickTop="1" x14ac:dyDescent="0.2"/>
    <row r="1096" spans="1:56" s="1730" customFormat="1" ht="17" hidden="1" thickTop="1" thickBot="1" x14ac:dyDescent="0.25">
      <c r="A1096" s="1728"/>
      <c r="B1096" s="1729"/>
      <c r="C1096" s="1729"/>
      <c r="D1096" s="1729"/>
      <c r="E1096" s="1729"/>
      <c r="G1096" s="1729"/>
      <c r="H1096" s="1729"/>
      <c r="I1096" s="1729"/>
      <c r="J1096" s="1729"/>
      <c r="K1096" s="1729"/>
      <c r="L1096" s="1729"/>
      <c r="M1096" s="1729"/>
      <c r="N1096" s="1729"/>
      <c r="O1096" s="1729"/>
      <c r="P1096" s="1731"/>
      <c r="Q1096" s="1731"/>
      <c r="R1096" s="1731"/>
      <c r="S1096" s="1731"/>
      <c r="T1096" s="1731"/>
      <c r="U1096" s="1731"/>
      <c r="V1096" s="1731"/>
      <c r="W1096" s="1731"/>
      <c r="X1096" s="1731"/>
      <c r="Y1096" s="1731"/>
      <c r="Z1096" s="1731"/>
      <c r="AA1096" s="1731"/>
      <c r="AB1096" s="1731"/>
      <c r="AC1096" s="1731"/>
      <c r="AD1096" s="1731"/>
      <c r="AE1096" s="1731"/>
      <c r="AF1096" s="1731"/>
      <c r="AG1096" s="1731"/>
      <c r="AH1096" s="1731"/>
      <c r="AI1096" s="1731"/>
      <c r="AJ1096" s="1731"/>
      <c r="AK1096" s="1731"/>
      <c r="AL1096" s="1731"/>
      <c r="AM1096" s="1729"/>
      <c r="AN1096" s="1729"/>
      <c r="AO1096" s="1729"/>
      <c r="AP1096" s="1729"/>
      <c r="AQ1096" s="1729"/>
      <c r="AR1096" s="1729"/>
      <c r="AS1096" s="1729"/>
      <c r="AT1096" s="1729"/>
      <c r="AU1096" s="1729"/>
      <c r="AV1096" s="1729"/>
      <c r="AW1096" s="1729"/>
      <c r="AX1096" s="1729"/>
      <c r="AY1096" s="1729"/>
    </row>
    <row r="1097" spans="1:56" s="1286" customFormat="1" ht="16" hidden="1" thickTop="1" x14ac:dyDescent="0.2">
      <c r="A1097" s="1285"/>
      <c r="B1097" s="1287"/>
      <c r="C1097" s="1287"/>
      <c r="D1097" s="1287"/>
      <c r="E1097" s="1287"/>
      <c r="F1097" s="1287"/>
      <c r="G1097" s="1287"/>
      <c r="H1097" s="1287"/>
      <c r="I1097" s="1287"/>
      <c r="J1097" s="1287"/>
      <c r="K1097" s="1287"/>
      <c r="L1097" s="1287"/>
      <c r="M1097" s="1287"/>
      <c r="N1097" s="1287"/>
      <c r="O1097" s="1287"/>
      <c r="P1097" s="13"/>
      <c r="Q1097" s="13"/>
      <c r="R1097" s="13"/>
      <c r="S1097" s="13"/>
      <c r="T1097" s="13"/>
      <c r="U1097" s="13"/>
      <c r="V1097" s="13"/>
      <c r="W1097" s="13"/>
      <c r="X1097" s="13"/>
      <c r="Y1097" s="13"/>
      <c r="Z1097" s="13"/>
      <c r="AA1097" s="13"/>
      <c r="AB1097" s="13"/>
      <c r="AC1097" s="13"/>
      <c r="AD1097" s="13"/>
      <c r="AE1097" s="13"/>
      <c r="AF1097" s="13"/>
      <c r="AG1097" s="13"/>
      <c r="AH1097" s="13"/>
      <c r="AI1097" s="14"/>
      <c r="AJ1097" s="13"/>
      <c r="AK1097" s="13"/>
      <c r="AL1097" s="13"/>
      <c r="AM1097" s="1287"/>
      <c r="AN1097" s="1287"/>
      <c r="AO1097" s="1287"/>
      <c r="AP1097" s="1287"/>
      <c r="AQ1097" s="1287"/>
      <c r="AR1097" s="1287"/>
      <c r="AS1097" s="1287"/>
      <c r="AT1097" s="1287"/>
      <c r="AU1097" s="1287"/>
      <c r="AV1097" s="1287"/>
      <c r="AW1097" s="1287"/>
      <c r="AX1097" s="1287"/>
      <c r="AY1097" s="1287"/>
    </row>
    <row r="1098" spans="1:56" ht="16" hidden="1" thickTop="1" x14ac:dyDescent="0.2"/>
    <row r="1099" spans="1:56" ht="16" thickTop="1" x14ac:dyDescent="0.2"/>
    <row r="1101" spans="1:56" ht="16" thickBot="1" x14ac:dyDescent="0.25">
      <c r="H1101" s="2510" t="s">
        <v>906</v>
      </c>
    </row>
    <row r="1102" spans="1:56" s="192" customFormat="1" x14ac:dyDescent="0.2">
      <c r="A1102" s="191"/>
      <c r="B1102" s="191"/>
      <c r="C1102" s="191"/>
      <c r="D1102" s="191"/>
      <c r="E1102" s="191"/>
      <c r="F1102" s="191"/>
      <c r="G1102" s="191"/>
      <c r="H1102" s="3378"/>
      <c r="I1102" s="3379"/>
      <c r="J1102" s="2499" t="s">
        <v>4366</v>
      </c>
      <c r="K1102" s="2499" t="s">
        <v>4713</v>
      </c>
      <c r="L1102" s="2499" t="s">
        <v>5202</v>
      </c>
      <c r="M1102" s="2499" t="s">
        <v>5203</v>
      </c>
      <c r="N1102" s="2499" t="s">
        <v>5204</v>
      </c>
      <c r="O1102" s="2499" t="s">
        <v>5759</v>
      </c>
      <c r="P1102" s="2500" t="s">
        <v>5760</v>
      </c>
      <c r="U1102" s="191"/>
      <c r="V1102" s="191"/>
      <c r="W1102" s="191"/>
      <c r="X1102" s="191"/>
      <c r="Y1102" s="191"/>
      <c r="Z1102" s="191"/>
      <c r="AA1102" s="191"/>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c r="BD1102" s="191"/>
    </row>
    <row r="1103" spans="1:56" s="192" customFormat="1" x14ac:dyDescent="0.2">
      <c r="A1103" s="191"/>
      <c r="B1103" s="191"/>
      <c r="C1103" s="191"/>
      <c r="D1103" s="191"/>
      <c r="E1103" s="191"/>
      <c r="F1103" s="191"/>
      <c r="G1103" s="191"/>
      <c r="H1103" s="2501" t="s">
        <v>886</v>
      </c>
      <c r="I1103" s="2502"/>
      <c r="J1103" s="200">
        <v>4.079898002549937E-3</v>
      </c>
      <c r="K1103" s="200">
        <v>3.8496013586828328E-3</v>
      </c>
      <c r="L1103" s="200">
        <v>3.6491254200683278E-3</v>
      </c>
      <c r="M1103" s="200">
        <v>3.3513053594839337E-3</v>
      </c>
      <c r="N1103" s="200">
        <v>3.2228630743602409E-3</v>
      </c>
      <c r="O1103" s="200">
        <v>3.0474711770341252E-3</v>
      </c>
      <c r="P1103" s="201">
        <v>2.9418589233625035E-3</v>
      </c>
      <c r="U1103" s="191"/>
      <c r="V1103" s="191"/>
      <c r="W1103" s="191"/>
      <c r="X1103" s="191"/>
      <c r="Y1103" s="191"/>
      <c r="Z1103" s="191"/>
      <c r="AA1103" s="191"/>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c r="BD1103" s="191"/>
    </row>
    <row r="1104" spans="1:56" s="192" customFormat="1" x14ac:dyDescent="0.2">
      <c r="A1104" s="191"/>
      <c r="B1104" s="191"/>
      <c r="C1104" s="191"/>
      <c r="D1104" s="191"/>
      <c r="E1104" s="191"/>
      <c r="F1104" s="191"/>
      <c r="G1104" s="191"/>
      <c r="H1104" s="2501" t="s">
        <v>887</v>
      </c>
      <c r="I1104" s="2502"/>
      <c r="J1104" s="200">
        <v>0.4201161637625726</v>
      </c>
      <c r="K1104" s="200">
        <v>0.42112563098551686</v>
      </c>
      <c r="L1104" s="200">
        <v>0.4151252525064465</v>
      </c>
      <c r="M1104" s="200">
        <v>0.4035284209795188</v>
      </c>
      <c r="N1104" s="200">
        <v>0.41667852568663727</v>
      </c>
      <c r="O1104" s="200">
        <v>0.41804036866968391</v>
      </c>
      <c r="P1104" s="201">
        <v>0.41292097586846993</v>
      </c>
      <c r="U1104" s="191"/>
      <c r="V1104" s="191"/>
      <c r="W1104" s="191"/>
      <c r="X1104" s="191"/>
      <c r="Y1104" s="191"/>
      <c r="Z1104" s="191"/>
      <c r="AA1104" s="191"/>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c r="BD1104" s="191"/>
    </row>
    <row r="1105" spans="1:56" s="192" customFormat="1" x14ac:dyDescent="0.2">
      <c r="A1105" s="191"/>
      <c r="B1105" s="191"/>
      <c r="C1105" s="191"/>
      <c r="D1105" s="191"/>
      <c r="E1105" s="191"/>
      <c r="F1105" s="191"/>
      <c r="G1105" s="191"/>
      <c r="H1105" s="2501" t="s">
        <v>888</v>
      </c>
      <c r="I1105" s="2502"/>
      <c r="J1105" s="200">
        <v>1.9738395429003165E-2</v>
      </c>
      <c r="K1105" s="200">
        <v>1.9493324527055718E-2</v>
      </c>
      <c r="L1105" s="200">
        <v>1.9148599461940179E-2</v>
      </c>
      <c r="M1105" s="200">
        <v>1.7841794077045295E-2</v>
      </c>
      <c r="N1105" s="200">
        <v>1.7210925924375727E-2</v>
      </c>
      <c r="O1105" s="200">
        <v>1.6773479567903274E-2</v>
      </c>
      <c r="P1105" s="201">
        <v>1.6673296207902418E-2</v>
      </c>
      <c r="U1105" s="191"/>
      <c r="V1105" s="191"/>
      <c r="W1105" s="191"/>
      <c r="X1105" s="191"/>
      <c r="Y1105" s="191"/>
      <c r="Z1105" s="191"/>
      <c r="AA1105" s="191"/>
      <c r="AB1105" s="191"/>
      <c r="AC1105" s="191"/>
      <c r="AD1105" s="191"/>
      <c r="AE1105" s="191"/>
      <c r="AF1105" s="191"/>
      <c r="AG1105" s="191"/>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c r="BD1105" s="191"/>
    </row>
    <row r="1106" spans="1:56" s="192" customFormat="1" ht="16" thickBot="1" x14ac:dyDescent="0.25">
      <c r="A1106" s="191"/>
      <c r="B1106" s="191"/>
      <c r="C1106" s="191"/>
      <c r="D1106" s="191"/>
      <c r="E1106" s="191"/>
      <c r="F1106" s="191"/>
      <c r="G1106" s="191"/>
      <c r="H1106" s="2503" t="s">
        <v>889</v>
      </c>
      <c r="I1106" s="2504"/>
      <c r="J1106" s="202">
        <v>0.55606554280587428</v>
      </c>
      <c r="K1106" s="202">
        <v>0.5555314431287447</v>
      </c>
      <c r="L1106" s="202">
        <v>0.56207702261154491</v>
      </c>
      <c r="M1106" s="202">
        <v>0.57527847958395195</v>
      </c>
      <c r="N1106" s="202">
        <v>0.56288768531462674</v>
      </c>
      <c r="O1106" s="202">
        <v>0.56213868058537875</v>
      </c>
      <c r="P1106" s="203">
        <v>0.56746386900026524</v>
      </c>
      <c r="U1106" s="191"/>
      <c r="V1106" s="191"/>
      <c r="W1106" s="191"/>
      <c r="X1106" s="191"/>
      <c r="Y1106" s="191"/>
      <c r="Z1106" s="191"/>
      <c r="AA1106" s="191"/>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c r="BD1106" s="191"/>
    </row>
    <row r="1112" spans="1:56" s="192" customFormat="1" x14ac:dyDescent="0.2">
      <c r="A1112" s="191"/>
      <c r="B1112" s="191"/>
      <c r="C1112" s="191"/>
      <c r="D1112" s="191"/>
      <c r="E1112" s="191"/>
      <c r="F1112" s="191"/>
      <c r="G1112" s="191"/>
      <c r="H1112" s="191"/>
      <c r="I1112" s="191"/>
      <c r="J1112" s="191"/>
      <c r="K1112" s="191"/>
      <c r="L1112" s="191"/>
      <c r="M1112" s="2439"/>
      <c r="N1112" s="191"/>
      <c r="O1112" s="191"/>
      <c r="P1112" s="191"/>
      <c r="U1112" s="191"/>
      <c r="V1112" s="191"/>
      <c r="W1112" s="191"/>
      <c r="X1112" s="191"/>
      <c r="Y1112" s="191"/>
      <c r="Z1112" s="191"/>
      <c r="AA1112" s="191"/>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1"/>
      <c r="BB1112" s="191"/>
      <c r="BC1112" s="191"/>
      <c r="BD1112" s="191"/>
    </row>
    <row r="1113" spans="1:56" s="192" customFormat="1" x14ac:dyDescent="0.2">
      <c r="A1113" s="191"/>
      <c r="B1113" s="191"/>
      <c r="C1113" s="191"/>
      <c r="D1113" s="191"/>
      <c r="E1113" s="191"/>
      <c r="F1113" s="191"/>
      <c r="G1113" s="191"/>
      <c r="H1113" s="191"/>
      <c r="I1113" s="191"/>
      <c r="J1113" s="191"/>
      <c r="K1113" s="191"/>
      <c r="L1113" s="191"/>
      <c r="M1113" s="2439"/>
      <c r="N1113" s="191"/>
      <c r="O1113" s="191"/>
      <c r="P1113" s="191"/>
      <c r="U1113" s="191"/>
      <c r="V1113" s="191"/>
      <c r="W1113" s="191"/>
      <c r="X1113" s="191"/>
      <c r="Y1113" s="191"/>
      <c r="Z1113" s="191"/>
      <c r="AA1113" s="191"/>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1"/>
      <c r="BB1113" s="191"/>
      <c r="BC1113" s="191"/>
      <c r="BD1113" s="191"/>
    </row>
    <row r="1114" spans="1:56" s="192" customFormat="1" x14ac:dyDescent="0.2">
      <c r="A1114" s="191"/>
      <c r="B1114" s="191"/>
      <c r="C1114" s="191"/>
      <c r="D1114" s="191"/>
      <c r="E1114" s="191"/>
      <c r="F1114" s="191"/>
      <c r="G1114" s="191"/>
      <c r="H1114" s="191"/>
      <c r="I1114" s="191"/>
      <c r="J1114" s="191"/>
      <c r="K1114" s="191"/>
      <c r="L1114" s="191"/>
      <c r="M1114" s="2439"/>
      <c r="N1114" s="191"/>
      <c r="O1114" s="191"/>
      <c r="P1114" s="191"/>
      <c r="U1114" s="191"/>
      <c r="V1114" s="191"/>
      <c r="W1114" s="191"/>
      <c r="X1114" s="191"/>
      <c r="Y1114" s="191"/>
      <c r="Z1114" s="191"/>
      <c r="AA1114" s="191"/>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1"/>
      <c r="BB1114" s="191"/>
      <c r="BC1114" s="191"/>
      <c r="BD1114" s="191"/>
    </row>
    <row r="1115" spans="1:56" s="192" customFormat="1" x14ac:dyDescent="0.2">
      <c r="A1115" s="191"/>
      <c r="B1115" s="191"/>
      <c r="C1115" s="191"/>
      <c r="D1115" s="191"/>
      <c r="E1115" s="191"/>
      <c r="F1115" s="191"/>
      <c r="G1115" s="191"/>
      <c r="H1115" s="191"/>
      <c r="I1115" s="191"/>
      <c r="J1115" s="191"/>
      <c r="K1115" s="191"/>
      <c r="L1115" s="191"/>
      <c r="M1115" s="2439"/>
      <c r="N1115" s="191"/>
      <c r="O1115" s="191"/>
      <c r="P1115" s="191"/>
      <c r="U1115" s="191"/>
      <c r="V1115" s="191"/>
      <c r="W1115" s="191"/>
      <c r="X1115" s="191"/>
      <c r="Y1115" s="191"/>
      <c r="Z1115" s="191"/>
      <c r="AA1115" s="191"/>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c r="BD1115" s="191"/>
    </row>
  </sheetData>
  <mergeCells count="155">
    <mergeCell ref="O1026:R1026"/>
    <mergeCell ref="H1045:I1045"/>
    <mergeCell ref="H1046:I1046"/>
    <mergeCell ref="H1047:I1047"/>
    <mergeCell ref="H1050:I1050"/>
    <mergeCell ref="H1102:I1102"/>
    <mergeCell ref="H924:I924"/>
    <mergeCell ref="H925:I925"/>
    <mergeCell ref="H926:I926"/>
    <mergeCell ref="H927:I927"/>
    <mergeCell ref="H1026:J1027"/>
    <mergeCell ref="K1026:N1026"/>
    <mergeCell ref="H907:I907"/>
    <mergeCell ref="H908:I908"/>
    <mergeCell ref="H909:I909"/>
    <mergeCell ref="H910:I910"/>
    <mergeCell ref="H922:I922"/>
    <mergeCell ref="H923:I923"/>
    <mergeCell ref="C581:M581"/>
    <mergeCell ref="C610:M610"/>
    <mergeCell ref="E637:N637"/>
    <mergeCell ref="E666:F666"/>
    <mergeCell ref="H905:I905"/>
    <mergeCell ref="H906:I906"/>
    <mergeCell ref="C555:D555"/>
    <mergeCell ref="J555:K555"/>
    <mergeCell ref="C556:D556"/>
    <mergeCell ref="J556:K556"/>
    <mergeCell ref="C557:D557"/>
    <mergeCell ref="J557:K557"/>
    <mergeCell ref="D532:E532"/>
    <mergeCell ref="F532:G532"/>
    <mergeCell ref="H532:I532"/>
    <mergeCell ref="C553:H553"/>
    <mergeCell ref="J553:O553"/>
    <mergeCell ref="C554:D554"/>
    <mergeCell ref="J554:K554"/>
    <mergeCell ref="D531:E531"/>
    <mergeCell ref="F531:G531"/>
    <mergeCell ref="H531:I531"/>
    <mergeCell ref="D530:E530"/>
    <mergeCell ref="F530:G530"/>
    <mergeCell ref="H530:I530"/>
    <mergeCell ref="D528:E528"/>
    <mergeCell ref="F528:G528"/>
    <mergeCell ref="H528:I528"/>
    <mergeCell ref="D529:E529"/>
    <mergeCell ref="F529:G529"/>
    <mergeCell ref="H529:I529"/>
    <mergeCell ref="D526:E526"/>
    <mergeCell ref="F526:G526"/>
    <mergeCell ref="H526:I526"/>
    <mergeCell ref="D527:E527"/>
    <mergeCell ref="F527:G527"/>
    <mergeCell ref="H527:I527"/>
    <mergeCell ref="D525:E525"/>
    <mergeCell ref="F525:G525"/>
    <mergeCell ref="H525:I525"/>
    <mergeCell ref="D523:E523"/>
    <mergeCell ref="F523:G523"/>
    <mergeCell ref="H523:I523"/>
    <mergeCell ref="D524:E524"/>
    <mergeCell ref="F524:G524"/>
    <mergeCell ref="H524:I524"/>
    <mergeCell ref="D521:E521"/>
    <mergeCell ref="F521:G521"/>
    <mergeCell ref="H521:I521"/>
    <mergeCell ref="D522:E522"/>
    <mergeCell ref="F522:G522"/>
    <mergeCell ref="H522:I522"/>
    <mergeCell ref="D510:E510"/>
    <mergeCell ref="D511:E511"/>
    <mergeCell ref="D512:E512"/>
    <mergeCell ref="D513:E513"/>
    <mergeCell ref="D514:E514"/>
    <mergeCell ref="D520:I520"/>
    <mergeCell ref="D504:E504"/>
    <mergeCell ref="D505:E505"/>
    <mergeCell ref="D506:E506"/>
    <mergeCell ref="D507:E507"/>
    <mergeCell ref="D508:E508"/>
    <mergeCell ref="D509:E509"/>
    <mergeCell ref="F493:G493"/>
    <mergeCell ref="F494:G494"/>
    <mergeCell ref="F495:G495"/>
    <mergeCell ref="F498:G498"/>
    <mergeCell ref="D502:P502"/>
    <mergeCell ref="D503:E503"/>
    <mergeCell ref="C435:H435"/>
    <mergeCell ref="J435:O435"/>
    <mergeCell ref="D464:F465"/>
    <mergeCell ref="G464:J464"/>
    <mergeCell ref="K464:N464"/>
    <mergeCell ref="F492:N492"/>
    <mergeCell ref="F347:K347"/>
    <mergeCell ref="F374:K374"/>
    <mergeCell ref="D385:M385"/>
    <mergeCell ref="C405:H405"/>
    <mergeCell ref="K405:P405"/>
    <mergeCell ref="D416:M416"/>
    <mergeCell ref="C324:D324"/>
    <mergeCell ref="K324:L324"/>
    <mergeCell ref="C325:D325"/>
    <mergeCell ref="K325:L325"/>
    <mergeCell ref="C326:D326"/>
    <mergeCell ref="K326:L326"/>
    <mergeCell ref="C321:D321"/>
    <mergeCell ref="K321:L321"/>
    <mergeCell ref="C322:D322"/>
    <mergeCell ref="K322:L322"/>
    <mergeCell ref="C323:D323"/>
    <mergeCell ref="K323:L323"/>
    <mergeCell ref="C231:H231"/>
    <mergeCell ref="J231:O231"/>
    <mergeCell ref="C261:H261"/>
    <mergeCell ref="J261:O261"/>
    <mergeCell ref="F291:N291"/>
    <mergeCell ref="C320:I320"/>
    <mergeCell ref="K320:Q320"/>
    <mergeCell ref="C142:H142"/>
    <mergeCell ref="J142:O142"/>
    <mergeCell ref="C171:H171"/>
    <mergeCell ref="J171:O171"/>
    <mergeCell ref="C200:H200"/>
    <mergeCell ref="J200:O200"/>
    <mergeCell ref="F52:N52"/>
    <mergeCell ref="I67:M67"/>
    <mergeCell ref="F84:N84"/>
    <mergeCell ref="I99:M99"/>
    <mergeCell ref="F115:N115"/>
    <mergeCell ref="I131:M131"/>
    <mergeCell ref="H24:L24"/>
    <mergeCell ref="H25:L25"/>
    <mergeCell ref="H26:L26"/>
    <mergeCell ref="H27:L27"/>
    <mergeCell ref="H28:L28"/>
    <mergeCell ref="I35:M35"/>
    <mergeCell ref="H18:L18"/>
    <mergeCell ref="H19:L19"/>
    <mergeCell ref="H20:L20"/>
    <mergeCell ref="H21:L21"/>
    <mergeCell ref="H22:L22"/>
    <mergeCell ref="H23:L23"/>
    <mergeCell ref="H12:L12"/>
    <mergeCell ref="H13:L13"/>
    <mergeCell ref="H14:L14"/>
    <mergeCell ref="H15:L15"/>
    <mergeCell ref="H16:L16"/>
    <mergeCell ref="H17:L17"/>
    <mergeCell ref="G6:L6"/>
    <mergeCell ref="H7:L7"/>
    <mergeCell ref="H8:L8"/>
    <mergeCell ref="H9:L9"/>
    <mergeCell ref="H10:L10"/>
    <mergeCell ref="H11:L11"/>
  </mergeCells>
  <hyperlinks>
    <hyperlink ref="H11:K11" location="'India Telecom Industry Stats'!A145" tooltip="Click Here to View" display="ARPU - GSM &amp; CDMA"/>
    <hyperlink ref="H26:L26" location="'India Telecom Industry Stats'!A470" tooltip="Click Here To View" display="Service wise Revenue Breakup and Percentage Share"/>
    <hyperlink ref="H27:L27" location="'India Telecom Industry Stats'!A520" tooltip="Click Here to View" display="PMRTS : Subscriber Base"/>
    <hyperlink ref="H14:J14" location="'India Telecom Industry Stats'!A623" tooltip="Click Here to View" display="ARPU  - Blended"/>
    <hyperlink ref="H15:J15" location="'India Telecom Industry Stats'!A651" tooltip="Click Here to View" display="MOU - Blended"/>
    <hyperlink ref="H25:L25" location="'India Telecom Industry Stats'!A499" tooltip="Click Here to View" display="Analysis : GR, AGR , Spectrum Fee, License Fee"/>
    <hyperlink ref="H24:L24" location="'India Telecom Industry Stats'!A569" tooltip="Click Here to View" display="Composition of Outgoing Traffic "/>
    <hyperlink ref="H17:J17" location="'India Telecom Industry Stats'!A268" tooltip="Click Here to View" display="CDMA MoU per User Per Month"/>
    <hyperlink ref="H28:K28" location="'India Telecom Industry Stats'!A540" tooltip="Click Here to View" display="List of Wireless Service Providers"/>
    <hyperlink ref="H17:K17" location="'India Telecom Industry Stats'!A239" tooltip="Click Here to View" display="CDMA MoU per User Per Month"/>
    <hyperlink ref="H16:J16" location="'India Telecom Industry Stats'!A234" tooltip="Click Here to View" display="GSM MOU per user per month "/>
    <hyperlink ref="H13:K13" location="'India Telecom Industry Stats'!A208" tooltip="Click Here to View" display="ARPU (CDMA) - Postpaid vs Prepaid"/>
    <hyperlink ref="H12:K12" location="'India Telecom Industry Stats'!A175" tooltip="Click Here to View" display="ARPU (GSM) - Postpaid vs Prepaid"/>
    <hyperlink ref="H7:J7" location="Graphs!A58" tooltip="Click Here To View" display="Rural Wireline Subscribers"/>
    <hyperlink ref="H13:J13" location="Graphs!A208" tooltip="Click Here to View" display="ARPU (CDMA) - Postpaid vs Prepaid"/>
    <hyperlink ref="H12:J12" location="'India Telecom Industry Stats'!A176" tooltip="Click Here to View" display="ARPU (GSM) - Postpaid vs Prepaid"/>
    <hyperlink ref="H11:J11" location="'India Telecom Industry Stats'!A150" tooltip="Click Here to View" display="ARPU - GSM &amp; CDMA"/>
    <hyperlink ref="H10:J10" location="'India Telecom Industry Stats'!A120" tooltip="Click Here to View" display="Public Call Offices"/>
    <hyperlink ref="H9:J9" location="'India Telecom Industry Stats'!A90" tooltip="Click Here to View" display="Village Public Telephone"/>
    <hyperlink ref="H7" location="Graphs!A58" tooltip="Click Here To View" display="Cellular Operators Total Revenue"/>
    <hyperlink ref="H7:L7" location="'India Telecom Industry Stats'!A56" tooltip="Click Here To View" display="Rural Wireline Subscribers"/>
    <hyperlink ref="H8:L8" location="'India Telecom Industry Stats'!A671" tooltip="Click here to view" display="Composition of Telephone Subscribers"/>
    <hyperlink ref="H12:L12" location="'India Telecom Industry Stats'!A178" tooltip="Click Here to View" display="ARPU (GSM) - Postpaid vs Prepaid"/>
    <hyperlink ref="H13:L13" location="'India Telecom Industry Stats'!A207" tooltip="Click Here to View" display="ARPU (CDMA) - Postpaid vs Prepaid"/>
    <hyperlink ref="H18:L18" location="'India Telecom Industry Stats'!A296" tooltip="Click here to view" display="Teledensity"/>
    <hyperlink ref="H19:L19" location="'India Telecom Industry Stats'!A326" tooltip="Click here to view" display="Mobile Orginated Traffic/Termination "/>
    <hyperlink ref="H20:L20" location="'India Telecom Industry Stats'!A355" tooltip="Click here to view" display="Composition of Revenue for GSM Operators"/>
    <hyperlink ref="H21:L21" location="'India Telecom Industry Stats'!A383" tooltip="Click here to view" display="Composition of Revenue for CDMA Operators"/>
    <hyperlink ref="H22:L22" location="'India Telecom Industry Stats'!A415" tooltip="Click here to view" display="GSM - Average Subscriber Outgo per Minute"/>
    <hyperlink ref="H23:L23" location="'India Telecom Industry Stats'!A445" tooltip="Click here to view" display="CDMA - Average Subscriber Outgo Per Minute"/>
    <hyperlink ref="H11:L11" location="'India Telecom Industry Stats'!A145" tooltip="Click Here to View" display="ARPU - GSM &amp; CDMA"/>
    <hyperlink ref="H17:L17" location="'India Telecom Industry Stats'!A268" tooltip="Click Here to View" display="CDMA MoU per User Per Month"/>
    <hyperlink ref="H14:L14" location="'India Telecom Industry Stats'!A585" tooltip="Click Here to View" display="ARPU  - Blended"/>
    <hyperlink ref="H15:L15" location="'India Telecom Industry Stats'!A615" tooltip="Click Here to View" display="MOU - Blended"/>
    <hyperlink ref="H28:L28" location="'India Telecom Industry Stats'!A529" tooltip="Click Here to View" display="List of Wireless Service Providers"/>
  </hyperlink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F1:F38"/>
  <sheetViews>
    <sheetView workbookViewId="0"/>
  </sheetViews>
  <sheetFormatPr baseColWidth="10" defaultColWidth="9.1640625" defaultRowHeight="15" x14ac:dyDescent="0.2"/>
  <cols>
    <col min="1" max="1" width="15.5" style="1" customWidth="1"/>
    <col min="2" max="4" width="9.1640625" style="1"/>
    <col min="5" max="5" width="16.5" style="1" customWidth="1"/>
    <col min="6" max="12" width="9.1640625" style="1"/>
    <col min="13" max="13" width="2.5" style="1" customWidth="1"/>
    <col min="14" max="16384" width="9.1640625" style="1"/>
  </cols>
  <sheetData>
    <row r="1" ht="9.75" customHeight="1" x14ac:dyDescent="0.2"/>
    <row r="5" ht="18" customHeight="1" x14ac:dyDescent="0.2"/>
    <row r="26" ht="12" customHeight="1" x14ac:dyDescent="0.2"/>
    <row r="27" ht="11.25" customHeight="1" x14ac:dyDescent="0.2"/>
    <row r="38" spans="6:6" x14ac:dyDescent="0.2">
      <c r="F38" s="69" t="s">
        <v>332</v>
      </c>
    </row>
  </sheetData>
  <hyperlinks>
    <hyperlink ref="F38"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4"/>
  </sheetPr>
  <dimension ref="A1:AJ91"/>
  <sheetViews>
    <sheetView zoomScale="140" zoomScaleNormal="140" workbookViewId="0"/>
  </sheetViews>
  <sheetFormatPr baseColWidth="10" defaultColWidth="9" defaultRowHeight="15" x14ac:dyDescent="0.2"/>
  <cols>
    <col min="1" max="1" width="2.6640625" style="214" customWidth="1"/>
    <col min="2" max="2" width="19.33203125" style="213" customWidth="1"/>
    <col min="3" max="3" width="14.5" style="213" customWidth="1"/>
    <col min="4" max="4" width="11.5" style="213" customWidth="1"/>
    <col min="5" max="5" width="58.1640625" style="213" customWidth="1"/>
    <col min="6" max="6" width="36.33203125" style="213" customWidth="1"/>
    <col min="7" max="16384" width="9" style="213"/>
  </cols>
  <sheetData>
    <row r="1" spans="1:36" ht="18" customHeight="1" thickBot="1" x14ac:dyDescent="0.25">
      <c r="A1" s="221"/>
      <c r="B1" s="215"/>
      <c r="C1" s="215"/>
      <c r="D1" s="215"/>
      <c r="E1" s="215"/>
      <c r="F1" s="215"/>
      <c r="G1" s="215"/>
      <c r="H1" s="215"/>
      <c r="I1" s="215"/>
      <c r="J1" s="215"/>
      <c r="K1" s="215"/>
      <c r="L1" s="215"/>
      <c r="M1" s="215"/>
      <c r="N1" s="235"/>
      <c r="O1" s="235"/>
      <c r="P1" s="215"/>
      <c r="Q1" s="215"/>
      <c r="R1" s="215"/>
      <c r="S1" s="215"/>
      <c r="T1" s="215"/>
      <c r="U1" s="215"/>
      <c r="V1" s="215"/>
      <c r="W1" s="215"/>
      <c r="X1" s="215"/>
      <c r="Y1" s="215"/>
      <c r="Z1" s="215"/>
      <c r="AA1" s="215"/>
      <c r="AB1" s="215"/>
      <c r="AC1" s="215"/>
      <c r="AD1" s="215"/>
      <c r="AE1" s="215"/>
      <c r="AF1" s="215"/>
      <c r="AG1" s="215"/>
      <c r="AH1" s="215"/>
      <c r="AI1" s="215"/>
      <c r="AJ1" s="215"/>
    </row>
    <row r="2" spans="1:36" ht="1.5" customHeight="1" x14ac:dyDescent="0.2">
      <c r="A2" s="221"/>
      <c r="B2" s="2866" t="s">
        <v>935</v>
      </c>
      <c r="C2" s="2867"/>
      <c r="D2" s="2867"/>
      <c r="E2" s="2867"/>
      <c r="F2" s="2868"/>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row>
    <row r="3" spans="1:36" ht="41.25" customHeight="1" thickBot="1" x14ac:dyDescent="0.25">
      <c r="A3" s="221"/>
      <c r="B3" s="2869"/>
      <c r="C3" s="2870"/>
      <c r="D3" s="2870"/>
      <c r="E3" s="2870"/>
      <c r="F3" s="2871"/>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row>
    <row r="4" spans="1:36" ht="36.75" customHeight="1" x14ac:dyDescent="0.2">
      <c r="A4" s="221"/>
      <c r="B4" s="234" t="s">
        <v>934</v>
      </c>
      <c r="C4" s="233" t="s">
        <v>929</v>
      </c>
      <c r="D4" s="233" t="s">
        <v>928</v>
      </c>
      <c r="E4" s="233" t="s">
        <v>927</v>
      </c>
      <c r="F4" s="232" t="s">
        <v>933</v>
      </c>
      <c r="G4" s="215"/>
      <c r="H4" s="215"/>
      <c r="I4" s="215"/>
      <c r="J4" s="215"/>
      <c r="K4" s="215"/>
      <c r="L4" s="215"/>
      <c r="M4" s="215"/>
      <c r="N4" s="215"/>
      <c r="O4" s="215"/>
      <c r="P4" s="215"/>
      <c r="Q4" s="215"/>
      <c r="R4" s="215"/>
      <c r="S4" s="215"/>
      <c r="T4" s="215"/>
      <c r="U4" s="215"/>
      <c r="V4" s="215"/>
      <c r="W4" s="47"/>
      <c r="X4" s="215"/>
      <c r="Y4" s="215"/>
      <c r="Z4" s="215"/>
      <c r="AA4" s="215"/>
      <c r="AB4" s="215"/>
      <c r="AC4" s="215"/>
      <c r="AD4" s="215"/>
      <c r="AE4" s="215"/>
      <c r="AF4" s="215"/>
      <c r="AG4" s="215"/>
      <c r="AH4" s="215"/>
      <c r="AI4" s="215"/>
      <c r="AJ4" s="215"/>
    </row>
    <row r="5" spans="1:36" s="225" customFormat="1" ht="169" thickBot="1" x14ac:dyDescent="0.25">
      <c r="A5" s="231"/>
      <c r="B5" s="355" t="s">
        <v>5757</v>
      </c>
      <c r="C5" s="224" t="s">
        <v>877</v>
      </c>
      <c r="D5" s="464">
        <v>43118</v>
      </c>
      <c r="E5" s="358" t="s">
        <v>5758</v>
      </c>
      <c r="F5" s="223" t="s">
        <v>1324</v>
      </c>
      <c r="G5" s="228"/>
      <c r="H5" s="228"/>
      <c r="I5" s="230"/>
      <c r="J5" s="229"/>
      <c r="K5" s="228"/>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row>
    <row r="6" spans="1:36" s="21" customFormat="1" ht="15.75" customHeight="1" thickBot="1" x14ac:dyDescent="0.25">
      <c r="B6" s="2872" t="s">
        <v>932</v>
      </c>
      <c r="C6" s="2873"/>
      <c r="D6" s="2873"/>
      <c r="E6" s="2873"/>
      <c r="F6" s="2874"/>
      <c r="G6" s="228"/>
      <c r="H6" s="228"/>
    </row>
    <row r="7" spans="1:36" s="225" customFormat="1" ht="112" x14ac:dyDescent="0.2">
      <c r="A7" s="231"/>
      <c r="B7" s="355" t="s">
        <v>5536</v>
      </c>
      <c r="C7" s="224" t="s">
        <v>877</v>
      </c>
      <c r="D7" s="464">
        <v>43087</v>
      </c>
      <c r="E7" s="358" t="s">
        <v>5537</v>
      </c>
      <c r="F7" s="223" t="s">
        <v>1324</v>
      </c>
      <c r="G7" s="228"/>
      <c r="H7" s="228"/>
      <c r="I7" s="230"/>
      <c r="J7" s="229"/>
      <c r="K7" s="228"/>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row>
    <row r="8" spans="1:36" s="225" customFormat="1" ht="164.25" customHeight="1" x14ac:dyDescent="0.2">
      <c r="A8" s="231"/>
      <c r="B8" s="355" t="s">
        <v>5538</v>
      </c>
      <c r="C8" s="224" t="s">
        <v>877</v>
      </c>
      <c r="D8" s="464">
        <v>43073</v>
      </c>
      <c r="E8" s="358" t="s">
        <v>5539</v>
      </c>
      <c r="F8" s="223" t="s">
        <v>1324</v>
      </c>
      <c r="G8" s="228"/>
      <c r="H8" s="228"/>
      <c r="I8" s="230"/>
      <c r="J8" s="229"/>
      <c r="K8" s="228"/>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row>
    <row r="9" spans="1:36" s="225" customFormat="1" ht="164.25" customHeight="1" x14ac:dyDescent="0.2">
      <c r="A9" s="231"/>
      <c r="B9" s="355" t="s">
        <v>5540</v>
      </c>
      <c r="C9" s="224" t="s">
        <v>877</v>
      </c>
      <c r="D9" s="464">
        <v>43069</v>
      </c>
      <c r="E9" s="358" t="s">
        <v>5541</v>
      </c>
      <c r="F9" s="223" t="s">
        <v>1324</v>
      </c>
      <c r="G9" s="228"/>
      <c r="H9" s="228"/>
      <c r="I9" s="230"/>
      <c r="J9" s="229"/>
      <c r="K9" s="228"/>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row>
    <row r="10" spans="1:36" s="225" customFormat="1" ht="164.25" customHeight="1" x14ac:dyDescent="0.2">
      <c r="A10" s="231"/>
      <c r="B10" s="355" t="s">
        <v>4739</v>
      </c>
      <c r="C10" s="224" t="s">
        <v>877</v>
      </c>
      <c r="D10" s="464">
        <v>42723</v>
      </c>
      <c r="E10" s="358" t="s">
        <v>4740</v>
      </c>
      <c r="F10" s="223" t="s">
        <v>1324</v>
      </c>
      <c r="G10" s="228"/>
      <c r="H10" s="228"/>
      <c r="I10" s="230"/>
      <c r="J10" s="229"/>
      <c r="K10" s="228"/>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row>
    <row r="11" spans="1:36" s="225" customFormat="1" ht="129.75" customHeight="1" x14ac:dyDescent="0.2">
      <c r="A11" s="231"/>
      <c r="B11" s="355" t="s">
        <v>4439</v>
      </c>
      <c r="C11" s="224" t="s">
        <v>877</v>
      </c>
      <c r="D11" s="464">
        <v>42587</v>
      </c>
      <c r="E11" s="358" t="s">
        <v>4440</v>
      </c>
      <c r="F11" s="223" t="s">
        <v>1324</v>
      </c>
      <c r="G11" s="228"/>
      <c r="H11" s="228"/>
      <c r="I11" s="230"/>
      <c r="J11" s="229"/>
      <c r="K11" s="228"/>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row>
    <row r="12" spans="1:36" s="225" customFormat="1" ht="219.75" customHeight="1" x14ac:dyDescent="0.2">
      <c r="A12" s="231"/>
      <c r="B12" s="355" t="s">
        <v>3556</v>
      </c>
      <c r="C12" s="224" t="s">
        <v>877</v>
      </c>
      <c r="D12" s="464">
        <v>42334</v>
      </c>
      <c r="E12" s="358" t="s">
        <v>3557</v>
      </c>
      <c r="F12" s="223" t="s">
        <v>1324</v>
      </c>
      <c r="G12" s="228"/>
      <c r="H12" s="228"/>
      <c r="I12" s="230"/>
      <c r="J12" s="229"/>
      <c r="K12" s="228"/>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row>
    <row r="13" spans="1:36" s="225" customFormat="1" ht="219.75" customHeight="1" x14ac:dyDescent="0.2">
      <c r="A13" s="231"/>
      <c r="B13" s="355" t="s">
        <v>3115</v>
      </c>
      <c r="C13" s="224" t="s">
        <v>877</v>
      </c>
      <c r="D13" s="464">
        <v>42251</v>
      </c>
      <c r="E13" s="358" t="s">
        <v>3116</v>
      </c>
      <c r="F13" s="223" t="s">
        <v>1324</v>
      </c>
      <c r="G13" s="228"/>
      <c r="H13" s="228"/>
      <c r="I13" s="230"/>
      <c r="J13" s="229"/>
      <c r="K13" s="228"/>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row>
    <row r="14" spans="1:36" s="225" customFormat="1" ht="129.75" customHeight="1" x14ac:dyDescent="0.2">
      <c r="A14" s="231"/>
      <c r="B14" s="355" t="s">
        <v>2323</v>
      </c>
      <c r="C14" s="224" t="s">
        <v>877</v>
      </c>
      <c r="D14" s="464">
        <v>42062</v>
      </c>
      <c r="E14" s="358" t="s">
        <v>2324</v>
      </c>
      <c r="F14" s="223" t="s">
        <v>2325</v>
      </c>
      <c r="G14" s="228"/>
      <c r="H14" s="228"/>
      <c r="I14" s="230"/>
      <c r="J14" s="229"/>
      <c r="K14" s="228"/>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row>
    <row r="15" spans="1:36" s="225" customFormat="1" ht="129.75" customHeight="1" x14ac:dyDescent="0.2">
      <c r="A15" s="231"/>
      <c r="B15" s="355" t="s">
        <v>2326</v>
      </c>
      <c r="C15" s="224" t="s">
        <v>877</v>
      </c>
      <c r="D15" s="464">
        <v>42060</v>
      </c>
      <c r="E15" s="358" t="s">
        <v>2327</v>
      </c>
      <c r="F15" s="223" t="s">
        <v>2328</v>
      </c>
      <c r="G15" s="228"/>
      <c r="H15" s="228"/>
      <c r="I15" s="230"/>
      <c r="J15" s="229"/>
      <c r="K15" s="228"/>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row>
    <row r="16" spans="1:36" s="225" customFormat="1" ht="129.75" customHeight="1" x14ac:dyDescent="0.2">
      <c r="A16" s="231"/>
      <c r="B16" s="355" t="s">
        <v>2329</v>
      </c>
      <c r="C16" s="224" t="s">
        <v>877</v>
      </c>
      <c r="D16" s="464">
        <v>42059</v>
      </c>
      <c r="E16" s="358" t="s">
        <v>2330</v>
      </c>
      <c r="F16" s="223" t="s">
        <v>2331</v>
      </c>
      <c r="G16" s="228"/>
      <c r="H16" s="228"/>
      <c r="I16" s="230"/>
      <c r="J16" s="229"/>
      <c r="K16" s="228"/>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row>
    <row r="17" spans="1:36" s="225" customFormat="1" ht="129.75" customHeight="1" x14ac:dyDescent="0.2">
      <c r="A17" s="231"/>
      <c r="B17" s="355" t="s">
        <v>1803</v>
      </c>
      <c r="C17" s="224" t="s">
        <v>877</v>
      </c>
      <c r="D17" s="464">
        <v>41906</v>
      </c>
      <c r="E17" s="358" t="s">
        <v>1804</v>
      </c>
      <c r="F17" s="223" t="s">
        <v>1808</v>
      </c>
      <c r="G17" s="228"/>
      <c r="H17" s="228"/>
      <c r="I17" s="230"/>
      <c r="J17" s="229"/>
      <c r="K17" s="228"/>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row>
    <row r="18" spans="1:36" s="225" customFormat="1" ht="129.75" customHeight="1" x14ac:dyDescent="0.2">
      <c r="A18" s="231"/>
      <c r="B18" s="355" t="s">
        <v>1783</v>
      </c>
      <c r="C18" s="224" t="s">
        <v>877</v>
      </c>
      <c r="D18" s="464">
        <v>41872</v>
      </c>
      <c r="E18" s="358" t="s">
        <v>1784</v>
      </c>
      <c r="F18" s="223" t="s">
        <v>1785</v>
      </c>
      <c r="G18" s="228"/>
      <c r="H18" s="228"/>
      <c r="I18" s="230"/>
      <c r="J18" s="229"/>
      <c r="K18" s="228"/>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row>
    <row r="19" spans="1:36" s="225" customFormat="1" ht="129.75" customHeight="1" x14ac:dyDescent="0.2">
      <c r="A19" s="231"/>
      <c r="B19" s="355" t="s">
        <v>1786</v>
      </c>
      <c r="C19" s="224" t="s">
        <v>877</v>
      </c>
      <c r="D19" s="464">
        <v>41870</v>
      </c>
      <c r="E19" s="358" t="s">
        <v>1787</v>
      </c>
      <c r="F19" s="223" t="s">
        <v>1785</v>
      </c>
      <c r="G19" s="228"/>
      <c r="H19" s="228"/>
      <c r="I19" s="230"/>
      <c r="J19" s="229"/>
      <c r="K19" s="228"/>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row>
    <row r="20" spans="1:36" s="225" customFormat="1" ht="160.5" customHeight="1" x14ac:dyDescent="0.2">
      <c r="A20" s="231"/>
      <c r="B20" s="355" t="s">
        <v>1709</v>
      </c>
      <c r="C20" s="224" t="s">
        <v>877</v>
      </c>
      <c r="D20" s="464" t="s">
        <v>1710</v>
      </c>
      <c r="E20" s="358" t="s">
        <v>1711</v>
      </c>
      <c r="F20" s="223" t="s">
        <v>1324</v>
      </c>
      <c r="G20" s="228"/>
      <c r="H20" s="228"/>
      <c r="I20" s="230"/>
      <c r="J20" s="229"/>
      <c r="K20" s="228"/>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row>
    <row r="21" spans="1:36" s="225" customFormat="1" ht="216" customHeight="1" x14ac:dyDescent="0.2">
      <c r="A21" s="231"/>
      <c r="B21" s="355" t="s">
        <v>1611</v>
      </c>
      <c r="C21" s="224" t="s">
        <v>877</v>
      </c>
      <c r="D21" s="464" t="s">
        <v>1612</v>
      </c>
      <c r="E21" s="358" t="s">
        <v>1613</v>
      </c>
      <c r="F21" s="223" t="s">
        <v>1324</v>
      </c>
      <c r="G21" s="228"/>
      <c r="H21" s="228"/>
      <c r="I21" s="230"/>
      <c r="J21" s="229"/>
      <c r="K21" s="228"/>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row>
    <row r="22" spans="1:36" s="225" customFormat="1" ht="137.25" customHeight="1" x14ac:dyDescent="0.2">
      <c r="A22" s="231"/>
      <c r="B22" s="355" t="s">
        <v>1522</v>
      </c>
      <c r="C22" s="224" t="s">
        <v>877</v>
      </c>
      <c r="D22" s="464" t="s">
        <v>1520</v>
      </c>
      <c r="E22" s="358" t="s">
        <v>1521</v>
      </c>
      <c r="F22" s="223" t="s">
        <v>1324</v>
      </c>
      <c r="G22" s="228"/>
      <c r="H22" s="228"/>
      <c r="I22" s="230"/>
      <c r="J22" s="229"/>
      <c r="K22" s="228"/>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row>
    <row r="23" spans="1:36" s="225" customFormat="1" ht="202.5" customHeight="1" x14ac:dyDescent="0.2">
      <c r="A23" s="231"/>
      <c r="B23" s="355" t="s">
        <v>1517</v>
      </c>
      <c r="C23" s="224" t="s">
        <v>877</v>
      </c>
      <c r="D23" s="464" t="s">
        <v>1518</v>
      </c>
      <c r="E23" s="358" t="s">
        <v>1519</v>
      </c>
      <c r="F23" s="223" t="s">
        <v>1324</v>
      </c>
      <c r="G23" s="228"/>
      <c r="H23" s="228"/>
      <c r="I23" s="230"/>
      <c r="J23" s="229"/>
      <c r="K23" s="228"/>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row>
    <row r="24" spans="1:36" s="225" customFormat="1" ht="184.5" customHeight="1" x14ac:dyDescent="0.2">
      <c r="A24" s="231"/>
      <c r="B24" s="355" t="s">
        <v>1498</v>
      </c>
      <c r="C24" s="224" t="s">
        <v>877</v>
      </c>
      <c r="D24" s="224">
        <v>41726</v>
      </c>
      <c r="E24" s="358" t="s">
        <v>1499</v>
      </c>
      <c r="F24" s="223" t="s">
        <v>1324</v>
      </c>
      <c r="G24" s="228"/>
      <c r="H24" s="228"/>
      <c r="I24" s="230"/>
      <c r="J24" s="229"/>
      <c r="K24" s="228"/>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row>
    <row r="25" spans="1:36" s="225" customFormat="1" ht="86.25" customHeight="1" x14ac:dyDescent="0.2">
      <c r="A25" s="231"/>
      <c r="B25" s="355" t="s">
        <v>1422</v>
      </c>
      <c r="C25" s="224" t="s">
        <v>877</v>
      </c>
      <c r="D25" s="224">
        <v>41723</v>
      </c>
      <c r="E25" s="358" t="s">
        <v>1423</v>
      </c>
      <c r="F25" s="223" t="s">
        <v>1324</v>
      </c>
      <c r="G25" s="228"/>
      <c r="H25" s="228"/>
      <c r="I25" s="230"/>
      <c r="J25" s="229"/>
      <c r="K25" s="228"/>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row>
    <row r="26" spans="1:36" s="225" customFormat="1" ht="72" customHeight="1" x14ac:dyDescent="0.2">
      <c r="A26" s="231"/>
      <c r="B26" s="355" t="s">
        <v>1358</v>
      </c>
      <c r="C26" s="224" t="s">
        <v>877</v>
      </c>
      <c r="D26" s="224">
        <v>41681</v>
      </c>
      <c r="E26" s="358" t="s">
        <v>1357</v>
      </c>
      <c r="F26" s="222" t="s">
        <v>943</v>
      </c>
      <c r="G26" s="228"/>
      <c r="H26" s="228"/>
      <c r="I26" s="230"/>
      <c r="J26" s="229"/>
      <c r="K26" s="228"/>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row>
    <row r="27" spans="1:36" s="225" customFormat="1" ht="86.25" customHeight="1" x14ac:dyDescent="0.2">
      <c r="A27" s="231"/>
      <c r="B27" s="355" t="s">
        <v>1356</v>
      </c>
      <c r="C27" s="224" t="s">
        <v>877</v>
      </c>
      <c r="D27" s="224">
        <v>41692</v>
      </c>
      <c r="E27" s="358" t="s">
        <v>1355</v>
      </c>
      <c r="F27" s="223" t="s">
        <v>1324</v>
      </c>
      <c r="G27" s="228"/>
      <c r="H27" s="228"/>
      <c r="I27" s="230"/>
      <c r="J27" s="229"/>
      <c r="K27" s="228"/>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row>
    <row r="28" spans="1:36" s="225" customFormat="1" ht="86.25" customHeight="1" x14ac:dyDescent="0.2">
      <c r="A28" s="231"/>
      <c r="B28" s="355" t="s">
        <v>1323</v>
      </c>
      <c r="C28" s="224" t="s">
        <v>877</v>
      </c>
      <c r="D28" s="224">
        <v>41667</v>
      </c>
      <c r="E28" s="358" t="s">
        <v>1341</v>
      </c>
      <c r="F28" s="223" t="s">
        <v>1324</v>
      </c>
      <c r="G28" s="228"/>
      <c r="H28" s="228"/>
      <c r="I28" s="230"/>
      <c r="J28" s="229"/>
      <c r="K28" s="228"/>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row>
    <row r="29" spans="1:36" s="225" customFormat="1" ht="72" customHeight="1" x14ac:dyDescent="0.2">
      <c r="A29" s="231"/>
      <c r="B29" s="355" t="s">
        <v>1317</v>
      </c>
      <c r="C29" s="224" t="s">
        <v>877</v>
      </c>
      <c r="D29" s="224">
        <v>41665</v>
      </c>
      <c r="E29" s="358" t="s">
        <v>1318</v>
      </c>
      <c r="F29" s="222" t="s">
        <v>1319</v>
      </c>
      <c r="G29" s="228"/>
      <c r="H29" s="228"/>
      <c r="I29" s="230"/>
      <c r="J29" s="229"/>
      <c r="K29" s="228"/>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row>
    <row r="30" spans="1:36" s="225" customFormat="1" ht="72.75" customHeight="1" x14ac:dyDescent="0.2">
      <c r="A30" s="231"/>
      <c r="B30" s="355" t="s">
        <v>1313</v>
      </c>
      <c r="C30" s="224" t="s">
        <v>1312</v>
      </c>
      <c r="D30" s="224" t="s">
        <v>1314</v>
      </c>
      <c r="E30" s="358" t="s">
        <v>1315</v>
      </c>
      <c r="F30" s="222" t="s">
        <v>1316</v>
      </c>
      <c r="G30" s="228"/>
      <c r="H30" s="228"/>
      <c r="I30" s="230"/>
      <c r="J30" s="229"/>
      <c r="K30" s="228"/>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row>
    <row r="31" spans="1:36" s="225" customFormat="1" ht="86.25" customHeight="1" x14ac:dyDescent="0.2">
      <c r="A31" s="231"/>
      <c r="B31" s="355" t="s">
        <v>1320</v>
      </c>
      <c r="C31" s="224" t="s">
        <v>925</v>
      </c>
      <c r="D31" s="224" t="s">
        <v>943</v>
      </c>
      <c r="E31" s="358" t="s">
        <v>1321</v>
      </c>
      <c r="F31" s="222" t="s">
        <v>1322</v>
      </c>
      <c r="G31" s="228"/>
      <c r="H31" s="228"/>
      <c r="I31" s="230"/>
      <c r="J31" s="229"/>
      <c r="K31" s="228"/>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row>
    <row r="32" spans="1:36" s="219" customFormat="1" ht="117.75" customHeight="1" x14ac:dyDescent="0.2">
      <c r="A32" s="359"/>
      <c r="B32" s="355" t="s">
        <v>1226</v>
      </c>
      <c r="C32" s="224" t="s">
        <v>877</v>
      </c>
      <c r="D32" s="356" t="s">
        <v>1227</v>
      </c>
      <c r="E32" s="358" t="s">
        <v>1228</v>
      </c>
      <c r="F32" s="223" t="s">
        <v>930</v>
      </c>
      <c r="G32" s="228"/>
      <c r="H32" s="228"/>
      <c r="I32" s="361"/>
      <c r="J32" s="362"/>
      <c r="K32" s="36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row>
    <row r="33" spans="1:36" s="219" customFormat="1" ht="147.75" customHeight="1" x14ac:dyDescent="0.2">
      <c r="A33" s="359"/>
      <c r="B33" s="355" t="s">
        <v>1204</v>
      </c>
      <c r="C33" s="224" t="s">
        <v>926</v>
      </c>
      <c r="D33" s="356" t="s">
        <v>1205</v>
      </c>
      <c r="E33" s="358" t="s">
        <v>1354</v>
      </c>
      <c r="F33" s="223" t="s">
        <v>930</v>
      </c>
      <c r="G33" s="228"/>
      <c r="H33" s="228"/>
      <c r="I33" s="361"/>
      <c r="J33" s="362"/>
      <c r="K33" s="36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row>
    <row r="34" spans="1:36" s="219" customFormat="1" ht="93.75" customHeight="1" x14ac:dyDescent="0.2">
      <c r="A34" s="359"/>
      <c r="B34" s="355" t="s">
        <v>1174</v>
      </c>
      <c r="C34" s="224" t="s">
        <v>877</v>
      </c>
      <c r="D34" s="356" t="s">
        <v>1161</v>
      </c>
      <c r="E34" s="358" t="s">
        <v>1175</v>
      </c>
      <c r="F34" s="223" t="s">
        <v>930</v>
      </c>
      <c r="G34" s="228"/>
      <c r="H34" s="228"/>
      <c r="I34" s="361"/>
      <c r="J34" s="362"/>
      <c r="K34" s="36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row>
    <row r="35" spans="1:36" s="219" customFormat="1" ht="93.75" customHeight="1" x14ac:dyDescent="0.2">
      <c r="A35" s="359"/>
      <c r="B35" s="355" t="s">
        <v>1160</v>
      </c>
      <c r="C35" s="224" t="s">
        <v>877</v>
      </c>
      <c r="D35" s="356" t="s">
        <v>1161</v>
      </c>
      <c r="E35" s="358" t="s">
        <v>1162</v>
      </c>
      <c r="F35" s="223" t="s">
        <v>930</v>
      </c>
      <c r="G35" s="228"/>
      <c r="H35" s="228"/>
      <c r="I35" s="361"/>
      <c r="J35" s="362"/>
      <c r="K35" s="36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row>
    <row r="36" spans="1:36" s="219" customFormat="1" ht="93.75" customHeight="1" x14ac:dyDescent="0.2">
      <c r="A36" s="359"/>
      <c r="B36" s="355" t="s">
        <v>1147</v>
      </c>
      <c r="C36" s="224" t="s">
        <v>925</v>
      </c>
      <c r="D36" s="356">
        <v>41603</v>
      </c>
      <c r="E36" s="358" t="s">
        <v>1164</v>
      </c>
      <c r="F36" s="222" t="s">
        <v>1148</v>
      </c>
      <c r="G36" s="228"/>
      <c r="H36" s="228"/>
      <c r="I36" s="361"/>
      <c r="J36" s="362"/>
      <c r="K36" s="36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row>
    <row r="37" spans="1:36" s="219" customFormat="1" ht="93.75" customHeight="1" x14ac:dyDescent="0.2">
      <c r="A37" s="359"/>
      <c r="B37" s="355" t="s">
        <v>1145</v>
      </c>
      <c r="C37" s="224" t="s">
        <v>877</v>
      </c>
      <c r="D37" s="356">
        <v>41597</v>
      </c>
      <c r="E37" s="358" t="s">
        <v>1146</v>
      </c>
      <c r="F37" s="223" t="s">
        <v>930</v>
      </c>
      <c r="G37" s="228"/>
      <c r="H37" s="228"/>
      <c r="I37" s="361"/>
      <c r="J37" s="362"/>
      <c r="K37" s="36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row>
    <row r="38" spans="1:36" s="219" customFormat="1" ht="93.75" customHeight="1" x14ac:dyDescent="0.2">
      <c r="A38" s="359"/>
      <c r="B38" s="355" t="s">
        <v>1141</v>
      </c>
      <c r="C38" s="224" t="s">
        <v>877</v>
      </c>
      <c r="D38" s="356">
        <v>41606</v>
      </c>
      <c r="E38" s="358" t="s">
        <v>1140</v>
      </c>
      <c r="F38" s="468" t="s">
        <v>931</v>
      </c>
      <c r="G38" s="228"/>
      <c r="H38" s="228"/>
      <c r="I38" s="361"/>
      <c r="J38" s="362"/>
      <c r="K38" s="36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row>
    <row r="39" spans="1:36" ht="15" customHeight="1" thickBot="1" x14ac:dyDescent="0.25">
      <c r="A39" s="216"/>
      <c r="B39" s="465"/>
      <c r="C39" s="218"/>
      <c r="D39" s="217"/>
      <c r="E39" s="467"/>
      <c r="F39" s="466"/>
      <c r="G39" s="228"/>
      <c r="H39" s="228"/>
      <c r="I39" s="215"/>
      <c r="J39" s="215"/>
      <c r="K39" s="215"/>
      <c r="L39" s="215"/>
      <c r="M39" s="215"/>
      <c r="N39" s="215"/>
      <c r="O39" s="215"/>
      <c r="P39" s="215"/>
      <c r="Q39" s="215"/>
      <c r="R39" s="215"/>
      <c r="S39" s="215"/>
    </row>
    <row r="40" spans="1:36" x14ac:dyDescent="0.2">
      <c r="A40" s="216"/>
      <c r="B40" s="215"/>
      <c r="C40" s="215"/>
      <c r="D40" s="215"/>
      <c r="E40" s="215"/>
      <c r="F40" s="215"/>
      <c r="G40" s="228"/>
      <c r="H40" s="228"/>
      <c r="I40" s="215"/>
      <c r="J40" s="215"/>
      <c r="K40" s="215"/>
      <c r="L40" s="215"/>
      <c r="M40" s="215"/>
      <c r="N40" s="215"/>
      <c r="O40" s="215"/>
      <c r="P40" s="215"/>
      <c r="Q40" s="215"/>
      <c r="R40" s="215"/>
      <c r="S40" s="215"/>
      <c r="T40" s="215"/>
      <c r="U40" s="215"/>
    </row>
    <row r="41" spans="1:36" x14ac:dyDescent="0.2">
      <c r="A41" s="216"/>
      <c r="B41" s="215"/>
      <c r="C41" s="215"/>
      <c r="D41" s="215"/>
      <c r="E41" s="215"/>
      <c r="F41" s="215"/>
      <c r="G41" s="228"/>
      <c r="H41" s="228"/>
      <c r="I41" s="215"/>
      <c r="J41" s="215"/>
      <c r="K41" s="215"/>
      <c r="L41" s="215"/>
      <c r="M41" s="215"/>
      <c r="N41" s="215"/>
      <c r="O41" s="215"/>
      <c r="P41" s="215"/>
      <c r="Q41" s="215"/>
      <c r="R41" s="215"/>
      <c r="S41" s="215"/>
      <c r="T41" s="215"/>
      <c r="U41" s="215"/>
    </row>
    <row r="42" spans="1:36" x14ac:dyDescent="0.2">
      <c r="A42" s="216"/>
      <c r="B42" s="215"/>
      <c r="C42" s="215"/>
      <c r="D42" s="215"/>
      <c r="E42" s="215"/>
      <c r="F42" s="215"/>
      <c r="G42" s="228"/>
      <c r="H42" s="228"/>
      <c r="I42" s="215"/>
      <c r="J42" s="215"/>
      <c r="K42" s="215"/>
      <c r="L42" s="215"/>
      <c r="M42" s="215"/>
      <c r="N42" s="215"/>
      <c r="O42" s="215"/>
      <c r="P42" s="215"/>
      <c r="Q42" s="215"/>
      <c r="R42" s="215"/>
      <c r="S42" s="215"/>
      <c r="T42" s="215"/>
      <c r="U42" s="215"/>
    </row>
    <row r="43" spans="1:36" x14ac:dyDescent="0.2">
      <c r="A43" s="216"/>
      <c r="B43" s="215"/>
      <c r="C43" s="215"/>
      <c r="D43" s="215"/>
      <c r="E43" s="215"/>
      <c r="F43" s="215"/>
      <c r="G43" s="228"/>
      <c r="H43" s="228"/>
      <c r="I43" s="215"/>
      <c r="J43" s="215"/>
      <c r="K43" s="215"/>
      <c r="L43" s="215"/>
      <c r="M43" s="215"/>
      <c r="N43" s="215"/>
      <c r="O43" s="215"/>
      <c r="P43" s="215"/>
      <c r="Q43" s="215"/>
      <c r="R43" s="215"/>
      <c r="S43" s="215"/>
      <c r="T43" s="215"/>
      <c r="U43" s="215"/>
    </row>
    <row r="44" spans="1:36" x14ac:dyDescent="0.2">
      <c r="A44" s="216"/>
      <c r="B44" s="215"/>
      <c r="C44" s="215"/>
      <c r="D44" s="215"/>
      <c r="E44" s="215"/>
      <c r="F44" s="215"/>
      <c r="G44" s="228"/>
      <c r="H44" s="228"/>
      <c r="I44" s="215"/>
      <c r="J44" s="215"/>
      <c r="K44" s="215"/>
      <c r="L44" s="215"/>
      <c r="M44" s="215"/>
      <c r="N44" s="215"/>
      <c r="O44" s="215"/>
      <c r="P44" s="215"/>
      <c r="Q44" s="215"/>
      <c r="R44" s="215"/>
      <c r="S44" s="215"/>
      <c r="T44" s="215"/>
      <c r="U44" s="215"/>
    </row>
    <row r="45" spans="1:36" x14ac:dyDescent="0.2">
      <c r="A45" s="216"/>
      <c r="B45" s="215"/>
      <c r="C45" s="215"/>
      <c r="D45" s="215"/>
      <c r="E45" s="215"/>
      <c r="F45" s="215"/>
      <c r="G45" s="228"/>
      <c r="H45" s="228"/>
      <c r="I45" s="215"/>
      <c r="J45" s="215"/>
      <c r="K45" s="215"/>
      <c r="L45" s="215"/>
      <c r="M45" s="215"/>
      <c r="N45" s="215"/>
      <c r="O45" s="215"/>
      <c r="P45" s="215"/>
      <c r="Q45" s="215"/>
      <c r="R45" s="215"/>
      <c r="S45" s="215"/>
      <c r="T45" s="215"/>
      <c r="U45" s="215"/>
    </row>
    <row r="46" spans="1:36" x14ac:dyDescent="0.2">
      <c r="A46" s="216"/>
      <c r="B46" s="215"/>
      <c r="C46" s="215"/>
      <c r="D46" s="215"/>
      <c r="E46" s="215"/>
      <c r="F46" s="215"/>
      <c r="G46" s="228"/>
      <c r="H46" s="228"/>
      <c r="I46" s="215"/>
      <c r="J46" s="215"/>
      <c r="K46" s="215"/>
      <c r="L46" s="215"/>
      <c r="M46" s="215"/>
      <c r="N46" s="215"/>
      <c r="O46" s="215"/>
      <c r="P46" s="215"/>
      <c r="Q46" s="215"/>
      <c r="R46" s="215"/>
      <c r="S46" s="215"/>
      <c r="T46" s="215"/>
      <c r="U46" s="215"/>
    </row>
    <row r="47" spans="1:36" x14ac:dyDescent="0.2">
      <c r="A47" s="216"/>
      <c r="B47" s="215"/>
      <c r="C47" s="215"/>
      <c r="D47" s="215"/>
      <c r="E47" s="215"/>
      <c r="F47" s="215"/>
      <c r="G47" s="228"/>
      <c r="H47" s="228"/>
      <c r="I47" s="215"/>
      <c r="J47" s="215"/>
      <c r="K47" s="215"/>
      <c r="L47" s="215"/>
      <c r="M47" s="215"/>
      <c r="N47" s="215"/>
      <c r="O47" s="215"/>
      <c r="P47" s="215"/>
      <c r="Q47" s="215"/>
      <c r="R47" s="215"/>
      <c r="S47" s="215"/>
      <c r="T47" s="215"/>
      <c r="U47" s="215"/>
    </row>
    <row r="48" spans="1:36" x14ac:dyDescent="0.2">
      <c r="A48" s="216"/>
      <c r="B48" s="215"/>
      <c r="C48" s="215"/>
      <c r="D48" s="215"/>
      <c r="E48" s="215"/>
      <c r="F48" s="215"/>
      <c r="G48" s="228"/>
      <c r="H48" s="228"/>
      <c r="I48" s="215"/>
      <c r="J48" s="215"/>
      <c r="K48" s="215"/>
      <c r="L48" s="215"/>
      <c r="M48" s="215"/>
      <c r="N48" s="215"/>
      <c r="O48" s="215"/>
      <c r="P48" s="215"/>
      <c r="Q48" s="215"/>
      <c r="R48" s="215"/>
      <c r="S48" s="215"/>
      <c r="T48" s="215"/>
      <c r="U48" s="215"/>
    </row>
    <row r="49" spans="1:21" x14ac:dyDescent="0.2">
      <c r="A49" s="216"/>
      <c r="B49" s="215"/>
      <c r="C49" s="215"/>
      <c r="D49" s="215"/>
      <c r="E49" s="215"/>
      <c r="F49" s="215"/>
      <c r="G49" s="228"/>
      <c r="H49" s="228"/>
      <c r="I49" s="215"/>
      <c r="J49" s="215"/>
      <c r="K49" s="215"/>
      <c r="L49" s="215"/>
      <c r="M49" s="215"/>
      <c r="N49" s="215"/>
      <c r="O49" s="215"/>
      <c r="P49" s="215"/>
      <c r="Q49" s="215"/>
      <c r="R49" s="215"/>
      <c r="S49" s="215"/>
      <c r="T49" s="215"/>
      <c r="U49" s="215"/>
    </row>
    <row r="50" spans="1:21" x14ac:dyDescent="0.2">
      <c r="A50" s="216"/>
      <c r="B50" s="215"/>
      <c r="C50" s="215"/>
      <c r="D50" s="215"/>
      <c r="E50" s="215"/>
      <c r="F50" s="215"/>
      <c r="G50" s="228"/>
      <c r="H50" s="228"/>
      <c r="I50" s="215"/>
      <c r="J50" s="215"/>
      <c r="K50" s="215"/>
      <c r="L50" s="215"/>
      <c r="M50" s="215"/>
      <c r="N50" s="215"/>
      <c r="O50" s="215"/>
      <c r="P50" s="215"/>
      <c r="Q50" s="215"/>
      <c r="R50" s="215"/>
      <c r="S50" s="215"/>
      <c r="T50" s="215"/>
      <c r="U50" s="215"/>
    </row>
    <row r="51" spans="1:21" x14ac:dyDescent="0.2">
      <c r="A51" s="216"/>
      <c r="B51" s="215"/>
      <c r="C51" s="215"/>
      <c r="D51" s="215"/>
      <c r="E51" s="215"/>
      <c r="F51" s="215"/>
      <c r="G51" s="228"/>
      <c r="H51" s="228"/>
      <c r="I51" s="215"/>
      <c r="J51" s="215"/>
      <c r="K51" s="215"/>
      <c r="L51" s="215"/>
      <c r="M51" s="215"/>
      <c r="N51" s="215"/>
      <c r="O51" s="215"/>
      <c r="P51" s="215"/>
      <c r="Q51" s="215"/>
      <c r="R51" s="215"/>
      <c r="S51" s="215"/>
      <c r="T51" s="215"/>
      <c r="U51" s="215"/>
    </row>
    <row r="52" spans="1:21" x14ac:dyDescent="0.2">
      <c r="A52" s="216"/>
      <c r="B52" s="215"/>
      <c r="C52" s="215"/>
      <c r="D52" s="215"/>
      <c r="E52" s="215"/>
      <c r="F52" s="215"/>
      <c r="G52" s="228"/>
      <c r="H52" s="228"/>
      <c r="I52" s="215"/>
      <c r="J52" s="215"/>
      <c r="K52" s="215"/>
      <c r="L52" s="215"/>
      <c r="M52" s="215"/>
      <c r="N52" s="215"/>
      <c r="O52" s="215"/>
      <c r="P52" s="215"/>
      <c r="Q52" s="215"/>
      <c r="R52" s="215"/>
      <c r="S52" s="215"/>
      <c r="T52" s="215"/>
      <c r="U52" s="215"/>
    </row>
    <row r="53" spans="1:21" x14ac:dyDescent="0.2">
      <c r="A53" s="216"/>
      <c r="B53" s="215"/>
      <c r="C53" s="215"/>
      <c r="D53" s="215"/>
      <c r="E53" s="215"/>
      <c r="F53" s="215"/>
      <c r="G53" s="228"/>
      <c r="H53" s="228"/>
      <c r="I53" s="215"/>
      <c r="J53" s="215"/>
      <c r="K53" s="215"/>
      <c r="L53" s="215"/>
      <c r="M53" s="215"/>
      <c r="N53" s="215"/>
      <c r="O53" s="215"/>
      <c r="P53" s="215"/>
      <c r="Q53" s="215"/>
      <c r="R53" s="215"/>
      <c r="S53" s="215"/>
      <c r="T53" s="215"/>
      <c r="U53" s="215"/>
    </row>
    <row r="54" spans="1:21" x14ac:dyDescent="0.2">
      <c r="A54" s="216"/>
      <c r="B54" s="215"/>
      <c r="C54" s="215"/>
      <c r="D54" s="215"/>
      <c r="E54" s="215"/>
      <c r="F54" s="215"/>
      <c r="G54" s="228"/>
      <c r="H54" s="228"/>
      <c r="I54" s="215"/>
      <c r="J54" s="215"/>
      <c r="K54" s="215"/>
      <c r="L54" s="215"/>
      <c r="M54" s="215"/>
      <c r="N54" s="215"/>
      <c r="O54" s="215"/>
      <c r="P54" s="215"/>
      <c r="Q54" s="215"/>
      <c r="R54" s="215"/>
      <c r="S54" s="215"/>
      <c r="T54" s="215"/>
      <c r="U54" s="215"/>
    </row>
    <row r="55" spans="1:21" x14ac:dyDescent="0.2">
      <c r="A55" s="216"/>
      <c r="B55" s="215"/>
      <c r="C55" s="215"/>
      <c r="D55" s="215"/>
      <c r="E55" s="215"/>
      <c r="F55" s="215"/>
      <c r="G55" s="228"/>
      <c r="H55" s="228"/>
      <c r="I55" s="215"/>
      <c r="J55" s="215"/>
      <c r="K55" s="215"/>
      <c r="L55" s="215"/>
      <c r="M55" s="215"/>
      <c r="N55" s="215"/>
      <c r="O55" s="215"/>
      <c r="P55" s="215"/>
      <c r="Q55" s="215"/>
      <c r="R55" s="215"/>
      <c r="S55" s="215"/>
      <c r="T55" s="215"/>
      <c r="U55" s="215"/>
    </row>
    <row r="56" spans="1:21" x14ac:dyDescent="0.2">
      <c r="A56" s="216"/>
      <c r="B56" s="215"/>
      <c r="C56" s="215"/>
      <c r="D56" s="215"/>
      <c r="E56" s="215"/>
      <c r="F56" s="215"/>
      <c r="G56" s="228"/>
      <c r="H56" s="228"/>
      <c r="I56" s="215"/>
      <c r="J56" s="215"/>
      <c r="K56" s="215"/>
      <c r="L56" s="215"/>
      <c r="M56" s="215"/>
      <c r="N56" s="215"/>
      <c r="O56" s="215"/>
      <c r="P56" s="215"/>
      <c r="Q56" s="215"/>
      <c r="R56" s="215"/>
      <c r="S56" s="215"/>
      <c r="T56" s="215"/>
      <c r="U56" s="215"/>
    </row>
    <row r="57" spans="1:21" x14ac:dyDescent="0.2">
      <c r="A57" s="216"/>
      <c r="B57" s="215"/>
      <c r="C57" s="215"/>
      <c r="D57" s="215"/>
      <c r="E57" s="215"/>
      <c r="F57" s="215"/>
      <c r="G57" s="228"/>
      <c r="H57" s="228"/>
      <c r="I57" s="215"/>
      <c r="J57" s="215"/>
      <c r="K57" s="215"/>
      <c r="L57" s="215"/>
      <c r="M57" s="215"/>
      <c r="N57" s="215"/>
      <c r="O57" s="215"/>
      <c r="P57" s="215"/>
      <c r="Q57" s="215"/>
      <c r="R57" s="215"/>
      <c r="S57" s="215"/>
      <c r="T57" s="215"/>
      <c r="U57" s="215"/>
    </row>
    <row r="58" spans="1:21" x14ac:dyDescent="0.2">
      <c r="A58" s="216"/>
      <c r="B58" s="215"/>
      <c r="C58" s="215"/>
      <c r="D58" s="215"/>
      <c r="E58" s="215"/>
      <c r="F58" s="215"/>
      <c r="G58" s="228"/>
      <c r="H58" s="228"/>
      <c r="I58" s="215"/>
      <c r="J58" s="215"/>
      <c r="K58" s="215"/>
      <c r="L58" s="215"/>
      <c r="M58" s="215"/>
      <c r="N58" s="215"/>
      <c r="O58" s="215"/>
      <c r="P58" s="215"/>
      <c r="Q58" s="215"/>
      <c r="R58" s="215"/>
      <c r="S58" s="215"/>
      <c r="T58" s="215"/>
      <c r="U58" s="215"/>
    </row>
    <row r="59" spans="1:21" x14ac:dyDescent="0.2">
      <c r="A59" s="216"/>
      <c r="B59" s="215"/>
      <c r="C59" s="215"/>
      <c r="D59" s="215"/>
      <c r="E59" s="215"/>
      <c r="F59" s="215"/>
      <c r="G59" s="228"/>
      <c r="H59" s="228"/>
      <c r="I59" s="215"/>
      <c r="J59" s="215"/>
      <c r="K59" s="215"/>
      <c r="L59" s="215"/>
      <c r="M59" s="215"/>
      <c r="N59" s="215"/>
      <c r="O59" s="215"/>
      <c r="P59" s="215"/>
      <c r="Q59" s="215"/>
      <c r="R59" s="215"/>
      <c r="S59" s="215"/>
      <c r="T59" s="215"/>
      <c r="U59" s="215"/>
    </row>
    <row r="60" spans="1:21" x14ac:dyDescent="0.2">
      <c r="A60" s="216"/>
      <c r="B60" s="215"/>
      <c r="C60" s="215"/>
      <c r="D60" s="215"/>
      <c r="E60" s="215"/>
      <c r="F60" s="215"/>
      <c r="G60" s="228"/>
      <c r="H60" s="228"/>
      <c r="I60" s="215"/>
      <c r="J60" s="215"/>
      <c r="K60" s="215"/>
      <c r="L60" s="215"/>
      <c r="M60" s="215"/>
      <c r="N60" s="215"/>
      <c r="O60" s="215"/>
      <c r="P60" s="215"/>
      <c r="Q60" s="215"/>
      <c r="R60" s="215"/>
      <c r="S60" s="215"/>
      <c r="T60" s="215"/>
      <c r="U60" s="215"/>
    </row>
    <row r="61" spans="1:21" x14ac:dyDescent="0.2">
      <c r="A61" s="216"/>
      <c r="B61" s="215"/>
      <c r="C61" s="215"/>
      <c r="D61" s="215"/>
      <c r="E61" s="215"/>
      <c r="F61" s="215"/>
      <c r="G61" s="228"/>
      <c r="H61" s="228"/>
      <c r="I61" s="215"/>
      <c r="J61" s="215"/>
      <c r="K61" s="215"/>
      <c r="L61" s="215"/>
      <c r="M61" s="215"/>
      <c r="N61" s="215"/>
      <c r="O61" s="215"/>
      <c r="P61" s="215"/>
      <c r="Q61" s="215"/>
      <c r="R61" s="215"/>
      <c r="S61" s="215"/>
      <c r="T61" s="215"/>
      <c r="U61" s="215"/>
    </row>
    <row r="62" spans="1:21" x14ac:dyDescent="0.2">
      <c r="A62" s="216"/>
      <c r="B62" s="215"/>
      <c r="C62" s="215"/>
      <c r="D62" s="215"/>
      <c r="E62" s="215"/>
      <c r="F62" s="215"/>
      <c r="G62" s="228"/>
      <c r="H62" s="228"/>
      <c r="I62" s="215"/>
      <c r="J62" s="215"/>
      <c r="K62" s="215"/>
      <c r="L62" s="215"/>
      <c r="M62" s="215"/>
      <c r="N62" s="215"/>
      <c r="O62" s="215"/>
      <c r="P62" s="215"/>
      <c r="Q62" s="215"/>
      <c r="R62" s="215"/>
      <c r="S62" s="215"/>
      <c r="T62" s="215"/>
      <c r="U62" s="215"/>
    </row>
    <row r="63" spans="1:21" x14ac:dyDescent="0.2">
      <c r="A63" s="216"/>
      <c r="B63" s="215"/>
      <c r="C63" s="215"/>
      <c r="D63" s="215"/>
      <c r="E63" s="215"/>
      <c r="F63" s="215"/>
      <c r="G63" s="228"/>
      <c r="H63" s="228"/>
      <c r="I63" s="215"/>
      <c r="J63" s="215"/>
      <c r="K63" s="215"/>
      <c r="L63" s="215"/>
      <c r="M63" s="215"/>
      <c r="N63" s="215"/>
      <c r="O63" s="215"/>
      <c r="P63" s="215"/>
      <c r="Q63" s="215"/>
      <c r="R63" s="215"/>
      <c r="S63" s="215"/>
      <c r="T63" s="215"/>
      <c r="U63" s="215"/>
    </row>
    <row r="64" spans="1:21" x14ac:dyDescent="0.2">
      <c r="A64" s="216"/>
      <c r="B64" s="215"/>
      <c r="C64" s="215"/>
      <c r="D64" s="215"/>
      <c r="E64" s="215"/>
      <c r="F64" s="215"/>
      <c r="G64" s="228"/>
      <c r="H64" s="228"/>
      <c r="I64" s="215"/>
      <c r="J64" s="215"/>
      <c r="K64" s="215"/>
      <c r="L64" s="215"/>
      <c r="M64" s="215"/>
      <c r="N64" s="215"/>
      <c r="O64" s="215"/>
      <c r="P64" s="215"/>
      <c r="Q64" s="215"/>
      <c r="R64" s="215"/>
      <c r="S64" s="215"/>
      <c r="T64" s="215"/>
      <c r="U64" s="215"/>
    </row>
    <row r="65" spans="1:21" x14ac:dyDescent="0.2">
      <c r="A65" s="216"/>
      <c r="B65" s="215"/>
      <c r="C65" s="215"/>
      <c r="D65" s="215"/>
      <c r="E65" s="215"/>
      <c r="F65" s="215"/>
      <c r="G65" s="228"/>
      <c r="H65" s="228"/>
      <c r="I65" s="215"/>
      <c r="J65" s="215"/>
      <c r="K65" s="215"/>
      <c r="L65" s="215"/>
      <c r="M65" s="215"/>
      <c r="N65" s="215"/>
      <c r="O65" s="215"/>
      <c r="P65" s="215"/>
      <c r="Q65" s="215"/>
      <c r="R65" s="215"/>
      <c r="S65" s="215"/>
      <c r="T65" s="215"/>
      <c r="U65" s="215"/>
    </row>
    <row r="66" spans="1:21" x14ac:dyDescent="0.2">
      <c r="A66" s="216"/>
      <c r="B66" s="215"/>
      <c r="C66" s="215"/>
      <c r="D66" s="215"/>
      <c r="E66" s="215"/>
      <c r="F66" s="215"/>
      <c r="G66" s="228"/>
      <c r="H66" s="228"/>
      <c r="I66" s="215"/>
      <c r="J66" s="215"/>
      <c r="K66" s="215"/>
      <c r="L66" s="215"/>
      <c r="M66" s="215"/>
      <c r="N66" s="215"/>
      <c r="O66" s="215"/>
      <c r="P66" s="215"/>
      <c r="Q66" s="215"/>
      <c r="R66" s="215"/>
      <c r="S66" s="215"/>
      <c r="T66" s="215"/>
      <c r="U66" s="215"/>
    </row>
    <row r="67" spans="1:21" x14ac:dyDescent="0.2">
      <c r="A67" s="216"/>
      <c r="B67" s="215"/>
      <c r="C67" s="215"/>
      <c r="D67" s="215"/>
      <c r="E67" s="215"/>
      <c r="F67" s="215"/>
      <c r="G67" s="228"/>
      <c r="H67" s="228"/>
      <c r="I67" s="215"/>
      <c r="J67" s="215"/>
      <c r="K67" s="215"/>
      <c r="L67" s="215"/>
      <c r="M67" s="215"/>
      <c r="N67" s="215"/>
      <c r="O67" s="215"/>
      <c r="P67" s="215"/>
      <c r="Q67" s="215"/>
      <c r="R67" s="215"/>
      <c r="S67" s="215"/>
      <c r="T67" s="215"/>
      <c r="U67" s="215"/>
    </row>
    <row r="68" spans="1:21" x14ac:dyDescent="0.2">
      <c r="A68" s="216"/>
      <c r="B68" s="215"/>
      <c r="C68" s="215"/>
      <c r="D68" s="215"/>
      <c r="E68" s="215"/>
      <c r="F68" s="215"/>
      <c r="G68" s="228"/>
      <c r="H68" s="228"/>
      <c r="I68" s="215"/>
      <c r="J68" s="215"/>
      <c r="K68" s="215"/>
      <c r="L68" s="215"/>
      <c r="M68" s="215"/>
      <c r="N68" s="215"/>
      <c r="O68" s="215"/>
      <c r="P68" s="215"/>
      <c r="Q68" s="215"/>
      <c r="R68" s="215"/>
      <c r="S68" s="215"/>
      <c r="T68" s="215"/>
      <c r="U68" s="215"/>
    </row>
    <row r="69" spans="1:21" x14ac:dyDescent="0.2">
      <c r="A69" s="216"/>
      <c r="B69" s="215"/>
      <c r="C69" s="215"/>
      <c r="D69" s="215"/>
      <c r="E69" s="215"/>
      <c r="F69" s="215"/>
      <c r="G69" s="228"/>
      <c r="H69" s="228"/>
      <c r="I69" s="215"/>
      <c r="J69" s="215"/>
      <c r="K69" s="215"/>
      <c r="L69" s="215"/>
      <c r="M69" s="215"/>
      <c r="N69" s="215"/>
      <c r="O69" s="215"/>
      <c r="P69" s="215"/>
      <c r="Q69" s="215"/>
      <c r="R69" s="215"/>
      <c r="S69" s="215"/>
      <c r="T69" s="215"/>
      <c r="U69" s="215"/>
    </row>
    <row r="70" spans="1:21" x14ac:dyDescent="0.2">
      <c r="A70" s="216"/>
      <c r="B70" s="215"/>
      <c r="C70" s="215"/>
      <c r="D70" s="215"/>
      <c r="E70" s="215"/>
      <c r="F70" s="215"/>
      <c r="G70" s="228"/>
      <c r="H70" s="228"/>
      <c r="I70" s="215"/>
      <c r="J70" s="215"/>
      <c r="K70" s="215"/>
      <c r="L70" s="215"/>
      <c r="M70" s="215"/>
      <c r="N70" s="215"/>
      <c r="O70" s="215"/>
      <c r="P70" s="215"/>
      <c r="Q70" s="215"/>
      <c r="R70" s="215"/>
      <c r="S70" s="215"/>
      <c r="T70" s="215"/>
      <c r="U70" s="215"/>
    </row>
    <row r="71" spans="1:21" x14ac:dyDescent="0.2">
      <c r="A71" s="216"/>
      <c r="B71" s="215"/>
      <c r="C71" s="215"/>
      <c r="D71" s="215"/>
      <c r="E71" s="215"/>
      <c r="F71" s="215"/>
      <c r="G71" s="228"/>
      <c r="H71" s="228"/>
      <c r="I71" s="215"/>
      <c r="J71" s="215"/>
      <c r="K71" s="215"/>
      <c r="L71" s="215"/>
      <c r="M71" s="215"/>
      <c r="N71" s="215"/>
      <c r="O71" s="215"/>
      <c r="P71" s="215"/>
      <c r="Q71" s="215"/>
      <c r="R71" s="215"/>
      <c r="S71" s="215"/>
      <c r="T71" s="215"/>
      <c r="U71" s="215"/>
    </row>
    <row r="72" spans="1:21" x14ac:dyDescent="0.2">
      <c r="A72" s="216"/>
      <c r="B72" s="215"/>
      <c r="C72" s="215"/>
      <c r="D72" s="215"/>
      <c r="E72" s="215"/>
      <c r="F72" s="215"/>
      <c r="G72" s="228"/>
      <c r="H72" s="228"/>
      <c r="I72" s="215"/>
      <c r="J72" s="215"/>
      <c r="K72" s="215"/>
      <c r="L72" s="215"/>
      <c r="M72" s="215"/>
      <c r="N72" s="215"/>
      <c r="O72" s="215"/>
      <c r="P72" s="215"/>
      <c r="Q72" s="215"/>
      <c r="R72" s="215"/>
      <c r="S72" s="215"/>
      <c r="T72" s="215"/>
      <c r="U72" s="215"/>
    </row>
    <row r="73" spans="1:21" x14ac:dyDescent="0.2">
      <c r="A73" s="216"/>
      <c r="B73" s="215"/>
      <c r="C73" s="215"/>
      <c r="D73" s="215"/>
      <c r="E73" s="215"/>
      <c r="F73" s="215"/>
      <c r="G73" s="228"/>
      <c r="H73" s="228"/>
      <c r="I73" s="215"/>
      <c r="J73" s="215"/>
      <c r="K73" s="215"/>
      <c r="L73" s="215"/>
      <c r="M73" s="215"/>
      <c r="N73" s="215"/>
      <c r="O73" s="215"/>
      <c r="P73" s="215"/>
      <c r="Q73" s="215"/>
      <c r="R73" s="215"/>
      <c r="S73" s="215"/>
      <c r="T73" s="215"/>
      <c r="U73" s="215"/>
    </row>
    <row r="74" spans="1:21" x14ac:dyDescent="0.2">
      <c r="A74" s="216"/>
      <c r="B74" s="215"/>
      <c r="C74" s="215"/>
      <c r="D74" s="215"/>
      <c r="E74" s="215"/>
      <c r="F74" s="215"/>
      <c r="G74" s="228"/>
      <c r="H74" s="228"/>
      <c r="I74" s="215"/>
      <c r="J74" s="215"/>
      <c r="K74" s="215"/>
      <c r="L74" s="215"/>
      <c r="M74" s="215"/>
      <c r="N74" s="215"/>
      <c r="O74" s="215"/>
      <c r="P74" s="215"/>
      <c r="Q74" s="215"/>
      <c r="R74" s="215"/>
      <c r="S74" s="215"/>
      <c r="T74" s="215"/>
      <c r="U74" s="215"/>
    </row>
    <row r="75" spans="1:21" x14ac:dyDescent="0.2">
      <c r="A75" s="216"/>
      <c r="B75" s="215"/>
      <c r="C75" s="215"/>
      <c r="D75" s="215"/>
      <c r="E75" s="215"/>
      <c r="F75" s="215"/>
      <c r="G75" s="228"/>
      <c r="H75" s="228"/>
      <c r="I75" s="215"/>
      <c r="J75" s="215"/>
      <c r="K75" s="215"/>
      <c r="L75" s="215"/>
      <c r="M75" s="215"/>
      <c r="N75" s="215"/>
      <c r="O75" s="215"/>
      <c r="P75" s="215"/>
      <c r="Q75" s="215"/>
      <c r="R75" s="215"/>
      <c r="S75" s="215"/>
      <c r="T75" s="215"/>
      <c r="U75" s="215"/>
    </row>
    <row r="76" spans="1:21" x14ac:dyDescent="0.2">
      <c r="A76" s="216"/>
      <c r="B76" s="215"/>
      <c r="C76" s="215"/>
      <c r="D76" s="215"/>
      <c r="E76" s="215"/>
      <c r="F76" s="215"/>
      <c r="G76" s="228"/>
      <c r="H76" s="228"/>
      <c r="I76" s="215"/>
      <c r="J76" s="215"/>
      <c r="K76" s="215"/>
      <c r="L76" s="215"/>
      <c r="M76" s="215"/>
      <c r="N76" s="215"/>
      <c r="O76" s="215"/>
      <c r="P76" s="215"/>
      <c r="Q76" s="215"/>
      <c r="R76" s="215"/>
      <c r="S76" s="215"/>
      <c r="T76" s="215"/>
      <c r="U76" s="215"/>
    </row>
    <row r="77" spans="1:21" x14ac:dyDescent="0.2">
      <c r="A77" s="216"/>
      <c r="B77" s="215"/>
      <c r="C77" s="215"/>
      <c r="D77" s="215"/>
      <c r="E77" s="215"/>
      <c r="F77" s="215"/>
      <c r="G77" s="228"/>
      <c r="H77" s="228"/>
      <c r="I77" s="215"/>
      <c r="J77" s="215"/>
      <c r="K77" s="215"/>
      <c r="L77" s="215"/>
      <c r="M77" s="215"/>
      <c r="N77" s="215"/>
      <c r="O77" s="215"/>
      <c r="P77" s="215"/>
      <c r="Q77" s="215"/>
      <c r="R77" s="215"/>
      <c r="S77" s="215"/>
      <c r="T77" s="215"/>
      <c r="U77" s="215"/>
    </row>
    <row r="78" spans="1:21" x14ac:dyDescent="0.2">
      <c r="A78" s="216"/>
      <c r="B78" s="215"/>
      <c r="C78" s="215"/>
      <c r="D78" s="215"/>
      <c r="E78" s="215"/>
      <c r="F78" s="215"/>
      <c r="G78" s="228"/>
      <c r="H78" s="228"/>
      <c r="I78" s="215"/>
      <c r="J78" s="215"/>
      <c r="K78" s="215"/>
      <c r="L78" s="215"/>
      <c r="M78" s="215"/>
      <c r="N78" s="215"/>
      <c r="O78" s="215"/>
      <c r="P78" s="215"/>
      <c r="Q78" s="215"/>
      <c r="R78" s="215"/>
      <c r="S78" s="215"/>
      <c r="T78" s="215"/>
      <c r="U78" s="215"/>
    </row>
    <row r="79" spans="1:21" x14ac:dyDescent="0.2">
      <c r="A79" s="216"/>
      <c r="B79" s="215"/>
      <c r="C79" s="215"/>
      <c r="D79" s="215"/>
      <c r="E79" s="215"/>
      <c r="F79" s="215"/>
      <c r="G79" s="228"/>
      <c r="H79" s="228"/>
      <c r="I79" s="215"/>
      <c r="J79" s="215"/>
      <c r="K79" s="215"/>
      <c r="L79" s="215"/>
      <c r="M79" s="215"/>
      <c r="N79" s="215"/>
      <c r="O79" s="215"/>
      <c r="P79" s="215"/>
      <c r="Q79" s="215"/>
      <c r="R79" s="215"/>
      <c r="S79" s="215"/>
      <c r="T79" s="215"/>
      <c r="U79" s="215"/>
    </row>
    <row r="80" spans="1:21" x14ac:dyDescent="0.2">
      <c r="A80" s="216"/>
      <c r="B80" s="215"/>
      <c r="C80" s="215"/>
      <c r="D80" s="215"/>
      <c r="E80" s="215"/>
      <c r="F80" s="215"/>
      <c r="G80" s="228"/>
      <c r="H80" s="228"/>
      <c r="I80" s="215"/>
      <c r="J80" s="215"/>
      <c r="K80" s="215"/>
      <c r="L80" s="215"/>
      <c r="M80" s="215"/>
      <c r="N80" s="215"/>
      <c r="O80" s="215"/>
      <c r="P80" s="215"/>
      <c r="Q80" s="215"/>
      <c r="R80" s="215"/>
      <c r="S80" s="215"/>
      <c r="T80" s="215"/>
      <c r="U80" s="215"/>
    </row>
    <row r="81" spans="1:21" x14ac:dyDescent="0.2">
      <c r="A81" s="216"/>
      <c r="B81" s="215"/>
      <c r="C81" s="215"/>
      <c r="D81" s="215"/>
      <c r="E81" s="215"/>
      <c r="F81" s="215"/>
      <c r="G81" s="228"/>
      <c r="H81" s="228"/>
      <c r="I81" s="215"/>
      <c r="J81" s="215"/>
      <c r="K81" s="215"/>
      <c r="L81" s="215"/>
      <c r="M81" s="215"/>
      <c r="N81" s="215"/>
      <c r="O81" s="215"/>
      <c r="P81" s="215"/>
      <c r="Q81" s="215"/>
      <c r="R81" s="215"/>
      <c r="S81" s="215"/>
      <c r="T81" s="215"/>
      <c r="U81" s="215"/>
    </row>
    <row r="82" spans="1:21" x14ac:dyDescent="0.2">
      <c r="A82" s="216"/>
      <c r="B82" s="215"/>
      <c r="C82" s="215"/>
      <c r="D82" s="215"/>
      <c r="E82" s="215"/>
      <c r="F82" s="215"/>
      <c r="G82" s="228"/>
      <c r="H82" s="228"/>
      <c r="I82" s="215"/>
      <c r="J82" s="215"/>
      <c r="K82" s="215"/>
      <c r="L82" s="215"/>
      <c r="M82" s="215"/>
      <c r="N82" s="215"/>
      <c r="O82" s="215"/>
      <c r="P82" s="215"/>
      <c r="Q82" s="215"/>
      <c r="R82" s="215"/>
      <c r="S82" s="215"/>
      <c r="T82" s="215"/>
      <c r="U82" s="215"/>
    </row>
    <row r="83" spans="1:21" x14ac:dyDescent="0.2">
      <c r="A83" s="216"/>
      <c r="B83" s="215"/>
      <c r="C83" s="215"/>
      <c r="D83" s="215"/>
      <c r="E83" s="215"/>
      <c r="F83" s="215"/>
      <c r="G83" s="228"/>
      <c r="H83" s="228"/>
      <c r="I83" s="215"/>
      <c r="J83" s="215"/>
      <c r="K83" s="215"/>
      <c r="L83" s="215"/>
      <c r="M83" s="215"/>
      <c r="N83" s="215"/>
      <c r="O83" s="215"/>
      <c r="P83" s="215"/>
      <c r="Q83" s="215"/>
      <c r="R83" s="215"/>
      <c r="S83" s="215"/>
      <c r="T83" s="215"/>
      <c r="U83" s="215"/>
    </row>
    <row r="84" spans="1:21" x14ac:dyDescent="0.2">
      <c r="A84" s="216"/>
      <c r="B84" s="215"/>
      <c r="C84" s="215"/>
      <c r="D84" s="215"/>
      <c r="E84" s="215"/>
      <c r="F84" s="215"/>
      <c r="G84" s="228"/>
      <c r="H84" s="228"/>
      <c r="I84" s="215"/>
      <c r="J84" s="215"/>
      <c r="K84" s="215"/>
      <c r="L84" s="215"/>
      <c r="M84" s="215"/>
      <c r="N84" s="215"/>
      <c r="O84" s="215"/>
      <c r="P84" s="215"/>
      <c r="Q84" s="215"/>
      <c r="R84" s="215"/>
      <c r="S84" s="215"/>
      <c r="T84" s="215"/>
      <c r="U84" s="215"/>
    </row>
    <row r="85" spans="1:21" x14ac:dyDescent="0.2">
      <c r="A85" s="216"/>
      <c r="B85" s="215"/>
      <c r="C85" s="215"/>
      <c r="D85" s="215"/>
      <c r="E85" s="215"/>
      <c r="F85" s="215"/>
      <c r="G85" s="228"/>
      <c r="H85" s="228"/>
      <c r="I85" s="215"/>
      <c r="J85" s="215"/>
      <c r="K85" s="215"/>
      <c r="L85" s="215"/>
      <c r="M85" s="215"/>
      <c r="N85" s="215"/>
      <c r="O85" s="215"/>
      <c r="P85" s="215"/>
      <c r="Q85" s="215"/>
      <c r="R85" s="215"/>
      <c r="S85" s="215"/>
      <c r="T85" s="215"/>
      <c r="U85" s="215"/>
    </row>
    <row r="86" spans="1:21" x14ac:dyDescent="0.2">
      <c r="A86" s="216"/>
      <c r="B86" s="215"/>
      <c r="C86" s="215"/>
      <c r="D86" s="215"/>
      <c r="E86" s="215"/>
      <c r="F86" s="215"/>
      <c r="G86" s="228"/>
      <c r="H86" s="228"/>
      <c r="I86" s="215"/>
      <c r="J86" s="215"/>
      <c r="K86" s="215"/>
      <c r="L86" s="215"/>
      <c r="M86" s="215"/>
      <c r="N86" s="215"/>
      <c r="O86" s="215"/>
      <c r="P86" s="215"/>
      <c r="Q86" s="215"/>
      <c r="R86" s="215"/>
      <c r="S86" s="215"/>
      <c r="T86" s="215"/>
      <c r="U86" s="215"/>
    </row>
    <row r="87" spans="1:21" x14ac:dyDescent="0.2">
      <c r="A87" s="216"/>
      <c r="B87" s="215"/>
      <c r="C87" s="215"/>
      <c r="D87" s="215"/>
      <c r="E87" s="215"/>
      <c r="F87" s="215"/>
      <c r="G87" s="228"/>
      <c r="H87" s="228"/>
      <c r="I87" s="215"/>
      <c r="J87" s="215"/>
      <c r="K87" s="215"/>
      <c r="L87" s="215"/>
      <c r="M87" s="215"/>
      <c r="N87" s="215"/>
      <c r="O87" s="215"/>
      <c r="P87" s="215"/>
      <c r="Q87" s="215"/>
      <c r="R87" s="215"/>
      <c r="S87" s="215"/>
      <c r="T87" s="215"/>
      <c r="U87" s="215"/>
    </row>
    <row r="88" spans="1:21" x14ac:dyDescent="0.2">
      <c r="A88" s="216"/>
      <c r="B88" s="215"/>
      <c r="C88" s="215"/>
      <c r="D88" s="215"/>
      <c r="E88" s="215"/>
      <c r="F88" s="215"/>
      <c r="G88" s="228"/>
      <c r="H88" s="228"/>
      <c r="I88" s="215"/>
      <c r="J88" s="215"/>
      <c r="K88" s="215"/>
      <c r="L88" s="215"/>
      <c r="M88" s="215"/>
      <c r="N88" s="215"/>
      <c r="O88" s="215"/>
      <c r="P88" s="215"/>
      <c r="Q88" s="215"/>
      <c r="R88" s="215"/>
      <c r="S88" s="215"/>
      <c r="T88" s="215"/>
      <c r="U88" s="215"/>
    </row>
    <row r="89" spans="1:21" x14ac:dyDescent="0.2">
      <c r="A89" s="216"/>
      <c r="B89" s="215"/>
      <c r="C89" s="215"/>
      <c r="D89" s="215"/>
      <c r="E89" s="215"/>
      <c r="F89" s="215"/>
      <c r="G89" s="215"/>
      <c r="H89" s="215"/>
      <c r="I89" s="215"/>
      <c r="J89" s="215"/>
      <c r="K89" s="215"/>
      <c r="L89" s="215"/>
      <c r="M89" s="215"/>
      <c r="N89" s="215"/>
      <c r="O89" s="215"/>
      <c r="P89" s="215"/>
      <c r="Q89" s="215"/>
      <c r="R89" s="215"/>
      <c r="S89" s="215"/>
      <c r="T89" s="215"/>
      <c r="U89" s="215"/>
    </row>
    <row r="90" spans="1:21" x14ac:dyDescent="0.2">
      <c r="A90" s="216"/>
      <c r="B90" s="215"/>
      <c r="C90" s="215"/>
      <c r="D90" s="215"/>
      <c r="E90" s="215"/>
      <c r="F90" s="215"/>
      <c r="G90" s="215"/>
      <c r="H90" s="215"/>
      <c r="I90" s="215"/>
      <c r="J90" s="215"/>
      <c r="K90" s="215"/>
      <c r="L90" s="215"/>
      <c r="M90" s="215"/>
      <c r="N90" s="215"/>
      <c r="O90" s="215"/>
      <c r="P90" s="215"/>
      <c r="Q90" s="215"/>
      <c r="R90" s="215"/>
      <c r="S90" s="215"/>
      <c r="T90" s="215"/>
      <c r="U90" s="215"/>
    </row>
    <row r="91" spans="1:21" x14ac:dyDescent="0.2">
      <c r="A91" s="216"/>
      <c r="B91" s="215"/>
      <c r="C91" s="215"/>
      <c r="D91" s="215"/>
      <c r="E91" s="215"/>
      <c r="F91" s="215"/>
      <c r="G91" s="215"/>
      <c r="H91" s="215"/>
      <c r="I91" s="215"/>
      <c r="J91" s="215"/>
      <c r="K91" s="215"/>
      <c r="L91" s="215"/>
      <c r="M91" s="215"/>
      <c r="N91" s="215"/>
      <c r="O91" s="215"/>
      <c r="P91" s="215"/>
      <c r="Q91" s="215"/>
      <c r="R91" s="215"/>
      <c r="S91" s="215"/>
      <c r="T91" s="215"/>
      <c r="U91" s="215"/>
    </row>
  </sheetData>
  <mergeCells count="2">
    <mergeCell ref="B2:F3"/>
    <mergeCell ref="B6:F6"/>
  </mergeCells>
  <hyperlinks>
    <hyperlink ref="F38" r:id="rId1"/>
    <hyperlink ref="F37" r:id="rId2"/>
    <hyperlink ref="F35" r:id="rId3"/>
    <hyperlink ref="F34" r:id="rId4"/>
    <hyperlink ref="F33" r:id="rId5"/>
    <hyperlink ref="F32" r:id="rId6"/>
    <hyperlink ref="F28" r:id="rId7"/>
    <hyperlink ref="F27" r:id="rId8"/>
    <hyperlink ref="F25" r:id="rId9"/>
    <hyperlink ref="F24" r:id="rId10"/>
    <hyperlink ref="F23" r:id="rId11"/>
    <hyperlink ref="F22" r:id="rId12"/>
    <hyperlink ref="F21" r:id="rId13"/>
    <hyperlink ref="F19" r:id="rId14" display="Click Here to Read Full Document"/>
    <hyperlink ref="F20" r:id="rId15"/>
    <hyperlink ref="F13" r:id="rId16"/>
    <hyperlink ref="F12" r:id="rId17"/>
    <hyperlink ref="F11" r:id="rId18"/>
    <hyperlink ref="F10" r:id="rId19"/>
    <hyperlink ref="F7" r:id="rId20"/>
    <hyperlink ref="F8" r:id="rId21"/>
    <hyperlink ref="F9" r:id="rId22"/>
    <hyperlink ref="F5" r:id="rId23"/>
  </hyperlinks>
  <pageMargins left="0.75" right="0.75" top="1" bottom="1" header="0.5" footer="0.5"/>
  <pageSetup orientation="portrait" verticalDpi="300" r:id="rId24"/>
  <headerFooter alignWithMargins="0"/>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sheetPr>
  <dimension ref="A1:BA2547"/>
  <sheetViews>
    <sheetView zoomScale="120" zoomScaleNormal="120" workbookViewId="0">
      <selection activeCell="N278" sqref="N278"/>
    </sheetView>
  </sheetViews>
  <sheetFormatPr baseColWidth="10" defaultColWidth="9" defaultRowHeight="15" x14ac:dyDescent="0.2"/>
  <cols>
    <col min="1" max="1" width="6" style="15" customWidth="1"/>
    <col min="2" max="2" width="17" style="15" customWidth="1"/>
    <col min="3" max="3" width="14.6640625" style="15" customWidth="1"/>
    <col min="4" max="4" width="11.5" style="15" customWidth="1"/>
    <col min="5" max="5" width="9.33203125" style="15" customWidth="1"/>
    <col min="6" max="6" width="9.5" style="15" customWidth="1"/>
    <col min="7" max="7" width="8.83203125" style="15" customWidth="1"/>
    <col min="8" max="8" width="9.33203125" style="15" customWidth="1"/>
    <col min="9" max="9" width="9.1640625" style="15" customWidth="1"/>
    <col min="10" max="10" width="9" style="15" customWidth="1"/>
    <col min="11" max="11" width="8.6640625" style="15" customWidth="1"/>
    <col min="12" max="13" width="9.33203125" style="15" customWidth="1"/>
    <col min="14" max="14" width="8.6640625" style="15" bestFit="1" customWidth="1"/>
    <col min="15" max="15" width="8" style="15" customWidth="1"/>
    <col min="16" max="16" width="8.83203125" style="15" customWidth="1"/>
    <col min="17" max="17" width="12" style="15" bestFit="1" customWidth="1"/>
    <col min="18" max="18" width="9.5" style="15" bestFit="1" customWidth="1"/>
    <col min="19" max="19" width="12" style="15" bestFit="1" customWidth="1"/>
    <col min="20" max="16384" width="9" style="15"/>
  </cols>
  <sheetData>
    <row r="1" spans="1:25" x14ac:dyDescent="0.2">
      <c r="A1" s="13"/>
      <c r="B1" s="1825" t="s">
        <v>10</v>
      </c>
      <c r="C1" s="13"/>
      <c r="D1" s="13"/>
      <c r="E1" s="13"/>
      <c r="F1" s="13"/>
      <c r="G1" s="13"/>
      <c r="H1" s="13"/>
      <c r="I1" s="13"/>
      <c r="J1" s="13"/>
      <c r="K1" s="13"/>
      <c r="L1" s="13"/>
      <c r="M1" s="13"/>
      <c r="N1" s="13"/>
      <c r="O1" s="13"/>
      <c r="P1" s="13"/>
      <c r="Q1" s="13"/>
      <c r="R1" s="13"/>
      <c r="S1" s="13"/>
      <c r="T1" s="13"/>
      <c r="U1" s="13"/>
      <c r="V1" s="13"/>
      <c r="W1" s="13"/>
      <c r="X1" s="13"/>
      <c r="Y1" s="13"/>
    </row>
    <row r="2" spans="1:25" ht="12" customHeight="1" x14ac:dyDescent="0.2">
      <c r="A2" s="13"/>
      <c r="B2" s="13"/>
      <c r="C2" s="13"/>
      <c r="D2" s="13"/>
      <c r="E2" s="13"/>
      <c r="F2" s="13"/>
      <c r="G2" s="13"/>
      <c r="H2" s="13"/>
      <c r="I2" s="13"/>
      <c r="J2" s="13"/>
      <c r="K2" s="13"/>
      <c r="L2" s="13"/>
      <c r="M2" s="13"/>
      <c r="N2" s="13"/>
      <c r="O2" s="13"/>
      <c r="P2" s="13"/>
      <c r="Q2" s="13"/>
      <c r="R2" s="13"/>
      <c r="S2" s="13"/>
      <c r="T2" s="13"/>
      <c r="U2" s="13"/>
      <c r="V2" s="13"/>
      <c r="W2" s="13"/>
      <c r="X2" s="13"/>
      <c r="Y2" s="13"/>
    </row>
    <row r="3" spans="1:25" ht="12" customHeight="1" x14ac:dyDescent="0.2">
      <c r="A3" s="13"/>
      <c r="C3" s="13"/>
      <c r="D3" s="13"/>
      <c r="E3" s="13"/>
      <c r="F3" s="13"/>
      <c r="G3" s="13"/>
      <c r="H3" s="13"/>
      <c r="I3" s="13"/>
      <c r="J3" s="13"/>
      <c r="K3" s="13"/>
      <c r="L3" s="13"/>
      <c r="M3" s="13"/>
      <c r="N3" s="13"/>
      <c r="O3" s="13"/>
      <c r="P3" s="13"/>
      <c r="Q3" s="13"/>
      <c r="R3" s="13"/>
      <c r="S3" s="13"/>
      <c r="T3" s="13"/>
      <c r="U3" s="13"/>
      <c r="V3" s="13"/>
      <c r="W3" s="13"/>
      <c r="X3" s="13"/>
      <c r="Y3" s="13"/>
    </row>
    <row r="4" spans="1:25" ht="12" customHeight="1" x14ac:dyDescent="0.2">
      <c r="A4" s="13"/>
      <c r="B4" s="13"/>
      <c r="C4" s="13"/>
      <c r="D4" s="13"/>
      <c r="E4" s="13"/>
      <c r="F4" s="13"/>
      <c r="G4" s="13"/>
      <c r="H4" s="13"/>
      <c r="I4" s="13"/>
      <c r="J4" s="13"/>
      <c r="K4" s="13"/>
      <c r="L4" s="13"/>
      <c r="M4" s="13"/>
      <c r="N4" s="13"/>
      <c r="O4" s="13"/>
      <c r="P4" s="13"/>
      <c r="Q4" s="13"/>
      <c r="R4" s="13"/>
      <c r="S4" s="13"/>
      <c r="T4" s="13"/>
      <c r="U4" s="13"/>
      <c r="V4" s="13"/>
      <c r="W4" s="13"/>
      <c r="X4" s="13"/>
      <c r="Y4" s="13"/>
    </row>
    <row r="5" spans="1:25" ht="7.5" customHeight="1" thickBot="1" x14ac:dyDescent="0.25">
      <c r="A5" s="13"/>
      <c r="B5" s="14"/>
      <c r="C5" s="14"/>
      <c r="D5" s="14"/>
      <c r="E5" s="14"/>
      <c r="F5" s="14"/>
      <c r="G5" s="14"/>
      <c r="H5" s="14"/>
      <c r="I5" s="14"/>
      <c r="J5" s="14"/>
      <c r="K5" s="14"/>
      <c r="L5" s="14"/>
      <c r="M5" s="14"/>
      <c r="N5" s="14"/>
      <c r="O5" s="14"/>
      <c r="P5" s="13"/>
      <c r="Q5" s="13"/>
      <c r="R5" s="13"/>
      <c r="S5" s="13"/>
      <c r="T5" s="13"/>
      <c r="U5" s="13"/>
      <c r="V5" s="13"/>
      <c r="W5" s="13"/>
      <c r="X5" s="13"/>
      <c r="Y5" s="13"/>
    </row>
    <row r="6" spans="1:25" ht="16" hidden="1" thickBot="1" x14ac:dyDescent="0.25">
      <c r="A6" s="13"/>
      <c r="B6" s="1826"/>
      <c r="C6" s="1436"/>
      <c r="D6" s="1436"/>
      <c r="E6" s="1436"/>
      <c r="F6" s="1436"/>
      <c r="G6" s="1436"/>
      <c r="H6" s="1746"/>
      <c r="I6" s="1436"/>
      <c r="J6" s="1436"/>
      <c r="K6" s="1436"/>
      <c r="L6" s="1746"/>
      <c r="M6" s="1746"/>
      <c r="N6" s="1746"/>
      <c r="O6" s="1746"/>
      <c r="P6" s="1436"/>
      <c r="Q6" s="13"/>
      <c r="R6" s="13"/>
      <c r="S6" s="13"/>
      <c r="T6" s="13"/>
      <c r="U6" s="13"/>
      <c r="V6" s="13"/>
      <c r="W6" s="13"/>
      <c r="X6" s="13"/>
      <c r="Y6" s="13"/>
    </row>
    <row r="7" spans="1:25" ht="29.25" hidden="1" customHeight="1" thickBot="1" x14ac:dyDescent="0.25">
      <c r="A7" s="13"/>
      <c r="B7" s="1826"/>
      <c r="C7" s="1436"/>
      <c r="D7" s="1436"/>
      <c r="E7" s="1436"/>
      <c r="F7" s="1436"/>
      <c r="G7" s="1436"/>
      <c r="H7" s="1746"/>
      <c r="I7" s="1436"/>
      <c r="J7" s="1436"/>
      <c r="K7" s="1436"/>
      <c r="L7" s="1746"/>
      <c r="M7" s="1746"/>
      <c r="N7" s="1746"/>
      <c r="O7" s="1746"/>
      <c r="P7" s="1436"/>
      <c r="Q7" s="13"/>
      <c r="R7" s="13"/>
      <c r="S7" s="13"/>
      <c r="T7" s="13"/>
      <c r="U7" s="13"/>
      <c r="V7" s="13"/>
      <c r="W7" s="13"/>
      <c r="X7" s="13"/>
      <c r="Y7" s="13"/>
    </row>
    <row r="8" spans="1:25" ht="15.75" customHeight="1" thickBot="1" x14ac:dyDescent="0.25">
      <c r="A8" s="13"/>
      <c r="B8" s="1827"/>
      <c r="C8" s="1828"/>
      <c r="D8" s="1829"/>
      <c r="E8" s="1830" t="s">
        <v>372</v>
      </c>
      <c r="F8" s="2965" t="s">
        <v>11</v>
      </c>
      <c r="G8" s="2966"/>
      <c r="H8" s="2966"/>
      <c r="I8" s="2966"/>
      <c r="J8" s="2967"/>
      <c r="K8" s="1831"/>
      <c r="L8" s="1828"/>
      <c r="M8" s="1828"/>
      <c r="N8" s="1832"/>
      <c r="O8" s="1746"/>
      <c r="P8" s="1436"/>
      <c r="Q8" s="13"/>
      <c r="R8" s="13"/>
      <c r="S8" s="13"/>
      <c r="T8" s="13"/>
      <c r="U8" s="13"/>
      <c r="V8" s="13"/>
      <c r="W8" s="13"/>
      <c r="X8" s="13"/>
      <c r="Y8" s="13"/>
    </row>
    <row r="9" spans="1:25" ht="15.75" customHeight="1" x14ac:dyDescent="0.2">
      <c r="A9" s="13"/>
      <c r="B9" s="1833"/>
      <c r="C9" s="1436"/>
      <c r="D9" s="1834"/>
      <c r="E9" s="1835">
        <v>1</v>
      </c>
      <c r="F9" s="2889" t="s">
        <v>12</v>
      </c>
      <c r="G9" s="2890"/>
      <c r="H9" s="2890"/>
      <c r="I9" s="2890"/>
      <c r="J9" s="2891"/>
      <c r="K9" s="1436"/>
      <c r="L9" s="1746"/>
      <c r="M9" s="1746"/>
      <c r="N9" s="1836"/>
      <c r="O9" s="1746"/>
      <c r="P9" s="1436"/>
      <c r="Q9" s="13"/>
      <c r="R9" s="13"/>
      <c r="S9" s="13"/>
      <c r="T9" s="13"/>
      <c r="U9" s="13"/>
      <c r="V9" s="13"/>
      <c r="W9" s="13"/>
      <c r="X9" s="13"/>
      <c r="Y9" s="13"/>
    </row>
    <row r="10" spans="1:25" ht="15.75" customHeight="1" x14ac:dyDescent="0.2">
      <c r="A10" s="13"/>
      <c r="B10" s="1833"/>
      <c r="C10" s="1436"/>
      <c r="D10" s="1837"/>
      <c r="E10" s="469">
        <v>2</v>
      </c>
      <c r="F10" s="2889" t="s">
        <v>13</v>
      </c>
      <c r="G10" s="2890"/>
      <c r="H10" s="2890"/>
      <c r="I10" s="2890"/>
      <c r="J10" s="2891"/>
      <c r="K10" s="1436"/>
      <c r="L10" s="1746"/>
      <c r="M10" s="1746"/>
      <c r="N10" s="1836"/>
      <c r="O10" s="1746"/>
      <c r="P10" s="1436"/>
      <c r="Q10" s="13"/>
      <c r="R10" s="13"/>
      <c r="S10" s="13"/>
      <c r="T10" s="13"/>
      <c r="U10" s="13"/>
      <c r="V10" s="13"/>
      <c r="W10" s="13"/>
      <c r="X10" s="13"/>
      <c r="Y10" s="13"/>
    </row>
    <row r="11" spans="1:25" ht="15.75" customHeight="1" x14ac:dyDescent="0.2">
      <c r="A11" s="13"/>
      <c r="B11" s="1833"/>
      <c r="C11" s="1436"/>
      <c r="D11" s="1837"/>
      <c r="E11" s="1838">
        <v>3</v>
      </c>
      <c r="F11" s="2889" t="s">
        <v>14</v>
      </c>
      <c r="G11" s="2890"/>
      <c r="H11" s="2890"/>
      <c r="I11" s="2890"/>
      <c r="J11" s="2891"/>
      <c r="K11" s="1436"/>
      <c r="L11" s="1746"/>
      <c r="M11" s="1746"/>
      <c r="N11" s="1836"/>
      <c r="O11" s="1746"/>
      <c r="P11" s="1436"/>
      <c r="Q11" s="13"/>
      <c r="R11" s="13"/>
      <c r="S11" s="13"/>
      <c r="T11" s="13"/>
      <c r="U11" s="13"/>
      <c r="V11" s="13"/>
      <c r="W11" s="13"/>
      <c r="X11" s="13"/>
      <c r="Y11" s="13"/>
    </row>
    <row r="12" spans="1:25" ht="15.75" customHeight="1" x14ac:dyDescent="0.2">
      <c r="A12" s="13"/>
      <c r="B12" s="1833"/>
      <c r="C12" s="1436"/>
      <c r="D12" s="1837"/>
      <c r="E12" s="1839">
        <v>4</v>
      </c>
      <c r="F12" s="2878" t="s">
        <v>15</v>
      </c>
      <c r="G12" s="2879"/>
      <c r="H12" s="2879"/>
      <c r="I12" s="2879"/>
      <c r="J12" s="2880"/>
      <c r="K12" s="1436"/>
      <c r="L12" s="1746"/>
      <c r="M12" s="1746"/>
      <c r="N12" s="1836"/>
      <c r="O12" s="1746"/>
      <c r="P12" s="1436"/>
      <c r="Q12" s="13"/>
      <c r="R12" s="13"/>
      <c r="S12" s="13"/>
      <c r="T12" s="13"/>
      <c r="U12" s="13"/>
      <c r="V12" s="13"/>
      <c r="W12" s="13"/>
      <c r="X12" s="13"/>
      <c r="Y12" s="13"/>
    </row>
    <row r="13" spans="1:25" ht="15.75" customHeight="1" x14ac:dyDescent="0.2">
      <c r="A13" s="13"/>
      <c r="B13" s="1833"/>
      <c r="C13" s="1436"/>
      <c r="D13" s="1837"/>
      <c r="E13" s="1839">
        <v>5</v>
      </c>
      <c r="F13" s="2878" t="s">
        <v>16</v>
      </c>
      <c r="G13" s="2879"/>
      <c r="H13" s="2879"/>
      <c r="I13" s="2879"/>
      <c r="J13" s="2880"/>
      <c r="K13" s="1436"/>
      <c r="L13" s="1840"/>
      <c r="M13" s="1746"/>
      <c r="N13" s="1836"/>
      <c r="O13" s="1746"/>
      <c r="P13" s="1436"/>
      <c r="Q13" s="13"/>
      <c r="R13" s="13"/>
      <c r="S13" s="13"/>
      <c r="T13" s="13"/>
      <c r="U13" s="13"/>
      <c r="V13" s="13"/>
      <c r="W13" s="13"/>
      <c r="X13" s="13"/>
      <c r="Y13" s="13"/>
    </row>
    <row r="14" spans="1:25" ht="15.75" customHeight="1" x14ac:dyDescent="0.2">
      <c r="A14" s="13"/>
      <c r="B14" s="1833"/>
      <c r="C14" s="1436"/>
      <c r="D14" s="1837"/>
      <c r="E14" s="1839">
        <v>6</v>
      </c>
      <c r="F14" s="2878" t="s">
        <v>17</v>
      </c>
      <c r="G14" s="2879"/>
      <c r="H14" s="2879"/>
      <c r="I14" s="2879"/>
      <c r="J14" s="2880"/>
      <c r="K14" s="1436"/>
      <c r="L14" s="1746"/>
      <c r="M14" s="1746"/>
      <c r="N14" s="1836"/>
      <c r="O14" s="1746"/>
      <c r="P14" s="1436"/>
      <c r="Q14" s="13"/>
      <c r="R14" s="13"/>
      <c r="S14" s="13"/>
      <c r="T14" s="13"/>
      <c r="U14" s="13"/>
      <c r="V14" s="13"/>
      <c r="W14" s="13"/>
      <c r="X14" s="13"/>
      <c r="Y14" s="13"/>
    </row>
    <row r="15" spans="1:25" ht="15.75" customHeight="1" x14ac:dyDescent="0.2">
      <c r="A15" s="13"/>
      <c r="B15" s="1833"/>
      <c r="C15" s="1436"/>
      <c r="D15" s="1837"/>
      <c r="E15" s="1839">
        <v>7</v>
      </c>
      <c r="F15" s="2889" t="s">
        <v>18</v>
      </c>
      <c r="G15" s="2890"/>
      <c r="H15" s="2890"/>
      <c r="I15" s="2890"/>
      <c r="J15" s="2891"/>
      <c r="K15" s="1436"/>
      <c r="L15" s="1746"/>
      <c r="M15" s="1746"/>
      <c r="N15" s="1836"/>
      <c r="O15" s="1746"/>
      <c r="P15" s="1436"/>
      <c r="Q15" s="13"/>
      <c r="R15" s="13"/>
      <c r="S15" s="13"/>
      <c r="T15" s="13"/>
      <c r="U15" s="13"/>
      <c r="V15" s="13"/>
      <c r="W15" s="13"/>
      <c r="X15" s="13"/>
      <c r="Y15" s="13"/>
    </row>
    <row r="16" spans="1:25" ht="15.75" customHeight="1" x14ac:dyDescent="0.2">
      <c r="A16" s="13"/>
      <c r="B16" s="1833"/>
      <c r="C16" s="1436"/>
      <c r="D16" s="1837"/>
      <c r="E16" s="1839">
        <v>8</v>
      </c>
      <c r="F16" s="2889" t="s">
        <v>19</v>
      </c>
      <c r="G16" s="2890"/>
      <c r="H16" s="2890"/>
      <c r="I16" s="2890"/>
      <c r="J16" s="2891"/>
      <c r="K16" s="1436"/>
      <c r="L16" s="1746"/>
      <c r="M16" s="1746"/>
      <c r="N16" s="1836"/>
      <c r="O16" s="1746"/>
      <c r="P16" s="1292"/>
      <c r="Q16" s="13"/>
      <c r="R16" s="13"/>
      <c r="S16" s="13"/>
      <c r="T16" s="13"/>
      <c r="U16" s="13"/>
      <c r="V16" s="13"/>
      <c r="W16" s="13"/>
      <c r="X16" s="13"/>
      <c r="Y16" s="13"/>
    </row>
    <row r="17" spans="1:25" ht="15.75" customHeight="1" x14ac:dyDescent="0.2">
      <c r="A17" s="13"/>
      <c r="B17" s="1833"/>
      <c r="C17" s="1436"/>
      <c r="D17" s="1837"/>
      <c r="E17" s="469">
        <v>9</v>
      </c>
      <c r="F17" s="2878" t="s">
        <v>20</v>
      </c>
      <c r="G17" s="2879"/>
      <c r="H17" s="2879"/>
      <c r="I17" s="2879"/>
      <c r="J17" s="2880"/>
      <c r="K17" s="2877"/>
      <c r="L17" s="1841"/>
      <c r="M17" s="1841"/>
      <c r="N17" s="1842"/>
      <c r="O17" s="1841"/>
      <c r="P17" s="1292"/>
      <c r="Q17" s="13"/>
      <c r="R17" s="13"/>
      <c r="S17" s="13"/>
      <c r="T17" s="13"/>
      <c r="U17" s="13"/>
      <c r="V17" s="13"/>
      <c r="W17" s="13"/>
      <c r="X17" s="13"/>
      <c r="Y17" s="13"/>
    </row>
    <row r="18" spans="1:25" ht="15.75" customHeight="1" x14ac:dyDescent="0.2">
      <c r="A18" s="13"/>
      <c r="B18" s="1833"/>
      <c r="C18" s="1436"/>
      <c r="D18" s="1837"/>
      <c r="E18" s="469">
        <v>10</v>
      </c>
      <c r="F18" s="2878" t="s">
        <v>21</v>
      </c>
      <c r="G18" s="2879"/>
      <c r="H18" s="2879"/>
      <c r="I18" s="2879"/>
      <c r="J18" s="2880"/>
      <c r="K18" s="2877"/>
      <c r="L18" s="19"/>
      <c r="M18" s="19"/>
      <c r="N18" s="884"/>
      <c r="O18" s="19"/>
      <c r="P18" s="19"/>
      <c r="Q18" s="13"/>
      <c r="R18" s="13"/>
      <c r="S18" s="13"/>
      <c r="T18" s="13"/>
      <c r="U18" s="13"/>
      <c r="V18" s="13"/>
      <c r="W18" s="13"/>
      <c r="X18" s="13"/>
      <c r="Y18" s="13"/>
    </row>
    <row r="19" spans="1:25" ht="15.75" customHeight="1" x14ac:dyDescent="0.2">
      <c r="A19" s="13"/>
      <c r="B19" s="1833"/>
      <c r="C19" s="1436"/>
      <c r="D19" s="1837"/>
      <c r="E19" s="469">
        <v>11</v>
      </c>
      <c r="F19" s="2878" t="s">
        <v>468</v>
      </c>
      <c r="G19" s="2879"/>
      <c r="H19" s="2879"/>
      <c r="I19" s="2879"/>
      <c r="J19" s="2880"/>
      <c r="K19" s="2877"/>
      <c r="L19" s="19"/>
      <c r="M19" s="19"/>
      <c r="N19" s="884"/>
      <c r="O19" s="19"/>
      <c r="P19" s="19"/>
      <c r="Q19" s="13"/>
      <c r="R19" s="13"/>
      <c r="S19" s="13"/>
      <c r="T19" s="13"/>
      <c r="U19" s="13"/>
      <c r="V19" s="13"/>
      <c r="W19" s="13"/>
      <c r="X19" s="13"/>
      <c r="Y19" s="13"/>
    </row>
    <row r="20" spans="1:25" ht="15.75" customHeight="1" x14ac:dyDescent="0.2">
      <c r="A20" s="13"/>
      <c r="B20" s="1833"/>
      <c r="C20" s="1436"/>
      <c r="D20" s="1837"/>
      <c r="E20" s="469">
        <v>12</v>
      </c>
      <c r="F20" s="2878" t="s">
        <v>686</v>
      </c>
      <c r="G20" s="2879"/>
      <c r="H20" s="2879"/>
      <c r="I20" s="2879"/>
      <c r="J20" s="2880"/>
      <c r="K20" s="1436"/>
      <c r="L20" s="1746"/>
      <c r="M20" s="1841"/>
      <c r="N20" s="1842"/>
      <c r="O20" s="1841"/>
      <c r="P20" s="1292"/>
      <c r="Q20" s="13"/>
      <c r="R20" s="13"/>
      <c r="S20" s="13"/>
      <c r="T20" s="13"/>
      <c r="U20" s="13"/>
      <c r="V20" s="13"/>
      <c r="W20" s="13"/>
      <c r="X20" s="13"/>
      <c r="Y20" s="13"/>
    </row>
    <row r="21" spans="1:25" ht="15.75" customHeight="1" x14ac:dyDescent="0.2">
      <c r="A21" s="13"/>
      <c r="B21" s="1833"/>
      <c r="C21" s="1436"/>
      <c r="D21" s="1837"/>
      <c r="E21" s="469">
        <v>13</v>
      </c>
      <c r="F21" s="2878" t="s">
        <v>687</v>
      </c>
      <c r="G21" s="2879"/>
      <c r="H21" s="2879"/>
      <c r="I21" s="2879"/>
      <c r="J21" s="2880"/>
      <c r="K21" s="1436"/>
      <c r="L21" s="1746"/>
      <c r="M21" s="1841"/>
      <c r="N21" s="1842"/>
      <c r="O21" s="1841"/>
      <c r="P21" s="1436"/>
      <c r="Q21" s="13"/>
      <c r="R21" s="13"/>
      <c r="S21" s="13"/>
      <c r="T21" s="13"/>
      <c r="U21" s="13"/>
      <c r="V21" s="13"/>
      <c r="W21" s="13"/>
      <c r="X21" s="13"/>
      <c r="Y21" s="13"/>
    </row>
    <row r="22" spans="1:25" ht="15.75" customHeight="1" x14ac:dyDescent="0.2">
      <c r="A22" s="13"/>
      <c r="B22" s="1833"/>
      <c r="C22" s="1436"/>
      <c r="D22" s="1837"/>
      <c r="E22" s="469">
        <v>14</v>
      </c>
      <c r="F22" s="2878" t="s">
        <v>618</v>
      </c>
      <c r="G22" s="2879"/>
      <c r="H22" s="2879"/>
      <c r="I22" s="2879"/>
      <c r="J22" s="2880"/>
      <c r="K22" s="1436"/>
      <c r="L22" s="1746"/>
      <c r="M22" s="1841"/>
      <c r="N22" s="1842"/>
      <c r="O22" s="1841"/>
      <c r="P22" s="1436"/>
      <c r="Q22" s="13"/>
      <c r="R22" s="13"/>
      <c r="S22" s="13"/>
      <c r="T22" s="13"/>
      <c r="U22" s="13"/>
      <c r="V22" s="13"/>
      <c r="W22" s="13"/>
      <c r="X22" s="13"/>
      <c r="Y22" s="13"/>
    </row>
    <row r="23" spans="1:25" ht="15.75" customHeight="1" x14ac:dyDescent="0.2">
      <c r="A23" s="13"/>
      <c r="B23" s="1833"/>
      <c r="C23" s="1436"/>
      <c r="D23" s="1837"/>
      <c r="E23" s="469">
        <v>15</v>
      </c>
      <c r="F23" s="2878" t="s">
        <v>614</v>
      </c>
      <c r="G23" s="2879"/>
      <c r="H23" s="2879"/>
      <c r="I23" s="2879"/>
      <c r="J23" s="2880"/>
      <c r="K23" s="1436"/>
      <c r="M23" s="19"/>
      <c r="N23" s="884"/>
      <c r="O23" s="19"/>
      <c r="Q23" s="13"/>
      <c r="R23" s="13"/>
      <c r="S23" s="13"/>
      <c r="T23" s="13"/>
      <c r="U23" s="13"/>
      <c r="V23" s="13"/>
      <c r="W23" s="13"/>
      <c r="X23" s="13"/>
      <c r="Y23" s="13"/>
    </row>
    <row r="24" spans="1:25" ht="15.75" customHeight="1" x14ac:dyDescent="0.2">
      <c r="A24" s="13"/>
      <c r="B24" s="1833"/>
      <c r="C24" s="1436"/>
      <c r="D24" s="1837"/>
      <c r="E24" s="469">
        <v>16</v>
      </c>
      <c r="F24" s="2878" t="s">
        <v>615</v>
      </c>
      <c r="G24" s="2879"/>
      <c r="H24" s="2879"/>
      <c r="I24" s="2879"/>
      <c r="J24" s="2880"/>
      <c r="K24" s="1436"/>
      <c r="L24" s="1746"/>
      <c r="M24" s="1841"/>
      <c r="N24" s="1842"/>
      <c r="O24" s="1841"/>
      <c r="P24" s="1436"/>
      <c r="Q24" s="13"/>
      <c r="R24" s="13"/>
      <c r="S24" s="13"/>
      <c r="T24" s="13"/>
      <c r="U24" s="13"/>
      <c r="V24" s="13"/>
      <c r="W24" s="13"/>
      <c r="X24" s="13"/>
      <c r="Y24" s="13"/>
    </row>
    <row r="25" spans="1:25" ht="15.75" customHeight="1" x14ac:dyDescent="0.2">
      <c r="A25" s="13"/>
      <c r="B25" s="1833"/>
      <c r="C25" s="1436"/>
      <c r="D25" s="1837"/>
      <c r="E25" s="469">
        <v>17</v>
      </c>
      <c r="F25" s="2878" t="s">
        <v>616</v>
      </c>
      <c r="G25" s="2879"/>
      <c r="H25" s="2879"/>
      <c r="I25" s="2879"/>
      <c r="J25" s="2880"/>
      <c r="K25" s="1436"/>
      <c r="L25" s="1746"/>
      <c r="M25" s="1746"/>
      <c r="N25" s="1836"/>
      <c r="O25" s="1746"/>
      <c r="P25" s="1436"/>
      <c r="Q25" s="13"/>
      <c r="R25" s="13"/>
      <c r="S25" s="13"/>
      <c r="T25" s="13"/>
      <c r="U25" s="13"/>
      <c r="V25" s="13"/>
      <c r="W25" s="13"/>
      <c r="X25" s="13"/>
      <c r="Y25" s="13"/>
    </row>
    <row r="26" spans="1:25" ht="29.25" customHeight="1" x14ac:dyDescent="0.2">
      <c r="A26" s="13"/>
      <c r="B26" s="1833"/>
      <c r="C26" s="1436"/>
      <c r="D26" s="1837"/>
      <c r="E26" s="469">
        <v>18</v>
      </c>
      <c r="F26" s="2878" t="s">
        <v>617</v>
      </c>
      <c r="G26" s="2879"/>
      <c r="H26" s="2879"/>
      <c r="I26" s="2879"/>
      <c r="J26" s="2880"/>
      <c r="K26" s="1436"/>
      <c r="L26" s="1746"/>
      <c r="M26" s="1746"/>
      <c r="N26" s="1836"/>
      <c r="O26" s="1746"/>
      <c r="P26" s="1436"/>
      <c r="Q26" s="13"/>
      <c r="R26" s="13"/>
      <c r="S26" s="13"/>
      <c r="T26" s="13"/>
      <c r="U26" s="13"/>
      <c r="V26" s="13"/>
      <c r="W26" s="13"/>
      <c r="X26" s="13"/>
      <c r="Y26" s="13"/>
    </row>
    <row r="27" spans="1:25" ht="15.75" customHeight="1" x14ac:dyDescent="0.2">
      <c r="A27" s="13"/>
      <c r="B27" s="1833"/>
      <c r="C27" s="1436"/>
      <c r="D27" s="1843"/>
      <c r="E27" s="1839">
        <v>19</v>
      </c>
      <c r="F27" s="2878" t="s">
        <v>708</v>
      </c>
      <c r="G27" s="2879"/>
      <c r="H27" s="2879"/>
      <c r="I27" s="2879"/>
      <c r="J27" s="2880"/>
      <c r="K27" s="1436"/>
      <c r="L27" s="1746"/>
      <c r="M27" s="1746"/>
      <c r="N27" s="1836"/>
      <c r="O27" s="1746"/>
      <c r="P27" s="1436"/>
      <c r="Q27" s="13"/>
      <c r="R27" s="13"/>
      <c r="S27" s="13"/>
      <c r="T27" s="13"/>
      <c r="U27" s="13"/>
      <c r="V27" s="13"/>
      <c r="W27" s="13"/>
      <c r="X27" s="13"/>
      <c r="Y27" s="13"/>
    </row>
    <row r="28" spans="1:25" ht="15.75" customHeight="1" thickBot="1" x14ac:dyDescent="0.25">
      <c r="A28" s="13"/>
      <c r="B28" s="1833"/>
      <c r="C28" s="1436"/>
      <c r="D28" s="1844"/>
      <c r="E28" s="1845">
        <v>20</v>
      </c>
      <c r="F28" s="2904" t="s">
        <v>486</v>
      </c>
      <c r="G28" s="2905"/>
      <c r="H28" s="2905"/>
      <c r="I28" s="2905"/>
      <c r="J28" s="2906"/>
      <c r="K28" s="1292"/>
      <c r="L28" s="1746"/>
      <c r="M28" s="1746"/>
      <c r="N28" s="1836"/>
      <c r="O28" s="1746"/>
      <c r="P28" s="1436"/>
      <c r="Q28" s="13"/>
      <c r="R28" s="13"/>
      <c r="S28" s="13"/>
      <c r="T28" s="13"/>
      <c r="U28" s="13"/>
      <c r="V28" s="13"/>
      <c r="W28" s="13"/>
      <c r="X28" s="13"/>
      <c r="Y28" s="13"/>
    </row>
    <row r="29" spans="1:25" ht="18" customHeight="1" thickBot="1" x14ac:dyDescent="0.25">
      <c r="A29" s="13"/>
      <c r="B29" s="1833"/>
      <c r="C29" s="1436"/>
      <c r="D29" s="1846"/>
      <c r="E29" s="1846"/>
      <c r="F29" s="1847"/>
      <c r="G29" s="1847"/>
      <c r="H29" s="1848"/>
      <c r="I29" s="1848"/>
      <c r="J29" s="1848"/>
      <c r="K29" s="1436"/>
      <c r="L29" s="1746"/>
      <c r="M29" s="1746"/>
      <c r="N29" s="1836"/>
      <c r="O29" s="1746"/>
      <c r="P29" s="1436"/>
      <c r="Q29" s="13"/>
      <c r="R29" s="13"/>
      <c r="S29" s="13"/>
      <c r="T29" s="13"/>
      <c r="U29" s="13"/>
      <c r="V29" s="13"/>
      <c r="W29" s="13"/>
      <c r="X29" s="13"/>
      <c r="Y29" s="13"/>
    </row>
    <row r="30" spans="1:25" ht="16.5" customHeight="1" x14ac:dyDescent="0.2">
      <c r="A30" s="13"/>
      <c r="B30" s="1833"/>
      <c r="C30" s="1436"/>
      <c r="D30" s="1849"/>
      <c r="E30" s="1850">
        <v>21</v>
      </c>
      <c r="F30" s="2889" t="s">
        <v>22</v>
      </c>
      <c r="G30" s="2890"/>
      <c r="H30" s="2890"/>
      <c r="I30" s="2890"/>
      <c r="J30" s="2891"/>
      <c r="K30" s="1436"/>
      <c r="L30" s="1746"/>
      <c r="M30" s="1746"/>
      <c r="N30" s="1836"/>
      <c r="O30" s="1746"/>
      <c r="P30" s="1436"/>
      <c r="Q30" s="13"/>
      <c r="R30" s="13"/>
      <c r="S30" s="13"/>
      <c r="T30" s="13"/>
      <c r="U30" s="13"/>
      <c r="V30" s="13"/>
      <c r="W30" s="13"/>
      <c r="X30" s="13"/>
      <c r="Y30" s="13"/>
    </row>
    <row r="31" spans="1:25" ht="16.5" customHeight="1" x14ac:dyDescent="0.2">
      <c r="A31" s="13"/>
      <c r="B31" s="1833"/>
      <c r="C31" s="1436"/>
      <c r="D31" s="1837"/>
      <c r="E31" s="1839">
        <v>22</v>
      </c>
      <c r="F31" s="2889" t="s">
        <v>631</v>
      </c>
      <c r="G31" s="2890"/>
      <c r="H31" s="2890"/>
      <c r="I31" s="2890"/>
      <c r="J31" s="2891"/>
      <c r="K31" s="1436"/>
      <c r="L31" s="1840"/>
      <c r="M31" s="1746"/>
      <c r="N31" s="1836"/>
      <c r="O31" s="1746"/>
      <c r="P31" s="1436"/>
      <c r="Q31" s="13"/>
      <c r="R31" s="13"/>
      <c r="S31" s="13"/>
      <c r="T31" s="13"/>
      <c r="U31" s="13"/>
      <c r="V31" s="13"/>
      <c r="W31" s="13"/>
      <c r="X31" s="13"/>
      <c r="Y31" s="13"/>
    </row>
    <row r="32" spans="1:25" ht="16.5" customHeight="1" x14ac:dyDescent="0.2">
      <c r="A32" s="13"/>
      <c r="B32" s="1833"/>
      <c r="C32" s="170"/>
      <c r="D32" s="1837"/>
      <c r="E32" s="469">
        <v>23</v>
      </c>
      <c r="F32" s="2889" t="s">
        <v>351</v>
      </c>
      <c r="G32" s="2890"/>
      <c r="H32" s="2890"/>
      <c r="I32" s="2890"/>
      <c r="J32" s="2891"/>
      <c r="K32" s="1436"/>
      <c r="L32" s="1851"/>
      <c r="M32" s="1746"/>
      <c r="N32" s="1836"/>
      <c r="O32" s="1746"/>
      <c r="P32" s="1436"/>
      <c r="Q32" s="13"/>
      <c r="R32" s="13"/>
      <c r="S32" s="13"/>
      <c r="T32" s="13"/>
      <c r="U32" s="13"/>
      <c r="V32" s="13"/>
      <c r="W32" s="13"/>
      <c r="X32" s="13"/>
      <c r="Y32" s="13"/>
    </row>
    <row r="33" spans="1:25" ht="16.5" customHeight="1" x14ac:dyDescent="0.2">
      <c r="A33" s="13"/>
      <c r="B33" s="1833"/>
      <c r="C33" s="1436"/>
      <c r="D33" s="1837"/>
      <c r="E33" s="1838">
        <v>24</v>
      </c>
      <c r="F33" s="2878" t="s">
        <v>24</v>
      </c>
      <c r="G33" s="2879"/>
      <c r="H33" s="2879"/>
      <c r="I33" s="2879"/>
      <c r="J33" s="2880"/>
      <c r="K33" s="1436"/>
      <c r="L33" s="1746"/>
      <c r="M33" s="1746"/>
      <c r="N33" s="1836"/>
      <c r="O33" s="1746"/>
      <c r="P33" s="1436"/>
      <c r="Q33" s="13"/>
      <c r="R33" s="13"/>
      <c r="S33" s="13"/>
      <c r="T33" s="13"/>
      <c r="U33" s="13"/>
      <c r="V33" s="13"/>
      <c r="W33" s="13"/>
      <c r="X33" s="13"/>
      <c r="Y33" s="13"/>
    </row>
    <row r="34" spans="1:25" ht="16.5" customHeight="1" x14ac:dyDescent="0.2">
      <c r="A34" s="13"/>
      <c r="B34" s="1833"/>
      <c r="C34" s="1436"/>
      <c r="D34" s="1837"/>
      <c r="E34" s="1839">
        <v>25</v>
      </c>
      <c r="F34" s="2889" t="s">
        <v>25</v>
      </c>
      <c r="G34" s="2890"/>
      <c r="H34" s="2890"/>
      <c r="I34" s="2890"/>
      <c r="J34" s="2891"/>
      <c r="K34" s="1746"/>
      <c r="L34" s="1746"/>
      <c r="M34" s="1746"/>
      <c r="N34" s="1836"/>
      <c r="O34" s="1746"/>
      <c r="P34" s="1436"/>
      <c r="Q34" s="13"/>
      <c r="R34" s="13"/>
      <c r="S34" s="13"/>
      <c r="T34" s="13"/>
      <c r="U34" s="13"/>
      <c r="V34" s="13"/>
      <c r="W34" s="13"/>
      <c r="X34" s="13"/>
      <c r="Y34" s="13"/>
    </row>
    <row r="35" spans="1:25" ht="16.5" customHeight="1" x14ac:dyDescent="0.2">
      <c r="A35" s="13"/>
      <c r="B35" s="1833"/>
      <c r="C35" s="1436"/>
      <c r="D35" s="1837"/>
      <c r="E35" s="1839">
        <v>26</v>
      </c>
      <c r="F35" s="2889" t="s">
        <v>26</v>
      </c>
      <c r="G35" s="2890"/>
      <c r="H35" s="2890"/>
      <c r="I35" s="2890"/>
      <c r="J35" s="2891"/>
      <c r="K35" s="1746"/>
      <c r="L35" s="1746"/>
      <c r="M35" s="1746"/>
      <c r="N35" s="1836"/>
      <c r="O35" s="1746"/>
      <c r="P35" s="1436"/>
      <c r="Q35" s="13"/>
      <c r="R35" s="13"/>
      <c r="S35" s="13"/>
      <c r="T35" s="13"/>
      <c r="U35" s="13"/>
      <c r="V35" s="13"/>
      <c r="W35" s="13"/>
      <c r="X35" s="13"/>
      <c r="Y35" s="13"/>
    </row>
    <row r="36" spans="1:25" ht="16.5" customHeight="1" x14ac:dyDescent="0.2">
      <c r="A36" s="13"/>
      <c r="B36" s="1833"/>
      <c r="C36" s="1436"/>
      <c r="D36" s="1837"/>
      <c r="E36" s="469">
        <v>27</v>
      </c>
      <c r="F36" s="2889" t="s">
        <v>27</v>
      </c>
      <c r="G36" s="2890"/>
      <c r="H36" s="2890"/>
      <c r="I36" s="2890"/>
      <c r="J36" s="2891"/>
      <c r="K36" s="1746"/>
      <c r="L36" s="1746"/>
      <c r="M36" s="1746"/>
      <c r="N36" s="1836"/>
      <c r="O36" s="1746"/>
      <c r="P36" s="1436"/>
      <c r="Q36" s="13"/>
      <c r="R36" s="13"/>
      <c r="S36" s="13"/>
      <c r="T36" s="13"/>
      <c r="U36" s="13"/>
      <c r="V36" s="13"/>
      <c r="W36" s="13"/>
      <c r="X36" s="13"/>
      <c r="Y36" s="13"/>
    </row>
    <row r="37" spans="1:25" ht="16.5" customHeight="1" x14ac:dyDescent="0.2">
      <c r="A37" s="13"/>
      <c r="B37" s="1833"/>
      <c r="C37" s="1436"/>
      <c r="D37" s="1837"/>
      <c r="E37" s="1838">
        <v>28</v>
      </c>
      <c r="F37" s="2889" t="s">
        <v>405</v>
      </c>
      <c r="G37" s="2890"/>
      <c r="H37" s="2890"/>
      <c r="I37" s="2890"/>
      <c r="J37" s="2891"/>
      <c r="K37" s="1746"/>
      <c r="L37" s="1746"/>
      <c r="M37" s="1746"/>
      <c r="N37" s="1836"/>
      <c r="O37" s="1746"/>
      <c r="P37" s="1436"/>
      <c r="Q37" s="13"/>
      <c r="R37" s="13"/>
      <c r="S37" s="13"/>
      <c r="T37" s="13"/>
      <c r="U37" s="13"/>
      <c r="V37" s="13"/>
      <c r="W37" s="13"/>
      <c r="X37" s="13"/>
      <c r="Y37" s="13"/>
    </row>
    <row r="38" spans="1:25" ht="16.5" customHeight="1" x14ac:dyDescent="0.2">
      <c r="A38" s="13"/>
      <c r="B38" s="1833"/>
      <c r="C38" s="1436"/>
      <c r="D38" s="1837"/>
      <c r="E38" s="1839">
        <v>29</v>
      </c>
      <c r="F38" s="2889" t="s">
        <v>406</v>
      </c>
      <c r="G38" s="2890"/>
      <c r="H38" s="2890"/>
      <c r="I38" s="2890"/>
      <c r="J38" s="2891"/>
      <c r="K38" s="1436"/>
      <c r="L38" s="1746"/>
      <c r="M38" s="1746"/>
      <c r="N38" s="1836"/>
      <c r="O38" s="1746"/>
      <c r="P38" s="1436"/>
      <c r="Q38" s="13"/>
      <c r="R38" s="13"/>
      <c r="S38" s="13"/>
      <c r="T38" s="13"/>
      <c r="U38" s="13"/>
      <c r="V38" s="13"/>
      <c r="W38" s="13"/>
      <c r="X38" s="13"/>
      <c r="Y38" s="13"/>
    </row>
    <row r="39" spans="1:25" ht="16.5" customHeight="1" x14ac:dyDescent="0.2">
      <c r="A39" s="13"/>
      <c r="B39" s="1833"/>
      <c r="C39" s="1436"/>
      <c r="D39" s="1837"/>
      <c r="E39" s="1839">
        <v>30</v>
      </c>
      <c r="F39" s="2889" t="s">
        <v>28</v>
      </c>
      <c r="G39" s="2890"/>
      <c r="H39" s="2890"/>
      <c r="I39" s="2890"/>
      <c r="J39" s="2891"/>
      <c r="K39" s="1436"/>
      <c r="L39" s="1746"/>
      <c r="M39" s="1746"/>
      <c r="N39" s="1852"/>
      <c r="O39" s="1746"/>
      <c r="P39" s="1436"/>
      <c r="Q39" s="13"/>
      <c r="R39" s="13"/>
      <c r="S39" s="13"/>
      <c r="T39" s="13"/>
      <c r="U39" s="13"/>
      <c r="V39" s="13"/>
      <c r="W39" s="13"/>
      <c r="X39" s="13"/>
      <c r="Y39" s="13"/>
    </row>
    <row r="40" spans="1:25" ht="16.5" customHeight="1" x14ac:dyDescent="0.2">
      <c r="A40" s="13"/>
      <c r="B40" s="1833"/>
      <c r="C40" s="1436"/>
      <c r="D40" s="1837"/>
      <c r="E40" s="1839">
        <v>31</v>
      </c>
      <c r="F40" s="2889" t="s">
        <v>407</v>
      </c>
      <c r="G40" s="2890"/>
      <c r="H40" s="2890"/>
      <c r="I40" s="2890"/>
      <c r="J40" s="2891"/>
      <c r="K40" s="1436"/>
      <c r="L40" s="1746"/>
      <c r="M40" s="1746"/>
      <c r="N40" s="1852"/>
      <c r="O40" s="1746"/>
      <c r="P40" s="1436"/>
      <c r="Q40" s="13"/>
      <c r="R40" s="13"/>
      <c r="S40" s="13"/>
      <c r="T40" s="13"/>
      <c r="U40" s="13"/>
      <c r="V40" s="13"/>
      <c r="W40" s="13"/>
      <c r="X40" s="13"/>
      <c r="Y40" s="13"/>
    </row>
    <row r="41" spans="1:25" ht="16.5" customHeight="1" x14ac:dyDescent="0.2">
      <c r="A41" s="13"/>
      <c r="B41" s="1833"/>
      <c r="C41" s="1436"/>
      <c r="D41" s="1837"/>
      <c r="E41" s="469">
        <v>32</v>
      </c>
      <c r="F41" s="2878" t="s">
        <v>408</v>
      </c>
      <c r="G41" s="2879"/>
      <c r="H41" s="2879"/>
      <c r="I41" s="2879"/>
      <c r="J41" s="2880"/>
      <c r="K41" s="1436"/>
      <c r="L41" s="1746"/>
      <c r="M41" s="1746"/>
      <c r="N41" s="1852"/>
      <c r="O41" s="1746"/>
      <c r="P41" s="1436"/>
      <c r="Q41" s="13"/>
      <c r="R41" s="13"/>
      <c r="S41" s="13"/>
      <c r="T41" s="13"/>
      <c r="U41" s="13"/>
      <c r="V41" s="13"/>
      <c r="W41" s="13"/>
      <c r="X41" s="13"/>
      <c r="Y41" s="13"/>
    </row>
    <row r="42" spans="1:25" ht="16.5" customHeight="1" x14ac:dyDescent="0.2">
      <c r="A42" s="13"/>
      <c r="B42" s="1833"/>
      <c r="C42" s="1436"/>
      <c r="D42" s="1837"/>
      <c r="E42" s="1838">
        <v>33</v>
      </c>
      <c r="F42" s="2889" t="s">
        <v>29</v>
      </c>
      <c r="G42" s="2890"/>
      <c r="H42" s="2890"/>
      <c r="I42" s="2890"/>
      <c r="J42" s="2891"/>
      <c r="K42" s="1436"/>
      <c r="L42" s="1746"/>
      <c r="M42" s="1746"/>
      <c r="N42" s="1852"/>
      <c r="O42" s="1746"/>
      <c r="P42" s="1436"/>
      <c r="Q42" s="13"/>
      <c r="R42" s="13"/>
      <c r="S42" s="13"/>
      <c r="T42" s="13"/>
      <c r="U42" s="13"/>
      <c r="V42" s="13"/>
      <c r="W42" s="13"/>
      <c r="X42" s="13"/>
      <c r="Y42" s="13"/>
    </row>
    <row r="43" spans="1:25" ht="16.5" customHeight="1" x14ac:dyDescent="0.2">
      <c r="A43" s="13"/>
      <c r="B43" s="1833"/>
      <c r="C43" s="1826"/>
      <c r="D43" s="1837"/>
      <c r="E43" s="1839">
        <v>34</v>
      </c>
      <c r="F43" s="2878" t="s">
        <v>30</v>
      </c>
      <c r="G43" s="2879"/>
      <c r="H43" s="2879"/>
      <c r="I43" s="2879"/>
      <c r="J43" s="2880"/>
      <c r="K43" s="1436"/>
      <c r="L43" s="1746"/>
      <c r="M43" s="1746"/>
      <c r="N43" s="1852"/>
      <c r="O43" s="1746"/>
      <c r="P43" s="1436"/>
      <c r="Q43" s="13"/>
      <c r="R43" s="13"/>
      <c r="S43" s="13"/>
      <c r="T43" s="13"/>
      <c r="U43" s="13"/>
      <c r="V43" s="13"/>
      <c r="W43" s="13"/>
      <c r="X43" s="13"/>
      <c r="Y43" s="13"/>
    </row>
    <row r="44" spans="1:25" ht="16.5" customHeight="1" x14ac:dyDescent="0.2">
      <c r="A44" s="13"/>
      <c r="B44" s="1833"/>
      <c r="C44" s="1826"/>
      <c r="D44" s="1837"/>
      <c r="E44" s="469">
        <v>35</v>
      </c>
      <c r="F44" s="2878" t="s">
        <v>593</v>
      </c>
      <c r="G44" s="2879"/>
      <c r="H44" s="2879"/>
      <c r="I44" s="2879"/>
      <c r="J44" s="2880"/>
      <c r="K44" s="1436"/>
      <c r="L44" s="1746"/>
      <c r="M44" s="1746"/>
      <c r="N44" s="1852"/>
      <c r="O44" s="1746"/>
      <c r="P44" s="1436"/>
      <c r="Q44" s="13"/>
      <c r="R44" s="13"/>
      <c r="S44" s="13"/>
      <c r="T44" s="13"/>
      <c r="U44" s="13"/>
      <c r="V44" s="13"/>
      <c r="W44" s="13"/>
      <c r="X44" s="13"/>
      <c r="Y44" s="13"/>
    </row>
    <row r="45" spans="1:25" ht="16.5" customHeight="1" x14ac:dyDescent="0.2">
      <c r="A45" s="13"/>
      <c r="B45" s="1833"/>
      <c r="C45" s="1826"/>
      <c r="D45" s="1837"/>
      <c r="E45" s="1853">
        <v>36</v>
      </c>
      <c r="F45" s="2907" t="s">
        <v>470</v>
      </c>
      <c r="G45" s="2908"/>
      <c r="H45" s="2908"/>
      <c r="I45" s="2908"/>
      <c r="J45" s="2909"/>
      <c r="K45" s="1746"/>
      <c r="L45" s="1746"/>
      <c r="M45" s="1746"/>
      <c r="N45" s="1852"/>
      <c r="O45" s="1746"/>
      <c r="P45" s="1436"/>
      <c r="Q45" s="13"/>
      <c r="R45" s="13"/>
      <c r="S45" s="13"/>
      <c r="T45" s="13"/>
      <c r="U45" s="13"/>
      <c r="V45" s="13"/>
      <c r="W45" s="13"/>
      <c r="X45" s="13"/>
      <c r="Y45" s="13"/>
    </row>
    <row r="46" spans="1:25" ht="16.5" customHeight="1" x14ac:dyDescent="0.2">
      <c r="A46" s="13"/>
      <c r="B46" s="1833"/>
      <c r="C46" s="1826"/>
      <c r="D46" s="1837"/>
      <c r="E46" s="1853">
        <v>37</v>
      </c>
      <c r="F46" s="2907" t="s">
        <v>471</v>
      </c>
      <c r="G46" s="2908"/>
      <c r="H46" s="2908"/>
      <c r="I46" s="2908"/>
      <c r="J46" s="2909"/>
      <c r="K46" s="1436"/>
      <c r="L46" s="1746"/>
      <c r="M46" s="1746"/>
      <c r="N46" s="1852"/>
      <c r="O46" s="1746"/>
      <c r="P46" s="1436"/>
      <c r="Q46" s="13"/>
      <c r="R46" s="13"/>
      <c r="S46" s="13"/>
      <c r="T46" s="13"/>
      <c r="U46" s="13"/>
      <c r="V46" s="13"/>
      <c r="W46" s="13"/>
      <c r="X46" s="13"/>
      <c r="Y46" s="13"/>
    </row>
    <row r="47" spans="1:25" ht="16.5" customHeight="1" x14ac:dyDescent="0.2">
      <c r="A47" s="13"/>
      <c r="B47" s="1833"/>
      <c r="C47" s="1826"/>
      <c r="D47" s="1837"/>
      <c r="E47" s="1853">
        <v>38</v>
      </c>
      <c r="F47" s="2907" t="s">
        <v>519</v>
      </c>
      <c r="G47" s="2908"/>
      <c r="H47" s="2908"/>
      <c r="I47" s="2908"/>
      <c r="J47" s="2909"/>
      <c r="K47" s="1436"/>
      <c r="L47" s="1746"/>
      <c r="M47" s="1746"/>
      <c r="N47" s="1852"/>
      <c r="O47" s="1746"/>
      <c r="P47" s="1436"/>
      <c r="Q47" s="13"/>
      <c r="R47" s="13"/>
      <c r="S47" s="13"/>
      <c r="T47" s="13"/>
      <c r="U47" s="13"/>
      <c r="V47" s="13"/>
      <c r="W47" s="13"/>
      <c r="X47" s="13"/>
      <c r="Y47" s="13"/>
    </row>
    <row r="48" spans="1:25" ht="16.5" customHeight="1" thickBot="1" x14ac:dyDescent="0.25">
      <c r="A48" s="13"/>
      <c r="B48" s="1833"/>
      <c r="C48" s="1826"/>
      <c r="D48" s="1854"/>
      <c r="E48" s="1855">
        <v>39</v>
      </c>
      <c r="F48" s="2910" t="s">
        <v>521</v>
      </c>
      <c r="G48" s="2911"/>
      <c r="H48" s="2911"/>
      <c r="I48" s="2911"/>
      <c r="J48" s="2912"/>
      <c r="K48" s="1436"/>
      <c r="L48" s="1746"/>
      <c r="M48" s="1746"/>
      <c r="N48" s="1852"/>
      <c r="O48" s="1746"/>
      <c r="P48" s="1436"/>
      <c r="Q48" s="13"/>
      <c r="R48" s="13"/>
      <c r="S48" s="13"/>
      <c r="T48" s="13"/>
      <c r="U48" s="13"/>
      <c r="V48" s="13"/>
      <c r="W48" s="13"/>
      <c r="X48" s="13"/>
      <c r="Y48" s="13"/>
    </row>
    <row r="49" spans="1:25" ht="16.5" customHeight="1" x14ac:dyDescent="0.2">
      <c r="A49" s="13"/>
      <c r="B49" s="1833"/>
      <c r="C49" s="1826"/>
      <c r="D49" s="1846"/>
      <c r="E49" s="1856"/>
      <c r="F49" s="1857"/>
      <c r="G49" s="1857"/>
      <c r="H49" s="1857"/>
      <c r="I49" s="1857"/>
      <c r="J49" s="1857"/>
      <c r="K49" s="1292"/>
      <c r="L49" s="1746"/>
      <c r="M49" s="1746"/>
      <c r="N49" s="1852"/>
      <c r="O49" s="1746"/>
      <c r="P49" s="1436"/>
      <c r="Q49" s="13"/>
      <c r="R49" s="13"/>
      <c r="S49" s="13"/>
      <c r="T49" s="13"/>
      <c r="U49" s="13"/>
      <c r="V49" s="13"/>
      <c r="W49" s="13"/>
      <c r="X49" s="13"/>
      <c r="Y49" s="13"/>
    </row>
    <row r="50" spans="1:25" ht="16.5" customHeight="1" x14ac:dyDescent="0.2">
      <c r="A50" s="13"/>
      <c r="B50" s="1833"/>
      <c r="C50" s="1826"/>
      <c r="D50" s="1858"/>
      <c r="E50" s="1856"/>
      <c r="F50" s="1857"/>
      <c r="G50" s="1857"/>
      <c r="H50" s="1857"/>
      <c r="I50" s="1857"/>
      <c r="J50" s="1857"/>
      <c r="K50" s="1292"/>
      <c r="L50" s="1746"/>
      <c r="M50" s="1746"/>
      <c r="N50" s="1852"/>
      <c r="O50" s="1746"/>
      <c r="P50" s="1436"/>
      <c r="Q50" s="13"/>
      <c r="R50" s="13"/>
      <c r="S50" s="13"/>
      <c r="T50" s="13"/>
      <c r="U50" s="13"/>
      <c r="V50" s="13"/>
      <c r="W50" s="13"/>
      <c r="X50" s="13"/>
      <c r="Y50" s="13"/>
    </row>
    <row r="51" spans="1:25" ht="16.5" customHeight="1" x14ac:dyDescent="0.2">
      <c r="A51" s="13"/>
      <c r="B51" s="1833"/>
      <c r="C51" s="1826"/>
      <c r="D51" s="1846"/>
      <c r="E51" s="1856"/>
      <c r="F51" s="1857"/>
      <c r="G51" s="1857"/>
      <c r="H51" s="1857"/>
      <c r="I51" s="1857"/>
      <c r="J51" s="1857"/>
      <c r="K51" s="1292"/>
      <c r="L51" s="1746"/>
      <c r="M51" s="1746"/>
      <c r="N51" s="1852"/>
      <c r="O51" s="1746"/>
      <c r="P51" s="1436"/>
      <c r="Q51" s="13"/>
      <c r="R51" s="13"/>
      <c r="S51" s="13"/>
      <c r="T51" s="13"/>
      <c r="U51" s="13"/>
      <c r="V51" s="13"/>
      <c r="W51" s="13"/>
      <c r="X51" s="13"/>
      <c r="Y51" s="13"/>
    </row>
    <row r="52" spans="1:25" ht="16.5" customHeight="1" x14ac:dyDescent="0.2">
      <c r="A52" s="13"/>
      <c r="B52" s="1833"/>
      <c r="C52" s="1746"/>
      <c r="D52" s="1841"/>
      <c r="E52" s="1841"/>
      <c r="F52" s="1841"/>
      <c r="G52" s="1841"/>
      <c r="H52" s="1841"/>
      <c r="I52" s="1841"/>
      <c r="J52" s="1841"/>
      <c r="K52" s="1841"/>
      <c r="L52" s="1746"/>
      <c r="M52" s="1746"/>
      <c r="N52" s="1852"/>
      <c r="O52" s="1746"/>
      <c r="P52" s="1436"/>
      <c r="Q52" s="13"/>
      <c r="R52" s="13"/>
      <c r="S52" s="13"/>
      <c r="T52" s="13"/>
      <c r="U52" s="13"/>
      <c r="V52" s="13"/>
      <c r="W52" s="13"/>
      <c r="X52" s="13"/>
      <c r="Y52" s="13"/>
    </row>
    <row r="53" spans="1:25" ht="12" customHeight="1" thickBot="1" x14ac:dyDescent="0.25">
      <c r="A53" s="13"/>
      <c r="B53" s="1795"/>
      <c r="C53" s="1536"/>
      <c r="D53" s="1536"/>
      <c r="E53" s="1536"/>
      <c r="F53" s="1536"/>
      <c r="G53" s="1536"/>
      <c r="H53" s="1536"/>
      <c r="I53" s="1536"/>
      <c r="J53" s="1536"/>
      <c r="K53" s="1536"/>
      <c r="L53" s="1859"/>
      <c r="M53" s="1859"/>
      <c r="N53" s="1860"/>
      <c r="O53" s="1746"/>
      <c r="P53" s="1436"/>
      <c r="Q53" s="13"/>
      <c r="R53" s="13"/>
      <c r="S53" s="13"/>
      <c r="T53" s="13"/>
      <c r="U53" s="13"/>
      <c r="V53" s="13"/>
      <c r="W53" s="13"/>
      <c r="X53" s="13"/>
      <c r="Y53" s="13"/>
    </row>
    <row r="54" spans="1:25" ht="21.75" customHeight="1" x14ac:dyDescent="0.2">
      <c r="A54" s="13"/>
      <c r="B54" s="1861"/>
      <c r="C54" s="1746"/>
      <c r="D54" s="1436"/>
      <c r="E54" s="1436"/>
      <c r="F54" s="1436"/>
      <c r="G54" s="1436"/>
      <c r="H54" s="1436"/>
      <c r="I54" s="1436"/>
      <c r="J54" s="1436"/>
      <c r="K54" s="1436"/>
      <c r="L54" s="1746"/>
      <c r="M54" s="1746"/>
      <c r="N54" s="1836"/>
      <c r="O54" s="1746"/>
      <c r="P54" s="1436"/>
      <c r="Q54" s="13"/>
      <c r="R54" s="13"/>
      <c r="S54" s="13"/>
      <c r="T54" s="13"/>
      <c r="U54" s="13"/>
      <c r="V54" s="13"/>
      <c r="W54" s="13"/>
      <c r="X54" s="13"/>
      <c r="Y54" s="13"/>
    </row>
    <row r="55" spans="1:25" ht="12" customHeight="1" x14ac:dyDescent="0.2">
      <c r="A55" s="13"/>
      <c r="B55" s="46"/>
      <c r="C55" s="1746"/>
      <c r="D55" s="1436"/>
      <c r="E55" s="1436"/>
      <c r="F55" s="1436"/>
      <c r="G55" s="1436"/>
      <c r="H55" s="1746"/>
      <c r="I55" s="1436"/>
      <c r="J55" s="1862" t="s">
        <v>535</v>
      </c>
      <c r="K55" s="1436"/>
      <c r="L55" s="1746"/>
      <c r="M55" s="1746"/>
      <c r="N55" s="1836"/>
      <c r="O55" s="1746"/>
      <c r="P55" s="1436"/>
      <c r="Q55" s="13"/>
      <c r="R55" s="13"/>
      <c r="S55" s="13"/>
      <c r="T55" s="13"/>
      <c r="U55" s="13"/>
      <c r="V55" s="13"/>
      <c r="W55" s="13"/>
      <c r="X55" s="13"/>
      <c r="Y55" s="13"/>
    </row>
    <row r="56" spans="1:25" x14ac:dyDescent="0.2">
      <c r="A56" s="13"/>
      <c r="B56" s="46"/>
      <c r="C56" s="14"/>
      <c r="D56" s="14"/>
      <c r="E56" s="14"/>
      <c r="F56" s="14"/>
      <c r="G56" s="14"/>
      <c r="H56" s="1436"/>
      <c r="I56" s="2888"/>
      <c r="J56" s="2888"/>
      <c r="K56" s="2888"/>
      <c r="L56" s="2888"/>
      <c r="M56" s="2888"/>
      <c r="N56" s="1498"/>
      <c r="O56" s="1287"/>
      <c r="P56" s="1287"/>
      <c r="Q56" s="13"/>
      <c r="R56" s="13"/>
      <c r="S56" s="13"/>
      <c r="T56" s="13"/>
      <c r="U56" s="13"/>
      <c r="V56" s="13"/>
      <c r="W56" s="13"/>
      <c r="X56" s="13"/>
      <c r="Y56" s="13"/>
    </row>
    <row r="57" spans="1:25" x14ac:dyDescent="0.2">
      <c r="A57" s="13"/>
      <c r="B57" s="46"/>
      <c r="C57" s="14"/>
      <c r="D57" s="14"/>
      <c r="E57" s="14"/>
      <c r="F57" s="14"/>
      <c r="G57" s="14"/>
      <c r="H57" s="14"/>
      <c r="I57" s="1436"/>
      <c r="J57" s="170"/>
      <c r="K57" s="170"/>
      <c r="L57" s="170"/>
      <c r="M57" s="170"/>
      <c r="N57" s="883"/>
      <c r="O57" s="13"/>
      <c r="P57" s="13"/>
      <c r="Q57" s="13"/>
      <c r="R57" s="13"/>
      <c r="S57" s="13"/>
      <c r="T57" s="13"/>
      <c r="U57" s="13"/>
      <c r="V57" s="13"/>
      <c r="W57" s="13"/>
      <c r="X57" s="13"/>
      <c r="Y57" s="13"/>
    </row>
    <row r="58" spans="1:25" x14ac:dyDescent="0.2">
      <c r="A58" s="13"/>
      <c r="B58" s="46"/>
      <c r="C58" s="14"/>
      <c r="D58" s="14"/>
      <c r="E58" s="14"/>
      <c r="F58" s="14"/>
      <c r="G58" s="14"/>
      <c r="H58" s="14"/>
      <c r="I58" s="1740"/>
      <c r="J58" s="1719"/>
      <c r="K58" s="1719"/>
      <c r="L58" s="1719"/>
      <c r="M58" s="241"/>
      <c r="N58" s="883"/>
      <c r="O58" s="13"/>
      <c r="P58" s="13"/>
      <c r="Q58" s="13"/>
      <c r="R58" s="13"/>
      <c r="S58" s="13"/>
      <c r="T58" s="13"/>
      <c r="U58" s="13"/>
      <c r="V58" s="13"/>
      <c r="W58" s="13"/>
      <c r="X58" s="13"/>
      <c r="Y58" s="13"/>
    </row>
    <row r="59" spans="1:25" x14ac:dyDescent="0.2">
      <c r="A59" s="13"/>
      <c r="B59" s="46"/>
      <c r="C59" s="14"/>
      <c r="D59" s="14"/>
      <c r="E59" s="14"/>
      <c r="F59" s="14"/>
      <c r="G59" s="14"/>
      <c r="H59" s="14"/>
      <c r="I59" s="1740"/>
      <c r="J59" s="1719"/>
      <c r="K59" s="1719"/>
      <c r="L59" s="1719"/>
      <c r="M59" s="1719"/>
      <c r="N59" s="883"/>
      <c r="O59" s="13"/>
      <c r="P59" s="13"/>
      <c r="Q59" s="13"/>
      <c r="R59" s="13"/>
      <c r="S59" s="13"/>
      <c r="T59" s="13"/>
      <c r="U59" s="13"/>
      <c r="V59" s="13"/>
      <c r="W59" s="13"/>
      <c r="X59" s="13"/>
      <c r="Y59" s="13"/>
    </row>
    <row r="60" spans="1:25" x14ac:dyDescent="0.2">
      <c r="A60" s="13"/>
      <c r="B60" s="46"/>
      <c r="C60" s="14"/>
      <c r="D60" s="14"/>
      <c r="E60" s="14"/>
      <c r="F60" s="14"/>
      <c r="G60" s="14"/>
      <c r="H60" s="14"/>
      <c r="I60" s="1740"/>
      <c r="J60" s="1719"/>
      <c r="K60" s="1719"/>
      <c r="L60" s="1719"/>
      <c r="M60" s="1717"/>
      <c r="N60" s="883"/>
      <c r="O60" s="13"/>
      <c r="P60" s="13"/>
      <c r="Q60" s="13"/>
      <c r="R60" s="13"/>
      <c r="S60" s="13"/>
      <c r="T60" s="13"/>
      <c r="U60" s="13"/>
      <c r="V60" s="13"/>
      <c r="W60" s="13"/>
      <c r="X60" s="13"/>
      <c r="Y60" s="13"/>
    </row>
    <row r="61" spans="1:25" x14ac:dyDescent="0.2">
      <c r="A61" s="13"/>
      <c r="B61" s="46"/>
      <c r="C61" s="14"/>
      <c r="D61" s="14"/>
      <c r="E61" s="14"/>
      <c r="F61" s="14"/>
      <c r="G61" s="14"/>
      <c r="H61" s="14"/>
      <c r="I61" s="1740"/>
      <c r="J61" s="1719"/>
      <c r="K61" s="1719"/>
      <c r="L61" s="1719"/>
      <c r="M61" s="1717"/>
      <c r="N61" s="883"/>
      <c r="O61" s="13"/>
      <c r="P61" s="13"/>
      <c r="Q61" s="13"/>
      <c r="R61" s="13"/>
      <c r="S61" s="13"/>
      <c r="T61" s="13"/>
      <c r="U61" s="13"/>
      <c r="V61" s="13"/>
      <c r="W61" s="13"/>
      <c r="X61" s="13"/>
      <c r="Y61" s="13"/>
    </row>
    <row r="62" spans="1:25" x14ac:dyDescent="0.2">
      <c r="A62" s="13"/>
      <c r="B62" s="46"/>
      <c r="C62" s="14"/>
      <c r="D62" s="14"/>
      <c r="E62" s="14"/>
      <c r="F62" s="14"/>
      <c r="G62" s="14"/>
      <c r="H62" s="14"/>
      <c r="I62" s="1740"/>
      <c r="J62" s="1719"/>
      <c r="K62" s="1717"/>
      <c r="L62" s="1717"/>
      <c r="M62" s="1717"/>
      <c r="N62" s="883"/>
      <c r="O62" s="13"/>
      <c r="P62" s="13"/>
      <c r="Q62" s="13"/>
      <c r="R62" s="13"/>
      <c r="S62" s="13"/>
      <c r="T62" s="13"/>
      <c r="U62" s="13"/>
      <c r="V62" s="13"/>
      <c r="W62" s="13"/>
      <c r="X62" s="13"/>
      <c r="Y62" s="13"/>
    </row>
    <row r="63" spans="1:25" x14ac:dyDescent="0.2">
      <c r="A63" s="13"/>
      <c r="B63" s="46"/>
      <c r="C63" s="1436"/>
      <c r="D63" s="1436"/>
      <c r="E63" s="14"/>
      <c r="F63" s="1777"/>
      <c r="G63" s="14"/>
      <c r="H63" s="14"/>
      <c r="I63" s="1863"/>
      <c r="J63" s="1717"/>
      <c r="K63" s="1719"/>
      <c r="L63" s="1719"/>
      <c r="M63" s="1719"/>
      <c r="N63" s="883"/>
      <c r="O63" s="13"/>
      <c r="P63" s="13"/>
      <c r="Q63" s="13"/>
      <c r="R63" s="13"/>
      <c r="S63" s="13"/>
      <c r="T63" s="13"/>
      <c r="U63" s="13"/>
      <c r="V63" s="13"/>
      <c r="W63" s="13"/>
      <c r="X63" s="13"/>
      <c r="Y63" s="13"/>
    </row>
    <row r="64" spans="1:25" x14ac:dyDescent="0.2">
      <c r="A64" s="13"/>
      <c r="B64" s="46"/>
      <c r="C64" s="1436"/>
      <c r="D64" s="1436"/>
      <c r="E64" s="14"/>
      <c r="F64" s="1746"/>
      <c r="G64" s="14"/>
      <c r="H64" s="14"/>
      <c r="I64" s="14"/>
      <c r="J64" s="14"/>
      <c r="K64" s="14"/>
      <c r="L64" s="14"/>
      <c r="M64" s="14"/>
      <c r="N64" s="883"/>
      <c r="O64" s="13"/>
      <c r="P64" s="13"/>
      <c r="Q64" s="13"/>
      <c r="R64" s="13"/>
      <c r="S64" s="13"/>
      <c r="T64" s="13"/>
      <c r="U64" s="13"/>
      <c r="V64" s="13"/>
      <c r="W64" s="13"/>
      <c r="X64" s="13"/>
      <c r="Y64" s="13"/>
    </row>
    <row r="65" spans="1:25" x14ac:dyDescent="0.2">
      <c r="A65" s="13"/>
      <c r="B65" s="46"/>
      <c r="C65" s="1436"/>
      <c r="D65" s="1436"/>
      <c r="E65" s="14"/>
      <c r="F65" s="1777"/>
      <c r="G65" s="14"/>
      <c r="H65" s="14"/>
      <c r="I65" s="14"/>
      <c r="J65" s="14"/>
      <c r="K65" s="14"/>
      <c r="L65" s="14"/>
      <c r="M65" s="14"/>
      <c r="N65" s="883"/>
      <c r="O65" s="13"/>
      <c r="P65" s="13"/>
      <c r="Q65" s="13"/>
      <c r="R65" s="13"/>
      <c r="S65" s="13"/>
      <c r="T65" s="13"/>
      <c r="U65" s="13"/>
      <c r="V65" s="13"/>
      <c r="W65" s="13"/>
      <c r="X65" s="13"/>
      <c r="Y65" s="13"/>
    </row>
    <row r="66" spans="1:25" x14ac:dyDescent="0.2">
      <c r="A66" s="13"/>
      <c r="B66" s="46"/>
      <c r="C66" s="1436"/>
      <c r="D66" s="1436"/>
      <c r="E66" s="14"/>
      <c r="F66" s="1746"/>
      <c r="G66" s="14"/>
      <c r="H66" s="14"/>
      <c r="I66" s="14"/>
      <c r="J66" s="14"/>
      <c r="K66" s="14"/>
      <c r="L66" s="14"/>
      <c r="M66" s="14"/>
      <c r="N66" s="883"/>
      <c r="O66" s="13"/>
      <c r="P66" s="13"/>
      <c r="Q66" s="13"/>
      <c r="R66" s="13"/>
      <c r="S66" s="13"/>
      <c r="T66" s="13"/>
      <c r="U66" s="13"/>
      <c r="V66" s="13"/>
      <c r="W66" s="13"/>
      <c r="X66" s="13"/>
      <c r="Y66" s="13"/>
    </row>
    <row r="67" spans="1:25" x14ac:dyDescent="0.2">
      <c r="A67" s="13"/>
      <c r="B67" s="46"/>
      <c r="C67" s="1436"/>
      <c r="D67" s="1436"/>
      <c r="E67" s="14"/>
      <c r="F67" s="1777"/>
      <c r="G67" s="14"/>
      <c r="H67" s="14"/>
      <c r="I67" s="14"/>
      <c r="J67" s="14"/>
      <c r="K67" s="14"/>
      <c r="L67" s="14"/>
      <c r="M67" s="14"/>
      <c r="N67" s="883"/>
      <c r="O67" s="13"/>
      <c r="P67" s="13"/>
      <c r="Q67" s="13"/>
      <c r="R67" s="13"/>
      <c r="S67" s="13"/>
      <c r="T67" s="13"/>
      <c r="U67" s="13"/>
      <c r="V67" s="13"/>
      <c r="W67" s="13"/>
      <c r="X67" s="13"/>
      <c r="Y67" s="13"/>
    </row>
    <row r="68" spans="1:25" x14ac:dyDescent="0.2">
      <c r="A68" s="13"/>
      <c r="B68" s="46"/>
      <c r="C68" s="1436"/>
      <c r="D68" s="1436"/>
      <c r="E68" s="14"/>
      <c r="F68" s="1746"/>
      <c r="G68" s="14"/>
      <c r="H68" s="14"/>
      <c r="I68" s="14"/>
      <c r="J68" s="14"/>
      <c r="K68" s="14"/>
      <c r="L68" s="14"/>
      <c r="M68" s="14"/>
      <c r="N68" s="883"/>
      <c r="O68" s="13"/>
      <c r="P68" s="1864"/>
      <c r="Q68" s="13"/>
      <c r="R68" s="13"/>
      <c r="S68" s="13"/>
      <c r="T68" s="13"/>
      <c r="U68" s="13"/>
      <c r="V68" s="13"/>
      <c r="W68" s="13"/>
      <c r="X68" s="13"/>
      <c r="Y68" s="13"/>
    </row>
    <row r="69" spans="1:25" x14ac:dyDescent="0.2">
      <c r="A69" s="13"/>
      <c r="B69" s="46"/>
      <c r="C69" s="1436"/>
      <c r="D69" s="1436"/>
      <c r="E69" s="14"/>
      <c r="F69" s="1777"/>
      <c r="G69" s="14"/>
      <c r="H69" s="14"/>
      <c r="I69" s="14"/>
      <c r="J69" s="14"/>
      <c r="K69" s="14"/>
      <c r="L69" s="14"/>
      <c r="M69" s="14"/>
      <c r="N69" s="883"/>
      <c r="O69" s="13"/>
      <c r="P69" s="13"/>
      <c r="Q69" s="13"/>
      <c r="R69" s="13"/>
      <c r="S69" s="13"/>
      <c r="T69" s="13"/>
      <c r="U69" s="13"/>
      <c r="V69" s="13"/>
      <c r="W69" s="13"/>
      <c r="X69" s="13"/>
      <c r="Y69" s="13"/>
    </row>
    <row r="70" spans="1:25" x14ac:dyDescent="0.2">
      <c r="A70" s="13"/>
      <c r="B70" s="46"/>
      <c r="C70" s="1436"/>
      <c r="D70" s="1436"/>
      <c r="E70" s="14"/>
      <c r="F70" s="1746"/>
      <c r="G70" s="14"/>
      <c r="H70" s="14"/>
      <c r="I70" s="14"/>
      <c r="J70" s="14"/>
      <c r="K70" s="14"/>
      <c r="L70" s="14"/>
      <c r="M70" s="14"/>
      <c r="N70" s="883"/>
      <c r="O70" s="13"/>
      <c r="P70" s="13"/>
      <c r="Q70" s="13"/>
      <c r="R70" s="13"/>
      <c r="S70" s="13"/>
      <c r="T70" s="13"/>
      <c r="U70" s="13"/>
      <c r="V70" s="13"/>
      <c r="W70" s="13"/>
      <c r="X70" s="13"/>
      <c r="Y70" s="13"/>
    </row>
    <row r="71" spans="1:25" x14ac:dyDescent="0.2">
      <c r="A71" s="13"/>
      <c r="B71" s="46"/>
      <c r="C71" s="14"/>
      <c r="D71" s="14"/>
      <c r="E71" s="14"/>
      <c r="F71" s="14"/>
      <c r="G71" s="14"/>
      <c r="H71" s="14"/>
      <c r="I71" s="14"/>
      <c r="J71" s="14"/>
      <c r="K71" s="14"/>
      <c r="L71" s="14"/>
      <c r="M71" s="14"/>
      <c r="N71" s="883"/>
      <c r="O71" s="13"/>
      <c r="P71" s="13"/>
      <c r="Q71" s="13"/>
      <c r="R71" s="13"/>
      <c r="S71" s="13"/>
      <c r="T71" s="13"/>
      <c r="U71" s="13"/>
      <c r="V71" s="13"/>
      <c r="W71" s="13"/>
      <c r="X71" s="13"/>
      <c r="Y71" s="13"/>
    </row>
    <row r="72" spans="1:25" x14ac:dyDescent="0.2">
      <c r="A72" s="13"/>
      <c r="B72" s="46"/>
      <c r="C72" s="14"/>
      <c r="D72" s="14"/>
      <c r="E72" s="14"/>
      <c r="F72" s="14"/>
      <c r="G72" s="14"/>
      <c r="H72" s="14"/>
      <c r="I72" s="14"/>
      <c r="J72" s="14"/>
      <c r="K72" s="14"/>
      <c r="L72" s="14"/>
      <c r="M72" s="14"/>
      <c r="N72" s="883"/>
      <c r="O72" s="13"/>
      <c r="P72" s="13"/>
      <c r="Q72" s="13"/>
      <c r="R72" s="13"/>
      <c r="S72" s="13"/>
      <c r="T72" s="13"/>
      <c r="U72" s="13"/>
      <c r="V72" s="13"/>
      <c r="W72" s="13"/>
      <c r="X72" s="13"/>
      <c r="Y72" s="13"/>
    </row>
    <row r="73" spans="1:25" x14ac:dyDescent="0.2">
      <c r="A73" s="13"/>
      <c r="B73" s="46"/>
      <c r="C73" s="14"/>
      <c r="D73" s="14"/>
      <c r="E73" s="14"/>
      <c r="F73" s="14"/>
      <c r="G73" s="14"/>
      <c r="H73" s="14"/>
      <c r="I73" s="14"/>
      <c r="J73" s="14"/>
      <c r="K73" s="14"/>
      <c r="L73" s="14"/>
      <c r="M73" s="14"/>
      <c r="N73" s="883"/>
      <c r="O73" s="13"/>
      <c r="P73" s="13"/>
      <c r="Q73" s="13"/>
      <c r="R73" s="13"/>
      <c r="S73" s="13"/>
      <c r="T73" s="13"/>
      <c r="U73" s="13"/>
      <c r="V73" s="13"/>
      <c r="W73" s="13"/>
      <c r="X73" s="13"/>
      <c r="Y73" s="13"/>
    </row>
    <row r="74" spans="1:25" x14ac:dyDescent="0.2">
      <c r="A74" s="13"/>
      <c r="B74" s="46"/>
      <c r="C74" s="14"/>
      <c r="D74" s="14"/>
      <c r="E74" s="14"/>
      <c r="F74" s="14"/>
      <c r="G74" s="14"/>
      <c r="H74" s="14"/>
      <c r="I74" s="14"/>
      <c r="J74" s="14"/>
      <c r="K74" s="14"/>
      <c r="L74" s="14"/>
      <c r="M74" s="14"/>
      <c r="N74" s="883"/>
      <c r="O74" s="13"/>
      <c r="P74" s="13"/>
      <c r="Q74" s="13"/>
      <c r="R74" s="13"/>
      <c r="S74" s="13"/>
      <c r="T74" s="13"/>
      <c r="U74" s="13"/>
      <c r="V74" s="13"/>
      <c r="W74" s="13"/>
      <c r="X74" s="13"/>
      <c r="Y74" s="13"/>
    </row>
    <row r="75" spans="1:25" x14ac:dyDescent="0.2">
      <c r="A75" s="13"/>
      <c r="B75" s="46"/>
      <c r="C75" s="14"/>
      <c r="D75" s="14"/>
      <c r="E75" s="14"/>
      <c r="F75" s="14"/>
      <c r="G75" s="14"/>
      <c r="H75" s="14"/>
      <c r="I75" s="14"/>
      <c r="J75" s="14"/>
      <c r="K75" s="14"/>
      <c r="L75" s="14"/>
      <c r="M75" s="14"/>
      <c r="N75" s="883"/>
      <c r="O75" s="13"/>
      <c r="P75" s="13"/>
      <c r="Q75" s="13"/>
      <c r="R75" s="13"/>
      <c r="S75" s="13"/>
      <c r="T75" s="13"/>
      <c r="U75" s="13"/>
      <c r="V75" s="13"/>
      <c r="W75" s="13"/>
      <c r="X75" s="13"/>
      <c r="Y75" s="13"/>
    </row>
    <row r="76" spans="1:25" ht="30" customHeight="1" x14ac:dyDescent="0.2">
      <c r="A76" s="13"/>
      <c r="B76" s="46"/>
      <c r="C76" s="1705"/>
      <c r="D76" s="14"/>
      <c r="E76" s="14"/>
      <c r="F76" s="14"/>
      <c r="G76" s="14"/>
      <c r="H76" s="14"/>
      <c r="I76" s="14"/>
      <c r="J76" s="14"/>
      <c r="K76" s="14"/>
      <c r="L76" s="14"/>
      <c r="M76" s="14"/>
      <c r="N76" s="883"/>
      <c r="O76" s="13"/>
      <c r="P76" s="13"/>
      <c r="Q76" s="13"/>
      <c r="R76" s="13"/>
      <c r="S76" s="13"/>
      <c r="T76" s="13"/>
      <c r="U76" s="13"/>
      <c r="V76" s="13"/>
      <c r="W76" s="13"/>
      <c r="X76" s="13"/>
      <c r="Y76" s="13"/>
    </row>
    <row r="77" spans="1:25" ht="16" thickBot="1" x14ac:dyDescent="0.25">
      <c r="A77" s="13"/>
      <c r="B77" s="46"/>
      <c r="C77" s="14"/>
      <c r="D77" s="14"/>
      <c r="E77" s="14"/>
      <c r="F77" s="14"/>
      <c r="G77" s="14"/>
      <c r="H77" s="14"/>
      <c r="I77" s="14"/>
      <c r="J77" s="14"/>
      <c r="K77" s="14"/>
      <c r="L77" s="14"/>
      <c r="M77" s="14"/>
      <c r="N77" s="883"/>
      <c r="O77" s="13"/>
      <c r="P77" s="13"/>
      <c r="Q77" s="13"/>
      <c r="R77" s="13"/>
      <c r="S77" s="13"/>
      <c r="T77" s="13"/>
      <c r="U77" s="13"/>
      <c r="V77" s="13"/>
      <c r="W77" s="13"/>
      <c r="X77" s="13"/>
      <c r="Y77" s="13"/>
    </row>
    <row r="78" spans="1:25" x14ac:dyDescent="0.2">
      <c r="A78" s="13"/>
      <c r="B78" s="1861"/>
      <c r="C78" s="871"/>
      <c r="D78" s="871"/>
      <c r="E78" s="871"/>
      <c r="F78" s="871"/>
      <c r="G78" s="871"/>
      <c r="H78" s="871"/>
      <c r="I78" s="871"/>
      <c r="J78" s="871"/>
      <c r="K78" s="871"/>
      <c r="L78" s="871"/>
      <c r="M78" s="871"/>
      <c r="N78" s="882"/>
      <c r="O78" s="13"/>
      <c r="P78" s="13"/>
      <c r="Q78" s="13"/>
      <c r="R78" s="13"/>
      <c r="S78" s="13"/>
      <c r="T78" s="13"/>
      <c r="U78" s="13"/>
      <c r="V78" s="13"/>
      <c r="W78" s="13"/>
      <c r="X78" s="13"/>
      <c r="Y78" s="13"/>
    </row>
    <row r="79" spans="1:25" x14ac:dyDescent="0.2">
      <c r="A79" s="13"/>
      <c r="B79" s="46"/>
      <c r="C79" s="14"/>
      <c r="D79" s="14"/>
      <c r="E79" s="14"/>
      <c r="F79" s="14"/>
      <c r="G79" s="14"/>
      <c r="H79" s="14"/>
      <c r="I79" s="14"/>
      <c r="J79" s="14"/>
      <c r="K79" s="14"/>
      <c r="L79" s="14"/>
      <c r="M79" s="14"/>
      <c r="N79" s="883"/>
      <c r="O79" s="13"/>
      <c r="P79" s="13"/>
      <c r="Q79" s="13"/>
      <c r="R79" s="13"/>
      <c r="S79" s="13"/>
      <c r="T79" s="13"/>
      <c r="U79" s="13"/>
      <c r="V79" s="13"/>
      <c r="W79" s="13"/>
      <c r="X79" s="13"/>
      <c r="Y79" s="13"/>
    </row>
    <row r="80" spans="1:25" x14ac:dyDescent="0.2">
      <c r="A80" s="13"/>
      <c r="B80" s="46"/>
      <c r="C80" s="1862" t="s">
        <v>535</v>
      </c>
      <c r="D80" s="14"/>
      <c r="E80" s="14"/>
      <c r="F80" s="14"/>
      <c r="G80" s="14"/>
      <c r="H80" s="14"/>
      <c r="I80" s="587"/>
      <c r="J80" s="19"/>
      <c r="K80" s="587"/>
      <c r="L80" s="14"/>
      <c r="M80" s="14"/>
      <c r="N80" s="883"/>
      <c r="O80" s="13"/>
      <c r="P80" s="13"/>
      <c r="Q80" s="13"/>
      <c r="R80" s="13"/>
      <c r="S80" s="13"/>
      <c r="T80" s="13"/>
      <c r="U80" s="13"/>
      <c r="V80" s="13"/>
      <c r="W80" s="13"/>
      <c r="X80" s="13"/>
      <c r="Y80" s="13"/>
    </row>
    <row r="81" spans="1:25" x14ac:dyDescent="0.2">
      <c r="A81" s="13"/>
      <c r="B81" s="46"/>
      <c r="C81" s="14"/>
      <c r="D81" s="14"/>
      <c r="E81" s="14"/>
      <c r="F81" s="14"/>
      <c r="G81" s="14"/>
      <c r="H81" s="14"/>
      <c r="I81" s="587"/>
      <c r="J81" s="19"/>
      <c r="K81" s="587"/>
      <c r="L81" s="14"/>
      <c r="M81" s="14"/>
      <c r="N81" s="883"/>
      <c r="O81" s="13"/>
      <c r="P81" s="13"/>
      <c r="Q81" s="13"/>
      <c r="R81" s="13"/>
      <c r="S81" s="13"/>
      <c r="T81" s="13"/>
      <c r="U81" s="13"/>
      <c r="V81" s="13"/>
      <c r="W81" s="13"/>
      <c r="X81" s="13"/>
      <c r="Y81" s="13"/>
    </row>
    <row r="82" spans="1:25" x14ac:dyDescent="0.2">
      <c r="A82" s="13"/>
      <c r="B82" s="46"/>
      <c r="C82" s="14"/>
      <c r="D82" s="14"/>
      <c r="E82" s="14"/>
      <c r="F82" s="14"/>
      <c r="G82" s="14"/>
      <c r="H82" s="14"/>
      <c r="I82" s="587"/>
      <c r="J82" s="587"/>
      <c r="K82" s="587"/>
      <c r="L82" s="14"/>
      <c r="M82" s="14"/>
      <c r="N82" s="883"/>
      <c r="O82" s="13"/>
      <c r="P82" s="13"/>
      <c r="Q82" s="13"/>
      <c r="R82" s="13"/>
      <c r="S82" s="13"/>
      <c r="T82" s="13"/>
      <c r="U82" s="13"/>
      <c r="V82" s="13"/>
      <c r="W82" s="13"/>
      <c r="X82" s="13"/>
      <c r="Y82" s="13"/>
    </row>
    <row r="83" spans="1:25" x14ac:dyDescent="0.2">
      <c r="A83" s="13"/>
      <c r="B83" s="46"/>
      <c r="C83" s="14"/>
      <c r="D83" s="14"/>
      <c r="E83" s="14"/>
      <c r="F83" s="14"/>
      <c r="G83" s="14"/>
      <c r="H83" s="14"/>
      <c r="I83" s="14"/>
      <c r="J83" s="14"/>
      <c r="K83" s="14"/>
      <c r="L83" s="14"/>
      <c r="M83" s="14"/>
      <c r="N83" s="883"/>
      <c r="O83" s="13"/>
      <c r="P83" s="13"/>
      <c r="Q83" s="13"/>
      <c r="R83" s="13"/>
      <c r="S83" s="13"/>
      <c r="T83" s="13"/>
      <c r="U83" s="13"/>
      <c r="V83" s="13"/>
      <c r="W83" s="13"/>
      <c r="X83" s="13"/>
      <c r="Y83" s="13"/>
    </row>
    <row r="84" spans="1:25" x14ac:dyDescent="0.2">
      <c r="A84" s="13"/>
      <c r="B84" s="46"/>
      <c r="C84" s="14"/>
      <c r="D84" s="14"/>
      <c r="E84" s="14"/>
      <c r="F84" s="14"/>
      <c r="G84" s="14"/>
      <c r="H84" s="14"/>
      <c r="I84" s="14"/>
      <c r="J84" s="14"/>
      <c r="K84" s="14"/>
      <c r="L84" s="14"/>
      <c r="M84" s="14"/>
      <c r="N84" s="883"/>
      <c r="O84" s="13"/>
      <c r="P84" s="13"/>
      <c r="Q84" s="13"/>
      <c r="R84" s="13"/>
      <c r="S84" s="13"/>
      <c r="T84" s="13"/>
      <c r="U84" s="13"/>
      <c r="V84" s="13"/>
      <c r="W84" s="13"/>
      <c r="X84" s="13"/>
      <c r="Y84" s="13"/>
    </row>
    <row r="85" spans="1:25" x14ac:dyDescent="0.2">
      <c r="A85" s="13"/>
      <c r="B85" s="46"/>
      <c r="C85" s="14"/>
      <c r="D85" s="14"/>
      <c r="E85" s="14"/>
      <c r="F85" s="14"/>
      <c r="G85" s="14"/>
      <c r="H85" s="14"/>
      <c r="I85" s="14"/>
      <c r="J85" s="14"/>
      <c r="K85" s="14"/>
      <c r="L85" s="14"/>
      <c r="M85" s="14"/>
      <c r="N85" s="883"/>
      <c r="O85" s="13"/>
      <c r="P85" s="13"/>
      <c r="Q85" s="13"/>
      <c r="R85" s="13"/>
      <c r="S85" s="13"/>
      <c r="T85" s="13"/>
      <c r="U85" s="13"/>
      <c r="V85" s="13"/>
      <c r="W85" s="13"/>
      <c r="X85" s="13"/>
      <c r="Y85" s="13"/>
    </row>
    <row r="86" spans="1:25" x14ac:dyDescent="0.2">
      <c r="A86" s="13"/>
      <c r="B86" s="46"/>
      <c r="C86" s="14"/>
      <c r="D86" s="14"/>
      <c r="E86" s="14"/>
      <c r="F86" s="14"/>
      <c r="G86" s="14"/>
      <c r="H86" s="14"/>
      <c r="I86" s="14"/>
      <c r="J86" s="14"/>
      <c r="K86" s="14"/>
      <c r="L86" s="14"/>
      <c r="M86" s="14"/>
      <c r="N86" s="883"/>
      <c r="O86" s="13"/>
      <c r="P86" s="13"/>
      <c r="Q86" s="13"/>
      <c r="R86" s="13"/>
      <c r="S86" s="13"/>
      <c r="T86" s="13"/>
      <c r="U86" s="13"/>
      <c r="V86" s="13"/>
      <c r="W86" s="13"/>
      <c r="X86" s="13"/>
      <c r="Y86" s="13"/>
    </row>
    <row r="87" spans="1:25" x14ac:dyDescent="0.2">
      <c r="A87" s="13"/>
      <c r="B87" s="46"/>
      <c r="C87" s="14"/>
      <c r="D87" s="14"/>
      <c r="E87" s="14"/>
      <c r="F87" s="14"/>
      <c r="G87" s="14"/>
      <c r="H87" s="14"/>
      <c r="I87" s="14"/>
      <c r="J87" s="14"/>
      <c r="K87" s="14"/>
      <c r="L87" s="14"/>
      <c r="M87" s="14"/>
      <c r="N87" s="883"/>
      <c r="O87" s="13"/>
      <c r="P87" s="13"/>
      <c r="Q87" s="13"/>
      <c r="R87" s="13"/>
      <c r="S87" s="13"/>
      <c r="T87" s="13"/>
      <c r="U87" s="13"/>
      <c r="V87" s="13"/>
      <c r="W87" s="13"/>
      <c r="X87" s="13"/>
      <c r="Y87" s="13"/>
    </row>
    <row r="88" spans="1:25" ht="14.25" customHeight="1" x14ac:dyDescent="0.2">
      <c r="A88" s="13"/>
      <c r="B88" s="46"/>
      <c r="C88" s="14"/>
      <c r="D88" s="14"/>
      <c r="E88" s="14"/>
      <c r="F88" s="14"/>
      <c r="G88" s="14"/>
      <c r="H88" s="14"/>
      <c r="I88" s="2888"/>
      <c r="J88" s="2888"/>
      <c r="K88" s="2888"/>
      <c r="L88" s="2888"/>
      <c r="M88" s="2888"/>
      <c r="N88" s="883"/>
      <c r="O88" s="13"/>
      <c r="P88" s="13"/>
      <c r="Q88" s="13"/>
      <c r="R88" s="13"/>
      <c r="S88" s="13"/>
      <c r="T88" s="13"/>
      <c r="U88" s="13"/>
      <c r="V88" s="13"/>
      <c r="W88" s="13"/>
      <c r="X88" s="13"/>
      <c r="Y88" s="13"/>
    </row>
    <row r="89" spans="1:25" x14ac:dyDescent="0.2">
      <c r="A89" s="13"/>
      <c r="B89" s="46"/>
      <c r="C89" s="1863"/>
      <c r="D89" s="1717"/>
      <c r="E89" s="1719"/>
      <c r="F89" s="1719"/>
      <c r="G89" s="1719"/>
      <c r="H89" s="14"/>
      <c r="I89" s="543"/>
      <c r="J89" s="543"/>
      <c r="K89" s="543"/>
      <c r="L89" s="543"/>
      <c r="M89" s="543"/>
      <c r="N89" s="883"/>
      <c r="O89" s="13"/>
      <c r="P89" s="13"/>
      <c r="Q89" s="13"/>
      <c r="R89" s="13"/>
      <c r="S89" s="13"/>
      <c r="T89" s="13"/>
      <c r="U89" s="13"/>
      <c r="V89" s="13"/>
      <c r="W89" s="13"/>
      <c r="X89" s="13"/>
      <c r="Y89" s="13"/>
    </row>
    <row r="90" spans="1:25" x14ac:dyDescent="0.2">
      <c r="A90" s="13"/>
      <c r="B90" s="46"/>
      <c r="C90" s="14"/>
      <c r="D90" s="14"/>
      <c r="E90" s="14"/>
      <c r="F90" s="14"/>
      <c r="G90" s="14"/>
      <c r="H90" s="14"/>
      <c r="I90" s="543"/>
      <c r="J90" s="543"/>
      <c r="K90" s="543"/>
      <c r="L90" s="543"/>
      <c r="M90" s="543"/>
      <c r="N90" s="883"/>
      <c r="O90" s="13"/>
      <c r="P90" s="13"/>
      <c r="Q90" s="13"/>
      <c r="R90" s="13"/>
      <c r="S90" s="13"/>
      <c r="T90" s="13"/>
      <c r="U90" s="13"/>
      <c r="V90" s="13"/>
      <c r="W90" s="13"/>
      <c r="X90" s="13"/>
      <c r="Y90" s="13"/>
    </row>
    <row r="91" spans="1:25" x14ac:dyDescent="0.2">
      <c r="A91" s="13"/>
      <c r="B91" s="46"/>
      <c r="C91" s="14"/>
      <c r="D91" s="14"/>
      <c r="E91" s="14"/>
      <c r="F91" s="14"/>
      <c r="G91" s="14"/>
      <c r="H91" s="14"/>
      <c r="I91" s="543"/>
      <c r="J91" s="543"/>
      <c r="K91" s="543"/>
      <c r="L91" s="543"/>
      <c r="M91" s="543"/>
      <c r="N91" s="883"/>
      <c r="O91" s="13"/>
      <c r="P91" s="13"/>
      <c r="Q91" s="13"/>
      <c r="R91" s="13"/>
      <c r="S91" s="13"/>
      <c r="T91" s="13"/>
      <c r="U91" s="13"/>
      <c r="V91" s="13"/>
      <c r="W91" s="13"/>
      <c r="X91" s="13"/>
      <c r="Y91" s="13"/>
    </row>
    <row r="92" spans="1:25" x14ac:dyDescent="0.2">
      <c r="A92" s="13"/>
      <c r="B92" s="46"/>
      <c r="C92" s="14"/>
      <c r="D92" s="14"/>
      <c r="E92" s="14"/>
      <c r="F92" s="14"/>
      <c r="G92" s="14"/>
      <c r="H92" s="14"/>
      <c r="I92" s="543"/>
      <c r="J92" s="543"/>
      <c r="K92" s="543"/>
      <c r="L92" s="543"/>
      <c r="M92" s="543"/>
      <c r="N92" s="883"/>
      <c r="O92" s="13"/>
      <c r="P92" s="13"/>
      <c r="Q92" s="13"/>
      <c r="R92" s="13"/>
      <c r="S92" s="13"/>
      <c r="T92" s="13"/>
      <c r="U92" s="13"/>
      <c r="V92" s="13"/>
      <c r="W92" s="13"/>
      <c r="X92" s="13"/>
      <c r="Y92" s="13"/>
    </row>
    <row r="93" spans="1:25" x14ac:dyDescent="0.2">
      <c r="A93" s="13"/>
      <c r="B93" s="46"/>
      <c r="C93" s="14"/>
      <c r="D93" s="14"/>
      <c r="E93" s="14"/>
      <c r="F93" s="14"/>
      <c r="G93" s="14"/>
      <c r="H93" s="14"/>
      <c r="I93" s="543"/>
      <c r="J93" s="543"/>
      <c r="K93" s="543"/>
      <c r="L93" s="543"/>
      <c r="M93" s="543"/>
      <c r="N93" s="883"/>
      <c r="O93" s="13"/>
      <c r="P93" s="13"/>
      <c r="Q93" s="13"/>
      <c r="R93" s="13"/>
      <c r="S93" s="13"/>
      <c r="T93" s="13"/>
      <c r="U93" s="13"/>
      <c r="V93" s="13"/>
      <c r="W93" s="13"/>
      <c r="X93" s="13"/>
      <c r="Y93" s="13"/>
    </row>
    <row r="94" spans="1:25" x14ac:dyDescent="0.2">
      <c r="A94" s="13"/>
      <c r="B94" s="46"/>
      <c r="C94" s="14"/>
      <c r="D94" s="14"/>
      <c r="E94" s="14"/>
      <c r="F94" s="14"/>
      <c r="G94" s="14"/>
      <c r="H94" s="14"/>
      <c r="I94" s="543"/>
      <c r="J94" s="543"/>
      <c r="K94" s="543"/>
      <c r="L94" s="543"/>
      <c r="M94" s="543"/>
      <c r="N94" s="883"/>
      <c r="O94" s="13"/>
      <c r="P94" s="13"/>
      <c r="Q94" s="13"/>
      <c r="R94" s="13"/>
      <c r="S94" s="13"/>
      <c r="T94" s="13"/>
      <c r="U94" s="13"/>
      <c r="V94" s="13"/>
      <c r="W94" s="13"/>
      <c r="X94" s="13"/>
      <c r="Y94" s="13"/>
    </row>
    <row r="95" spans="1:25" x14ac:dyDescent="0.2">
      <c r="A95" s="13"/>
      <c r="B95" s="46"/>
      <c r="C95" s="14"/>
      <c r="D95" s="14"/>
      <c r="E95" s="14"/>
      <c r="F95" s="14"/>
      <c r="G95" s="14"/>
      <c r="H95" s="14"/>
      <c r="I95" s="543"/>
      <c r="J95" s="543"/>
      <c r="K95" s="543"/>
      <c r="L95" s="543"/>
      <c r="M95" s="543"/>
      <c r="N95" s="883"/>
      <c r="O95" s="13"/>
      <c r="P95" s="13"/>
      <c r="Q95" s="13"/>
      <c r="R95" s="13"/>
      <c r="S95" s="13"/>
      <c r="T95" s="13"/>
      <c r="U95" s="13"/>
      <c r="V95" s="13"/>
      <c r="W95" s="13"/>
      <c r="X95" s="13"/>
      <c r="Y95" s="13"/>
    </row>
    <row r="96" spans="1:25" x14ac:dyDescent="0.2">
      <c r="A96" s="13"/>
      <c r="B96" s="46"/>
      <c r="C96" s="14"/>
      <c r="D96" s="14"/>
      <c r="E96" s="14"/>
      <c r="F96" s="14"/>
      <c r="G96" s="14"/>
      <c r="H96" s="14"/>
      <c r="I96" s="14"/>
      <c r="J96" s="14"/>
      <c r="K96" s="14"/>
      <c r="L96" s="14"/>
      <c r="M96" s="14"/>
      <c r="N96" s="883"/>
      <c r="O96" s="13"/>
      <c r="P96" s="13"/>
      <c r="Q96" s="13"/>
      <c r="R96" s="13"/>
      <c r="S96" s="13"/>
      <c r="T96" s="13"/>
      <c r="U96" s="13"/>
      <c r="V96" s="13"/>
      <c r="W96" s="13"/>
      <c r="X96" s="13"/>
      <c r="Y96" s="13"/>
    </row>
    <row r="97" spans="1:25" x14ac:dyDescent="0.2">
      <c r="A97" s="13"/>
      <c r="B97" s="46"/>
      <c r="C97" s="14"/>
      <c r="D97" s="14"/>
      <c r="E97" s="14"/>
      <c r="F97" s="14"/>
      <c r="G97" s="14"/>
      <c r="H97" s="14"/>
      <c r="I97" s="14"/>
      <c r="J97" s="14"/>
      <c r="K97" s="14"/>
      <c r="L97" s="14"/>
      <c r="M97" s="14"/>
      <c r="N97" s="883"/>
      <c r="O97" s="13"/>
      <c r="P97" s="13"/>
      <c r="Q97" s="13"/>
      <c r="R97" s="13"/>
      <c r="S97" s="13"/>
      <c r="T97" s="13"/>
      <c r="U97" s="13"/>
      <c r="V97" s="13"/>
      <c r="W97" s="13"/>
      <c r="X97" s="13"/>
      <c r="Y97" s="13"/>
    </row>
    <row r="98" spans="1:25" x14ac:dyDescent="0.2">
      <c r="A98" s="13"/>
      <c r="B98" s="1865"/>
      <c r="C98" s="14"/>
      <c r="D98" s="14"/>
      <c r="E98" s="14"/>
      <c r="F98" s="14"/>
      <c r="G98" s="14"/>
      <c r="H98" s="14"/>
      <c r="I98" s="14"/>
      <c r="J98" s="14"/>
      <c r="K98" s="14"/>
      <c r="L98" s="14"/>
      <c r="M98" s="14"/>
      <c r="N98" s="883"/>
      <c r="O98" s="13"/>
      <c r="P98" s="13"/>
      <c r="Q98" s="13"/>
      <c r="R98" s="13"/>
      <c r="S98" s="13"/>
      <c r="T98" s="13"/>
      <c r="U98" s="13"/>
      <c r="V98" s="13"/>
      <c r="W98" s="13"/>
      <c r="X98" s="13"/>
      <c r="Y98" s="13"/>
    </row>
    <row r="99" spans="1:25" x14ac:dyDescent="0.2">
      <c r="A99" s="13"/>
      <c r="B99" s="1865"/>
      <c r="C99" s="14"/>
      <c r="D99" s="14"/>
      <c r="E99" s="14"/>
      <c r="F99" s="14"/>
      <c r="G99" s="14"/>
      <c r="H99" s="14"/>
      <c r="I99" s="14"/>
      <c r="J99" s="14"/>
      <c r="K99" s="14"/>
      <c r="L99" s="14"/>
      <c r="M99" s="14"/>
      <c r="N99" s="883"/>
      <c r="O99" s="13"/>
      <c r="P99" s="13"/>
      <c r="Q99" s="13"/>
      <c r="R99" s="13"/>
      <c r="S99" s="13"/>
      <c r="T99" s="13"/>
      <c r="U99" s="13"/>
      <c r="V99" s="13"/>
      <c r="W99" s="13"/>
      <c r="X99" s="13"/>
      <c r="Y99" s="13"/>
    </row>
    <row r="100" spans="1:25" x14ac:dyDescent="0.2">
      <c r="A100" s="13"/>
      <c r="B100" s="1865"/>
      <c r="C100" s="14"/>
      <c r="D100" s="14"/>
      <c r="E100" s="14"/>
      <c r="F100" s="14"/>
      <c r="G100" s="14"/>
      <c r="H100" s="14"/>
      <c r="I100" s="14"/>
      <c r="J100" s="14"/>
      <c r="K100" s="14"/>
      <c r="L100" s="14"/>
      <c r="M100" s="14"/>
      <c r="N100" s="883"/>
      <c r="O100" s="13"/>
      <c r="P100" s="13"/>
      <c r="Q100" s="13"/>
      <c r="R100" s="13"/>
      <c r="S100" s="13"/>
      <c r="T100" s="13"/>
      <c r="U100" s="13"/>
      <c r="V100" s="13"/>
      <c r="W100" s="13"/>
      <c r="X100" s="13"/>
      <c r="Y100" s="13"/>
    </row>
    <row r="101" spans="1:25" x14ac:dyDescent="0.2">
      <c r="A101" s="13"/>
      <c r="B101" s="1865"/>
      <c r="C101" s="14"/>
      <c r="D101" s="14"/>
      <c r="E101" s="14"/>
      <c r="F101" s="14"/>
      <c r="G101" s="14"/>
      <c r="H101" s="14"/>
      <c r="I101" s="14"/>
      <c r="J101" s="14"/>
      <c r="K101" s="14"/>
      <c r="L101" s="14"/>
      <c r="M101" s="14"/>
      <c r="N101" s="883"/>
      <c r="O101" s="13"/>
      <c r="P101" s="13"/>
      <c r="Q101" s="13"/>
      <c r="R101" s="13"/>
      <c r="S101" s="13"/>
      <c r="T101" s="13"/>
      <c r="U101" s="13"/>
      <c r="V101" s="13"/>
      <c r="W101" s="13"/>
      <c r="X101" s="13"/>
      <c r="Y101" s="13"/>
    </row>
    <row r="102" spans="1:25" x14ac:dyDescent="0.2">
      <c r="A102" s="13"/>
      <c r="B102" s="1865"/>
      <c r="C102" s="14"/>
      <c r="D102" s="14"/>
      <c r="E102" s="14"/>
      <c r="F102" s="14"/>
      <c r="G102" s="14"/>
      <c r="H102" s="14"/>
      <c r="I102" s="14"/>
      <c r="K102" s="14"/>
      <c r="L102" s="14"/>
      <c r="M102" s="14"/>
      <c r="N102" s="883"/>
      <c r="O102" s="13"/>
      <c r="P102" s="13"/>
      <c r="Q102" s="13"/>
      <c r="R102" s="13"/>
      <c r="S102" s="13"/>
      <c r="T102" s="13"/>
      <c r="U102" s="13"/>
      <c r="V102" s="13"/>
      <c r="W102" s="13"/>
      <c r="X102" s="13"/>
      <c r="Y102" s="13"/>
    </row>
    <row r="103" spans="1:25" x14ac:dyDescent="0.2">
      <c r="A103" s="13"/>
      <c r="B103" s="1865"/>
      <c r="C103" s="14"/>
      <c r="D103" s="14"/>
      <c r="E103" s="14"/>
      <c r="F103" s="14"/>
      <c r="G103" s="14"/>
      <c r="H103" s="14"/>
      <c r="I103" s="14"/>
      <c r="J103" s="14"/>
      <c r="K103" s="14"/>
      <c r="L103" s="14"/>
      <c r="M103" s="14"/>
      <c r="N103" s="883"/>
      <c r="O103" s="14"/>
      <c r="P103" s="14"/>
      <c r="Q103" s="14"/>
      <c r="R103" s="14"/>
      <c r="S103" s="14"/>
      <c r="T103" s="14"/>
      <c r="U103" s="14"/>
      <c r="V103" s="14"/>
      <c r="W103" s="14"/>
      <c r="X103" s="14"/>
      <c r="Y103" s="14"/>
    </row>
    <row r="104" spans="1:25" x14ac:dyDescent="0.2">
      <c r="A104" s="13"/>
      <c r="B104" s="46"/>
      <c r="C104" s="1705"/>
      <c r="D104" s="14"/>
      <c r="E104" s="14"/>
      <c r="F104" s="14"/>
      <c r="G104" s="14"/>
      <c r="H104" s="14"/>
      <c r="I104" s="14"/>
      <c r="J104" s="14"/>
      <c r="K104" s="14"/>
      <c r="L104" s="14"/>
      <c r="M104" s="14"/>
      <c r="N104" s="883"/>
      <c r="O104" s="14"/>
      <c r="P104" s="14"/>
      <c r="Q104" s="14"/>
      <c r="R104" s="14"/>
      <c r="S104" s="14"/>
      <c r="T104" s="14"/>
      <c r="U104" s="14"/>
      <c r="V104" s="14"/>
      <c r="W104" s="14"/>
      <c r="X104" s="14"/>
      <c r="Y104" s="14"/>
    </row>
    <row r="105" spans="1:25" ht="16" thickBot="1" x14ac:dyDescent="0.25">
      <c r="A105" s="13"/>
      <c r="B105" s="1795"/>
      <c r="C105" s="1866"/>
      <c r="D105" s="14"/>
      <c r="E105" s="881"/>
      <c r="F105" s="881"/>
      <c r="G105" s="881"/>
      <c r="H105" s="881"/>
      <c r="I105" s="881"/>
      <c r="J105" s="881"/>
      <c r="K105" s="881"/>
      <c r="L105" s="881"/>
      <c r="M105" s="881"/>
      <c r="N105" s="889"/>
      <c r="O105" s="13"/>
      <c r="P105" s="13"/>
      <c r="Q105" s="13"/>
      <c r="R105" s="13"/>
      <c r="S105" s="13"/>
      <c r="T105" s="13"/>
      <c r="U105" s="13"/>
      <c r="V105" s="13"/>
      <c r="W105" s="13"/>
      <c r="X105" s="13"/>
      <c r="Y105" s="13"/>
    </row>
    <row r="106" spans="1:25" ht="20.25" customHeight="1" x14ac:dyDescent="0.2">
      <c r="A106" s="13"/>
      <c r="B106" s="1861"/>
      <c r="C106" s="14"/>
      <c r="D106" s="871"/>
      <c r="E106" s="871"/>
      <c r="F106" s="871"/>
      <c r="G106" s="871"/>
      <c r="H106" s="871"/>
      <c r="I106" s="871"/>
      <c r="J106" s="871"/>
      <c r="K106" s="871"/>
      <c r="L106" s="871"/>
      <c r="M106" s="871"/>
      <c r="N106" s="882"/>
      <c r="O106" s="14"/>
      <c r="P106" s="14"/>
      <c r="Q106" s="14"/>
      <c r="R106" s="14"/>
      <c r="S106" s="14"/>
      <c r="T106" s="14"/>
      <c r="U106" s="14"/>
      <c r="V106" s="14"/>
      <c r="W106" s="14"/>
      <c r="X106" s="14"/>
      <c r="Y106" s="14"/>
    </row>
    <row r="107" spans="1:25" ht="20.25" customHeight="1" x14ac:dyDescent="0.2">
      <c r="A107" s="13"/>
      <c r="B107" s="46"/>
      <c r="D107" s="14"/>
      <c r="E107" s="14"/>
      <c r="F107" s="14"/>
      <c r="G107" s="14"/>
      <c r="H107" s="14"/>
      <c r="I107" s="14"/>
      <c r="K107" s="14"/>
      <c r="L107" s="14"/>
      <c r="M107" s="14"/>
      <c r="N107" s="883"/>
      <c r="O107" s="14"/>
      <c r="P107" s="14"/>
      <c r="Q107" s="14"/>
      <c r="R107" s="14"/>
      <c r="S107" s="14"/>
      <c r="T107" s="14"/>
      <c r="U107" s="14"/>
      <c r="V107" s="14"/>
      <c r="W107" s="14"/>
      <c r="X107" s="14"/>
      <c r="Y107" s="14"/>
    </row>
    <row r="108" spans="1:25" ht="20.25" customHeight="1" x14ac:dyDescent="0.2">
      <c r="A108" s="13"/>
      <c r="B108" s="46"/>
      <c r="C108" s="1862" t="s">
        <v>535</v>
      </c>
      <c r="D108" s="14"/>
      <c r="E108" s="14"/>
      <c r="F108" s="14"/>
      <c r="G108" s="14"/>
      <c r="H108" s="14"/>
      <c r="I108" s="14"/>
      <c r="J108" s="14"/>
      <c r="K108" s="14"/>
      <c r="L108" s="14"/>
      <c r="M108" s="14"/>
      <c r="N108" s="883"/>
      <c r="O108" s="14"/>
      <c r="P108" s="14"/>
      <c r="Q108" s="14"/>
      <c r="R108" s="14"/>
      <c r="S108" s="14"/>
      <c r="T108" s="14"/>
      <c r="U108" s="14"/>
      <c r="V108" s="14"/>
      <c r="W108" s="14"/>
      <c r="X108" s="14"/>
      <c r="Y108" s="14"/>
    </row>
    <row r="109" spans="1:25" ht="20.25" customHeight="1" x14ac:dyDescent="0.2">
      <c r="A109" s="13"/>
      <c r="B109" s="46"/>
      <c r="C109" s="14"/>
      <c r="D109" s="14"/>
      <c r="E109" s="14"/>
      <c r="F109" s="14"/>
      <c r="G109" s="14"/>
      <c r="H109" s="14"/>
      <c r="I109" s="14"/>
      <c r="J109" s="14"/>
      <c r="K109" s="14"/>
      <c r="L109" s="14"/>
      <c r="M109" s="14"/>
      <c r="N109" s="883"/>
      <c r="O109" s="14"/>
      <c r="P109" s="14"/>
      <c r="Q109" s="14"/>
      <c r="R109" s="14"/>
      <c r="S109" s="14"/>
      <c r="T109" s="14"/>
      <c r="U109" s="14"/>
      <c r="V109" s="14"/>
      <c r="W109" s="14"/>
      <c r="X109" s="14"/>
      <c r="Y109" s="14"/>
    </row>
    <row r="110" spans="1:25" x14ac:dyDescent="0.2">
      <c r="A110" s="13"/>
      <c r="B110" s="46"/>
      <c r="C110" s="14"/>
      <c r="D110" s="14"/>
      <c r="E110" s="14"/>
      <c r="F110" s="14"/>
      <c r="G110" s="14"/>
      <c r="H110" s="14"/>
      <c r="I110" s="14"/>
      <c r="J110" s="14"/>
      <c r="K110" s="14"/>
      <c r="L110" s="14"/>
      <c r="M110" s="14"/>
      <c r="N110" s="883"/>
      <c r="O110" s="14"/>
      <c r="P110" s="14"/>
      <c r="Q110" s="14"/>
      <c r="R110" s="14"/>
      <c r="S110" s="14"/>
      <c r="T110" s="14"/>
      <c r="U110" s="14"/>
      <c r="V110" s="14"/>
      <c r="W110" s="14"/>
      <c r="X110" s="14"/>
      <c r="Y110" s="14"/>
    </row>
    <row r="111" spans="1:25" x14ac:dyDescent="0.2">
      <c r="A111" s="13"/>
      <c r="B111" s="46"/>
      <c r="C111" s="1796"/>
      <c r="D111" s="14"/>
      <c r="E111" s="14"/>
      <c r="F111" s="14"/>
      <c r="G111" s="14"/>
      <c r="H111" s="14"/>
      <c r="I111" s="14"/>
      <c r="J111" s="14"/>
      <c r="K111" s="14"/>
      <c r="L111" s="14"/>
      <c r="M111" s="14"/>
      <c r="N111" s="883"/>
      <c r="O111" s="13"/>
      <c r="P111" s="13"/>
      <c r="Q111" s="13"/>
      <c r="R111" s="13"/>
      <c r="S111" s="13"/>
      <c r="T111" s="13"/>
      <c r="U111" s="13"/>
      <c r="V111" s="13"/>
      <c r="W111" s="13"/>
      <c r="X111" s="13"/>
    </row>
    <row r="112" spans="1:25" ht="14.25" customHeight="1" x14ac:dyDescent="0.2">
      <c r="A112" s="13"/>
      <c r="B112" s="46"/>
      <c r="C112" s="1796"/>
      <c r="D112" s="14"/>
      <c r="E112" s="14"/>
      <c r="F112" s="14"/>
      <c r="G112" s="14"/>
      <c r="H112" s="14"/>
      <c r="I112" s="2888"/>
      <c r="J112" s="2888"/>
      <c r="K112" s="2888"/>
      <c r="L112" s="2888"/>
      <c r="M112" s="2888"/>
      <c r="N112" s="883"/>
      <c r="O112" s="13"/>
      <c r="P112" s="13"/>
      <c r="Q112" s="13"/>
      <c r="R112" s="13"/>
      <c r="S112" s="13"/>
      <c r="T112" s="13"/>
      <c r="U112" s="13"/>
      <c r="V112" s="13"/>
      <c r="W112" s="13"/>
      <c r="X112" s="13"/>
    </row>
    <row r="113" spans="1:25" x14ac:dyDescent="0.2">
      <c r="A113" s="13"/>
      <c r="B113" s="46"/>
      <c r="C113" s="1796"/>
      <c r="D113" s="14"/>
      <c r="E113" s="14"/>
      <c r="F113" s="14"/>
      <c r="G113" s="14"/>
      <c r="H113" s="14"/>
      <c r="I113" s="543"/>
      <c r="J113" s="543"/>
      <c r="K113" s="543"/>
      <c r="L113" s="543"/>
      <c r="M113" s="543"/>
      <c r="N113" s="883"/>
      <c r="O113" s="13"/>
      <c r="P113" s="13"/>
      <c r="Q113" s="13"/>
      <c r="R113" s="13"/>
      <c r="S113" s="13"/>
      <c r="T113" s="13"/>
      <c r="U113" s="13"/>
      <c r="V113" s="13"/>
      <c r="W113" s="13"/>
      <c r="X113" s="13"/>
    </row>
    <row r="114" spans="1:25" x14ac:dyDescent="0.2">
      <c r="A114" s="13"/>
      <c r="B114" s="46"/>
      <c r="C114" s="1796"/>
      <c r="D114" s="14"/>
      <c r="E114" s="14"/>
      <c r="F114" s="14"/>
      <c r="G114" s="14"/>
      <c r="H114" s="14"/>
      <c r="I114" s="543"/>
      <c r="J114" s="543"/>
      <c r="K114" s="543"/>
      <c r="L114" s="543"/>
      <c r="M114" s="543"/>
      <c r="N114" s="883"/>
      <c r="O114" s="13"/>
      <c r="P114" s="13"/>
      <c r="Q114" s="13"/>
      <c r="R114" s="13"/>
      <c r="S114" s="13"/>
      <c r="T114" s="13"/>
      <c r="U114" s="13"/>
      <c r="V114" s="13"/>
      <c r="W114" s="13"/>
      <c r="X114" s="13"/>
    </row>
    <row r="115" spans="1:25" x14ac:dyDescent="0.2">
      <c r="A115" s="13"/>
      <c r="B115" s="46"/>
      <c r="C115" s="1796"/>
      <c r="D115" s="14"/>
      <c r="E115" s="14"/>
      <c r="F115" s="14"/>
      <c r="G115" s="14"/>
      <c r="H115" s="14"/>
      <c r="I115" s="543"/>
      <c r="J115" s="543"/>
      <c r="K115" s="543"/>
      <c r="L115" s="543"/>
      <c r="M115" s="543"/>
      <c r="N115" s="883"/>
      <c r="O115" s="13"/>
      <c r="P115" s="13"/>
      <c r="Q115" s="13"/>
      <c r="R115" s="13"/>
      <c r="S115" s="13"/>
      <c r="T115" s="13"/>
      <c r="U115" s="13"/>
      <c r="V115" s="13"/>
      <c r="W115" s="13"/>
      <c r="X115" s="13"/>
    </row>
    <row r="116" spans="1:25" x14ac:dyDescent="0.2">
      <c r="A116" s="13"/>
      <c r="B116" s="46"/>
      <c r="C116" s="1796"/>
      <c r="D116" s="14"/>
      <c r="E116" s="14"/>
      <c r="F116" s="14"/>
      <c r="G116" s="14"/>
      <c r="H116" s="14"/>
      <c r="I116" s="543"/>
      <c r="J116" s="543"/>
      <c r="K116" s="543"/>
      <c r="L116" s="543"/>
      <c r="M116" s="543"/>
      <c r="N116" s="883"/>
      <c r="O116" s="13"/>
      <c r="P116" s="13"/>
      <c r="Q116" s="13"/>
      <c r="R116" s="13"/>
      <c r="S116" s="13"/>
      <c r="T116" s="13"/>
      <c r="U116" s="13"/>
      <c r="V116" s="13"/>
      <c r="W116" s="13"/>
      <c r="X116" s="13"/>
    </row>
    <row r="117" spans="1:25" x14ac:dyDescent="0.2">
      <c r="A117" s="13"/>
      <c r="B117" s="46"/>
      <c r="C117" s="1796"/>
      <c r="D117" s="14"/>
      <c r="E117" s="14"/>
      <c r="F117" s="14"/>
      <c r="G117" s="14"/>
      <c r="H117" s="14"/>
      <c r="I117" s="543"/>
      <c r="J117" s="543"/>
      <c r="K117" s="543"/>
      <c r="L117" s="543"/>
      <c r="M117" s="543"/>
      <c r="N117" s="883"/>
      <c r="O117" s="13"/>
      <c r="P117" s="13"/>
      <c r="Q117" s="13"/>
      <c r="R117" s="13"/>
      <c r="S117" s="13"/>
      <c r="T117" s="13"/>
      <c r="U117" s="13"/>
      <c r="V117" s="13"/>
      <c r="W117" s="13"/>
      <c r="X117" s="13"/>
    </row>
    <row r="118" spans="1:25" x14ac:dyDescent="0.2">
      <c r="A118" s="13"/>
      <c r="B118" s="46"/>
      <c r="C118" s="1796"/>
      <c r="D118" s="14"/>
      <c r="E118" s="14"/>
      <c r="F118" s="14"/>
      <c r="G118" s="14"/>
      <c r="H118" s="14"/>
      <c r="I118" s="543"/>
      <c r="J118" s="543"/>
      <c r="K118" s="543"/>
      <c r="L118" s="543"/>
      <c r="M118" s="543"/>
      <c r="N118" s="883"/>
      <c r="O118" s="13"/>
      <c r="P118" s="13"/>
      <c r="Q118" s="13"/>
      <c r="R118" s="13"/>
      <c r="S118" s="13"/>
      <c r="T118" s="13"/>
      <c r="U118" s="13"/>
      <c r="V118" s="13"/>
      <c r="W118" s="13"/>
      <c r="X118" s="13"/>
      <c r="Y118" s="13"/>
    </row>
    <row r="119" spans="1:25" x14ac:dyDescent="0.2">
      <c r="A119" s="13"/>
      <c r="B119" s="46"/>
      <c r="C119" s="1796"/>
      <c r="D119" s="14"/>
      <c r="E119" s="14"/>
      <c r="F119" s="14"/>
      <c r="G119" s="14"/>
      <c r="H119" s="14"/>
      <c r="I119" s="543"/>
      <c r="J119" s="543"/>
      <c r="K119" s="543"/>
      <c r="L119" s="543"/>
      <c r="M119" s="543"/>
      <c r="N119" s="883"/>
      <c r="O119" s="13"/>
      <c r="P119" s="13"/>
      <c r="Q119" s="13"/>
      <c r="R119" s="13"/>
      <c r="S119" s="13"/>
      <c r="T119" s="13"/>
      <c r="U119" s="13"/>
      <c r="V119" s="13"/>
      <c r="W119" s="13"/>
      <c r="X119" s="13"/>
      <c r="Y119" s="13"/>
    </row>
    <row r="120" spans="1:25" x14ac:dyDescent="0.2">
      <c r="A120" s="13"/>
      <c r="B120" s="46"/>
      <c r="C120" s="1796"/>
      <c r="D120" s="14"/>
      <c r="E120" s="14"/>
      <c r="F120" s="14"/>
      <c r="G120" s="14"/>
      <c r="H120" s="14"/>
      <c r="I120" s="14"/>
      <c r="J120" s="14"/>
      <c r="K120" s="14"/>
      <c r="L120" s="14"/>
      <c r="M120" s="14"/>
      <c r="N120" s="883"/>
      <c r="O120" s="13"/>
      <c r="P120" s="13"/>
      <c r="Q120" s="13"/>
      <c r="R120" s="13"/>
      <c r="S120" s="13"/>
      <c r="T120" s="13"/>
      <c r="U120" s="13"/>
      <c r="V120" s="13"/>
      <c r="W120" s="13"/>
      <c r="X120" s="13"/>
      <c r="Y120" s="13"/>
    </row>
    <row r="121" spans="1:25" x14ac:dyDescent="0.2">
      <c r="A121" s="13"/>
      <c r="B121" s="46"/>
      <c r="C121" s="1796"/>
      <c r="D121" s="14"/>
      <c r="E121" s="14"/>
      <c r="F121" s="14"/>
      <c r="G121" s="14"/>
      <c r="H121" s="14"/>
      <c r="I121" s="14"/>
      <c r="J121" s="14"/>
      <c r="K121" s="14"/>
      <c r="L121" s="14"/>
      <c r="M121" s="14"/>
      <c r="N121" s="883"/>
      <c r="O121" s="13"/>
      <c r="P121" s="13"/>
      <c r="Q121" s="13"/>
      <c r="R121" s="13"/>
      <c r="S121" s="13"/>
      <c r="T121" s="13"/>
      <c r="U121" s="13"/>
      <c r="V121" s="13"/>
      <c r="W121" s="13"/>
      <c r="X121" s="13"/>
      <c r="Y121" s="13"/>
    </row>
    <row r="122" spans="1:25" x14ac:dyDescent="0.2">
      <c r="A122" s="13"/>
      <c r="B122" s="46"/>
      <c r="C122" s="1796"/>
      <c r="D122" s="14"/>
      <c r="E122" s="14"/>
      <c r="F122" s="14"/>
      <c r="G122" s="14"/>
      <c r="H122" s="14"/>
      <c r="I122" s="14"/>
      <c r="J122" s="14"/>
      <c r="K122" s="14"/>
      <c r="L122" s="14"/>
      <c r="M122" s="14"/>
      <c r="N122" s="883"/>
      <c r="O122" s="13"/>
      <c r="P122" s="13"/>
      <c r="Q122" s="13"/>
      <c r="R122" s="13"/>
      <c r="S122" s="13"/>
      <c r="T122" s="13"/>
      <c r="U122" s="13"/>
      <c r="V122" s="13"/>
      <c r="W122" s="13"/>
      <c r="X122" s="13"/>
      <c r="Y122" s="13"/>
    </row>
    <row r="123" spans="1:25" x14ac:dyDescent="0.2">
      <c r="A123" s="13"/>
      <c r="B123" s="46"/>
      <c r="C123" s="1796"/>
      <c r="D123" s="14"/>
      <c r="E123" s="14"/>
      <c r="F123" s="14"/>
      <c r="G123" s="14"/>
      <c r="H123" s="14"/>
      <c r="I123" s="14"/>
      <c r="J123" s="14"/>
      <c r="K123" s="14"/>
      <c r="L123" s="14"/>
      <c r="M123" s="14"/>
      <c r="N123" s="883"/>
      <c r="O123" s="13"/>
      <c r="P123" s="13"/>
      <c r="Q123" s="13"/>
      <c r="R123" s="13"/>
      <c r="S123" s="13"/>
      <c r="T123" s="13"/>
      <c r="U123" s="13"/>
      <c r="V123" s="13"/>
      <c r="W123" s="13"/>
      <c r="X123" s="13"/>
      <c r="Y123" s="13"/>
    </row>
    <row r="124" spans="1:25" x14ac:dyDescent="0.2">
      <c r="A124" s="13"/>
      <c r="B124" s="46"/>
      <c r="C124" s="1796"/>
      <c r="D124" s="14"/>
      <c r="E124" s="14"/>
      <c r="F124" s="14"/>
      <c r="G124" s="14"/>
      <c r="H124" s="14"/>
      <c r="I124" s="14"/>
      <c r="J124" s="14"/>
      <c r="K124" s="14"/>
      <c r="L124" s="14"/>
      <c r="M124" s="14"/>
      <c r="N124" s="883"/>
      <c r="O124" s="13"/>
      <c r="P124" s="13"/>
      <c r="Q124" s="13"/>
      <c r="R124" s="13"/>
      <c r="S124" s="13"/>
      <c r="T124" s="13"/>
      <c r="U124" s="13"/>
      <c r="V124" s="13"/>
      <c r="W124" s="13"/>
      <c r="X124" s="13"/>
      <c r="Y124" s="13"/>
    </row>
    <row r="125" spans="1:25" x14ac:dyDescent="0.2">
      <c r="A125" s="13"/>
      <c r="B125" s="46"/>
      <c r="C125" s="1796"/>
      <c r="D125" s="14"/>
      <c r="E125" s="14"/>
      <c r="F125" s="14"/>
      <c r="G125" s="14"/>
      <c r="H125" s="14"/>
      <c r="I125" s="14"/>
      <c r="J125" s="14"/>
      <c r="K125" s="14"/>
      <c r="L125" s="14"/>
      <c r="M125" s="14"/>
      <c r="N125" s="883"/>
      <c r="O125" s="13"/>
      <c r="P125" s="13"/>
      <c r="Q125" s="13"/>
      <c r="R125" s="13"/>
      <c r="S125" s="13"/>
      <c r="T125" s="13"/>
      <c r="U125" s="13"/>
      <c r="V125" s="13"/>
      <c r="W125" s="13"/>
      <c r="X125" s="13"/>
      <c r="Y125" s="13"/>
    </row>
    <row r="126" spans="1:25" x14ac:dyDescent="0.2">
      <c r="A126" s="13"/>
      <c r="B126" s="46"/>
      <c r="C126" s="1796"/>
      <c r="D126" s="14"/>
      <c r="E126" s="14"/>
      <c r="F126" s="14"/>
      <c r="G126" s="14"/>
      <c r="H126" s="14"/>
      <c r="I126" s="14"/>
      <c r="J126" s="14"/>
      <c r="K126" s="14"/>
      <c r="L126" s="14"/>
      <c r="M126" s="14"/>
      <c r="N126" s="883"/>
      <c r="O126" s="13"/>
      <c r="P126" s="13"/>
      <c r="Q126" s="13"/>
      <c r="R126" s="13"/>
      <c r="S126" s="13"/>
      <c r="T126" s="13"/>
      <c r="U126" s="13"/>
      <c r="V126" s="13"/>
      <c r="W126" s="13"/>
      <c r="X126" s="13"/>
      <c r="Y126" s="13"/>
    </row>
    <row r="127" spans="1:25" x14ac:dyDescent="0.2">
      <c r="A127" s="13"/>
      <c r="B127" s="46"/>
      <c r="C127" s="1796"/>
      <c r="D127" s="14"/>
      <c r="E127" s="14"/>
      <c r="F127" s="14"/>
      <c r="G127" s="14"/>
      <c r="H127" s="14"/>
      <c r="I127" s="14"/>
      <c r="J127" s="14"/>
      <c r="K127" s="14"/>
      <c r="L127" s="14"/>
      <c r="M127" s="14"/>
      <c r="N127" s="883"/>
      <c r="O127" s="13"/>
      <c r="P127" s="13"/>
      <c r="Q127" s="13"/>
      <c r="R127" s="13"/>
      <c r="S127" s="13"/>
      <c r="T127" s="13"/>
      <c r="U127" s="13"/>
      <c r="V127" s="13"/>
      <c r="W127" s="13"/>
      <c r="X127" s="13"/>
      <c r="Y127" s="13"/>
    </row>
    <row r="128" spans="1:25" x14ac:dyDescent="0.2">
      <c r="A128" s="13"/>
      <c r="B128" s="46"/>
      <c r="C128" s="1796"/>
      <c r="D128" s="14"/>
      <c r="E128" s="14"/>
      <c r="F128" s="14"/>
      <c r="G128" s="14"/>
      <c r="H128" s="14"/>
      <c r="I128" s="14"/>
      <c r="J128" s="14"/>
      <c r="K128" s="14"/>
      <c r="L128" s="14"/>
      <c r="M128" s="14"/>
      <c r="N128" s="883"/>
      <c r="O128" s="13"/>
      <c r="P128" s="13"/>
      <c r="Q128" s="13"/>
      <c r="R128" s="13"/>
      <c r="S128" s="13"/>
      <c r="T128" s="13"/>
      <c r="U128" s="13"/>
      <c r="V128" s="13"/>
      <c r="W128" s="13"/>
      <c r="X128" s="13"/>
      <c r="Y128" s="13"/>
    </row>
    <row r="129" spans="1:32" x14ac:dyDescent="0.2">
      <c r="A129" s="13"/>
      <c r="B129" s="46"/>
      <c r="C129" s="14"/>
      <c r="D129" s="14"/>
      <c r="E129" s="14"/>
      <c r="F129" s="14"/>
      <c r="G129" s="14"/>
      <c r="H129" s="14"/>
      <c r="I129" s="14"/>
      <c r="J129" s="14"/>
      <c r="K129" s="14"/>
      <c r="L129" s="14"/>
      <c r="M129" s="14"/>
      <c r="N129" s="883"/>
      <c r="O129" s="19"/>
      <c r="P129" s="19"/>
      <c r="Q129" s="19"/>
      <c r="R129" s="19"/>
      <c r="S129" s="19"/>
      <c r="T129" s="19"/>
      <c r="U129" s="19"/>
      <c r="V129" s="19"/>
      <c r="W129" s="19"/>
      <c r="X129" s="19"/>
      <c r="Y129" s="19"/>
      <c r="Z129" s="19"/>
      <c r="AA129" s="19"/>
      <c r="AB129" s="19"/>
      <c r="AC129" s="19"/>
      <c r="AD129" s="19"/>
      <c r="AE129" s="19"/>
      <c r="AF129" s="19"/>
    </row>
    <row r="130" spans="1:32" s="251" customFormat="1" x14ac:dyDescent="0.2">
      <c r="A130" s="587"/>
      <c r="B130" s="46"/>
      <c r="C130" s="14"/>
      <c r="D130" s="14"/>
      <c r="E130" s="14"/>
      <c r="F130" s="14"/>
      <c r="G130" s="14"/>
      <c r="H130" s="14"/>
      <c r="I130" s="14"/>
      <c r="J130" s="14"/>
      <c r="K130" s="14"/>
      <c r="L130" s="14"/>
      <c r="M130" s="14"/>
      <c r="N130" s="883"/>
      <c r="O130" s="587"/>
      <c r="P130" s="587"/>
      <c r="Q130" s="587"/>
      <c r="R130" s="587"/>
      <c r="S130" s="587"/>
      <c r="T130" s="587"/>
      <c r="U130" s="587"/>
      <c r="V130" s="587"/>
      <c r="W130" s="587"/>
      <c r="X130" s="587"/>
      <c r="Y130" s="587"/>
      <c r="Z130" s="587"/>
      <c r="AA130" s="587"/>
      <c r="AB130" s="587"/>
      <c r="AC130" s="587"/>
      <c r="AD130" s="587"/>
      <c r="AE130" s="587"/>
      <c r="AF130" s="587"/>
    </row>
    <row r="131" spans="1:32" s="251" customFormat="1" x14ac:dyDescent="0.2">
      <c r="A131" s="587"/>
      <c r="B131" s="46"/>
      <c r="C131" s="14"/>
      <c r="D131" s="14"/>
      <c r="E131" s="14"/>
      <c r="F131" s="14"/>
      <c r="G131" s="14"/>
      <c r="H131" s="14"/>
      <c r="I131" s="14"/>
      <c r="J131" s="14"/>
      <c r="K131" s="14"/>
      <c r="L131" s="14"/>
      <c r="M131" s="14"/>
      <c r="N131" s="883"/>
      <c r="O131" s="587"/>
      <c r="P131" s="587"/>
      <c r="Q131" s="587"/>
      <c r="R131" s="587"/>
      <c r="S131" s="587"/>
      <c r="T131" s="587"/>
      <c r="U131" s="587"/>
      <c r="V131" s="587"/>
      <c r="W131" s="587"/>
      <c r="X131" s="587"/>
      <c r="Y131" s="587"/>
      <c r="Z131" s="587"/>
      <c r="AA131" s="587"/>
      <c r="AB131" s="587"/>
      <c r="AC131" s="587"/>
      <c r="AD131" s="587"/>
      <c r="AE131" s="587"/>
      <c r="AF131" s="587"/>
    </row>
    <row r="132" spans="1:32" s="251" customFormat="1" x14ac:dyDescent="0.2">
      <c r="A132" s="587"/>
      <c r="B132" s="46"/>
      <c r="C132" s="14"/>
      <c r="D132" s="14"/>
      <c r="E132" s="14"/>
      <c r="F132" s="14"/>
      <c r="G132" s="14"/>
      <c r="H132" s="14"/>
      <c r="I132" s="14"/>
      <c r="J132" s="14"/>
      <c r="K132" s="14"/>
      <c r="L132" s="14"/>
      <c r="M132" s="14"/>
      <c r="N132" s="883"/>
      <c r="O132" s="587"/>
      <c r="P132" s="587"/>
      <c r="Q132" s="587"/>
      <c r="R132" s="587"/>
      <c r="S132" s="587"/>
      <c r="T132" s="587"/>
      <c r="U132" s="587"/>
      <c r="V132" s="587"/>
      <c r="W132" s="587"/>
      <c r="X132" s="587"/>
      <c r="Y132" s="587"/>
      <c r="Z132" s="587"/>
      <c r="AA132" s="587"/>
      <c r="AB132" s="587"/>
      <c r="AC132" s="587"/>
      <c r="AD132" s="587"/>
      <c r="AE132" s="587"/>
      <c r="AF132" s="587"/>
    </row>
    <row r="133" spans="1:32" x14ac:dyDescent="0.2">
      <c r="A133" s="19"/>
      <c r="B133" s="46"/>
      <c r="C133" s="14"/>
      <c r="D133" s="14"/>
      <c r="E133" s="14"/>
      <c r="F133" s="14"/>
      <c r="G133" s="14"/>
      <c r="H133" s="14"/>
      <c r="I133" s="14"/>
      <c r="J133" s="14"/>
      <c r="K133" s="14"/>
      <c r="L133" s="14"/>
      <c r="M133" s="14"/>
      <c r="N133" s="883"/>
      <c r="O133" s="19"/>
      <c r="P133" s="19"/>
      <c r="Q133" s="19"/>
      <c r="R133" s="19"/>
      <c r="S133" s="19"/>
      <c r="T133" s="19"/>
      <c r="U133" s="19"/>
      <c r="V133" s="19"/>
      <c r="W133" s="19"/>
      <c r="X133" s="19"/>
      <c r="Y133" s="19"/>
      <c r="Z133" s="19"/>
      <c r="AA133" s="19"/>
      <c r="AB133" s="19"/>
      <c r="AC133" s="19"/>
      <c r="AD133" s="19"/>
      <c r="AE133" s="19"/>
      <c r="AF133" s="19"/>
    </row>
    <row r="134" spans="1:32" ht="16" thickBot="1" x14ac:dyDescent="0.25">
      <c r="A134" s="19"/>
      <c r="B134" s="1795"/>
      <c r="C134" s="881"/>
      <c r="D134" s="881"/>
      <c r="E134" s="881"/>
      <c r="F134" s="881"/>
      <c r="G134" s="881"/>
      <c r="H134" s="881"/>
      <c r="I134" s="881"/>
      <c r="J134" s="881"/>
      <c r="K134" s="881"/>
      <c r="L134" s="881"/>
      <c r="M134" s="881"/>
      <c r="N134" s="889"/>
      <c r="O134" s="587"/>
      <c r="P134" s="587"/>
      <c r="Q134" s="587"/>
      <c r="R134" s="587"/>
      <c r="S134" s="587"/>
      <c r="T134" s="587"/>
      <c r="U134" s="587"/>
      <c r="V134" s="587"/>
      <c r="W134" s="587"/>
      <c r="X134" s="587"/>
      <c r="Y134" s="587"/>
      <c r="Z134" s="587"/>
      <c r="AA134" s="587"/>
      <c r="AB134" s="19"/>
      <c r="AC134" s="19"/>
      <c r="AD134" s="19"/>
      <c r="AE134" s="19"/>
      <c r="AF134" s="19"/>
    </row>
    <row r="135" spans="1:32" x14ac:dyDescent="0.2">
      <c r="A135" s="19"/>
      <c r="B135" s="1861"/>
      <c r="C135" s="871"/>
      <c r="D135" s="871"/>
      <c r="E135" s="871"/>
      <c r="F135" s="871"/>
      <c r="G135" s="871"/>
      <c r="H135" s="871"/>
      <c r="I135" s="871"/>
      <c r="J135" s="871"/>
      <c r="K135" s="871"/>
      <c r="L135" s="871"/>
      <c r="M135" s="871"/>
      <c r="N135" s="882"/>
      <c r="O135" s="587"/>
      <c r="P135" s="587"/>
      <c r="Q135" s="587"/>
      <c r="R135" s="587"/>
      <c r="S135" s="587"/>
      <c r="T135" s="587"/>
      <c r="U135" s="587"/>
      <c r="V135" s="587"/>
      <c r="W135" s="587"/>
      <c r="X135" s="587"/>
      <c r="Y135" s="587"/>
      <c r="Z135" s="587"/>
      <c r="AA135" s="19"/>
      <c r="AB135" s="19"/>
      <c r="AC135" s="19"/>
      <c r="AD135" s="19"/>
      <c r="AE135" s="19"/>
      <c r="AF135" s="19"/>
    </row>
    <row r="136" spans="1:32" x14ac:dyDescent="0.2">
      <c r="A136" s="19"/>
      <c r="B136" s="46"/>
      <c r="C136" s="14"/>
      <c r="D136" s="14"/>
      <c r="E136" s="14"/>
      <c r="F136" s="14"/>
      <c r="G136" s="14"/>
      <c r="H136" s="14"/>
      <c r="I136" s="14"/>
      <c r="J136" s="14"/>
      <c r="K136" s="14"/>
      <c r="L136" s="14"/>
      <c r="M136" s="14"/>
      <c r="N136" s="883"/>
      <c r="O136" s="587"/>
      <c r="P136" s="587"/>
      <c r="Q136" s="587"/>
      <c r="R136" s="587"/>
      <c r="S136" s="587"/>
      <c r="T136" s="587"/>
      <c r="U136" s="587"/>
      <c r="V136" s="587"/>
      <c r="W136" s="587"/>
      <c r="X136" s="587"/>
      <c r="Y136" s="587"/>
      <c r="Z136" s="587"/>
      <c r="AA136" s="19"/>
      <c r="AB136" s="19"/>
      <c r="AC136" s="19"/>
      <c r="AD136" s="19"/>
      <c r="AE136" s="19"/>
      <c r="AF136" s="19"/>
    </row>
    <row r="137" spans="1:32" x14ac:dyDescent="0.2">
      <c r="A137" s="13"/>
      <c r="B137" s="46"/>
      <c r="C137" s="1862" t="s">
        <v>535</v>
      </c>
      <c r="D137" s="14"/>
      <c r="E137" s="14"/>
      <c r="F137" s="14"/>
      <c r="G137" s="14"/>
      <c r="H137" s="14"/>
      <c r="I137" s="14"/>
      <c r="J137" s="14"/>
      <c r="K137" s="14"/>
      <c r="L137" s="14"/>
      <c r="M137" s="14"/>
      <c r="N137" s="883"/>
      <c r="O137" s="14"/>
      <c r="P137" s="14"/>
      <c r="Q137" s="14"/>
      <c r="R137" s="14"/>
      <c r="S137" s="14"/>
      <c r="T137" s="14"/>
      <c r="U137" s="14"/>
      <c r="V137" s="14"/>
      <c r="W137" s="14"/>
      <c r="X137" s="14"/>
      <c r="Y137" s="14"/>
      <c r="Z137" s="250"/>
    </row>
    <row r="138" spans="1:32" x14ac:dyDescent="0.2">
      <c r="A138" s="13"/>
      <c r="B138" s="46"/>
      <c r="C138" s="14"/>
      <c r="D138" s="14"/>
      <c r="E138" s="14"/>
      <c r="F138" s="14"/>
      <c r="G138" s="14"/>
      <c r="H138" s="14"/>
      <c r="I138" s="14"/>
      <c r="J138" s="14"/>
      <c r="K138" s="14"/>
      <c r="L138" s="14"/>
      <c r="M138" s="14"/>
      <c r="N138" s="883"/>
      <c r="O138" s="14"/>
      <c r="P138" s="14"/>
      <c r="Q138" s="14"/>
      <c r="R138" s="14"/>
      <c r="S138" s="14"/>
      <c r="T138" s="14"/>
      <c r="U138" s="14"/>
      <c r="V138" s="14"/>
      <c r="W138" s="14"/>
      <c r="X138" s="14"/>
      <c r="Y138" s="14"/>
      <c r="Z138" s="250"/>
    </row>
    <row r="139" spans="1:32" x14ac:dyDescent="0.2">
      <c r="A139" s="13"/>
      <c r="B139" s="46"/>
      <c r="C139" s="14"/>
      <c r="D139" s="14"/>
      <c r="E139" s="14"/>
      <c r="F139" s="14"/>
      <c r="G139" s="14"/>
      <c r="H139" s="14"/>
      <c r="I139" s="14"/>
      <c r="J139" s="14"/>
      <c r="K139" s="14"/>
      <c r="L139" s="14"/>
      <c r="M139" s="14"/>
      <c r="N139" s="883"/>
      <c r="O139" s="14"/>
      <c r="P139" s="14"/>
      <c r="Q139" s="14"/>
      <c r="R139" s="14"/>
      <c r="S139" s="14"/>
      <c r="T139" s="14"/>
      <c r="U139" s="14"/>
      <c r="V139" s="14"/>
      <c r="W139" s="14"/>
      <c r="X139" s="14"/>
      <c r="Y139" s="14"/>
      <c r="Z139" s="250"/>
    </row>
    <row r="140" spans="1:32" x14ac:dyDescent="0.2">
      <c r="A140" s="13"/>
      <c r="B140" s="46"/>
      <c r="C140" s="14"/>
      <c r="D140" s="14"/>
      <c r="E140" s="14"/>
      <c r="F140" s="14"/>
      <c r="G140" s="14"/>
      <c r="H140" s="14"/>
      <c r="I140" s="14"/>
      <c r="K140" s="14"/>
      <c r="L140" s="14"/>
      <c r="M140" s="14"/>
      <c r="N140" s="883"/>
      <c r="O140" s="14"/>
      <c r="P140" s="14"/>
      <c r="Q140" s="14"/>
      <c r="R140" s="14"/>
      <c r="S140" s="14"/>
      <c r="T140" s="14"/>
      <c r="U140" s="14"/>
      <c r="V140" s="14"/>
      <c r="W140" s="14"/>
      <c r="X140" s="14"/>
      <c r="Y140" s="14"/>
      <c r="Z140" s="250"/>
    </row>
    <row r="141" spans="1:32" x14ac:dyDescent="0.2">
      <c r="A141" s="13"/>
      <c r="B141" s="46"/>
      <c r="C141" s="14"/>
      <c r="D141" s="14"/>
      <c r="E141" s="14"/>
      <c r="F141" s="14"/>
      <c r="G141" s="14"/>
      <c r="H141" s="14"/>
      <c r="I141" s="14"/>
      <c r="J141" s="14"/>
      <c r="K141" s="14"/>
      <c r="L141" s="14"/>
      <c r="M141" s="14"/>
      <c r="N141" s="883"/>
      <c r="O141" s="14"/>
      <c r="P141" s="14"/>
      <c r="Q141" s="14"/>
      <c r="R141" s="14"/>
      <c r="S141" s="14"/>
      <c r="T141" s="14"/>
      <c r="U141" s="14"/>
      <c r="V141" s="14"/>
      <c r="W141" s="14"/>
      <c r="X141" s="14"/>
      <c r="Y141" s="14"/>
      <c r="Z141" s="250"/>
    </row>
    <row r="142" spans="1:32" x14ac:dyDescent="0.2">
      <c r="A142" s="13"/>
      <c r="B142" s="46"/>
      <c r="C142" s="14"/>
      <c r="D142" s="14"/>
      <c r="E142" s="14"/>
      <c r="F142" s="14"/>
      <c r="G142" s="14"/>
      <c r="H142" s="14"/>
      <c r="I142" s="14"/>
      <c r="J142" s="14"/>
      <c r="K142" s="14"/>
      <c r="L142" s="14"/>
      <c r="M142" s="14"/>
      <c r="N142" s="883"/>
      <c r="O142" s="14"/>
      <c r="P142" s="14"/>
      <c r="Q142" s="14"/>
      <c r="R142" s="14"/>
      <c r="S142" s="14"/>
      <c r="T142" s="14"/>
      <c r="U142" s="14"/>
      <c r="V142" s="14"/>
      <c r="W142" s="14"/>
      <c r="X142" s="14"/>
      <c r="Y142" s="14"/>
      <c r="Z142" s="250"/>
    </row>
    <row r="143" spans="1:32" x14ac:dyDescent="0.2">
      <c r="A143" s="13"/>
      <c r="B143" s="46"/>
      <c r="C143" s="14"/>
      <c r="D143" s="14"/>
      <c r="E143" s="14"/>
      <c r="F143" s="14"/>
      <c r="G143" s="14"/>
      <c r="H143" s="14"/>
      <c r="I143" s="14"/>
      <c r="J143" s="14"/>
      <c r="K143" s="14"/>
      <c r="L143" s="14"/>
      <c r="M143" s="14"/>
      <c r="N143" s="883"/>
      <c r="O143" s="14"/>
      <c r="P143" s="14"/>
      <c r="Q143" s="14"/>
      <c r="R143" s="14"/>
      <c r="S143" s="14"/>
      <c r="T143" s="14"/>
      <c r="U143" s="14"/>
      <c r="V143" s="14"/>
      <c r="W143" s="14"/>
      <c r="X143" s="14"/>
      <c r="Y143" s="14"/>
      <c r="Z143" s="250"/>
    </row>
    <row r="144" spans="1:32" x14ac:dyDescent="0.2">
      <c r="A144" s="13"/>
      <c r="B144" s="46"/>
      <c r="C144" s="14"/>
      <c r="D144" s="14"/>
      <c r="E144" s="14"/>
      <c r="F144" s="14"/>
      <c r="G144" s="14"/>
      <c r="H144" s="14"/>
      <c r="I144" s="14"/>
      <c r="J144" s="14"/>
      <c r="K144" s="14"/>
      <c r="L144" s="14"/>
      <c r="M144" s="14"/>
      <c r="N144" s="883"/>
      <c r="O144" s="14"/>
      <c r="P144" s="14"/>
      <c r="Q144" s="14"/>
      <c r="R144" s="14"/>
      <c r="S144" s="14"/>
      <c r="T144" s="14"/>
      <c r="U144" s="14"/>
      <c r="V144" s="14"/>
      <c r="W144" s="14"/>
      <c r="X144" s="14"/>
      <c r="Y144" s="14"/>
      <c r="Z144" s="250"/>
    </row>
    <row r="145" spans="1:26" x14ac:dyDescent="0.2">
      <c r="A145" s="13"/>
      <c r="B145" s="46"/>
      <c r="C145" s="14"/>
      <c r="D145" s="14"/>
      <c r="E145" s="14"/>
      <c r="F145" s="14"/>
      <c r="G145" s="14"/>
      <c r="H145" s="14"/>
      <c r="I145" s="14"/>
      <c r="J145" s="14"/>
      <c r="K145" s="14"/>
      <c r="L145" s="14"/>
      <c r="M145" s="14"/>
      <c r="N145" s="883"/>
      <c r="O145" s="14"/>
      <c r="P145" s="14"/>
      <c r="Q145" s="14"/>
      <c r="R145" s="14"/>
      <c r="S145" s="14"/>
      <c r="T145" s="14"/>
      <c r="U145" s="14"/>
      <c r="V145" s="14"/>
      <c r="W145" s="14"/>
      <c r="X145" s="14"/>
      <c r="Y145" s="14"/>
      <c r="Z145" s="250"/>
    </row>
    <row r="146" spans="1:26" x14ac:dyDescent="0.2">
      <c r="A146" s="13"/>
      <c r="B146" s="46"/>
      <c r="C146" s="14"/>
      <c r="D146" s="14"/>
      <c r="E146" s="14"/>
      <c r="F146" s="14"/>
      <c r="G146" s="14"/>
      <c r="H146" s="14"/>
      <c r="I146" s="14"/>
      <c r="J146" s="14"/>
      <c r="K146" s="14"/>
      <c r="L146" s="14"/>
      <c r="M146" s="14"/>
      <c r="N146" s="883"/>
      <c r="O146" s="14"/>
      <c r="P146" s="14"/>
      <c r="Q146" s="14"/>
      <c r="R146" s="14"/>
      <c r="S146" s="14"/>
      <c r="T146" s="14"/>
      <c r="U146" s="14"/>
      <c r="V146" s="14"/>
      <c r="W146" s="14"/>
      <c r="X146" s="14"/>
      <c r="Y146" s="14"/>
      <c r="Z146" s="250"/>
    </row>
    <row r="147" spans="1:26" x14ac:dyDescent="0.2">
      <c r="A147" s="13"/>
      <c r="B147" s="46"/>
      <c r="C147" s="14"/>
      <c r="D147" s="14"/>
      <c r="E147" s="14"/>
      <c r="F147" s="14"/>
      <c r="G147" s="14"/>
      <c r="H147" s="14"/>
      <c r="I147" s="14"/>
      <c r="J147" s="14"/>
      <c r="K147" s="14"/>
      <c r="L147" s="14"/>
      <c r="M147" s="14"/>
      <c r="N147" s="883"/>
      <c r="O147" s="14"/>
      <c r="P147" s="14"/>
      <c r="Q147" s="14"/>
      <c r="R147" s="14"/>
      <c r="S147" s="14"/>
      <c r="T147" s="14"/>
      <c r="U147" s="14"/>
      <c r="V147" s="14"/>
      <c r="W147" s="14"/>
      <c r="X147" s="14"/>
      <c r="Y147" s="14"/>
      <c r="Z147" s="250"/>
    </row>
    <row r="148" spans="1:26" x14ac:dyDescent="0.2">
      <c r="A148" s="13"/>
      <c r="B148" s="46"/>
      <c r="C148" s="14"/>
      <c r="D148" s="14"/>
      <c r="E148" s="14"/>
      <c r="F148" s="14"/>
      <c r="G148" s="14"/>
      <c r="H148" s="14"/>
      <c r="I148" s="14"/>
      <c r="J148" s="14"/>
      <c r="K148" s="14"/>
      <c r="L148" s="14"/>
      <c r="M148" s="14"/>
      <c r="N148" s="883"/>
      <c r="O148" s="13"/>
      <c r="P148" s="13"/>
      <c r="Q148" s="13"/>
      <c r="R148" s="13"/>
      <c r="S148" s="13"/>
      <c r="T148" s="13"/>
      <c r="U148" s="13"/>
      <c r="V148" s="13"/>
      <c r="W148" s="13"/>
      <c r="X148" s="13"/>
      <c r="Y148" s="13"/>
    </row>
    <row r="149" spans="1:26" ht="14.25" customHeight="1" x14ac:dyDescent="0.2">
      <c r="A149" s="13"/>
      <c r="B149" s="46"/>
      <c r="C149" s="14"/>
      <c r="D149" s="14"/>
      <c r="E149" s="14"/>
      <c r="F149" s="14"/>
      <c r="G149" s="14"/>
      <c r="H149" s="14"/>
      <c r="I149" s="2888"/>
      <c r="J149" s="2888"/>
      <c r="K149" s="2888"/>
      <c r="L149" s="2888"/>
      <c r="M149" s="2888"/>
      <c r="N149" s="883"/>
      <c r="O149" s="13"/>
      <c r="P149" s="13"/>
      <c r="Q149" s="13"/>
      <c r="R149" s="13"/>
      <c r="S149" s="13"/>
      <c r="T149" s="13"/>
      <c r="U149" s="13"/>
      <c r="V149" s="13"/>
      <c r="W149" s="13"/>
      <c r="X149" s="13"/>
      <c r="Y149" s="13"/>
    </row>
    <row r="150" spans="1:26" x14ac:dyDescent="0.2">
      <c r="A150" s="13"/>
      <c r="B150" s="46"/>
      <c r="C150" s="14"/>
      <c r="D150" s="14"/>
      <c r="E150" s="14"/>
      <c r="F150" s="14"/>
      <c r="G150" s="14"/>
      <c r="H150" s="14"/>
      <c r="I150" s="543"/>
      <c r="J150" s="543"/>
      <c r="K150" s="543"/>
      <c r="L150" s="543"/>
      <c r="M150" s="543"/>
      <c r="N150" s="883"/>
      <c r="O150" s="13"/>
      <c r="P150" s="13"/>
      <c r="Q150" s="13"/>
      <c r="R150" s="13"/>
      <c r="S150" s="13"/>
      <c r="T150" s="13"/>
      <c r="U150" s="13"/>
      <c r="V150" s="13"/>
      <c r="W150" s="13"/>
      <c r="X150" s="13"/>
      <c r="Y150" s="13"/>
    </row>
    <row r="151" spans="1:26" x14ac:dyDescent="0.2">
      <c r="A151" s="13"/>
      <c r="B151" s="46"/>
      <c r="C151" s="14"/>
      <c r="D151" s="14"/>
      <c r="E151" s="14"/>
      <c r="F151" s="14"/>
      <c r="G151" s="14"/>
      <c r="H151" s="14"/>
      <c r="I151" s="543"/>
      <c r="J151" s="543"/>
      <c r="K151" s="543"/>
      <c r="L151" s="543"/>
      <c r="M151" s="543"/>
      <c r="N151" s="883"/>
      <c r="O151" s="13"/>
      <c r="P151" s="13"/>
      <c r="Q151" s="13"/>
      <c r="R151" s="13"/>
      <c r="S151" s="13"/>
      <c r="T151" s="13"/>
      <c r="U151" s="13"/>
      <c r="V151" s="13"/>
      <c r="W151" s="13"/>
      <c r="X151" s="13"/>
      <c r="Y151" s="13"/>
    </row>
    <row r="152" spans="1:26" x14ac:dyDescent="0.2">
      <c r="A152" s="13"/>
      <c r="B152" s="46"/>
      <c r="C152" s="14"/>
      <c r="D152" s="14"/>
      <c r="E152" s="14"/>
      <c r="F152" s="14"/>
      <c r="G152" s="14"/>
      <c r="H152" s="14"/>
      <c r="I152" s="543"/>
      <c r="J152" s="543"/>
      <c r="K152" s="543"/>
      <c r="L152" s="543"/>
      <c r="M152" s="543"/>
      <c r="N152" s="883"/>
      <c r="O152" s="13"/>
      <c r="P152" s="13"/>
      <c r="Q152" s="13"/>
      <c r="R152" s="13"/>
      <c r="S152" s="13"/>
      <c r="T152" s="13"/>
      <c r="U152" s="13"/>
      <c r="V152" s="13"/>
      <c r="W152" s="13"/>
      <c r="X152" s="13"/>
      <c r="Y152" s="13"/>
    </row>
    <row r="153" spans="1:26" x14ac:dyDescent="0.2">
      <c r="A153" s="13"/>
      <c r="B153" s="46"/>
      <c r="C153" s="14"/>
      <c r="D153" s="14"/>
      <c r="E153" s="14"/>
      <c r="F153" s="14"/>
      <c r="G153" s="14"/>
      <c r="H153" s="14"/>
      <c r="I153" s="543"/>
      <c r="J153" s="543"/>
      <c r="K153" s="543"/>
      <c r="L153" s="543"/>
      <c r="M153" s="543"/>
      <c r="N153" s="883"/>
      <c r="O153" s="13"/>
      <c r="P153" s="13"/>
      <c r="Q153" s="13"/>
      <c r="R153" s="13"/>
      <c r="S153" s="13"/>
      <c r="T153" s="13"/>
      <c r="U153" s="13"/>
      <c r="V153" s="13"/>
      <c r="W153" s="13"/>
      <c r="X153" s="13"/>
      <c r="Y153" s="13"/>
    </row>
    <row r="154" spans="1:26" x14ac:dyDescent="0.2">
      <c r="A154" s="13"/>
      <c r="B154" s="46"/>
      <c r="C154" s="14"/>
      <c r="D154" s="14"/>
      <c r="E154" s="14"/>
      <c r="F154" s="14"/>
      <c r="G154" s="14"/>
      <c r="H154" s="14"/>
      <c r="I154" s="543"/>
      <c r="J154" s="543"/>
      <c r="K154" s="543"/>
      <c r="L154" s="543"/>
      <c r="M154" s="543"/>
      <c r="N154" s="883"/>
      <c r="O154" s="13"/>
      <c r="P154" s="13"/>
      <c r="Q154" s="13"/>
      <c r="R154" s="13"/>
      <c r="S154" s="13"/>
      <c r="T154" s="13"/>
      <c r="U154" s="13"/>
      <c r="V154" s="13"/>
      <c r="W154" s="13"/>
      <c r="X154" s="13"/>
      <c r="Y154" s="13"/>
    </row>
    <row r="155" spans="1:26" x14ac:dyDescent="0.2">
      <c r="A155" s="13"/>
      <c r="B155" s="46"/>
      <c r="C155" s="14"/>
      <c r="D155" s="14"/>
      <c r="E155" s="14"/>
      <c r="F155" s="14"/>
      <c r="G155" s="14"/>
      <c r="H155" s="14"/>
      <c r="I155" s="543"/>
      <c r="J155" s="543"/>
      <c r="K155" s="543"/>
      <c r="L155" s="543"/>
      <c r="M155" s="543"/>
      <c r="N155" s="883"/>
      <c r="O155" s="13"/>
      <c r="P155" s="13"/>
      <c r="Q155" s="13"/>
      <c r="R155" s="13"/>
      <c r="S155" s="13"/>
      <c r="T155" s="13"/>
      <c r="U155" s="13"/>
      <c r="V155" s="13"/>
      <c r="W155" s="13"/>
      <c r="X155" s="13"/>
      <c r="Y155" s="13"/>
    </row>
    <row r="156" spans="1:26" x14ac:dyDescent="0.2">
      <c r="A156" s="13"/>
      <c r="B156" s="46"/>
      <c r="C156" s="14"/>
      <c r="D156" s="14"/>
      <c r="E156" s="14"/>
      <c r="F156" s="14"/>
      <c r="G156" s="14"/>
      <c r="H156" s="14"/>
      <c r="I156" s="543"/>
      <c r="J156" s="543"/>
      <c r="K156" s="543"/>
      <c r="L156" s="543"/>
      <c r="M156" s="543"/>
      <c r="N156" s="883"/>
      <c r="O156" s="13"/>
      <c r="P156" s="13"/>
      <c r="Q156" s="13"/>
      <c r="R156" s="13"/>
      <c r="S156" s="13"/>
      <c r="T156" s="13"/>
      <c r="U156" s="13"/>
      <c r="V156" s="13"/>
      <c r="W156" s="13"/>
      <c r="X156" s="13"/>
      <c r="Y156" s="13"/>
    </row>
    <row r="157" spans="1:26" x14ac:dyDescent="0.2">
      <c r="A157" s="13"/>
      <c r="B157" s="46"/>
      <c r="C157" s="14"/>
      <c r="D157" s="14"/>
      <c r="E157" s="14"/>
      <c r="F157" s="14"/>
      <c r="G157" s="14"/>
      <c r="H157" s="14"/>
      <c r="I157" s="14"/>
      <c r="J157" s="14"/>
      <c r="K157" s="14"/>
      <c r="L157" s="14"/>
      <c r="M157" s="14"/>
      <c r="N157" s="883"/>
      <c r="O157" s="13"/>
      <c r="P157" s="13"/>
      <c r="Q157" s="13"/>
      <c r="R157" s="13"/>
      <c r="S157" s="13"/>
      <c r="T157" s="13"/>
      <c r="U157" s="13"/>
      <c r="V157" s="13"/>
      <c r="W157" s="13"/>
      <c r="X157" s="13"/>
      <c r="Y157" s="13"/>
    </row>
    <row r="158" spans="1:26" x14ac:dyDescent="0.2">
      <c r="A158" s="13"/>
      <c r="B158" s="46"/>
      <c r="C158" s="14"/>
      <c r="D158" s="14"/>
      <c r="E158" s="14"/>
      <c r="F158" s="14"/>
      <c r="G158" s="14"/>
      <c r="H158" s="14"/>
      <c r="I158" s="14"/>
      <c r="J158" s="14"/>
      <c r="K158" s="14"/>
      <c r="L158" s="14"/>
      <c r="M158" s="14"/>
      <c r="N158" s="883"/>
      <c r="O158" s="13"/>
      <c r="P158" s="13"/>
      <c r="Q158" s="13"/>
      <c r="R158" s="13"/>
      <c r="S158" s="13"/>
      <c r="T158" s="13"/>
      <c r="U158" s="13"/>
      <c r="V158" s="13"/>
      <c r="W158" s="13"/>
      <c r="X158" s="13"/>
      <c r="Y158" s="13"/>
    </row>
    <row r="159" spans="1:26" x14ac:dyDescent="0.2">
      <c r="A159" s="13"/>
      <c r="B159" s="1867"/>
      <c r="C159" s="14"/>
      <c r="D159" s="14"/>
      <c r="E159" s="14"/>
      <c r="F159" s="14"/>
      <c r="G159" s="14"/>
      <c r="H159" s="14"/>
      <c r="I159" s="14"/>
      <c r="J159" s="14"/>
      <c r="K159" s="14"/>
      <c r="L159" s="14"/>
      <c r="M159" s="14"/>
      <c r="N159" s="883"/>
      <c r="O159" s="13"/>
      <c r="P159" s="13"/>
      <c r="Q159" s="13"/>
      <c r="R159" s="13"/>
      <c r="S159" s="13"/>
      <c r="T159" s="13"/>
      <c r="U159" s="13"/>
      <c r="V159" s="13"/>
      <c r="W159" s="13"/>
      <c r="X159" s="13"/>
      <c r="Y159" s="13"/>
    </row>
    <row r="160" spans="1:26" x14ac:dyDescent="0.2">
      <c r="A160" s="13"/>
      <c r="B160" s="1868"/>
      <c r="C160" s="14"/>
      <c r="D160" s="14"/>
      <c r="E160" s="14"/>
      <c r="F160" s="14"/>
      <c r="G160" s="14"/>
      <c r="H160" s="14"/>
      <c r="I160" s="14"/>
      <c r="J160" s="14"/>
      <c r="K160" s="14"/>
      <c r="L160" s="14"/>
      <c r="M160" s="14"/>
      <c r="N160" s="883"/>
      <c r="O160" s="13"/>
      <c r="P160" s="13"/>
      <c r="Q160" s="13"/>
      <c r="R160" s="13"/>
      <c r="S160" s="13"/>
      <c r="T160" s="13"/>
      <c r="U160" s="13"/>
      <c r="V160" s="13"/>
      <c r="W160" s="13"/>
      <c r="X160" s="13"/>
      <c r="Y160" s="13"/>
    </row>
    <row r="161" spans="1:26" x14ac:dyDescent="0.2">
      <c r="A161" s="13"/>
      <c r="B161" s="1868"/>
      <c r="C161" s="14"/>
      <c r="D161" s="14"/>
      <c r="E161" s="14"/>
      <c r="F161" s="14"/>
      <c r="G161" s="14"/>
      <c r="H161" s="14"/>
      <c r="I161" s="14"/>
      <c r="J161" s="14"/>
      <c r="K161" s="14"/>
      <c r="L161" s="14"/>
      <c r="M161" s="14"/>
      <c r="N161" s="883"/>
      <c r="O161" s="13"/>
      <c r="P161" s="13"/>
      <c r="Q161" s="13"/>
      <c r="R161" s="13"/>
      <c r="S161" s="13"/>
      <c r="T161" s="13"/>
      <c r="U161" s="13"/>
      <c r="V161" s="13"/>
      <c r="W161" s="13"/>
      <c r="X161" s="13"/>
      <c r="Y161" s="13"/>
    </row>
    <row r="162" spans="1:26" x14ac:dyDescent="0.2">
      <c r="A162" s="13"/>
      <c r="B162" s="1868"/>
      <c r="C162" s="14"/>
      <c r="D162" s="14"/>
      <c r="E162" s="14"/>
      <c r="F162" s="14"/>
      <c r="G162" s="14"/>
      <c r="H162" s="14"/>
      <c r="I162" s="14"/>
      <c r="J162" s="14"/>
      <c r="K162" s="14"/>
      <c r="L162" s="14"/>
      <c r="M162" s="14"/>
      <c r="N162" s="883"/>
      <c r="O162" s="13"/>
      <c r="P162" s="13"/>
      <c r="Q162" s="13"/>
      <c r="R162" s="13"/>
      <c r="S162" s="13"/>
      <c r="T162" s="13"/>
      <c r="U162" s="13"/>
      <c r="V162" s="13"/>
      <c r="W162" s="13"/>
      <c r="X162" s="13"/>
      <c r="Y162" s="13"/>
    </row>
    <row r="163" spans="1:26" x14ac:dyDescent="0.2">
      <c r="A163" s="13"/>
      <c r="B163" s="1868"/>
      <c r="C163" s="14"/>
      <c r="D163" s="14"/>
      <c r="E163" s="14"/>
      <c r="F163" s="14"/>
      <c r="G163" s="14"/>
      <c r="H163" s="14"/>
      <c r="I163" s="14"/>
      <c r="J163" s="14"/>
      <c r="K163" s="14"/>
      <c r="L163" s="14"/>
      <c r="M163" s="14"/>
      <c r="N163" s="883"/>
      <c r="O163" s="13"/>
      <c r="P163" s="13"/>
      <c r="Q163" s="13"/>
      <c r="R163" s="13"/>
      <c r="S163" s="13"/>
      <c r="T163" s="13"/>
      <c r="U163" s="13"/>
      <c r="V163" s="13"/>
      <c r="W163" s="13"/>
      <c r="X163" s="13"/>
      <c r="Y163" s="13"/>
    </row>
    <row r="164" spans="1:26" x14ac:dyDescent="0.2">
      <c r="A164" s="13"/>
      <c r="B164" s="1868"/>
      <c r="C164" s="1869"/>
      <c r="D164" s="14"/>
      <c r="E164" s="14"/>
      <c r="F164" s="14"/>
      <c r="G164" s="14"/>
      <c r="H164" s="14"/>
      <c r="I164" s="14"/>
      <c r="J164" s="14"/>
      <c r="K164" s="14"/>
      <c r="L164" s="14"/>
      <c r="M164" s="14"/>
      <c r="N164" s="883"/>
      <c r="O164" s="14"/>
      <c r="P164" s="14"/>
      <c r="Q164" s="14"/>
      <c r="R164" s="14"/>
      <c r="S164" s="14"/>
      <c r="T164" s="14"/>
      <c r="U164" s="14"/>
      <c r="V164" s="14"/>
      <c r="W164" s="14"/>
      <c r="X164" s="14"/>
      <c r="Y164" s="14"/>
      <c r="Z164" s="250"/>
    </row>
    <row r="165" spans="1:26" x14ac:dyDescent="0.2">
      <c r="A165" s="13"/>
      <c r="B165" s="1868"/>
      <c r="C165" s="1869"/>
      <c r="D165" s="14"/>
      <c r="E165" s="14"/>
      <c r="F165" s="14"/>
      <c r="G165" s="14"/>
      <c r="H165" s="14"/>
      <c r="I165" s="14"/>
      <c r="J165" s="14"/>
      <c r="K165" s="14"/>
      <c r="L165" s="14"/>
      <c r="M165" s="14"/>
      <c r="N165" s="883"/>
      <c r="O165" s="14"/>
      <c r="P165" s="14"/>
      <c r="Q165" s="14"/>
      <c r="R165" s="14"/>
      <c r="S165" s="14"/>
      <c r="T165" s="14"/>
      <c r="U165" s="14"/>
      <c r="V165" s="14"/>
      <c r="W165" s="14"/>
      <c r="X165" s="14"/>
      <c r="Y165" s="14"/>
      <c r="Z165" s="250"/>
    </row>
    <row r="166" spans="1:26" ht="16" thickBot="1" x14ac:dyDescent="0.25">
      <c r="A166" s="13"/>
      <c r="B166" s="1870"/>
      <c r="C166" s="1871"/>
      <c r="D166" s="881"/>
      <c r="E166" s="881"/>
      <c r="F166" s="881"/>
      <c r="G166" s="881"/>
      <c r="H166" s="881"/>
      <c r="I166" s="881"/>
      <c r="J166" s="881"/>
      <c r="K166" s="881"/>
      <c r="L166" s="881"/>
      <c r="M166" s="881"/>
      <c r="N166" s="889"/>
      <c r="O166" s="14"/>
      <c r="P166" s="14"/>
      <c r="Q166" s="14"/>
      <c r="R166" s="14"/>
      <c r="S166" s="14"/>
      <c r="T166" s="14"/>
      <c r="U166" s="14"/>
      <c r="V166" s="14"/>
      <c r="W166" s="14"/>
      <c r="X166" s="14"/>
      <c r="Y166" s="14"/>
      <c r="Z166" s="250"/>
    </row>
    <row r="167" spans="1:26" x14ac:dyDescent="0.2">
      <c r="A167" s="13"/>
      <c r="B167" s="1861"/>
      <c r="C167" s="14"/>
      <c r="D167" s="871"/>
      <c r="E167" s="871"/>
      <c r="F167" s="871"/>
      <c r="G167" s="871"/>
      <c r="H167" s="871"/>
      <c r="I167" s="871"/>
      <c r="J167" s="871"/>
      <c r="K167" s="871"/>
      <c r="L167" s="871"/>
      <c r="M167" s="871"/>
      <c r="N167" s="882"/>
      <c r="O167" s="14"/>
      <c r="P167" s="14"/>
      <c r="Q167" s="14"/>
      <c r="R167" s="14"/>
      <c r="S167" s="14"/>
      <c r="T167" s="14"/>
      <c r="U167" s="14"/>
      <c r="V167" s="14"/>
      <c r="W167" s="14"/>
      <c r="X167" s="14"/>
      <c r="Y167" s="14"/>
      <c r="Z167" s="250"/>
    </row>
    <row r="168" spans="1:26" x14ac:dyDescent="0.2">
      <c r="A168" s="13"/>
      <c r="B168" s="46"/>
      <c r="C168" s="14"/>
      <c r="D168" s="14"/>
      <c r="E168" s="14"/>
      <c r="F168" s="14"/>
      <c r="G168" s="14"/>
      <c r="H168" s="14"/>
      <c r="I168" s="14"/>
      <c r="J168" s="14"/>
      <c r="K168" s="14"/>
      <c r="L168" s="14"/>
      <c r="M168" s="14"/>
      <c r="N168" s="883"/>
      <c r="O168" s="14"/>
      <c r="P168" s="14"/>
      <c r="Q168" s="14"/>
      <c r="R168" s="14"/>
      <c r="S168" s="14"/>
      <c r="T168" s="14"/>
      <c r="U168" s="14"/>
      <c r="V168" s="14"/>
      <c r="W168" s="14"/>
      <c r="X168" s="14"/>
      <c r="Y168" s="14"/>
      <c r="Z168" s="250"/>
    </row>
    <row r="169" spans="1:26" x14ac:dyDescent="0.2">
      <c r="A169" s="13"/>
      <c r="B169" s="46"/>
      <c r="C169" s="14"/>
      <c r="D169" s="14"/>
      <c r="E169" s="14"/>
      <c r="F169" s="14"/>
      <c r="G169" s="14"/>
      <c r="H169" s="14"/>
      <c r="I169" s="14"/>
      <c r="J169" s="14"/>
      <c r="K169" s="14"/>
      <c r="L169" s="14"/>
      <c r="M169" s="14"/>
      <c r="N169" s="883"/>
      <c r="O169" s="14"/>
      <c r="P169" s="14"/>
      <c r="Q169" s="14"/>
      <c r="R169" s="14"/>
      <c r="S169" s="14"/>
      <c r="T169" s="14"/>
      <c r="U169" s="14"/>
      <c r="V169" s="14"/>
      <c r="W169" s="14"/>
      <c r="X169" s="14"/>
      <c r="Y169" s="14"/>
      <c r="Z169" s="250"/>
    </row>
    <row r="170" spans="1:26" x14ac:dyDescent="0.2">
      <c r="A170" s="13"/>
      <c r="B170" s="46"/>
      <c r="C170" s="14"/>
      <c r="D170" s="14"/>
      <c r="E170" s="14"/>
      <c r="F170" s="14"/>
      <c r="G170" s="14"/>
      <c r="H170" s="14"/>
      <c r="I170" s="14"/>
      <c r="J170" s="14"/>
      <c r="K170" s="14"/>
      <c r="L170" s="14"/>
      <c r="M170" s="14"/>
      <c r="N170" s="883"/>
      <c r="O170" s="14"/>
      <c r="P170" s="14"/>
      <c r="Q170" s="14"/>
      <c r="R170" s="14"/>
      <c r="S170" s="14"/>
      <c r="T170" s="14"/>
      <c r="U170" s="14"/>
      <c r="V170" s="14"/>
      <c r="W170" s="14"/>
      <c r="X170" s="14"/>
      <c r="Y170" s="14"/>
      <c r="Z170" s="250"/>
    </row>
    <row r="171" spans="1:26" x14ac:dyDescent="0.2">
      <c r="A171" s="13"/>
      <c r="B171" s="46"/>
      <c r="C171" s="14"/>
      <c r="D171" s="14"/>
      <c r="E171" s="14"/>
      <c r="F171" s="14"/>
      <c r="G171" s="14"/>
      <c r="H171" s="14"/>
      <c r="I171" s="14"/>
      <c r="J171" s="14"/>
      <c r="K171" s="14"/>
      <c r="L171" s="14"/>
      <c r="M171" s="14"/>
      <c r="N171" s="883"/>
      <c r="O171" s="14"/>
      <c r="P171" s="14"/>
      <c r="Q171" s="14"/>
      <c r="R171" s="14"/>
      <c r="S171" s="14"/>
      <c r="T171" s="14"/>
      <c r="U171" s="14"/>
      <c r="V171" s="14"/>
      <c r="W171" s="14"/>
      <c r="X171" s="14"/>
      <c r="Y171" s="14"/>
      <c r="Z171" s="250"/>
    </row>
    <row r="172" spans="1:26" x14ac:dyDescent="0.2">
      <c r="A172" s="13"/>
      <c r="B172" s="46"/>
      <c r="C172" s="14"/>
      <c r="D172" s="14"/>
      <c r="E172" s="14"/>
      <c r="F172" s="14"/>
      <c r="G172" s="14"/>
      <c r="H172" s="14"/>
      <c r="I172" s="14"/>
      <c r="J172" s="1862" t="s">
        <v>535</v>
      </c>
      <c r="K172" s="14"/>
      <c r="L172" s="14"/>
      <c r="M172" s="14"/>
      <c r="N172" s="883"/>
      <c r="O172" s="14"/>
      <c r="P172" s="14"/>
      <c r="Q172" s="14"/>
      <c r="R172" s="14"/>
      <c r="S172" s="14"/>
      <c r="T172" s="14"/>
      <c r="U172" s="14"/>
      <c r="V172" s="14"/>
      <c r="W172" s="14"/>
      <c r="X172" s="14"/>
      <c r="Y172" s="14"/>
      <c r="Z172" s="250"/>
    </row>
    <row r="173" spans="1:26" x14ac:dyDescent="0.2">
      <c r="A173" s="13"/>
      <c r="B173" s="46"/>
      <c r="C173" s="14"/>
      <c r="D173" s="14"/>
      <c r="E173" s="14"/>
      <c r="F173" s="14"/>
      <c r="G173" s="14"/>
      <c r="H173" s="14"/>
      <c r="I173" s="14"/>
      <c r="J173" s="14"/>
      <c r="K173" s="14"/>
      <c r="L173" s="14"/>
      <c r="M173" s="14"/>
      <c r="N173" s="883"/>
      <c r="O173" s="14"/>
      <c r="P173" s="14"/>
      <c r="Q173" s="14"/>
      <c r="R173" s="14"/>
      <c r="S173" s="14"/>
      <c r="T173" s="14"/>
      <c r="U173" s="14"/>
      <c r="V173" s="14"/>
      <c r="W173" s="14"/>
      <c r="X173" s="14"/>
      <c r="Y173" s="14"/>
      <c r="Z173" s="250"/>
    </row>
    <row r="174" spans="1:26" x14ac:dyDescent="0.2">
      <c r="A174" s="13"/>
      <c r="B174" s="46"/>
      <c r="C174" s="14"/>
      <c r="D174" s="14"/>
      <c r="E174" s="14"/>
      <c r="F174" s="14"/>
      <c r="G174" s="14"/>
      <c r="H174" s="14"/>
      <c r="I174" s="14"/>
      <c r="J174" s="14"/>
      <c r="K174" s="14"/>
      <c r="L174" s="14"/>
      <c r="M174" s="14"/>
      <c r="N174" s="883"/>
      <c r="O174" s="14"/>
      <c r="P174" s="14"/>
      <c r="Q174" s="14"/>
      <c r="R174" s="14"/>
      <c r="S174" s="14"/>
      <c r="T174" s="14"/>
      <c r="U174" s="14"/>
      <c r="V174" s="14"/>
      <c r="W174" s="14"/>
      <c r="X174" s="14"/>
      <c r="Y174" s="14"/>
      <c r="Z174" s="250"/>
    </row>
    <row r="175" spans="1:26" x14ac:dyDescent="0.2">
      <c r="A175" s="13"/>
      <c r="B175" s="46"/>
      <c r="C175" s="14"/>
      <c r="D175" s="14"/>
      <c r="E175" s="14"/>
      <c r="F175" s="14"/>
      <c r="G175" s="14"/>
      <c r="H175" s="14"/>
      <c r="I175" s="14"/>
      <c r="J175" s="14"/>
      <c r="K175" s="14"/>
      <c r="L175" s="14"/>
      <c r="M175" s="14"/>
      <c r="N175" s="883"/>
      <c r="O175" s="14"/>
      <c r="P175" s="14"/>
      <c r="Q175" s="14"/>
      <c r="R175" s="14"/>
      <c r="S175" s="14"/>
      <c r="T175" s="14"/>
      <c r="U175" s="14"/>
      <c r="V175" s="14"/>
      <c r="W175" s="14"/>
      <c r="X175" s="14"/>
      <c r="Y175" s="14"/>
      <c r="Z175" s="250"/>
    </row>
    <row r="176" spans="1:26" x14ac:dyDescent="0.2">
      <c r="A176" s="13"/>
      <c r="B176" s="46"/>
      <c r="C176" s="14"/>
      <c r="D176" s="14"/>
      <c r="E176" s="14"/>
      <c r="F176" s="14"/>
      <c r="G176" s="14"/>
      <c r="H176" s="14"/>
      <c r="I176" s="14"/>
      <c r="J176" s="14"/>
      <c r="K176" s="14"/>
      <c r="L176" s="14"/>
      <c r="M176" s="14"/>
      <c r="N176" s="883"/>
      <c r="O176" s="14"/>
      <c r="P176" s="14"/>
      <c r="Q176" s="14"/>
      <c r="R176" s="14"/>
      <c r="S176" s="14"/>
      <c r="T176" s="14"/>
      <c r="U176" s="14"/>
      <c r="V176" s="14"/>
      <c r="W176" s="14"/>
      <c r="X176" s="14"/>
      <c r="Y176" s="14"/>
      <c r="Z176" s="250"/>
    </row>
    <row r="177" spans="1:26" x14ac:dyDescent="0.2">
      <c r="A177" s="13"/>
      <c r="B177" s="46"/>
      <c r="C177" s="14"/>
      <c r="D177" s="14"/>
      <c r="E177" s="14"/>
      <c r="F177" s="14"/>
      <c r="G177" s="14"/>
      <c r="H177" s="14"/>
      <c r="I177" s="14"/>
      <c r="J177" s="14"/>
      <c r="K177" s="14"/>
      <c r="L177" s="14"/>
      <c r="M177" s="14"/>
      <c r="N177" s="883"/>
      <c r="O177" s="14"/>
      <c r="P177" s="14"/>
      <c r="Q177" s="14"/>
      <c r="R177" s="14"/>
      <c r="S177" s="14"/>
      <c r="T177" s="14"/>
      <c r="U177" s="14"/>
      <c r="V177" s="14"/>
      <c r="W177" s="14"/>
      <c r="X177" s="14"/>
      <c r="Y177" s="14"/>
      <c r="Z177" s="250"/>
    </row>
    <row r="178" spans="1:26" x14ac:dyDescent="0.2">
      <c r="A178" s="13"/>
      <c r="B178" s="46"/>
      <c r="C178" s="14"/>
      <c r="D178" s="14"/>
      <c r="E178" s="14"/>
      <c r="F178" s="14"/>
      <c r="G178" s="14"/>
      <c r="H178" s="14"/>
      <c r="I178" s="14"/>
      <c r="J178" s="14"/>
      <c r="K178" s="14"/>
      <c r="L178" s="14"/>
      <c r="M178" s="14"/>
      <c r="N178" s="883"/>
      <c r="O178" s="14"/>
      <c r="P178" s="14"/>
      <c r="Q178" s="14"/>
      <c r="R178" s="14"/>
      <c r="S178" s="14"/>
      <c r="T178" s="14"/>
      <c r="U178" s="14"/>
      <c r="V178" s="14"/>
      <c r="W178" s="14"/>
      <c r="X178" s="14"/>
      <c r="Y178" s="14"/>
      <c r="Z178" s="250"/>
    </row>
    <row r="179" spans="1:26" x14ac:dyDescent="0.2">
      <c r="A179" s="13"/>
      <c r="B179" s="46"/>
      <c r="C179" s="14"/>
      <c r="D179" s="14"/>
      <c r="E179" s="14"/>
      <c r="F179" s="14"/>
      <c r="G179" s="14"/>
      <c r="H179" s="14"/>
      <c r="I179" s="14"/>
      <c r="J179" s="14"/>
      <c r="K179" s="14"/>
      <c r="L179" s="14"/>
      <c r="M179" s="14"/>
      <c r="N179" s="883"/>
      <c r="O179" s="13"/>
      <c r="P179" s="13"/>
      <c r="Q179" s="13"/>
      <c r="R179" s="13"/>
      <c r="S179" s="13"/>
      <c r="T179" s="13"/>
      <c r="U179" s="13"/>
      <c r="V179" s="13"/>
      <c r="W179" s="13"/>
      <c r="X179" s="13"/>
      <c r="Y179" s="13"/>
    </row>
    <row r="180" spans="1:26" ht="14.25" customHeight="1" x14ac:dyDescent="0.2">
      <c r="A180" s="13"/>
      <c r="B180" s="46"/>
      <c r="C180" s="14"/>
      <c r="D180" s="14"/>
      <c r="E180" s="14"/>
      <c r="F180" s="14"/>
      <c r="G180" s="14"/>
      <c r="H180" s="14"/>
      <c r="I180" s="2888"/>
      <c r="J180" s="2888"/>
      <c r="K180" s="2888"/>
      <c r="L180" s="2888"/>
      <c r="M180" s="2888"/>
      <c r="N180" s="883"/>
      <c r="O180" s="13"/>
      <c r="P180" s="13"/>
      <c r="Q180" s="13"/>
      <c r="R180" s="13"/>
      <c r="S180" s="13"/>
      <c r="T180" s="13"/>
      <c r="U180" s="13"/>
      <c r="V180" s="13"/>
      <c r="W180" s="13"/>
      <c r="X180" s="13"/>
      <c r="Y180" s="13"/>
    </row>
    <row r="181" spans="1:26" x14ac:dyDescent="0.2">
      <c r="A181" s="13"/>
      <c r="B181" s="46"/>
      <c r="C181" s="14"/>
      <c r="D181" s="14"/>
      <c r="E181" s="14"/>
      <c r="F181" s="14"/>
      <c r="G181" s="14"/>
      <c r="H181" s="14"/>
      <c r="I181" s="543"/>
      <c r="J181" s="543"/>
      <c r="K181" s="543"/>
      <c r="L181" s="543"/>
      <c r="M181" s="543"/>
      <c r="N181" s="883"/>
      <c r="O181" s="13"/>
      <c r="P181" s="13"/>
      <c r="Q181" s="13"/>
      <c r="R181" s="13"/>
      <c r="S181" s="13"/>
      <c r="T181" s="13"/>
      <c r="U181" s="13"/>
      <c r="V181" s="13"/>
      <c r="W181" s="13"/>
      <c r="X181" s="13"/>
      <c r="Y181" s="13"/>
    </row>
    <row r="182" spans="1:26" x14ac:dyDescent="0.2">
      <c r="A182" s="13"/>
      <c r="B182" s="46"/>
      <c r="C182" s="14"/>
      <c r="D182" s="14"/>
      <c r="E182" s="14"/>
      <c r="F182" s="14"/>
      <c r="G182" s="14"/>
      <c r="H182" s="14"/>
      <c r="I182" s="543"/>
      <c r="J182" s="543"/>
      <c r="K182" s="543"/>
      <c r="L182" s="543"/>
      <c r="M182" s="543"/>
      <c r="N182" s="883"/>
      <c r="O182" s="13"/>
      <c r="P182" s="13"/>
      <c r="Q182" s="13"/>
      <c r="R182" s="13"/>
      <c r="S182" s="13"/>
      <c r="T182" s="13"/>
      <c r="U182" s="13"/>
      <c r="V182" s="13"/>
      <c r="W182" s="13"/>
      <c r="X182" s="13"/>
      <c r="Y182" s="13"/>
    </row>
    <row r="183" spans="1:26" x14ac:dyDescent="0.2">
      <c r="A183" s="13"/>
      <c r="B183" s="46"/>
      <c r="C183" s="14"/>
      <c r="D183" s="14"/>
      <c r="E183" s="14"/>
      <c r="F183" s="14"/>
      <c r="G183" s="14"/>
      <c r="H183" s="14"/>
      <c r="I183" s="543"/>
      <c r="J183" s="543"/>
      <c r="K183" s="543"/>
      <c r="L183" s="543"/>
      <c r="M183" s="543"/>
      <c r="N183" s="883"/>
      <c r="O183" s="13"/>
      <c r="P183" s="13"/>
      <c r="Q183" s="13"/>
      <c r="R183" s="13"/>
      <c r="S183" s="13"/>
      <c r="T183" s="13"/>
      <c r="U183" s="13"/>
      <c r="V183" s="13"/>
      <c r="W183" s="13"/>
      <c r="X183" s="13"/>
      <c r="Y183" s="13"/>
    </row>
    <row r="184" spans="1:26" x14ac:dyDescent="0.2">
      <c r="A184" s="13"/>
      <c r="B184" s="46"/>
      <c r="C184" s="14"/>
      <c r="D184" s="14"/>
      <c r="E184" s="14"/>
      <c r="F184" s="14"/>
      <c r="G184" s="14"/>
      <c r="H184" s="14"/>
      <c r="I184" s="543"/>
      <c r="J184" s="543"/>
      <c r="K184" s="543"/>
      <c r="L184" s="543"/>
      <c r="M184" s="543"/>
      <c r="N184" s="883"/>
      <c r="O184" s="13"/>
      <c r="P184" s="13"/>
      <c r="Q184" s="13"/>
      <c r="R184" s="13"/>
      <c r="S184" s="13"/>
      <c r="T184" s="13"/>
      <c r="U184" s="13"/>
      <c r="V184" s="13"/>
      <c r="W184" s="13"/>
      <c r="X184" s="13"/>
      <c r="Y184" s="13"/>
    </row>
    <row r="185" spans="1:26" x14ac:dyDescent="0.2">
      <c r="A185" s="13"/>
      <c r="B185" s="46"/>
      <c r="C185" s="14"/>
      <c r="D185" s="14"/>
      <c r="E185" s="14"/>
      <c r="F185" s="14"/>
      <c r="G185" s="14"/>
      <c r="H185" s="14"/>
      <c r="I185" s="543"/>
      <c r="J185" s="543"/>
      <c r="K185" s="543"/>
      <c r="L185" s="543"/>
      <c r="M185" s="543"/>
      <c r="N185" s="883"/>
      <c r="O185" s="13"/>
      <c r="P185" s="13"/>
      <c r="Q185" s="13"/>
      <c r="R185" s="13"/>
      <c r="S185" s="13"/>
      <c r="T185" s="13"/>
      <c r="U185" s="13"/>
      <c r="V185" s="13"/>
      <c r="W185" s="13"/>
      <c r="X185" s="13"/>
      <c r="Y185" s="13"/>
    </row>
    <row r="186" spans="1:26" x14ac:dyDescent="0.2">
      <c r="A186" s="13"/>
      <c r="B186" s="46"/>
      <c r="C186" s="14"/>
      <c r="D186" s="14"/>
      <c r="E186" s="14"/>
      <c r="F186" s="14"/>
      <c r="G186" s="14"/>
      <c r="H186" s="14"/>
      <c r="I186" s="543"/>
      <c r="J186" s="543"/>
      <c r="K186" s="543"/>
      <c r="L186" s="543"/>
      <c r="M186" s="543"/>
      <c r="N186" s="883"/>
      <c r="O186" s="13"/>
      <c r="P186" s="13"/>
      <c r="Q186" s="13"/>
      <c r="R186" s="13"/>
      <c r="S186" s="13"/>
      <c r="T186" s="13"/>
      <c r="U186" s="13"/>
      <c r="V186" s="13"/>
      <c r="W186" s="13"/>
      <c r="X186" s="13"/>
      <c r="Y186" s="13"/>
    </row>
    <row r="187" spans="1:26" x14ac:dyDescent="0.2">
      <c r="A187" s="13"/>
      <c r="B187" s="46"/>
      <c r="C187" s="14"/>
      <c r="D187" s="14"/>
      <c r="E187" s="14"/>
      <c r="F187" s="14"/>
      <c r="G187" s="14"/>
      <c r="H187" s="14"/>
      <c r="I187" s="543"/>
      <c r="J187" s="543"/>
      <c r="K187" s="543"/>
      <c r="L187" s="543"/>
      <c r="M187" s="543"/>
      <c r="N187" s="883"/>
      <c r="O187" s="13"/>
      <c r="P187" s="13"/>
      <c r="Q187" s="13"/>
      <c r="R187" s="13"/>
      <c r="S187" s="13"/>
      <c r="T187" s="13"/>
      <c r="U187" s="13"/>
      <c r="V187" s="13"/>
      <c r="W187" s="13"/>
      <c r="X187" s="13"/>
      <c r="Y187" s="13"/>
    </row>
    <row r="188" spans="1:26" x14ac:dyDescent="0.2">
      <c r="A188" s="13"/>
      <c r="B188" s="1867"/>
      <c r="C188" s="14"/>
      <c r="D188" s="14"/>
      <c r="E188" s="14"/>
      <c r="F188" s="14"/>
      <c r="G188" s="14"/>
      <c r="H188" s="14"/>
      <c r="I188" s="14"/>
      <c r="J188" s="14"/>
      <c r="K188" s="14"/>
      <c r="L188" s="14"/>
      <c r="M188" s="14"/>
      <c r="N188" s="883"/>
      <c r="O188" s="13"/>
      <c r="P188" s="13"/>
      <c r="Q188" s="13"/>
      <c r="R188" s="13"/>
      <c r="S188" s="13"/>
      <c r="T188" s="13"/>
      <c r="U188" s="13"/>
      <c r="V188" s="13"/>
      <c r="W188" s="13"/>
      <c r="X188" s="13"/>
      <c r="Y188" s="13"/>
    </row>
    <row r="189" spans="1:26" x14ac:dyDescent="0.2">
      <c r="A189" s="13"/>
      <c r="B189" s="1868"/>
      <c r="C189" s="14"/>
      <c r="D189" s="14"/>
      <c r="E189" s="14"/>
      <c r="F189" s="14"/>
      <c r="G189" s="14"/>
      <c r="H189" s="14"/>
      <c r="I189" s="14"/>
      <c r="J189" s="14"/>
      <c r="K189" s="14"/>
      <c r="L189" s="14"/>
      <c r="M189" s="14"/>
      <c r="N189" s="883"/>
      <c r="O189" s="13"/>
      <c r="P189" s="13"/>
      <c r="Q189" s="13"/>
      <c r="R189" s="13"/>
      <c r="S189" s="13"/>
      <c r="T189" s="13"/>
      <c r="U189" s="13"/>
      <c r="V189" s="13"/>
      <c r="W189" s="13"/>
      <c r="X189" s="13"/>
      <c r="Y189" s="13"/>
    </row>
    <row r="190" spans="1:26" x14ac:dyDescent="0.2">
      <c r="A190" s="13"/>
      <c r="B190" s="1868"/>
      <c r="C190" s="14"/>
      <c r="D190" s="14"/>
      <c r="E190" s="14"/>
      <c r="F190" s="14"/>
      <c r="G190" s="14"/>
      <c r="H190" s="14"/>
      <c r="I190" s="14"/>
      <c r="J190" s="14"/>
      <c r="K190" s="14"/>
      <c r="L190" s="14"/>
      <c r="M190" s="14"/>
      <c r="N190" s="883"/>
      <c r="O190" s="13"/>
      <c r="P190" s="13"/>
      <c r="Q190" s="13"/>
      <c r="R190" s="13"/>
      <c r="S190" s="13"/>
      <c r="T190" s="13"/>
      <c r="U190" s="13"/>
      <c r="V190" s="13"/>
      <c r="W190" s="13"/>
      <c r="X190" s="13"/>
      <c r="Y190" s="13"/>
    </row>
    <row r="191" spans="1:26" x14ac:dyDescent="0.2">
      <c r="A191" s="13"/>
      <c r="B191" s="1868"/>
      <c r="C191" s="14"/>
      <c r="D191" s="14"/>
      <c r="E191" s="14"/>
      <c r="F191" s="14"/>
      <c r="G191" s="14"/>
      <c r="H191" s="14"/>
      <c r="I191" s="14"/>
      <c r="J191" s="14"/>
      <c r="K191" s="14"/>
      <c r="L191" s="14"/>
      <c r="M191" s="14"/>
      <c r="N191" s="883"/>
      <c r="O191" s="13"/>
      <c r="P191" s="13"/>
      <c r="Q191" s="13"/>
      <c r="R191" s="13"/>
      <c r="S191" s="13"/>
      <c r="T191" s="13"/>
      <c r="U191" s="13"/>
      <c r="V191" s="13"/>
      <c r="W191" s="13"/>
      <c r="X191" s="13"/>
      <c r="Y191" s="13"/>
    </row>
    <row r="192" spans="1:26" x14ac:dyDescent="0.2">
      <c r="A192" s="13"/>
      <c r="B192" s="46"/>
      <c r="C192" s="14"/>
      <c r="D192" s="14"/>
      <c r="E192" s="14"/>
      <c r="F192" s="14"/>
      <c r="G192" s="14"/>
      <c r="H192" s="14"/>
      <c r="I192" s="14"/>
      <c r="J192" s="14"/>
      <c r="K192" s="14"/>
      <c r="L192" s="14"/>
      <c r="M192" s="14"/>
      <c r="N192" s="883"/>
      <c r="O192" s="13"/>
      <c r="P192" s="13"/>
      <c r="Q192" s="13"/>
      <c r="R192" s="13"/>
      <c r="S192" s="13"/>
      <c r="T192" s="13"/>
      <c r="U192" s="13"/>
      <c r="V192" s="13"/>
      <c r="W192" s="13"/>
      <c r="X192" s="13"/>
      <c r="Y192" s="13"/>
    </row>
    <row r="193" spans="1:25" x14ac:dyDescent="0.2">
      <c r="A193" s="13"/>
      <c r="B193" s="46"/>
      <c r="C193" s="14"/>
      <c r="D193" s="14"/>
      <c r="E193" s="14"/>
      <c r="F193" s="14"/>
      <c r="G193" s="14"/>
      <c r="H193" s="14"/>
      <c r="I193" s="14"/>
      <c r="J193" s="14"/>
      <c r="K193" s="14"/>
      <c r="L193" s="14"/>
      <c r="M193" s="14"/>
      <c r="N193" s="883"/>
      <c r="O193" s="13"/>
      <c r="P193" s="13"/>
      <c r="Q193" s="13"/>
      <c r="R193" s="13"/>
      <c r="S193" s="13"/>
      <c r="T193" s="13"/>
      <c r="U193" s="13"/>
      <c r="V193" s="13"/>
      <c r="W193" s="13"/>
      <c r="X193" s="13"/>
      <c r="Y193" s="13"/>
    </row>
    <row r="194" spans="1:25" x14ac:dyDescent="0.2">
      <c r="A194" s="13"/>
      <c r="B194" s="46"/>
      <c r="C194" s="14"/>
      <c r="D194" s="14"/>
      <c r="E194" s="14"/>
      <c r="F194" s="14"/>
      <c r="G194" s="14"/>
      <c r="H194" s="14"/>
      <c r="I194" s="14"/>
      <c r="J194" s="14"/>
      <c r="K194" s="14"/>
      <c r="L194" s="14"/>
      <c r="M194" s="14"/>
      <c r="N194" s="883"/>
      <c r="O194" s="13"/>
      <c r="P194" s="13"/>
      <c r="Q194" s="13"/>
      <c r="R194" s="13"/>
      <c r="S194" s="13"/>
      <c r="T194" s="13"/>
      <c r="U194" s="13"/>
      <c r="V194" s="13"/>
      <c r="W194" s="13"/>
      <c r="X194" s="13"/>
      <c r="Y194" s="13"/>
    </row>
    <row r="195" spans="1:25" x14ac:dyDescent="0.2">
      <c r="A195" s="13"/>
      <c r="B195" s="1872"/>
      <c r="C195" s="14"/>
      <c r="D195" s="14"/>
      <c r="E195" s="14"/>
      <c r="F195" s="14"/>
      <c r="G195" s="14"/>
      <c r="H195" s="14"/>
      <c r="I195" s="14"/>
      <c r="J195" s="14"/>
      <c r="K195" s="14"/>
      <c r="L195" s="14"/>
      <c r="M195" s="14"/>
      <c r="N195" s="883"/>
      <c r="O195" s="13"/>
      <c r="P195" s="13"/>
      <c r="Q195" s="13"/>
      <c r="R195" s="13"/>
      <c r="S195" s="13"/>
      <c r="T195" s="13"/>
      <c r="U195" s="13"/>
      <c r="V195" s="13"/>
      <c r="W195" s="13"/>
      <c r="X195" s="13"/>
      <c r="Y195" s="13"/>
    </row>
    <row r="196" spans="1:25" ht="16" thickBot="1" x14ac:dyDescent="0.25">
      <c r="A196" s="13"/>
      <c r="B196" s="1870"/>
      <c r="C196" s="1873"/>
      <c r="D196" s="881"/>
      <c r="E196" s="881"/>
      <c r="F196" s="881"/>
      <c r="G196" s="881"/>
      <c r="H196" s="881"/>
      <c r="I196" s="881"/>
      <c r="J196" s="881"/>
      <c r="K196" s="881"/>
      <c r="L196" s="881"/>
      <c r="M196" s="881"/>
      <c r="N196" s="889"/>
      <c r="O196" s="14"/>
      <c r="P196" s="13"/>
      <c r="Q196" s="13"/>
      <c r="R196" s="13"/>
      <c r="S196" s="13"/>
      <c r="T196" s="13"/>
      <c r="U196" s="13"/>
      <c r="V196" s="13"/>
      <c r="W196" s="13"/>
      <c r="X196" s="13"/>
      <c r="Y196" s="13"/>
    </row>
    <row r="197" spans="1:25" x14ac:dyDescent="0.2">
      <c r="A197" s="13"/>
      <c r="B197" s="1861"/>
      <c r="C197" s="871"/>
      <c r="D197" s="871"/>
      <c r="E197" s="871"/>
      <c r="F197" s="871"/>
      <c r="G197" s="871"/>
      <c r="H197" s="871"/>
      <c r="I197" s="871"/>
      <c r="J197" s="871"/>
      <c r="K197" s="871"/>
      <c r="L197" s="871"/>
      <c r="M197" s="871"/>
      <c r="N197" s="882"/>
      <c r="O197" s="13"/>
      <c r="P197" s="13"/>
      <c r="Q197" s="13"/>
      <c r="R197" s="13"/>
      <c r="S197" s="13"/>
      <c r="T197" s="13"/>
      <c r="U197" s="13"/>
      <c r="V197" s="13"/>
      <c r="W197" s="13"/>
      <c r="X197" s="13"/>
      <c r="Y197" s="13"/>
    </row>
    <row r="198" spans="1:25" x14ac:dyDescent="0.2">
      <c r="A198" s="13"/>
      <c r="B198" s="46"/>
      <c r="C198" s="14"/>
      <c r="D198" s="14"/>
      <c r="E198" s="14"/>
      <c r="F198" s="14"/>
      <c r="G198" s="14"/>
      <c r="H198" s="14"/>
      <c r="I198" s="14"/>
      <c r="J198" s="14"/>
      <c r="K198" s="14"/>
      <c r="L198" s="14"/>
      <c r="M198" s="14"/>
      <c r="N198" s="883"/>
      <c r="O198" s="13"/>
      <c r="P198" s="13"/>
      <c r="Q198" s="13"/>
      <c r="R198" s="13"/>
      <c r="S198" s="13"/>
      <c r="T198" s="13"/>
      <c r="U198" s="13"/>
      <c r="V198" s="13"/>
      <c r="W198" s="13"/>
      <c r="X198" s="13"/>
      <c r="Y198" s="13"/>
    </row>
    <row r="199" spans="1:25" x14ac:dyDescent="0.2">
      <c r="A199" s="13"/>
      <c r="B199" s="46"/>
      <c r="C199" s="14"/>
      <c r="D199" s="14"/>
      <c r="E199" s="14"/>
      <c r="F199" s="14"/>
      <c r="G199" s="14"/>
      <c r="H199" s="14"/>
      <c r="I199" s="14"/>
      <c r="J199" s="14"/>
      <c r="K199" s="14"/>
      <c r="L199" s="14"/>
      <c r="M199" s="14"/>
      <c r="N199" s="883"/>
      <c r="O199" s="13"/>
      <c r="P199" s="13"/>
      <c r="Q199" s="13"/>
      <c r="R199" s="13"/>
      <c r="S199" s="13"/>
      <c r="T199" s="13"/>
      <c r="U199" s="13"/>
      <c r="V199" s="13"/>
      <c r="W199" s="13"/>
      <c r="X199" s="13"/>
      <c r="Y199" s="13"/>
    </row>
    <row r="200" spans="1:25" x14ac:dyDescent="0.2">
      <c r="A200" s="13"/>
      <c r="B200" s="46"/>
      <c r="C200" s="14"/>
      <c r="D200" s="14"/>
      <c r="E200" s="14"/>
      <c r="F200" s="14"/>
      <c r="G200" s="14"/>
      <c r="H200" s="14"/>
      <c r="I200" s="14"/>
      <c r="J200" s="14"/>
      <c r="K200" s="14"/>
      <c r="L200" s="14"/>
      <c r="M200" s="14"/>
      <c r="N200" s="883"/>
      <c r="O200" s="13"/>
      <c r="P200" s="13"/>
      <c r="Q200" s="13"/>
      <c r="R200" s="13"/>
      <c r="S200" s="13"/>
      <c r="T200" s="13"/>
      <c r="U200" s="13"/>
      <c r="V200" s="13"/>
      <c r="W200" s="13"/>
      <c r="X200" s="13"/>
      <c r="Y200" s="13"/>
    </row>
    <row r="201" spans="1:25" x14ac:dyDescent="0.2">
      <c r="A201" s="13"/>
      <c r="B201" s="46"/>
      <c r="C201" s="14"/>
      <c r="D201" s="14"/>
      <c r="E201" s="14"/>
      <c r="F201" s="14"/>
      <c r="G201" s="14"/>
      <c r="H201" s="14"/>
      <c r="I201" s="14"/>
      <c r="J201" s="14"/>
      <c r="K201" s="14"/>
      <c r="L201" s="14"/>
      <c r="M201" s="14"/>
      <c r="N201" s="883"/>
      <c r="O201" s="13"/>
      <c r="P201" s="13"/>
      <c r="Q201" s="13"/>
      <c r="R201" s="13"/>
      <c r="S201" s="13"/>
      <c r="T201" s="13"/>
      <c r="U201" s="13"/>
      <c r="V201" s="13"/>
      <c r="W201" s="13"/>
      <c r="X201" s="13"/>
      <c r="Y201" s="13"/>
    </row>
    <row r="202" spans="1:25" x14ac:dyDescent="0.2">
      <c r="A202" s="13"/>
      <c r="B202" s="46"/>
      <c r="C202" s="14"/>
      <c r="D202" s="14"/>
      <c r="E202" s="14"/>
      <c r="F202" s="14"/>
      <c r="G202" s="14"/>
      <c r="H202" s="14"/>
      <c r="I202" s="14"/>
      <c r="J202" s="14"/>
      <c r="K202" s="14"/>
      <c r="L202" s="14"/>
      <c r="M202" s="14"/>
      <c r="N202" s="883"/>
      <c r="O202" s="13"/>
      <c r="P202" s="13"/>
      <c r="Q202" s="13"/>
      <c r="R202" s="13"/>
      <c r="S202" s="13"/>
      <c r="T202" s="13"/>
      <c r="U202" s="13"/>
      <c r="V202" s="13"/>
      <c r="W202" s="13"/>
      <c r="X202" s="13"/>
      <c r="Y202" s="13"/>
    </row>
    <row r="203" spans="1:25" x14ac:dyDescent="0.2">
      <c r="A203" s="13"/>
      <c r="B203" s="46"/>
      <c r="C203" s="14"/>
      <c r="D203" s="14"/>
      <c r="E203" s="14"/>
      <c r="F203" s="14"/>
      <c r="G203" s="14"/>
      <c r="H203" s="14"/>
      <c r="I203" s="14"/>
      <c r="J203" s="14"/>
      <c r="K203" s="14"/>
      <c r="L203" s="14"/>
      <c r="M203" s="14"/>
      <c r="N203" s="883"/>
      <c r="O203" s="13"/>
      <c r="P203" s="13"/>
      <c r="Q203" s="13"/>
      <c r="R203" s="13"/>
      <c r="S203" s="13"/>
      <c r="T203" s="13"/>
      <c r="U203" s="13"/>
      <c r="V203" s="13"/>
      <c r="W203" s="13"/>
      <c r="X203" s="13"/>
      <c r="Y203" s="13"/>
    </row>
    <row r="204" spans="1:25" x14ac:dyDescent="0.2">
      <c r="A204" s="13"/>
      <c r="B204" s="46"/>
      <c r="C204" s="14"/>
      <c r="D204" s="14"/>
      <c r="E204" s="14"/>
      <c r="F204" s="14"/>
      <c r="G204" s="14"/>
      <c r="H204" s="14"/>
      <c r="I204" s="14"/>
      <c r="J204" s="14"/>
      <c r="K204" s="14"/>
      <c r="L204" s="14"/>
      <c r="M204" s="14"/>
      <c r="N204" s="883"/>
      <c r="O204" s="13"/>
      <c r="P204" s="13"/>
      <c r="Q204" s="13"/>
      <c r="R204" s="13"/>
      <c r="S204" s="13"/>
      <c r="T204" s="13"/>
      <c r="U204" s="13"/>
      <c r="V204" s="13"/>
      <c r="W204" s="13"/>
      <c r="X204" s="13"/>
      <c r="Y204" s="13"/>
    </row>
    <row r="205" spans="1:25" x14ac:dyDescent="0.2">
      <c r="A205" s="13"/>
      <c r="B205" s="46"/>
      <c r="C205" s="14"/>
      <c r="D205" s="14"/>
      <c r="E205" s="14"/>
      <c r="F205" s="14"/>
      <c r="G205" s="14"/>
      <c r="H205" s="14"/>
      <c r="I205" s="14"/>
      <c r="J205" s="1862" t="s">
        <v>535</v>
      </c>
      <c r="K205" s="14"/>
      <c r="L205" s="14"/>
      <c r="M205" s="14"/>
      <c r="N205" s="883"/>
      <c r="O205" s="13"/>
      <c r="P205" s="13"/>
      <c r="Q205" s="13"/>
      <c r="R205" s="13"/>
      <c r="S205" s="13"/>
      <c r="T205" s="13"/>
      <c r="U205" s="13"/>
      <c r="V205" s="13"/>
      <c r="W205" s="13"/>
      <c r="X205" s="13"/>
      <c r="Y205" s="13"/>
    </row>
    <row r="206" spans="1:25" x14ac:dyDescent="0.2">
      <c r="A206" s="13"/>
      <c r="B206" s="46"/>
      <c r="C206" s="14"/>
      <c r="D206" s="14"/>
      <c r="E206" s="14"/>
      <c r="F206" s="14"/>
      <c r="G206" s="14"/>
      <c r="H206" s="14"/>
      <c r="I206" s="14"/>
      <c r="J206" s="14"/>
      <c r="K206" s="14"/>
      <c r="L206" s="14"/>
      <c r="M206" s="14"/>
      <c r="N206" s="883"/>
      <c r="O206" s="13"/>
      <c r="P206" s="13"/>
      <c r="Q206" s="13"/>
      <c r="R206" s="13"/>
      <c r="S206" s="13"/>
      <c r="T206" s="13"/>
      <c r="U206" s="13"/>
      <c r="V206" s="13"/>
      <c r="W206" s="13"/>
      <c r="X206" s="13"/>
      <c r="Y206" s="13"/>
    </row>
    <row r="207" spans="1:25" x14ac:dyDescent="0.2">
      <c r="A207" s="13"/>
      <c r="B207" s="46"/>
      <c r="C207" s="14"/>
      <c r="D207" s="14"/>
      <c r="E207" s="14"/>
      <c r="F207" s="14"/>
      <c r="G207" s="14"/>
      <c r="H207" s="14"/>
      <c r="I207" s="14"/>
      <c r="J207" s="14"/>
      <c r="K207" s="14"/>
      <c r="L207" s="14"/>
      <c r="M207" s="14"/>
      <c r="N207" s="883"/>
      <c r="O207" s="13"/>
      <c r="P207" s="13"/>
      <c r="Q207" s="13"/>
      <c r="R207" s="13"/>
      <c r="S207" s="13"/>
      <c r="T207" s="13"/>
      <c r="U207" s="13"/>
      <c r="V207" s="13"/>
      <c r="W207" s="13"/>
      <c r="X207" s="13"/>
      <c r="Y207" s="13"/>
    </row>
    <row r="208" spans="1:25" x14ac:dyDescent="0.2">
      <c r="A208" s="13"/>
      <c r="B208" s="46"/>
      <c r="C208" s="14"/>
      <c r="D208" s="14"/>
      <c r="E208" s="14"/>
      <c r="F208" s="14"/>
      <c r="G208" s="14"/>
      <c r="H208" s="14"/>
      <c r="I208" s="14"/>
      <c r="J208" s="14"/>
      <c r="K208" s="14"/>
      <c r="L208" s="14"/>
      <c r="M208" s="14"/>
      <c r="N208" s="883"/>
      <c r="O208" s="13"/>
      <c r="P208" s="13"/>
      <c r="Q208" s="13"/>
      <c r="R208" s="13"/>
      <c r="S208" s="13"/>
      <c r="T208" s="13"/>
      <c r="U208" s="13"/>
      <c r="V208" s="13"/>
      <c r="W208" s="13"/>
      <c r="X208" s="13"/>
      <c r="Y208" s="13"/>
    </row>
    <row r="209" spans="1:25" x14ac:dyDescent="0.2">
      <c r="A209" s="13"/>
      <c r="B209" s="46"/>
      <c r="C209" s="14"/>
      <c r="D209" s="14"/>
      <c r="E209" s="14"/>
      <c r="F209" s="14"/>
      <c r="G209" s="14"/>
      <c r="H209" s="14"/>
      <c r="I209" s="14"/>
      <c r="J209" s="14"/>
      <c r="K209" s="14"/>
      <c r="L209" s="14"/>
      <c r="M209" s="14"/>
      <c r="N209" s="883"/>
      <c r="O209" s="13"/>
      <c r="P209" s="13"/>
      <c r="Q209" s="13"/>
      <c r="R209" s="13"/>
      <c r="S209" s="13"/>
      <c r="T209" s="13"/>
      <c r="U209" s="13"/>
      <c r="V209" s="13"/>
      <c r="W209" s="13"/>
      <c r="X209" s="13"/>
      <c r="Y209" s="13"/>
    </row>
    <row r="210" spans="1:25" ht="14.25" customHeight="1" x14ac:dyDescent="0.2">
      <c r="A210" s="13"/>
      <c r="B210" s="46"/>
      <c r="C210" s="14"/>
      <c r="D210" s="14"/>
      <c r="E210" s="14"/>
      <c r="F210" s="14"/>
      <c r="G210" s="14"/>
      <c r="H210" s="14"/>
      <c r="I210" s="2888"/>
      <c r="J210" s="2888"/>
      <c r="K210" s="2888"/>
      <c r="L210" s="2888"/>
      <c r="M210" s="2888"/>
      <c r="N210" s="883"/>
      <c r="O210" s="13"/>
      <c r="P210" s="13"/>
      <c r="Q210" s="13"/>
      <c r="R210" s="13"/>
      <c r="S210" s="13"/>
      <c r="T210" s="13"/>
      <c r="U210" s="13"/>
      <c r="V210" s="13"/>
      <c r="W210" s="13"/>
      <c r="X210" s="13"/>
      <c r="Y210" s="13"/>
    </row>
    <row r="211" spans="1:25" x14ac:dyDescent="0.2">
      <c r="A211" s="13"/>
      <c r="B211" s="46"/>
      <c r="C211" s="14"/>
      <c r="D211" s="14"/>
      <c r="E211" s="14"/>
      <c r="F211" s="14"/>
      <c r="G211" s="14"/>
      <c r="H211" s="14"/>
      <c r="I211" s="543"/>
      <c r="J211" s="543"/>
      <c r="K211" s="543"/>
      <c r="L211" s="543"/>
      <c r="M211" s="543"/>
      <c r="N211" s="883"/>
      <c r="O211" s="13"/>
      <c r="P211" s="13"/>
      <c r="Q211" s="13"/>
      <c r="R211" s="13"/>
      <c r="S211" s="13"/>
      <c r="T211" s="13"/>
      <c r="U211" s="13"/>
      <c r="V211" s="13"/>
      <c r="W211" s="13"/>
      <c r="X211" s="13"/>
      <c r="Y211" s="13"/>
    </row>
    <row r="212" spans="1:25" x14ac:dyDescent="0.2">
      <c r="A212" s="13"/>
      <c r="B212" s="46"/>
      <c r="C212" s="14"/>
      <c r="D212" s="14"/>
      <c r="E212" s="14"/>
      <c r="F212" s="14"/>
      <c r="G212" s="14"/>
      <c r="H212" s="14"/>
      <c r="I212" s="543"/>
      <c r="J212" s="543"/>
      <c r="K212" s="543"/>
      <c r="L212" s="543"/>
      <c r="M212" s="543"/>
      <c r="N212" s="883"/>
      <c r="O212" s="13"/>
      <c r="P212" s="13"/>
      <c r="Q212" s="13"/>
      <c r="R212" s="13"/>
      <c r="S212" s="13"/>
      <c r="T212" s="13"/>
      <c r="U212" s="13"/>
      <c r="V212" s="13"/>
      <c r="W212" s="13"/>
      <c r="X212" s="13"/>
      <c r="Y212" s="13"/>
    </row>
    <row r="213" spans="1:25" x14ac:dyDescent="0.2">
      <c r="A213" s="13"/>
      <c r="B213" s="46"/>
      <c r="C213" s="14"/>
      <c r="D213" s="14"/>
      <c r="E213" s="14"/>
      <c r="F213" s="14"/>
      <c r="G213" s="14"/>
      <c r="H213" s="14"/>
      <c r="I213" s="543"/>
      <c r="J213" s="543"/>
      <c r="K213" s="543"/>
      <c r="L213" s="543"/>
      <c r="M213" s="543"/>
      <c r="N213" s="883"/>
      <c r="O213" s="13"/>
      <c r="P213" s="13"/>
      <c r="Q213" s="13"/>
      <c r="R213" s="13"/>
      <c r="S213" s="13"/>
      <c r="T213" s="13"/>
      <c r="U213" s="13"/>
      <c r="V213" s="13"/>
      <c r="W213" s="13"/>
      <c r="X213" s="13"/>
      <c r="Y213" s="13"/>
    </row>
    <row r="214" spans="1:25" x14ac:dyDescent="0.2">
      <c r="A214" s="13"/>
      <c r="B214" s="46"/>
      <c r="C214" s="14"/>
      <c r="D214" s="14"/>
      <c r="E214" s="14"/>
      <c r="F214" s="14"/>
      <c r="G214" s="14"/>
      <c r="H214" s="14"/>
      <c r="I214" s="543"/>
      <c r="J214" s="543"/>
      <c r="K214" s="543"/>
      <c r="L214" s="543"/>
      <c r="M214" s="543"/>
      <c r="N214" s="883"/>
      <c r="O214" s="13"/>
      <c r="P214" s="13"/>
      <c r="Q214" s="13"/>
      <c r="R214" s="13"/>
      <c r="S214" s="13"/>
      <c r="T214" s="13"/>
      <c r="U214" s="13"/>
      <c r="V214" s="13"/>
      <c r="W214" s="13"/>
      <c r="X214" s="13"/>
      <c r="Y214" s="13"/>
    </row>
    <row r="215" spans="1:25" x14ac:dyDescent="0.2">
      <c r="A215" s="13"/>
      <c r="B215" s="46"/>
      <c r="C215" s="14"/>
      <c r="D215" s="14"/>
      <c r="E215" s="14"/>
      <c r="F215" s="14"/>
      <c r="G215" s="14"/>
      <c r="H215" s="14"/>
      <c r="I215" s="543"/>
      <c r="J215" s="543"/>
      <c r="K215" s="543"/>
      <c r="L215" s="543"/>
      <c r="M215" s="543"/>
      <c r="N215" s="883"/>
      <c r="O215" s="13"/>
      <c r="P215" s="13"/>
      <c r="Q215" s="13"/>
      <c r="R215" s="13"/>
      <c r="S215" s="13"/>
      <c r="T215" s="13"/>
      <c r="U215" s="13"/>
      <c r="V215" s="13"/>
      <c r="W215" s="13"/>
      <c r="X215" s="13"/>
      <c r="Y215" s="13"/>
    </row>
    <row r="216" spans="1:25" x14ac:dyDescent="0.2">
      <c r="A216" s="13"/>
      <c r="B216" s="1867"/>
      <c r="C216" s="14"/>
      <c r="D216" s="14"/>
      <c r="E216" s="14"/>
      <c r="F216" s="14"/>
      <c r="G216" s="14"/>
      <c r="H216" s="14"/>
      <c r="I216" s="543"/>
      <c r="J216" s="543"/>
      <c r="K216" s="543"/>
      <c r="L216" s="543"/>
      <c r="M216" s="543"/>
      <c r="N216" s="883"/>
      <c r="O216" s="13"/>
      <c r="P216" s="13"/>
      <c r="Q216" s="13"/>
      <c r="R216" s="13"/>
      <c r="S216" s="13"/>
      <c r="T216" s="13"/>
      <c r="U216" s="13"/>
      <c r="V216" s="13"/>
      <c r="W216" s="13"/>
      <c r="X216" s="13"/>
      <c r="Y216" s="13"/>
    </row>
    <row r="217" spans="1:25" x14ac:dyDescent="0.2">
      <c r="A217" s="13"/>
      <c r="B217" s="1868"/>
      <c r="C217" s="14"/>
      <c r="D217" s="14"/>
      <c r="E217" s="14"/>
      <c r="F217" s="14"/>
      <c r="G217" s="14"/>
      <c r="H217" s="14"/>
      <c r="I217" s="543"/>
      <c r="J217" s="543"/>
      <c r="K217" s="543"/>
      <c r="L217" s="543"/>
      <c r="M217" s="543"/>
      <c r="N217" s="883"/>
      <c r="O217" s="13"/>
      <c r="P217" s="13"/>
      <c r="Q217" s="13"/>
      <c r="R217" s="13"/>
      <c r="S217" s="13"/>
      <c r="T217" s="13"/>
      <c r="U217" s="13"/>
      <c r="V217" s="13"/>
      <c r="W217" s="13"/>
      <c r="X217" s="13"/>
      <c r="Y217" s="13"/>
    </row>
    <row r="218" spans="1:25" x14ac:dyDescent="0.2">
      <c r="A218" s="13"/>
      <c r="B218" s="1868"/>
      <c r="C218" s="14"/>
      <c r="D218" s="14"/>
      <c r="E218" s="14"/>
      <c r="F218" s="14"/>
      <c r="G218" s="14"/>
      <c r="H218" s="14"/>
      <c r="I218" s="14"/>
      <c r="J218" s="14"/>
      <c r="K218" s="14"/>
      <c r="L218" s="14"/>
      <c r="M218" s="14"/>
      <c r="N218" s="883"/>
      <c r="O218" s="13"/>
      <c r="P218" s="13"/>
      <c r="Q218" s="13"/>
      <c r="R218" s="13"/>
      <c r="S218" s="13"/>
      <c r="T218" s="13"/>
      <c r="U218" s="13"/>
      <c r="V218" s="13"/>
      <c r="W218" s="13"/>
      <c r="X218" s="13"/>
      <c r="Y218" s="13"/>
    </row>
    <row r="219" spans="1:25" x14ac:dyDescent="0.2">
      <c r="A219" s="13"/>
      <c r="B219" s="1868"/>
      <c r="C219" s="14"/>
      <c r="D219" s="14"/>
      <c r="E219" s="14"/>
      <c r="F219" s="14"/>
      <c r="G219" s="14"/>
      <c r="H219" s="14"/>
      <c r="I219" s="14"/>
      <c r="J219" s="14"/>
      <c r="K219" s="14"/>
      <c r="L219" s="14"/>
      <c r="M219" s="14"/>
      <c r="N219" s="883"/>
      <c r="O219" s="13"/>
      <c r="P219" s="13"/>
      <c r="Q219" s="13"/>
      <c r="R219" s="13"/>
      <c r="S219" s="13"/>
      <c r="T219" s="13"/>
      <c r="U219" s="13"/>
      <c r="V219" s="13"/>
      <c r="W219" s="13"/>
      <c r="X219" s="13"/>
      <c r="Y219" s="13"/>
    </row>
    <row r="220" spans="1:25" x14ac:dyDescent="0.2">
      <c r="A220" s="13"/>
      <c r="B220" s="1868"/>
      <c r="C220" s="14"/>
      <c r="D220" s="14"/>
      <c r="E220" s="14"/>
      <c r="F220" s="14"/>
      <c r="G220" s="14"/>
      <c r="H220" s="14"/>
      <c r="I220" s="14"/>
      <c r="J220" s="14"/>
      <c r="K220" s="14"/>
      <c r="L220" s="14"/>
      <c r="M220" s="14"/>
      <c r="N220" s="883"/>
      <c r="O220" s="13"/>
      <c r="P220" s="13"/>
      <c r="Q220" s="13"/>
      <c r="R220" s="13"/>
      <c r="S220" s="13"/>
      <c r="T220" s="13"/>
      <c r="U220" s="13"/>
      <c r="V220" s="13"/>
      <c r="W220" s="13"/>
      <c r="X220" s="13"/>
      <c r="Y220" s="13"/>
    </row>
    <row r="221" spans="1:25" x14ac:dyDescent="0.2">
      <c r="A221" s="13"/>
      <c r="B221" s="1868"/>
      <c r="C221" s="14"/>
      <c r="D221" s="14"/>
      <c r="E221" s="14"/>
      <c r="F221" s="14"/>
      <c r="G221" s="14"/>
      <c r="H221" s="14"/>
      <c r="I221" s="14"/>
      <c r="J221" s="14"/>
      <c r="K221" s="14"/>
      <c r="L221" s="14"/>
      <c r="M221" s="14"/>
      <c r="N221" s="883"/>
      <c r="O221" s="13"/>
      <c r="P221" s="13"/>
      <c r="Q221" s="13"/>
      <c r="R221" s="13"/>
      <c r="S221" s="13"/>
      <c r="T221" s="13"/>
      <c r="U221" s="13"/>
      <c r="V221" s="13"/>
      <c r="W221" s="13"/>
      <c r="X221" s="13"/>
      <c r="Y221" s="13"/>
    </row>
    <row r="222" spans="1:25" x14ac:dyDescent="0.2">
      <c r="A222" s="13"/>
      <c r="B222" s="1868"/>
      <c r="C222" s="14"/>
      <c r="D222" s="14"/>
      <c r="E222" s="14"/>
      <c r="F222" s="14"/>
      <c r="G222" s="14"/>
      <c r="H222" s="14"/>
      <c r="I222" s="14"/>
      <c r="J222" s="14"/>
      <c r="K222" s="14"/>
      <c r="L222" s="14"/>
      <c r="M222" s="14"/>
      <c r="N222" s="883"/>
      <c r="O222" s="13"/>
      <c r="P222" s="13"/>
      <c r="Q222" s="13"/>
      <c r="R222" s="13"/>
      <c r="S222" s="13"/>
      <c r="T222" s="13"/>
      <c r="U222" s="13"/>
      <c r="V222" s="13"/>
      <c r="W222" s="13"/>
      <c r="X222" s="13"/>
      <c r="Y222" s="13"/>
    </row>
    <row r="223" spans="1:25" x14ac:dyDescent="0.2">
      <c r="A223" s="13"/>
      <c r="B223" s="46"/>
      <c r="C223" s="14"/>
      <c r="D223" s="14"/>
      <c r="E223" s="14"/>
      <c r="F223" s="14"/>
      <c r="G223" s="14"/>
      <c r="H223" s="14"/>
      <c r="I223" s="14"/>
      <c r="J223" s="14"/>
      <c r="K223" s="14"/>
      <c r="L223" s="14"/>
      <c r="M223" s="14"/>
      <c r="N223" s="883"/>
      <c r="O223" s="13"/>
      <c r="P223" s="13"/>
      <c r="Q223" s="13"/>
      <c r="R223" s="13"/>
      <c r="S223" s="13"/>
      <c r="T223" s="13"/>
      <c r="U223" s="13"/>
      <c r="V223" s="13"/>
      <c r="W223" s="13"/>
      <c r="X223" s="13"/>
      <c r="Y223" s="13"/>
    </row>
    <row r="224" spans="1:25" x14ac:dyDescent="0.2">
      <c r="A224" s="13"/>
      <c r="B224" s="46"/>
      <c r="C224" s="14"/>
      <c r="D224" s="14"/>
      <c r="E224" s="14"/>
      <c r="F224" s="14"/>
      <c r="G224" s="14"/>
      <c r="H224" s="14"/>
      <c r="I224" s="14"/>
      <c r="J224" s="14"/>
      <c r="K224" s="14"/>
      <c r="L224" s="14"/>
      <c r="M224" s="14"/>
      <c r="N224" s="883"/>
      <c r="O224" s="13"/>
      <c r="P224" s="13"/>
      <c r="Q224" s="13"/>
      <c r="R224" s="13"/>
      <c r="S224" s="13"/>
      <c r="T224" s="13"/>
      <c r="U224" s="13"/>
      <c r="V224" s="13"/>
      <c r="W224" s="13"/>
      <c r="X224" s="13"/>
      <c r="Y224" s="13"/>
    </row>
    <row r="225" spans="1:25" x14ac:dyDescent="0.2">
      <c r="A225" s="13"/>
      <c r="B225" s="46"/>
      <c r="C225" s="14"/>
      <c r="D225" s="14"/>
      <c r="E225" s="14"/>
      <c r="F225" s="14"/>
      <c r="G225" s="14"/>
      <c r="H225" s="14"/>
      <c r="I225" s="14"/>
      <c r="J225" s="14"/>
      <c r="K225" s="14"/>
      <c r="L225" s="14"/>
      <c r="M225" s="14"/>
      <c r="N225" s="883"/>
      <c r="O225" s="13"/>
      <c r="P225" s="13"/>
      <c r="Q225" s="13"/>
      <c r="R225" s="13"/>
      <c r="S225" s="13"/>
      <c r="T225" s="13"/>
      <c r="U225" s="13"/>
      <c r="V225" s="13"/>
      <c r="W225" s="13"/>
      <c r="X225" s="13"/>
      <c r="Y225" s="13"/>
    </row>
    <row r="226" spans="1:25" x14ac:dyDescent="0.2">
      <c r="A226" s="13"/>
      <c r="B226" s="46"/>
      <c r="C226" s="14"/>
      <c r="D226" s="14"/>
      <c r="E226" s="14"/>
      <c r="F226" s="14"/>
      <c r="G226" s="14"/>
      <c r="H226" s="14"/>
      <c r="I226" s="14"/>
      <c r="J226" s="14"/>
      <c r="K226" s="14"/>
      <c r="L226" s="14"/>
      <c r="M226" s="14"/>
      <c r="N226" s="883"/>
      <c r="O226" s="13"/>
      <c r="P226" s="13"/>
      <c r="Q226" s="13"/>
      <c r="R226" s="13"/>
      <c r="S226" s="13"/>
      <c r="T226" s="13"/>
      <c r="U226" s="13"/>
      <c r="V226" s="13"/>
      <c r="W226" s="13"/>
      <c r="X226" s="13"/>
      <c r="Y226" s="13"/>
    </row>
    <row r="227" spans="1:25" x14ac:dyDescent="0.2">
      <c r="A227" s="13"/>
      <c r="B227" s="1872"/>
      <c r="C227" s="14"/>
      <c r="D227" s="14"/>
      <c r="E227" s="14"/>
      <c r="F227" s="14"/>
      <c r="G227" s="14"/>
      <c r="H227" s="14"/>
      <c r="I227" s="14"/>
      <c r="J227" s="14"/>
      <c r="K227" s="14"/>
      <c r="L227" s="14"/>
      <c r="M227" s="14"/>
      <c r="N227" s="883"/>
      <c r="O227" s="13"/>
      <c r="P227" s="13"/>
      <c r="Q227" s="13"/>
      <c r="R227" s="13"/>
      <c r="S227" s="13"/>
      <c r="T227" s="13"/>
      <c r="U227" s="13"/>
      <c r="V227" s="13"/>
      <c r="W227" s="13"/>
      <c r="X227" s="13"/>
      <c r="Y227" s="13"/>
    </row>
    <row r="228" spans="1:25" x14ac:dyDescent="0.2">
      <c r="A228" s="13"/>
      <c r="B228" s="46"/>
      <c r="C228" s="14"/>
      <c r="D228" s="14"/>
      <c r="E228" s="14"/>
      <c r="F228" s="14"/>
      <c r="G228" s="14"/>
      <c r="H228" s="14"/>
      <c r="I228" s="14"/>
      <c r="J228" s="14"/>
      <c r="K228" s="14"/>
      <c r="L228" s="14"/>
      <c r="M228" s="14"/>
      <c r="N228" s="883"/>
      <c r="O228" s="13"/>
      <c r="P228" s="13"/>
      <c r="Q228" s="13"/>
      <c r="R228" s="13"/>
      <c r="S228" s="13"/>
      <c r="T228" s="13"/>
      <c r="U228" s="13"/>
      <c r="V228" s="13"/>
      <c r="W228" s="13"/>
      <c r="X228" s="13"/>
      <c r="Y228" s="13"/>
    </row>
    <row r="229" spans="1:25" x14ac:dyDescent="0.2">
      <c r="A229" s="13"/>
      <c r="B229" s="46"/>
      <c r="C229" s="14"/>
      <c r="D229" s="14"/>
      <c r="E229" s="14"/>
      <c r="F229" s="14"/>
      <c r="G229" s="14"/>
      <c r="H229" s="14"/>
      <c r="I229" s="14"/>
      <c r="J229" s="14"/>
      <c r="K229" s="14"/>
      <c r="L229" s="14"/>
      <c r="M229" s="14"/>
      <c r="N229" s="883"/>
      <c r="O229" s="13"/>
      <c r="P229" s="13"/>
      <c r="Q229" s="13"/>
      <c r="R229" s="13"/>
      <c r="S229" s="13"/>
      <c r="T229" s="13"/>
      <c r="U229" s="13"/>
      <c r="V229" s="13"/>
      <c r="W229" s="13"/>
      <c r="X229" s="13"/>
      <c r="Y229" s="13"/>
    </row>
    <row r="230" spans="1:25" ht="16" thickBot="1" x14ac:dyDescent="0.25">
      <c r="A230" s="13"/>
      <c r="B230" s="1870"/>
      <c r="C230" s="1873"/>
      <c r="D230" s="881"/>
      <c r="E230" s="881"/>
      <c r="F230" s="881"/>
      <c r="G230" s="881"/>
      <c r="H230" s="881"/>
      <c r="I230" s="881"/>
      <c r="J230" s="881"/>
      <c r="K230" s="881"/>
      <c r="L230" s="881"/>
      <c r="M230" s="881"/>
      <c r="N230" s="889"/>
      <c r="O230" s="13"/>
      <c r="P230" s="13"/>
      <c r="Q230" s="13"/>
      <c r="R230" s="13"/>
      <c r="S230" s="13"/>
      <c r="T230" s="13"/>
      <c r="U230" s="13"/>
      <c r="V230" s="13"/>
      <c r="W230" s="13"/>
      <c r="X230" s="13"/>
      <c r="Y230" s="13"/>
    </row>
    <row r="231" spans="1:25" x14ac:dyDescent="0.2">
      <c r="A231" s="13"/>
      <c r="B231" s="1861"/>
      <c r="C231" s="871"/>
      <c r="D231" s="871"/>
      <c r="E231" s="871"/>
      <c r="F231" s="871"/>
      <c r="G231" s="871"/>
      <c r="H231" s="871"/>
      <c r="I231" s="871"/>
      <c r="J231" s="871"/>
      <c r="K231" s="871"/>
      <c r="L231" s="871"/>
      <c r="M231" s="871"/>
      <c r="N231" s="882"/>
      <c r="O231" s="13"/>
      <c r="P231" s="13"/>
      <c r="Q231" s="13" t="s">
        <v>352</v>
      </c>
      <c r="R231" s="13"/>
      <c r="S231" s="13"/>
      <c r="T231" s="13"/>
      <c r="U231" s="13"/>
      <c r="V231" s="13"/>
      <c r="W231" s="13"/>
      <c r="X231" s="13"/>
      <c r="Y231" s="13"/>
    </row>
    <row r="232" spans="1:25" x14ac:dyDescent="0.2">
      <c r="A232" s="13"/>
      <c r="B232" s="46"/>
      <c r="C232" s="14"/>
      <c r="D232" s="14"/>
      <c r="E232" s="14"/>
      <c r="F232" s="14"/>
      <c r="G232" s="14"/>
      <c r="H232" s="14"/>
      <c r="I232" s="14"/>
      <c r="J232" s="14"/>
      <c r="K232" s="14"/>
      <c r="L232" s="14"/>
      <c r="M232" s="14"/>
      <c r="N232" s="883"/>
      <c r="O232" s="13"/>
      <c r="P232" s="13"/>
      <c r="Q232" s="13"/>
      <c r="R232" s="13"/>
      <c r="S232" s="13"/>
      <c r="T232" s="13"/>
      <c r="U232" s="13"/>
      <c r="V232" s="13"/>
      <c r="W232" s="13"/>
      <c r="X232" s="13"/>
      <c r="Y232" s="13"/>
    </row>
    <row r="233" spans="1:25" x14ac:dyDescent="0.2">
      <c r="A233" s="13"/>
      <c r="B233" s="46"/>
      <c r="C233" s="14"/>
      <c r="D233" s="14"/>
      <c r="E233" s="14"/>
      <c r="F233" s="14"/>
      <c r="G233" s="14"/>
      <c r="H233" s="14"/>
      <c r="I233" s="14"/>
      <c r="J233" s="14"/>
      <c r="K233" s="14"/>
      <c r="L233" s="14"/>
      <c r="M233" s="14"/>
      <c r="N233" s="883"/>
      <c r="O233" s="13"/>
      <c r="P233" s="13"/>
      <c r="Q233" s="13"/>
      <c r="R233" s="13"/>
      <c r="S233" s="13"/>
      <c r="T233" s="13"/>
      <c r="U233" s="13"/>
      <c r="V233" s="13"/>
      <c r="W233" s="13"/>
      <c r="X233" s="13"/>
      <c r="Y233" s="13"/>
    </row>
    <row r="234" spans="1:25" x14ac:dyDescent="0.2">
      <c r="A234" s="13"/>
      <c r="B234" s="46"/>
      <c r="C234" s="14"/>
      <c r="D234" s="14"/>
      <c r="E234" s="14"/>
      <c r="F234" s="14"/>
      <c r="G234" s="14"/>
      <c r="H234" s="14"/>
      <c r="I234" s="14"/>
      <c r="J234" s="14"/>
      <c r="K234" s="14"/>
      <c r="L234" s="14"/>
      <c r="M234" s="14"/>
      <c r="N234" s="883"/>
      <c r="O234" s="13"/>
      <c r="P234" s="13"/>
      <c r="Q234" s="13"/>
      <c r="R234" s="13"/>
      <c r="S234" s="13"/>
      <c r="T234" s="13"/>
      <c r="U234" s="13"/>
      <c r="V234" s="13"/>
      <c r="W234" s="13"/>
      <c r="X234" s="13"/>
      <c r="Y234" s="13"/>
    </row>
    <row r="235" spans="1:25" x14ac:dyDescent="0.2">
      <c r="A235" s="13"/>
      <c r="B235" s="46"/>
      <c r="C235" s="14"/>
      <c r="D235" s="14"/>
      <c r="E235" s="14"/>
      <c r="F235" s="14"/>
      <c r="G235" s="14"/>
      <c r="H235" s="14"/>
      <c r="I235" s="14"/>
      <c r="J235" s="14"/>
      <c r="K235" s="14"/>
      <c r="L235" s="14"/>
      <c r="M235" s="14"/>
      <c r="N235" s="883"/>
      <c r="O235" s="13"/>
      <c r="P235" s="13"/>
      <c r="Q235" s="13"/>
      <c r="R235" s="13"/>
      <c r="S235" s="13"/>
      <c r="T235" s="13"/>
      <c r="U235" s="13"/>
      <c r="V235" s="13"/>
      <c r="W235" s="13"/>
      <c r="X235" s="13"/>
      <c r="Y235" s="13"/>
    </row>
    <row r="236" spans="1:25" x14ac:dyDescent="0.2">
      <c r="A236" s="13"/>
      <c r="B236" s="46"/>
      <c r="C236" s="14"/>
      <c r="D236" s="14"/>
      <c r="E236" s="14"/>
      <c r="F236" s="14"/>
      <c r="G236" s="14"/>
      <c r="H236" s="14"/>
      <c r="I236" s="14"/>
      <c r="J236" s="14"/>
      <c r="K236" s="14"/>
      <c r="L236" s="14"/>
      <c r="M236" s="14"/>
      <c r="N236" s="883"/>
      <c r="O236" s="13"/>
      <c r="P236" s="13"/>
      <c r="Q236" s="13"/>
      <c r="R236" s="13"/>
      <c r="S236" s="13"/>
      <c r="T236" s="13"/>
      <c r="U236" s="13"/>
      <c r="V236" s="13"/>
      <c r="W236" s="13"/>
      <c r="X236" s="13"/>
      <c r="Y236" s="13"/>
    </row>
    <row r="237" spans="1:25" x14ac:dyDescent="0.2">
      <c r="A237" s="13"/>
      <c r="B237" s="46"/>
      <c r="C237" s="14"/>
      <c r="D237" s="14"/>
      <c r="E237" s="14"/>
      <c r="F237" s="14"/>
      <c r="G237" s="14"/>
      <c r="H237" s="14"/>
      <c r="I237" s="14"/>
      <c r="J237" s="14"/>
      <c r="K237" s="14"/>
      <c r="L237" s="14"/>
      <c r="M237" s="14"/>
      <c r="N237" s="883"/>
      <c r="O237" s="13"/>
      <c r="P237" s="13"/>
      <c r="Q237" s="13"/>
      <c r="R237" s="13"/>
      <c r="S237" s="13"/>
      <c r="T237" s="13"/>
      <c r="U237" s="13"/>
      <c r="V237" s="13"/>
      <c r="W237" s="13"/>
      <c r="X237" s="13"/>
      <c r="Y237" s="13"/>
    </row>
    <row r="238" spans="1:25" x14ac:dyDescent="0.2">
      <c r="A238" s="13"/>
      <c r="B238" s="46"/>
      <c r="C238" s="14"/>
      <c r="D238" s="14"/>
      <c r="E238" s="14"/>
      <c r="F238" s="14"/>
      <c r="G238" s="14"/>
      <c r="H238" s="14"/>
      <c r="I238" s="14"/>
      <c r="J238" s="14"/>
      <c r="K238" s="14"/>
      <c r="L238" s="14"/>
      <c r="M238" s="14"/>
      <c r="N238" s="883"/>
      <c r="O238" s="13"/>
      <c r="P238" s="13"/>
      <c r="Q238" s="13"/>
      <c r="R238" s="13"/>
      <c r="S238" s="13"/>
      <c r="T238" s="13"/>
      <c r="U238" s="13"/>
      <c r="V238" s="13"/>
      <c r="W238" s="13"/>
      <c r="X238" s="13"/>
      <c r="Y238" s="13"/>
    </row>
    <row r="239" spans="1:25" x14ac:dyDescent="0.2">
      <c r="A239" s="13"/>
      <c r="B239" s="46"/>
      <c r="C239" s="14"/>
      <c r="D239" s="14"/>
      <c r="E239" s="14"/>
      <c r="F239" s="14"/>
      <c r="G239" s="14"/>
      <c r="H239" s="14"/>
      <c r="I239" s="14"/>
      <c r="J239" s="1862" t="s">
        <v>535</v>
      </c>
      <c r="K239" s="14"/>
      <c r="L239" s="14"/>
      <c r="M239" s="14"/>
      <c r="N239" s="883"/>
      <c r="O239" s="13"/>
      <c r="P239" s="13"/>
      <c r="Q239" s="13"/>
      <c r="R239" s="13"/>
      <c r="S239" s="13"/>
      <c r="T239" s="13"/>
      <c r="U239" s="13"/>
      <c r="V239" s="13"/>
      <c r="W239" s="13"/>
      <c r="X239" s="13"/>
      <c r="Y239" s="13"/>
    </row>
    <row r="240" spans="1:25" x14ac:dyDescent="0.2">
      <c r="A240" s="13"/>
      <c r="B240" s="46"/>
      <c r="C240" s="14"/>
      <c r="D240" s="14"/>
      <c r="E240" s="14"/>
      <c r="F240" s="14"/>
      <c r="G240" s="14"/>
      <c r="H240" s="14"/>
      <c r="I240" s="14"/>
      <c r="J240" s="14"/>
      <c r="K240" s="14"/>
      <c r="L240" s="14"/>
      <c r="M240" s="14"/>
      <c r="N240" s="883"/>
      <c r="O240" s="13"/>
      <c r="P240" s="13"/>
      <c r="Q240" s="13"/>
      <c r="R240" s="13"/>
      <c r="S240" s="13"/>
      <c r="T240" s="13"/>
      <c r="U240" s="13"/>
      <c r="V240" s="13"/>
      <c r="W240" s="13"/>
      <c r="X240" s="13"/>
      <c r="Y240" s="13"/>
    </row>
    <row r="241" spans="1:25" x14ac:dyDescent="0.2">
      <c r="A241" s="13"/>
      <c r="B241" s="46"/>
      <c r="C241" s="14"/>
      <c r="D241" s="14"/>
      <c r="E241" s="14"/>
      <c r="F241" s="14"/>
      <c r="G241" s="14"/>
      <c r="H241" s="14"/>
      <c r="I241" s="14"/>
      <c r="J241" s="14"/>
      <c r="K241" s="14"/>
      <c r="L241" s="14"/>
      <c r="M241" s="14"/>
      <c r="N241" s="883"/>
      <c r="O241" s="13"/>
      <c r="P241" s="13"/>
      <c r="Q241" s="13"/>
      <c r="R241" s="13"/>
      <c r="S241" s="13"/>
      <c r="T241" s="13"/>
      <c r="U241" s="13"/>
      <c r="V241" s="13"/>
      <c r="W241" s="13"/>
      <c r="X241" s="13"/>
      <c r="Y241" s="13"/>
    </row>
    <row r="242" spans="1:25" x14ac:dyDescent="0.2">
      <c r="A242" s="13"/>
      <c r="B242" s="46"/>
      <c r="C242" s="14"/>
      <c r="D242" s="14"/>
      <c r="E242" s="14"/>
      <c r="F242" s="14"/>
      <c r="G242" s="14"/>
      <c r="H242" s="14"/>
      <c r="I242" s="2888"/>
      <c r="J242" s="2888"/>
      <c r="K242" s="2888"/>
      <c r="L242" s="2888"/>
      <c r="M242" s="2888"/>
      <c r="N242" s="883"/>
      <c r="O242" s="13"/>
      <c r="P242" s="13"/>
      <c r="Q242" s="13"/>
      <c r="R242" s="13"/>
      <c r="S242" s="13"/>
      <c r="T242" s="13"/>
      <c r="U242" s="13"/>
      <c r="V242" s="13"/>
      <c r="W242" s="13"/>
      <c r="X242" s="13"/>
      <c r="Y242" s="13"/>
    </row>
    <row r="243" spans="1:25" x14ac:dyDescent="0.2">
      <c r="A243" s="13"/>
      <c r="B243" s="46"/>
      <c r="C243" s="14"/>
      <c r="D243" s="14"/>
      <c r="E243" s="14"/>
      <c r="F243" s="14"/>
      <c r="G243" s="14"/>
      <c r="H243" s="14"/>
      <c r="I243" s="543"/>
      <c r="J243" s="543"/>
      <c r="K243" s="543"/>
      <c r="L243" s="543"/>
      <c r="M243" s="543"/>
      <c r="N243" s="883"/>
      <c r="O243" s="13"/>
      <c r="P243" s="13"/>
      <c r="Q243" s="13"/>
      <c r="R243" s="13"/>
      <c r="S243" s="13"/>
      <c r="T243" s="13"/>
      <c r="U243" s="13"/>
      <c r="V243" s="13"/>
      <c r="W243" s="13"/>
      <c r="X243" s="13"/>
      <c r="Y243" s="13"/>
    </row>
    <row r="244" spans="1:25" x14ac:dyDescent="0.2">
      <c r="A244" s="13"/>
      <c r="B244" s="46"/>
      <c r="C244" s="14"/>
      <c r="D244" s="14"/>
      <c r="E244" s="14"/>
      <c r="F244" s="14"/>
      <c r="G244" s="14"/>
      <c r="H244" s="14"/>
      <c r="I244" s="543"/>
      <c r="J244" s="543"/>
      <c r="K244" s="543"/>
      <c r="L244" s="543"/>
      <c r="M244" s="543"/>
      <c r="N244" s="883"/>
      <c r="O244" s="13"/>
      <c r="P244" s="13"/>
      <c r="Q244" s="13"/>
      <c r="R244" s="13"/>
      <c r="S244" s="13"/>
      <c r="T244" s="13"/>
      <c r="U244" s="13"/>
      <c r="V244" s="13"/>
      <c r="W244" s="13"/>
      <c r="X244" s="13"/>
      <c r="Y244" s="13"/>
    </row>
    <row r="245" spans="1:25" x14ac:dyDescent="0.2">
      <c r="A245" s="13"/>
      <c r="B245" s="46"/>
      <c r="C245" s="14"/>
      <c r="D245" s="14"/>
      <c r="E245" s="14"/>
      <c r="F245" s="14"/>
      <c r="G245" s="14"/>
      <c r="H245" s="14"/>
      <c r="I245" s="543"/>
      <c r="J245" s="543"/>
      <c r="K245" s="543"/>
      <c r="L245" s="543"/>
      <c r="M245" s="543"/>
      <c r="N245" s="883"/>
      <c r="O245" s="13"/>
      <c r="P245" s="13"/>
      <c r="Q245" s="13"/>
      <c r="R245" s="13"/>
      <c r="S245" s="13"/>
      <c r="T245" s="13"/>
      <c r="U245" s="13"/>
      <c r="V245" s="13"/>
      <c r="W245" s="13"/>
      <c r="X245" s="13"/>
      <c r="Y245" s="13"/>
    </row>
    <row r="246" spans="1:25" x14ac:dyDescent="0.2">
      <c r="A246" s="13"/>
      <c r="B246" s="1868"/>
      <c r="C246" s="14"/>
      <c r="D246" s="14"/>
      <c r="E246" s="14"/>
      <c r="F246" s="14"/>
      <c r="G246" s="14"/>
      <c r="H246" s="14"/>
      <c r="I246" s="543"/>
      <c r="J246" s="543"/>
      <c r="K246" s="543"/>
      <c r="L246" s="543"/>
      <c r="M246" s="543"/>
      <c r="N246" s="883"/>
      <c r="O246" s="13"/>
      <c r="P246" s="13"/>
      <c r="Q246" s="13"/>
      <c r="R246" s="13"/>
      <c r="S246" s="13"/>
      <c r="T246" s="13"/>
      <c r="U246" s="13"/>
      <c r="V246" s="13"/>
      <c r="W246" s="13"/>
      <c r="X246" s="13"/>
      <c r="Y246" s="13"/>
    </row>
    <row r="247" spans="1:25" x14ac:dyDescent="0.2">
      <c r="A247" s="13"/>
      <c r="B247" s="1868"/>
      <c r="C247" s="14"/>
      <c r="D247" s="14"/>
      <c r="E247" s="14"/>
      <c r="F247" s="14"/>
      <c r="G247" s="14"/>
      <c r="H247" s="14"/>
      <c r="I247" s="543"/>
      <c r="J247" s="543"/>
      <c r="K247" s="543"/>
      <c r="L247" s="543"/>
      <c r="M247" s="543"/>
      <c r="N247" s="883"/>
      <c r="O247" s="13"/>
      <c r="P247" s="13"/>
      <c r="Q247" s="13"/>
      <c r="R247" s="13"/>
      <c r="S247" s="13"/>
      <c r="T247" s="13"/>
      <c r="U247" s="13"/>
      <c r="V247" s="13"/>
      <c r="W247" s="13"/>
      <c r="X247" s="13"/>
      <c r="Y247" s="13"/>
    </row>
    <row r="248" spans="1:25" x14ac:dyDescent="0.2">
      <c r="A248" s="13"/>
      <c r="B248" s="1868"/>
      <c r="C248" s="14"/>
      <c r="D248" s="14"/>
      <c r="E248" s="14"/>
      <c r="F248" s="14"/>
      <c r="G248" s="14"/>
      <c r="H248" s="14"/>
      <c r="I248" s="543"/>
      <c r="J248" s="543"/>
      <c r="K248" s="543"/>
      <c r="L248" s="543"/>
      <c r="M248" s="543"/>
      <c r="N248" s="883"/>
      <c r="O248" s="13"/>
      <c r="P248" s="13"/>
      <c r="Q248" s="13"/>
      <c r="R248" s="13"/>
      <c r="S248" s="13"/>
      <c r="T248" s="13"/>
      <c r="U248" s="13"/>
      <c r="V248" s="13"/>
      <c r="W248" s="13"/>
      <c r="X248" s="13"/>
      <c r="Y248" s="13"/>
    </row>
    <row r="249" spans="1:25" x14ac:dyDescent="0.2">
      <c r="A249" s="13"/>
      <c r="B249" s="1868"/>
      <c r="C249" s="14"/>
      <c r="D249" s="14"/>
      <c r="E249" s="14"/>
      <c r="F249" s="14"/>
      <c r="G249" s="14"/>
      <c r="H249" s="14"/>
      <c r="I249" s="543"/>
      <c r="J249" s="543"/>
      <c r="K249" s="543"/>
      <c r="L249" s="543"/>
      <c r="M249" s="543"/>
      <c r="N249" s="883"/>
      <c r="O249" s="13"/>
      <c r="P249" s="13"/>
      <c r="Q249" s="13"/>
      <c r="R249" s="13"/>
      <c r="S249" s="13"/>
      <c r="T249" s="13"/>
      <c r="U249" s="13"/>
      <c r="V249" s="13"/>
      <c r="W249" s="13"/>
      <c r="X249" s="13"/>
      <c r="Y249" s="13"/>
    </row>
    <row r="250" spans="1:25" x14ac:dyDescent="0.2">
      <c r="A250" s="13"/>
      <c r="B250" s="1868"/>
      <c r="C250" s="14"/>
      <c r="D250" s="14"/>
      <c r="E250" s="14"/>
      <c r="F250" s="14"/>
      <c r="G250" s="14"/>
      <c r="H250" s="14"/>
      <c r="I250" s="14"/>
      <c r="J250" s="14"/>
      <c r="K250" s="14"/>
      <c r="L250" s="14"/>
      <c r="M250" s="14"/>
      <c r="N250" s="883"/>
      <c r="O250" s="13"/>
      <c r="P250" s="13"/>
      <c r="Q250" s="13"/>
      <c r="R250" s="13"/>
      <c r="S250" s="13"/>
      <c r="T250" s="13"/>
      <c r="U250" s="13"/>
      <c r="V250" s="13"/>
      <c r="W250" s="13"/>
      <c r="X250" s="13"/>
      <c r="Y250" s="13"/>
    </row>
    <row r="251" spans="1:25" x14ac:dyDescent="0.2">
      <c r="A251" s="13"/>
      <c r="B251" s="1868"/>
      <c r="C251" s="14"/>
      <c r="D251" s="14"/>
      <c r="E251" s="14"/>
      <c r="F251" s="14"/>
      <c r="G251" s="14"/>
      <c r="H251" s="14"/>
      <c r="I251" s="14"/>
      <c r="J251" s="14"/>
      <c r="K251" s="14"/>
      <c r="L251" s="14"/>
      <c r="M251" s="14"/>
      <c r="N251" s="883"/>
      <c r="O251" s="13"/>
      <c r="P251" s="13"/>
      <c r="Q251" s="13"/>
      <c r="R251" s="13"/>
      <c r="S251" s="13"/>
      <c r="T251" s="13"/>
      <c r="U251" s="13"/>
      <c r="V251" s="13"/>
      <c r="W251" s="13"/>
      <c r="X251" s="13"/>
      <c r="Y251" s="13"/>
    </row>
    <row r="252" spans="1:25" x14ac:dyDescent="0.2">
      <c r="A252" s="13"/>
      <c r="B252" s="46"/>
      <c r="C252" s="14"/>
      <c r="D252" s="14"/>
      <c r="E252" s="14"/>
      <c r="F252" s="14"/>
      <c r="G252" s="14"/>
      <c r="H252" s="14"/>
      <c r="I252" s="14"/>
      <c r="J252" s="14"/>
      <c r="K252" s="14"/>
      <c r="L252" s="14"/>
      <c r="M252" s="14"/>
      <c r="N252" s="883"/>
      <c r="O252" s="13"/>
      <c r="P252" s="13"/>
      <c r="Q252" s="13"/>
      <c r="R252" s="13"/>
      <c r="S252" s="13"/>
      <c r="T252" s="13"/>
      <c r="U252" s="13"/>
      <c r="V252" s="13"/>
      <c r="W252" s="13"/>
      <c r="X252" s="13"/>
      <c r="Y252" s="13"/>
    </row>
    <row r="253" spans="1:25" x14ac:dyDescent="0.2">
      <c r="A253" s="13"/>
      <c r="B253" s="46"/>
      <c r="C253" s="14"/>
      <c r="D253" s="14"/>
      <c r="E253" s="14"/>
      <c r="F253" s="14"/>
      <c r="G253" s="14"/>
      <c r="H253" s="14"/>
      <c r="I253" s="14"/>
      <c r="J253" s="14"/>
      <c r="K253" s="14"/>
      <c r="L253" s="14"/>
      <c r="M253" s="14"/>
      <c r="N253" s="883"/>
      <c r="O253" s="13"/>
      <c r="P253" s="13"/>
      <c r="Q253" s="13"/>
      <c r="R253" s="13"/>
      <c r="S253" s="13"/>
      <c r="T253" s="13"/>
      <c r="U253" s="13"/>
      <c r="V253" s="13"/>
      <c r="W253" s="13"/>
      <c r="X253" s="13"/>
      <c r="Y253" s="13"/>
    </row>
    <row r="254" spans="1:25" x14ac:dyDescent="0.2">
      <c r="A254" s="13"/>
      <c r="B254" s="46"/>
      <c r="C254" s="14"/>
      <c r="D254" s="14"/>
      <c r="E254" s="14"/>
      <c r="F254" s="14"/>
      <c r="G254" s="14"/>
      <c r="H254" s="14"/>
      <c r="I254" s="14"/>
      <c r="J254" s="14"/>
      <c r="K254" s="14"/>
      <c r="L254" s="14"/>
      <c r="M254" s="14"/>
      <c r="N254" s="883"/>
      <c r="O254" s="13"/>
      <c r="P254" s="13"/>
      <c r="Q254" s="13"/>
      <c r="R254" s="13"/>
      <c r="S254" s="13"/>
      <c r="T254" s="13"/>
      <c r="U254" s="13"/>
      <c r="V254" s="13"/>
      <c r="W254" s="13"/>
      <c r="X254" s="13"/>
      <c r="Y254" s="13"/>
    </row>
    <row r="255" spans="1:25" x14ac:dyDescent="0.2">
      <c r="A255" s="13"/>
      <c r="B255" s="46"/>
      <c r="C255" s="14"/>
      <c r="D255" s="14"/>
      <c r="E255" s="14"/>
      <c r="F255" s="14"/>
      <c r="G255" s="14"/>
      <c r="H255" s="14"/>
      <c r="I255" s="14"/>
      <c r="J255" s="14"/>
      <c r="K255" s="14"/>
      <c r="L255" s="14"/>
      <c r="M255" s="14"/>
      <c r="N255" s="883"/>
      <c r="O255" s="13"/>
      <c r="P255" s="13"/>
      <c r="Q255" s="13"/>
      <c r="R255" s="13"/>
      <c r="S255" s="13"/>
      <c r="T255" s="13"/>
      <c r="U255" s="13"/>
      <c r="V255" s="13"/>
      <c r="W255" s="13"/>
      <c r="X255" s="13"/>
      <c r="Y255" s="13"/>
    </row>
    <row r="256" spans="1:25" x14ac:dyDescent="0.2">
      <c r="A256" s="13"/>
      <c r="B256" s="46"/>
      <c r="C256" s="14"/>
      <c r="D256" s="14"/>
      <c r="E256" s="14"/>
      <c r="F256" s="14"/>
      <c r="G256" s="14"/>
      <c r="H256" s="14"/>
      <c r="I256" s="14"/>
      <c r="J256" s="14"/>
      <c r="K256" s="14"/>
      <c r="L256" s="14"/>
      <c r="M256" s="14"/>
      <c r="N256" s="883"/>
      <c r="O256" s="13"/>
      <c r="P256" s="13"/>
      <c r="Q256" s="13"/>
      <c r="R256" s="13"/>
      <c r="S256" s="13"/>
      <c r="T256" s="13"/>
      <c r="U256" s="13"/>
      <c r="V256" s="13"/>
      <c r="W256" s="13"/>
      <c r="X256" s="13"/>
      <c r="Y256" s="13"/>
    </row>
    <row r="257" spans="1:25" x14ac:dyDescent="0.2">
      <c r="A257" s="13"/>
      <c r="B257" s="46"/>
      <c r="C257" s="14"/>
      <c r="D257" s="14"/>
      <c r="E257" s="14"/>
      <c r="F257" s="14"/>
      <c r="G257" s="14"/>
      <c r="H257" s="14"/>
      <c r="I257" s="14"/>
      <c r="J257" s="14"/>
      <c r="K257" s="14"/>
      <c r="L257" s="14"/>
      <c r="M257" s="14"/>
      <c r="N257" s="883"/>
      <c r="O257" s="13"/>
      <c r="P257" s="13"/>
      <c r="Q257" s="13"/>
      <c r="R257" s="13"/>
      <c r="S257" s="13"/>
      <c r="T257" s="13"/>
      <c r="U257" s="13"/>
      <c r="V257" s="13"/>
      <c r="W257" s="13"/>
      <c r="X257" s="13"/>
      <c r="Y257" s="13"/>
    </row>
    <row r="258" spans="1:25" x14ac:dyDescent="0.2">
      <c r="A258" s="13"/>
      <c r="B258" s="46"/>
      <c r="C258" s="14"/>
      <c r="D258" s="14"/>
      <c r="E258" s="14"/>
      <c r="F258" s="14"/>
      <c r="G258" s="14"/>
      <c r="H258" s="14"/>
      <c r="I258" s="14"/>
      <c r="J258" s="14"/>
      <c r="K258" s="14"/>
      <c r="L258" s="14"/>
      <c r="M258" s="14"/>
      <c r="N258" s="883"/>
      <c r="O258" s="13"/>
      <c r="P258" s="13"/>
      <c r="Q258" s="13"/>
      <c r="R258" s="13"/>
      <c r="S258" s="13"/>
      <c r="T258" s="13"/>
      <c r="U258" s="13"/>
      <c r="V258" s="13"/>
      <c r="W258" s="13"/>
      <c r="X258" s="13"/>
      <c r="Y258" s="13"/>
    </row>
    <row r="259" spans="1:25" x14ac:dyDescent="0.2">
      <c r="A259" s="13"/>
      <c r="B259" s="46"/>
      <c r="C259" s="1869"/>
      <c r="D259" s="14"/>
      <c r="E259" s="14"/>
      <c r="F259" s="14"/>
      <c r="G259" s="14"/>
      <c r="H259" s="14"/>
      <c r="I259" s="14"/>
      <c r="J259" s="14"/>
      <c r="K259" s="14"/>
      <c r="L259" s="14"/>
      <c r="M259" s="14"/>
      <c r="N259" s="883"/>
      <c r="O259" s="13"/>
      <c r="P259" s="13"/>
      <c r="Q259" s="13"/>
      <c r="R259" s="13"/>
      <c r="S259" s="13"/>
      <c r="T259" s="13"/>
      <c r="U259" s="13"/>
      <c r="V259" s="13"/>
      <c r="W259" s="13"/>
      <c r="X259" s="13"/>
      <c r="Y259" s="13"/>
    </row>
    <row r="260" spans="1:25" ht="16" thickBot="1" x14ac:dyDescent="0.25">
      <c r="A260" s="13"/>
      <c r="B260" s="1870"/>
      <c r="C260" s="881"/>
      <c r="D260" s="881"/>
      <c r="E260" s="881"/>
      <c r="F260" s="881"/>
      <c r="G260" s="881"/>
      <c r="H260" s="881"/>
      <c r="I260" s="881"/>
      <c r="J260" s="881"/>
      <c r="K260" s="881"/>
      <c r="L260" s="881"/>
      <c r="M260" s="881"/>
      <c r="N260" s="889"/>
      <c r="O260" s="13"/>
      <c r="P260" s="13"/>
      <c r="Q260" s="13"/>
      <c r="R260" s="13"/>
      <c r="S260" s="13"/>
      <c r="T260" s="13"/>
      <c r="U260" s="13"/>
      <c r="V260" s="13"/>
      <c r="W260" s="13"/>
      <c r="X260" s="13"/>
      <c r="Y260" s="13"/>
    </row>
    <row r="261" spans="1:25" x14ac:dyDescent="0.2">
      <c r="A261" s="13"/>
      <c r="B261" s="1861"/>
      <c r="C261" s="871"/>
      <c r="D261" s="871"/>
      <c r="E261" s="871"/>
      <c r="F261" s="871"/>
      <c r="G261" s="871"/>
      <c r="H261" s="871"/>
      <c r="I261" s="871"/>
      <c r="J261" s="871"/>
      <c r="K261" s="871"/>
      <c r="L261" s="871"/>
      <c r="M261" s="871"/>
      <c r="N261" s="882"/>
      <c r="O261" s="13"/>
      <c r="P261" s="13"/>
      <c r="Q261" s="13"/>
      <c r="R261" s="13"/>
      <c r="S261" s="13"/>
      <c r="T261" s="13"/>
      <c r="U261" s="13"/>
      <c r="V261" s="13"/>
      <c r="W261" s="13"/>
      <c r="X261" s="13"/>
      <c r="Y261" s="13"/>
    </row>
    <row r="262" spans="1:25" x14ac:dyDescent="0.2">
      <c r="A262" s="13"/>
      <c r="B262" s="46"/>
      <c r="C262" s="14"/>
      <c r="D262" s="14"/>
      <c r="E262" s="14"/>
      <c r="F262" s="14"/>
      <c r="G262" s="14"/>
      <c r="H262" s="14"/>
      <c r="I262" s="14"/>
      <c r="J262" s="14"/>
      <c r="K262" s="14"/>
      <c r="L262" s="14"/>
      <c r="M262" s="14"/>
      <c r="N262" s="883"/>
      <c r="O262" s="13"/>
      <c r="P262" s="13"/>
      <c r="Q262" s="13"/>
      <c r="R262" s="13"/>
      <c r="S262" s="13"/>
      <c r="T262" s="13"/>
      <c r="U262" s="13"/>
      <c r="V262" s="13"/>
      <c r="W262" s="13"/>
      <c r="X262" s="13"/>
      <c r="Y262" s="13"/>
    </row>
    <row r="263" spans="1:25" x14ac:dyDescent="0.2">
      <c r="A263" s="13"/>
      <c r="B263" s="46"/>
      <c r="C263" s="14"/>
      <c r="D263" s="14"/>
      <c r="E263" s="14"/>
      <c r="F263" s="14"/>
      <c r="G263" s="14"/>
      <c r="H263" s="14"/>
      <c r="I263" s="14"/>
      <c r="J263" s="14"/>
      <c r="K263" s="14"/>
      <c r="L263" s="14"/>
      <c r="M263" s="14"/>
      <c r="N263" s="883"/>
      <c r="O263" s="13"/>
      <c r="P263" s="13"/>
      <c r="Q263" s="13"/>
      <c r="R263" s="13"/>
      <c r="S263" s="13"/>
      <c r="T263" s="13"/>
      <c r="U263" s="13"/>
      <c r="V263" s="13"/>
      <c r="W263" s="13"/>
      <c r="X263" s="13"/>
      <c r="Y263" s="13"/>
    </row>
    <row r="264" spans="1:25" x14ac:dyDescent="0.2">
      <c r="A264" s="13"/>
      <c r="B264" s="46"/>
      <c r="C264" s="14"/>
      <c r="D264" s="14"/>
      <c r="E264" s="14"/>
      <c r="F264" s="14"/>
      <c r="G264" s="14"/>
      <c r="H264" s="14"/>
      <c r="I264" s="14"/>
      <c r="J264" s="14"/>
      <c r="K264" s="14"/>
      <c r="L264" s="14"/>
      <c r="M264" s="14"/>
      <c r="N264" s="883"/>
      <c r="O264" s="13"/>
      <c r="P264" s="13"/>
      <c r="Q264" s="13"/>
      <c r="R264" s="13"/>
      <c r="S264" s="13"/>
      <c r="T264" s="13"/>
      <c r="U264" s="13"/>
      <c r="V264" s="13"/>
      <c r="W264" s="13"/>
      <c r="X264" s="13"/>
      <c r="Y264" s="13"/>
    </row>
    <row r="265" spans="1:25" x14ac:dyDescent="0.2">
      <c r="A265" s="13"/>
      <c r="B265" s="46"/>
      <c r="C265" s="14"/>
      <c r="D265" s="14"/>
      <c r="E265" s="14"/>
      <c r="F265" s="14"/>
      <c r="G265" s="14"/>
      <c r="H265" s="14"/>
      <c r="I265" s="14"/>
      <c r="J265" s="14"/>
      <c r="K265" s="14"/>
      <c r="L265" s="14"/>
      <c r="M265" s="14"/>
      <c r="N265" s="883"/>
      <c r="O265" s="13"/>
      <c r="P265" s="13"/>
      <c r="Q265" s="13"/>
      <c r="R265" s="13"/>
      <c r="S265" s="13"/>
      <c r="T265" s="13"/>
      <c r="U265" s="13"/>
      <c r="V265" s="13"/>
      <c r="W265" s="13"/>
      <c r="X265" s="13"/>
      <c r="Y265" s="13"/>
    </row>
    <row r="266" spans="1:25" x14ac:dyDescent="0.2">
      <c r="A266" s="13"/>
      <c r="B266" s="46"/>
      <c r="C266" s="14"/>
      <c r="D266" s="14"/>
      <c r="E266" s="14"/>
      <c r="F266" s="14"/>
      <c r="G266" s="14"/>
      <c r="H266" s="14"/>
      <c r="I266" s="14"/>
      <c r="J266" s="14"/>
      <c r="K266" s="14"/>
      <c r="L266" s="14"/>
      <c r="M266" s="14"/>
      <c r="N266" s="883"/>
      <c r="O266" s="13"/>
      <c r="P266" s="13"/>
      <c r="Q266" s="13"/>
      <c r="R266" s="13"/>
      <c r="S266" s="13"/>
      <c r="T266" s="13"/>
      <c r="U266" s="13"/>
      <c r="V266" s="13"/>
      <c r="W266" s="13"/>
      <c r="X266" s="13"/>
      <c r="Y266" s="13"/>
    </row>
    <row r="267" spans="1:25" x14ac:dyDescent="0.2">
      <c r="A267" s="13"/>
      <c r="B267" s="46"/>
      <c r="C267" s="14"/>
      <c r="D267" s="14"/>
      <c r="E267" s="14"/>
      <c r="F267" s="14"/>
      <c r="G267" s="14"/>
      <c r="H267" s="14"/>
      <c r="I267" s="14"/>
      <c r="J267" s="14"/>
      <c r="K267" s="14"/>
      <c r="L267" s="14"/>
      <c r="M267" s="14"/>
      <c r="N267" s="883"/>
      <c r="O267" s="13"/>
      <c r="P267" s="13"/>
      <c r="Q267" s="13"/>
      <c r="R267" s="13"/>
      <c r="S267" s="13"/>
      <c r="T267" s="13"/>
      <c r="U267" s="13"/>
      <c r="V267" s="13"/>
      <c r="W267" s="13"/>
      <c r="X267" s="13"/>
      <c r="Y267" s="13"/>
    </row>
    <row r="268" spans="1:25" x14ac:dyDescent="0.2">
      <c r="A268" s="13"/>
      <c r="B268" s="46"/>
      <c r="C268" s="14"/>
      <c r="D268" s="14"/>
      <c r="E268" s="14"/>
      <c r="F268" s="14"/>
      <c r="G268" s="14"/>
      <c r="H268" s="14"/>
      <c r="I268" s="14"/>
      <c r="J268" s="14"/>
      <c r="K268" s="14"/>
      <c r="L268" s="14"/>
      <c r="M268" s="14"/>
      <c r="N268" s="883"/>
      <c r="O268" s="13"/>
      <c r="P268" s="13"/>
      <c r="Q268" s="13"/>
      <c r="R268" s="13"/>
      <c r="S268" s="13"/>
      <c r="T268" s="13"/>
      <c r="U268" s="13"/>
      <c r="V268" s="13"/>
      <c r="W268" s="13"/>
      <c r="X268" s="13"/>
      <c r="Y268" s="13"/>
    </row>
    <row r="269" spans="1:25" x14ac:dyDescent="0.2">
      <c r="A269" s="13"/>
      <c r="B269" s="46"/>
      <c r="C269" s="14"/>
      <c r="D269" s="14"/>
      <c r="E269" s="14"/>
      <c r="F269" s="14"/>
      <c r="G269" s="14"/>
      <c r="H269" s="14"/>
      <c r="I269" s="14"/>
      <c r="J269" s="14"/>
      <c r="K269" s="14"/>
      <c r="L269" s="14"/>
      <c r="M269" s="14"/>
      <c r="N269" s="883"/>
      <c r="O269" s="13"/>
      <c r="P269" s="13"/>
      <c r="Q269" s="13"/>
      <c r="R269" s="13"/>
      <c r="S269" s="13"/>
      <c r="T269" s="13"/>
      <c r="U269" s="13"/>
      <c r="V269" s="13"/>
      <c r="W269" s="13"/>
      <c r="X269" s="13"/>
      <c r="Y269" s="13"/>
    </row>
    <row r="270" spans="1:25" ht="16" x14ac:dyDescent="0.2">
      <c r="A270" s="13"/>
      <c r="B270" s="46"/>
      <c r="C270" s="14"/>
      <c r="D270" s="14"/>
      <c r="E270" s="14"/>
      <c r="F270" s="14"/>
      <c r="G270" s="14"/>
      <c r="H270" s="2887"/>
      <c r="I270" s="3001"/>
      <c r="J270" s="3001"/>
      <c r="K270" s="3001"/>
      <c r="L270" s="14"/>
      <c r="M270" s="14"/>
      <c r="N270" s="883"/>
      <c r="O270" s="13"/>
      <c r="P270" s="13"/>
      <c r="Q270" s="13"/>
      <c r="R270" s="13"/>
      <c r="S270" s="13"/>
      <c r="T270" s="13"/>
      <c r="U270" s="13"/>
      <c r="V270" s="13"/>
      <c r="W270" s="13"/>
      <c r="X270" s="13"/>
      <c r="Y270" s="13"/>
    </row>
    <row r="271" spans="1:25" x14ac:dyDescent="0.2">
      <c r="A271" s="13"/>
      <c r="B271" s="46"/>
      <c r="C271" s="14"/>
      <c r="D271" s="14"/>
      <c r="E271" s="14"/>
      <c r="F271" s="14"/>
      <c r="G271" s="14"/>
      <c r="H271" s="1874"/>
      <c r="I271" s="1874"/>
      <c r="J271" s="1874"/>
      <c r="K271" s="1874"/>
      <c r="L271" s="14"/>
      <c r="M271" s="14"/>
      <c r="N271" s="883"/>
      <c r="O271" s="13"/>
      <c r="P271" s="13"/>
      <c r="Q271" s="13"/>
      <c r="R271" s="13"/>
      <c r="S271" s="13"/>
      <c r="T271" s="13"/>
      <c r="U271" s="13"/>
      <c r="V271" s="13"/>
      <c r="W271" s="13"/>
      <c r="X271" s="13"/>
      <c r="Y271" s="13"/>
    </row>
    <row r="272" spans="1:25" x14ac:dyDescent="0.2">
      <c r="A272" s="13"/>
      <c r="B272" s="46"/>
      <c r="C272" s="14"/>
      <c r="D272" s="14"/>
      <c r="E272" s="14"/>
      <c r="F272" s="14"/>
      <c r="G272" s="14"/>
      <c r="H272" s="1875"/>
      <c r="I272" s="1876"/>
      <c r="J272" s="1876"/>
      <c r="K272" s="1877"/>
      <c r="L272" s="14"/>
      <c r="M272" s="14"/>
      <c r="N272" s="883"/>
      <c r="O272" s="13"/>
      <c r="P272" s="13"/>
      <c r="Q272" s="13"/>
      <c r="R272" s="13"/>
      <c r="S272" s="13"/>
      <c r="T272" s="13"/>
      <c r="U272" s="13"/>
      <c r="V272" s="13"/>
      <c r="W272" s="13"/>
      <c r="X272" s="13"/>
      <c r="Y272" s="13"/>
    </row>
    <row r="273" spans="1:25" x14ac:dyDescent="0.2">
      <c r="A273" s="13"/>
      <c r="B273" s="46"/>
      <c r="C273" s="14"/>
      <c r="D273" s="14"/>
      <c r="E273" s="14"/>
      <c r="F273" s="14"/>
      <c r="G273" s="14"/>
      <c r="H273" s="1878"/>
      <c r="I273" s="1876"/>
      <c r="J273" s="1876"/>
      <c r="K273" s="1877"/>
      <c r="L273" s="14"/>
      <c r="M273" s="14"/>
      <c r="N273" s="883"/>
      <c r="O273" s="13"/>
      <c r="P273" s="13"/>
      <c r="Q273" s="13"/>
      <c r="R273" s="13"/>
      <c r="S273" s="13"/>
      <c r="T273" s="13"/>
      <c r="U273" s="13"/>
      <c r="V273" s="13"/>
      <c r="W273" s="13"/>
      <c r="X273" s="13"/>
      <c r="Y273" s="13"/>
    </row>
    <row r="274" spans="1:25" x14ac:dyDescent="0.2">
      <c r="A274" s="13"/>
      <c r="B274" s="46"/>
      <c r="C274" s="14"/>
      <c r="D274" s="14"/>
      <c r="E274" s="14"/>
      <c r="F274" s="14"/>
      <c r="G274" s="14"/>
      <c r="H274" s="1875"/>
      <c r="I274" s="1876"/>
      <c r="J274" s="1876"/>
      <c r="K274" s="1877"/>
      <c r="L274" s="14"/>
      <c r="M274" s="14"/>
      <c r="N274" s="883"/>
      <c r="O274" s="13"/>
      <c r="P274" s="13"/>
      <c r="Q274" s="13"/>
      <c r="R274" s="13"/>
      <c r="S274" s="13"/>
      <c r="T274" s="13"/>
      <c r="U274" s="13"/>
      <c r="V274" s="13"/>
      <c r="W274" s="13"/>
      <c r="X274" s="13"/>
      <c r="Y274" s="13"/>
    </row>
    <row r="275" spans="1:25" x14ac:dyDescent="0.2">
      <c r="A275" s="13"/>
      <c r="B275" s="46"/>
      <c r="C275" s="14"/>
      <c r="D275" s="14"/>
      <c r="E275" s="14"/>
      <c r="F275" s="14"/>
      <c r="G275" s="14"/>
      <c r="H275" s="1875"/>
      <c r="I275" s="1876"/>
      <c r="J275" s="1876"/>
      <c r="K275" s="1877"/>
      <c r="L275" s="14"/>
      <c r="M275" s="14"/>
      <c r="N275" s="883"/>
      <c r="O275" s="13"/>
      <c r="P275" s="13"/>
      <c r="Q275" s="13"/>
      <c r="R275" s="13"/>
      <c r="S275" s="13"/>
      <c r="T275" s="13"/>
      <c r="U275" s="13"/>
      <c r="V275" s="13"/>
      <c r="W275" s="13"/>
      <c r="X275" s="13"/>
      <c r="Y275" s="13"/>
    </row>
    <row r="276" spans="1:25" x14ac:dyDescent="0.2">
      <c r="A276" s="13"/>
      <c r="B276" s="46"/>
      <c r="C276" s="14"/>
      <c r="D276" s="14"/>
      <c r="E276" s="14"/>
      <c r="F276" s="14"/>
      <c r="G276" s="14"/>
      <c r="H276" s="1875"/>
      <c r="I276" s="1876"/>
      <c r="J276" s="1876"/>
      <c r="K276" s="1877"/>
      <c r="L276" s="14"/>
      <c r="M276" s="14"/>
      <c r="N276" s="883"/>
      <c r="O276" s="13"/>
      <c r="P276" s="13"/>
      <c r="Q276" s="13"/>
      <c r="R276" s="13"/>
      <c r="S276" s="13"/>
      <c r="T276" s="13"/>
      <c r="U276" s="13"/>
      <c r="V276" s="13"/>
      <c r="W276" s="13"/>
      <c r="X276" s="13"/>
      <c r="Y276" s="13"/>
    </row>
    <row r="277" spans="1:25" x14ac:dyDescent="0.2">
      <c r="A277" s="13"/>
      <c r="B277" s="46"/>
      <c r="C277" s="14"/>
      <c r="D277" s="14"/>
      <c r="E277" s="14"/>
      <c r="F277" s="14"/>
      <c r="G277" s="14"/>
      <c r="H277" s="1875"/>
      <c r="I277" s="1876"/>
      <c r="J277" s="1876"/>
      <c r="K277" s="1877"/>
      <c r="L277" s="14"/>
      <c r="M277" s="14"/>
      <c r="N277" s="883"/>
      <c r="O277" s="13"/>
      <c r="P277" s="13"/>
      <c r="Q277" s="13"/>
      <c r="R277" s="13"/>
      <c r="S277" s="13"/>
      <c r="T277" s="13"/>
      <c r="U277" s="13"/>
      <c r="V277" s="13"/>
      <c r="W277" s="13"/>
      <c r="X277" s="13"/>
      <c r="Y277" s="13"/>
    </row>
    <row r="278" spans="1:25" x14ac:dyDescent="0.2">
      <c r="A278" s="13"/>
      <c r="B278" s="46"/>
      <c r="C278" s="14"/>
      <c r="D278" s="14"/>
      <c r="E278" s="14"/>
      <c r="F278" s="14"/>
      <c r="G278" s="14"/>
      <c r="H278" s="1875"/>
      <c r="I278" s="1876"/>
      <c r="J278" s="1876"/>
      <c r="K278" s="1877"/>
      <c r="L278" s="14"/>
      <c r="M278" s="14"/>
      <c r="N278" s="883"/>
      <c r="O278" s="13"/>
      <c r="P278" s="13"/>
      <c r="Q278" s="13"/>
      <c r="R278" s="13"/>
      <c r="S278" s="13"/>
      <c r="T278" s="13"/>
      <c r="U278" s="13"/>
      <c r="V278" s="13"/>
      <c r="W278" s="13"/>
      <c r="X278" s="13"/>
      <c r="Y278" s="13"/>
    </row>
    <row r="279" spans="1:25" x14ac:dyDescent="0.2">
      <c r="A279" s="13"/>
      <c r="B279" s="46"/>
      <c r="C279" s="14"/>
      <c r="D279" s="14"/>
      <c r="E279" s="14"/>
      <c r="F279" s="14"/>
      <c r="G279" s="14"/>
      <c r="H279" s="1875"/>
      <c r="I279" s="1876"/>
      <c r="J279" s="1876"/>
      <c r="K279" s="1877"/>
      <c r="L279" s="14"/>
      <c r="M279" s="14"/>
      <c r="N279" s="883"/>
      <c r="O279" s="13"/>
      <c r="P279" s="13"/>
      <c r="Q279" s="13"/>
      <c r="R279" s="13"/>
      <c r="S279" s="13"/>
      <c r="T279" s="13"/>
      <c r="U279" s="13"/>
      <c r="V279" s="13"/>
      <c r="W279" s="13"/>
      <c r="X279" s="13"/>
      <c r="Y279" s="13"/>
    </row>
    <row r="280" spans="1:25" x14ac:dyDescent="0.2">
      <c r="A280" s="13"/>
      <c r="B280" s="46"/>
      <c r="C280" s="14"/>
      <c r="D280" s="14"/>
      <c r="E280" s="14"/>
      <c r="F280" s="14"/>
      <c r="G280" s="14"/>
      <c r="H280" s="1875"/>
      <c r="I280" s="1876"/>
      <c r="J280" s="1876"/>
      <c r="K280" s="1877"/>
      <c r="L280" s="14"/>
      <c r="M280" s="14"/>
      <c r="N280" s="883"/>
      <c r="O280" s="13"/>
      <c r="P280" s="13"/>
      <c r="Q280" s="13"/>
      <c r="R280" s="13"/>
      <c r="S280" s="13"/>
      <c r="T280" s="13"/>
      <c r="U280" s="13"/>
      <c r="V280" s="13"/>
      <c r="W280" s="13"/>
      <c r="X280" s="13"/>
      <c r="Y280" s="13"/>
    </row>
    <row r="281" spans="1:25" x14ac:dyDescent="0.2">
      <c r="A281" s="13"/>
      <c r="B281" s="46"/>
      <c r="C281" s="14"/>
      <c r="D281" s="14"/>
      <c r="E281" s="14"/>
      <c r="F281" s="14"/>
      <c r="G281" s="14"/>
      <c r="H281" s="1879"/>
      <c r="I281" s="1880"/>
      <c r="J281" s="1880"/>
      <c r="K281" s="1880"/>
      <c r="L281" s="14"/>
      <c r="M281" s="14"/>
      <c r="N281" s="883"/>
      <c r="O281" s="13"/>
      <c r="P281" s="13"/>
      <c r="Q281" s="13"/>
      <c r="R281" s="13"/>
      <c r="S281" s="13"/>
      <c r="T281" s="13"/>
      <c r="U281" s="13"/>
      <c r="V281" s="13"/>
      <c r="W281" s="13"/>
      <c r="X281" s="13"/>
      <c r="Y281" s="13"/>
    </row>
    <row r="282" spans="1:25" x14ac:dyDescent="0.2">
      <c r="A282" s="13"/>
      <c r="B282" s="46"/>
      <c r="C282" s="14"/>
      <c r="D282" s="14"/>
      <c r="E282" s="14"/>
      <c r="F282" s="14"/>
      <c r="G282" s="14"/>
      <c r="H282" s="14"/>
      <c r="I282" s="14"/>
      <c r="J282" s="14"/>
      <c r="K282" s="14"/>
      <c r="L282" s="14"/>
      <c r="M282" s="14"/>
      <c r="N282" s="883"/>
      <c r="O282" s="13"/>
      <c r="P282" s="13"/>
      <c r="Q282" s="13"/>
      <c r="R282" s="13"/>
      <c r="S282" s="13"/>
      <c r="T282" s="13"/>
      <c r="U282" s="13"/>
      <c r="V282" s="13"/>
      <c r="W282" s="13"/>
      <c r="X282" s="13"/>
      <c r="Y282" s="13"/>
    </row>
    <row r="283" spans="1:25" x14ac:dyDescent="0.2">
      <c r="A283" s="13"/>
      <c r="B283" s="46"/>
      <c r="C283" s="14"/>
      <c r="D283" s="14"/>
      <c r="E283" s="14"/>
      <c r="F283" s="14"/>
      <c r="G283" s="14"/>
      <c r="H283" s="14"/>
      <c r="I283" s="14"/>
      <c r="J283" s="14"/>
      <c r="K283" s="14"/>
      <c r="L283" s="14"/>
      <c r="M283" s="14"/>
      <c r="N283" s="883"/>
      <c r="O283" s="13"/>
      <c r="P283" s="13"/>
      <c r="Q283" s="13"/>
      <c r="R283" s="13"/>
      <c r="S283" s="13"/>
      <c r="T283" s="13"/>
      <c r="U283" s="13"/>
      <c r="V283" s="13"/>
      <c r="W283" s="13"/>
      <c r="X283" s="13"/>
      <c r="Y283" s="13"/>
    </row>
    <row r="284" spans="1:25" x14ac:dyDescent="0.2">
      <c r="A284" s="13"/>
      <c r="B284" s="46"/>
      <c r="C284" s="14"/>
      <c r="D284" s="14"/>
      <c r="E284" s="14"/>
      <c r="F284" s="14"/>
      <c r="G284" s="14"/>
      <c r="H284" s="14"/>
      <c r="I284" s="14"/>
      <c r="J284" s="14"/>
      <c r="K284" s="14"/>
      <c r="L284" s="14"/>
      <c r="M284" s="14"/>
      <c r="N284" s="883"/>
      <c r="O284" s="13"/>
      <c r="P284" s="13"/>
      <c r="Q284" s="13"/>
      <c r="R284" s="13"/>
      <c r="S284" s="13"/>
      <c r="T284" s="13"/>
      <c r="U284" s="13"/>
      <c r="V284" s="13"/>
      <c r="W284" s="13"/>
      <c r="X284" s="13"/>
      <c r="Y284" s="13"/>
    </row>
    <row r="285" spans="1:25" x14ac:dyDescent="0.2">
      <c r="A285" s="13"/>
      <c r="B285" s="46"/>
      <c r="C285" s="14"/>
      <c r="D285" s="14"/>
      <c r="E285" s="14"/>
      <c r="F285" s="14"/>
      <c r="G285" s="14"/>
      <c r="H285" s="14"/>
      <c r="I285" s="14"/>
      <c r="J285" s="14"/>
      <c r="K285" s="14"/>
      <c r="L285" s="14"/>
      <c r="M285" s="14"/>
      <c r="N285" s="883"/>
      <c r="O285" s="13"/>
      <c r="P285" s="13"/>
      <c r="Q285" s="13"/>
      <c r="R285" s="13"/>
      <c r="S285" s="13"/>
      <c r="T285" s="13"/>
      <c r="U285" s="13"/>
      <c r="V285" s="13"/>
      <c r="W285" s="13"/>
      <c r="X285" s="13"/>
      <c r="Y285" s="13"/>
    </row>
    <row r="286" spans="1:25" x14ac:dyDescent="0.2">
      <c r="A286" s="13"/>
      <c r="B286" s="46"/>
      <c r="C286" s="14"/>
      <c r="D286" s="14"/>
      <c r="E286" s="14"/>
      <c r="F286" s="14"/>
      <c r="G286" s="14"/>
      <c r="H286" s="14"/>
      <c r="I286" s="14"/>
      <c r="J286" s="14"/>
      <c r="K286" s="14"/>
      <c r="L286" s="14"/>
      <c r="M286" s="14"/>
      <c r="N286" s="883"/>
      <c r="O286" s="13"/>
      <c r="P286" s="13"/>
      <c r="Q286" s="13"/>
      <c r="R286" s="13"/>
      <c r="S286" s="13"/>
      <c r="T286" s="13"/>
      <c r="U286" s="13"/>
      <c r="V286" s="13"/>
      <c r="W286" s="13"/>
      <c r="X286" s="13"/>
      <c r="Y286" s="13"/>
    </row>
    <row r="287" spans="1:25" x14ac:dyDescent="0.2">
      <c r="A287" s="13"/>
      <c r="B287" s="46"/>
      <c r="C287" s="14"/>
      <c r="D287" s="14"/>
      <c r="E287" s="14"/>
      <c r="F287" s="14"/>
      <c r="G287" s="14"/>
      <c r="H287" s="14"/>
      <c r="I287" s="14"/>
      <c r="J287" s="14"/>
      <c r="K287" s="14"/>
      <c r="L287" s="14"/>
      <c r="M287" s="14"/>
      <c r="N287" s="883"/>
      <c r="O287" s="13"/>
      <c r="P287" s="13"/>
      <c r="Q287" s="13"/>
      <c r="R287" s="13"/>
      <c r="S287" s="13"/>
      <c r="T287" s="13"/>
      <c r="U287" s="13"/>
      <c r="V287" s="13"/>
      <c r="W287" s="13"/>
      <c r="X287" s="13"/>
      <c r="Y287" s="13"/>
    </row>
    <row r="288" spans="1:25" x14ac:dyDescent="0.2">
      <c r="A288" s="13"/>
      <c r="B288" s="46"/>
      <c r="C288" s="14"/>
      <c r="D288" s="14"/>
      <c r="E288" s="14"/>
      <c r="F288" s="14"/>
      <c r="G288" s="14"/>
      <c r="H288" s="14"/>
      <c r="I288" s="14"/>
      <c r="J288" s="14"/>
      <c r="K288" s="14"/>
      <c r="L288" s="14"/>
      <c r="M288" s="14"/>
      <c r="N288" s="883"/>
      <c r="O288" s="13"/>
      <c r="P288" s="13"/>
      <c r="Q288" s="13"/>
      <c r="R288" s="13"/>
      <c r="S288" s="13"/>
      <c r="T288" s="13"/>
      <c r="U288" s="13"/>
      <c r="V288" s="13"/>
      <c r="W288" s="13"/>
      <c r="X288" s="13"/>
      <c r="Y288" s="13"/>
    </row>
    <row r="289" spans="1:25" ht="16" thickBot="1" x14ac:dyDescent="0.25">
      <c r="A289" s="13"/>
      <c r="B289" s="1870"/>
      <c r="C289" s="881"/>
      <c r="D289" s="881"/>
      <c r="E289" s="881"/>
      <c r="F289" s="881"/>
      <c r="G289" s="881"/>
      <c r="H289" s="881"/>
      <c r="I289" s="881"/>
      <c r="J289" s="881"/>
      <c r="K289" s="881"/>
      <c r="L289" s="881"/>
      <c r="M289" s="881"/>
      <c r="N289" s="889"/>
      <c r="O289" s="13"/>
      <c r="P289" s="13"/>
      <c r="Q289" s="13"/>
      <c r="R289" s="13"/>
      <c r="S289" s="13"/>
      <c r="T289" s="13"/>
      <c r="U289" s="13"/>
      <c r="V289" s="13"/>
      <c r="W289" s="13"/>
      <c r="X289" s="13"/>
      <c r="Y289" s="13"/>
    </row>
    <row r="290" spans="1:25" x14ac:dyDescent="0.2">
      <c r="A290" s="13"/>
      <c r="B290" s="1861"/>
      <c r="C290" s="1881"/>
      <c r="D290" s="1882"/>
      <c r="E290" s="1882"/>
      <c r="F290" s="1882"/>
      <c r="G290" s="871"/>
      <c r="H290" s="871"/>
      <c r="I290" s="871"/>
      <c r="J290" s="871"/>
      <c r="K290" s="871"/>
      <c r="L290" s="871"/>
      <c r="M290" s="871"/>
      <c r="N290" s="882"/>
      <c r="O290" s="13"/>
      <c r="P290" s="13"/>
      <c r="Q290" s="13"/>
      <c r="R290" s="13"/>
      <c r="S290" s="13"/>
      <c r="T290" s="13"/>
      <c r="U290" s="13"/>
      <c r="V290" s="13"/>
      <c r="W290" s="13"/>
      <c r="X290" s="13"/>
      <c r="Y290" s="13"/>
    </row>
    <row r="291" spans="1:25" x14ac:dyDescent="0.2">
      <c r="A291" s="13"/>
      <c r="B291" s="46"/>
      <c r="C291" s="14"/>
      <c r="D291" s="14"/>
      <c r="E291" s="14"/>
      <c r="F291" s="14"/>
      <c r="G291" s="14"/>
      <c r="H291" s="14"/>
      <c r="I291" s="14"/>
      <c r="J291" s="14"/>
      <c r="K291" s="14"/>
      <c r="L291" s="14"/>
      <c r="M291" s="14"/>
      <c r="N291" s="883"/>
      <c r="O291" s="13"/>
      <c r="P291" s="13"/>
      <c r="Q291" s="13"/>
      <c r="R291" s="13"/>
      <c r="S291" s="13"/>
      <c r="T291" s="13"/>
      <c r="U291" s="13"/>
      <c r="V291" s="13"/>
      <c r="W291" s="13"/>
      <c r="X291" s="13"/>
      <c r="Y291" s="13"/>
    </row>
    <row r="292" spans="1:25" x14ac:dyDescent="0.2">
      <c r="A292" s="13"/>
      <c r="B292" s="46"/>
      <c r="C292" s="14"/>
      <c r="D292" s="14"/>
      <c r="E292" s="14"/>
      <c r="F292" s="14"/>
      <c r="G292" s="14"/>
      <c r="H292" s="14"/>
      <c r="I292" s="14"/>
      <c r="J292" s="14"/>
      <c r="K292" s="14"/>
      <c r="L292" s="14"/>
      <c r="M292" s="14"/>
      <c r="N292" s="883"/>
      <c r="O292" s="13"/>
      <c r="P292" s="13"/>
      <c r="Q292" s="13"/>
      <c r="R292" s="13"/>
      <c r="S292" s="13"/>
      <c r="T292" s="13"/>
      <c r="U292" s="13"/>
      <c r="V292" s="13"/>
      <c r="W292" s="13"/>
      <c r="X292" s="13"/>
      <c r="Y292" s="13"/>
    </row>
    <row r="293" spans="1:25" x14ac:dyDescent="0.2">
      <c r="A293" s="13"/>
      <c r="B293" s="46"/>
      <c r="C293" s="14"/>
      <c r="D293" s="14"/>
      <c r="E293" s="14"/>
      <c r="F293" s="14"/>
      <c r="G293" s="14"/>
      <c r="H293" s="14"/>
      <c r="I293" s="14"/>
      <c r="J293" s="14"/>
      <c r="K293" s="14"/>
      <c r="L293" s="14"/>
      <c r="M293" s="14"/>
      <c r="N293" s="883"/>
      <c r="O293" s="13"/>
      <c r="P293" s="13"/>
      <c r="Q293" s="13"/>
      <c r="R293" s="13"/>
      <c r="S293" s="13"/>
      <c r="T293" s="13"/>
      <c r="U293" s="13"/>
      <c r="V293" s="13"/>
      <c r="W293" s="13"/>
      <c r="X293" s="13"/>
      <c r="Y293" s="13"/>
    </row>
    <row r="294" spans="1:25" x14ac:dyDescent="0.2">
      <c r="A294" s="13"/>
      <c r="B294" s="46"/>
      <c r="C294" s="14"/>
      <c r="D294" s="14"/>
      <c r="E294" s="14"/>
      <c r="F294" s="14"/>
      <c r="G294" s="14"/>
      <c r="H294" s="14"/>
      <c r="I294" s="14"/>
      <c r="J294" s="14"/>
      <c r="K294" s="14"/>
      <c r="L294" s="14"/>
      <c r="M294" s="14"/>
      <c r="N294" s="883"/>
      <c r="O294" s="13"/>
      <c r="P294" s="13"/>
      <c r="Q294" s="13"/>
      <c r="R294" s="13"/>
      <c r="S294" s="13"/>
      <c r="T294" s="13"/>
      <c r="U294" s="13"/>
      <c r="V294" s="13"/>
      <c r="W294" s="13"/>
      <c r="X294" s="13"/>
      <c r="Y294" s="13"/>
    </row>
    <row r="295" spans="1:25" x14ac:dyDescent="0.2">
      <c r="A295" s="13"/>
      <c r="B295" s="46"/>
      <c r="C295" s="14"/>
      <c r="D295" s="14"/>
      <c r="E295" s="14"/>
      <c r="F295" s="14"/>
      <c r="G295" s="14"/>
      <c r="H295" s="14"/>
      <c r="I295" s="14"/>
      <c r="J295" s="14"/>
      <c r="K295" s="14"/>
      <c r="L295" s="14"/>
      <c r="M295" s="14"/>
      <c r="N295" s="883"/>
      <c r="O295" s="13"/>
      <c r="P295" s="13"/>
      <c r="Q295" s="13"/>
      <c r="R295" s="13"/>
      <c r="S295" s="13"/>
      <c r="T295" s="13"/>
      <c r="U295" s="13"/>
      <c r="V295" s="13"/>
      <c r="W295" s="13"/>
      <c r="X295" s="13"/>
      <c r="Y295" s="13"/>
    </row>
    <row r="296" spans="1:25" x14ac:dyDescent="0.2">
      <c r="A296" s="13"/>
      <c r="B296" s="46"/>
      <c r="C296" s="14"/>
      <c r="D296" s="14"/>
      <c r="E296" s="14"/>
      <c r="F296" s="14"/>
      <c r="G296" s="14"/>
      <c r="H296" s="14"/>
      <c r="I296" s="14"/>
      <c r="J296" s="14"/>
      <c r="K296" s="14"/>
      <c r="L296" s="14"/>
      <c r="M296" s="14"/>
      <c r="N296" s="883"/>
      <c r="O296" s="13"/>
      <c r="P296" s="13"/>
      <c r="Q296" s="13"/>
      <c r="R296" s="13"/>
      <c r="S296" s="13"/>
      <c r="T296" s="13"/>
      <c r="U296" s="13"/>
      <c r="V296" s="13"/>
      <c r="W296" s="13"/>
      <c r="X296" s="13"/>
      <c r="Y296" s="13"/>
    </row>
    <row r="297" spans="1:25" x14ac:dyDescent="0.2">
      <c r="A297" s="13"/>
      <c r="B297" s="46"/>
      <c r="C297" s="14"/>
      <c r="D297" s="14"/>
      <c r="E297" s="14"/>
      <c r="F297" s="14"/>
      <c r="G297" s="14"/>
      <c r="H297" s="14"/>
      <c r="I297" s="14"/>
      <c r="J297" s="14"/>
      <c r="K297" s="14"/>
      <c r="L297" s="14"/>
      <c r="M297" s="14"/>
      <c r="N297" s="883"/>
      <c r="O297" s="13"/>
      <c r="P297" s="13"/>
      <c r="Q297" s="13"/>
      <c r="R297" s="13"/>
      <c r="S297" s="13"/>
      <c r="T297" s="13"/>
      <c r="U297" s="13"/>
      <c r="V297" s="13"/>
      <c r="W297" s="13"/>
      <c r="X297" s="13"/>
      <c r="Y297" s="13"/>
    </row>
    <row r="298" spans="1:25" x14ac:dyDescent="0.2">
      <c r="A298" s="13"/>
      <c r="B298" s="46"/>
      <c r="C298" s="14"/>
      <c r="D298" s="14"/>
      <c r="E298" s="14"/>
      <c r="F298" s="14"/>
      <c r="G298" s="14"/>
      <c r="H298" s="14"/>
      <c r="I298" s="14"/>
      <c r="J298" s="14"/>
      <c r="K298" s="14"/>
      <c r="L298" s="14"/>
      <c r="M298" s="14"/>
      <c r="N298" s="883"/>
      <c r="O298" s="13"/>
      <c r="P298" s="13"/>
      <c r="Q298" s="13"/>
      <c r="R298" s="13"/>
      <c r="S298" s="13"/>
      <c r="T298" s="13"/>
      <c r="U298" s="13"/>
      <c r="V298" s="13"/>
      <c r="W298" s="13"/>
      <c r="X298" s="13"/>
      <c r="Y298" s="13"/>
    </row>
    <row r="299" spans="1:25" x14ac:dyDescent="0.2">
      <c r="A299" s="13"/>
      <c r="B299" s="46"/>
      <c r="C299" s="14"/>
      <c r="D299" s="14"/>
      <c r="E299" s="14"/>
      <c r="F299" s="14"/>
      <c r="G299" s="14"/>
      <c r="H299" s="14"/>
      <c r="I299" s="14"/>
      <c r="J299" s="14"/>
      <c r="K299" s="14"/>
      <c r="L299" s="14"/>
      <c r="M299" s="14"/>
      <c r="N299" s="883"/>
      <c r="O299" s="13"/>
      <c r="P299" s="13"/>
      <c r="Q299" s="13"/>
      <c r="R299" s="13"/>
      <c r="S299" s="13"/>
      <c r="T299" s="13"/>
      <c r="U299" s="13"/>
      <c r="V299" s="13"/>
      <c r="W299" s="13"/>
      <c r="X299" s="13"/>
      <c r="Y299" s="13"/>
    </row>
    <row r="300" spans="1:25" x14ac:dyDescent="0.2">
      <c r="A300" s="13"/>
      <c r="B300" s="46"/>
      <c r="C300" s="14"/>
      <c r="D300" s="14"/>
      <c r="E300" s="14"/>
      <c r="F300" s="14"/>
      <c r="G300" s="14"/>
      <c r="H300" s="14"/>
      <c r="I300" s="14"/>
      <c r="J300" s="14"/>
      <c r="K300" s="14"/>
      <c r="L300" s="14"/>
      <c r="M300" s="14"/>
      <c r="N300" s="883"/>
      <c r="O300" s="13"/>
      <c r="P300" s="13"/>
      <c r="Q300" s="13"/>
      <c r="R300" s="13"/>
      <c r="S300" s="13"/>
      <c r="T300" s="13"/>
      <c r="U300" s="13"/>
      <c r="V300" s="13"/>
      <c r="W300" s="13"/>
      <c r="X300" s="13"/>
      <c r="Y300" s="13"/>
    </row>
    <row r="301" spans="1:25" x14ac:dyDescent="0.2">
      <c r="A301" s="13"/>
      <c r="B301" s="46"/>
      <c r="C301" s="14"/>
      <c r="D301" s="14"/>
      <c r="E301" s="14"/>
      <c r="F301" s="14"/>
      <c r="G301" s="14"/>
      <c r="H301" s="14"/>
      <c r="I301" s="14"/>
      <c r="J301" s="14"/>
      <c r="K301" s="14"/>
      <c r="L301" s="14"/>
      <c r="M301" s="14"/>
      <c r="N301" s="883"/>
      <c r="O301" s="13"/>
      <c r="P301" s="13"/>
      <c r="Q301" s="13"/>
      <c r="R301" s="13"/>
      <c r="S301" s="13"/>
      <c r="T301" s="13"/>
      <c r="U301" s="13"/>
      <c r="V301" s="13"/>
      <c r="W301" s="13"/>
      <c r="X301" s="13"/>
      <c r="Y301" s="13"/>
    </row>
    <row r="302" spans="1:25" x14ac:dyDescent="0.2">
      <c r="A302" s="13"/>
      <c r="B302" s="46"/>
      <c r="C302" s="14"/>
      <c r="D302" s="14"/>
      <c r="E302" s="14"/>
      <c r="F302" s="14"/>
      <c r="G302" s="14"/>
      <c r="H302" s="14"/>
      <c r="I302" s="14"/>
      <c r="J302" s="14"/>
      <c r="K302" s="14"/>
      <c r="L302" s="14"/>
      <c r="M302" s="14"/>
      <c r="N302" s="883"/>
      <c r="O302" s="13"/>
      <c r="P302" s="13"/>
      <c r="Q302" s="13"/>
      <c r="R302" s="13"/>
      <c r="S302" s="13"/>
      <c r="T302" s="13"/>
      <c r="U302" s="13"/>
      <c r="V302" s="13"/>
      <c r="W302" s="13"/>
      <c r="X302" s="13"/>
      <c r="Y302" s="13"/>
    </row>
    <row r="303" spans="1:25" x14ac:dyDescent="0.2">
      <c r="A303" s="13"/>
      <c r="B303" s="46"/>
      <c r="C303" s="14"/>
      <c r="D303" s="14"/>
      <c r="E303" s="14"/>
      <c r="F303" s="14"/>
      <c r="G303" s="14"/>
      <c r="H303" s="14"/>
      <c r="I303" s="14"/>
      <c r="J303" s="14"/>
      <c r="K303" s="14"/>
      <c r="L303" s="14"/>
      <c r="M303" s="14"/>
      <c r="N303" s="883"/>
      <c r="O303" s="13"/>
      <c r="P303" s="13"/>
      <c r="Q303" s="13"/>
      <c r="R303" s="13"/>
      <c r="S303" s="13"/>
      <c r="T303" s="13"/>
      <c r="U303" s="13"/>
      <c r="V303" s="13"/>
      <c r="W303" s="13"/>
      <c r="X303" s="13"/>
      <c r="Y303" s="13"/>
    </row>
    <row r="304" spans="1:25" x14ac:dyDescent="0.2">
      <c r="A304" s="13"/>
      <c r="B304" s="46"/>
      <c r="C304" s="14"/>
      <c r="D304" s="14"/>
      <c r="E304" s="14"/>
      <c r="F304" s="14"/>
      <c r="G304" s="14"/>
      <c r="H304" s="14"/>
      <c r="I304" s="14"/>
      <c r="J304" s="14"/>
      <c r="K304" s="14"/>
      <c r="L304" s="14"/>
      <c r="M304" s="14"/>
      <c r="N304" s="883"/>
      <c r="O304" s="13"/>
      <c r="P304" s="13"/>
      <c r="Q304" s="13"/>
      <c r="R304" s="13"/>
      <c r="S304" s="13"/>
      <c r="T304" s="13"/>
      <c r="U304" s="13"/>
      <c r="V304" s="13"/>
      <c r="W304" s="13"/>
      <c r="X304" s="13"/>
      <c r="Y304" s="13"/>
    </row>
    <row r="305" spans="1:25" x14ac:dyDescent="0.2">
      <c r="A305" s="13"/>
      <c r="B305" s="46"/>
      <c r="C305" s="14"/>
      <c r="D305" s="14"/>
      <c r="E305" s="14"/>
      <c r="F305" s="14"/>
      <c r="G305" s="14"/>
      <c r="H305" s="14"/>
      <c r="I305" s="14"/>
      <c r="J305" s="14"/>
      <c r="K305" s="14"/>
      <c r="L305" s="14"/>
      <c r="M305" s="14"/>
      <c r="N305" s="883"/>
      <c r="O305" s="13"/>
      <c r="P305" s="13"/>
      <c r="Q305" s="13"/>
      <c r="R305" s="13"/>
      <c r="S305" s="13"/>
      <c r="T305" s="13"/>
      <c r="U305" s="13"/>
      <c r="V305" s="13"/>
      <c r="W305" s="13"/>
      <c r="X305" s="13"/>
      <c r="Y305" s="13"/>
    </row>
    <row r="306" spans="1:25" x14ac:dyDescent="0.2">
      <c r="A306" s="13"/>
      <c r="B306" s="46"/>
      <c r="C306" s="14"/>
      <c r="D306" s="14"/>
      <c r="E306" s="14"/>
      <c r="F306" s="14"/>
      <c r="G306" s="14"/>
      <c r="H306" s="14"/>
      <c r="I306" s="14"/>
      <c r="J306" s="14"/>
      <c r="K306" s="14"/>
      <c r="L306" s="14"/>
      <c r="M306" s="14"/>
      <c r="N306" s="883"/>
      <c r="O306" s="13"/>
      <c r="P306" s="13"/>
      <c r="Q306" s="13"/>
      <c r="R306" s="13"/>
      <c r="S306" s="13"/>
      <c r="T306" s="13"/>
      <c r="U306" s="13"/>
      <c r="V306" s="13"/>
      <c r="W306" s="13"/>
      <c r="X306" s="13"/>
      <c r="Y306" s="13"/>
    </row>
    <row r="307" spans="1:25" x14ac:dyDescent="0.2">
      <c r="A307" s="13"/>
      <c r="B307" s="46"/>
      <c r="C307" s="14"/>
      <c r="D307" s="14"/>
      <c r="E307" s="14"/>
      <c r="F307" s="14"/>
      <c r="G307" s="14"/>
      <c r="H307" s="14"/>
      <c r="I307" s="14"/>
      <c r="J307" s="14"/>
      <c r="K307" s="14"/>
      <c r="L307" s="14"/>
      <c r="M307" s="14"/>
      <c r="N307" s="883"/>
      <c r="O307" s="13"/>
      <c r="P307" s="13"/>
      <c r="Q307" s="13"/>
      <c r="R307" s="13"/>
      <c r="S307" s="13"/>
      <c r="T307" s="13"/>
      <c r="U307" s="13"/>
      <c r="V307" s="13"/>
      <c r="W307" s="13"/>
      <c r="X307" s="13"/>
      <c r="Y307" s="13"/>
    </row>
    <row r="308" spans="1:25" x14ac:dyDescent="0.2">
      <c r="A308" s="13"/>
      <c r="B308" s="46"/>
      <c r="C308" s="14"/>
      <c r="D308" s="14"/>
      <c r="E308" s="14"/>
      <c r="F308" s="14"/>
      <c r="G308" s="14"/>
      <c r="H308" s="14"/>
      <c r="I308" s="14"/>
      <c r="J308" s="14"/>
      <c r="K308" s="14"/>
      <c r="L308" s="14"/>
      <c r="M308" s="14"/>
      <c r="N308" s="883"/>
      <c r="O308" s="13"/>
      <c r="P308" s="13"/>
      <c r="Q308" s="13"/>
      <c r="R308" s="13"/>
      <c r="S308" s="13"/>
      <c r="T308" s="13"/>
      <c r="U308" s="13"/>
      <c r="V308" s="13"/>
      <c r="W308" s="13"/>
      <c r="X308" s="13"/>
      <c r="Y308" s="13"/>
    </row>
    <row r="309" spans="1:25" x14ac:dyDescent="0.2">
      <c r="A309" s="13"/>
      <c r="B309" s="46"/>
      <c r="C309" s="14"/>
      <c r="D309" s="14"/>
      <c r="E309" s="14"/>
      <c r="F309" s="14"/>
      <c r="G309" s="14"/>
      <c r="H309" s="14"/>
      <c r="I309" s="14"/>
      <c r="J309" s="14"/>
      <c r="K309" s="14"/>
      <c r="L309" s="14"/>
      <c r="M309" s="14"/>
      <c r="N309" s="883"/>
      <c r="O309" s="13"/>
      <c r="P309" s="13"/>
      <c r="Q309" s="13"/>
      <c r="R309" s="13"/>
      <c r="S309" s="13"/>
      <c r="T309" s="13"/>
      <c r="U309" s="13"/>
      <c r="V309" s="13"/>
      <c r="W309" s="13"/>
      <c r="X309" s="13"/>
      <c r="Y309" s="13"/>
    </row>
    <row r="310" spans="1:25" x14ac:dyDescent="0.2">
      <c r="A310" s="13"/>
      <c r="B310" s="46"/>
      <c r="C310" s="14"/>
      <c r="D310" s="14"/>
      <c r="E310" s="14"/>
      <c r="F310" s="14"/>
      <c r="G310" s="14"/>
      <c r="H310" s="14"/>
      <c r="I310" s="14"/>
      <c r="J310" s="14"/>
      <c r="K310" s="14"/>
      <c r="L310" s="14"/>
      <c r="M310" s="14"/>
      <c r="N310" s="883"/>
      <c r="O310" s="13"/>
      <c r="P310" s="13"/>
      <c r="Q310" s="13"/>
      <c r="R310" s="13"/>
      <c r="S310" s="13"/>
      <c r="T310" s="13"/>
      <c r="U310" s="13"/>
      <c r="V310" s="13"/>
      <c r="W310" s="13"/>
      <c r="X310" s="13"/>
      <c r="Y310" s="13"/>
    </row>
    <row r="311" spans="1:25" x14ac:dyDescent="0.2">
      <c r="A311" s="13"/>
      <c r="B311" s="46"/>
      <c r="C311" s="14"/>
      <c r="D311" s="14"/>
      <c r="E311" s="14"/>
      <c r="F311" s="14"/>
      <c r="G311" s="14"/>
      <c r="H311" s="14"/>
      <c r="I311" s="14"/>
      <c r="J311" s="14"/>
      <c r="K311" s="14"/>
      <c r="L311" s="14"/>
      <c r="M311" s="14"/>
      <c r="N311" s="883"/>
      <c r="O311" s="13"/>
      <c r="P311" s="13"/>
      <c r="Q311" s="13"/>
      <c r="R311" s="13"/>
      <c r="S311" s="13"/>
      <c r="T311" s="13"/>
      <c r="U311" s="13"/>
      <c r="V311" s="13"/>
      <c r="W311" s="13"/>
      <c r="X311" s="13"/>
      <c r="Y311" s="13"/>
    </row>
    <row r="312" spans="1:25" x14ac:dyDescent="0.2">
      <c r="A312" s="13"/>
      <c r="B312" s="46"/>
      <c r="C312" s="14"/>
      <c r="D312" s="14"/>
      <c r="E312" s="14"/>
      <c r="F312" s="14"/>
      <c r="G312" s="14"/>
      <c r="H312" s="14"/>
      <c r="I312" s="14"/>
      <c r="J312" s="14"/>
      <c r="K312" s="14"/>
      <c r="L312" s="14"/>
      <c r="M312" s="14"/>
      <c r="N312" s="883"/>
      <c r="O312" s="13"/>
      <c r="P312" s="13"/>
      <c r="Q312" s="13"/>
      <c r="R312" s="13"/>
      <c r="S312" s="13"/>
      <c r="T312" s="13"/>
      <c r="U312" s="13"/>
      <c r="V312" s="13"/>
      <c r="W312" s="13"/>
      <c r="X312" s="13"/>
      <c r="Y312" s="13"/>
    </row>
    <row r="313" spans="1:25" x14ac:dyDescent="0.2">
      <c r="A313" s="13"/>
      <c r="B313" s="46"/>
      <c r="C313" s="14"/>
      <c r="D313" s="14"/>
      <c r="E313" s="14"/>
      <c r="F313" s="14"/>
      <c r="G313" s="14"/>
      <c r="H313" s="14"/>
      <c r="I313" s="14"/>
      <c r="J313" s="14"/>
      <c r="K313" s="14"/>
      <c r="L313" s="14"/>
      <c r="M313" s="14"/>
      <c r="N313" s="883"/>
      <c r="O313" s="13"/>
      <c r="P313" s="13"/>
      <c r="Q313" s="13"/>
      <c r="R313" s="13"/>
      <c r="S313" s="13"/>
      <c r="T313" s="13"/>
      <c r="U313" s="13"/>
      <c r="V313" s="13"/>
      <c r="W313" s="13"/>
      <c r="X313" s="13"/>
      <c r="Y313" s="13"/>
    </row>
    <row r="314" spans="1:25" x14ac:dyDescent="0.2">
      <c r="A314" s="13"/>
      <c r="B314" s="46"/>
      <c r="C314" s="14"/>
      <c r="D314" s="14"/>
      <c r="E314" s="14"/>
      <c r="F314" s="14"/>
      <c r="G314" s="14"/>
      <c r="H314" s="14"/>
      <c r="I314" s="14"/>
      <c r="J314" s="14"/>
      <c r="K314" s="14"/>
      <c r="L314" s="14"/>
      <c r="M314" s="14"/>
      <c r="N314" s="883"/>
      <c r="O314" s="13"/>
      <c r="P314" s="13"/>
      <c r="Q314" s="13"/>
      <c r="R314" s="13"/>
      <c r="S314" s="13"/>
      <c r="T314" s="13"/>
      <c r="U314" s="13"/>
      <c r="V314" s="13"/>
      <c r="W314" s="13"/>
      <c r="X314" s="13"/>
      <c r="Y314" s="13"/>
    </row>
    <row r="315" spans="1:25" x14ac:dyDescent="0.2">
      <c r="A315" s="13"/>
      <c r="B315" s="46"/>
      <c r="C315" s="14"/>
      <c r="D315" s="14"/>
      <c r="E315" s="14"/>
      <c r="F315" s="14"/>
      <c r="G315" s="14"/>
      <c r="H315" s="14"/>
      <c r="I315" s="14"/>
      <c r="J315" s="14"/>
      <c r="K315" s="14"/>
      <c r="L315" s="14"/>
      <c r="M315" s="14"/>
      <c r="N315" s="883"/>
      <c r="O315" s="13"/>
      <c r="P315" s="13"/>
      <c r="Q315" s="13"/>
      <c r="R315" s="13"/>
      <c r="S315" s="13"/>
      <c r="T315" s="13"/>
      <c r="U315" s="13"/>
      <c r="V315" s="13"/>
      <c r="W315" s="13"/>
      <c r="X315" s="13"/>
      <c r="Y315" s="13"/>
    </row>
    <row r="316" spans="1:25" ht="16" thickBot="1" x14ac:dyDescent="0.25">
      <c r="A316" s="13"/>
      <c r="B316" s="1795"/>
      <c r="C316" s="881"/>
      <c r="D316" s="881"/>
      <c r="E316" s="881"/>
      <c r="F316" s="881"/>
      <c r="G316" s="881"/>
      <c r="H316" s="881"/>
      <c r="I316" s="881"/>
      <c r="J316" s="881"/>
      <c r="K316" s="881"/>
      <c r="L316" s="881"/>
      <c r="M316" s="881"/>
      <c r="N316" s="889"/>
      <c r="O316" s="13"/>
      <c r="P316" s="13"/>
      <c r="Q316" s="13"/>
      <c r="R316" s="13"/>
      <c r="S316" s="13"/>
      <c r="T316" s="13"/>
      <c r="U316" s="13"/>
      <c r="V316" s="13"/>
      <c r="W316" s="13"/>
      <c r="X316" s="13"/>
      <c r="Y316" s="13"/>
    </row>
    <row r="317" spans="1:25" x14ac:dyDescent="0.2">
      <c r="A317" s="13"/>
      <c r="B317" s="1861"/>
      <c r="C317" s="871"/>
      <c r="D317" s="871"/>
      <c r="E317" s="871"/>
      <c r="F317" s="871"/>
      <c r="G317" s="871"/>
      <c r="H317" s="871"/>
      <c r="I317" s="871"/>
      <c r="J317" s="871"/>
      <c r="K317" s="871"/>
      <c r="L317" s="871"/>
      <c r="M317" s="871"/>
      <c r="N317" s="882"/>
      <c r="O317" s="13"/>
      <c r="P317" s="13"/>
      <c r="Q317" s="13"/>
      <c r="R317" s="13"/>
      <c r="S317" s="13"/>
      <c r="T317" s="13"/>
      <c r="U317" s="13"/>
      <c r="V317" s="13"/>
      <c r="W317" s="13"/>
      <c r="X317" s="13"/>
      <c r="Y317" s="13"/>
    </row>
    <row r="318" spans="1:25" x14ac:dyDescent="0.2">
      <c r="A318" s="13"/>
      <c r="B318" s="46"/>
      <c r="C318" s="14"/>
      <c r="D318" s="14"/>
      <c r="E318" s="14"/>
      <c r="F318" s="14"/>
      <c r="G318" s="14"/>
      <c r="H318" s="14"/>
      <c r="I318" s="14"/>
      <c r="J318" s="14"/>
      <c r="K318" s="14"/>
      <c r="L318" s="14"/>
      <c r="M318" s="14"/>
      <c r="N318" s="883"/>
      <c r="O318" s="13"/>
      <c r="P318" s="13"/>
      <c r="Q318" s="13"/>
      <c r="R318" s="13"/>
      <c r="S318" s="13"/>
      <c r="T318" s="13"/>
      <c r="U318" s="13"/>
      <c r="V318" s="13"/>
      <c r="W318" s="13"/>
      <c r="X318" s="13"/>
      <c r="Y318" s="13"/>
    </row>
    <row r="319" spans="1:25" x14ac:dyDescent="0.2">
      <c r="A319" s="13"/>
      <c r="B319" s="46"/>
      <c r="C319" s="14"/>
      <c r="D319" s="14"/>
      <c r="E319" s="14"/>
      <c r="F319" s="14"/>
      <c r="G319" s="14"/>
      <c r="H319" s="14"/>
      <c r="I319" s="14"/>
      <c r="J319" s="14"/>
      <c r="K319" s="14"/>
      <c r="L319" s="14"/>
      <c r="M319" s="14"/>
      <c r="N319" s="883"/>
      <c r="O319" s="13"/>
      <c r="P319" s="13"/>
      <c r="Q319" s="13"/>
      <c r="R319" s="13"/>
      <c r="S319" s="13"/>
      <c r="T319" s="13"/>
      <c r="U319" s="13"/>
      <c r="V319" s="13"/>
      <c r="W319" s="13"/>
      <c r="X319" s="13"/>
      <c r="Y319" s="13"/>
    </row>
    <row r="320" spans="1:25" x14ac:dyDescent="0.2">
      <c r="A320" s="13"/>
      <c r="B320" s="46"/>
      <c r="C320" s="14"/>
      <c r="D320" s="14"/>
      <c r="E320" s="14"/>
      <c r="F320" s="14"/>
      <c r="G320" s="14"/>
      <c r="H320" s="14"/>
      <c r="I320" s="14"/>
      <c r="J320" s="14"/>
      <c r="K320" s="14"/>
      <c r="L320" s="14"/>
      <c r="M320" s="14"/>
      <c r="N320" s="883"/>
      <c r="O320" s="13"/>
      <c r="P320" s="13"/>
      <c r="Q320" s="13"/>
      <c r="R320" s="13"/>
      <c r="S320" s="13"/>
      <c r="T320" s="13"/>
      <c r="U320" s="13"/>
      <c r="V320" s="13"/>
      <c r="W320" s="13"/>
      <c r="X320" s="13"/>
      <c r="Y320" s="13"/>
    </row>
    <row r="321" spans="1:25" x14ac:dyDescent="0.2">
      <c r="A321" s="13"/>
      <c r="B321" s="46"/>
      <c r="C321" s="14"/>
      <c r="D321" s="14"/>
      <c r="E321" s="14"/>
      <c r="F321" s="14"/>
      <c r="G321" s="14"/>
      <c r="H321" s="14"/>
      <c r="I321" s="14"/>
      <c r="J321" s="14"/>
      <c r="K321" s="14"/>
      <c r="L321" s="14"/>
      <c r="M321" s="14"/>
      <c r="N321" s="883"/>
      <c r="O321" s="13"/>
      <c r="P321" s="13"/>
      <c r="Q321" s="13"/>
      <c r="R321" s="13"/>
      <c r="S321" s="13"/>
      <c r="T321" s="13"/>
      <c r="U321" s="13"/>
      <c r="V321" s="13"/>
      <c r="W321" s="13"/>
      <c r="X321" s="13"/>
      <c r="Y321" s="13"/>
    </row>
    <row r="322" spans="1:25" x14ac:dyDescent="0.2">
      <c r="A322" s="13"/>
      <c r="B322" s="46"/>
      <c r="C322" s="14"/>
      <c r="D322" s="14"/>
      <c r="E322" s="14"/>
      <c r="F322" s="14"/>
      <c r="G322" s="14"/>
      <c r="H322" s="14"/>
      <c r="I322" s="14"/>
      <c r="J322" s="14"/>
      <c r="K322" s="14"/>
      <c r="L322" s="14"/>
      <c r="M322" s="14"/>
      <c r="N322" s="883"/>
      <c r="O322" s="13"/>
      <c r="P322" s="13"/>
      <c r="Q322" s="13"/>
      <c r="R322" s="13"/>
      <c r="S322" s="13"/>
      <c r="T322" s="13"/>
      <c r="U322" s="13"/>
      <c r="V322" s="13"/>
      <c r="W322" s="13"/>
      <c r="X322" s="13"/>
      <c r="Y322" s="13"/>
    </row>
    <row r="323" spans="1:25" x14ac:dyDescent="0.2">
      <c r="A323" s="13"/>
      <c r="B323" s="46"/>
      <c r="C323" s="14"/>
      <c r="D323" s="14"/>
      <c r="E323" s="14"/>
      <c r="F323" s="14"/>
      <c r="G323" s="14"/>
      <c r="H323" s="14"/>
      <c r="I323" s="14"/>
      <c r="J323" s="14"/>
      <c r="K323" s="14"/>
      <c r="L323" s="14"/>
      <c r="M323" s="14"/>
      <c r="N323" s="883"/>
      <c r="O323" s="13"/>
      <c r="P323" s="13"/>
      <c r="Q323" s="13"/>
      <c r="R323" s="13"/>
      <c r="S323" s="13"/>
      <c r="T323" s="13"/>
      <c r="U323" s="13"/>
      <c r="V323" s="13"/>
      <c r="W323" s="13"/>
      <c r="X323" s="13"/>
      <c r="Y323" s="13"/>
    </row>
    <row r="324" spans="1:25" x14ac:dyDescent="0.2">
      <c r="A324" s="13"/>
      <c r="B324" s="46"/>
      <c r="C324" s="14"/>
      <c r="D324" s="14"/>
      <c r="E324" s="14"/>
      <c r="F324" s="14"/>
      <c r="G324" s="14"/>
      <c r="H324" s="14"/>
      <c r="I324" s="14"/>
      <c r="J324" s="14"/>
      <c r="K324" s="14"/>
      <c r="L324" s="14"/>
      <c r="M324" s="14"/>
      <c r="N324" s="883"/>
      <c r="O324" s="13"/>
      <c r="P324" s="13"/>
      <c r="Q324" s="13"/>
      <c r="R324" s="13"/>
      <c r="S324" s="13"/>
      <c r="T324" s="13"/>
      <c r="U324" s="13"/>
      <c r="V324" s="13"/>
      <c r="W324" s="13"/>
      <c r="X324" s="13"/>
      <c r="Y324" s="13"/>
    </row>
    <row r="325" spans="1:25" x14ac:dyDescent="0.2">
      <c r="A325" s="13"/>
      <c r="B325" s="46"/>
      <c r="C325" s="14"/>
      <c r="D325" s="14"/>
      <c r="E325" s="14"/>
      <c r="F325" s="14"/>
      <c r="G325" s="14"/>
      <c r="H325" s="14"/>
      <c r="I325" s="14"/>
      <c r="J325" s="14"/>
      <c r="K325" s="14"/>
      <c r="L325" s="14"/>
      <c r="M325" s="14"/>
      <c r="N325" s="883"/>
      <c r="O325" s="13"/>
      <c r="P325" s="13"/>
      <c r="Q325" s="13"/>
      <c r="R325" s="13"/>
      <c r="S325" s="13"/>
      <c r="T325" s="13"/>
      <c r="U325" s="13"/>
      <c r="V325" s="13"/>
      <c r="W325" s="13"/>
      <c r="X325" s="13"/>
      <c r="Y325" s="13"/>
    </row>
    <row r="326" spans="1:25" x14ac:dyDescent="0.2">
      <c r="A326" s="13"/>
      <c r="B326" s="46"/>
      <c r="C326" s="14"/>
      <c r="D326" s="14"/>
      <c r="E326" s="14"/>
      <c r="F326" s="14"/>
      <c r="G326" s="14"/>
      <c r="H326" s="14"/>
      <c r="I326" s="14"/>
      <c r="J326" s="14"/>
      <c r="K326" s="14"/>
      <c r="L326" s="14"/>
      <c r="M326" s="14"/>
      <c r="N326" s="883"/>
      <c r="O326" s="13"/>
      <c r="P326" s="13"/>
      <c r="Q326" s="13"/>
      <c r="R326" s="13"/>
      <c r="S326" s="13"/>
      <c r="T326" s="13"/>
      <c r="U326" s="13"/>
      <c r="V326" s="13"/>
      <c r="W326" s="13"/>
      <c r="X326" s="13"/>
      <c r="Y326" s="13"/>
    </row>
    <row r="327" spans="1:25" x14ac:dyDescent="0.2">
      <c r="A327" s="13"/>
      <c r="B327" s="46"/>
      <c r="C327" s="14"/>
      <c r="D327" s="14"/>
      <c r="E327" s="14"/>
      <c r="F327" s="14"/>
      <c r="G327" s="14"/>
      <c r="H327" s="14"/>
      <c r="I327" s="14"/>
      <c r="J327" s="14"/>
      <c r="K327" s="14"/>
      <c r="L327" s="14"/>
      <c r="M327" s="14"/>
      <c r="N327" s="883"/>
      <c r="O327" s="13"/>
      <c r="P327" s="13"/>
      <c r="Q327" s="13"/>
      <c r="R327" s="13"/>
      <c r="S327" s="13"/>
      <c r="T327" s="13"/>
      <c r="U327" s="13"/>
      <c r="V327" s="13"/>
      <c r="W327" s="13"/>
      <c r="X327" s="13"/>
      <c r="Y327" s="13"/>
    </row>
    <row r="328" spans="1:25" x14ac:dyDescent="0.2">
      <c r="A328" s="13"/>
      <c r="B328" s="46"/>
      <c r="C328" s="14"/>
      <c r="D328" s="14"/>
      <c r="E328" s="14"/>
      <c r="F328" s="14"/>
      <c r="G328" s="14"/>
      <c r="H328" s="14"/>
      <c r="I328" s="14"/>
      <c r="J328" s="14"/>
      <c r="K328" s="14"/>
      <c r="L328" s="14"/>
      <c r="M328" s="14"/>
      <c r="N328" s="883"/>
      <c r="O328" s="13"/>
      <c r="P328" s="13"/>
      <c r="Q328" s="13"/>
      <c r="R328" s="13"/>
      <c r="S328" s="13"/>
      <c r="T328" s="13"/>
      <c r="U328" s="13"/>
      <c r="V328" s="13"/>
      <c r="W328" s="13"/>
      <c r="X328" s="13"/>
      <c r="Y328" s="13"/>
    </row>
    <row r="329" spans="1:25" x14ac:dyDescent="0.2">
      <c r="A329" s="13"/>
      <c r="B329" s="1883"/>
      <c r="C329" s="14"/>
      <c r="D329" s="14"/>
      <c r="E329" s="14"/>
      <c r="F329" s="14"/>
      <c r="G329" s="14"/>
      <c r="H329" s="14"/>
      <c r="I329" s="14"/>
      <c r="J329" s="14"/>
      <c r="K329" s="14"/>
      <c r="L329" s="14"/>
      <c r="M329" s="14"/>
      <c r="N329" s="883"/>
      <c r="O329" s="13"/>
      <c r="P329" s="13"/>
      <c r="Q329" s="13"/>
      <c r="R329" s="13"/>
      <c r="S329" s="13"/>
      <c r="T329" s="13"/>
      <c r="U329" s="13"/>
      <c r="V329" s="13"/>
      <c r="W329" s="13"/>
      <c r="X329" s="13"/>
      <c r="Y329" s="13"/>
    </row>
    <row r="330" spans="1:25" x14ac:dyDescent="0.2">
      <c r="A330" s="13"/>
      <c r="B330" s="1883"/>
      <c r="C330" s="14"/>
      <c r="D330" s="14"/>
      <c r="E330" s="14"/>
      <c r="F330" s="14"/>
      <c r="G330" s="14"/>
      <c r="H330" s="14"/>
      <c r="I330" s="14"/>
      <c r="J330" s="14"/>
      <c r="K330" s="14"/>
      <c r="L330" s="14"/>
      <c r="M330" s="14"/>
      <c r="N330" s="883"/>
      <c r="O330" s="13"/>
      <c r="P330" s="13"/>
      <c r="Q330" s="13"/>
      <c r="R330" s="13"/>
      <c r="S330" s="13"/>
      <c r="T330" s="13"/>
      <c r="U330" s="13"/>
      <c r="V330" s="13"/>
      <c r="W330" s="13"/>
      <c r="X330" s="13"/>
      <c r="Y330" s="13"/>
    </row>
    <row r="331" spans="1:25" x14ac:dyDescent="0.2">
      <c r="A331" s="13"/>
      <c r="B331" s="1883"/>
      <c r="C331" s="14"/>
      <c r="D331" s="14"/>
      <c r="E331" s="14"/>
      <c r="F331" s="14"/>
      <c r="G331" s="14"/>
      <c r="H331" s="14"/>
      <c r="I331" s="14"/>
      <c r="J331" s="14"/>
      <c r="K331" s="14"/>
      <c r="L331" s="14"/>
      <c r="M331" s="14"/>
      <c r="N331" s="883"/>
      <c r="O331" s="13"/>
      <c r="P331" s="13"/>
      <c r="Q331" s="13"/>
      <c r="R331" s="13"/>
      <c r="S331" s="13"/>
      <c r="T331" s="13"/>
      <c r="U331" s="13"/>
      <c r="V331" s="13"/>
      <c r="W331" s="13"/>
      <c r="X331" s="13"/>
      <c r="Y331" s="13"/>
    </row>
    <row r="332" spans="1:25" x14ac:dyDescent="0.2">
      <c r="A332" s="13"/>
      <c r="B332" s="46"/>
      <c r="C332" s="14"/>
      <c r="D332" s="14"/>
      <c r="E332" s="14"/>
      <c r="F332" s="14"/>
      <c r="G332" s="14"/>
      <c r="H332" s="14"/>
      <c r="I332" s="14"/>
      <c r="J332" s="14"/>
      <c r="K332" s="14"/>
      <c r="L332" s="14"/>
      <c r="M332" s="14"/>
      <c r="N332" s="883"/>
      <c r="O332" s="13"/>
      <c r="P332" s="13"/>
      <c r="Q332" s="13"/>
      <c r="R332" s="13"/>
      <c r="S332" s="13"/>
      <c r="T332" s="13"/>
      <c r="U332" s="13"/>
      <c r="V332" s="13"/>
      <c r="W332" s="13"/>
      <c r="X332" s="13"/>
      <c r="Y332" s="13"/>
    </row>
    <row r="333" spans="1:25" x14ac:dyDescent="0.2">
      <c r="A333" s="13"/>
      <c r="B333" s="46"/>
      <c r="C333" s="14"/>
      <c r="D333" s="14"/>
      <c r="E333" s="14"/>
      <c r="F333" s="14"/>
      <c r="G333" s="14"/>
      <c r="H333" s="14"/>
      <c r="I333" s="14"/>
      <c r="J333" s="14"/>
      <c r="K333" s="14"/>
      <c r="L333" s="14"/>
      <c r="M333" s="14"/>
      <c r="N333" s="883"/>
      <c r="O333" s="13"/>
      <c r="P333" s="13"/>
      <c r="Q333" s="13"/>
      <c r="R333" s="13"/>
      <c r="S333" s="13"/>
      <c r="T333" s="13"/>
      <c r="U333" s="13"/>
      <c r="V333" s="13"/>
      <c r="W333" s="13"/>
      <c r="X333" s="13"/>
      <c r="Y333" s="13"/>
    </row>
    <row r="334" spans="1:25" x14ac:dyDescent="0.2">
      <c r="A334" s="13"/>
      <c r="B334" s="46"/>
      <c r="C334" s="14"/>
      <c r="D334" s="14"/>
      <c r="E334" s="14"/>
      <c r="F334" s="14"/>
      <c r="G334" s="14"/>
      <c r="H334" s="14"/>
      <c r="I334" s="14"/>
      <c r="J334" s="14"/>
      <c r="K334" s="14"/>
      <c r="L334" s="14"/>
      <c r="M334" s="14"/>
      <c r="N334" s="883"/>
      <c r="O334" s="13"/>
      <c r="P334" s="13"/>
      <c r="Q334" s="13"/>
      <c r="R334" s="13"/>
      <c r="S334" s="13"/>
      <c r="T334" s="13"/>
      <c r="U334" s="13"/>
      <c r="V334" s="13"/>
      <c r="W334" s="13"/>
      <c r="X334" s="13"/>
      <c r="Y334" s="13"/>
    </row>
    <row r="335" spans="1:25" x14ac:dyDescent="0.2">
      <c r="A335" s="13"/>
      <c r="B335" s="46"/>
      <c r="C335" s="14"/>
      <c r="D335" s="14"/>
      <c r="E335" s="14"/>
      <c r="F335" s="14"/>
      <c r="G335" s="14"/>
      <c r="H335" s="14"/>
      <c r="I335" s="14"/>
      <c r="J335" s="14"/>
      <c r="K335" s="14"/>
      <c r="L335" s="14"/>
      <c r="M335" s="14"/>
      <c r="N335" s="883"/>
      <c r="O335" s="13"/>
      <c r="P335" s="13"/>
      <c r="Q335" s="13"/>
      <c r="R335" s="13"/>
      <c r="S335" s="13"/>
      <c r="T335" s="13"/>
      <c r="U335" s="13"/>
      <c r="V335" s="13"/>
      <c r="W335" s="13"/>
      <c r="X335" s="13"/>
      <c r="Y335" s="13"/>
    </row>
    <row r="336" spans="1:25" x14ac:dyDescent="0.2">
      <c r="A336" s="13"/>
      <c r="B336" s="46"/>
      <c r="C336" s="14"/>
      <c r="D336" s="14"/>
      <c r="E336" s="14"/>
      <c r="F336" s="14"/>
      <c r="G336" s="14"/>
      <c r="H336" s="14"/>
      <c r="I336" s="14"/>
      <c r="J336" s="14"/>
      <c r="K336" s="14"/>
      <c r="L336" s="14"/>
      <c r="M336" s="14"/>
      <c r="N336" s="883"/>
      <c r="O336" s="13"/>
      <c r="P336" s="13"/>
      <c r="Q336" s="13"/>
      <c r="R336" s="13"/>
      <c r="S336" s="13"/>
      <c r="T336" s="13"/>
      <c r="U336" s="13"/>
      <c r="V336" s="13"/>
      <c r="W336" s="13"/>
      <c r="X336" s="13"/>
      <c r="Y336" s="13"/>
    </row>
    <row r="337" spans="1:25" x14ac:dyDescent="0.2">
      <c r="A337" s="13"/>
      <c r="B337" s="46"/>
      <c r="C337" s="14"/>
      <c r="D337" s="14"/>
      <c r="E337" s="14"/>
      <c r="F337" s="14"/>
      <c r="G337" s="14"/>
      <c r="H337" s="14"/>
      <c r="I337" s="14"/>
      <c r="J337" s="14"/>
      <c r="K337" s="14"/>
      <c r="L337" s="14"/>
      <c r="M337" s="14"/>
      <c r="N337" s="883"/>
      <c r="O337" s="13"/>
      <c r="P337" s="13"/>
      <c r="Q337" s="13"/>
      <c r="R337" s="13"/>
      <c r="S337" s="13"/>
      <c r="T337" s="13"/>
      <c r="U337" s="13"/>
      <c r="V337" s="13"/>
      <c r="W337" s="13"/>
      <c r="X337" s="13"/>
      <c r="Y337" s="13"/>
    </row>
    <row r="338" spans="1:25" x14ac:dyDescent="0.2">
      <c r="A338" s="13"/>
      <c r="B338" s="46"/>
      <c r="C338" s="14"/>
      <c r="D338" s="14"/>
      <c r="E338" s="14"/>
      <c r="F338" s="14"/>
      <c r="G338" s="14"/>
      <c r="H338" s="14"/>
      <c r="I338" s="14"/>
      <c r="J338" s="14"/>
      <c r="K338" s="14"/>
      <c r="L338" s="14"/>
      <c r="M338" s="14"/>
      <c r="N338" s="883"/>
      <c r="O338" s="13"/>
      <c r="P338" s="13"/>
      <c r="Q338" s="13"/>
      <c r="R338" s="13"/>
      <c r="S338" s="13"/>
      <c r="T338" s="13"/>
      <c r="U338" s="13"/>
      <c r="V338" s="13"/>
      <c r="W338" s="13"/>
      <c r="X338" s="13"/>
      <c r="Y338" s="13"/>
    </row>
    <row r="339" spans="1:25" x14ac:dyDescent="0.2">
      <c r="A339" s="13"/>
      <c r="B339" s="46"/>
      <c r="C339" s="14"/>
      <c r="D339" s="14"/>
      <c r="E339" s="14"/>
      <c r="F339" s="14"/>
      <c r="G339" s="14"/>
      <c r="H339" s="14"/>
      <c r="I339" s="14"/>
      <c r="J339" s="14"/>
      <c r="K339" s="14"/>
      <c r="L339" s="14"/>
      <c r="M339" s="14"/>
      <c r="N339" s="883"/>
      <c r="O339" s="13"/>
      <c r="P339" s="13"/>
      <c r="Q339" s="13"/>
      <c r="R339" s="13"/>
      <c r="S339" s="13"/>
      <c r="T339" s="13"/>
      <c r="U339" s="13"/>
      <c r="V339" s="13"/>
      <c r="W339" s="13"/>
      <c r="X339" s="13"/>
      <c r="Y339" s="13"/>
    </row>
    <row r="340" spans="1:25" x14ac:dyDescent="0.2">
      <c r="A340" s="13"/>
      <c r="B340" s="46"/>
      <c r="C340" s="14"/>
      <c r="D340" s="14"/>
      <c r="E340" s="14"/>
      <c r="F340" s="14"/>
      <c r="G340" s="14"/>
      <c r="H340" s="14"/>
      <c r="I340" s="14"/>
      <c r="J340" s="14"/>
      <c r="K340" s="14"/>
      <c r="L340" s="14"/>
      <c r="M340" s="14"/>
      <c r="N340" s="883"/>
      <c r="O340" s="13"/>
      <c r="P340" s="13"/>
      <c r="Q340" s="13"/>
      <c r="R340" s="13"/>
      <c r="S340" s="13"/>
      <c r="T340" s="13"/>
      <c r="U340" s="13"/>
      <c r="V340" s="13"/>
      <c r="W340" s="13"/>
      <c r="X340" s="13"/>
      <c r="Y340" s="13"/>
    </row>
    <row r="341" spans="1:25" x14ac:dyDescent="0.2">
      <c r="A341" s="13"/>
      <c r="B341" s="46"/>
      <c r="C341" s="14"/>
      <c r="D341" s="14"/>
      <c r="E341" s="14"/>
      <c r="F341" s="14"/>
      <c r="G341" s="14"/>
      <c r="H341" s="14"/>
      <c r="I341" s="14"/>
      <c r="J341" s="14"/>
      <c r="K341" s="14"/>
      <c r="L341" s="14"/>
      <c r="M341" s="14"/>
      <c r="N341" s="883"/>
      <c r="O341" s="13"/>
      <c r="P341" s="13"/>
      <c r="Q341" s="13"/>
      <c r="R341" s="13"/>
      <c r="S341" s="13"/>
      <c r="T341" s="13"/>
      <c r="U341" s="13"/>
      <c r="V341" s="13"/>
      <c r="W341" s="13"/>
      <c r="X341" s="13"/>
      <c r="Y341" s="13"/>
    </row>
    <row r="342" spans="1:25" x14ac:dyDescent="0.2">
      <c r="A342" s="13"/>
      <c r="B342" s="46"/>
      <c r="C342" s="14"/>
      <c r="D342" s="14"/>
      <c r="E342" s="14"/>
      <c r="F342" s="14"/>
      <c r="G342" s="14"/>
      <c r="H342" s="14"/>
      <c r="I342" s="14"/>
      <c r="J342" s="14"/>
      <c r="K342" s="14"/>
      <c r="L342" s="14"/>
      <c r="M342" s="14"/>
      <c r="N342" s="883"/>
      <c r="O342" s="13"/>
      <c r="P342" s="13"/>
      <c r="Q342" s="13"/>
      <c r="R342" s="13"/>
      <c r="S342" s="13"/>
      <c r="T342" s="13"/>
      <c r="U342" s="13"/>
      <c r="V342" s="13"/>
      <c r="W342" s="13"/>
      <c r="X342" s="13"/>
      <c r="Y342" s="13"/>
    </row>
    <row r="343" spans="1:25" ht="16" thickBot="1" x14ac:dyDescent="0.25">
      <c r="A343" s="13"/>
      <c r="B343" s="1795"/>
      <c r="C343" s="881"/>
      <c r="D343" s="881"/>
      <c r="E343" s="881"/>
      <c r="F343" s="881"/>
      <c r="G343" s="881"/>
      <c r="H343" s="881"/>
      <c r="I343" s="881"/>
      <c r="J343" s="881"/>
      <c r="K343" s="881"/>
      <c r="L343" s="881"/>
      <c r="M343" s="881"/>
      <c r="N343" s="889"/>
      <c r="O343" s="13"/>
      <c r="P343" s="13"/>
      <c r="Q343" s="13"/>
      <c r="R343" s="13"/>
      <c r="S343" s="13"/>
      <c r="T343" s="13"/>
      <c r="U343" s="13"/>
      <c r="V343" s="13"/>
      <c r="W343" s="13"/>
      <c r="X343" s="13"/>
      <c r="Y343" s="13"/>
    </row>
    <row r="344" spans="1:25" x14ac:dyDescent="0.2">
      <c r="A344" s="13"/>
      <c r="B344" s="1861"/>
      <c r="C344" s="871"/>
      <c r="D344" s="871"/>
      <c r="E344" s="871"/>
      <c r="F344" s="871"/>
      <c r="G344" s="871"/>
      <c r="H344" s="871"/>
      <c r="I344" s="871"/>
      <c r="J344" s="871"/>
      <c r="K344" s="871"/>
      <c r="L344" s="871"/>
      <c r="M344" s="871"/>
      <c r="N344" s="882"/>
      <c r="O344" s="13"/>
      <c r="P344" s="13"/>
      <c r="Q344" s="13"/>
      <c r="R344" s="13"/>
      <c r="S344" s="13"/>
      <c r="T344" s="13"/>
      <c r="U344" s="13"/>
      <c r="V344" s="13"/>
      <c r="W344" s="13"/>
      <c r="X344" s="13"/>
      <c r="Y344" s="13"/>
    </row>
    <row r="345" spans="1:25" x14ac:dyDescent="0.2">
      <c r="A345" s="13"/>
      <c r="B345" s="46"/>
      <c r="C345" s="14"/>
      <c r="D345" s="14"/>
      <c r="E345" s="14"/>
      <c r="F345" s="14"/>
      <c r="G345" s="14"/>
      <c r="H345" s="14"/>
      <c r="I345" s="14"/>
      <c r="J345" s="14"/>
      <c r="K345" s="14"/>
      <c r="L345" s="14"/>
      <c r="M345" s="14"/>
      <c r="N345" s="883"/>
      <c r="O345" s="13"/>
      <c r="P345" s="13"/>
      <c r="Q345" s="13"/>
      <c r="R345" s="13"/>
      <c r="S345" s="13"/>
      <c r="T345" s="13"/>
      <c r="U345" s="13"/>
      <c r="V345" s="13"/>
      <c r="W345" s="13"/>
      <c r="X345" s="13"/>
      <c r="Y345" s="13"/>
    </row>
    <row r="346" spans="1:25" x14ac:dyDescent="0.2">
      <c r="A346" s="13"/>
      <c r="B346" s="46"/>
      <c r="C346" s="14"/>
      <c r="D346" s="14"/>
      <c r="E346" s="14"/>
      <c r="F346" s="14"/>
      <c r="G346" s="14"/>
      <c r="H346" s="14"/>
      <c r="I346" s="14"/>
      <c r="J346" s="14"/>
      <c r="K346" s="14"/>
      <c r="L346" s="14"/>
      <c r="M346" s="14"/>
      <c r="N346" s="883"/>
      <c r="O346" s="13"/>
      <c r="P346" s="13"/>
      <c r="Q346" s="13"/>
      <c r="R346" s="13"/>
      <c r="S346" s="13"/>
      <c r="T346" s="13"/>
      <c r="U346" s="13"/>
      <c r="V346" s="13"/>
      <c r="W346" s="13"/>
      <c r="X346" s="13"/>
      <c r="Y346" s="13"/>
    </row>
    <row r="347" spans="1:25" x14ac:dyDescent="0.2">
      <c r="A347" s="13"/>
      <c r="B347" s="46"/>
      <c r="C347" s="14"/>
      <c r="D347" s="14"/>
      <c r="E347" s="14"/>
      <c r="F347" s="14"/>
      <c r="G347" s="14"/>
      <c r="H347" s="14"/>
      <c r="I347" s="14"/>
      <c r="J347" s="14"/>
      <c r="K347" s="14"/>
      <c r="L347" s="14"/>
      <c r="M347" s="14"/>
      <c r="N347" s="883"/>
      <c r="O347" s="13"/>
      <c r="P347" s="13"/>
      <c r="Q347" s="13"/>
      <c r="R347" s="13"/>
      <c r="S347" s="13"/>
      <c r="T347" s="13"/>
      <c r="U347" s="13"/>
      <c r="V347" s="13"/>
      <c r="W347" s="13"/>
      <c r="X347" s="13"/>
      <c r="Y347" s="13"/>
    </row>
    <row r="348" spans="1:25" x14ac:dyDescent="0.2">
      <c r="A348" s="13"/>
      <c r="B348" s="46"/>
      <c r="C348" s="14"/>
      <c r="D348" s="14"/>
      <c r="E348" s="14"/>
      <c r="F348" s="14"/>
      <c r="G348" s="14"/>
      <c r="H348" s="14"/>
      <c r="I348" s="14"/>
      <c r="J348" s="14"/>
      <c r="K348" s="14"/>
      <c r="L348" s="14"/>
      <c r="M348" s="14"/>
      <c r="N348" s="883"/>
      <c r="O348" s="13"/>
      <c r="P348" s="13"/>
      <c r="Q348" s="13"/>
      <c r="R348" s="13"/>
      <c r="S348" s="13"/>
      <c r="T348" s="13"/>
      <c r="U348" s="13"/>
      <c r="V348" s="13"/>
      <c r="W348" s="13"/>
      <c r="X348" s="13"/>
      <c r="Y348" s="13"/>
    </row>
    <row r="349" spans="1:25" x14ac:dyDescent="0.2">
      <c r="A349" s="13"/>
      <c r="B349" s="46"/>
      <c r="C349" s="14"/>
      <c r="D349" s="14"/>
      <c r="E349" s="14"/>
      <c r="F349" s="14"/>
      <c r="G349" s="14"/>
      <c r="H349" s="14"/>
      <c r="I349" s="14"/>
      <c r="J349" s="14"/>
      <c r="K349" s="14"/>
      <c r="L349" s="14"/>
      <c r="M349" s="14"/>
      <c r="N349" s="883"/>
      <c r="O349" s="13"/>
      <c r="P349" s="13"/>
      <c r="Q349" s="13"/>
      <c r="R349" s="13"/>
      <c r="S349" s="13"/>
      <c r="T349" s="13"/>
      <c r="U349" s="13"/>
      <c r="V349" s="13"/>
      <c r="W349" s="13"/>
      <c r="X349" s="13"/>
      <c r="Y349" s="13"/>
    </row>
    <row r="350" spans="1:25" x14ac:dyDescent="0.2">
      <c r="A350" s="13"/>
      <c r="B350" s="46"/>
      <c r="C350" s="14"/>
      <c r="D350" s="14"/>
      <c r="E350" s="14"/>
      <c r="F350" s="14"/>
      <c r="G350" s="14"/>
      <c r="H350" s="14"/>
      <c r="I350" s="14"/>
      <c r="J350" s="14"/>
      <c r="K350" s="14"/>
      <c r="L350" s="14"/>
      <c r="M350" s="14"/>
      <c r="N350" s="883"/>
      <c r="O350" s="13"/>
      <c r="P350" s="13"/>
      <c r="Q350" s="13"/>
      <c r="R350" s="13"/>
      <c r="S350" s="13"/>
      <c r="T350" s="13"/>
      <c r="U350" s="13"/>
      <c r="V350" s="13"/>
      <c r="W350" s="13"/>
      <c r="X350" s="13"/>
      <c r="Y350" s="13"/>
    </row>
    <row r="351" spans="1:25" x14ac:dyDescent="0.2">
      <c r="A351" s="13"/>
      <c r="B351" s="46"/>
      <c r="C351" s="14"/>
      <c r="D351" s="14"/>
      <c r="E351" s="14"/>
      <c r="F351" s="14"/>
      <c r="G351" s="14"/>
      <c r="H351" s="14"/>
      <c r="I351" s="14"/>
      <c r="J351" s="14"/>
      <c r="K351" s="14"/>
      <c r="L351" s="14"/>
      <c r="M351" s="14"/>
      <c r="N351" s="883"/>
      <c r="O351" s="13"/>
      <c r="P351" s="13"/>
      <c r="Q351" s="13"/>
      <c r="R351" s="13"/>
      <c r="S351" s="13"/>
      <c r="T351" s="13"/>
      <c r="U351" s="13"/>
      <c r="V351" s="13"/>
      <c r="W351" s="13"/>
      <c r="X351" s="13"/>
      <c r="Y351" s="13"/>
    </row>
    <row r="352" spans="1:25" x14ac:dyDescent="0.2">
      <c r="A352" s="13"/>
      <c r="B352" s="46"/>
      <c r="C352" s="14"/>
      <c r="D352" s="14"/>
      <c r="E352" s="14"/>
      <c r="F352" s="14"/>
      <c r="G352" s="14"/>
      <c r="H352" s="14"/>
      <c r="I352" s="14"/>
      <c r="J352" s="14"/>
      <c r="K352" s="14"/>
      <c r="L352" s="14"/>
      <c r="M352" s="14"/>
      <c r="N352" s="883"/>
      <c r="O352" s="13"/>
      <c r="P352" s="13"/>
      <c r="Q352" s="13"/>
      <c r="R352" s="13"/>
      <c r="S352" s="13"/>
      <c r="T352" s="13"/>
      <c r="U352" s="13"/>
      <c r="V352" s="13"/>
      <c r="W352" s="13"/>
      <c r="X352" s="13"/>
      <c r="Y352" s="13"/>
    </row>
    <row r="353" spans="1:25" x14ac:dyDescent="0.2">
      <c r="A353" s="13"/>
      <c r="B353" s="46"/>
      <c r="C353" s="14"/>
      <c r="D353" s="14"/>
      <c r="E353" s="14"/>
      <c r="F353" s="14"/>
      <c r="G353" s="14"/>
      <c r="H353" s="14"/>
      <c r="I353" s="14"/>
      <c r="J353" s="14"/>
      <c r="K353" s="14"/>
      <c r="L353" s="14"/>
      <c r="M353" s="14"/>
      <c r="N353" s="883"/>
      <c r="O353" s="13"/>
      <c r="P353" s="13"/>
      <c r="Q353" s="13"/>
      <c r="R353" s="13"/>
      <c r="S353" s="13"/>
      <c r="T353" s="13"/>
      <c r="U353" s="13"/>
      <c r="V353" s="13"/>
      <c r="W353" s="13"/>
      <c r="X353" s="13"/>
      <c r="Y353" s="13"/>
    </row>
    <row r="354" spans="1:25" x14ac:dyDescent="0.2">
      <c r="A354" s="13"/>
      <c r="B354" s="46"/>
      <c r="C354" s="14"/>
      <c r="D354" s="14"/>
      <c r="E354" s="14"/>
      <c r="F354" s="14"/>
      <c r="G354" s="14"/>
      <c r="H354" s="14"/>
      <c r="I354" s="14"/>
      <c r="J354" s="14"/>
      <c r="K354" s="14"/>
      <c r="L354" s="14"/>
      <c r="M354" s="14"/>
      <c r="N354" s="883"/>
      <c r="O354" s="13"/>
      <c r="P354" s="13"/>
      <c r="Q354" s="13"/>
      <c r="R354" s="13"/>
      <c r="S354" s="13"/>
      <c r="T354" s="13"/>
      <c r="U354" s="13"/>
      <c r="V354" s="13"/>
      <c r="W354" s="13"/>
      <c r="X354" s="13"/>
      <c r="Y354" s="13"/>
    </row>
    <row r="355" spans="1:25" x14ac:dyDescent="0.2">
      <c r="A355" s="13"/>
      <c r="B355" s="46"/>
      <c r="C355" s="14"/>
      <c r="D355" s="14"/>
      <c r="E355" s="14"/>
      <c r="F355" s="14"/>
      <c r="G355" s="14"/>
      <c r="H355" s="14"/>
      <c r="I355" s="14"/>
      <c r="J355" s="14"/>
      <c r="K355" s="14"/>
      <c r="L355" s="14"/>
      <c r="M355" s="14"/>
      <c r="N355" s="883"/>
      <c r="O355" s="13"/>
      <c r="P355" s="13"/>
      <c r="Q355" s="13"/>
      <c r="R355" s="13"/>
      <c r="S355" s="13"/>
      <c r="T355" s="13"/>
      <c r="U355" s="13"/>
      <c r="V355" s="13"/>
      <c r="W355" s="13"/>
      <c r="X355" s="13"/>
      <c r="Y355" s="13"/>
    </row>
    <row r="356" spans="1:25" x14ac:dyDescent="0.2">
      <c r="A356" s="13"/>
      <c r="B356" s="46"/>
      <c r="C356" s="14"/>
      <c r="D356" s="14"/>
      <c r="E356" s="14"/>
      <c r="F356" s="14"/>
      <c r="G356" s="14"/>
      <c r="H356" s="14"/>
      <c r="I356" s="14"/>
      <c r="J356" s="14"/>
      <c r="K356" s="14"/>
      <c r="L356" s="14"/>
      <c r="M356" s="14"/>
      <c r="N356" s="883"/>
      <c r="O356" s="13"/>
      <c r="P356" s="13"/>
      <c r="Q356" s="13"/>
      <c r="R356" s="13"/>
      <c r="S356" s="13"/>
      <c r="T356" s="13"/>
      <c r="U356" s="13"/>
      <c r="V356" s="13"/>
      <c r="W356" s="13"/>
      <c r="X356" s="13"/>
      <c r="Y356" s="13"/>
    </row>
    <row r="357" spans="1:25" x14ac:dyDescent="0.2">
      <c r="A357" s="13"/>
      <c r="B357" s="46"/>
      <c r="C357" s="14"/>
      <c r="D357" s="14"/>
      <c r="E357" s="14"/>
      <c r="F357" s="14"/>
      <c r="G357" s="14"/>
      <c r="H357" s="14"/>
      <c r="I357" s="14"/>
      <c r="J357" s="14"/>
      <c r="K357" s="14"/>
      <c r="L357" s="14"/>
      <c r="M357" s="14"/>
      <c r="N357" s="883"/>
      <c r="O357" s="13"/>
      <c r="P357" s="13"/>
      <c r="Q357" s="13"/>
      <c r="R357" s="13"/>
      <c r="S357" s="13"/>
      <c r="T357" s="13"/>
      <c r="U357" s="13"/>
      <c r="V357" s="13"/>
      <c r="W357" s="13"/>
      <c r="X357" s="13"/>
      <c r="Y357" s="13"/>
    </row>
    <row r="358" spans="1:25" x14ac:dyDescent="0.2">
      <c r="A358" s="13"/>
      <c r="B358" s="46"/>
      <c r="C358" s="14"/>
      <c r="D358" s="14"/>
      <c r="E358" s="14"/>
      <c r="F358" s="14"/>
      <c r="G358" s="14"/>
      <c r="H358" s="14"/>
      <c r="I358" s="14"/>
      <c r="J358" s="14"/>
      <c r="K358" s="14"/>
      <c r="L358" s="14"/>
      <c r="M358" s="14"/>
      <c r="N358" s="883"/>
      <c r="O358" s="13"/>
      <c r="P358" s="13"/>
      <c r="Q358" s="13"/>
      <c r="R358" s="13"/>
      <c r="S358" s="13"/>
      <c r="T358" s="13"/>
      <c r="U358" s="13"/>
      <c r="V358" s="13"/>
      <c r="W358" s="13"/>
      <c r="X358" s="13"/>
      <c r="Y358" s="13"/>
    </row>
    <row r="359" spans="1:25" x14ac:dyDescent="0.2">
      <c r="A359" s="13"/>
      <c r="B359" s="46"/>
      <c r="C359" s="14"/>
      <c r="D359" s="14"/>
      <c r="E359" s="14"/>
      <c r="F359" s="14"/>
      <c r="G359" s="14"/>
      <c r="H359" s="14"/>
      <c r="I359" s="14"/>
      <c r="J359" s="14"/>
      <c r="K359" s="14"/>
      <c r="L359" s="14"/>
      <c r="M359" s="14"/>
      <c r="N359" s="883"/>
      <c r="O359" s="13"/>
      <c r="P359" s="13"/>
      <c r="Q359" s="13"/>
      <c r="R359" s="13"/>
      <c r="S359" s="13"/>
      <c r="T359" s="13"/>
      <c r="U359" s="13"/>
      <c r="V359" s="13"/>
      <c r="W359" s="13"/>
      <c r="X359" s="13"/>
      <c r="Y359" s="13"/>
    </row>
    <row r="360" spans="1:25" x14ac:dyDescent="0.2">
      <c r="A360" s="13"/>
      <c r="B360" s="46"/>
      <c r="C360" s="14"/>
      <c r="D360" s="14"/>
      <c r="E360" s="14"/>
      <c r="F360" s="14"/>
      <c r="G360" s="14"/>
      <c r="H360" s="14"/>
      <c r="I360" s="14"/>
      <c r="J360" s="14"/>
      <c r="K360" s="14"/>
      <c r="L360" s="14"/>
      <c r="M360" s="14"/>
      <c r="N360" s="883"/>
      <c r="O360" s="13"/>
      <c r="P360" s="13"/>
      <c r="Q360" s="13"/>
      <c r="R360" s="13"/>
      <c r="S360" s="13"/>
      <c r="T360" s="13"/>
      <c r="U360" s="13"/>
      <c r="V360" s="13"/>
      <c r="W360" s="13"/>
      <c r="X360" s="13"/>
      <c r="Y360" s="13"/>
    </row>
    <row r="361" spans="1:25" x14ac:dyDescent="0.2">
      <c r="A361" s="13"/>
      <c r="B361" s="46"/>
      <c r="C361" s="14"/>
      <c r="D361" s="14"/>
      <c r="E361" s="14"/>
      <c r="F361" s="14"/>
      <c r="G361" s="14"/>
      <c r="H361" s="14"/>
      <c r="I361" s="14"/>
      <c r="J361" s="14"/>
      <c r="K361" s="14"/>
      <c r="L361" s="14"/>
      <c r="M361" s="14"/>
      <c r="N361" s="883"/>
      <c r="O361" s="13"/>
      <c r="P361" s="13"/>
      <c r="Q361" s="13"/>
      <c r="R361" s="13"/>
      <c r="S361" s="13"/>
      <c r="T361" s="13"/>
      <c r="U361" s="13"/>
      <c r="V361" s="13"/>
      <c r="W361" s="13"/>
      <c r="X361" s="13"/>
      <c r="Y361" s="13"/>
    </row>
    <row r="362" spans="1:25" x14ac:dyDescent="0.2">
      <c r="A362" s="13"/>
      <c r="B362" s="46"/>
      <c r="C362" s="14"/>
      <c r="D362" s="14"/>
      <c r="E362" s="14"/>
      <c r="F362" s="14"/>
      <c r="G362" s="14"/>
      <c r="H362" s="14"/>
      <c r="I362" s="14"/>
      <c r="J362" s="14"/>
      <c r="K362" s="14"/>
      <c r="L362" s="14"/>
      <c r="M362" s="14"/>
      <c r="N362" s="883"/>
      <c r="O362" s="13"/>
      <c r="P362" s="13"/>
      <c r="Q362" s="13"/>
      <c r="R362" s="13"/>
      <c r="S362" s="13"/>
      <c r="T362" s="13"/>
      <c r="U362" s="13"/>
      <c r="V362" s="13"/>
      <c r="W362" s="13"/>
      <c r="X362" s="13"/>
      <c r="Y362" s="13"/>
    </row>
    <row r="363" spans="1:25" x14ac:dyDescent="0.2">
      <c r="A363" s="13"/>
      <c r="B363" s="46"/>
      <c r="C363" s="14"/>
      <c r="D363" s="14"/>
      <c r="E363" s="14"/>
      <c r="F363" s="14"/>
      <c r="G363" s="14"/>
      <c r="H363" s="14"/>
      <c r="I363" s="14"/>
      <c r="J363" s="14"/>
      <c r="K363" s="14"/>
      <c r="L363" s="14"/>
      <c r="M363" s="14"/>
      <c r="N363" s="883"/>
      <c r="O363" s="13"/>
      <c r="P363" s="13"/>
      <c r="Q363" s="13"/>
      <c r="R363" s="13"/>
      <c r="S363" s="13"/>
      <c r="T363" s="13"/>
      <c r="U363" s="13"/>
      <c r="V363" s="13"/>
      <c r="W363" s="13"/>
      <c r="X363" s="13"/>
      <c r="Y363" s="13"/>
    </row>
    <row r="364" spans="1:25" x14ac:dyDescent="0.2">
      <c r="A364" s="13"/>
      <c r="B364" s="46"/>
      <c r="C364" s="14"/>
      <c r="D364" s="14"/>
      <c r="E364" s="14"/>
      <c r="F364" s="14"/>
      <c r="G364" s="14"/>
      <c r="H364" s="14"/>
      <c r="I364" s="14"/>
      <c r="J364" s="14"/>
      <c r="K364" s="14"/>
      <c r="L364" s="14"/>
      <c r="M364" s="14"/>
      <c r="N364" s="883"/>
      <c r="O364" s="13"/>
      <c r="P364" s="13"/>
      <c r="Q364" s="13"/>
      <c r="R364" s="13"/>
      <c r="S364" s="13"/>
      <c r="T364" s="13"/>
      <c r="U364" s="13"/>
      <c r="V364" s="13"/>
      <c r="W364" s="13"/>
      <c r="X364" s="13"/>
      <c r="Y364" s="13"/>
    </row>
    <row r="365" spans="1:25" x14ac:dyDescent="0.2">
      <c r="A365" s="13"/>
      <c r="B365" s="46"/>
      <c r="C365" s="14"/>
      <c r="D365" s="14"/>
      <c r="E365" s="14"/>
      <c r="F365" s="14"/>
      <c r="G365" s="14"/>
      <c r="H365" s="14"/>
      <c r="I365" s="14"/>
      <c r="J365" s="14"/>
      <c r="K365" s="14"/>
      <c r="L365" s="14"/>
      <c r="M365" s="14"/>
      <c r="N365" s="883"/>
      <c r="O365" s="13"/>
      <c r="P365" s="13"/>
      <c r="Q365" s="13"/>
      <c r="R365" s="13"/>
      <c r="S365" s="13"/>
      <c r="T365" s="13"/>
      <c r="U365" s="13"/>
      <c r="V365" s="13"/>
      <c r="W365" s="13"/>
      <c r="X365" s="13"/>
      <c r="Y365" s="13"/>
    </row>
    <row r="366" spans="1:25" x14ac:dyDescent="0.2">
      <c r="A366" s="13"/>
      <c r="B366" s="46"/>
      <c r="C366" s="14"/>
      <c r="D366" s="14"/>
      <c r="E366" s="14"/>
      <c r="F366" s="14"/>
      <c r="G366" s="14"/>
      <c r="H366" s="14"/>
      <c r="I366" s="14"/>
      <c r="J366" s="14"/>
      <c r="K366" s="14"/>
      <c r="L366" s="14"/>
      <c r="M366" s="14"/>
      <c r="N366" s="883"/>
      <c r="O366" s="13"/>
      <c r="P366" s="13"/>
      <c r="Q366" s="13"/>
      <c r="R366" s="13"/>
      <c r="S366" s="13"/>
      <c r="T366" s="13"/>
      <c r="U366" s="13"/>
      <c r="V366" s="13"/>
      <c r="W366" s="13"/>
      <c r="X366" s="13"/>
      <c r="Y366" s="13"/>
    </row>
    <row r="367" spans="1:25" x14ac:dyDescent="0.2">
      <c r="A367" s="13"/>
      <c r="B367" s="46"/>
      <c r="C367" s="14"/>
      <c r="D367" s="14"/>
      <c r="E367" s="14"/>
      <c r="F367" s="14"/>
      <c r="G367" s="14"/>
      <c r="H367" s="14"/>
      <c r="I367" s="14"/>
      <c r="J367" s="14"/>
      <c r="K367" s="14"/>
      <c r="L367" s="14"/>
      <c r="M367" s="14"/>
      <c r="N367" s="883"/>
      <c r="O367" s="13"/>
      <c r="P367" s="13"/>
      <c r="Q367" s="13"/>
      <c r="R367" s="13"/>
      <c r="S367" s="13"/>
      <c r="T367" s="13"/>
      <c r="U367" s="13"/>
      <c r="V367" s="13"/>
      <c r="W367" s="13"/>
      <c r="X367" s="13"/>
      <c r="Y367" s="13"/>
    </row>
    <row r="368" spans="1:25" x14ac:dyDescent="0.2">
      <c r="A368" s="13"/>
      <c r="B368" s="46"/>
      <c r="C368" s="14"/>
      <c r="D368" s="14"/>
      <c r="E368" s="14"/>
      <c r="F368" s="14"/>
      <c r="G368" s="14"/>
      <c r="H368" s="14"/>
      <c r="I368" s="14"/>
      <c r="J368" s="14"/>
      <c r="K368" s="14"/>
      <c r="L368" s="14"/>
      <c r="M368" s="14"/>
      <c r="N368" s="883"/>
      <c r="O368" s="13"/>
      <c r="P368" s="13"/>
      <c r="Q368" s="13"/>
      <c r="R368" s="13"/>
      <c r="S368" s="13"/>
      <c r="T368" s="13"/>
      <c r="U368" s="13"/>
      <c r="V368" s="13"/>
      <c r="W368" s="13"/>
      <c r="X368" s="13"/>
      <c r="Y368" s="13"/>
    </row>
    <row r="369" spans="1:25" x14ac:dyDescent="0.2">
      <c r="A369" s="13"/>
      <c r="B369" s="46"/>
      <c r="C369" s="14"/>
      <c r="D369" s="14"/>
      <c r="E369" s="14"/>
      <c r="F369" s="14"/>
      <c r="G369" s="14"/>
      <c r="H369" s="14"/>
      <c r="I369" s="14"/>
      <c r="J369" s="14"/>
      <c r="K369" s="14"/>
      <c r="L369" s="14"/>
      <c r="M369" s="14"/>
      <c r="N369" s="883"/>
      <c r="O369" s="13"/>
      <c r="P369" s="13"/>
      <c r="Q369" s="13"/>
      <c r="R369" s="13"/>
      <c r="S369" s="13"/>
      <c r="T369" s="13"/>
      <c r="U369" s="13"/>
      <c r="V369" s="13"/>
      <c r="W369" s="13"/>
      <c r="X369" s="13"/>
      <c r="Y369" s="13"/>
    </row>
    <row r="370" spans="1:25" x14ac:dyDescent="0.2">
      <c r="A370" s="13"/>
      <c r="B370" s="1872"/>
      <c r="C370" s="14"/>
      <c r="D370" s="14"/>
      <c r="E370" s="14"/>
      <c r="F370" s="14"/>
      <c r="G370" s="14"/>
      <c r="H370" s="14"/>
      <c r="I370" s="14"/>
      <c r="J370" s="14"/>
      <c r="K370" s="14"/>
      <c r="L370" s="14"/>
      <c r="M370" s="14"/>
      <c r="N370" s="883"/>
      <c r="O370" s="13"/>
      <c r="P370" s="13"/>
      <c r="Q370" s="13"/>
      <c r="R370" s="13"/>
      <c r="S370" s="13"/>
      <c r="T370" s="13"/>
      <c r="U370" s="13"/>
      <c r="V370" s="13"/>
      <c r="W370" s="13"/>
      <c r="X370" s="13"/>
      <c r="Y370" s="13"/>
    </row>
    <row r="371" spans="1:25" x14ac:dyDescent="0.2">
      <c r="A371" s="13"/>
      <c r="B371" s="46"/>
      <c r="C371" s="14"/>
      <c r="D371" s="14"/>
      <c r="E371" s="14"/>
      <c r="F371" s="14"/>
      <c r="G371" s="14"/>
      <c r="H371" s="14"/>
      <c r="I371" s="14"/>
      <c r="J371" s="14"/>
      <c r="K371" s="14"/>
      <c r="L371" s="14"/>
      <c r="M371" s="14"/>
      <c r="N371" s="883"/>
      <c r="O371" s="13"/>
      <c r="P371" s="13"/>
      <c r="Q371" s="13"/>
      <c r="R371" s="13"/>
      <c r="S371" s="13"/>
      <c r="T371" s="13"/>
      <c r="U371" s="13"/>
      <c r="V371" s="13"/>
      <c r="W371" s="13"/>
      <c r="X371" s="13"/>
      <c r="Y371" s="13"/>
    </row>
    <row r="372" spans="1:25" ht="16" thickBot="1" x14ac:dyDescent="0.25">
      <c r="A372" s="13"/>
      <c r="B372" s="1795"/>
      <c r="C372" s="881"/>
      <c r="D372" s="881"/>
      <c r="E372" s="881"/>
      <c r="F372" s="881"/>
      <c r="G372" s="881"/>
      <c r="H372" s="881"/>
      <c r="I372" s="881"/>
      <c r="J372" s="881"/>
      <c r="K372" s="881"/>
      <c r="L372" s="881"/>
      <c r="M372" s="881"/>
      <c r="N372" s="889"/>
      <c r="O372" s="13"/>
      <c r="P372" s="13"/>
      <c r="Q372" s="13"/>
      <c r="R372" s="13"/>
      <c r="S372" s="13"/>
      <c r="T372" s="13"/>
      <c r="U372" s="13"/>
      <c r="V372" s="13"/>
      <c r="W372" s="13"/>
      <c r="X372" s="13"/>
      <c r="Y372" s="13"/>
    </row>
    <row r="373" spans="1:25" x14ac:dyDescent="0.2">
      <c r="A373" s="13"/>
      <c r="B373" s="1861"/>
      <c r="C373" s="871"/>
      <c r="D373" s="871"/>
      <c r="E373" s="871"/>
      <c r="F373" s="871"/>
      <c r="G373" s="871"/>
      <c r="H373" s="871"/>
      <c r="I373" s="871"/>
      <c r="J373" s="871"/>
      <c r="K373" s="871"/>
      <c r="L373" s="871"/>
      <c r="M373" s="871"/>
      <c r="N373" s="882"/>
      <c r="O373" s="13"/>
      <c r="P373" s="13"/>
      <c r="Q373" s="13"/>
      <c r="R373" s="13"/>
      <c r="S373" s="13"/>
      <c r="T373" s="13"/>
      <c r="U373" s="13"/>
      <c r="V373" s="13"/>
      <c r="W373" s="13"/>
      <c r="X373" s="13"/>
      <c r="Y373" s="13"/>
    </row>
    <row r="374" spans="1:25" x14ac:dyDescent="0.2">
      <c r="A374" s="13"/>
      <c r="B374" s="46"/>
      <c r="C374" s="14"/>
      <c r="D374" s="14"/>
      <c r="E374" s="14"/>
      <c r="F374" s="14"/>
      <c r="G374" s="14"/>
      <c r="H374" s="14"/>
      <c r="I374" s="14"/>
      <c r="J374" s="14"/>
      <c r="K374" s="14"/>
      <c r="L374" s="14"/>
      <c r="M374" s="14"/>
      <c r="N374" s="883"/>
      <c r="O374" s="13"/>
      <c r="P374" s="13"/>
      <c r="Q374" s="13"/>
      <c r="R374" s="13"/>
      <c r="S374" s="13"/>
      <c r="T374" s="13"/>
      <c r="U374" s="13"/>
      <c r="V374" s="13"/>
      <c r="W374" s="13"/>
      <c r="X374" s="13"/>
      <c r="Y374" s="13"/>
    </row>
    <row r="375" spans="1:25" x14ac:dyDescent="0.2">
      <c r="A375" s="13"/>
      <c r="B375" s="46"/>
      <c r="C375" s="14"/>
      <c r="D375" s="14"/>
      <c r="E375" s="14"/>
      <c r="F375" s="14"/>
      <c r="G375" s="14"/>
      <c r="H375" s="14"/>
      <c r="I375" s="14"/>
      <c r="J375" s="14"/>
      <c r="K375" s="14"/>
      <c r="L375" s="14"/>
      <c r="M375" s="14"/>
      <c r="N375" s="883"/>
      <c r="O375" s="13"/>
      <c r="P375" s="13"/>
      <c r="Q375" s="13"/>
      <c r="R375" s="13"/>
      <c r="S375" s="13"/>
      <c r="T375" s="13"/>
      <c r="U375" s="13"/>
      <c r="V375" s="13"/>
      <c r="W375" s="13"/>
      <c r="X375" s="13"/>
      <c r="Y375" s="13"/>
    </row>
    <row r="376" spans="1:25" x14ac:dyDescent="0.2">
      <c r="A376" s="13"/>
      <c r="B376" s="46"/>
      <c r="C376" s="14"/>
      <c r="D376" s="14"/>
      <c r="E376" s="14"/>
      <c r="F376" s="14"/>
      <c r="G376" s="14"/>
      <c r="H376" s="14"/>
      <c r="I376" s="14"/>
      <c r="J376" s="14"/>
      <c r="K376" s="14"/>
      <c r="L376" s="14"/>
      <c r="M376" s="14"/>
      <c r="N376" s="883"/>
      <c r="O376" s="13"/>
      <c r="P376" s="13"/>
      <c r="Q376" s="13"/>
      <c r="R376" s="13"/>
      <c r="S376" s="13"/>
      <c r="T376" s="13"/>
      <c r="U376" s="13"/>
      <c r="V376" s="13"/>
      <c r="W376" s="13"/>
      <c r="X376" s="13"/>
      <c r="Y376" s="13"/>
    </row>
    <row r="377" spans="1:25" x14ac:dyDescent="0.2">
      <c r="A377" s="13"/>
      <c r="B377" s="46"/>
      <c r="C377" s="14"/>
      <c r="D377" s="14"/>
      <c r="E377" s="14"/>
      <c r="F377" s="14"/>
      <c r="G377" s="14"/>
      <c r="H377" s="14"/>
      <c r="I377" s="14"/>
      <c r="J377" s="14"/>
      <c r="K377" s="14"/>
      <c r="L377" s="14"/>
      <c r="M377" s="14"/>
      <c r="N377" s="883"/>
      <c r="O377" s="13"/>
      <c r="P377" s="13"/>
      <c r="Q377" s="13"/>
      <c r="R377" s="13"/>
      <c r="S377" s="13"/>
      <c r="T377" s="13"/>
      <c r="U377" s="13"/>
      <c r="V377" s="13"/>
      <c r="W377" s="13"/>
      <c r="X377" s="13"/>
      <c r="Y377" s="13"/>
    </row>
    <row r="378" spans="1:25" x14ac:dyDescent="0.2">
      <c r="A378" s="13"/>
      <c r="B378" s="46"/>
      <c r="C378" s="14"/>
      <c r="D378" s="14"/>
      <c r="E378" s="14"/>
      <c r="F378" s="14"/>
      <c r="G378" s="14"/>
      <c r="H378" s="14"/>
      <c r="I378" s="14"/>
      <c r="J378" s="14"/>
      <c r="K378" s="14"/>
      <c r="L378" s="14"/>
      <c r="M378" s="14"/>
      <c r="N378" s="883"/>
      <c r="O378" s="13"/>
      <c r="P378" s="13"/>
      <c r="Q378" s="13"/>
      <c r="R378" s="13"/>
      <c r="S378" s="13"/>
      <c r="T378" s="13"/>
      <c r="U378" s="13"/>
      <c r="V378" s="13"/>
      <c r="W378" s="13"/>
      <c r="X378" s="13"/>
      <c r="Y378" s="13"/>
    </row>
    <row r="379" spans="1:25" x14ac:dyDescent="0.2">
      <c r="A379" s="13"/>
      <c r="B379" s="46"/>
      <c r="C379" s="14"/>
      <c r="D379" s="14"/>
      <c r="E379" s="14"/>
      <c r="F379" s="14"/>
      <c r="G379" s="14"/>
      <c r="H379" s="14"/>
      <c r="I379" s="14"/>
      <c r="J379" s="14"/>
      <c r="K379" s="14"/>
      <c r="L379" s="14"/>
      <c r="M379" s="14"/>
      <c r="N379" s="883"/>
      <c r="O379" s="13"/>
      <c r="P379" s="13"/>
      <c r="Q379" s="13"/>
      <c r="R379" s="13"/>
      <c r="S379" s="13"/>
      <c r="T379" s="13"/>
      <c r="U379" s="13"/>
      <c r="V379" s="13"/>
      <c r="W379" s="13"/>
      <c r="X379" s="13"/>
      <c r="Y379" s="13"/>
    </row>
    <row r="380" spans="1:25" x14ac:dyDescent="0.2">
      <c r="A380" s="13"/>
      <c r="B380" s="46"/>
      <c r="C380" s="14"/>
      <c r="D380" s="14"/>
      <c r="E380" s="14"/>
      <c r="F380" s="14"/>
      <c r="G380" s="14"/>
      <c r="H380" s="14"/>
      <c r="I380" s="14"/>
      <c r="J380" s="14"/>
      <c r="K380" s="14"/>
      <c r="L380" s="14"/>
      <c r="M380" s="14"/>
      <c r="N380" s="883"/>
      <c r="O380" s="13"/>
      <c r="P380" s="13"/>
      <c r="Q380" s="13"/>
      <c r="R380" s="13"/>
      <c r="S380" s="13"/>
      <c r="T380" s="13"/>
      <c r="U380" s="13"/>
      <c r="V380" s="13"/>
      <c r="W380" s="13"/>
      <c r="X380" s="13"/>
      <c r="Y380" s="13"/>
    </row>
    <row r="381" spans="1:25" x14ac:dyDescent="0.2">
      <c r="A381" s="13"/>
      <c r="B381" s="46"/>
      <c r="C381" s="14"/>
      <c r="D381" s="14"/>
      <c r="E381" s="14"/>
      <c r="F381" s="14"/>
      <c r="G381" s="14"/>
      <c r="H381" s="14"/>
      <c r="I381" s="14"/>
      <c r="J381" s="14"/>
      <c r="K381" s="14"/>
      <c r="L381" s="14"/>
      <c r="M381" s="14"/>
      <c r="N381" s="883"/>
      <c r="O381" s="13"/>
      <c r="P381" s="13"/>
      <c r="Q381" s="13"/>
      <c r="R381" s="13"/>
      <c r="S381" s="13"/>
      <c r="T381" s="13"/>
      <c r="U381" s="13"/>
      <c r="V381" s="13"/>
      <c r="W381" s="13"/>
      <c r="X381" s="13"/>
      <c r="Y381" s="13"/>
    </row>
    <row r="382" spans="1:25" x14ac:dyDescent="0.2">
      <c r="A382" s="13"/>
      <c r="B382" s="46"/>
      <c r="C382" s="14"/>
      <c r="D382" s="14"/>
      <c r="E382" s="14"/>
      <c r="F382" s="14"/>
      <c r="G382" s="14"/>
      <c r="H382" s="14"/>
      <c r="I382" s="14"/>
      <c r="J382" s="14"/>
      <c r="K382" s="14"/>
      <c r="L382" s="14"/>
      <c r="M382" s="14"/>
      <c r="N382" s="883"/>
      <c r="O382" s="13"/>
      <c r="P382" s="13"/>
      <c r="Q382" s="13"/>
      <c r="R382" s="13"/>
      <c r="S382" s="13"/>
      <c r="T382" s="13"/>
      <c r="U382" s="13"/>
      <c r="V382" s="13"/>
      <c r="W382" s="13"/>
      <c r="X382" s="13"/>
      <c r="Y382" s="13"/>
    </row>
    <row r="383" spans="1:25" x14ac:dyDescent="0.2">
      <c r="A383" s="13"/>
      <c r="B383" s="46"/>
      <c r="C383" s="14"/>
      <c r="D383" s="14"/>
      <c r="E383" s="14"/>
      <c r="F383" s="14"/>
      <c r="G383" s="14"/>
      <c r="H383" s="14"/>
      <c r="I383" s="14"/>
      <c r="J383" s="14"/>
      <c r="K383" s="14"/>
      <c r="L383" s="14"/>
      <c r="M383" s="14"/>
      <c r="N383" s="883"/>
      <c r="O383" s="13"/>
      <c r="P383" s="13"/>
      <c r="Q383" s="13"/>
      <c r="R383" s="13"/>
      <c r="S383" s="13"/>
      <c r="T383" s="13"/>
      <c r="U383" s="13"/>
      <c r="V383" s="13"/>
      <c r="W383" s="13"/>
      <c r="X383" s="13"/>
      <c r="Y383" s="13"/>
    </row>
    <row r="384" spans="1:25" x14ac:dyDescent="0.2">
      <c r="A384" s="13"/>
      <c r="B384" s="46"/>
      <c r="C384" s="14"/>
      <c r="D384" s="14"/>
      <c r="E384" s="14"/>
      <c r="F384" s="14"/>
      <c r="G384" s="14"/>
      <c r="H384" s="14"/>
      <c r="I384" s="14"/>
      <c r="J384" s="14"/>
      <c r="K384" s="14"/>
      <c r="L384" s="14"/>
      <c r="M384" s="14"/>
      <c r="N384" s="883"/>
      <c r="O384" s="13"/>
      <c r="P384" s="13"/>
      <c r="Q384" s="13"/>
      <c r="R384" s="13"/>
      <c r="S384" s="13"/>
      <c r="T384" s="13"/>
      <c r="U384" s="13"/>
      <c r="V384" s="13"/>
      <c r="W384" s="13"/>
      <c r="X384" s="13"/>
      <c r="Y384" s="13"/>
    </row>
    <row r="385" spans="1:25" x14ac:dyDescent="0.2">
      <c r="A385" s="13"/>
      <c r="B385" s="46"/>
      <c r="C385" s="14"/>
      <c r="D385" s="14"/>
      <c r="E385" s="14"/>
      <c r="F385" s="14"/>
      <c r="G385" s="14"/>
      <c r="H385" s="14"/>
      <c r="I385" s="14"/>
      <c r="J385" s="14"/>
      <c r="K385" s="14"/>
      <c r="L385" s="14"/>
      <c r="M385" s="14"/>
      <c r="N385" s="883"/>
      <c r="O385" s="13"/>
      <c r="P385" s="13"/>
      <c r="Q385" s="13"/>
      <c r="R385" s="13"/>
      <c r="S385" s="13"/>
      <c r="T385" s="13"/>
      <c r="U385" s="13"/>
      <c r="V385" s="13"/>
      <c r="W385" s="13"/>
      <c r="X385" s="13"/>
      <c r="Y385" s="13"/>
    </row>
    <row r="386" spans="1:25" x14ac:dyDescent="0.2">
      <c r="A386" s="13"/>
      <c r="B386" s="46"/>
      <c r="C386" s="14"/>
      <c r="D386" s="14"/>
      <c r="E386" s="14"/>
      <c r="F386" s="14"/>
      <c r="G386" s="14"/>
      <c r="H386" s="14"/>
      <c r="I386" s="14"/>
      <c r="J386" s="14"/>
      <c r="K386" s="14"/>
      <c r="L386" s="14"/>
      <c r="M386" s="14"/>
      <c r="N386" s="883"/>
      <c r="O386" s="13"/>
      <c r="P386" s="13"/>
      <c r="Q386" s="13"/>
      <c r="R386" s="13"/>
      <c r="S386" s="13"/>
      <c r="T386" s="13"/>
      <c r="U386" s="13"/>
      <c r="V386" s="13"/>
      <c r="W386" s="13"/>
      <c r="X386" s="13"/>
      <c r="Y386" s="13"/>
    </row>
    <row r="387" spans="1:25" x14ac:dyDescent="0.2">
      <c r="A387" s="13"/>
      <c r="B387" s="46"/>
      <c r="C387" s="14"/>
      <c r="D387" s="14"/>
      <c r="E387" s="14"/>
      <c r="F387" s="14"/>
      <c r="G387" s="14"/>
      <c r="H387" s="14"/>
      <c r="I387" s="14"/>
      <c r="J387" s="14"/>
      <c r="K387" s="14"/>
      <c r="L387" s="14"/>
      <c r="M387" s="14"/>
      <c r="N387" s="883"/>
      <c r="O387" s="13"/>
      <c r="P387" s="13"/>
      <c r="Q387" s="13"/>
      <c r="R387" s="13"/>
      <c r="S387" s="13"/>
      <c r="T387" s="13"/>
      <c r="U387" s="13"/>
      <c r="V387" s="13"/>
      <c r="W387" s="13"/>
      <c r="X387" s="13"/>
      <c r="Y387" s="13"/>
    </row>
    <row r="388" spans="1:25" x14ac:dyDescent="0.2">
      <c r="A388" s="13"/>
      <c r="B388" s="46"/>
      <c r="C388" s="14"/>
      <c r="D388" s="14"/>
      <c r="E388" s="14"/>
      <c r="F388" s="14"/>
      <c r="G388" s="14"/>
      <c r="H388" s="14"/>
      <c r="I388" s="14"/>
      <c r="J388" s="14"/>
      <c r="K388" s="14"/>
      <c r="L388" s="14"/>
      <c r="M388" s="14"/>
      <c r="N388" s="883"/>
      <c r="O388" s="13"/>
      <c r="P388" s="13"/>
      <c r="Q388" s="13"/>
      <c r="R388" s="13"/>
      <c r="S388" s="13"/>
      <c r="T388" s="13"/>
      <c r="U388" s="13"/>
      <c r="V388" s="13"/>
      <c r="W388" s="13"/>
      <c r="X388" s="13"/>
      <c r="Y388" s="13"/>
    </row>
    <row r="389" spans="1:25" x14ac:dyDescent="0.2">
      <c r="A389" s="13"/>
      <c r="B389" s="46"/>
      <c r="C389" s="14"/>
      <c r="D389" s="14"/>
      <c r="E389" s="14"/>
      <c r="F389" s="14"/>
      <c r="G389" s="14"/>
      <c r="H389" s="14"/>
      <c r="I389" s="14"/>
      <c r="J389" s="14"/>
      <c r="K389" s="14"/>
      <c r="L389" s="14"/>
      <c r="M389" s="14"/>
      <c r="N389" s="883"/>
      <c r="O389" s="13"/>
      <c r="P389" s="13"/>
      <c r="Q389" s="13"/>
      <c r="R389" s="13"/>
      <c r="S389" s="13"/>
      <c r="T389" s="13"/>
      <c r="U389" s="13"/>
      <c r="V389" s="13"/>
      <c r="W389" s="13"/>
      <c r="X389" s="13"/>
      <c r="Y389" s="13"/>
    </row>
    <row r="390" spans="1:25" x14ac:dyDescent="0.2">
      <c r="A390" s="13"/>
      <c r="B390" s="46"/>
      <c r="C390" s="14"/>
      <c r="D390" s="14"/>
      <c r="E390" s="14"/>
      <c r="F390" s="14"/>
      <c r="G390" s="14"/>
      <c r="H390" s="14"/>
      <c r="I390" s="14"/>
      <c r="J390" s="14"/>
      <c r="K390" s="14"/>
      <c r="L390" s="14"/>
      <c r="M390" s="14"/>
      <c r="N390" s="883"/>
      <c r="O390" s="13"/>
      <c r="P390" s="13"/>
      <c r="Q390" s="13"/>
      <c r="R390" s="13"/>
      <c r="S390" s="13"/>
      <c r="T390" s="13"/>
      <c r="U390" s="13"/>
      <c r="V390" s="13"/>
      <c r="W390" s="13"/>
      <c r="X390" s="13"/>
      <c r="Y390" s="13"/>
    </row>
    <row r="391" spans="1:25" x14ac:dyDescent="0.2">
      <c r="A391" s="13"/>
      <c r="B391" s="46"/>
      <c r="C391" s="14"/>
      <c r="D391" s="14"/>
      <c r="E391" s="14"/>
      <c r="F391" s="14"/>
      <c r="G391" s="14"/>
      <c r="H391" s="14"/>
      <c r="I391" s="14"/>
      <c r="J391" s="14"/>
      <c r="K391" s="14"/>
      <c r="L391" s="14"/>
      <c r="M391" s="14"/>
      <c r="N391" s="883"/>
      <c r="O391" s="13"/>
      <c r="P391" s="13"/>
      <c r="Q391" s="13"/>
      <c r="R391" s="13"/>
      <c r="S391" s="13"/>
      <c r="T391" s="13"/>
      <c r="U391" s="13"/>
      <c r="V391" s="13"/>
      <c r="W391" s="13"/>
      <c r="X391" s="13"/>
      <c r="Y391" s="13"/>
    </row>
    <row r="392" spans="1:25" x14ac:dyDescent="0.2">
      <c r="A392" s="13"/>
      <c r="B392" s="46"/>
      <c r="C392" s="14"/>
      <c r="D392" s="14"/>
      <c r="E392" s="14"/>
      <c r="F392" s="14"/>
      <c r="G392" s="14"/>
      <c r="H392" s="14"/>
      <c r="I392" s="14"/>
      <c r="J392" s="14"/>
      <c r="K392" s="14"/>
      <c r="L392" s="14"/>
      <c r="M392" s="14"/>
      <c r="N392" s="883"/>
      <c r="O392" s="13"/>
      <c r="P392" s="13"/>
      <c r="Q392" s="13"/>
      <c r="R392" s="13"/>
      <c r="S392" s="13"/>
      <c r="T392" s="13"/>
      <c r="U392" s="13"/>
      <c r="V392" s="13"/>
      <c r="W392" s="13"/>
      <c r="X392" s="13"/>
      <c r="Y392" s="13"/>
    </row>
    <row r="393" spans="1:25" x14ac:dyDescent="0.2">
      <c r="A393" s="13"/>
      <c r="B393" s="46"/>
      <c r="C393" s="14"/>
      <c r="D393" s="14"/>
      <c r="E393" s="14"/>
      <c r="F393" s="14"/>
      <c r="G393" s="14"/>
      <c r="H393" s="14"/>
      <c r="I393" s="14"/>
      <c r="J393" s="14"/>
      <c r="K393" s="14"/>
      <c r="L393" s="14"/>
      <c r="M393" s="14"/>
      <c r="N393" s="883"/>
      <c r="O393" s="13"/>
      <c r="P393" s="13"/>
      <c r="Q393" s="13"/>
      <c r="R393" s="13"/>
      <c r="S393" s="13"/>
      <c r="T393" s="13"/>
      <c r="U393" s="13"/>
      <c r="V393" s="13"/>
      <c r="W393" s="13"/>
      <c r="X393" s="13"/>
      <c r="Y393" s="13"/>
    </row>
    <row r="394" spans="1:25" x14ac:dyDescent="0.2">
      <c r="A394" s="13"/>
      <c r="B394" s="46"/>
      <c r="C394" s="14"/>
      <c r="D394" s="14"/>
      <c r="E394" s="14"/>
      <c r="F394" s="14"/>
      <c r="G394" s="14"/>
      <c r="H394" s="14"/>
      <c r="I394" s="14"/>
      <c r="J394" s="14"/>
      <c r="K394" s="14"/>
      <c r="L394" s="14"/>
      <c r="M394" s="14"/>
      <c r="N394" s="883"/>
      <c r="O394" s="13"/>
      <c r="P394" s="13"/>
      <c r="Q394" s="13"/>
      <c r="R394" s="13"/>
      <c r="S394" s="13"/>
      <c r="T394" s="13"/>
      <c r="U394" s="13"/>
      <c r="V394" s="13"/>
      <c r="W394" s="13"/>
      <c r="X394" s="13"/>
      <c r="Y394" s="13"/>
    </row>
    <row r="395" spans="1:25" x14ac:dyDescent="0.2">
      <c r="A395" s="13"/>
      <c r="B395" s="46"/>
      <c r="C395" s="14"/>
      <c r="D395" s="14"/>
      <c r="E395" s="14"/>
      <c r="F395" s="14"/>
      <c r="G395" s="14"/>
      <c r="H395" s="14"/>
      <c r="I395" s="14"/>
      <c r="J395" s="14"/>
      <c r="K395" s="14"/>
      <c r="L395" s="14"/>
      <c r="M395" s="14"/>
      <c r="N395" s="883"/>
      <c r="O395" s="13"/>
      <c r="P395" s="13"/>
      <c r="Q395" s="13"/>
      <c r="R395" s="13"/>
      <c r="S395" s="13"/>
      <c r="T395" s="13"/>
      <c r="U395" s="13"/>
      <c r="V395" s="13"/>
      <c r="W395" s="13"/>
      <c r="X395" s="13"/>
      <c r="Y395" s="13"/>
    </row>
    <row r="396" spans="1:25" x14ac:dyDescent="0.2">
      <c r="A396" s="13"/>
      <c r="B396" s="46"/>
      <c r="C396" s="14"/>
      <c r="D396" s="14"/>
      <c r="E396" s="14"/>
      <c r="F396" s="14"/>
      <c r="G396" s="14"/>
      <c r="H396" s="14"/>
      <c r="I396" s="14"/>
      <c r="J396" s="14"/>
      <c r="K396" s="14"/>
      <c r="L396" s="14"/>
      <c r="M396" s="14"/>
      <c r="N396" s="883"/>
      <c r="O396" s="13"/>
      <c r="P396" s="13"/>
      <c r="Q396" s="13"/>
      <c r="R396" s="13"/>
      <c r="S396" s="13"/>
      <c r="T396" s="13"/>
      <c r="U396" s="13"/>
      <c r="V396" s="13"/>
      <c r="W396" s="13"/>
      <c r="X396" s="13"/>
      <c r="Y396" s="13"/>
    </row>
    <row r="397" spans="1:25" x14ac:dyDescent="0.2">
      <c r="A397" s="13"/>
      <c r="B397" s="46"/>
      <c r="C397" s="14"/>
      <c r="D397" s="14"/>
      <c r="E397" s="1884" t="s">
        <v>632</v>
      </c>
      <c r="F397" s="14"/>
      <c r="G397" s="14"/>
      <c r="H397" s="14"/>
      <c r="I397" s="14"/>
      <c r="J397" s="14"/>
      <c r="K397" s="14"/>
      <c r="L397" s="14"/>
      <c r="M397" s="14"/>
      <c r="N397" s="883"/>
      <c r="O397" s="13"/>
      <c r="P397" s="13"/>
      <c r="Q397" s="13"/>
      <c r="R397" s="13"/>
      <c r="S397" s="13"/>
      <c r="T397" s="13"/>
      <c r="U397" s="13"/>
      <c r="V397" s="13"/>
      <c r="W397" s="13"/>
      <c r="X397" s="13"/>
      <c r="Y397" s="13"/>
    </row>
    <row r="398" spans="1:25" x14ac:dyDescent="0.2">
      <c r="A398" s="13"/>
      <c r="B398" s="46"/>
      <c r="C398" s="14"/>
      <c r="D398" s="14"/>
      <c r="E398" s="14"/>
      <c r="F398" s="14"/>
      <c r="G398" s="14"/>
      <c r="H398" s="14"/>
      <c r="I398" s="14"/>
      <c r="J398" s="14"/>
      <c r="K398" s="14"/>
      <c r="L398" s="14"/>
      <c r="M398" s="14"/>
      <c r="N398" s="883"/>
      <c r="O398" s="13"/>
      <c r="P398" s="13"/>
      <c r="Q398" s="13"/>
      <c r="R398" s="13"/>
      <c r="S398" s="13"/>
      <c r="T398" s="13"/>
      <c r="U398" s="13"/>
      <c r="V398" s="13"/>
      <c r="W398" s="13"/>
      <c r="X398" s="13"/>
      <c r="Y398" s="13"/>
    </row>
    <row r="399" spans="1:25" x14ac:dyDescent="0.2">
      <c r="A399" s="13"/>
      <c r="B399" s="46"/>
      <c r="C399" s="14"/>
      <c r="D399" s="14"/>
      <c r="E399" s="14"/>
      <c r="F399" s="14"/>
      <c r="G399" s="14"/>
      <c r="H399" s="14"/>
      <c r="I399" s="14"/>
      <c r="J399" s="14"/>
      <c r="K399" s="14"/>
      <c r="L399" s="14"/>
      <c r="M399" s="14"/>
      <c r="N399" s="883"/>
      <c r="O399" s="13"/>
      <c r="P399" s="13"/>
      <c r="Q399" s="13"/>
      <c r="R399" s="13"/>
      <c r="S399" s="13"/>
      <c r="T399" s="13"/>
      <c r="U399" s="13"/>
      <c r="V399" s="13"/>
      <c r="W399" s="13"/>
      <c r="X399" s="13"/>
      <c r="Y399" s="13"/>
    </row>
    <row r="400" spans="1:25" ht="16" thickBot="1" x14ac:dyDescent="0.25">
      <c r="A400" s="13"/>
      <c r="B400" s="1795"/>
      <c r="C400" s="881"/>
      <c r="D400" s="881"/>
      <c r="E400" s="881"/>
      <c r="F400" s="881"/>
      <c r="G400" s="881"/>
      <c r="H400" s="881"/>
      <c r="I400" s="881"/>
      <c r="J400" s="881"/>
      <c r="K400" s="881"/>
      <c r="L400" s="881"/>
      <c r="M400" s="881"/>
      <c r="N400" s="889"/>
      <c r="O400" s="13"/>
      <c r="P400" s="13"/>
      <c r="Q400" s="13"/>
      <c r="R400" s="13"/>
      <c r="S400" s="13"/>
      <c r="T400" s="13"/>
      <c r="U400" s="13"/>
      <c r="V400" s="13"/>
      <c r="W400" s="13"/>
      <c r="X400" s="13"/>
      <c r="Y400" s="13"/>
    </row>
    <row r="401" spans="1:25" x14ac:dyDescent="0.2">
      <c r="A401" s="13"/>
      <c r="B401" s="1861"/>
      <c r="C401" s="871"/>
      <c r="D401" s="871"/>
      <c r="E401" s="871"/>
      <c r="F401" s="871"/>
      <c r="G401" s="871"/>
      <c r="H401" s="871"/>
      <c r="I401" s="871"/>
      <c r="J401" s="871"/>
      <c r="K401" s="871"/>
      <c r="L401" s="871"/>
      <c r="M401" s="871"/>
      <c r="N401" s="882"/>
      <c r="O401" s="13"/>
      <c r="P401" s="13"/>
      <c r="Q401" s="13"/>
      <c r="R401" s="13"/>
      <c r="S401" s="13"/>
      <c r="T401" s="13"/>
      <c r="U401" s="13"/>
      <c r="V401" s="13"/>
      <c r="W401" s="13"/>
      <c r="X401" s="13"/>
      <c r="Y401" s="13"/>
    </row>
    <row r="402" spans="1:25" x14ac:dyDescent="0.2">
      <c r="A402" s="13"/>
      <c r="B402" s="46"/>
      <c r="C402" s="14"/>
      <c r="D402" s="14"/>
      <c r="E402" s="14"/>
      <c r="F402" s="14"/>
      <c r="G402" s="14"/>
      <c r="H402" s="14"/>
      <c r="I402" s="14"/>
      <c r="J402" s="14"/>
      <c r="K402" s="14"/>
      <c r="L402" s="14"/>
      <c r="M402" s="14"/>
      <c r="N402" s="883"/>
      <c r="O402" s="13"/>
      <c r="P402" s="13"/>
      <c r="Q402" s="13"/>
      <c r="R402" s="13"/>
      <c r="S402" s="13"/>
      <c r="T402" s="13"/>
      <c r="U402" s="13"/>
      <c r="V402" s="13"/>
      <c r="W402" s="13"/>
      <c r="X402" s="13"/>
      <c r="Y402" s="13"/>
    </row>
    <row r="403" spans="1:25" x14ac:dyDescent="0.2">
      <c r="A403" s="13"/>
      <c r="B403" s="46"/>
      <c r="C403" s="14"/>
      <c r="D403" s="14"/>
      <c r="E403" s="14"/>
      <c r="F403" s="14"/>
      <c r="G403" s="14"/>
      <c r="H403" s="14"/>
      <c r="I403" s="14"/>
      <c r="J403" s="14"/>
      <c r="K403" s="14"/>
      <c r="L403" s="14"/>
      <c r="M403" s="14"/>
      <c r="N403" s="883"/>
      <c r="O403" s="13"/>
      <c r="P403" s="13"/>
      <c r="Q403" s="13"/>
      <c r="R403" s="13"/>
      <c r="S403" s="13"/>
      <c r="T403" s="13"/>
      <c r="U403" s="13"/>
      <c r="V403" s="13"/>
      <c r="W403" s="13"/>
      <c r="X403" s="13"/>
      <c r="Y403" s="13"/>
    </row>
    <row r="404" spans="1:25" x14ac:dyDescent="0.2">
      <c r="A404" s="13"/>
      <c r="B404" s="46"/>
      <c r="C404" s="14"/>
      <c r="D404" s="14"/>
      <c r="E404" s="14"/>
      <c r="F404" s="14"/>
      <c r="G404" s="14"/>
      <c r="H404" s="14"/>
      <c r="I404" s="14"/>
      <c r="J404" s="14"/>
      <c r="K404" s="14"/>
      <c r="L404" s="14"/>
      <c r="M404" s="14"/>
      <c r="N404" s="883"/>
      <c r="O404" s="13"/>
      <c r="P404" s="13"/>
      <c r="Q404" s="13"/>
      <c r="R404" s="13"/>
      <c r="S404" s="13"/>
      <c r="T404" s="13"/>
      <c r="U404" s="13"/>
      <c r="V404" s="13"/>
      <c r="W404" s="13"/>
      <c r="X404" s="13"/>
      <c r="Y404" s="13"/>
    </row>
    <row r="405" spans="1:25" x14ac:dyDescent="0.2">
      <c r="A405" s="13"/>
      <c r="B405" s="46"/>
      <c r="C405" s="14"/>
      <c r="D405" s="14"/>
      <c r="E405" s="14"/>
      <c r="F405" s="14"/>
      <c r="G405" s="14"/>
      <c r="H405" s="14"/>
      <c r="I405" s="14"/>
      <c r="J405" s="14"/>
      <c r="K405" s="14"/>
      <c r="L405" s="14"/>
      <c r="M405" s="14"/>
      <c r="N405" s="883"/>
      <c r="O405" s="13"/>
      <c r="P405" s="13"/>
      <c r="Q405" s="13"/>
      <c r="R405" s="13"/>
      <c r="S405" s="13"/>
      <c r="T405" s="13"/>
      <c r="U405" s="13"/>
      <c r="V405" s="13"/>
      <c r="W405" s="13"/>
      <c r="X405" s="13"/>
      <c r="Y405" s="13"/>
    </row>
    <row r="406" spans="1:25" x14ac:dyDescent="0.2">
      <c r="A406" s="13"/>
      <c r="B406" s="46"/>
      <c r="C406" s="14"/>
      <c r="D406" s="14"/>
      <c r="E406" s="14"/>
      <c r="F406" s="14"/>
      <c r="G406" s="14"/>
      <c r="H406" s="14"/>
      <c r="I406" s="14"/>
      <c r="J406" s="14"/>
      <c r="K406" s="14"/>
      <c r="L406" s="14"/>
      <c r="M406" s="14"/>
      <c r="N406" s="883"/>
      <c r="O406" s="13"/>
      <c r="P406" s="13"/>
      <c r="Q406" s="13"/>
      <c r="R406" s="13"/>
      <c r="S406" s="13"/>
      <c r="T406" s="13"/>
      <c r="U406" s="13"/>
      <c r="V406" s="13"/>
      <c r="W406" s="13"/>
      <c r="X406" s="13"/>
      <c r="Y406" s="13"/>
    </row>
    <row r="407" spans="1:25" x14ac:dyDescent="0.2">
      <c r="A407" s="13"/>
      <c r="B407" s="46"/>
      <c r="C407" s="14"/>
      <c r="D407" s="14"/>
      <c r="E407" s="14"/>
      <c r="F407" s="14"/>
      <c r="G407" s="14"/>
      <c r="H407" s="14"/>
      <c r="I407" s="14"/>
      <c r="J407" s="14"/>
      <c r="K407" s="14"/>
      <c r="L407" s="14"/>
      <c r="M407" s="14"/>
      <c r="N407" s="883"/>
      <c r="O407" s="13"/>
      <c r="P407" s="13"/>
      <c r="Q407" s="13"/>
      <c r="R407" s="13"/>
      <c r="S407" s="13"/>
      <c r="T407" s="13"/>
      <c r="U407" s="13"/>
      <c r="V407" s="13"/>
      <c r="W407" s="13"/>
      <c r="X407" s="13"/>
      <c r="Y407" s="13"/>
    </row>
    <row r="408" spans="1:25" x14ac:dyDescent="0.2">
      <c r="A408" s="13"/>
      <c r="B408" s="46"/>
      <c r="C408" s="14"/>
      <c r="D408" s="14"/>
      <c r="E408" s="14"/>
      <c r="F408" s="14"/>
      <c r="G408" s="14"/>
      <c r="H408" s="14"/>
      <c r="I408" s="14"/>
      <c r="J408" s="14"/>
      <c r="K408" s="14"/>
      <c r="L408" s="14"/>
      <c r="M408" s="14"/>
      <c r="N408" s="883"/>
      <c r="O408" s="13"/>
      <c r="P408" s="13"/>
      <c r="Q408" s="13"/>
      <c r="R408" s="13"/>
      <c r="S408" s="13"/>
      <c r="T408" s="13"/>
      <c r="U408" s="13"/>
      <c r="V408" s="13"/>
      <c r="W408" s="13"/>
      <c r="X408" s="13"/>
      <c r="Y408" s="13"/>
    </row>
    <row r="409" spans="1:25" x14ac:dyDescent="0.2">
      <c r="A409" s="13"/>
      <c r="B409" s="46"/>
      <c r="C409" s="14"/>
      <c r="D409" s="14"/>
      <c r="E409" s="14"/>
      <c r="F409" s="14"/>
      <c r="G409" s="14"/>
      <c r="H409" s="14"/>
      <c r="I409" s="14"/>
      <c r="J409" s="14"/>
      <c r="K409" s="14"/>
      <c r="L409" s="14"/>
      <c r="M409" s="14"/>
      <c r="N409" s="883"/>
      <c r="O409" s="13"/>
      <c r="P409" s="13"/>
      <c r="Q409" s="13"/>
      <c r="R409" s="13"/>
      <c r="S409" s="13"/>
      <c r="T409" s="13"/>
      <c r="U409" s="13"/>
      <c r="V409" s="13"/>
      <c r="W409" s="13"/>
      <c r="X409" s="13"/>
      <c r="Y409" s="13"/>
    </row>
    <row r="410" spans="1:25" x14ac:dyDescent="0.2">
      <c r="A410" s="13"/>
      <c r="B410" s="46"/>
      <c r="C410" s="14"/>
      <c r="D410" s="14"/>
      <c r="E410" s="14"/>
      <c r="F410" s="14"/>
      <c r="G410" s="14"/>
      <c r="H410" s="14"/>
      <c r="I410" s="14"/>
      <c r="J410" s="14"/>
      <c r="K410" s="14"/>
      <c r="L410" s="14"/>
      <c r="M410" s="14"/>
      <c r="N410" s="883"/>
      <c r="O410" s="13"/>
      <c r="P410" s="13"/>
      <c r="Q410" s="13"/>
      <c r="R410" s="13"/>
      <c r="S410" s="13"/>
      <c r="T410" s="13"/>
      <c r="U410" s="13"/>
      <c r="V410" s="13"/>
      <c r="W410" s="13"/>
      <c r="X410" s="13"/>
      <c r="Y410" s="13"/>
    </row>
    <row r="411" spans="1:25" x14ac:dyDescent="0.2">
      <c r="A411" s="13"/>
      <c r="B411" s="46"/>
      <c r="C411" s="14"/>
      <c r="D411" s="14"/>
      <c r="E411" s="14"/>
      <c r="F411" s="14"/>
      <c r="G411" s="14"/>
      <c r="H411" s="14"/>
      <c r="I411" s="14"/>
      <c r="J411" s="14"/>
      <c r="K411" s="14"/>
      <c r="L411" s="14"/>
      <c r="M411" s="14"/>
      <c r="N411" s="883"/>
      <c r="O411" s="13"/>
      <c r="P411" s="13"/>
      <c r="Q411" s="13"/>
      <c r="R411" s="13"/>
      <c r="S411" s="13"/>
      <c r="T411" s="13"/>
      <c r="U411" s="13"/>
      <c r="V411" s="13"/>
      <c r="W411" s="13"/>
      <c r="X411" s="13"/>
      <c r="Y411" s="13"/>
    </row>
    <row r="412" spans="1:25" x14ac:dyDescent="0.2">
      <c r="A412" s="13"/>
      <c r="B412" s="46"/>
      <c r="C412" s="14"/>
      <c r="D412" s="14"/>
      <c r="E412" s="14"/>
      <c r="F412" s="14"/>
      <c r="G412" s="14"/>
      <c r="H412" s="14"/>
      <c r="I412" s="14"/>
      <c r="J412" s="14"/>
      <c r="K412" s="14"/>
      <c r="L412" s="14"/>
      <c r="M412" s="14"/>
      <c r="N412" s="883"/>
      <c r="O412" s="13"/>
      <c r="P412" s="13"/>
      <c r="Q412" s="13"/>
      <c r="R412" s="13"/>
      <c r="S412" s="13"/>
      <c r="T412" s="13"/>
      <c r="U412" s="13"/>
      <c r="V412" s="13"/>
      <c r="W412" s="13"/>
      <c r="X412" s="13"/>
      <c r="Y412" s="13"/>
    </row>
    <row r="413" spans="1:25" x14ac:dyDescent="0.2">
      <c r="A413" s="13"/>
      <c r="B413" s="46"/>
      <c r="C413" s="14"/>
      <c r="D413" s="14"/>
      <c r="E413" s="14"/>
      <c r="F413" s="14"/>
      <c r="G413" s="14"/>
      <c r="H413" s="14"/>
      <c r="I413" s="14"/>
      <c r="J413" s="14"/>
      <c r="K413" s="14"/>
      <c r="L413" s="14"/>
      <c r="M413" s="14"/>
      <c r="N413" s="883"/>
      <c r="O413" s="13"/>
      <c r="P413" s="13"/>
      <c r="Q413" s="13"/>
      <c r="R413" s="13"/>
      <c r="S413" s="13"/>
      <c r="T413" s="13"/>
      <c r="U413" s="13"/>
      <c r="V413" s="13"/>
      <c r="W413" s="13"/>
      <c r="X413" s="13"/>
      <c r="Y413" s="13"/>
    </row>
    <row r="414" spans="1:25" x14ac:dyDescent="0.2">
      <c r="A414" s="13"/>
      <c r="B414" s="46"/>
      <c r="C414" s="14"/>
      <c r="D414" s="14"/>
      <c r="E414" s="14"/>
      <c r="F414" s="14"/>
      <c r="G414" s="14"/>
      <c r="H414" s="14"/>
      <c r="I414" s="14"/>
      <c r="J414" s="14"/>
      <c r="K414" s="14"/>
      <c r="L414" s="14"/>
      <c r="M414" s="14"/>
      <c r="N414" s="883"/>
      <c r="O414" s="13"/>
      <c r="P414" s="13"/>
      <c r="Q414" s="13"/>
      <c r="R414" s="13"/>
      <c r="S414" s="13"/>
      <c r="T414" s="13"/>
      <c r="U414" s="13"/>
      <c r="V414" s="13"/>
      <c r="W414" s="13"/>
      <c r="X414" s="13"/>
      <c r="Y414" s="13"/>
    </row>
    <row r="415" spans="1:25" x14ac:dyDescent="0.2">
      <c r="A415" s="13"/>
      <c r="B415" s="46"/>
      <c r="C415" s="14"/>
      <c r="D415" s="14"/>
      <c r="E415" s="14"/>
      <c r="F415" s="14"/>
      <c r="G415" s="14"/>
      <c r="H415" s="14"/>
      <c r="I415" s="14"/>
      <c r="J415" s="14"/>
      <c r="K415" s="14"/>
      <c r="L415" s="14"/>
      <c r="M415" s="14"/>
      <c r="N415" s="883"/>
      <c r="O415" s="13"/>
      <c r="P415" s="13"/>
      <c r="Q415" s="13"/>
      <c r="R415" s="13"/>
      <c r="S415" s="13"/>
      <c r="T415" s="13"/>
      <c r="U415" s="13"/>
      <c r="V415" s="13"/>
      <c r="W415" s="13"/>
      <c r="X415" s="13"/>
      <c r="Y415" s="13"/>
    </row>
    <row r="416" spans="1:25" x14ac:dyDescent="0.2">
      <c r="A416" s="13"/>
      <c r="B416" s="46"/>
      <c r="C416" s="14"/>
      <c r="D416" s="14"/>
      <c r="E416" s="14"/>
      <c r="F416" s="14"/>
      <c r="G416" s="14"/>
      <c r="H416" s="14"/>
      <c r="I416" s="14"/>
      <c r="J416" s="14"/>
      <c r="K416" s="14"/>
      <c r="L416" s="14"/>
      <c r="M416" s="14"/>
      <c r="N416" s="883"/>
      <c r="O416" s="13"/>
      <c r="P416" s="13"/>
      <c r="Q416" s="13"/>
      <c r="R416" s="13"/>
      <c r="S416" s="13"/>
      <c r="T416" s="13"/>
      <c r="U416" s="13"/>
      <c r="V416" s="13"/>
      <c r="W416" s="13"/>
      <c r="X416" s="13"/>
      <c r="Y416" s="13"/>
    </row>
    <row r="417" spans="1:25" x14ac:dyDescent="0.2">
      <c r="A417" s="13"/>
      <c r="B417" s="46"/>
      <c r="C417" s="14"/>
      <c r="D417" s="14"/>
      <c r="E417" s="14"/>
      <c r="F417" s="14"/>
      <c r="G417" s="14"/>
      <c r="H417" s="14"/>
      <c r="I417" s="14"/>
      <c r="J417" s="14"/>
      <c r="K417" s="14"/>
      <c r="L417" s="14"/>
      <c r="M417" s="14"/>
      <c r="N417" s="883"/>
      <c r="O417" s="13"/>
      <c r="P417" s="13"/>
      <c r="Q417" s="13"/>
      <c r="R417" s="13"/>
      <c r="S417" s="13"/>
      <c r="T417" s="13"/>
      <c r="U417" s="13"/>
      <c r="V417" s="13"/>
      <c r="W417" s="13"/>
      <c r="X417" s="13"/>
      <c r="Y417" s="13"/>
    </row>
    <row r="418" spans="1:25" x14ac:dyDescent="0.2">
      <c r="A418" s="13"/>
      <c r="B418" s="46"/>
      <c r="C418" s="14"/>
      <c r="D418" s="14"/>
      <c r="E418" s="14"/>
      <c r="F418" s="14"/>
      <c r="G418" s="14"/>
      <c r="H418" s="14"/>
      <c r="I418" s="14"/>
      <c r="J418" s="14"/>
      <c r="K418" s="14"/>
      <c r="L418" s="14"/>
      <c r="M418" s="14"/>
      <c r="N418" s="883"/>
      <c r="O418" s="13"/>
      <c r="P418" s="13"/>
      <c r="Q418" s="13"/>
      <c r="R418" s="13"/>
      <c r="S418" s="13"/>
      <c r="T418" s="13"/>
      <c r="U418" s="13"/>
      <c r="V418" s="13"/>
      <c r="W418" s="13"/>
      <c r="X418" s="13"/>
      <c r="Y418" s="13"/>
    </row>
    <row r="419" spans="1:25" x14ac:dyDescent="0.2">
      <c r="A419" s="13"/>
      <c r="B419" s="46"/>
      <c r="C419" s="14"/>
      <c r="D419" s="14"/>
      <c r="E419" s="14"/>
      <c r="F419" s="14"/>
      <c r="G419" s="14"/>
      <c r="H419" s="14"/>
      <c r="I419" s="14"/>
      <c r="J419" s="14"/>
      <c r="K419" s="14"/>
      <c r="L419" s="14"/>
      <c r="M419" s="14"/>
      <c r="N419" s="883"/>
      <c r="O419" s="13"/>
      <c r="P419" s="13"/>
      <c r="Q419" s="13"/>
      <c r="R419" s="13"/>
      <c r="S419" s="13"/>
      <c r="T419" s="13"/>
      <c r="U419" s="13"/>
      <c r="V419" s="13"/>
      <c r="W419" s="13"/>
      <c r="X419" s="13"/>
      <c r="Y419" s="13"/>
    </row>
    <row r="420" spans="1:25" x14ac:dyDescent="0.2">
      <c r="A420" s="13"/>
      <c r="B420" s="46"/>
      <c r="C420" s="14"/>
      <c r="D420" s="14"/>
      <c r="E420" s="14"/>
      <c r="F420" s="14"/>
      <c r="G420" s="14"/>
      <c r="H420" s="14"/>
      <c r="I420" s="14"/>
      <c r="J420" s="14"/>
      <c r="K420" s="14"/>
      <c r="L420" s="14"/>
      <c r="M420" s="14"/>
      <c r="N420" s="883"/>
      <c r="O420" s="13"/>
      <c r="P420" s="13"/>
      <c r="Q420" s="13"/>
      <c r="R420" s="13"/>
      <c r="S420" s="13"/>
      <c r="T420" s="13"/>
      <c r="U420" s="13"/>
      <c r="V420" s="13"/>
      <c r="W420" s="13"/>
      <c r="X420" s="13"/>
      <c r="Y420" s="13"/>
    </row>
    <row r="421" spans="1:25" x14ac:dyDescent="0.2">
      <c r="A421" s="13"/>
      <c r="B421" s="46"/>
      <c r="C421" s="14"/>
      <c r="D421" s="14"/>
      <c r="E421" s="14"/>
      <c r="F421" s="14"/>
      <c r="G421" s="14"/>
      <c r="H421" s="14"/>
      <c r="I421" s="14"/>
      <c r="J421" s="14"/>
      <c r="K421" s="14"/>
      <c r="L421" s="14"/>
      <c r="M421" s="14"/>
      <c r="N421" s="883"/>
      <c r="O421" s="13"/>
      <c r="P421" s="13"/>
      <c r="Q421" s="13"/>
      <c r="R421" s="13"/>
      <c r="S421" s="13"/>
      <c r="T421" s="13"/>
      <c r="U421" s="13"/>
      <c r="V421" s="13"/>
      <c r="W421" s="13"/>
      <c r="X421" s="13"/>
      <c r="Y421" s="13"/>
    </row>
    <row r="422" spans="1:25" x14ac:dyDescent="0.2">
      <c r="A422" s="13"/>
      <c r="B422" s="46"/>
      <c r="C422" s="14"/>
      <c r="D422" s="14"/>
      <c r="E422" s="14"/>
      <c r="F422" s="14"/>
      <c r="G422" s="14"/>
      <c r="H422" s="14"/>
      <c r="I422" s="14"/>
      <c r="J422" s="14"/>
      <c r="K422" s="14"/>
      <c r="L422" s="14"/>
      <c r="M422" s="14"/>
      <c r="N422" s="883"/>
      <c r="O422" s="13"/>
      <c r="P422" s="13"/>
      <c r="Q422" s="13"/>
      <c r="R422" s="13"/>
      <c r="S422" s="13"/>
      <c r="T422" s="13"/>
      <c r="U422" s="13"/>
      <c r="V422" s="13"/>
      <c r="W422" s="13"/>
      <c r="X422" s="13"/>
      <c r="Y422" s="13"/>
    </row>
    <row r="423" spans="1:25" x14ac:dyDescent="0.2">
      <c r="A423" s="13"/>
      <c r="B423" s="46"/>
      <c r="C423" s="14"/>
      <c r="D423" s="14"/>
      <c r="E423" s="14"/>
      <c r="F423" s="14"/>
      <c r="G423" s="14"/>
      <c r="H423" s="14"/>
      <c r="I423" s="14"/>
      <c r="J423" s="14"/>
      <c r="K423" s="14"/>
      <c r="L423" s="14"/>
      <c r="M423" s="14"/>
      <c r="N423" s="883"/>
      <c r="O423" s="13"/>
      <c r="P423" s="13"/>
      <c r="Q423" s="13"/>
      <c r="R423" s="13"/>
      <c r="S423" s="13"/>
      <c r="T423" s="13"/>
      <c r="U423" s="13"/>
      <c r="V423" s="13"/>
      <c r="W423" s="13"/>
      <c r="X423" s="13"/>
      <c r="Y423" s="13"/>
    </row>
    <row r="424" spans="1:25" x14ac:dyDescent="0.2">
      <c r="A424" s="13"/>
      <c r="B424" s="46"/>
      <c r="C424" s="14"/>
      <c r="D424" s="14"/>
      <c r="E424" s="14"/>
      <c r="F424" s="14"/>
      <c r="G424" s="14"/>
      <c r="H424" s="14"/>
      <c r="I424" s="14"/>
      <c r="J424" s="14"/>
      <c r="K424" s="14"/>
      <c r="L424" s="14"/>
      <c r="M424" s="14"/>
      <c r="N424" s="883"/>
      <c r="O424" s="13"/>
      <c r="P424" s="13"/>
      <c r="Q424" s="13"/>
      <c r="R424" s="13"/>
      <c r="S424" s="13"/>
      <c r="T424" s="13"/>
      <c r="U424" s="13"/>
      <c r="V424" s="13"/>
      <c r="W424" s="13"/>
      <c r="X424" s="13"/>
      <c r="Y424" s="13"/>
    </row>
    <row r="425" spans="1:25" x14ac:dyDescent="0.2">
      <c r="A425" s="13"/>
      <c r="B425" s="46"/>
      <c r="C425" s="14"/>
      <c r="D425" s="14"/>
      <c r="E425" s="14"/>
      <c r="F425" s="14"/>
      <c r="G425" s="14"/>
      <c r="H425" s="14"/>
      <c r="I425" s="14"/>
      <c r="J425" s="14"/>
      <c r="K425" s="14"/>
      <c r="L425" s="14"/>
      <c r="M425" s="14"/>
      <c r="N425" s="883"/>
      <c r="O425" s="13"/>
      <c r="P425" s="13"/>
      <c r="Q425" s="13"/>
      <c r="R425" s="13"/>
      <c r="S425" s="13"/>
      <c r="T425" s="13"/>
      <c r="U425" s="13"/>
      <c r="V425" s="13"/>
      <c r="W425" s="13"/>
      <c r="X425" s="13"/>
      <c r="Y425" s="13"/>
    </row>
    <row r="426" spans="1:25" ht="16" thickBot="1" x14ac:dyDescent="0.25">
      <c r="A426" s="13"/>
      <c r="B426" s="1795"/>
      <c r="C426" s="881"/>
      <c r="D426" s="881"/>
      <c r="E426" s="881"/>
      <c r="F426" s="881"/>
      <c r="G426" s="881"/>
      <c r="H426" s="881"/>
      <c r="I426" s="881"/>
      <c r="J426" s="881"/>
      <c r="K426" s="881"/>
      <c r="L426" s="881"/>
      <c r="M426" s="881"/>
      <c r="N426" s="889"/>
      <c r="O426" s="13"/>
      <c r="P426" s="13"/>
      <c r="Q426" s="13"/>
      <c r="R426" s="13"/>
      <c r="S426" s="13"/>
      <c r="T426" s="13"/>
      <c r="U426" s="13"/>
      <c r="V426" s="13"/>
      <c r="W426" s="13"/>
      <c r="X426" s="13"/>
      <c r="Y426" s="13"/>
    </row>
    <row r="427" spans="1:25" x14ac:dyDescent="0.2">
      <c r="A427" s="13"/>
      <c r="B427" s="1861"/>
      <c r="C427" s="871"/>
      <c r="D427" s="871"/>
      <c r="E427" s="871"/>
      <c r="F427" s="871"/>
      <c r="G427" s="871"/>
      <c r="H427" s="871"/>
      <c r="I427" s="871"/>
      <c r="J427" s="871"/>
      <c r="K427" s="871"/>
      <c r="L427" s="871"/>
      <c r="M427" s="871"/>
      <c r="N427" s="882"/>
      <c r="O427" s="13"/>
      <c r="P427" s="13"/>
      <c r="Q427" s="13"/>
      <c r="R427" s="13"/>
      <c r="S427" s="13"/>
      <c r="T427" s="13"/>
      <c r="U427" s="13"/>
      <c r="V427" s="13"/>
      <c r="W427" s="13"/>
      <c r="X427" s="13"/>
      <c r="Y427" s="13"/>
    </row>
    <row r="428" spans="1:25" x14ac:dyDescent="0.2">
      <c r="A428" s="13"/>
      <c r="B428" s="46"/>
      <c r="C428" s="14"/>
      <c r="D428" s="14"/>
      <c r="E428" s="14"/>
      <c r="F428" s="14"/>
      <c r="G428" s="14"/>
      <c r="H428" s="14"/>
      <c r="I428" s="14"/>
      <c r="J428" s="14"/>
      <c r="K428" s="14"/>
      <c r="L428" s="14"/>
      <c r="M428" s="14"/>
      <c r="N428" s="883"/>
      <c r="O428" s="13"/>
      <c r="P428" s="13"/>
      <c r="Q428" s="13"/>
      <c r="R428" s="13"/>
      <c r="S428" s="13"/>
      <c r="T428" s="13"/>
      <c r="U428" s="13"/>
      <c r="V428" s="13"/>
      <c r="W428" s="13"/>
      <c r="X428" s="13"/>
      <c r="Y428" s="13"/>
    </row>
    <row r="429" spans="1:25" x14ac:dyDescent="0.2">
      <c r="A429" s="13"/>
      <c r="B429" s="46"/>
      <c r="C429" s="14"/>
      <c r="D429" s="14"/>
      <c r="E429" s="14"/>
      <c r="F429" s="14"/>
      <c r="G429" s="14"/>
      <c r="H429" s="14"/>
      <c r="I429" s="14"/>
      <c r="J429" s="14"/>
      <c r="K429" s="14"/>
      <c r="L429" s="14"/>
      <c r="M429" s="14"/>
      <c r="N429" s="883"/>
      <c r="O429" s="13"/>
      <c r="P429" s="13"/>
      <c r="Q429" s="13"/>
      <c r="R429" s="13"/>
      <c r="S429" s="13"/>
      <c r="T429" s="13"/>
      <c r="U429" s="13"/>
      <c r="V429" s="13"/>
      <c r="W429" s="13"/>
      <c r="X429" s="13"/>
      <c r="Y429" s="13"/>
    </row>
    <row r="430" spans="1:25" x14ac:dyDescent="0.2">
      <c r="A430" s="13"/>
      <c r="B430" s="46"/>
      <c r="C430" s="14"/>
      <c r="D430" s="14"/>
      <c r="E430" s="14"/>
      <c r="F430" s="14"/>
      <c r="G430" s="14"/>
      <c r="H430" s="14"/>
      <c r="I430" s="14"/>
      <c r="J430" s="14"/>
      <c r="K430" s="14"/>
      <c r="L430" s="14"/>
      <c r="M430" s="14"/>
      <c r="N430" s="883"/>
      <c r="O430" s="13"/>
      <c r="P430" s="13"/>
      <c r="Q430" s="13"/>
      <c r="R430" s="13"/>
      <c r="S430" s="13"/>
      <c r="T430" s="13"/>
      <c r="U430" s="13"/>
      <c r="V430" s="13"/>
      <c r="W430" s="13"/>
      <c r="X430" s="13"/>
      <c r="Y430" s="13"/>
    </row>
    <row r="431" spans="1:25" x14ac:dyDescent="0.2">
      <c r="A431" s="13"/>
      <c r="B431" s="46"/>
      <c r="C431" s="14"/>
      <c r="D431" s="14"/>
      <c r="E431" s="14"/>
      <c r="F431" s="14"/>
      <c r="G431" s="14"/>
      <c r="H431" s="14"/>
      <c r="I431" s="14"/>
      <c r="J431" s="14"/>
      <c r="K431" s="14"/>
      <c r="L431" s="14"/>
      <c r="M431" s="14"/>
      <c r="N431" s="883"/>
      <c r="O431" s="13"/>
      <c r="P431" s="13"/>
      <c r="Q431" s="13"/>
      <c r="R431" s="13"/>
      <c r="S431" s="13"/>
      <c r="T431" s="13"/>
      <c r="U431" s="13"/>
      <c r="V431" s="13"/>
      <c r="W431" s="13"/>
      <c r="X431" s="13"/>
      <c r="Y431" s="13"/>
    </row>
    <row r="432" spans="1:25" x14ac:dyDescent="0.2">
      <c r="A432" s="13"/>
      <c r="B432" s="46"/>
      <c r="C432" s="14"/>
      <c r="D432" s="14"/>
      <c r="E432" s="14"/>
      <c r="F432" s="14"/>
      <c r="G432" s="14"/>
      <c r="H432" s="14"/>
      <c r="I432" s="14"/>
      <c r="J432" s="14"/>
      <c r="K432" s="14"/>
      <c r="L432" s="14"/>
      <c r="M432" s="14"/>
      <c r="N432" s="883"/>
      <c r="O432" s="13"/>
      <c r="P432" s="13"/>
      <c r="Q432" s="13"/>
      <c r="R432" s="13"/>
      <c r="S432" s="13"/>
      <c r="T432" s="13"/>
      <c r="U432" s="13"/>
      <c r="V432" s="13"/>
      <c r="W432" s="13"/>
      <c r="X432" s="13"/>
      <c r="Y432" s="13"/>
    </row>
    <row r="433" spans="1:25" x14ac:dyDescent="0.2">
      <c r="A433" s="13"/>
      <c r="B433" s="46"/>
      <c r="C433" s="14"/>
      <c r="D433" s="14"/>
      <c r="E433" s="14"/>
      <c r="F433" s="14"/>
      <c r="G433" s="14"/>
      <c r="H433" s="14"/>
      <c r="I433" s="14"/>
      <c r="J433" s="14"/>
      <c r="K433" s="14"/>
      <c r="L433" s="14"/>
      <c r="M433" s="14"/>
      <c r="N433" s="883"/>
      <c r="O433" s="13"/>
      <c r="P433" s="13"/>
      <c r="Q433" s="13"/>
      <c r="R433" s="13"/>
      <c r="S433" s="13"/>
      <c r="T433" s="13"/>
      <c r="U433" s="13"/>
      <c r="V433" s="13"/>
      <c r="W433" s="13"/>
      <c r="X433" s="13"/>
      <c r="Y433" s="13"/>
    </row>
    <row r="434" spans="1:25" x14ac:dyDescent="0.2">
      <c r="A434" s="13"/>
      <c r="B434" s="46"/>
      <c r="C434" s="14"/>
      <c r="D434" s="14"/>
      <c r="E434" s="14"/>
      <c r="F434" s="14"/>
      <c r="G434" s="14"/>
      <c r="H434" s="14"/>
      <c r="I434" s="14"/>
      <c r="J434" s="14"/>
      <c r="K434" s="14"/>
      <c r="L434" s="14"/>
      <c r="M434" s="14"/>
      <c r="N434" s="883"/>
      <c r="O434" s="13"/>
      <c r="P434" s="13"/>
      <c r="Q434" s="13"/>
      <c r="R434" s="13"/>
      <c r="S434" s="13"/>
      <c r="T434" s="13"/>
      <c r="U434" s="13"/>
      <c r="V434" s="13"/>
      <c r="W434" s="13"/>
      <c r="X434" s="13"/>
      <c r="Y434" s="13"/>
    </row>
    <row r="435" spans="1:25" x14ac:dyDescent="0.2">
      <c r="A435" s="13"/>
      <c r="B435" s="46"/>
      <c r="C435" s="14"/>
      <c r="D435" s="14"/>
      <c r="E435" s="14"/>
      <c r="F435" s="14"/>
      <c r="G435" s="14"/>
      <c r="H435" s="14"/>
      <c r="I435" s="14"/>
      <c r="J435" s="14"/>
      <c r="K435" s="14"/>
      <c r="L435" s="14"/>
      <c r="M435" s="14"/>
      <c r="N435" s="883"/>
      <c r="O435" s="13"/>
      <c r="P435" s="13"/>
      <c r="Q435" s="13"/>
      <c r="R435" s="13"/>
      <c r="S435" s="13"/>
      <c r="T435" s="13"/>
      <c r="U435" s="13"/>
      <c r="V435" s="13"/>
      <c r="W435" s="13"/>
      <c r="X435" s="13"/>
      <c r="Y435" s="13"/>
    </row>
    <row r="436" spans="1:25" x14ac:dyDescent="0.2">
      <c r="A436" s="13"/>
      <c r="B436" s="46"/>
      <c r="C436" s="14"/>
      <c r="D436" s="14"/>
      <c r="E436" s="14"/>
      <c r="F436" s="14"/>
      <c r="G436" s="14"/>
      <c r="H436" s="14"/>
      <c r="I436" s="14"/>
      <c r="J436" s="14"/>
      <c r="K436" s="14"/>
      <c r="L436" s="14"/>
      <c r="M436" s="14"/>
      <c r="N436" s="883"/>
      <c r="O436" s="13"/>
      <c r="P436" s="13"/>
      <c r="Q436" s="13"/>
      <c r="R436" s="13"/>
      <c r="S436" s="13"/>
      <c r="T436" s="13"/>
      <c r="U436" s="13"/>
      <c r="V436" s="13"/>
      <c r="W436" s="13"/>
      <c r="X436" s="13"/>
      <c r="Y436" s="13"/>
    </row>
    <row r="437" spans="1:25" x14ac:dyDescent="0.2">
      <c r="A437" s="13"/>
      <c r="B437" s="46"/>
      <c r="C437" s="14"/>
      <c r="D437" s="14"/>
      <c r="E437" s="14"/>
      <c r="F437" s="14"/>
      <c r="G437" s="14"/>
      <c r="H437" s="14"/>
      <c r="I437" s="14"/>
      <c r="J437" s="14"/>
      <c r="K437" s="14"/>
      <c r="L437" s="14"/>
      <c r="M437" s="14"/>
      <c r="N437" s="883"/>
      <c r="O437" s="13"/>
      <c r="P437" s="13"/>
      <c r="Q437" s="13"/>
      <c r="R437" s="13"/>
      <c r="S437" s="13"/>
      <c r="T437" s="13"/>
      <c r="U437" s="13"/>
      <c r="V437" s="13"/>
      <c r="W437" s="13"/>
      <c r="X437" s="13"/>
      <c r="Y437" s="13"/>
    </row>
    <row r="438" spans="1:25" x14ac:dyDescent="0.2">
      <c r="A438" s="13"/>
      <c r="B438" s="46"/>
      <c r="C438" s="14"/>
      <c r="D438" s="14"/>
      <c r="E438" s="14"/>
      <c r="F438" s="14"/>
      <c r="G438" s="14"/>
      <c r="H438" s="14"/>
      <c r="I438" s="14"/>
      <c r="J438" s="14"/>
      <c r="K438" s="14"/>
      <c r="L438" s="14"/>
      <c r="M438" s="14"/>
      <c r="N438" s="883"/>
      <c r="O438" s="13"/>
      <c r="P438" s="13"/>
      <c r="Q438" s="13"/>
      <c r="R438" s="13"/>
      <c r="S438" s="13"/>
      <c r="T438" s="13"/>
      <c r="U438" s="13"/>
      <c r="V438" s="13"/>
      <c r="W438" s="13"/>
      <c r="X438" s="13"/>
      <c r="Y438" s="13"/>
    </row>
    <row r="439" spans="1:25" x14ac:dyDescent="0.2">
      <c r="A439" s="13"/>
      <c r="B439" s="46"/>
      <c r="C439" s="14"/>
      <c r="D439" s="14"/>
      <c r="E439" s="14"/>
      <c r="F439" s="14"/>
      <c r="G439" s="14"/>
      <c r="H439" s="14"/>
      <c r="I439" s="14"/>
      <c r="J439" s="14"/>
      <c r="K439" s="14"/>
      <c r="L439" s="14"/>
      <c r="M439" s="14"/>
      <c r="N439" s="883"/>
      <c r="O439" s="13"/>
      <c r="P439" s="13"/>
      <c r="Q439" s="13"/>
      <c r="R439" s="13"/>
      <c r="S439" s="13"/>
      <c r="T439" s="13"/>
      <c r="U439" s="13"/>
      <c r="V439" s="13"/>
      <c r="W439" s="13"/>
      <c r="X439" s="13"/>
      <c r="Y439" s="13"/>
    </row>
    <row r="440" spans="1:25" x14ac:dyDescent="0.2">
      <c r="A440" s="13"/>
      <c r="B440" s="46"/>
      <c r="C440" s="14"/>
      <c r="D440" s="14"/>
      <c r="E440" s="14"/>
      <c r="F440" s="14"/>
      <c r="G440" s="14"/>
      <c r="H440" s="14"/>
      <c r="I440" s="14"/>
      <c r="J440" s="14"/>
      <c r="K440" s="14"/>
      <c r="L440" s="14"/>
      <c r="M440" s="14"/>
      <c r="N440" s="883"/>
      <c r="O440" s="13"/>
      <c r="P440" s="13"/>
      <c r="Q440" s="13"/>
      <c r="R440" s="13"/>
      <c r="S440" s="13"/>
      <c r="T440" s="13"/>
      <c r="U440" s="13"/>
      <c r="V440" s="13"/>
      <c r="W440" s="13"/>
      <c r="X440" s="13"/>
      <c r="Y440" s="13"/>
    </row>
    <row r="441" spans="1:25" x14ac:dyDescent="0.2">
      <c r="A441" s="13"/>
      <c r="B441" s="46"/>
      <c r="C441" s="14"/>
      <c r="D441" s="14"/>
      <c r="E441" s="14"/>
      <c r="F441" s="14"/>
      <c r="G441" s="14"/>
      <c r="H441" s="14"/>
      <c r="I441" s="14"/>
      <c r="J441" s="14"/>
      <c r="K441" s="14"/>
      <c r="L441" s="14"/>
      <c r="M441" s="14"/>
      <c r="N441" s="883"/>
      <c r="O441" s="13"/>
      <c r="P441" s="13"/>
      <c r="Q441" s="13"/>
      <c r="R441" s="13"/>
      <c r="S441" s="13"/>
      <c r="T441" s="13"/>
      <c r="U441" s="13"/>
      <c r="V441" s="13"/>
      <c r="W441" s="13"/>
      <c r="X441" s="13"/>
      <c r="Y441" s="13"/>
    </row>
    <row r="442" spans="1:25" x14ac:dyDescent="0.2">
      <c r="A442" s="13"/>
      <c r="B442" s="46"/>
      <c r="C442" s="14"/>
      <c r="D442" s="14"/>
      <c r="E442" s="14"/>
      <c r="F442" s="14"/>
      <c r="G442" s="14"/>
      <c r="H442" s="14"/>
      <c r="I442" s="14"/>
      <c r="J442" s="14"/>
      <c r="K442" s="14"/>
      <c r="L442" s="14"/>
      <c r="M442" s="14"/>
      <c r="N442" s="883"/>
      <c r="O442" s="13"/>
      <c r="P442" s="13"/>
      <c r="Q442" s="13"/>
      <c r="R442" s="13"/>
      <c r="S442" s="13"/>
      <c r="T442" s="13"/>
      <c r="U442" s="13"/>
      <c r="V442" s="13"/>
      <c r="W442" s="13"/>
      <c r="X442" s="13"/>
      <c r="Y442" s="13"/>
    </row>
    <row r="443" spans="1:25" x14ac:dyDescent="0.2">
      <c r="A443" s="13"/>
      <c r="B443" s="46"/>
      <c r="C443" s="14"/>
      <c r="D443" s="14"/>
      <c r="E443" s="14"/>
      <c r="F443" s="14"/>
      <c r="G443" s="14"/>
      <c r="H443" s="14"/>
      <c r="I443" s="14"/>
      <c r="J443" s="14"/>
      <c r="K443" s="14"/>
      <c r="L443" s="14"/>
      <c r="M443" s="14"/>
      <c r="N443" s="883"/>
      <c r="O443" s="13"/>
      <c r="P443" s="13"/>
      <c r="Q443" s="13"/>
      <c r="R443" s="13"/>
      <c r="S443" s="13"/>
      <c r="T443" s="13"/>
      <c r="U443" s="13"/>
      <c r="V443" s="13"/>
      <c r="W443" s="13"/>
      <c r="X443" s="13"/>
      <c r="Y443" s="13"/>
    </row>
    <row r="444" spans="1:25" x14ac:dyDescent="0.2">
      <c r="A444" s="13"/>
      <c r="B444" s="46"/>
      <c r="C444" s="14"/>
      <c r="D444" s="14"/>
      <c r="E444" s="14"/>
      <c r="F444" s="14"/>
      <c r="G444" s="14"/>
      <c r="H444" s="14"/>
      <c r="I444" s="14"/>
      <c r="J444" s="14"/>
      <c r="K444" s="14"/>
      <c r="L444" s="14"/>
      <c r="M444" s="14"/>
      <c r="N444" s="883"/>
      <c r="O444" s="13"/>
      <c r="P444" s="13"/>
      <c r="Q444" s="13"/>
      <c r="R444" s="13"/>
      <c r="S444" s="13"/>
      <c r="T444" s="13"/>
      <c r="U444" s="13"/>
      <c r="V444" s="13"/>
      <c r="W444" s="13"/>
      <c r="X444" s="13"/>
      <c r="Y444" s="13"/>
    </row>
    <row r="445" spans="1:25" x14ac:dyDescent="0.2">
      <c r="A445" s="13"/>
      <c r="B445" s="46"/>
      <c r="C445" s="14"/>
      <c r="D445" s="14"/>
      <c r="E445" s="14"/>
      <c r="F445" s="14"/>
      <c r="G445" s="14"/>
      <c r="H445" s="14"/>
      <c r="I445" s="14"/>
      <c r="J445" s="14"/>
      <c r="K445" s="14"/>
      <c r="L445" s="14"/>
      <c r="M445" s="14"/>
      <c r="N445" s="883"/>
      <c r="O445" s="13"/>
      <c r="P445" s="13"/>
      <c r="Q445" s="13"/>
      <c r="R445" s="13"/>
      <c r="S445" s="13"/>
      <c r="T445" s="13"/>
      <c r="U445" s="13"/>
      <c r="V445" s="13"/>
      <c r="W445" s="13"/>
      <c r="X445" s="13"/>
      <c r="Y445" s="13"/>
    </row>
    <row r="446" spans="1:25" x14ac:dyDescent="0.2">
      <c r="A446" s="13"/>
      <c r="B446" s="46"/>
      <c r="C446" s="14"/>
      <c r="D446" s="14"/>
      <c r="E446" s="14"/>
      <c r="F446" s="14"/>
      <c r="G446" s="14"/>
      <c r="H446" s="14"/>
      <c r="I446" s="14"/>
      <c r="J446" s="14"/>
      <c r="K446" s="14"/>
      <c r="L446" s="14"/>
      <c r="M446" s="14"/>
      <c r="N446" s="883"/>
      <c r="O446" s="13"/>
      <c r="P446" s="13"/>
      <c r="Q446" s="13"/>
      <c r="R446" s="13"/>
      <c r="S446" s="13"/>
      <c r="T446" s="13"/>
      <c r="U446" s="13"/>
      <c r="V446" s="13"/>
      <c r="W446" s="13"/>
      <c r="X446" s="13"/>
      <c r="Y446" s="13"/>
    </row>
    <row r="447" spans="1:25" x14ac:dyDescent="0.2">
      <c r="A447" s="13"/>
      <c r="B447" s="1885" t="s">
        <v>580</v>
      </c>
      <c r="C447" s="14"/>
      <c r="D447" s="14"/>
      <c r="E447" s="14"/>
      <c r="F447" s="14"/>
      <c r="G447" s="14"/>
      <c r="H447" s="14"/>
      <c r="I447" s="14"/>
      <c r="J447" s="14"/>
      <c r="K447" s="14"/>
      <c r="L447" s="14"/>
      <c r="M447" s="14"/>
      <c r="N447" s="883"/>
      <c r="O447" s="13"/>
      <c r="P447" s="13"/>
      <c r="Q447" s="13"/>
      <c r="R447" s="13"/>
      <c r="S447" s="13"/>
      <c r="T447" s="13"/>
      <c r="U447" s="13"/>
      <c r="V447" s="13"/>
      <c r="W447" s="13"/>
      <c r="X447" s="13"/>
      <c r="Y447" s="13"/>
    </row>
    <row r="448" spans="1:25" ht="16" thickBot="1" x14ac:dyDescent="0.25">
      <c r="A448" s="13"/>
      <c r="B448" s="1886"/>
      <c r="C448" s="881"/>
      <c r="D448" s="881"/>
      <c r="E448" s="881"/>
      <c r="F448" s="881"/>
      <c r="G448" s="881"/>
      <c r="H448" s="881"/>
      <c r="I448" s="881"/>
      <c r="J448" s="881"/>
      <c r="K448" s="881"/>
      <c r="L448" s="881"/>
      <c r="M448" s="881"/>
      <c r="N448" s="889"/>
      <c r="O448" s="13"/>
      <c r="P448" s="13"/>
      <c r="Q448" s="13"/>
      <c r="R448" s="13"/>
      <c r="S448" s="13"/>
      <c r="T448" s="13"/>
      <c r="U448" s="13"/>
      <c r="V448" s="13"/>
      <c r="W448" s="13"/>
      <c r="X448" s="13"/>
      <c r="Y448" s="13"/>
    </row>
    <row r="449" spans="1:25" ht="20.25" customHeight="1" x14ac:dyDescent="0.2">
      <c r="A449" s="13"/>
      <c r="B449" s="1861"/>
      <c r="C449" s="871"/>
      <c r="D449" s="871"/>
      <c r="E449" s="871"/>
      <c r="F449" s="871"/>
      <c r="G449" s="871"/>
      <c r="H449" s="871"/>
      <c r="I449" s="871"/>
      <c r="J449" s="871"/>
      <c r="K449" s="871"/>
      <c r="L449" s="871"/>
      <c r="M449" s="871"/>
      <c r="N449" s="882"/>
      <c r="O449" s="14"/>
      <c r="P449" s="14"/>
      <c r="Q449" s="14"/>
      <c r="R449" s="14"/>
      <c r="S449" s="14"/>
      <c r="T449" s="14"/>
      <c r="U449" s="14"/>
      <c r="V449" s="14"/>
      <c r="W449" s="14"/>
      <c r="X449" s="14"/>
      <c r="Y449" s="14"/>
    </row>
    <row r="450" spans="1:25" ht="20.25" customHeight="1" x14ac:dyDescent="0.2">
      <c r="A450" s="13"/>
      <c r="B450" s="46"/>
      <c r="C450" s="14"/>
      <c r="D450" s="14"/>
      <c r="E450" s="14"/>
      <c r="F450" s="14"/>
      <c r="G450" s="14"/>
      <c r="H450" s="14"/>
      <c r="I450" s="14"/>
      <c r="J450" s="14"/>
      <c r="K450" s="14"/>
      <c r="L450" s="14"/>
      <c r="M450" s="14"/>
      <c r="N450" s="883"/>
      <c r="O450" s="14"/>
      <c r="P450" s="14"/>
      <c r="Q450" s="14"/>
      <c r="R450" s="14"/>
      <c r="S450" s="14"/>
      <c r="T450" s="14"/>
      <c r="U450" s="14"/>
      <c r="V450" s="14"/>
      <c r="W450" s="14"/>
      <c r="X450" s="14"/>
      <c r="Y450" s="14"/>
    </row>
    <row r="451" spans="1:25" ht="20.25" customHeight="1" x14ac:dyDescent="0.2">
      <c r="A451" s="13"/>
      <c r="B451" s="46"/>
      <c r="C451" s="14"/>
      <c r="D451" s="14"/>
      <c r="E451" s="14"/>
      <c r="F451" s="14"/>
      <c r="G451" s="14"/>
      <c r="H451" s="14"/>
      <c r="I451" s="14"/>
      <c r="J451" s="14"/>
      <c r="K451" s="14"/>
      <c r="L451" s="14"/>
      <c r="M451" s="14"/>
      <c r="N451" s="883"/>
      <c r="O451" s="14"/>
      <c r="P451" s="14"/>
      <c r="Q451" s="14"/>
      <c r="R451" s="14"/>
      <c r="S451" s="14"/>
      <c r="T451" s="14"/>
      <c r="U451" s="14"/>
      <c r="V451" s="14"/>
      <c r="W451" s="14"/>
      <c r="X451" s="14"/>
      <c r="Y451" s="14"/>
    </row>
    <row r="452" spans="1:25" ht="20.25" customHeight="1" x14ac:dyDescent="0.2">
      <c r="A452" s="13"/>
      <c r="B452" s="46"/>
      <c r="C452" s="14"/>
      <c r="D452" s="14"/>
      <c r="E452" s="14"/>
      <c r="F452" s="14"/>
      <c r="G452" s="14"/>
      <c r="H452" s="14"/>
      <c r="I452" s="14"/>
      <c r="J452" s="1022" t="s">
        <v>535</v>
      </c>
      <c r="K452" s="14"/>
      <c r="L452" s="14"/>
      <c r="M452" s="14"/>
      <c r="N452" s="883"/>
      <c r="O452" s="14"/>
      <c r="P452" s="14"/>
      <c r="Q452" s="14"/>
      <c r="R452" s="14"/>
      <c r="S452" s="14"/>
      <c r="T452" s="14"/>
      <c r="U452" s="14"/>
      <c r="V452" s="14"/>
      <c r="W452" s="14"/>
      <c r="X452" s="14"/>
      <c r="Y452" s="14"/>
    </row>
    <row r="453" spans="1:25" ht="20.25" customHeight="1" x14ac:dyDescent="0.2">
      <c r="A453" s="13"/>
      <c r="B453" s="46"/>
      <c r="C453" s="14"/>
      <c r="D453" s="14"/>
      <c r="E453" s="14"/>
      <c r="F453" s="14"/>
      <c r="G453" s="14"/>
      <c r="H453" s="14"/>
      <c r="I453" s="14"/>
      <c r="J453" s="14"/>
      <c r="K453" s="14"/>
      <c r="L453" s="14"/>
      <c r="M453" s="14"/>
      <c r="N453" s="883"/>
      <c r="O453" s="14"/>
      <c r="P453" s="14"/>
      <c r="Q453" s="14"/>
      <c r="R453" s="14"/>
      <c r="S453" s="14"/>
      <c r="T453" s="14"/>
      <c r="U453" s="14"/>
      <c r="V453" s="14"/>
      <c r="W453" s="14"/>
      <c r="X453" s="14"/>
      <c r="Y453" s="14"/>
    </row>
    <row r="454" spans="1:25" ht="20.25" customHeight="1" x14ac:dyDescent="0.2">
      <c r="A454" s="13"/>
      <c r="B454" s="46"/>
      <c r="C454" s="14"/>
      <c r="D454" s="14"/>
      <c r="E454" s="14"/>
      <c r="F454" s="14"/>
      <c r="G454" s="14"/>
      <c r="H454" s="14"/>
      <c r="I454" s="14"/>
      <c r="J454" s="14"/>
      <c r="K454" s="14"/>
      <c r="L454" s="14"/>
      <c r="M454" s="14"/>
      <c r="N454" s="883"/>
      <c r="O454" s="14"/>
      <c r="P454" s="14"/>
      <c r="Q454" s="14"/>
      <c r="R454" s="14"/>
      <c r="S454" s="14"/>
      <c r="T454" s="14"/>
      <c r="U454" s="14"/>
      <c r="V454" s="14"/>
      <c r="W454" s="14"/>
      <c r="X454" s="14"/>
      <c r="Y454" s="14"/>
    </row>
    <row r="455" spans="1:25" x14ac:dyDescent="0.2">
      <c r="A455" s="13"/>
      <c r="B455" s="46"/>
      <c r="C455" s="14"/>
      <c r="D455" s="14"/>
      <c r="E455" s="14"/>
      <c r="F455" s="14"/>
      <c r="G455" s="14"/>
      <c r="H455" s="14"/>
      <c r="I455" s="14"/>
      <c r="J455" s="14"/>
      <c r="K455" s="14"/>
      <c r="L455" s="14"/>
      <c r="M455" s="14"/>
      <c r="N455" s="883"/>
      <c r="O455" s="14"/>
      <c r="P455" s="14"/>
      <c r="Q455" s="14"/>
      <c r="R455" s="14"/>
      <c r="S455" s="14"/>
      <c r="T455" s="14"/>
      <c r="U455" s="14"/>
      <c r="V455" s="14"/>
      <c r="W455" s="14"/>
      <c r="X455" s="14"/>
      <c r="Y455" s="14"/>
    </row>
    <row r="456" spans="1:25" x14ac:dyDescent="0.2">
      <c r="A456" s="13"/>
      <c r="B456" s="46"/>
      <c r="C456" s="14"/>
      <c r="D456" s="14"/>
      <c r="E456" s="14"/>
      <c r="F456" s="14"/>
      <c r="G456" s="14"/>
      <c r="H456" s="14"/>
      <c r="I456" s="14"/>
      <c r="J456" s="14"/>
      <c r="K456" s="14"/>
      <c r="L456" s="14"/>
      <c r="M456" s="14"/>
      <c r="N456" s="883"/>
      <c r="O456" s="13"/>
      <c r="P456" s="13"/>
      <c r="Q456" s="13"/>
      <c r="R456" s="13"/>
      <c r="S456" s="13"/>
      <c r="T456" s="13"/>
      <c r="U456" s="13"/>
      <c r="V456" s="13"/>
      <c r="W456" s="13"/>
      <c r="X456" s="13"/>
    </row>
    <row r="457" spans="1:25" ht="14.25" customHeight="1" x14ac:dyDescent="0.2">
      <c r="A457" s="13"/>
      <c r="B457" s="46"/>
      <c r="C457" s="14"/>
      <c r="D457" s="14"/>
      <c r="E457" s="14"/>
      <c r="F457" s="14"/>
      <c r="G457" s="14"/>
      <c r="H457" s="14"/>
      <c r="I457" s="2888"/>
      <c r="J457" s="2888"/>
      <c r="K457" s="2888"/>
      <c r="L457" s="2888"/>
      <c r="M457" s="2888"/>
      <c r="N457" s="883"/>
      <c r="O457" s="13"/>
      <c r="P457" s="13"/>
      <c r="Q457" s="13"/>
      <c r="R457" s="13"/>
      <c r="S457" s="13"/>
      <c r="T457" s="13"/>
      <c r="U457" s="13"/>
      <c r="V457" s="13"/>
      <c r="W457" s="13"/>
      <c r="X457" s="13"/>
    </row>
    <row r="458" spans="1:25" x14ac:dyDescent="0.2">
      <c r="A458" s="13"/>
      <c r="B458" s="46"/>
      <c r="C458" s="14"/>
      <c r="D458" s="14"/>
      <c r="E458" s="14"/>
      <c r="F458" s="14"/>
      <c r="G458" s="14"/>
      <c r="H458" s="14"/>
      <c r="I458" s="543"/>
      <c r="J458" s="543"/>
      <c r="K458" s="543"/>
      <c r="L458" s="543"/>
      <c r="M458" s="543"/>
      <c r="N458" s="883"/>
      <c r="O458" s="13"/>
      <c r="P458" s="13"/>
      <c r="Q458" s="13"/>
      <c r="R458" s="13"/>
      <c r="S458" s="13"/>
      <c r="T458" s="13"/>
      <c r="U458" s="13"/>
      <c r="V458" s="13"/>
      <c r="W458" s="13"/>
      <c r="X458" s="13"/>
    </row>
    <row r="459" spans="1:25" x14ac:dyDescent="0.2">
      <c r="A459" s="13"/>
      <c r="B459" s="46"/>
      <c r="C459" s="14"/>
      <c r="D459" s="14"/>
      <c r="E459" s="14"/>
      <c r="F459" s="14"/>
      <c r="G459" s="14"/>
      <c r="H459" s="14"/>
      <c r="I459" s="543"/>
      <c r="J459" s="543"/>
      <c r="K459" s="543"/>
      <c r="L459" s="543"/>
      <c r="M459" s="543"/>
      <c r="N459" s="883"/>
      <c r="O459" s="13"/>
      <c r="P459" s="13"/>
      <c r="Q459" s="13"/>
      <c r="R459" s="13"/>
      <c r="S459" s="13"/>
      <c r="T459" s="13"/>
      <c r="U459" s="13"/>
      <c r="V459" s="13"/>
      <c r="W459" s="13"/>
      <c r="X459" s="13"/>
    </row>
    <row r="460" spans="1:25" x14ac:dyDescent="0.2">
      <c r="A460" s="13"/>
      <c r="B460" s="46"/>
      <c r="C460" s="14"/>
      <c r="D460" s="14"/>
      <c r="E460" s="14"/>
      <c r="F460" s="14"/>
      <c r="G460" s="14"/>
      <c r="H460" s="14"/>
      <c r="I460" s="543"/>
      <c r="J460" s="543"/>
      <c r="K460" s="543"/>
      <c r="L460" s="543"/>
      <c r="M460" s="543"/>
      <c r="N460" s="883"/>
      <c r="O460" s="13"/>
      <c r="P460" s="13"/>
      <c r="Q460" s="13"/>
      <c r="R460" s="13"/>
      <c r="S460" s="13"/>
      <c r="T460" s="13"/>
      <c r="U460" s="13"/>
      <c r="V460" s="13"/>
      <c r="W460" s="13"/>
      <c r="X460" s="13"/>
    </row>
    <row r="461" spans="1:25" x14ac:dyDescent="0.2">
      <c r="A461" s="13"/>
      <c r="B461" s="46"/>
      <c r="C461" s="14"/>
      <c r="D461" s="14"/>
      <c r="E461" s="14"/>
      <c r="F461" s="14"/>
      <c r="G461" s="14"/>
      <c r="H461" s="14"/>
      <c r="I461" s="543"/>
      <c r="J461" s="543"/>
      <c r="K461" s="543"/>
      <c r="L461" s="543"/>
      <c r="M461" s="543"/>
      <c r="N461" s="883"/>
      <c r="O461" s="13"/>
      <c r="P461" s="13"/>
      <c r="Q461" s="13"/>
      <c r="R461" s="13"/>
      <c r="S461" s="13"/>
      <c r="T461" s="13"/>
      <c r="U461" s="13"/>
      <c r="V461" s="13"/>
      <c r="W461" s="13"/>
      <c r="X461" s="13"/>
    </row>
    <row r="462" spans="1:25" x14ac:dyDescent="0.2">
      <c r="A462" s="13"/>
      <c r="B462" s="46"/>
      <c r="C462" s="14"/>
      <c r="D462" s="14"/>
      <c r="E462" s="14"/>
      <c r="F462" s="14"/>
      <c r="G462" s="14"/>
      <c r="H462" s="14"/>
      <c r="I462" s="543"/>
      <c r="J462" s="543"/>
      <c r="K462" s="543"/>
      <c r="L462" s="543"/>
      <c r="M462" s="543"/>
      <c r="N462" s="883"/>
      <c r="O462" s="13"/>
      <c r="P462" s="13"/>
      <c r="Q462" s="13"/>
      <c r="R462" s="13"/>
      <c r="S462" s="13"/>
      <c r="T462" s="13"/>
      <c r="U462" s="13"/>
      <c r="V462" s="13"/>
      <c r="W462" s="13"/>
      <c r="X462" s="13"/>
    </row>
    <row r="463" spans="1:25" x14ac:dyDescent="0.2">
      <c r="A463" s="13"/>
      <c r="B463" s="46"/>
      <c r="C463" s="14"/>
      <c r="D463" s="14"/>
      <c r="E463" s="14"/>
      <c r="F463" s="14"/>
      <c r="G463" s="14"/>
      <c r="H463" s="14"/>
      <c r="I463" s="543"/>
      <c r="J463" s="543"/>
      <c r="K463" s="543"/>
      <c r="L463" s="543"/>
      <c r="M463" s="543"/>
      <c r="N463" s="883"/>
      <c r="O463" s="13"/>
      <c r="P463" s="13"/>
      <c r="Q463" s="13"/>
      <c r="R463" s="13"/>
      <c r="S463" s="13"/>
      <c r="T463" s="13"/>
      <c r="U463" s="13"/>
      <c r="V463" s="13"/>
      <c r="W463" s="13"/>
      <c r="X463" s="13"/>
      <c r="Y463" s="13"/>
    </row>
    <row r="464" spans="1:25" x14ac:dyDescent="0.2">
      <c r="A464" s="13"/>
      <c r="B464" s="46"/>
      <c r="C464" s="14"/>
      <c r="D464" s="14"/>
      <c r="E464" s="14"/>
      <c r="F464" s="14"/>
      <c r="G464" s="14"/>
      <c r="H464" s="14"/>
      <c r="I464" s="543"/>
      <c r="J464" s="543"/>
      <c r="K464" s="543"/>
      <c r="L464" s="543"/>
      <c r="M464" s="543"/>
      <c r="N464" s="883"/>
      <c r="O464" s="13"/>
      <c r="P464" s="13"/>
      <c r="Q464" s="13"/>
      <c r="R464" s="13"/>
      <c r="S464" s="13"/>
      <c r="T464" s="13"/>
      <c r="U464" s="13"/>
      <c r="V464" s="13"/>
      <c r="W464" s="13"/>
      <c r="X464" s="13"/>
      <c r="Y464" s="13"/>
    </row>
    <row r="465" spans="1:27" x14ac:dyDescent="0.2">
      <c r="A465" s="13"/>
      <c r="B465" s="46"/>
      <c r="C465" s="14"/>
      <c r="D465" s="14"/>
      <c r="E465" s="14"/>
      <c r="F465" s="14"/>
      <c r="G465" s="14"/>
      <c r="H465" s="14"/>
      <c r="I465" s="14"/>
      <c r="J465" s="14"/>
      <c r="K465" s="14"/>
      <c r="L465" s="14"/>
      <c r="M465" s="14"/>
      <c r="N465" s="883"/>
      <c r="O465" s="13"/>
      <c r="P465" s="13"/>
      <c r="Q465" s="13"/>
      <c r="R465" s="13"/>
      <c r="S465" s="13"/>
      <c r="T465" s="13"/>
      <c r="U465" s="13"/>
      <c r="V465" s="13"/>
      <c r="W465" s="13"/>
      <c r="X465" s="13"/>
      <c r="Y465" s="13"/>
    </row>
    <row r="466" spans="1:27" x14ac:dyDescent="0.2">
      <c r="A466" s="13"/>
      <c r="B466" s="46"/>
      <c r="C466" s="14"/>
      <c r="D466" s="14"/>
      <c r="E466" s="14"/>
      <c r="F466" s="14"/>
      <c r="G466" s="14"/>
      <c r="H466" s="14"/>
      <c r="I466" s="14"/>
      <c r="J466" s="14"/>
      <c r="K466" s="14"/>
      <c r="L466" s="14"/>
      <c r="M466" s="14"/>
      <c r="N466" s="883"/>
      <c r="O466" s="13"/>
      <c r="P466" s="13"/>
      <c r="Q466" s="13"/>
      <c r="R466" s="13"/>
      <c r="S466" s="13"/>
      <c r="T466" s="13"/>
      <c r="U466" s="13"/>
      <c r="V466" s="13"/>
      <c r="W466" s="13"/>
      <c r="X466" s="13"/>
      <c r="Y466" s="13"/>
    </row>
    <row r="467" spans="1:27" x14ac:dyDescent="0.2">
      <c r="A467" s="13"/>
      <c r="B467" s="46"/>
      <c r="C467" s="14"/>
      <c r="D467" s="14"/>
      <c r="E467" s="14"/>
      <c r="F467" s="14"/>
      <c r="G467" s="14"/>
      <c r="H467" s="14"/>
      <c r="I467" s="14"/>
      <c r="J467" s="14"/>
      <c r="K467" s="14"/>
      <c r="L467" s="14"/>
      <c r="M467" s="14"/>
      <c r="N467" s="883"/>
      <c r="O467" s="13"/>
      <c r="P467" s="13"/>
      <c r="Q467" s="13"/>
      <c r="R467" s="13"/>
      <c r="S467" s="13"/>
      <c r="T467" s="13"/>
      <c r="U467" s="13"/>
      <c r="V467" s="13"/>
      <c r="W467" s="13"/>
      <c r="X467" s="13"/>
      <c r="Y467" s="13"/>
    </row>
    <row r="468" spans="1:27" x14ac:dyDescent="0.2">
      <c r="A468" s="13"/>
      <c r="B468" s="46"/>
      <c r="C468" s="14"/>
      <c r="D468" s="14"/>
      <c r="E468" s="14"/>
      <c r="F468" s="14"/>
      <c r="G468" s="14"/>
      <c r="H468" s="14"/>
      <c r="I468" s="14"/>
      <c r="J468" s="14"/>
      <c r="K468" s="14"/>
      <c r="L468" s="14"/>
      <c r="M468" s="14"/>
      <c r="N468" s="883"/>
      <c r="O468" s="13"/>
      <c r="P468" s="13"/>
      <c r="Q468" s="13"/>
      <c r="R468" s="13"/>
      <c r="S468" s="13"/>
      <c r="T468" s="13"/>
      <c r="U468" s="13"/>
      <c r="V468" s="13"/>
      <c r="W468" s="13"/>
      <c r="X468" s="13"/>
      <c r="Y468" s="13"/>
    </row>
    <row r="469" spans="1:27" x14ac:dyDescent="0.2">
      <c r="A469" s="13"/>
      <c r="B469" s="46"/>
      <c r="C469" s="14"/>
      <c r="D469" s="14"/>
      <c r="E469" s="14"/>
      <c r="F469" s="14"/>
      <c r="G469" s="14"/>
      <c r="H469" s="14"/>
      <c r="I469" s="14"/>
      <c r="J469" s="14"/>
      <c r="K469" s="14"/>
      <c r="L469" s="14"/>
      <c r="M469" s="14"/>
      <c r="N469" s="883"/>
      <c r="O469" s="13"/>
      <c r="P469" s="13"/>
      <c r="Q469" s="13"/>
      <c r="R469" s="13"/>
      <c r="S469" s="13"/>
      <c r="T469" s="13"/>
      <c r="U469" s="13"/>
      <c r="V469" s="13"/>
      <c r="W469" s="13"/>
      <c r="X469" s="13"/>
      <c r="Y469" s="13"/>
    </row>
    <row r="470" spans="1:27" x14ac:dyDescent="0.2">
      <c r="A470" s="13"/>
      <c r="B470" s="46"/>
      <c r="C470" s="14"/>
      <c r="D470" s="14"/>
      <c r="E470" s="14"/>
      <c r="F470" s="14"/>
      <c r="G470" s="14"/>
      <c r="H470" s="14"/>
      <c r="I470" s="14"/>
      <c r="J470" s="14"/>
      <c r="K470" s="14"/>
      <c r="L470" s="14"/>
      <c r="M470" s="14"/>
      <c r="N470" s="883"/>
      <c r="O470" s="13"/>
      <c r="P470" s="13"/>
      <c r="Q470" s="13"/>
      <c r="R470" s="13"/>
      <c r="S470" s="13"/>
      <c r="T470" s="13"/>
      <c r="U470" s="13"/>
      <c r="V470" s="13"/>
      <c r="W470" s="13"/>
      <c r="X470" s="13"/>
      <c r="Y470" s="13"/>
    </row>
    <row r="471" spans="1:27" x14ac:dyDescent="0.2">
      <c r="A471" s="13"/>
      <c r="B471" s="46"/>
      <c r="C471" s="14"/>
      <c r="D471" s="14"/>
      <c r="E471" s="14"/>
      <c r="F471" s="14"/>
      <c r="G471" s="14"/>
      <c r="H471" s="14"/>
      <c r="I471" s="14"/>
      <c r="J471" s="14"/>
      <c r="K471" s="14"/>
      <c r="L471" s="14"/>
      <c r="M471" s="14"/>
      <c r="N471" s="883"/>
      <c r="O471" s="13"/>
      <c r="P471" s="13"/>
      <c r="Q471" s="13"/>
      <c r="R471" s="13"/>
      <c r="S471" s="13"/>
      <c r="T471" s="13"/>
      <c r="U471" s="13"/>
      <c r="V471" s="13"/>
      <c r="W471" s="13"/>
      <c r="X471" s="13"/>
      <c r="Y471" s="13"/>
    </row>
    <row r="472" spans="1:27" x14ac:dyDescent="0.2">
      <c r="A472" s="13"/>
      <c r="B472" s="46"/>
      <c r="C472" s="14"/>
      <c r="D472" s="14"/>
      <c r="E472" s="14"/>
      <c r="F472" s="14"/>
      <c r="G472" s="14"/>
      <c r="H472" s="14"/>
      <c r="I472" s="14"/>
      <c r="J472" s="14"/>
      <c r="K472" s="14"/>
      <c r="L472" s="14"/>
      <c r="M472" s="14"/>
      <c r="N472" s="883"/>
      <c r="O472" s="13"/>
      <c r="P472" s="13"/>
      <c r="Q472" s="13"/>
      <c r="R472" s="13"/>
      <c r="S472" s="13"/>
      <c r="T472" s="13"/>
      <c r="U472" s="13"/>
      <c r="V472" s="13"/>
      <c r="W472" s="13"/>
      <c r="X472" s="13"/>
      <c r="Y472" s="13"/>
    </row>
    <row r="473" spans="1:27" x14ac:dyDescent="0.2">
      <c r="A473" s="13"/>
      <c r="B473" s="46"/>
      <c r="C473" s="14"/>
      <c r="D473" s="14"/>
      <c r="E473" s="14"/>
      <c r="F473" s="14"/>
      <c r="G473" s="14"/>
      <c r="H473" s="14"/>
      <c r="I473" s="14"/>
      <c r="J473" s="14"/>
      <c r="K473" s="14"/>
      <c r="L473" s="14"/>
      <c r="M473" s="14"/>
      <c r="N473" s="883"/>
      <c r="O473" s="13"/>
      <c r="P473" s="13"/>
      <c r="Q473" s="13"/>
      <c r="R473" s="13"/>
      <c r="S473" s="13"/>
      <c r="T473" s="13"/>
      <c r="U473" s="13"/>
      <c r="V473" s="13"/>
      <c r="W473" s="13"/>
      <c r="X473" s="13"/>
      <c r="Y473" s="13"/>
    </row>
    <row r="474" spans="1:27" ht="11.25" customHeight="1" x14ac:dyDescent="0.2">
      <c r="A474" s="13"/>
      <c r="B474" s="46"/>
      <c r="C474" s="14"/>
      <c r="D474" s="14"/>
      <c r="E474" s="14"/>
      <c r="F474" s="14"/>
      <c r="G474" s="14"/>
      <c r="H474" s="14"/>
      <c r="I474" s="14"/>
      <c r="J474" s="14"/>
      <c r="K474" s="14"/>
      <c r="L474" s="14"/>
      <c r="M474" s="14"/>
      <c r="N474" s="883"/>
      <c r="O474" s="14"/>
      <c r="P474" s="14"/>
      <c r="Q474" s="14"/>
      <c r="R474" s="14"/>
      <c r="S474" s="14"/>
      <c r="T474" s="14"/>
      <c r="U474" s="14"/>
      <c r="V474" s="14"/>
      <c r="W474" s="14"/>
      <c r="X474" s="14"/>
      <c r="Y474" s="14"/>
      <c r="Z474" s="250"/>
      <c r="AA474" s="250"/>
    </row>
    <row r="475" spans="1:27" ht="16" thickBot="1" x14ac:dyDescent="0.25">
      <c r="A475" s="13"/>
      <c r="B475" s="1795"/>
      <c r="C475" s="1873"/>
      <c r="D475" s="881"/>
      <c r="E475" s="881"/>
      <c r="F475" s="881"/>
      <c r="G475" s="881"/>
      <c r="H475" s="881"/>
      <c r="I475" s="881"/>
      <c r="J475" s="881"/>
      <c r="K475" s="881"/>
      <c r="L475" s="881"/>
      <c r="M475" s="881"/>
      <c r="N475" s="889"/>
      <c r="O475" s="14"/>
      <c r="P475" s="14"/>
      <c r="Q475" s="14"/>
      <c r="R475" s="14"/>
      <c r="S475" s="14"/>
      <c r="T475" s="14"/>
      <c r="U475" s="14"/>
      <c r="V475" s="14"/>
      <c r="W475" s="14"/>
      <c r="X475" s="14"/>
      <c r="Y475" s="14"/>
      <c r="Z475" s="250"/>
      <c r="AA475" s="250"/>
    </row>
    <row r="476" spans="1:27" x14ac:dyDescent="0.2">
      <c r="A476" s="13"/>
      <c r="B476" s="1861"/>
      <c r="C476" s="871"/>
      <c r="D476" s="871"/>
      <c r="E476" s="871"/>
      <c r="F476" s="871"/>
      <c r="G476" s="871"/>
      <c r="H476" s="871"/>
      <c r="I476" s="871"/>
      <c r="J476" s="871"/>
      <c r="K476" s="871"/>
      <c r="L476" s="871"/>
      <c r="M476" s="871"/>
      <c r="N476" s="882"/>
      <c r="O476" s="13"/>
      <c r="P476" s="13"/>
      <c r="Q476" s="13"/>
      <c r="R476" s="13"/>
      <c r="S476" s="13"/>
      <c r="T476" s="13"/>
      <c r="U476" s="13"/>
      <c r="V476" s="13"/>
      <c r="W476" s="13"/>
      <c r="X476" s="13"/>
      <c r="Y476" s="13"/>
    </row>
    <row r="477" spans="1:27" x14ac:dyDescent="0.2">
      <c r="A477" s="13"/>
      <c r="B477" s="46"/>
      <c r="C477" s="14"/>
      <c r="D477" s="14"/>
      <c r="E477" s="14"/>
      <c r="F477" s="14"/>
      <c r="G477" s="14"/>
      <c r="H477" s="14"/>
      <c r="I477" s="14"/>
      <c r="J477" s="14"/>
      <c r="K477" s="14"/>
      <c r="L477" s="14"/>
      <c r="M477" s="14"/>
      <c r="N477" s="883"/>
      <c r="O477" s="13"/>
      <c r="P477" s="13"/>
      <c r="Q477" s="13"/>
      <c r="R477" s="13"/>
      <c r="S477" s="13"/>
      <c r="T477" s="13"/>
      <c r="U477" s="13"/>
      <c r="V477" s="13"/>
      <c r="W477" s="13"/>
      <c r="X477" s="13"/>
      <c r="Y477" s="13"/>
    </row>
    <row r="478" spans="1:27" x14ac:dyDescent="0.2">
      <c r="A478" s="13"/>
      <c r="B478" s="46"/>
      <c r="C478" s="14"/>
      <c r="D478" s="14"/>
      <c r="E478" s="14"/>
      <c r="F478" s="14"/>
      <c r="G478" s="14"/>
      <c r="H478" s="14"/>
      <c r="I478" s="14"/>
      <c r="J478" s="14"/>
      <c r="K478" s="14"/>
      <c r="L478" s="14"/>
      <c r="M478" s="14"/>
      <c r="N478" s="883"/>
      <c r="O478" s="13"/>
      <c r="P478" s="13"/>
      <c r="Q478" s="13"/>
      <c r="R478" s="13"/>
      <c r="S478" s="13"/>
      <c r="T478" s="13"/>
      <c r="U478" s="13"/>
      <c r="V478" s="13"/>
      <c r="W478" s="13"/>
      <c r="X478" s="13"/>
      <c r="Y478" s="13"/>
    </row>
    <row r="479" spans="1:27" x14ac:dyDescent="0.2">
      <c r="A479" s="13"/>
      <c r="B479" s="46"/>
      <c r="C479" s="14"/>
      <c r="D479" s="14"/>
      <c r="E479" s="14"/>
      <c r="F479" s="14"/>
      <c r="G479" s="14"/>
      <c r="H479" s="14"/>
      <c r="I479" s="14"/>
      <c r="J479" s="14"/>
      <c r="K479" s="14"/>
      <c r="L479" s="14"/>
      <c r="M479" s="14"/>
      <c r="N479" s="883"/>
      <c r="O479" s="13"/>
      <c r="P479" s="13"/>
      <c r="Q479" s="13"/>
      <c r="R479" s="13"/>
      <c r="S479" s="13"/>
      <c r="T479" s="13"/>
      <c r="U479" s="13"/>
      <c r="V479" s="13"/>
      <c r="W479" s="13"/>
      <c r="X479" s="13"/>
      <c r="Y479" s="13"/>
    </row>
    <row r="480" spans="1:27" x14ac:dyDescent="0.2">
      <c r="A480" s="13"/>
      <c r="B480" s="46"/>
      <c r="C480" s="14"/>
      <c r="D480" s="14"/>
      <c r="E480" s="14"/>
      <c r="F480" s="14"/>
      <c r="G480" s="14"/>
      <c r="H480" s="14"/>
      <c r="I480" s="14"/>
      <c r="J480" s="14"/>
      <c r="K480" s="14"/>
      <c r="L480" s="14"/>
      <c r="M480" s="14"/>
      <c r="N480" s="883"/>
      <c r="O480" s="13"/>
      <c r="P480" s="13"/>
      <c r="Q480" s="13"/>
      <c r="R480" s="13"/>
      <c r="S480" s="13"/>
      <c r="T480" s="13"/>
      <c r="U480" s="13"/>
      <c r="V480" s="13"/>
      <c r="W480" s="13"/>
      <c r="X480" s="13"/>
      <c r="Y480" s="13"/>
    </row>
    <row r="481" spans="1:25" x14ac:dyDescent="0.2">
      <c r="A481" s="13"/>
      <c r="B481" s="46"/>
      <c r="C481" s="14"/>
      <c r="D481" s="14"/>
      <c r="E481" s="14"/>
      <c r="F481" s="14"/>
      <c r="G481" s="14"/>
      <c r="H481" s="14"/>
      <c r="I481" s="14"/>
      <c r="J481" s="14"/>
      <c r="K481" s="14"/>
      <c r="L481" s="14"/>
      <c r="M481" s="14"/>
      <c r="N481" s="883"/>
      <c r="O481" s="13"/>
      <c r="P481" s="13"/>
      <c r="Q481" s="13"/>
      <c r="R481" s="13"/>
      <c r="S481" s="13"/>
      <c r="T481" s="13"/>
      <c r="U481" s="13"/>
      <c r="V481" s="13"/>
      <c r="W481" s="13"/>
      <c r="X481" s="13"/>
      <c r="Y481" s="13"/>
    </row>
    <row r="482" spans="1:25" x14ac:dyDescent="0.2">
      <c r="A482" s="13"/>
      <c r="B482" s="46"/>
      <c r="C482" s="14"/>
      <c r="D482" s="14"/>
      <c r="E482" s="14"/>
      <c r="F482" s="14"/>
      <c r="G482" s="14"/>
      <c r="H482" s="14"/>
      <c r="I482" s="14"/>
      <c r="J482" s="14"/>
      <c r="K482" s="14"/>
      <c r="L482" s="14"/>
      <c r="M482" s="14"/>
      <c r="N482" s="883"/>
      <c r="O482" s="13"/>
      <c r="P482" s="13"/>
      <c r="Q482" s="13"/>
      <c r="R482" s="13"/>
      <c r="S482" s="13"/>
      <c r="T482" s="13"/>
      <c r="U482" s="13"/>
      <c r="V482" s="13"/>
      <c r="W482" s="13"/>
      <c r="X482" s="13"/>
      <c r="Y482" s="13"/>
    </row>
    <row r="483" spans="1:25" x14ac:dyDescent="0.2">
      <c r="A483" s="13"/>
      <c r="B483" s="46"/>
      <c r="C483" s="14"/>
      <c r="D483" s="14"/>
      <c r="E483" s="14"/>
      <c r="F483" s="14"/>
      <c r="G483" s="14"/>
      <c r="H483" s="14"/>
      <c r="I483" s="14"/>
      <c r="J483" s="14"/>
      <c r="K483" s="14"/>
      <c r="L483" s="14"/>
      <c r="M483" s="14"/>
      <c r="N483" s="883"/>
      <c r="O483" s="13"/>
      <c r="P483" s="13"/>
      <c r="Q483" s="13"/>
      <c r="R483" s="13"/>
      <c r="S483" s="13"/>
      <c r="T483" s="13"/>
      <c r="U483" s="13"/>
      <c r="V483" s="13"/>
      <c r="W483" s="13"/>
      <c r="X483" s="13"/>
      <c r="Y483" s="13"/>
    </row>
    <row r="484" spans="1:25" x14ac:dyDescent="0.2">
      <c r="A484" s="13"/>
      <c r="B484" s="46"/>
      <c r="C484" s="14"/>
      <c r="D484" s="14"/>
      <c r="E484" s="14"/>
      <c r="F484" s="14"/>
      <c r="G484" s="14"/>
      <c r="H484" s="14"/>
      <c r="I484" s="14"/>
      <c r="J484" s="14"/>
      <c r="K484" s="14"/>
      <c r="L484" s="14"/>
      <c r="M484" s="14"/>
      <c r="N484" s="883"/>
      <c r="O484" s="13"/>
      <c r="P484" s="13"/>
      <c r="Q484" s="13"/>
      <c r="R484" s="13"/>
      <c r="S484" s="13"/>
      <c r="T484" s="13"/>
      <c r="U484" s="13"/>
      <c r="V484" s="13"/>
      <c r="W484" s="13"/>
      <c r="X484" s="13"/>
      <c r="Y484" s="13"/>
    </row>
    <row r="485" spans="1:25" ht="16" x14ac:dyDescent="0.2">
      <c r="A485" s="13"/>
      <c r="B485" s="1883"/>
      <c r="C485" s="2887"/>
      <c r="D485" s="2887"/>
      <c r="E485" s="2887"/>
      <c r="F485" s="2887"/>
      <c r="G485" s="14"/>
      <c r="H485" s="14"/>
      <c r="I485" s="14"/>
      <c r="J485" s="14"/>
      <c r="K485" s="14"/>
      <c r="L485" s="14"/>
      <c r="M485" s="14"/>
      <c r="N485" s="883"/>
      <c r="O485" s="13"/>
      <c r="P485" s="13"/>
      <c r="Q485" s="13"/>
      <c r="R485" s="13"/>
      <c r="S485" s="13"/>
      <c r="T485" s="13"/>
      <c r="U485" s="13"/>
      <c r="V485" s="13"/>
      <c r="W485" s="13"/>
      <c r="X485" s="13"/>
      <c r="Y485" s="13"/>
    </row>
    <row r="486" spans="1:25" x14ac:dyDescent="0.2">
      <c r="A486" s="13"/>
      <c r="B486" s="46"/>
      <c r="C486" s="1887"/>
      <c r="D486" s="1887"/>
      <c r="E486" s="1887"/>
      <c r="F486" s="1887"/>
      <c r="G486" s="14"/>
      <c r="H486" s="14"/>
      <c r="I486" s="14"/>
      <c r="J486" s="14"/>
      <c r="K486" s="14"/>
      <c r="L486" s="14"/>
      <c r="M486" s="14"/>
      <c r="N486" s="883"/>
      <c r="O486" s="13"/>
      <c r="P486" s="13"/>
      <c r="Q486" s="13"/>
      <c r="R486" s="13"/>
      <c r="S486" s="13"/>
      <c r="T486" s="13"/>
      <c r="U486" s="13"/>
      <c r="V486" s="13"/>
      <c r="W486" s="13"/>
      <c r="X486" s="13"/>
      <c r="Y486" s="13"/>
    </row>
    <row r="487" spans="1:25" x14ac:dyDescent="0.2">
      <c r="A487" s="13"/>
      <c r="B487" s="46"/>
      <c r="C487" s="1875"/>
      <c r="D487" s="1875"/>
      <c r="E487" s="1875"/>
      <c r="F487" s="1875"/>
      <c r="G487" s="14"/>
      <c r="H487" s="14"/>
      <c r="I487" s="14"/>
      <c r="J487" s="14"/>
      <c r="K487" s="14"/>
      <c r="L487" s="14"/>
      <c r="M487" s="14"/>
      <c r="N487" s="883"/>
      <c r="O487" s="13"/>
      <c r="P487" s="13"/>
      <c r="Q487" s="13"/>
      <c r="R487" s="13"/>
      <c r="S487" s="13"/>
      <c r="T487" s="13"/>
      <c r="U487" s="13"/>
      <c r="V487" s="13"/>
      <c r="W487" s="13"/>
      <c r="X487" s="13"/>
      <c r="Y487" s="13"/>
    </row>
    <row r="488" spans="1:25" x14ac:dyDescent="0.2">
      <c r="A488" s="13"/>
      <c r="B488" s="46"/>
      <c r="C488" s="1875"/>
      <c r="D488" s="1875"/>
      <c r="E488" s="1875"/>
      <c r="F488" s="1875"/>
      <c r="G488" s="14"/>
      <c r="H488" s="14"/>
      <c r="I488" s="14"/>
      <c r="J488" s="14"/>
      <c r="K488" s="14"/>
      <c r="L488" s="14"/>
      <c r="M488" s="14"/>
      <c r="N488" s="883"/>
      <c r="O488" s="13"/>
      <c r="P488" s="13"/>
      <c r="Q488" s="13"/>
      <c r="R488" s="13"/>
      <c r="S488" s="13"/>
      <c r="T488" s="13"/>
      <c r="U488" s="13"/>
      <c r="V488" s="13"/>
      <c r="W488" s="13"/>
      <c r="X488" s="13"/>
      <c r="Y488" s="13"/>
    </row>
    <row r="489" spans="1:25" x14ac:dyDescent="0.2">
      <c r="A489" s="13"/>
      <c r="B489" s="46"/>
      <c r="C489" s="1875"/>
      <c r="D489" s="1875"/>
      <c r="E489" s="1875"/>
      <c r="F489" s="1875"/>
      <c r="G489" s="14"/>
      <c r="H489" s="14"/>
      <c r="I489" s="14"/>
      <c r="J489" s="14"/>
      <c r="K489" s="14"/>
      <c r="L489" s="14"/>
      <c r="M489" s="14"/>
      <c r="N489" s="883"/>
      <c r="O489" s="13"/>
      <c r="P489" s="13"/>
      <c r="Q489" s="13"/>
      <c r="R489" s="13"/>
      <c r="S489" s="13"/>
      <c r="T489" s="13"/>
      <c r="U489" s="13"/>
      <c r="V489" s="13"/>
      <c r="W489" s="13"/>
      <c r="X489" s="13"/>
      <c r="Y489" s="13"/>
    </row>
    <row r="490" spans="1:25" x14ac:dyDescent="0.2">
      <c r="A490" s="13"/>
      <c r="B490" s="46"/>
      <c r="C490" s="1875"/>
      <c r="D490" s="1875"/>
      <c r="E490" s="1875"/>
      <c r="F490" s="1875"/>
      <c r="G490" s="14"/>
      <c r="H490" s="14"/>
      <c r="I490" s="14"/>
      <c r="J490" s="14"/>
      <c r="K490" s="14"/>
      <c r="L490" s="14"/>
      <c r="M490" s="14"/>
      <c r="N490" s="883"/>
      <c r="O490" s="13"/>
      <c r="P490" s="13"/>
      <c r="Q490" s="13"/>
      <c r="R490" s="13"/>
      <c r="S490" s="13"/>
      <c r="T490" s="13"/>
      <c r="U490" s="13"/>
      <c r="V490" s="13"/>
      <c r="W490" s="13"/>
      <c r="X490" s="13"/>
      <c r="Y490" s="13"/>
    </row>
    <row r="491" spans="1:25" x14ac:dyDescent="0.2">
      <c r="A491" s="13"/>
      <c r="B491" s="46"/>
      <c r="C491" s="1875"/>
      <c r="D491" s="1875"/>
      <c r="E491" s="1875"/>
      <c r="F491" s="1875"/>
      <c r="G491" s="14"/>
      <c r="H491" s="14"/>
      <c r="I491" s="14"/>
      <c r="J491" s="14"/>
      <c r="K491" s="14"/>
      <c r="L491" s="14"/>
      <c r="M491" s="14"/>
      <c r="N491" s="883"/>
      <c r="O491" s="13"/>
      <c r="P491" s="13"/>
      <c r="Q491" s="13"/>
      <c r="R491" s="13"/>
      <c r="S491" s="13"/>
      <c r="T491" s="13"/>
      <c r="U491" s="13"/>
      <c r="V491" s="13"/>
      <c r="W491" s="13"/>
      <c r="X491" s="13"/>
      <c r="Y491" s="13"/>
    </row>
    <row r="492" spans="1:25" x14ac:dyDescent="0.2">
      <c r="A492" s="13"/>
      <c r="B492" s="46"/>
      <c r="C492" s="1874"/>
      <c r="D492" s="1888"/>
      <c r="E492" s="1888"/>
      <c r="F492" s="1888"/>
      <c r="G492" s="14"/>
      <c r="H492" s="14"/>
      <c r="I492" s="14"/>
      <c r="J492" s="14"/>
      <c r="K492" s="14"/>
      <c r="L492" s="14"/>
      <c r="M492" s="14"/>
      <c r="N492" s="883"/>
      <c r="O492" s="13"/>
      <c r="P492" s="13"/>
      <c r="Q492" s="13"/>
      <c r="R492" s="13"/>
      <c r="S492" s="13"/>
      <c r="T492" s="13"/>
      <c r="U492" s="13"/>
      <c r="V492" s="13"/>
      <c r="W492" s="13"/>
      <c r="X492" s="13"/>
      <c r="Y492" s="13"/>
    </row>
    <row r="493" spans="1:25" x14ac:dyDescent="0.2">
      <c r="A493" s="13"/>
      <c r="B493" s="46"/>
      <c r="C493" s="14"/>
      <c r="D493" s="14"/>
      <c r="E493" s="14"/>
      <c r="F493" s="14"/>
      <c r="G493" s="14"/>
      <c r="H493" s="14"/>
      <c r="I493" s="14"/>
      <c r="J493" s="14"/>
      <c r="K493" s="14"/>
      <c r="L493" s="14"/>
      <c r="M493" s="14"/>
      <c r="N493" s="883"/>
      <c r="O493" s="13"/>
      <c r="P493" s="13"/>
      <c r="Q493" s="13"/>
      <c r="R493" s="13"/>
      <c r="S493" s="13"/>
      <c r="T493" s="13"/>
      <c r="U493" s="13"/>
      <c r="V493" s="13"/>
      <c r="W493" s="13"/>
      <c r="X493" s="13"/>
      <c r="Y493" s="13"/>
    </row>
    <row r="494" spans="1:25" x14ac:dyDescent="0.2">
      <c r="A494" s="13"/>
      <c r="B494" s="46"/>
      <c r="C494" s="14"/>
      <c r="D494" s="14"/>
      <c r="E494" s="14"/>
      <c r="F494" s="14"/>
      <c r="G494" s="14"/>
      <c r="H494" s="14"/>
      <c r="I494" s="14"/>
      <c r="J494" s="14"/>
      <c r="K494" s="14"/>
      <c r="L494" s="14"/>
      <c r="M494" s="14"/>
      <c r="N494" s="883"/>
      <c r="O494" s="13"/>
      <c r="P494" s="13"/>
      <c r="Q494" s="13"/>
      <c r="R494" s="13"/>
      <c r="S494" s="13"/>
      <c r="T494" s="13"/>
      <c r="U494" s="13"/>
      <c r="V494" s="13"/>
      <c r="W494" s="13"/>
      <c r="X494" s="13"/>
      <c r="Y494" s="13"/>
    </row>
    <row r="495" spans="1:25" x14ac:dyDescent="0.2">
      <c r="A495" s="13"/>
      <c r="B495" s="46"/>
      <c r="C495" s="14"/>
      <c r="D495" s="14"/>
      <c r="E495" s="14"/>
      <c r="F495" s="14"/>
      <c r="G495" s="14"/>
      <c r="H495" s="14"/>
      <c r="I495" s="14"/>
      <c r="J495" s="14"/>
      <c r="K495" s="14"/>
      <c r="L495" s="14"/>
      <c r="M495" s="14"/>
      <c r="N495" s="883"/>
      <c r="O495" s="13"/>
      <c r="P495" s="13"/>
      <c r="Q495" s="13"/>
      <c r="R495" s="13"/>
      <c r="S495" s="13"/>
      <c r="T495" s="13"/>
      <c r="U495" s="13"/>
      <c r="V495" s="13"/>
      <c r="W495" s="13"/>
      <c r="X495" s="13"/>
      <c r="Y495" s="13"/>
    </row>
    <row r="496" spans="1:25" x14ac:dyDescent="0.2">
      <c r="A496" s="13"/>
      <c r="B496" s="46"/>
      <c r="C496" s="14"/>
      <c r="D496" s="14"/>
      <c r="E496" s="14"/>
      <c r="F496" s="14"/>
      <c r="G496" s="14"/>
      <c r="H496" s="14"/>
      <c r="I496" s="14"/>
      <c r="J496" s="14"/>
      <c r="K496" s="14"/>
      <c r="L496" s="14"/>
      <c r="M496" s="14"/>
      <c r="N496" s="883"/>
      <c r="O496" s="13"/>
      <c r="P496" s="13"/>
      <c r="Q496" s="13"/>
      <c r="R496" s="13"/>
      <c r="S496" s="13"/>
      <c r="T496" s="13"/>
      <c r="U496" s="13"/>
      <c r="V496" s="13"/>
      <c r="W496" s="13"/>
      <c r="X496" s="13"/>
      <c r="Y496" s="13"/>
    </row>
    <row r="497" spans="1:25" x14ac:dyDescent="0.2">
      <c r="A497" s="13"/>
      <c r="B497" s="46"/>
      <c r="C497" s="14"/>
      <c r="D497" s="14"/>
      <c r="E497" s="14"/>
      <c r="F497" s="14"/>
      <c r="G497" s="14"/>
      <c r="H497" s="14"/>
      <c r="I497" s="14"/>
      <c r="J497" s="14"/>
      <c r="K497" s="14"/>
      <c r="L497" s="14"/>
      <c r="M497" s="14"/>
      <c r="N497" s="883"/>
      <c r="O497" s="13"/>
      <c r="P497" s="13"/>
      <c r="Q497" s="13"/>
      <c r="R497" s="13"/>
      <c r="S497" s="13"/>
      <c r="T497" s="13"/>
      <c r="U497" s="13"/>
      <c r="V497" s="13"/>
      <c r="W497" s="13"/>
      <c r="X497" s="13"/>
      <c r="Y497" s="13"/>
    </row>
    <row r="498" spans="1:25" x14ac:dyDescent="0.2">
      <c r="A498" s="13"/>
      <c r="B498" s="46"/>
      <c r="C498" s="14"/>
      <c r="D498" s="14"/>
      <c r="E498" s="14"/>
      <c r="F498" s="14"/>
      <c r="G498" s="14"/>
      <c r="H498" s="14"/>
      <c r="I498" s="14"/>
      <c r="J498" s="14"/>
      <c r="K498" s="14"/>
      <c r="L498" s="14"/>
      <c r="M498" s="14"/>
      <c r="N498" s="883"/>
      <c r="O498" s="13"/>
      <c r="P498" s="13"/>
      <c r="Q498" s="13"/>
      <c r="R498" s="13"/>
      <c r="S498" s="13"/>
      <c r="T498" s="13"/>
      <c r="U498" s="13"/>
      <c r="V498" s="13"/>
      <c r="W498" s="13"/>
      <c r="X498" s="13"/>
      <c r="Y498" s="13"/>
    </row>
    <row r="499" spans="1:25" x14ac:dyDescent="0.2">
      <c r="A499" s="13"/>
      <c r="B499" s="46"/>
      <c r="C499" s="14"/>
      <c r="D499" s="14"/>
      <c r="E499" s="14"/>
      <c r="F499" s="14"/>
      <c r="G499" s="14"/>
      <c r="H499" s="14"/>
      <c r="I499" s="14"/>
      <c r="J499" s="14"/>
      <c r="K499" s="14"/>
      <c r="L499" s="14"/>
      <c r="M499" s="14"/>
      <c r="N499" s="883"/>
      <c r="O499" s="13"/>
      <c r="P499" s="13"/>
      <c r="Q499" s="13"/>
      <c r="R499" s="13"/>
      <c r="S499" s="13"/>
      <c r="T499" s="13"/>
      <c r="U499" s="13"/>
      <c r="V499" s="13"/>
      <c r="W499" s="13"/>
      <c r="X499" s="13"/>
      <c r="Y499" s="13"/>
    </row>
    <row r="500" spans="1:25" x14ac:dyDescent="0.2">
      <c r="A500" s="13"/>
      <c r="B500" s="46"/>
      <c r="C500" s="14"/>
      <c r="D500" s="14"/>
      <c r="E500" s="14"/>
      <c r="F500" s="14"/>
      <c r="G500" s="14"/>
      <c r="H500" s="14"/>
      <c r="I500" s="14"/>
      <c r="J500" s="14"/>
      <c r="K500" s="1889"/>
      <c r="L500" s="1889"/>
      <c r="M500" s="1889"/>
      <c r="N500" s="883"/>
      <c r="O500" s="13"/>
      <c r="P500" s="13"/>
      <c r="Q500" s="13"/>
      <c r="R500" s="13"/>
      <c r="S500" s="13"/>
      <c r="T500" s="13"/>
      <c r="U500" s="13"/>
      <c r="V500" s="13"/>
      <c r="W500" s="13"/>
      <c r="X500" s="13"/>
      <c r="Y500" s="13"/>
    </row>
    <row r="501" spans="1:25" x14ac:dyDescent="0.2">
      <c r="A501" s="13"/>
      <c r="B501" s="46"/>
      <c r="C501" s="14"/>
      <c r="D501" s="14"/>
      <c r="E501" s="14"/>
      <c r="F501" s="14"/>
      <c r="G501" s="14"/>
      <c r="H501" s="14"/>
      <c r="I501" s="14"/>
      <c r="J501" s="14"/>
      <c r="K501" s="14"/>
      <c r="L501" s="14"/>
      <c r="M501" s="14"/>
      <c r="N501" s="883"/>
      <c r="O501" s="13"/>
      <c r="P501" s="13"/>
      <c r="Q501" s="13"/>
      <c r="R501" s="13"/>
      <c r="S501" s="13"/>
      <c r="T501" s="13"/>
      <c r="U501" s="13"/>
      <c r="V501" s="13"/>
      <c r="W501" s="13"/>
      <c r="X501" s="13"/>
      <c r="Y501" s="13"/>
    </row>
    <row r="502" spans="1:25" x14ac:dyDescent="0.2">
      <c r="A502" s="13"/>
      <c r="B502" s="46"/>
      <c r="C502" s="14"/>
      <c r="D502" s="14"/>
      <c r="E502" s="14"/>
      <c r="F502" s="14"/>
      <c r="G502" s="14"/>
      <c r="H502" s="14"/>
      <c r="I502" s="14"/>
      <c r="J502" s="14"/>
      <c r="K502" s="14"/>
      <c r="L502" s="14"/>
      <c r="M502" s="14"/>
      <c r="N502" s="883"/>
      <c r="O502" s="13"/>
      <c r="P502" s="13"/>
      <c r="Q502" s="13"/>
      <c r="R502" s="13"/>
      <c r="S502" s="13"/>
      <c r="T502" s="13"/>
      <c r="U502" s="13"/>
      <c r="V502" s="13"/>
      <c r="W502" s="13"/>
      <c r="X502" s="13"/>
      <c r="Y502" s="13"/>
    </row>
    <row r="503" spans="1:25" ht="16" thickBot="1" x14ac:dyDescent="0.25">
      <c r="A503" s="883"/>
      <c r="B503" s="1890"/>
      <c r="C503" s="881"/>
      <c r="D503" s="881"/>
      <c r="E503" s="881"/>
      <c r="F503" s="881"/>
      <c r="G503" s="881"/>
      <c r="H503" s="881"/>
      <c r="I503" s="881"/>
      <c r="J503" s="881"/>
      <c r="K503" s="881"/>
      <c r="L503" s="881"/>
      <c r="M503" s="881"/>
      <c r="N503" s="889"/>
      <c r="O503" s="13"/>
      <c r="P503" s="13"/>
      <c r="Q503" s="13"/>
      <c r="R503" s="13"/>
      <c r="S503" s="13"/>
      <c r="T503" s="13"/>
      <c r="U503" s="13"/>
      <c r="V503" s="13"/>
      <c r="W503" s="13"/>
      <c r="X503" s="13"/>
      <c r="Y503" s="13"/>
    </row>
    <row r="504" spans="1:25" x14ac:dyDescent="0.2">
      <c r="A504" s="883"/>
      <c r="B504" s="587"/>
      <c r="C504" s="587"/>
      <c r="D504" s="587"/>
      <c r="E504" s="587"/>
      <c r="F504" s="587"/>
      <c r="G504" s="587"/>
      <c r="H504" s="587"/>
      <c r="I504" s="587"/>
      <c r="J504" s="587"/>
      <c r="K504" s="587"/>
      <c r="L504" s="587"/>
      <c r="M504" s="587"/>
      <c r="N504" s="1891"/>
      <c r="O504" s="13"/>
      <c r="P504" s="13"/>
      <c r="Q504" s="13"/>
      <c r="R504" s="13"/>
      <c r="S504" s="13"/>
      <c r="T504" s="13"/>
      <c r="U504" s="13"/>
      <c r="V504" s="13"/>
      <c r="W504" s="13"/>
      <c r="X504" s="13"/>
      <c r="Y504" s="13"/>
    </row>
    <row r="505" spans="1:25" s="19" customFormat="1" x14ac:dyDescent="0.2">
      <c r="A505" s="884"/>
      <c r="B505" s="587"/>
      <c r="C505" s="587"/>
      <c r="D505" s="587"/>
      <c r="E505" s="587"/>
      <c r="F505" s="587"/>
      <c r="G505" s="587"/>
      <c r="H505" s="587"/>
      <c r="I505" s="587"/>
      <c r="J505" s="587"/>
      <c r="K505" s="587"/>
      <c r="L505" s="587"/>
      <c r="M505" s="587"/>
      <c r="N505" s="884"/>
    </row>
    <row r="506" spans="1:25" s="19" customFormat="1" x14ac:dyDescent="0.2">
      <c r="A506" s="884"/>
      <c r="B506" s="587"/>
      <c r="C506" s="587"/>
      <c r="D506" s="587"/>
      <c r="E506" s="587"/>
      <c r="F506" s="587"/>
      <c r="G506" s="587"/>
      <c r="H506" s="587"/>
      <c r="I506" s="587"/>
      <c r="J506" s="587"/>
      <c r="K506" s="587"/>
      <c r="L506" s="587"/>
      <c r="M506" s="587"/>
      <c r="N506" s="884"/>
    </row>
    <row r="507" spans="1:25" s="19" customFormat="1" x14ac:dyDescent="0.2">
      <c r="B507" s="1883"/>
      <c r="C507" s="587"/>
      <c r="D507" s="587"/>
      <c r="E507" s="587"/>
      <c r="F507" s="587"/>
      <c r="G507" s="587"/>
      <c r="H507" s="587"/>
      <c r="I507" s="587"/>
      <c r="J507" s="587"/>
      <c r="K507" s="587"/>
      <c r="L507" s="587"/>
      <c r="M507" s="587"/>
      <c r="N507" s="884"/>
    </row>
    <row r="508" spans="1:25" s="19" customFormat="1" x14ac:dyDescent="0.2">
      <c r="B508" s="1883"/>
      <c r="C508" s="587"/>
      <c r="D508" s="587"/>
      <c r="E508" s="587"/>
      <c r="F508" s="587"/>
      <c r="G508" s="587"/>
      <c r="H508" s="587"/>
      <c r="I508" s="587"/>
      <c r="J508" s="587"/>
      <c r="K508" s="587"/>
      <c r="L508" s="587"/>
      <c r="M508" s="587"/>
      <c r="N508" s="884"/>
    </row>
    <row r="509" spans="1:25" s="19" customFormat="1" x14ac:dyDescent="0.2">
      <c r="B509" s="1883"/>
      <c r="C509" s="587"/>
      <c r="D509" s="587"/>
      <c r="E509" s="587"/>
      <c r="F509" s="587"/>
      <c r="G509" s="587"/>
      <c r="H509" s="587"/>
      <c r="I509" s="587"/>
      <c r="J509" s="587"/>
      <c r="K509" s="587"/>
      <c r="L509" s="587"/>
      <c r="M509" s="587"/>
      <c r="N509" s="884"/>
    </row>
    <row r="510" spans="1:25" s="19" customFormat="1" x14ac:dyDescent="0.2">
      <c r="B510" s="1883"/>
      <c r="C510" s="587"/>
      <c r="D510" s="587"/>
      <c r="E510" s="587"/>
      <c r="F510" s="587"/>
      <c r="G510" s="587"/>
      <c r="H510" s="587"/>
      <c r="I510" s="587"/>
      <c r="J510" s="587"/>
      <c r="K510" s="587"/>
      <c r="L510" s="587"/>
      <c r="M510" s="587"/>
      <c r="N510" s="884"/>
    </row>
    <row r="511" spans="1:25" s="19" customFormat="1" x14ac:dyDescent="0.2">
      <c r="B511" s="1883"/>
      <c r="C511" s="587"/>
      <c r="D511" s="587"/>
      <c r="E511" s="587"/>
      <c r="F511" s="587"/>
      <c r="G511" s="587"/>
      <c r="H511" s="587"/>
      <c r="I511" s="587"/>
      <c r="J511" s="587"/>
      <c r="K511" s="587"/>
      <c r="L511" s="587"/>
      <c r="M511" s="587"/>
      <c r="N511" s="884"/>
    </row>
    <row r="512" spans="1:25" s="19" customFormat="1" x14ac:dyDescent="0.2">
      <c r="B512" s="46"/>
      <c r="C512" s="587"/>
      <c r="D512" s="587"/>
      <c r="E512" s="587"/>
      <c r="F512" s="587"/>
      <c r="G512" s="587"/>
      <c r="H512" s="587"/>
      <c r="I512" s="587"/>
      <c r="J512" s="587"/>
      <c r="K512" s="587"/>
      <c r="L512" s="587"/>
      <c r="M512" s="587"/>
      <c r="N512" s="884"/>
    </row>
    <row r="513" spans="2:14" s="19" customFormat="1" x14ac:dyDescent="0.2">
      <c r="B513" s="46"/>
      <c r="C513" s="587"/>
      <c r="D513" s="587"/>
      <c r="E513" s="587"/>
      <c r="F513" s="587"/>
      <c r="G513" s="587"/>
      <c r="H513" s="587"/>
      <c r="I513" s="587"/>
      <c r="J513" s="587"/>
      <c r="K513" s="587"/>
      <c r="L513" s="587"/>
      <c r="M513" s="587"/>
      <c r="N513" s="884"/>
    </row>
    <row r="514" spans="2:14" s="19" customFormat="1" x14ac:dyDescent="0.2">
      <c r="B514" s="46"/>
      <c r="C514" s="587"/>
      <c r="D514" s="587"/>
      <c r="E514" s="587"/>
      <c r="F514" s="587"/>
      <c r="G514" s="587"/>
      <c r="H514" s="587"/>
      <c r="I514" s="587"/>
      <c r="J514" s="587"/>
      <c r="K514" s="587"/>
      <c r="L514" s="587"/>
      <c r="M514" s="587"/>
      <c r="N514" s="884"/>
    </row>
    <row r="515" spans="2:14" s="19" customFormat="1" x14ac:dyDescent="0.2">
      <c r="B515" s="46"/>
      <c r="C515" s="587"/>
      <c r="D515" s="587"/>
      <c r="E515" s="587"/>
      <c r="F515" s="587"/>
      <c r="G515" s="587"/>
      <c r="H515" s="587"/>
      <c r="I515" s="587"/>
      <c r="J515" s="587"/>
      <c r="K515" s="587"/>
      <c r="L515" s="587"/>
      <c r="M515" s="587"/>
      <c r="N515" s="884"/>
    </row>
    <row r="516" spans="2:14" s="19" customFormat="1" x14ac:dyDescent="0.2">
      <c r="B516" s="46"/>
      <c r="C516" s="587"/>
      <c r="D516" s="587"/>
      <c r="E516" s="587"/>
      <c r="F516" s="587"/>
      <c r="G516" s="587"/>
      <c r="H516" s="587"/>
      <c r="I516" s="587"/>
      <c r="J516" s="587"/>
      <c r="K516" s="587"/>
      <c r="L516" s="587"/>
      <c r="M516" s="587"/>
      <c r="N516" s="884"/>
    </row>
    <row r="517" spans="2:14" s="19" customFormat="1" x14ac:dyDescent="0.2">
      <c r="B517" s="46"/>
      <c r="C517" s="587"/>
      <c r="D517" s="587"/>
      <c r="E517" s="587"/>
      <c r="F517" s="587"/>
      <c r="G517" s="587"/>
      <c r="H517" s="587"/>
      <c r="I517" s="587"/>
      <c r="J517" s="587"/>
      <c r="K517" s="587"/>
      <c r="L517" s="587"/>
      <c r="M517" s="587"/>
      <c r="N517" s="884"/>
    </row>
    <row r="518" spans="2:14" s="19" customFormat="1" x14ac:dyDescent="0.2">
      <c r="B518" s="46"/>
      <c r="C518" s="587"/>
      <c r="D518" s="587"/>
      <c r="E518" s="587"/>
      <c r="F518" s="587"/>
      <c r="G518" s="587"/>
      <c r="H518" s="587"/>
      <c r="I518" s="587"/>
      <c r="J518" s="587"/>
      <c r="K518" s="587"/>
      <c r="L518" s="587"/>
      <c r="M518" s="587"/>
      <c r="N518" s="884"/>
    </row>
    <row r="519" spans="2:14" s="19" customFormat="1" x14ac:dyDescent="0.2">
      <c r="B519" s="46"/>
      <c r="C519" s="587"/>
      <c r="D519" s="587"/>
      <c r="E519" s="587"/>
      <c r="F519" s="587"/>
      <c r="G519" s="587"/>
      <c r="H519" s="587"/>
      <c r="I519" s="587"/>
      <c r="J519" s="587"/>
      <c r="K519" s="587"/>
      <c r="L519" s="587"/>
      <c r="M519" s="587"/>
      <c r="N519" s="884"/>
    </row>
    <row r="520" spans="2:14" s="19" customFormat="1" x14ac:dyDescent="0.2">
      <c r="B520" s="1883"/>
      <c r="C520" s="587"/>
      <c r="D520" s="587"/>
      <c r="E520" s="587"/>
      <c r="F520" s="587"/>
      <c r="G520" s="587"/>
      <c r="H520" s="587"/>
      <c r="I520" s="587"/>
      <c r="J520" s="587"/>
      <c r="K520" s="587"/>
      <c r="L520" s="587"/>
      <c r="M520" s="587"/>
      <c r="N520" s="884"/>
    </row>
    <row r="521" spans="2:14" s="19" customFormat="1" x14ac:dyDescent="0.2">
      <c r="B521" s="1883"/>
      <c r="C521" s="587"/>
      <c r="D521" s="587"/>
      <c r="E521" s="587"/>
      <c r="F521" s="587"/>
      <c r="G521" s="587"/>
      <c r="H521" s="587"/>
      <c r="I521" s="587"/>
      <c r="J521" s="587"/>
      <c r="K521" s="587"/>
      <c r="L521" s="587"/>
      <c r="M521" s="587"/>
      <c r="N521" s="884"/>
    </row>
    <row r="522" spans="2:14" s="19" customFormat="1" x14ac:dyDescent="0.2">
      <c r="B522" s="1883"/>
      <c r="C522" s="587"/>
      <c r="D522" s="587"/>
      <c r="E522" s="587"/>
      <c r="F522" s="587"/>
      <c r="G522" s="587"/>
      <c r="H522" s="587"/>
      <c r="I522" s="587"/>
      <c r="J522" s="587"/>
      <c r="K522" s="587"/>
      <c r="L522" s="587"/>
      <c r="M522" s="587"/>
      <c r="N522" s="884"/>
    </row>
    <row r="523" spans="2:14" s="19" customFormat="1" x14ac:dyDescent="0.2">
      <c r="B523" s="1883"/>
      <c r="C523" s="587"/>
      <c r="D523" s="587"/>
      <c r="E523" s="587"/>
      <c r="F523" s="587"/>
      <c r="G523" s="587"/>
      <c r="H523" s="587"/>
      <c r="I523" s="587"/>
      <c r="J523" s="587"/>
      <c r="K523" s="587"/>
      <c r="L523" s="587"/>
      <c r="M523" s="587"/>
      <c r="N523" s="884"/>
    </row>
    <row r="524" spans="2:14" s="19" customFormat="1" x14ac:dyDescent="0.2">
      <c r="B524" s="1883"/>
      <c r="C524" s="587"/>
      <c r="D524" s="587"/>
      <c r="E524" s="587"/>
      <c r="F524" s="587"/>
      <c r="G524" s="587"/>
      <c r="H524" s="587"/>
      <c r="I524" s="587"/>
      <c r="J524" s="587"/>
      <c r="K524" s="587"/>
      <c r="L524" s="587"/>
      <c r="M524" s="587"/>
      <c r="N524" s="884"/>
    </row>
    <row r="525" spans="2:14" s="19" customFormat="1" x14ac:dyDescent="0.2">
      <c r="B525" s="1883"/>
      <c r="C525" s="587"/>
      <c r="D525" s="587"/>
      <c r="E525" s="587"/>
      <c r="F525" s="587"/>
      <c r="G525" s="587"/>
      <c r="H525" s="587"/>
      <c r="I525" s="587"/>
      <c r="J525" s="587"/>
      <c r="K525" s="587"/>
      <c r="L525" s="587"/>
      <c r="M525" s="587"/>
      <c r="N525" s="884"/>
    </row>
    <row r="526" spans="2:14" s="19" customFormat="1" x14ac:dyDescent="0.2">
      <c r="B526" s="1883"/>
      <c r="C526" s="587"/>
      <c r="D526" s="587"/>
      <c r="E526" s="587"/>
      <c r="F526" s="587"/>
      <c r="G526" s="587"/>
      <c r="H526" s="587"/>
      <c r="I526" s="587"/>
      <c r="J526" s="587"/>
      <c r="K526" s="587"/>
      <c r="L526" s="587"/>
      <c r="M526" s="587"/>
      <c r="N526" s="884"/>
    </row>
    <row r="527" spans="2:14" s="19" customFormat="1" x14ac:dyDescent="0.2">
      <c r="B527" s="1883"/>
      <c r="C527" s="587"/>
      <c r="D527" s="587"/>
      <c r="E527" s="587"/>
      <c r="F527" s="587"/>
      <c r="G527" s="587"/>
      <c r="H527" s="587"/>
      <c r="I527" s="587"/>
      <c r="J527" s="587"/>
      <c r="K527" s="587"/>
      <c r="L527" s="587"/>
      <c r="M527" s="587"/>
      <c r="N527" s="884"/>
    </row>
    <row r="528" spans="2:14" s="19" customFormat="1" x14ac:dyDescent="0.2">
      <c r="B528" s="1883"/>
      <c r="C528" s="587"/>
      <c r="D528" s="587"/>
      <c r="E528" s="587"/>
      <c r="F528" s="587"/>
      <c r="G528" s="587"/>
      <c r="H528" s="587"/>
      <c r="I528" s="587"/>
      <c r="J528" s="587"/>
      <c r="K528" s="587"/>
      <c r="L528" s="587"/>
      <c r="M528" s="587"/>
      <c r="N528" s="884"/>
    </row>
    <row r="529" spans="1:25" s="19" customFormat="1" x14ac:dyDescent="0.2">
      <c r="B529" s="1883"/>
      <c r="C529" s="587"/>
      <c r="D529" s="587"/>
      <c r="E529" s="587"/>
      <c r="F529" s="587"/>
      <c r="G529" s="587"/>
      <c r="H529" s="587"/>
      <c r="I529" s="587"/>
      <c r="J529" s="587"/>
      <c r="K529" s="960"/>
      <c r="L529" s="960"/>
      <c r="M529" s="960"/>
      <c r="N529" s="884"/>
    </row>
    <row r="530" spans="1:25" s="19" customFormat="1" x14ac:dyDescent="0.2">
      <c r="B530" s="1883"/>
      <c r="C530" s="587"/>
      <c r="D530" s="587"/>
      <c r="E530" s="587"/>
      <c r="F530" s="587"/>
      <c r="G530" s="587"/>
      <c r="H530" s="587"/>
      <c r="I530" s="587"/>
      <c r="J530" s="587"/>
      <c r="K530" s="587"/>
      <c r="L530" s="587"/>
      <c r="M530" s="587"/>
      <c r="N530" s="884"/>
    </row>
    <row r="531" spans="1:25" s="19" customFormat="1" x14ac:dyDescent="0.2">
      <c r="B531" s="1883"/>
      <c r="C531" s="587"/>
      <c r="D531" s="587"/>
      <c r="E531" s="587"/>
      <c r="F531" s="587"/>
      <c r="G531" s="587"/>
      <c r="H531" s="587"/>
      <c r="I531" s="587"/>
      <c r="J531" s="587"/>
      <c r="K531" s="587"/>
      <c r="L531" s="587"/>
      <c r="M531" s="587"/>
      <c r="N531" s="884"/>
    </row>
    <row r="532" spans="1:25" s="19" customFormat="1" x14ac:dyDescent="0.2">
      <c r="B532" s="1883"/>
      <c r="C532" s="587"/>
      <c r="D532" s="587"/>
      <c r="E532" s="587"/>
      <c r="F532" s="587"/>
      <c r="G532" s="587"/>
      <c r="H532" s="587"/>
      <c r="I532" s="587"/>
      <c r="J532" s="587"/>
      <c r="K532" s="587"/>
      <c r="L532" s="587"/>
      <c r="M532" s="587"/>
      <c r="N532" s="884"/>
    </row>
    <row r="533" spans="1:25" s="19" customFormat="1" x14ac:dyDescent="0.2">
      <c r="B533" s="1883"/>
      <c r="C533" s="587"/>
      <c r="D533" s="587"/>
      <c r="E533" s="587"/>
      <c r="F533" s="587"/>
      <c r="G533" s="587"/>
      <c r="H533" s="587"/>
      <c r="I533" s="587"/>
      <c r="J533" s="587"/>
      <c r="K533" s="587"/>
      <c r="L533" s="587"/>
      <c r="M533" s="587"/>
      <c r="N533" s="884"/>
    </row>
    <row r="534" spans="1:25" s="19" customFormat="1" ht="16" thickBot="1" x14ac:dyDescent="0.25">
      <c r="B534" s="1892"/>
      <c r="C534" s="1893"/>
      <c r="D534" s="1893"/>
      <c r="E534" s="1893"/>
      <c r="F534" s="1893"/>
      <c r="G534" s="1893"/>
      <c r="H534" s="1893"/>
      <c r="I534" s="1893"/>
      <c r="J534" s="1893"/>
      <c r="K534" s="1893"/>
      <c r="L534" s="1893"/>
      <c r="M534" s="1893"/>
      <c r="N534" s="1894"/>
    </row>
    <row r="535" spans="1:25" x14ac:dyDescent="0.2">
      <c r="A535" s="13"/>
      <c r="B535" s="46"/>
      <c r="C535" s="14"/>
      <c r="D535" s="14"/>
      <c r="E535" s="14"/>
      <c r="F535" s="14"/>
      <c r="G535" s="14"/>
      <c r="H535" s="14"/>
      <c r="I535" s="14"/>
      <c r="J535" s="14"/>
      <c r="K535" s="14"/>
      <c r="L535" s="14"/>
      <c r="M535" s="14"/>
      <c r="N535" s="883"/>
      <c r="O535" s="13"/>
      <c r="P535" s="13"/>
      <c r="Q535" s="13"/>
      <c r="R535" s="13"/>
      <c r="S535" s="13"/>
      <c r="T535" s="13"/>
      <c r="U535" s="13"/>
      <c r="V535" s="13"/>
      <c r="W535" s="13"/>
      <c r="X535" s="13"/>
      <c r="Y535" s="13"/>
    </row>
    <row r="536" spans="1:25" x14ac:dyDescent="0.2">
      <c r="A536" s="13"/>
      <c r="B536" s="46"/>
      <c r="C536" s="14"/>
      <c r="D536" s="14"/>
      <c r="E536" s="14"/>
      <c r="F536" s="14"/>
      <c r="G536" s="14"/>
      <c r="H536" s="14"/>
      <c r="I536" s="14"/>
      <c r="J536" s="14"/>
      <c r="K536" s="14"/>
      <c r="L536" s="14"/>
      <c r="M536" s="14"/>
      <c r="N536" s="883"/>
      <c r="O536" s="13"/>
      <c r="P536" s="13"/>
      <c r="Q536" s="13"/>
      <c r="R536" s="13"/>
      <c r="S536" s="13"/>
      <c r="T536" s="13"/>
      <c r="U536" s="13"/>
      <c r="V536" s="13"/>
      <c r="W536" s="13"/>
      <c r="X536" s="13"/>
      <c r="Y536" s="13"/>
    </row>
    <row r="537" spans="1:25" x14ac:dyDescent="0.2">
      <c r="A537" s="13"/>
      <c r="B537" s="46"/>
      <c r="C537" s="14"/>
      <c r="D537" s="14"/>
      <c r="E537" s="14"/>
      <c r="F537" s="14"/>
      <c r="G537" s="14"/>
      <c r="H537" s="14"/>
      <c r="I537" s="14"/>
      <c r="J537" s="14"/>
      <c r="K537" s="14"/>
      <c r="L537" s="14"/>
      <c r="M537" s="14"/>
      <c r="N537" s="883"/>
      <c r="O537" s="13"/>
      <c r="P537" s="13"/>
      <c r="Q537" s="13"/>
      <c r="R537" s="13"/>
      <c r="S537" s="13"/>
      <c r="T537" s="13"/>
      <c r="U537" s="13"/>
      <c r="V537" s="13"/>
      <c r="W537" s="13"/>
      <c r="X537" s="13"/>
      <c r="Y537" s="13"/>
    </row>
    <row r="538" spans="1:25" x14ac:dyDescent="0.2">
      <c r="A538" s="13"/>
      <c r="B538" s="46"/>
      <c r="C538" s="14"/>
      <c r="D538" s="14"/>
      <c r="E538" s="14"/>
      <c r="F538" s="14"/>
      <c r="G538" s="14"/>
      <c r="H538" s="14"/>
      <c r="I538" s="14"/>
      <c r="J538" s="14"/>
      <c r="K538" s="14"/>
      <c r="L538" s="14"/>
      <c r="M538" s="14"/>
      <c r="N538" s="883"/>
      <c r="O538" s="13"/>
      <c r="P538" s="13"/>
      <c r="Q538" s="13"/>
      <c r="R538" s="13"/>
      <c r="S538" s="13"/>
      <c r="T538" s="13"/>
      <c r="U538" s="13"/>
      <c r="V538" s="13"/>
      <c r="W538" s="13"/>
      <c r="X538" s="13"/>
      <c r="Y538" s="13"/>
    </row>
    <row r="539" spans="1:25" x14ac:dyDescent="0.2">
      <c r="A539" s="13"/>
      <c r="B539" s="46"/>
      <c r="C539" s="14"/>
      <c r="D539" s="14"/>
      <c r="E539" s="14"/>
      <c r="F539" s="14"/>
      <c r="G539" s="14"/>
      <c r="H539" s="14"/>
      <c r="I539" s="14"/>
      <c r="J539" s="14"/>
      <c r="K539" s="14"/>
      <c r="L539" s="14"/>
      <c r="M539" s="14"/>
      <c r="N539" s="883"/>
      <c r="O539" s="13"/>
      <c r="P539" s="13"/>
      <c r="Q539" s="13"/>
      <c r="R539" s="13"/>
      <c r="S539" s="13"/>
      <c r="T539" s="13"/>
      <c r="U539" s="13"/>
      <c r="V539" s="13"/>
      <c r="W539" s="13"/>
      <c r="X539" s="13"/>
      <c r="Y539" s="13"/>
    </row>
    <row r="540" spans="1:25" x14ac:dyDescent="0.2">
      <c r="A540" s="13"/>
      <c r="B540" s="46"/>
      <c r="C540" s="14"/>
      <c r="D540" s="14"/>
      <c r="E540" s="14"/>
      <c r="F540" s="14"/>
      <c r="G540" s="14"/>
      <c r="H540" s="14"/>
      <c r="I540" s="14"/>
      <c r="J540" s="14"/>
      <c r="K540" s="14"/>
      <c r="L540" s="14"/>
      <c r="M540" s="14"/>
      <c r="N540" s="883"/>
      <c r="O540" s="13"/>
      <c r="P540" s="13"/>
      <c r="Q540" s="13"/>
      <c r="R540" s="13"/>
      <c r="S540" s="13"/>
      <c r="T540" s="13"/>
      <c r="U540" s="13"/>
      <c r="V540" s="13"/>
      <c r="W540" s="13"/>
      <c r="X540" s="13"/>
      <c r="Y540" s="13"/>
    </row>
    <row r="541" spans="1:25" x14ac:dyDescent="0.2">
      <c r="A541" s="13"/>
      <c r="B541" s="46"/>
      <c r="C541" s="14"/>
      <c r="D541" s="14"/>
      <c r="E541" s="14"/>
      <c r="F541" s="14"/>
      <c r="G541" s="14"/>
      <c r="H541" s="14"/>
      <c r="I541" s="14"/>
      <c r="J541" s="14"/>
      <c r="K541" s="14"/>
      <c r="L541" s="14"/>
      <c r="M541" s="14"/>
      <c r="N541" s="883"/>
      <c r="O541" s="13"/>
      <c r="P541" s="13"/>
      <c r="Q541" s="13"/>
      <c r="R541" s="13"/>
      <c r="S541" s="13"/>
      <c r="T541" s="13"/>
      <c r="U541" s="13"/>
      <c r="V541" s="13"/>
      <c r="W541" s="13"/>
      <c r="X541" s="13"/>
      <c r="Y541" s="13"/>
    </row>
    <row r="542" spans="1:25" x14ac:dyDescent="0.2">
      <c r="A542" s="13"/>
      <c r="B542" s="46"/>
      <c r="C542" s="14"/>
      <c r="D542" s="14"/>
      <c r="E542" s="14"/>
      <c r="F542" s="14"/>
      <c r="G542" s="14"/>
      <c r="H542" s="14"/>
      <c r="I542" s="14"/>
      <c r="J542" s="14"/>
      <c r="K542" s="14"/>
      <c r="L542" s="14"/>
      <c r="M542" s="14"/>
      <c r="N542" s="883"/>
      <c r="O542" s="13"/>
      <c r="P542" s="13"/>
      <c r="Q542" s="13"/>
      <c r="R542" s="13"/>
      <c r="S542" s="13"/>
      <c r="T542" s="13"/>
      <c r="U542" s="13"/>
      <c r="V542" s="13"/>
      <c r="W542" s="13"/>
      <c r="X542" s="13"/>
      <c r="Y542" s="13"/>
    </row>
    <row r="543" spans="1:25" ht="16" x14ac:dyDescent="0.2">
      <c r="A543" s="13"/>
      <c r="B543" s="1883"/>
      <c r="C543" s="2887"/>
      <c r="D543" s="2887"/>
      <c r="E543" s="2887"/>
      <c r="F543" s="2887"/>
      <c r="G543" s="14"/>
      <c r="H543" s="14"/>
      <c r="I543" s="14"/>
      <c r="J543" s="14"/>
      <c r="K543" s="14"/>
      <c r="L543" s="14"/>
      <c r="M543" s="14"/>
      <c r="N543" s="883"/>
      <c r="O543" s="13"/>
      <c r="P543" s="13"/>
      <c r="Q543" s="13"/>
      <c r="R543" s="13"/>
      <c r="S543" s="13"/>
      <c r="T543" s="13"/>
      <c r="U543" s="13"/>
      <c r="V543" s="13"/>
      <c r="W543" s="13"/>
      <c r="X543" s="13"/>
      <c r="Y543" s="13"/>
    </row>
    <row r="544" spans="1:25" x14ac:dyDescent="0.2">
      <c r="A544" s="13"/>
      <c r="B544" s="1883"/>
      <c r="C544" s="1887"/>
      <c r="D544" s="1887"/>
      <c r="E544" s="1887"/>
      <c r="F544" s="1887"/>
      <c r="G544" s="14"/>
      <c r="H544" s="14"/>
      <c r="I544" s="14"/>
      <c r="J544" s="14"/>
      <c r="K544" s="14"/>
      <c r="L544" s="14"/>
      <c r="M544" s="14"/>
      <c r="N544" s="883"/>
      <c r="O544" s="13"/>
      <c r="P544" s="13"/>
      <c r="Q544" s="13"/>
      <c r="R544" s="13"/>
      <c r="S544" s="13"/>
      <c r="T544" s="13"/>
      <c r="U544" s="13"/>
      <c r="V544" s="13"/>
      <c r="W544" s="13"/>
      <c r="X544" s="13"/>
      <c r="Y544" s="13"/>
    </row>
    <row r="545" spans="1:25" x14ac:dyDescent="0.2">
      <c r="A545" s="13"/>
      <c r="B545" s="1883"/>
      <c r="C545" s="1875"/>
      <c r="D545" s="1875"/>
      <c r="E545" s="1875"/>
      <c r="F545" s="1875"/>
      <c r="G545" s="14"/>
      <c r="H545" s="14"/>
      <c r="I545" s="14"/>
      <c r="J545" s="14"/>
      <c r="K545" s="14"/>
      <c r="L545" s="14"/>
      <c r="M545" s="14"/>
      <c r="N545" s="883"/>
      <c r="O545" s="13"/>
      <c r="P545" s="13"/>
      <c r="Q545" s="13"/>
      <c r="R545" s="13"/>
      <c r="S545" s="13"/>
      <c r="T545" s="13"/>
      <c r="U545" s="13"/>
      <c r="V545" s="13"/>
      <c r="W545" s="13"/>
      <c r="X545" s="13"/>
      <c r="Y545" s="13"/>
    </row>
    <row r="546" spans="1:25" x14ac:dyDescent="0.2">
      <c r="A546" s="13"/>
      <c r="B546" s="1883"/>
      <c r="C546" s="1875"/>
      <c r="D546" s="1875"/>
      <c r="E546" s="1875"/>
      <c r="F546" s="1875"/>
      <c r="G546" s="14"/>
      <c r="H546" s="14"/>
      <c r="I546" s="14"/>
      <c r="J546" s="14"/>
      <c r="K546" s="14"/>
      <c r="L546" s="14"/>
      <c r="M546" s="14"/>
      <c r="N546" s="883"/>
      <c r="O546" s="13"/>
      <c r="P546" s="13"/>
      <c r="Q546" s="13"/>
      <c r="R546" s="13"/>
      <c r="S546" s="13"/>
      <c r="T546" s="13"/>
      <c r="U546" s="13"/>
      <c r="V546" s="13"/>
      <c r="W546" s="13"/>
      <c r="X546" s="13"/>
      <c r="Y546" s="13"/>
    </row>
    <row r="547" spans="1:25" x14ac:dyDescent="0.2">
      <c r="A547" s="13"/>
      <c r="B547" s="1883"/>
      <c r="C547" s="1875"/>
      <c r="D547" s="1875"/>
      <c r="E547" s="1875"/>
      <c r="F547" s="1875"/>
      <c r="G547" s="14"/>
      <c r="H547" s="14"/>
      <c r="I547" s="14"/>
      <c r="J547" s="14"/>
      <c r="K547" s="14"/>
      <c r="L547" s="14"/>
      <c r="M547" s="14"/>
      <c r="N547" s="883"/>
      <c r="O547" s="13"/>
      <c r="P547" s="13"/>
      <c r="Q547" s="13"/>
      <c r="R547" s="13"/>
      <c r="S547" s="13"/>
      <c r="T547" s="13"/>
      <c r="U547" s="13"/>
      <c r="V547" s="13"/>
      <c r="W547" s="13"/>
      <c r="X547" s="13"/>
      <c r="Y547" s="13"/>
    </row>
    <row r="548" spans="1:25" x14ac:dyDescent="0.2">
      <c r="A548" s="13"/>
      <c r="B548" s="46"/>
      <c r="C548" s="1875"/>
      <c r="D548" s="1875"/>
      <c r="E548" s="1875"/>
      <c r="F548" s="1875"/>
      <c r="G548" s="14"/>
      <c r="H548" s="14"/>
      <c r="I548" s="14"/>
      <c r="J548" s="14"/>
      <c r="K548" s="14"/>
      <c r="L548" s="14"/>
      <c r="M548" s="14"/>
      <c r="N548" s="883"/>
      <c r="O548" s="13"/>
      <c r="P548" s="13"/>
      <c r="Q548" s="13"/>
      <c r="R548" s="13"/>
      <c r="S548" s="13"/>
      <c r="T548" s="13"/>
      <c r="U548" s="13"/>
      <c r="V548" s="13"/>
      <c r="W548" s="13"/>
      <c r="X548" s="13"/>
      <c r="Y548" s="13"/>
    </row>
    <row r="549" spans="1:25" x14ac:dyDescent="0.2">
      <c r="A549" s="13"/>
      <c r="B549" s="46"/>
      <c r="C549" s="1875"/>
      <c r="D549" s="1875"/>
      <c r="E549" s="1875"/>
      <c r="F549" s="1875"/>
      <c r="G549" s="14"/>
      <c r="H549" s="14"/>
      <c r="I549" s="14"/>
      <c r="J549" s="14"/>
      <c r="K549" s="14"/>
      <c r="L549" s="14"/>
      <c r="M549" s="14"/>
      <c r="N549" s="883"/>
      <c r="O549" s="13"/>
      <c r="P549" s="13"/>
      <c r="Q549" s="13"/>
      <c r="R549" s="13"/>
      <c r="S549" s="13"/>
      <c r="T549" s="13"/>
      <c r="U549" s="13"/>
      <c r="V549" s="13"/>
      <c r="W549" s="13"/>
      <c r="X549" s="13"/>
      <c r="Y549" s="13"/>
    </row>
    <row r="550" spans="1:25" x14ac:dyDescent="0.2">
      <c r="A550" s="13"/>
      <c r="B550" s="46"/>
      <c r="C550" s="1874"/>
      <c r="D550" s="1888"/>
      <c r="E550" s="1888"/>
      <c r="F550" s="1888"/>
      <c r="G550" s="14"/>
      <c r="H550" s="14"/>
      <c r="I550" s="14"/>
      <c r="J550" s="14"/>
      <c r="K550" s="14"/>
      <c r="L550" s="14"/>
      <c r="M550" s="14"/>
      <c r="N550" s="883"/>
      <c r="O550" s="13"/>
      <c r="P550" s="13"/>
      <c r="Q550" s="13"/>
      <c r="R550" s="13"/>
      <c r="S550" s="13"/>
      <c r="T550" s="13"/>
      <c r="U550" s="13"/>
      <c r="V550" s="13"/>
      <c r="W550" s="13"/>
      <c r="X550" s="13"/>
      <c r="Y550" s="13"/>
    </row>
    <row r="551" spans="1:25" x14ac:dyDescent="0.2">
      <c r="A551" s="13"/>
      <c r="B551" s="46"/>
      <c r="C551" s="14"/>
      <c r="D551" s="14"/>
      <c r="E551" s="14"/>
      <c r="F551" s="14"/>
      <c r="G551" s="14"/>
      <c r="H551" s="14"/>
      <c r="I551" s="14"/>
      <c r="J551" s="14"/>
      <c r="K551" s="14"/>
      <c r="L551" s="14"/>
      <c r="M551" s="14"/>
      <c r="N551" s="883"/>
      <c r="O551" s="13"/>
      <c r="P551" s="13"/>
      <c r="Q551" s="13"/>
      <c r="R551" s="13"/>
      <c r="S551" s="13"/>
      <c r="T551" s="13"/>
      <c r="U551" s="13"/>
      <c r="V551" s="13"/>
      <c r="W551" s="13"/>
      <c r="X551" s="13"/>
      <c r="Y551" s="13"/>
    </row>
    <row r="552" spans="1:25" x14ac:dyDescent="0.2">
      <c r="A552" s="13"/>
      <c r="B552" s="46"/>
      <c r="C552" s="14"/>
      <c r="D552" s="14"/>
      <c r="E552" s="14"/>
      <c r="F552" s="14"/>
      <c r="G552" s="14"/>
      <c r="H552" s="14"/>
      <c r="I552" s="14"/>
      <c r="J552" s="14"/>
      <c r="K552" s="14"/>
      <c r="L552" s="14"/>
      <c r="M552" s="14"/>
      <c r="N552" s="883"/>
      <c r="O552" s="13"/>
      <c r="P552" s="13"/>
      <c r="Q552" s="13"/>
      <c r="R552" s="13"/>
      <c r="S552" s="13"/>
      <c r="T552" s="13"/>
      <c r="U552" s="13"/>
      <c r="V552" s="13"/>
      <c r="W552" s="13"/>
      <c r="X552" s="13"/>
      <c r="Y552" s="13"/>
    </row>
    <row r="553" spans="1:25" x14ac:dyDescent="0.2">
      <c r="A553" s="13"/>
      <c r="B553" s="46"/>
      <c r="C553" s="14"/>
      <c r="D553" s="14"/>
      <c r="E553" s="14"/>
      <c r="F553" s="14"/>
      <c r="G553" s="14"/>
      <c r="H553" s="14"/>
      <c r="I553" s="14"/>
      <c r="J553" s="14"/>
      <c r="K553" s="14"/>
      <c r="L553" s="14"/>
      <c r="M553" s="14"/>
      <c r="N553" s="883"/>
      <c r="O553" s="13"/>
      <c r="P553" s="13"/>
      <c r="Q553" s="13"/>
      <c r="R553" s="13"/>
      <c r="S553" s="13"/>
      <c r="T553" s="13"/>
      <c r="U553" s="13"/>
      <c r="V553" s="13"/>
      <c r="W553" s="13"/>
      <c r="X553" s="13"/>
      <c r="Y553" s="13"/>
    </row>
    <row r="554" spans="1:25" x14ac:dyDescent="0.2">
      <c r="A554" s="13"/>
      <c r="B554" s="46"/>
      <c r="C554" s="14"/>
      <c r="D554" s="14"/>
      <c r="E554" s="14"/>
      <c r="F554" s="14"/>
      <c r="G554" s="14"/>
      <c r="H554" s="14"/>
      <c r="I554" s="14"/>
      <c r="J554" s="14"/>
      <c r="K554" s="14"/>
      <c r="L554" s="14"/>
      <c r="M554" s="14"/>
      <c r="N554" s="883"/>
      <c r="O554" s="13"/>
      <c r="P554" s="13"/>
      <c r="Q554" s="13"/>
      <c r="R554" s="13"/>
      <c r="S554" s="13"/>
      <c r="T554" s="13"/>
      <c r="U554" s="13"/>
      <c r="V554" s="13"/>
      <c r="W554" s="13"/>
      <c r="X554" s="13"/>
      <c r="Y554" s="13"/>
    </row>
    <row r="555" spans="1:25" x14ac:dyDescent="0.2">
      <c r="A555" s="13"/>
      <c r="B555" s="46"/>
      <c r="C555" s="14"/>
      <c r="D555" s="14"/>
      <c r="E555" s="14"/>
      <c r="F555" s="14"/>
      <c r="G555" s="14"/>
      <c r="H555" s="14"/>
      <c r="I555" s="14"/>
      <c r="J555" s="14"/>
      <c r="K555" s="14"/>
      <c r="L555" s="14"/>
      <c r="M555" s="14"/>
      <c r="N555" s="883"/>
      <c r="O555" s="13"/>
      <c r="P555" s="13"/>
      <c r="Q555" s="13"/>
      <c r="R555" s="13"/>
      <c r="S555" s="13"/>
      <c r="T555" s="13"/>
      <c r="U555" s="13"/>
      <c r="V555" s="13"/>
      <c r="W555" s="13"/>
      <c r="X555" s="13"/>
      <c r="Y555" s="13"/>
    </row>
    <row r="556" spans="1:25" x14ac:dyDescent="0.2">
      <c r="A556" s="13"/>
      <c r="B556" s="46"/>
      <c r="C556" s="14"/>
      <c r="D556" s="14"/>
      <c r="E556" s="14"/>
      <c r="F556" s="14"/>
      <c r="G556" s="14"/>
      <c r="H556" s="14"/>
      <c r="I556" s="14"/>
      <c r="J556" s="14"/>
      <c r="K556" s="14"/>
      <c r="L556" s="14"/>
      <c r="M556" s="14"/>
      <c r="N556" s="883"/>
      <c r="O556" s="13"/>
      <c r="P556" s="13"/>
      <c r="Q556" s="13"/>
      <c r="R556" s="13"/>
      <c r="S556" s="13"/>
      <c r="T556" s="13"/>
      <c r="U556" s="13"/>
      <c r="V556" s="13"/>
      <c r="W556" s="13"/>
      <c r="X556" s="13"/>
      <c r="Y556" s="13"/>
    </row>
    <row r="557" spans="1:25" x14ac:dyDescent="0.2">
      <c r="A557" s="13"/>
      <c r="B557" s="46"/>
      <c r="C557" s="14"/>
      <c r="D557" s="14"/>
      <c r="E557" s="14"/>
      <c r="F557" s="14"/>
      <c r="G557" s="14"/>
      <c r="H557" s="14"/>
      <c r="I557" s="14"/>
      <c r="J557" s="14"/>
      <c r="K557" s="14"/>
      <c r="L557" s="14"/>
      <c r="M557" s="14"/>
      <c r="N557" s="883"/>
      <c r="O557" s="13"/>
      <c r="P557" s="13"/>
      <c r="Q557" s="13"/>
      <c r="R557" s="13"/>
      <c r="S557" s="13"/>
      <c r="T557" s="13"/>
      <c r="U557" s="13"/>
      <c r="V557" s="13"/>
      <c r="W557" s="13"/>
      <c r="X557" s="13"/>
      <c r="Y557" s="13"/>
    </row>
    <row r="558" spans="1:25" x14ac:dyDescent="0.2">
      <c r="A558" s="13"/>
      <c r="B558" s="46"/>
      <c r="C558" s="14"/>
      <c r="D558" s="14"/>
      <c r="E558" s="14"/>
      <c r="F558" s="14"/>
      <c r="G558" s="14"/>
      <c r="H558" s="14"/>
      <c r="I558" s="14"/>
      <c r="J558" s="14"/>
      <c r="K558" s="14"/>
      <c r="L558" s="14"/>
      <c r="M558" s="14"/>
      <c r="N558" s="883"/>
      <c r="O558" s="13"/>
      <c r="P558" s="13"/>
      <c r="Q558" s="13"/>
      <c r="R558" s="13"/>
      <c r="S558" s="13"/>
      <c r="T558" s="13"/>
      <c r="U558" s="13"/>
      <c r="V558" s="13"/>
      <c r="W558" s="13"/>
      <c r="X558" s="13"/>
      <c r="Y558" s="13"/>
    </row>
    <row r="559" spans="1:25" x14ac:dyDescent="0.2">
      <c r="A559" s="13"/>
      <c r="B559" s="46"/>
      <c r="C559" s="14"/>
      <c r="D559" s="14"/>
      <c r="E559" s="14"/>
      <c r="F559" s="14"/>
      <c r="G559" s="14"/>
      <c r="H559" s="14"/>
      <c r="I559" s="14"/>
      <c r="J559" s="14"/>
      <c r="K559" s="14"/>
      <c r="L559" s="14"/>
      <c r="M559" s="14"/>
      <c r="N559" s="883"/>
      <c r="O559" s="13"/>
      <c r="P559" s="13"/>
      <c r="Q559" s="13"/>
      <c r="R559" s="13"/>
      <c r="S559" s="13"/>
      <c r="T559" s="13"/>
      <c r="U559" s="13"/>
      <c r="V559" s="13"/>
      <c r="W559" s="13"/>
      <c r="X559" s="13"/>
      <c r="Y559" s="13"/>
    </row>
    <row r="560" spans="1:25" x14ac:dyDescent="0.2">
      <c r="A560" s="13"/>
      <c r="B560" s="46"/>
      <c r="C560" s="14"/>
      <c r="D560" s="14"/>
      <c r="E560" s="14"/>
      <c r="F560" s="14"/>
      <c r="G560" s="14"/>
      <c r="H560" s="14"/>
      <c r="I560" s="14"/>
      <c r="J560" s="14"/>
      <c r="K560" s="14"/>
      <c r="L560" s="14"/>
      <c r="M560" s="14"/>
      <c r="N560" s="883"/>
      <c r="O560" s="13"/>
      <c r="P560" s="13"/>
      <c r="Q560" s="13"/>
      <c r="R560" s="13"/>
      <c r="S560" s="13"/>
      <c r="T560" s="13"/>
      <c r="U560" s="13"/>
      <c r="V560" s="13"/>
      <c r="W560" s="13"/>
      <c r="X560" s="13"/>
      <c r="Y560" s="13"/>
    </row>
    <row r="561" spans="1:25" ht="16" thickBot="1" x14ac:dyDescent="0.25">
      <c r="A561" s="13"/>
      <c r="B561" s="1870"/>
      <c r="C561" s="881"/>
      <c r="D561" s="881"/>
      <c r="E561" s="881"/>
      <c r="F561" s="881"/>
      <c r="G561" s="881"/>
      <c r="H561" s="881"/>
      <c r="I561" s="881"/>
      <c r="J561" s="881"/>
      <c r="K561" s="881"/>
      <c r="L561" s="881"/>
      <c r="M561" s="881"/>
      <c r="N561" s="889"/>
      <c r="O561" s="13"/>
      <c r="P561" s="13"/>
      <c r="Q561" s="13"/>
      <c r="R561" s="13"/>
      <c r="S561" s="13"/>
      <c r="T561" s="13"/>
      <c r="U561" s="13"/>
      <c r="V561" s="13"/>
      <c r="W561" s="13"/>
      <c r="X561" s="13"/>
      <c r="Y561" s="13"/>
    </row>
    <row r="562" spans="1:25" x14ac:dyDescent="0.2">
      <c r="A562" s="13"/>
      <c r="B562" s="1861"/>
      <c r="C562" s="871"/>
      <c r="D562" s="871"/>
      <c r="E562" s="871"/>
      <c r="F562" s="871"/>
      <c r="G562" s="871"/>
      <c r="H562" s="871"/>
      <c r="I562" s="871"/>
      <c r="J562" s="871"/>
      <c r="K562" s="871"/>
      <c r="L562" s="871"/>
      <c r="M562" s="871"/>
      <c r="N562" s="882"/>
      <c r="O562" s="13"/>
      <c r="P562" s="13"/>
      <c r="Q562" s="13"/>
      <c r="R562" s="13"/>
      <c r="S562" s="13"/>
      <c r="T562" s="13"/>
      <c r="U562" s="13"/>
      <c r="V562" s="13"/>
      <c r="W562" s="13"/>
      <c r="X562" s="13"/>
      <c r="Y562" s="13"/>
    </row>
    <row r="563" spans="1:25" x14ac:dyDescent="0.2">
      <c r="A563" s="13"/>
      <c r="B563" s="46"/>
      <c r="C563" s="14"/>
      <c r="D563" s="14"/>
      <c r="E563" s="14"/>
      <c r="F563" s="14"/>
      <c r="G563" s="14"/>
      <c r="H563" s="14"/>
      <c r="I563" s="14"/>
      <c r="J563" s="14"/>
      <c r="K563" s="14"/>
      <c r="L563" s="14"/>
      <c r="M563" s="14"/>
      <c r="N563" s="883"/>
      <c r="O563" s="13"/>
      <c r="P563" s="13"/>
      <c r="Q563" s="13"/>
      <c r="R563" s="13"/>
      <c r="S563" s="13"/>
      <c r="T563" s="13"/>
      <c r="U563" s="13"/>
      <c r="V563" s="13"/>
      <c r="W563" s="13"/>
      <c r="X563" s="13"/>
      <c r="Y563" s="13"/>
    </row>
    <row r="564" spans="1:25" x14ac:dyDescent="0.2">
      <c r="A564" s="13"/>
      <c r="B564" s="46"/>
      <c r="C564" s="14"/>
      <c r="D564" s="14"/>
      <c r="E564" s="14"/>
      <c r="F564" s="14"/>
      <c r="G564" s="14"/>
      <c r="H564" s="14"/>
      <c r="I564" s="14"/>
      <c r="J564" s="14"/>
      <c r="K564" s="14"/>
      <c r="L564" s="14"/>
      <c r="M564" s="14"/>
      <c r="N564" s="883"/>
      <c r="O564" s="13"/>
      <c r="P564" s="13"/>
      <c r="Q564" s="13"/>
      <c r="R564" s="13"/>
      <c r="S564" s="13"/>
      <c r="T564" s="13"/>
      <c r="U564" s="13"/>
      <c r="V564" s="13"/>
      <c r="W564" s="13"/>
      <c r="X564" s="13"/>
      <c r="Y564" s="13"/>
    </row>
    <row r="565" spans="1:25" x14ac:dyDescent="0.2">
      <c r="A565" s="13"/>
      <c r="B565" s="46"/>
      <c r="C565" s="14"/>
      <c r="D565" s="14"/>
      <c r="E565" s="14"/>
      <c r="F565" s="14"/>
      <c r="G565" s="14"/>
      <c r="H565" s="14"/>
      <c r="I565" s="14"/>
      <c r="J565" s="14"/>
      <c r="K565" s="14"/>
      <c r="L565" s="14"/>
      <c r="M565" s="14"/>
      <c r="N565" s="883"/>
      <c r="O565" s="13"/>
      <c r="P565" s="13"/>
      <c r="Q565" s="13"/>
      <c r="R565" s="13"/>
      <c r="S565" s="13"/>
      <c r="T565" s="13"/>
      <c r="U565" s="13"/>
      <c r="V565" s="13"/>
      <c r="W565" s="13"/>
      <c r="X565" s="13"/>
      <c r="Y565" s="13"/>
    </row>
    <row r="566" spans="1:25" x14ac:dyDescent="0.2">
      <c r="A566" s="13"/>
      <c r="B566" s="46"/>
      <c r="C566" s="14"/>
      <c r="D566" s="14"/>
      <c r="E566" s="14"/>
      <c r="F566" s="14"/>
      <c r="G566" s="14"/>
      <c r="H566" s="14"/>
      <c r="I566" s="14"/>
      <c r="J566" s="14"/>
      <c r="K566" s="14"/>
      <c r="L566" s="14"/>
      <c r="M566" s="14"/>
      <c r="N566" s="883"/>
      <c r="O566" s="13"/>
      <c r="P566" s="13"/>
      <c r="Q566" s="13"/>
      <c r="R566" s="13"/>
      <c r="S566" s="13"/>
      <c r="T566" s="13"/>
      <c r="U566" s="13"/>
      <c r="V566" s="13"/>
      <c r="W566" s="13"/>
      <c r="X566" s="13"/>
      <c r="Y566" s="13"/>
    </row>
    <row r="567" spans="1:25" x14ac:dyDescent="0.2">
      <c r="A567" s="13"/>
      <c r="B567" s="46"/>
      <c r="C567" s="14"/>
      <c r="D567" s="14"/>
      <c r="E567" s="14"/>
      <c r="F567" s="14"/>
      <c r="G567" s="14"/>
      <c r="H567" s="14"/>
      <c r="I567" s="14"/>
      <c r="J567" s="14"/>
      <c r="K567" s="14"/>
      <c r="L567" s="14"/>
      <c r="M567" s="14"/>
      <c r="N567" s="883"/>
      <c r="O567" s="13"/>
      <c r="P567" s="13"/>
      <c r="Q567" s="13"/>
      <c r="R567" s="13"/>
      <c r="S567" s="13"/>
      <c r="T567" s="13"/>
      <c r="U567" s="13"/>
      <c r="V567" s="13"/>
      <c r="W567" s="13"/>
      <c r="X567" s="13"/>
      <c r="Y567" s="13"/>
    </row>
    <row r="568" spans="1:25" x14ac:dyDescent="0.2">
      <c r="A568" s="13"/>
      <c r="B568" s="1883"/>
      <c r="C568" s="14"/>
      <c r="D568" s="14"/>
      <c r="E568" s="14"/>
      <c r="F568" s="14"/>
      <c r="G568" s="14"/>
      <c r="H568" s="14"/>
      <c r="I568" s="14"/>
      <c r="J568" s="14"/>
      <c r="K568" s="14"/>
      <c r="L568" s="14"/>
      <c r="M568" s="14"/>
      <c r="N568" s="883"/>
      <c r="O568" s="13"/>
      <c r="P568" s="13"/>
      <c r="Q568" s="13"/>
      <c r="R568" s="13"/>
      <c r="S568" s="13"/>
      <c r="T568" s="13"/>
      <c r="U568" s="13"/>
      <c r="V568" s="13"/>
      <c r="W568" s="13"/>
      <c r="X568" s="13"/>
      <c r="Y568" s="13"/>
    </row>
    <row r="569" spans="1:25" x14ac:dyDescent="0.2">
      <c r="A569" s="13"/>
      <c r="B569" s="1883"/>
      <c r="C569" s="14"/>
      <c r="D569" s="14"/>
      <c r="E569" s="14"/>
      <c r="F569" s="14"/>
      <c r="G569" s="14"/>
      <c r="H569" s="14"/>
      <c r="I569" s="14"/>
      <c r="J569" s="14"/>
      <c r="K569" s="14"/>
      <c r="L569" s="14"/>
      <c r="M569" s="14"/>
      <c r="N569" s="883"/>
      <c r="O569" s="13"/>
      <c r="P569" s="13"/>
      <c r="Q569" s="13"/>
      <c r="R569" s="13"/>
      <c r="S569" s="13"/>
      <c r="T569" s="13"/>
      <c r="U569" s="13"/>
      <c r="V569" s="13"/>
      <c r="W569" s="13"/>
      <c r="X569" s="13"/>
      <c r="Y569" s="13"/>
    </row>
    <row r="570" spans="1:25" x14ac:dyDescent="0.2">
      <c r="A570" s="13"/>
      <c r="B570" s="1883"/>
      <c r="C570" s="14"/>
      <c r="D570" s="14"/>
      <c r="E570" s="14"/>
      <c r="F570" s="14"/>
      <c r="G570" s="14"/>
      <c r="H570" s="14"/>
      <c r="I570" s="14"/>
      <c r="J570" s="14"/>
      <c r="K570" s="14"/>
      <c r="L570" s="14"/>
      <c r="M570" s="14"/>
      <c r="N570" s="883"/>
      <c r="O570" s="13"/>
      <c r="P570" s="13"/>
      <c r="Q570" s="13"/>
      <c r="R570" s="13"/>
      <c r="S570" s="13"/>
      <c r="T570" s="13"/>
      <c r="U570" s="13"/>
      <c r="V570" s="13"/>
      <c r="W570" s="13"/>
      <c r="X570" s="13"/>
      <c r="Y570" s="13"/>
    </row>
    <row r="571" spans="1:25" ht="16" x14ac:dyDescent="0.2">
      <c r="A571" s="13"/>
      <c r="B571" s="1883"/>
      <c r="C571" s="2887"/>
      <c r="D571" s="2887"/>
      <c r="E571" s="2887"/>
      <c r="F571" s="2887"/>
      <c r="G571" s="14"/>
      <c r="H571" s="14"/>
      <c r="I571" s="14"/>
      <c r="J571" s="14"/>
      <c r="K571" s="14"/>
      <c r="L571" s="14"/>
      <c r="M571" s="14"/>
      <c r="N571" s="883"/>
      <c r="O571" s="13"/>
      <c r="P571" s="13"/>
      <c r="Q571" s="13"/>
      <c r="R571" s="13"/>
      <c r="S571" s="13"/>
      <c r="T571" s="13"/>
      <c r="U571" s="13"/>
      <c r="V571" s="13"/>
      <c r="W571" s="13"/>
      <c r="X571" s="13"/>
      <c r="Y571" s="13"/>
    </row>
    <row r="572" spans="1:25" x14ac:dyDescent="0.2">
      <c r="A572" s="13"/>
      <c r="B572" s="1883"/>
      <c r="C572" s="1887"/>
      <c r="D572" s="1887"/>
      <c r="E572" s="1887"/>
      <c r="F572" s="1887"/>
      <c r="G572" s="14"/>
      <c r="H572" s="14"/>
      <c r="I572" s="14"/>
      <c r="J572" s="14"/>
      <c r="K572" s="14"/>
      <c r="L572" s="14"/>
      <c r="M572" s="14"/>
      <c r="N572" s="883"/>
      <c r="O572" s="13"/>
      <c r="P572" s="13"/>
      <c r="Q572" s="13"/>
      <c r="R572" s="13"/>
      <c r="S572" s="13"/>
      <c r="T572" s="13"/>
      <c r="U572" s="13"/>
      <c r="V572" s="13"/>
      <c r="W572" s="13"/>
      <c r="X572" s="13"/>
      <c r="Y572" s="13"/>
    </row>
    <row r="573" spans="1:25" x14ac:dyDescent="0.2">
      <c r="A573" s="13"/>
      <c r="B573" s="46"/>
      <c r="C573" s="1875"/>
      <c r="D573" s="1875"/>
      <c r="E573" s="1875"/>
      <c r="F573" s="1875"/>
      <c r="G573" s="14"/>
      <c r="H573" s="14"/>
      <c r="I573" s="14"/>
      <c r="J573" s="14"/>
      <c r="K573" s="14"/>
      <c r="L573" s="14"/>
      <c r="M573" s="14"/>
      <c r="N573" s="883"/>
      <c r="O573" s="13"/>
      <c r="P573" s="13"/>
      <c r="Q573" s="13"/>
      <c r="R573" s="13"/>
      <c r="S573" s="13"/>
      <c r="T573" s="13"/>
      <c r="U573" s="13"/>
      <c r="V573" s="13"/>
      <c r="W573" s="13"/>
      <c r="X573" s="13"/>
      <c r="Y573" s="13"/>
    </row>
    <row r="574" spans="1:25" x14ac:dyDescent="0.2">
      <c r="A574" s="13"/>
      <c r="B574" s="46"/>
      <c r="C574" s="1875"/>
      <c r="D574" s="1875"/>
      <c r="E574" s="1875"/>
      <c r="F574" s="1875"/>
      <c r="G574" s="14"/>
      <c r="H574" s="14"/>
      <c r="I574" s="14"/>
      <c r="J574" s="14"/>
      <c r="K574" s="14"/>
      <c r="L574" s="14"/>
      <c r="M574" s="14"/>
      <c r="N574" s="883"/>
      <c r="O574" s="13"/>
      <c r="P574" s="13"/>
      <c r="Q574" s="13"/>
      <c r="R574" s="13"/>
      <c r="S574" s="13"/>
      <c r="T574" s="13"/>
      <c r="U574" s="13"/>
      <c r="V574" s="13"/>
      <c r="W574" s="13"/>
      <c r="X574" s="13"/>
      <c r="Y574" s="13"/>
    </row>
    <row r="575" spans="1:25" x14ac:dyDescent="0.2">
      <c r="A575" s="13"/>
      <c r="B575" s="46"/>
      <c r="C575" s="1875"/>
      <c r="D575" s="1875"/>
      <c r="E575" s="1875"/>
      <c r="F575" s="1875"/>
      <c r="G575" s="14"/>
      <c r="H575" s="14"/>
      <c r="I575" s="14"/>
      <c r="J575" s="14"/>
      <c r="K575" s="14"/>
      <c r="L575" s="14"/>
      <c r="N575" s="883"/>
      <c r="O575" s="13"/>
      <c r="P575" s="13"/>
      <c r="Q575" s="13"/>
      <c r="R575" s="13"/>
      <c r="S575" s="13"/>
      <c r="T575" s="13"/>
      <c r="U575" s="13"/>
      <c r="V575" s="13"/>
      <c r="W575" s="13"/>
      <c r="X575" s="13"/>
      <c r="Y575" s="13"/>
    </row>
    <row r="576" spans="1:25" x14ac:dyDescent="0.2">
      <c r="A576" s="13"/>
      <c r="B576" s="46"/>
      <c r="C576" s="1875"/>
      <c r="D576" s="1875"/>
      <c r="E576" s="1875"/>
      <c r="F576" s="1875"/>
      <c r="G576" s="14"/>
      <c r="H576" s="14"/>
      <c r="I576" s="14"/>
      <c r="J576" s="14"/>
      <c r="K576" s="14"/>
      <c r="L576" s="14"/>
      <c r="M576" s="14"/>
      <c r="N576" s="883"/>
      <c r="O576" s="13"/>
      <c r="P576" s="13"/>
      <c r="Q576" s="13"/>
      <c r="R576" s="13"/>
      <c r="S576" s="13"/>
      <c r="T576" s="13"/>
      <c r="U576" s="13"/>
      <c r="V576" s="13"/>
      <c r="W576" s="13"/>
      <c r="X576" s="13"/>
      <c r="Y576" s="13"/>
    </row>
    <row r="577" spans="1:25" x14ac:dyDescent="0.2">
      <c r="A577" s="13"/>
      <c r="B577" s="46"/>
      <c r="C577" s="1875"/>
      <c r="D577" s="1875"/>
      <c r="E577" s="1875"/>
      <c r="F577" s="1875"/>
      <c r="G577" s="14"/>
      <c r="H577" s="14"/>
      <c r="I577" s="14"/>
      <c r="J577" s="14"/>
      <c r="K577" s="14"/>
      <c r="L577" s="14"/>
      <c r="M577" s="14"/>
      <c r="N577" s="883"/>
      <c r="O577" s="13"/>
      <c r="P577" s="13"/>
      <c r="Q577" s="13"/>
      <c r="R577" s="13"/>
      <c r="S577" s="13"/>
      <c r="T577" s="13"/>
      <c r="U577" s="13"/>
      <c r="V577" s="13"/>
      <c r="W577" s="13"/>
      <c r="X577" s="13"/>
      <c r="Y577" s="13"/>
    </row>
    <row r="578" spans="1:25" x14ac:dyDescent="0.2">
      <c r="A578" s="13"/>
      <c r="B578" s="46"/>
      <c r="C578" s="1874"/>
      <c r="D578" s="1888"/>
      <c r="E578" s="1888"/>
      <c r="F578" s="1888"/>
      <c r="G578" s="14"/>
      <c r="H578" s="14"/>
      <c r="I578" s="14"/>
      <c r="J578" s="14"/>
      <c r="K578" s="14"/>
      <c r="L578" s="14"/>
      <c r="M578" s="14"/>
      <c r="N578" s="883"/>
      <c r="O578" s="13"/>
      <c r="P578" s="13"/>
      <c r="Q578" s="13"/>
      <c r="R578" s="13"/>
      <c r="S578" s="13"/>
      <c r="T578" s="13"/>
      <c r="U578" s="13"/>
      <c r="V578" s="13"/>
      <c r="W578" s="13"/>
      <c r="X578" s="13"/>
      <c r="Y578" s="13"/>
    </row>
    <row r="579" spans="1:25" x14ac:dyDescent="0.2">
      <c r="A579" s="13"/>
      <c r="B579" s="46"/>
      <c r="C579" s="14"/>
      <c r="D579" s="14"/>
      <c r="E579" s="14"/>
      <c r="F579" s="14"/>
      <c r="G579" s="14"/>
      <c r="H579" s="14"/>
      <c r="I579" s="14"/>
      <c r="J579" s="14"/>
      <c r="K579" s="14"/>
      <c r="L579" s="14"/>
      <c r="M579" s="14"/>
      <c r="N579" s="883"/>
      <c r="O579" s="13"/>
      <c r="P579" s="13"/>
      <c r="Q579" s="13"/>
      <c r="R579" s="13"/>
      <c r="S579" s="13"/>
      <c r="T579" s="13"/>
      <c r="U579" s="13"/>
      <c r="V579" s="13"/>
      <c r="W579" s="13"/>
      <c r="X579" s="13"/>
      <c r="Y579" s="13"/>
    </row>
    <row r="580" spans="1:25" x14ac:dyDescent="0.2">
      <c r="A580" s="13"/>
      <c r="B580" s="46"/>
      <c r="C580" s="14"/>
      <c r="D580" s="14"/>
      <c r="E580" s="14"/>
      <c r="F580" s="14"/>
      <c r="G580" s="14"/>
      <c r="H580" s="14"/>
      <c r="I580" s="14"/>
      <c r="J580" s="14"/>
      <c r="K580" s="14"/>
      <c r="L580" s="14"/>
      <c r="M580" s="14"/>
      <c r="N580" s="883"/>
      <c r="O580" s="13"/>
      <c r="P580" s="13"/>
      <c r="Q580" s="13"/>
      <c r="R580" s="13"/>
      <c r="S580" s="13"/>
      <c r="T580" s="13"/>
      <c r="U580" s="13"/>
      <c r="V580" s="13"/>
      <c r="W580" s="13"/>
      <c r="X580" s="13"/>
      <c r="Y580" s="13"/>
    </row>
    <row r="581" spans="1:25" x14ac:dyDescent="0.2">
      <c r="A581" s="13"/>
      <c r="B581" s="46"/>
      <c r="C581" s="14"/>
      <c r="D581" s="14"/>
      <c r="E581" s="14"/>
      <c r="F581" s="14"/>
      <c r="G581" s="14"/>
      <c r="H581" s="14"/>
      <c r="I581" s="14"/>
      <c r="J581" s="14"/>
      <c r="K581" s="14"/>
      <c r="L581" s="14"/>
      <c r="M581" s="14"/>
      <c r="N581" s="883"/>
      <c r="O581" s="13"/>
      <c r="P581" s="13"/>
      <c r="Q581" s="13"/>
      <c r="R581" s="13"/>
      <c r="S581" s="13"/>
      <c r="T581" s="13"/>
      <c r="U581" s="13"/>
      <c r="V581" s="13"/>
      <c r="W581" s="13"/>
      <c r="X581" s="13"/>
      <c r="Y581" s="13"/>
    </row>
    <row r="582" spans="1:25" x14ac:dyDescent="0.2">
      <c r="A582" s="13"/>
      <c r="B582" s="46"/>
      <c r="C582" s="14"/>
      <c r="D582" s="14"/>
      <c r="E582" s="14"/>
      <c r="F582" s="14"/>
      <c r="G582" s="14"/>
      <c r="H582" s="14"/>
      <c r="I582" s="14"/>
      <c r="J582" s="14"/>
      <c r="K582" s="14"/>
      <c r="L582" s="14"/>
      <c r="M582" s="14"/>
      <c r="N582" s="883"/>
      <c r="O582" s="13"/>
      <c r="P582" s="13"/>
      <c r="Q582" s="13"/>
      <c r="R582" s="13"/>
      <c r="S582" s="13"/>
      <c r="T582" s="13"/>
      <c r="U582" s="13"/>
      <c r="V582" s="13"/>
      <c r="W582" s="13"/>
      <c r="X582" s="13"/>
      <c r="Y582" s="13"/>
    </row>
    <row r="583" spans="1:25" x14ac:dyDescent="0.2">
      <c r="A583" s="13"/>
      <c r="B583" s="46"/>
      <c r="C583" s="14"/>
      <c r="D583" s="14"/>
      <c r="E583" s="14"/>
      <c r="F583" s="14"/>
      <c r="G583" s="14"/>
      <c r="H583" s="14"/>
      <c r="I583" s="14"/>
      <c r="J583" s="14"/>
      <c r="K583" s="14"/>
      <c r="L583" s="14"/>
      <c r="M583" s="14"/>
      <c r="N583" s="883"/>
      <c r="O583" s="13"/>
      <c r="P583" s="13"/>
      <c r="Q583" s="13"/>
      <c r="R583" s="13"/>
      <c r="S583" s="13"/>
      <c r="T583" s="13"/>
      <c r="U583" s="13"/>
      <c r="V583" s="13"/>
      <c r="W583" s="13"/>
      <c r="X583" s="13"/>
      <c r="Y583" s="13"/>
    </row>
    <row r="584" spans="1:25" x14ac:dyDescent="0.2">
      <c r="A584" s="13"/>
      <c r="B584" s="46"/>
      <c r="C584" s="14"/>
      <c r="D584" s="14"/>
      <c r="E584" s="14"/>
      <c r="F584" s="14"/>
      <c r="G584" s="14"/>
      <c r="H584" s="14"/>
      <c r="I584" s="14"/>
      <c r="J584" s="14"/>
      <c r="K584" s="14"/>
      <c r="L584" s="14"/>
      <c r="M584" s="14"/>
      <c r="N584" s="883"/>
      <c r="O584" s="13"/>
      <c r="P584" s="13"/>
      <c r="Q584" s="13"/>
      <c r="R584" s="13"/>
      <c r="S584" s="13"/>
      <c r="T584" s="13"/>
      <c r="U584" s="13"/>
      <c r="V584" s="13"/>
      <c r="W584" s="13"/>
      <c r="X584" s="13"/>
      <c r="Y584" s="13"/>
    </row>
    <row r="585" spans="1:25" s="19" customFormat="1" x14ac:dyDescent="0.2">
      <c r="B585" s="1883"/>
      <c r="C585" s="587"/>
      <c r="D585" s="587"/>
      <c r="E585" s="587"/>
      <c r="F585" s="587"/>
      <c r="G585" s="587"/>
      <c r="H585" s="587"/>
      <c r="I585" s="587"/>
      <c r="J585" s="587"/>
      <c r="K585" s="587"/>
      <c r="L585" s="587"/>
      <c r="M585" s="587"/>
      <c r="N585" s="884"/>
    </row>
    <row r="586" spans="1:25" s="19" customFormat="1" x14ac:dyDescent="0.2">
      <c r="B586" s="1883"/>
      <c r="C586" s="587"/>
      <c r="D586" s="587"/>
      <c r="E586" s="587"/>
      <c r="F586" s="587"/>
      <c r="G586" s="587"/>
      <c r="H586" s="587"/>
      <c r="I586" s="587"/>
      <c r="J586" s="587"/>
      <c r="K586" s="587"/>
      <c r="L586" s="587"/>
      <c r="M586" s="587"/>
      <c r="N586" s="884"/>
    </row>
    <row r="587" spans="1:25" s="19" customFormat="1" x14ac:dyDescent="0.2">
      <c r="B587" s="1883"/>
      <c r="C587" s="587"/>
      <c r="D587" s="587"/>
      <c r="E587" s="587"/>
      <c r="F587" s="587"/>
      <c r="G587" s="587"/>
      <c r="H587" s="587"/>
      <c r="I587" s="587"/>
      <c r="J587" s="587"/>
      <c r="K587" s="587"/>
      <c r="L587" s="587"/>
      <c r="M587" s="587"/>
      <c r="N587" s="884"/>
    </row>
    <row r="588" spans="1:25" s="19" customFormat="1" x14ac:dyDescent="0.2">
      <c r="B588" s="1883"/>
      <c r="C588" s="587"/>
      <c r="D588" s="587"/>
      <c r="E588" s="587"/>
      <c r="F588" s="587"/>
      <c r="G588" s="587"/>
      <c r="H588" s="587"/>
      <c r="I588" s="587"/>
      <c r="J588" s="587"/>
      <c r="K588" s="587"/>
      <c r="L588" s="587"/>
      <c r="M588" s="587"/>
      <c r="N588" s="884"/>
    </row>
    <row r="589" spans="1:25" s="19" customFormat="1" x14ac:dyDescent="0.2">
      <c r="B589" s="1883"/>
      <c r="C589" s="587"/>
      <c r="D589" s="587"/>
      <c r="E589" s="587"/>
      <c r="F589" s="587"/>
      <c r="G589" s="587"/>
      <c r="H589" s="587"/>
      <c r="I589" s="587"/>
      <c r="J589" s="587"/>
      <c r="K589" s="587"/>
      <c r="L589" s="587"/>
      <c r="M589" s="587"/>
      <c r="N589" s="884"/>
    </row>
    <row r="590" spans="1:25" s="19" customFormat="1" x14ac:dyDescent="0.2">
      <c r="B590" s="1883"/>
      <c r="C590" s="587"/>
      <c r="D590" s="587"/>
      <c r="E590" s="587"/>
      <c r="F590" s="587"/>
      <c r="G590" s="587"/>
      <c r="H590" s="587"/>
      <c r="I590" s="587"/>
      <c r="J590" s="587"/>
      <c r="K590" s="587"/>
      <c r="L590" s="587"/>
      <c r="M590" s="587"/>
      <c r="N590" s="884"/>
    </row>
    <row r="591" spans="1:25" s="19" customFormat="1" x14ac:dyDescent="0.2">
      <c r="B591" s="1883"/>
      <c r="C591" s="587"/>
      <c r="D591" s="587"/>
      <c r="E591" s="587"/>
      <c r="F591" s="587"/>
      <c r="G591" s="587"/>
      <c r="H591" s="587"/>
      <c r="I591" s="587"/>
      <c r="J591" s="587"/>
      <c r="K591" s="587"/>
      <c r="L591" s="587"/>
      <c r="M591" s="587"/>
      <c r="N591" s="884"/>
    </row>
    <row r="592" spans="1:25" s="19" customFormat="1" x14ac:dyDescent="0.2">
      <c r="B592" s="1883"/>
      <c r="C592" s="587"/>
      <c r="D592" s="587"/>
      <c r="E592" s="587"/>
      <c r="F592" s="587"/>
      <c r="G592" s="587"/>
      <c r="H592" s="587"/>
      <c r="I592" s="587"/>
      <c r="J592" s="587"/>
      <c r="K592" s="587"/>
      <c r="L592" s="587"/>
      <c r="M592" s="587"/>
      <c r="N592" s="884"/>
    </row>
    <row r="593" spans="1:37" s="19" customFormat="1" x14ac:dyDescent="0.2">
      <c r="B593" s="1883"/>
      <c r="C593" s="587"/>
      <c r="D593" s="587"/>
      <c r="E593" s="587"/>
      <c r="F593" s="587"/>
      <c r="G593" s="587"/>
      <c r="H593" s="587"/>
      <c r="I593" s="587"/>
      <c r="J593" s="587"/>
      <c r="K593" s="587"/>
      <c r="L593" s="587"/>
      <c r="M593" s="587"/>
      <c r="N593" s="884"/>
    </row>
    <row r="594" spans="1:37" s="19" customFormat="1" x14ac:dyDescent="0.2">
      <c r="B594" s="1883"/>
      <c r="C594" s="587"/>
      <c r="D594" s="587"/>
      <c r="E594" s="587"/>
      <c r="F594" s="587"/>
      <c r="G594" s="587"/>
      <c r="H594" s="587"/>
      <c r="I594" s="587"/>
      <c r="J594" s="587"/>
      <c r="K594" s="587"/>
      <c r="L594" s="587"/>
      <c r="M594" s="587"/>
      <c r="N594" s="884"/>
    </row>
    <row r="595" spans="1:37" s="19" customFormat="1" x14ac:dyDescent="0.2">
      <c r="B595" s="1883"/>
      <c r="C595" s="587"/>
      <c r="D595" s="587"/>
      <c r="E595" s="587"/>
      <c r="F595" s="587"/>
      <c r="G595" s="587"/>
      <c r="H595" s="587"/>
      <c r="I595" s="587"/>
      <c r="J595" s="587"/>
      <c r="K595" s="587"/>
      <c r="L595" s="587"/>
      <c r="M595" s="587"/>
      <c r="N595" s="14"/>
      <c r="O595" s="1883"/>
    </row>
    <row r="596" spans="1:37" s="19" customFormat="1" x14ac:dyDescent="0.2">
      <c r="B596" s="1883"/>
      <c r="C596" s="587"/>
      <c r="D596" s="587"/>
      <c r="E596" s="587"/>
      <c r="F596" s="587"/>
      <c r="G596" s="587"/>
      <c r="H596" s="587"/>
      <c r="I596" s="587"/>
      <c r="J596" s="587"/>
      <c r="K596" s="587"/>
      <c r="L596" s="587"/>
      <c r="M596" s="587"/>
      <c r="N596" s="884"/>
    </row>
    <row r="597" spans="1:37" s="19" customFormat="1" x14ac:dyDescent="0.2">
      <c r="B597" s="1883"/>
      <c r="C597" s="587"/>
      <c r="D597" s="587"/>
      <c r="E597" s="587"/>
      <c r="F597" s="587"/>
      <c r="G597" s="587"/>
      <c r="H597" s="587"/>
      <c r="I597" s="587"/>
      <c r="J597" s="587"/>
      <c r="K597" s="587"/>
      <c r="L597" s="587"/>
      <c r="M597" s="587"/>
      <c r="N597" s="884"/>
    </row>
    <row r="598" spans="1:37" s="19" customFormat="1" x14ac:dyDescent="0.2">
      <c r="B598" s="1883"/>
      <c r="C598" s="587"/>
      <c r="D598" s="587"/>
      <c r="E598" s="587"/>
      <c r="F598" s="587"/>
      <c r="G598" s="587"/>
      <c r="H598" s="587"/>
      <c r="I598" s="587"/>
      <c r="J598" s="587"/>
      <c r="K598" s="587"/>
      <c r="L598" s="587"/>
      <c r="M598" s="587"/>
      <c r="N598" s="884"/>
    </row>
    <row r="599" spans="1:37" s="19" customFormat="1" x14ac:dyDescent="0.2">
      <c r="B599" s="1883"/>
      <c r="C599" s="587"/>
      <c r="D599" s="587"/>
      <c r="E599" s="587"/>
      <c r="F599" s="587"/>
      <c r="G599" s="587"/>
      <c r="H599" s="587"/>
      <c r="I599" s="587"/>
      <c r="J599" s="587"/>
      <c r="K599" s="587"/>
      <c r="L599" s="587"/>
      <c r="M599" s="587"/>
      <c r="N599" s="884"/>
    </row>
    <row r="600" spans="1:37" s="19" customFormat="1" x14ac:dyDescent="0.2">
      <c r="B600" s="1883"/>
      <c r="C600" s="587"/>
      <c r="D600" s="587"/>
      <c r="E600" s="587"/>
      <c r="F600" s="587"/>
      <c r="G600" s="587"/>
      <c r="H600" s="587"/>
      <c r="I600" s="587"/>
      <c r="J600" s="587"/>
      <c r="K600" s="587"/>
      <c r="L600" s="587"/>
      <c r="M600" s="587"/>
      <c r="N600" s="884"/>
    </row>
    <row r="601" spans="1:37" s="19" customFormat="1" x14ac:dyDescent="0.2">
      <c r="B601" s="1883"/>
      <c r="C601" s="587"/>
      <c r="D601" s="587"/>
      <c r="E601" s="587"/>
      <c r="F601" s="587"/>
      <c r="G601" s="587"/>
      <c r="H601" s="587"/>
      <c r="I601" s="587"/>
      <c r="J601" s="587"/>
      <c r="K601" s="587"/>
      <c r="L601" s="587"/>
      <c r="M601" s="587"/>
      <c r="N601" s="884"/>
    </row>
    <row r="602" spans="1:37" s="19" customFormat="1" x14ac:dyDescent="0.2">
      <c r="B602" s="1883"/>
      <c r="C602" s="587"/>
      <c r="D602" s="587"/>
      <c r="E602" s="587"/>
      <c r="F602" s="587"/>
      <c r="G602" s="587"/>
      <c r="H602" s="587"/>
      <c r="I602" s="587"/>
      <c r="J602" s="587"/>
      <c r="K602" s="587"/>
      <c r="L602" s="587"/>
      <c r="M602" s="587"/>
      <c r="N602" s="884"/>
    </row>
    <row r="603" spans="1:37" x14ac:dyDescent="0.2">
      <c r="A603" s="19"/>
      <c r="B603" s="1883"/>
      <c r="C603" s="250"/>
      <c r="D603" s="250"/>
      <c r="E603" s="250"/>
      <c r="F603" s="250"/>
      <c r="G603" s="250"/>
      <c r="H603" s="250"/>
      <c r="I603" s="250"/>
      <c r="J603" s="250"/>
      <c r="K603" s="250"/>
      <c r="L603" s="250"/>
      <c r="M603" s="587"/>
      <c r="N603" s="884"/>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x14ac:dyDescent="0.2">
      <c r="A604" s="19"/>
      <c r="B604" s="1883"/>
      <c r="C604" s="250"/>
      <c r="D604" s="250"/>
      <c r="E604" s="250"/>
      <c r="F604" s="250"/>
      <c r="G604" s="250"/>
      <c r="H604" s="250"/>
      <c r="I604" s="250"/>
      <c r="J604" s="250"/>
      <c r="K604" s="250"/>
      <c r="L604" s="250"/>
      <c r="M604" s="587"/>
      <c r="N604" s="884"/>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x14ac:dyDescent="0.2">
      <c r="A605" s="19"/>
      <c r="B605" s="1883"/>
      <c r="C605" s="250"/>
      <c r="D605" s="250"/>
      <c r="E605" s="250"/>
      <c r="F605" s="250"/>
      <c r="G605" s="250"/>
      <c r="H605" s="250"/>
      <c r="I605" s="250"/>
      <c r="J605" s="250"/>
      <c r="K605" s="250"/>
      <c r="L605" s="250"/>
      <c r="M605" s="587"/>
      <c r="N605" s="884"/>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x14ac:dyDescent="0.2">
      <c r="A606" s="19"/>
      <c r="B606" s="1883"/>
      <c r="C606" s="587"/>
      <c r="D606" s="587"/>
      <c r="E606" s="587"/>
      <c r="F606" s="587"/>
      <c r="G606" s="587"/>
      <c r="H606" s="587"/>
      <c r="I606" s="587"/>
      <c r="J606" s="587"/>
      <c r="K606" s="587"/>
      <c r="L606" s="587"/>
      <c r="M606" s="587"/>
      <c r="N606" s="884"/>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6" thickBot="1" x14ac:dyDescent="0.25">
      <c r="A607" s="19"/>
      <c r="B607" s="1895"/>
      <c r="C607" s="1893"/>
      <c r="D607" s="1893"/>
      <c r="E607" s="1893"/>
      <c r="F607" s="1893"/>
      <c r="G607" s="1893"/>
      <c r="H607" s="1893"/>
      <c r="I607" s="1893"/>
      <c r="J607" s="1893"/>
      <c r="K607" s="1893"/>
      <c r="L607" s="1893"/>
      <c r="M607" s="1893"/>
      <c r="N607" s="1894"/>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x14ac:dyDescent="0.2">
      <c r="A608" s="19"/>
      <c r="B608" s="1896"/>
      <c r="C608" s="871"/>
      <c r="D608" s="871"/>
      <c r="E608" s="871"/>
      <c r="F608" s="871"/>
      <c r="G608" s="871"/>
      <c r="H608" s="871"/>
      <c r="I608" s="871"/>
      <c r="J608" s="871"/>
      <c r="K608" s="871"/>
      <c r="L608" s="871"/>
      <c r="M608" s="1897"/>
      <c r="N608" s="1891"/>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x14ac:dyDescent="0.2">
      <c r="A609" s="19"/>
      <c r="B609" s="1883"/>
      <c r="C609" s="14"/>
      <c r="D609" s="14"/>
      <c r="E609" s="14"/>
      <c r="F609" s="14"/>
      <c r="G609" s="14"/>
      <c r="H609" s="14"/>
      <c r="I609" s="14"/>
      <c r="J609" s="14"/>
      <c r="K609" s="14"/>
      <c r="L609" s="14"/>
      <c r="M609" s="587"/>
      <c r="N609" s="884"/>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x14ac:dyDescent="0.2">
      <c r="A610" s="13"/>
      <c r="B610" s="46"/>
      <c r="C610" s="14"/>
      <c r="D610" s="14"/>
      <c r="E610" s="14"/>
      <c r="F610" s="14"/>
      <c r="G610" s="14"/>
      <c r="H610" s="14"/>
      <c r="I610" s="14"/>
      <c r="J610" s="14"/>
      <c r="K610" s="14"/>
      <c r="L610" s="14"/>
      <c r="M610" s="587"/>
      <c r="N610" s="884"/>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x14ac:dyDescent="0.2">
      <c r="A611" s="13"/>
      <c r="B611" s="46"/>
      <c r="C611" s="14"/>
      <c r="D611" s="14"/>
      <c r="E611" s="14"/>
      <c r="F611" s="14"/>
      <c r="G611" s="14"/>
      <c r="H611" s="14"/>
      <c r="I611" s="14"/>
      <c r="J611" s="14"/>
      <c r="K611" s="14"/>
      <c r="L611" s="14"/>
      <c r="M611" s="14"/>
      <c r="N611" s="883"/>
      <c r="O611" s="13"/>
      <c r="P611" s="13"/>
      <c r="Q611" s="13"/>
      <c r="R611" s="13"/>
      <c r="S611" s="13"/>
      <c r="T611" s="13"/>
      <c r="U611" s="13"/>
      <c r="V611" s="13"/>
      <c r="W611" s="13"/>
      <c r="X611" s="13"/>
      <c r="Y611" s="13"/>
    </row>
    <row r="612" spans="1:37" x14ac:dyDescent="0.2">
      <c r="A612" s="13"/>
      <c r="B612" s="46"/>
      <c r="C612" s="14"/>
      <c r="D612" s="14"/>
      <c r="E612" s="14"/>
      <c r="F612" s="14"/>
      <c r="G612" s="14"/>
      <c r="H612" s="14"/>
      <c r="I612" s="14"/>
      <c r="J612" s="14"/>
      <c r="K612" s="14"/>
      <c r="L612" s="14"/>
      <c r="M612" s="14"/>
      <c r="N612" s="883"/>
      <c r="O612" s="13"/>
      <c r="P612" s="13"/>
      <c r="Q612" s="13"/>
      <c r="R612" s="13"/>
      <c r="S612" s="13"/>
      <c r="T612" s="13"/>
      <c r="U612" s="13"/>
      <c r="V612" s="13"/>
      <c r="W612" s="13"/>
      <c r="X612" s="13"/>
      <c r="Y612" s="13"/>
    </row>
    <row r="613" spans="1:37" x14ac:dyDescent="0.2">
      <c r="A613" s="13"/>
      <c r="B613" s="46"/>
      <c r="C613" s="14"/>
      <c r="D613" s="14"/>
      <c r="E613" s="14"/>
      <c r="F613" s="14"/>
      <c r="G613" s="14"/>
      <c r="H613" s="14"/>
      <c r="I613" s="14"/>
      <c r="J613" s="14"/>
      <c r="K613" s="14"/>
      <c r="L613" s="14"/>
      <c r="M613" s="14"/>
      <c r="N613" s="883"/>
      <c r="O613" s="13"/>
      <c r="P613" s="13"/>
      <c r="Q613" s="13"/>
      <c r="R613" s="13"/>
      <c r="S613" s="13"/>
      <c r="T613" s="13"/>
      <c r="U613" s="13"/>
      <c r="V613" s="13"/>
      <c r="W613" s="13"/>
      <c r="X613" s="13"/>
      <c r="Y613" s="13"/>
    </row>
    <row r="614" spans="1:37" x14ac:dyDescent="0.2">
      <c r="A614" s="13"/>
      <c r="B614" s="46"/>
      <c r="C614" s="14"/>
      <c r="D614" s="14"/>
      <c r="E614" s="14"/>
      <c r="F614" s="14"/>
      <c r="G614" s="14"/>
      <c r="H614" s="14"/>
      <c r="I614" s="14"/>
      <c r="J614" s="14"/>
      <c r="K614" s="14"/>
      <c r="L614" s="14"/>
      <c r="M614" s="14"/>
      <c r="N614" s="883"/>
      <c r="O614" s="13"/>
      <c r="P614" s="13"/>
      <c r="Q614" s="13"/>
      <c r="R614" s="13"/>
      <c r="S614" s="13"/>
      <c r="T614" s="13"/>
      <c r="U614" s="13"/>
      <c r="V614" s="13"/>
      <c r="W614" s="13"/>
      <c r="X614" s="13"/>
      <c r="Y614" s="13"/>
    </row>
    <row r="615" spans="1:37" x14ac:dyDescent="0.2">
      <c r="A615" s="13"/>
      <c r="B615" s="46"/>
      <c r="C615" s="14"/>
      <c r="D615" s="14"/>
      <c r="E615" s="14"/>
      <c r="F615" s="14"/>
      <c r="G615" s="14"/>
      <c r="H615" s="14"/>
      <c r="I615" s="14"/>
      <c r="J615" s="14"/>
      <c r="K615" s="14"/>
      <c r="L615" s="14"/>
      <c r="M615" s="14"/>
      <c r="N615" s="883"/>
      <c r="O615" s="13"/>
      <c r="P615" s="13"/>
      <c r="Q615" s="13"/>
      <c r="R615" s="13"/>
      <c r="S615" s="13"/>
      <c r="T615" s="13"/>
      <c r="U615" s="13"/>
      <c r="V615" s="13"/>
      <c r="W615" s="13"/>
      <c r="X615" s="13"/>
      <c r="Y615" s="13"/>
    </row>
    <row r="616" spans="1:37" x14ac:dyDescent="0.2">
      <c r="A616" s="13"/>
      <c r="B616" s="46"/>
      <c r="C616" s="14"/>
      <c r="D616" s="14"/>
      <c r="E616" s="14"/>
      <c r="F616" s="14"/>
      <c r="G616" s="14"/>
      <c r="H616" s="14"/>
      <c r="I616" s="14"/>
      <c r="J616" s="14"/>
      <c r="K616" s="14"/>
      <c r="L616" s="14"/>
      <c r="M616" s="14"/>
      <c r="N616" s="883"/>
      <c r="O616" s="13"/>
      <c r="P616" s="13"/>
      <c r="Q616" s="13"/>
      <c r="R616" s="13"/>
      <c r="S616" s="13"/>
      <c r="T616" s="13"/>
      <c r="U616" s="13"/>
      <c r="V616" s="13"/>
      <c r="W616" s="13"/>
      <c r="X616" s="13"/>
      <c r="Y616" s="13"/>
    </row>
    <row r="617" spans="1:37" ht="16" x14ac:dyDescent="0.2">
      <c r="A617" s="13"/>
      <c r="B617" s="1883"/>
      <c r="C617" s="2887"/>
      <c r="D617" s="2887"/>
      <c r="E617" s="2887"/>
      <c r="F617" s="2887"/>
      <c r="G617" s="14"/>
      <c r="H617" s="14"/>
      <c r="I617" s="14"/>
      <c r="J617" s="14"/>
      <c r="K617" s="14"/>
      <c r="L617" s="14"/>
      <c r="M617" s="14"/>
      <c r="N617" s="883"/>
      <c r="O617" s="13"/>
      <c r="P617" s="13"/>
      <c r="Q617" s="13"/>
      <c r="R617" s="13"/>
      <c r="S617" s="13"/>
      <c r="T617" s="13"/>
      <c r="U617" s="13"/>
      <c r="V617" s="13"/>
      <c r="W617" s="13"/>
      <c r="X617" s="13"/>
      <c r="Y617" s="13"/>
    </row>
    <row r="618" spans="1:37" x14ac:dyDescent="0.2">
      <c r="A618" s="13"/>
      <c r="B618" s="1883"/>
      <c r="C618" s="1887"/>
      <c r="D618" s="1887"/>
      <c r="E618" s="1887"/>
      <c r="F618" s="1887"/>
      <c r="G618" s="14"/>
      <c r="H618" s="14"/>
      <c r="I618" s="14"/>
      <c r="J618" s="14"/>
      <c r="K618" s="14"/>
      <c r="L618" s="14"/>
      <c r="M618" s="14"/>
      <c r="N618" s="883"/>
      <c r="O618" s="13"/>
      <c r="P618" s="13"/>
      <c r="Q618" s="13"/>
      <c r="R618" s="13"/>
      <c r="S618" s="13"/>
      <c r="T618" s="13"/>
      <c r="U618" s="13"/>
      <c r="V618" s="13"/>
      <c r="W618" s="13"/>
      <c r="X618" s="13"/>
      <c r="Y618" s="13"/>
    </row>
    <row r="619" spans="1:37" x14ac:dyDescent="0.2">
      <c r="A619" s="13"/>
      <c r="B619" s="1883"/>
      <c r="C619" s="1875"/>
      <c r="D619" s="1875"/>
      <c r="E619" s="1875"/>
      <c r="F619" s="1875"/>
      <c r="G619" s="14"/>
      <c r="H619" s="14"/>
      <c r="I619" s="14"/>
      <c r="J619" s="14"/>
      <c r="K619" s="14"/>
      <c r="L619" s="14"/>
      <c r="M619" s="14"/>
      <c r="N619" s="883"/>
      <c r="O619" s="13"/>
      <c r="P619" s="13"/>
      <c r="Q619" s="13"/>
      <c r="R619" s="13"/>
      <c r="S619" s="13"/>
      <c r="T619" s="13"/>
      <c r="U619" s="13"/>
      <c r="V619" s="13"/>
      <c r="W619" s="13"/>
      <c r="X619" s="13"/>
      <c r="Y619" s="13"/>
    </row>
    <row r="620" spans="1:37" x14ac:dyDescent="0.2">
      <c r="A620" s="13"/>
      <c r="B620" s="1883"/>
      <c r="C620" s="1875"/>
      <c r="D620" s="1875"/>
      <c r="E620" s="1875"/>
      <c r="F620" s="1875"/>
      <c r="G620" s="14"/>
      <c r="H620" s="14"/>
      <c r="I620" s="14"/>
      <c r="J620" s="14"/>
      <c r="K620" s="14"/>
      <c r="L620" s="14"/>
      <c r="M620" s="14"/>
      <c r="N620" s="883"/>
      <c r="O620" s="13"/>
      <c r="P620" s="13"/>
      <c r="Q620" s="13"/>
      <c r="R620" s="13"/>
      <c r="S620" s="13"/>
      <c r="T620" s="13"/>
      <c r="U620" s="13"/>
      <c r="V620" s="13"/>
      <c r="W620" s="13"/>
      <c r="X620" s="13"/>
      <c r="Y620" s="13"/>
    </row>
    <row r="621" spans="1:37" x14ac:dyDescent="0.2">
      <c r="A621" s="13"/>
      <c r="B621" s="1883"/>
      <c r="C621" s="1875"/>
      <c r="D621" s="1875"/>
      <c r="E621" s="1875"/>
      <c r="F621" s="1875"/>
      <c r="G621" s="14"/>
      <c r="H621" s="14"/>
      <c r="I621" s="14"/>
      <c r="J621" s="14"/>
      <c r="K621" s="14"/>
      <c r="L621" s="14"/>
      <c r="M621" s="14"/>
      <c r="N621" s="883"/>
      <c r="O621" s="13"/>
      <c r="P621" s="13"/>
      <c r="Q621" s="13"/>
      <c r="R621" s="13"/>
      <c r="S621" s="13"/>
      <c r="T621" s="13"/>
      <c r="U621" s="13"/>
      <c r="V621" s="13"/>
      <c r="W621" s="13"/>
      <c r="X621" s="13"/>
      <c r="Y621" s="13"/>
    </row>
    <row r="622" spans="1:37" x14ac:dyDescent="0.2">
      <c r="A622" s="13"/>
      <c r="B622" s="46"/>
      <c r="C622" s="1875"/>
      <c r="D622" s="1875"/>
      <c r="E622" s="1875"/>
      <c r="F622" s="1875"/>
      <c r="G622" s="14"/>
      <c r="H622" s="14"/>
      <c r="I622" s="14"/>
      <c r="J622" s="14"/>
      <c r="K622" s="14"/>
      <c r="L622" s="14"/>
      <c r="M622" s="14"/>
      <c r="N622" s="883"/>
      <c r="O622" s="13"/>
      <c r="P622" s="13"/>
      <c r="Q622" s="13"/>
      <c r="R622" s="13"/>
      <c r="S622" s="13"/>
      <c r="T622" s="13"/>
      <c r="U622" s="13"/>
      <c r="V622" s="13"/>
      <c r="W622" s="13"/>
      <c r="X622" s="13"/>
      <c r="Y622" s="13"/>
    </row>
    <row r="623" spans="1:37" x14ac:dyDescent="0.2">
      <c r="A623" s="13"/>
      <c r="B623" s="46"/>
      <c r="C623" s="1875"/>
      <c r="D623" s="1875"/>
      <c r="E623" s="1875"/>
      <c r="F623" s="1875"/>
      <c r="G623" s="14"/>
      <c r="H623" s="14"/>
      <c r="I623" s="14"/>
      <c r="J623" s="14"/>
      <c r="K623" s="14"/>
      <c r="L623" s="14"/>
      <c r="M623" s="14"/>
      <c r="N623" s="883"/>
      <c r="O623" s="13"/>
      <c r="P623" s="13"/>
      <c r="Q623" s="13"/>
      <c r="R623" s="13"/>
      <c r="S623" s="13"/>
      <c r="T623" s="13"/>
      <c r="U623" s="13"/>
      <c r="V623" s="13"/>
      <c r="W623" s="13"/>
      <c r="X623" s="13"/>
      <c r="Y623" s="13"/>
    </row>
    <row r="624" spans="1:37" x14ac:dyDescent="0.2">
      <c r="A624" s="13"/>
      <c r="B624" s="46"/>
      <c r="C624" s="1874"/>
      <c r="D624" s="1888"/>
      <c r="E624" s="1888"/>
      <c r="F624" s="1888"/>
      <c r="G624" s="14"/>
      <c r="H624" s="14"/>
      <c r="I624" s="14"/>
      <c r="J624" s="14"/>
      <c r="K624" s="14"/>
      <c r="L624" s="14"/>
      <c r="M624" s="14"/>
      <c r="N624" s="883"/>
      <c r="O624" s="13"/>
      <c r="P624" s="13"/>
      <c r="Q624" s="13"/>
      <c r="R624" s="13"/>
      <c r="S624" s="13"/>
      <c r="T624" s="13"/>
      <c r="U624" s="13"/>
      <c r="V624" s="13"/>
      <c r="W624" s="13"/>
      <c r="X624" s="13"/>
      <c r="Y624" s="13"/>
    </row>
    <row r="625" spans="1:25" x14ac:dyDescent="0.2">
      <c r="A625" s="13"/>
      <c r="B625" s="46"/>
      <c r="C625" s="14"/>
      <c r="D625" s="14"/>
      <c r="E625" s="14"/>
      <c r="F625" s="14"/>
      <c r="G625" s="14"/>
      <c r="H625" s="14"/>
      <c r="I625" s="14"/>
      <c r="J625" s="14"/>
      <c r="K625" s="14"/>
      <c r="L625" s="14"/>
      <c r="M625" s="14"/>
      <c r="N625" s="883"/>
      <c r="O625" s="13"/>
      <c r="P625" s="13"/>
      <c r="Q625" s="13"/>
      <c r="R625" s="13"/>
      <c r="S625" s="13"/>
      <c r="T625" s="13"/>
      <c r="U625" s="13"/>
      <c r="V625" s="13"/>
      <c r="W625" s="13"/>
      <c r="X625" s="13"/>
      <c r="Y625" s="13"/>
    </row>
    <row r="626" spans="1:25" x14ac:dyDescent="0.2">
      <c r="A626" s="13"/>
      <c r="B626" s="46"/>
      <c r="C626" s="14"/>
      <c r="D626" s="14"/>
      <c r="E626" s="14"/>
      <c r="F626" s="14"/>
      <c r="G626" s="14"/>
      <c r="H626" s="14"/>
      <c r="I626" s="14"/>
      <c r="J626" s="14"/>
      <c r="K626" s="14"/>
      <c r="L626" s="14"/>
      <c r="M626" s="14"/>
      <c r="N626" s="883"/>
      <c r="O626" s="13"/>
      <c r="P626" s="13"/>
      <c r="Q626" s="13"/>
      <c r="R626" s="13"/>
      <c r="S626" s="13"/>
      <c r="T626" s="13"/>
      <c r="U626" s="13"/>
      <c r="V626" s="13"/>
      <c r="W626" s="13"/>
      <c r="X626" s="13"/>
      <c r="Y626" s="13"/>
    </row>
    <row r="627" spans="1:25" x14ac:dyDescent="0.2">
      <c r="A627" s="13"/>
      <c r="B627" s="46"/>
      <c r="C627" s="14"/>
      <c r="D627" s="14"/>
      <c r="E627" s="14"/>
      <c r="F627" s="14"/>
      <c r="G627" s="14"/>
      <c r="H627" s="14"/>
      <c r="I627" s="14"/>
      <c r="J627" s="14"/>
      <c r="K627" s="14"/>
      <c r="L627" s="14"/>
      <c r="M627" s="14"/>
      <c r="N627" s="883"/>
      <c r="O627" s="13"/>
      <c r="P627" s="13"/>
      <c r="Q627" s="13"/>
      <c r="R627" s="13"/>
      <c r="S627" s="13"/>
      <c r="T627" s="13"/>
      <c r="U627" s="13"/>
      <c r="V627" s="13"/>
      <c r="W627" s="13"/>
      <c r="X627" s="13"/>
      <c r="Y627" s="13"/>
    </row>
    <row r="628" spans="1:25" x14ac:dyDescent="0.2">
      <c r="A628" s="13"/>
      <c r="B628" s="46"/>
      <c r="C628" s="14"/>
      <c r="D628" s="14"/>
      <c r="E628" s="14"/>
      <c r="F628" s="14"/>
      <c r="G628" s="14"/>
      <c r="H628" s="14"/>
      <c r="I628" s="14"/>
      <c r="J628" s="14"/>
      <c r="K628" s="14"/>
      <c r="L628" s="14"/>
      <c r="M628" s="14"/>
      <c r="N628" s="883"/>
      <c r="O628" s="13"/>
      <c r="P628" s="13"/>
      <c r="Q628" s="13"/>
      <c r="R628" s="13"/>
      <c r="S628" s="13"/>
      <c r="T628" s="13"/>
      <c r="U628" s="13"/>
      <c r="V628" s="13"/>
      <c r="W628" s="13"/>
      <c r="X628" s="13"/>
      <c r="Y628" s="13"/>
    </row>
    <row r="629" spans="1:25" x14ac:dyDescent="0.2">
      <c r="A629" s="13"/>
      <c r="B629" s="46"/>
      <c r="C629" s="14"/>
      <c r="D629" s="14"/>
      <c r="E629" s="14"/>
      <c r="F629" s="14"/>
      <c r="G629" s="14"/>
      <c r="H629" s="14"/>
      <c r="I629" s="14"/>
      <c r="J629" s="14"/>
      <c r="K629" s="14"/>
      <c r="L629" s="14"/>
      <c r="M629" s="14"/>
      <c r="N629" s="883"/>
      <c r="O629" s="13"/>
      <c r="P629" s="13"/>
      <c r="Q629" s="13"/>
      <c r="R629" s="13"/>
      <c r="S629" s="13"/>
      <c r="T629" s="13"/>
      <c r="U629" s="13"/>
      <c r="V629" s="13"/>
      <c r="W629" s="13"/>
      <c r="X629" s="13"/>
      <c r="Y629" s="13"/>
    </row>
    <row r="630" spans="1:25" x14ac:dyDescent="0.2">
      <c r="A630" s="13"/>
      <c r="B630" s="46"/>
      <c r="C630" s="14"/>
      <c r="D630" s="14"/>
      <c r="E630" s="14"/>
      <c r="F630" s="14"/>
      <c r="G630" s="14"/>
      <c r="H630" s="14"/>
      <c r="I630" s="14"/>
      <c r="J630" s="14"/>
      <c r="K630" s="14"/>
      <c r="L630" s="14"/>
      <c r="M630" s="14"/>
      <c r="N630" s="883"/>
      <c r="O630" s="13"/>
      <c r="P630" s="13"/>
      <c r="Q630" s="13"/>
      <c r="R630" s="13"/>
      <c r="S630" s="13"/>
      <c r="T630" s="13"/>
      <c r="U630" s="13"/>
      <c r="V630" s="13"/>
      <c r="W630" s="13"/>
      <c r="X630" s="13"/>
      <c r="Y630" s="13"/>
    </row>
    <row r="631" spans="1:25" x14ac:dyDescent="0.2">
      <c r="A631" s="13"/>
      <c r="B631" s="46"/>
      <c r="C631" s="14"/>
      <c r="D631" s="14"/>
      <c r="E631" s="14"/>
      <c r="F631" s="14"/>
      <c r="G631" s="14"/>
      <c r="H631" s="14"/>
      <c r="I631" s="14"/>
      <c r="J631" s="14"/>
      <c r="K631" s="14"/>
      <c r="L631" s="14"/>
      <c r="M631" s="14"/>
      <c r="N631" s="883"/>
      <c r="O631" s="13"/>
      <c r="P631" s="13"/>
      <c r="Q631" s="13"/>
      <c r="R631" s="13"/>
      <c r="S631" s="13"/>
      <c r="T631" s="13"/>
      <c r="U631" s="13"/>
      <c r="V631" s="13"/>
      <c r="W631" s="13"/>
      <c r="X631" s="13"/>
      <c r="Y631" s="13"/>
    </row>
    <row r="632" spans="1:25" x14ac:dyDescent="0.2">
      <c r="A632" s="13"/>
      <c r="B632" s="46"/>
      <c r="C632" s="14"/>
      <c r="D632" s="14"/>
      <c r="E632" s="14"/>
      <c r="F632" s="14"/>
      <c r="G632" s="14"/>
      <c r="H632" s="14"/>
      <c r="I632" s="14"/>
      <c r="J632" s="14"/>
      <c r="K632" s="14"/>
      <c r="L632" s="14"/>
      <c r="M632" s="14"/>
      <c r="N632" s="883"/>
      <c r="O632" s="13"/>
      <c r="P632" s="13"/>
      <c r="Q632" s="13"/>
      <c r="R632" s="13"/>
      <c r="S632" s="13"/>
      <c r="T632" s="13"/>
      <c r="U632" s="13"/>
      <c r="V632" s="13"/>
      <c r="W632" s="13"/>
      <c r="X632" s="13"/>
      <c r="Y632" s="13"/>
    </row>
    <row r="633" spans="1:25" x14ac:dyDescent="0.2">
      <c r="A633" s="13"/>
      <c r="B633" s="46"/>
      <c r="C633" s="14"/>
      <c r="D633" s="14"/>
      <c r="E633" s="14"/>
      <c r="F633" s="14"/>
      <c r="G633" s="14"/>
      <c r="H633" s="14"/>
      <c r="I633" s="14"/>
      <c r="J633" s="14"/>
      <c r="K633" s="14"/>
      <c r="L633" s="14"/>
      <c r="M633" s="14"/>
      <c r="N633" s="883"/>
      <c r="O633" s="13"/>
      <c r="P633" s="13"/>
      <c r="Q633" s="13"/>
      <c r="R633" s="13"/>
      <c r="S633" s="13"/>
      <c r="T633" s="13"/>
      <c r="U633" s="13"/>
      <c r="V633" s="13"/>
      <c r="W633" s="13"/>
      <c r="X633" s="13"/>
      <c r="Y633" s="13"/>
    </row>
    <row r="634" spans="1:25" x14ac:dyDescent="0.2">
      <c r="A634" s="13"/>
      <c r="B634" s="46"/>
      <c r="C634" s="14"/>
      <c r="D634" s="14"/>
      <c r="E634" s="14"/>
      <c r="F634" s="14"/>
      <c r="G634" s="14"/>
      <c r="H634" s="14"/>
      <c r="I634" s="14"/>
      <c r="J634" s="14"/>
      <c r="K634" s="14"/>
      <c r="L634" s="14"/>
      <c r="M634" s="14"/>
      <c r="N634" s="883"/>
      <c r="O634" s="13"/>
      <c r="P634" s="13"/>
      <c r="Q634" s="13"/>
      <c r="R634" s="13"/>
      <c r="S634" s="13"/>
      <c r="T634" s="13"/>
      <c r="U634" s="13"/>
      <c r="V634" s="13"/>
      <c r="W634" s="13"/>
      <c r="X634" s="13"/>
      <c r="Y634" s="13"/>
    </row>
    <row r="635" spans="1:25" x14ac:dyDescent="0.2">
      <c r="A635" s="13"/>
      <c r="B635" s="46"/>
      <c r="C635" s="14"/>
      <c r="D635" s="14"/>
      <c r="E635" s="14"/>
      <c r="F635" s="14"/>
      <c r="G635" s="14"/>
      <c r="H635" s="14"/>
      <c r="I635" s="14"/>
      <c r="J635" s="14"/>
      <c r="K635" s="14"/>
      <c r="L635" s="14"/>
      <c r="M635" s="14"/>
      <c r="N635" s="883"/>
      <c r="O635" s="13"/>
      <c r="P635" s="13"/>
      <c r="Q635" s="13"/>
      <c r="R635" s="13"/>
      <c r="S635" s="13"/>
      <c r="T635" s="13"/>
      <c r="U635" s="13"/>
      <c r="V635" s="13"/>
      <c r="W635" s="13"/>
      <c r="X635" s="13"/>
      <c r="Y635" s="13"/>
    </row>
    <row r="636" spans="1:25" x14ac:dyDescent="0.2">
      <c r="A636" s="13"/>
      <c r="B636" s="46"/>
      <c r="C636" s="14"/>
      <c r="D636" s="14"/>
      <c r="E636" s="14"/>
      <c r="F636" s="14"/>
      <c r="G636" s="14"/>
      <c r="H636" s="14"/>
      <c r="I636" s="14"/>
      <c r="J636" s="14"/>
      <c r="K636" s="14"/>
      <c r="L636" s="14"/>
      <c r="M636" s="14"/>
      <c r="N636" s="883"/>
      <c r="O636" s="13"/>
      <c r="P636" s="13"/>
      <c r="Q636" s="13"/>
      <c r="R636" s="13"/>
      <c r="S636" s="13"/>
      <c r="T636" s="13"/>
      <c r="U636" s="13"/>
      <c r="V636" s="13"/>
      <c r="W636" s="13"/>
      <c r="X636" s="13"/>
      <c r="Y636" s="13"/>
    </row>
    <row r="637" spans="1:25" x14ac:dyDescent="0.2">
      <c r="A637" s="13"/>
      <c r="B637" s="46"/>
      <c r="C637" s="14"/>
      <c r="D637" s="14"/>
      <c r="E637" s="14"/>
      <c r="F637" s="14"/>
      <c r="G637" s="14"/>
      <c r="H637" s="14"/>
      <c r="I637" s="14"/>
      <c r="J637" s="14"/>
      <c r="K637" s="14"/>
      <c r="L637" s="14"/>
      <c r="M637" s="14"/>
      <c r="N637" s="883"/>
      <c r="O637" s="13"/>
      <c r="P637" s="13"/>
      <c r="Q637" s="13"/>
      <c r="R637" s="13"/>
      <c r="S637" s="13"/>
      <c r="T637" s="13"/>
      <c r="U637" s="13"/>
      <c r="V637" s="13"/>
      <c r="W637" s="13"/>
      <c r="X637" s="13"/>
      <c r="Y637" s="13"/>
    </row>
    <row r="638" spans="1:25" x14ac:dyDescent="0.2">
      <c r="A638" s="13"/>
      <c r="B638" s="46"/>
      <c r="C638" s="14"/>
      <c r="D638" s="14"/>
      <c r="E638" s="14"/>
      <c r="F638" s="14"/>
      <c r="G638" s="14"/>
      <c r="H638" s="14"/>
      <c r="I638" s="14"/>
      <c r="J638" s="14"/>
      <c r="K638" s="14"/>
      <c r="L638" s="14"/>
      <c r="M638" s="14"/>
      <c r="N638" s="883"/>
      <c r="O638" s="13"/>
      <c r="P638" s="13"/>
      <c r="Q638" s="13"/>
      <c r="R638" s="13"/>
      <c r="S638" s="13"/>
      <c r="T638" s="13"/>
      <c r="U638" s="13"/>
      <c r="V638" s="13"/>
      <c r="W638" s="13"/>
      <c r="X638" s="13"/>
      <c r="Y638" s="13"/>
    </row>
    <row r="639" spans="1:25" x14ac:dyDescent="0.2">
      <c r="A639" s="13"/>
      <c r="B639" s="46"/>
      <c r="C639" s="14"/>
      <c r="D639" s="14"/>
      <c r="E639" s="14"/>
      <c r="F639" s="14"/>
      <c r="G639" s="14"/>
      <c r="H639" s="14"/>
      <c r="I639" s="14"/>
      <c r="J639" s="14"/>
      <c r="K639" s="14"/>
      <c r="L639" s="14"/>
      <c r="M639" s="14"/>
      <c r="N639" s="883"/>
      <c r="O639" s="13"/>
      <c r="P639" s="13"/>
      <c r="Q639" s="13"/>
      <c r="R639" s="13"/>
      <c r="S639" s="13"/>
      <c r="T639" s="13"/>
      <c r="U639" s="13"/>
      <c r="V639" s="13"/>
      <c r="W639" s="13"/>
      <c r="X639" s="13"/>
      <c r="Y639" s="13"/>
    </row>
    <row r="640" spans="1:25" ht="16" thickBot="1" x14ac:dyDescent="0.25">
      <c r="A640" s="13"/>
      <c r="B640" s="1795"/>
      <c r="C640" s="881"/>
      <c r="D640" s="881"/>
      <c r="E640" s="881"/>
      <c r="F640" s="881"/>
      <c r="G640" s="881"/>
      <c r="H640" s="881"/>
      <c r="I640" s="881"/>
      <c r="J640" s="881"/>
      <c r="K640" s="881"/>
      <c r="L640" s="881"/>
      <c r="M640" s="881"/>
      <c r="N640" s="889"/>
      <c r="O640" s="13"/>
      <c r="P640" s="13"/>
      <c r="Q640" s="13"/>
      <c r="R640" s="13"/>
      <c r="S640" s="13"/>
      <c r="T640" s="13"/>
      <c r="U640" s="13"/>
      <c r="V640" s="13"/>
      <c r="W640" s="13"/>
      <c r="X640" s="13"/>
      <c r="Y640" s="13"/>
    </row>
    <row r="641" spans="1:25" s="19" customFormat="1" x14ac:dyDescent="0.2"/>
    <row r="642" spans="1:25" s="19" customFormat="1" x14ac:dyDescent="0.2">
      <c r="E642" s="587"/>
      <c r="F642" s="543"/>
      <c r="G642" s="543"/>
      <c r="H642" s="543"/>
      <c r="I642" s="543"/>
      <c r="J642" s="543"/>
      <c r="K642" s="543"/>
      <c r="L642" s="543"/>
      <c r="M642" s="543"/>
      <c r="N642" s="543"/>
      <c r="O642" s="543"/>
      <c r="P642" s="543"/>
      <c r="Q642" s="13"/>
      <c r="R642" s="13"/>
    </row>
    <row r="643" spans="1:25" s="19" customFormat="1" x14ac:dyDescent="0.2">
      <c r="B643" s="587"/>
      <c r="C643" s="587"/>
      <c r="D643" s="587"/>
      <c r="E643" s="587"/>
      <c r="F643" s="587"/>
      <c r="G643" s="587"/>
      <c r="H643" s="587"/>
      <c r="I643" s="587"/>
      <c r="J643" s="587"/>
      <c r="K643" s="587"/>
      <c r="L643" s="587"/>
      <c r="M643" s="587"/>
      <c r="N643" s="587"/>
    </row>
    <row r="644" spans="1:25" x14ac:dyDescent="0.2">
      <c r="A644" s="13"/>
      <c r="B644" s="543"/>
      <c r="C644" s="543"/>
      <c r="D644" s="543"/>
      <c r="E644" s="543"/>
      <c r="F644" s="543"/>
      <c r="G644" s="543"/>
      <c r="H644" s="543"/>
      <c r="I644" s="543"/>
      <c r="J644" s="543"/>
      <c r="K644" s="543"/>
      <c r="L644" s="543"/>
      <c r="M644" s="543"/>
      <c r="N644" s="14"/>
      <c r="O644" s="13"/>
      <c r="P644" s="13"/>
      <c r="Q644" s="13"/>
      <c r="R644" s="13"/>
      <c r="S644" s="13"/>
      <c r="T644" s="13"/>
      <c r="U644" s="13"/>
      <c r="V644" s="13"/>
      <c r="W644" s="13"/>
      <c r="X644" s="13"/>
      <c r="Y644" s="13"/>
    </row>
    <row r="645" spans="1:25" x14ac:dyDescent="0.2">
      <c r="A645" s="13"/>
      <c r="B645" s="543"/>
      <c r="C645" s="543"/>
      <c r="D645" s="543"/>
      <c r="E645" s="543"/>
      <c r="F645" s="543"/>
      <c r="G645" s="543"/>
      <c r="H645" s="543"/>
      <c r="I645" s="543"/>
      <c r="J645" s="543"/>
      <c r="K645" s="543"/>
      <c r="L645" s="543"/>
      <c r="M645" s="543"/>
      <c r="N645" s="14"/>
      <c r="O645" s="13"/>
      <c r="P645" s="13"/>
      <c r="Q645" s="13"/>
      <c r="R645" s="13"/>
      <c r="S645" s="13"/>
      <c r="T645" s="13"/>
      <c r="U645" s="13"/>
      <c r="V645" s="13"/>
      <c r="W645" s="13"/>
      <c r="X645" s="13"/>
      <c r="Y645" s="13"/>
    </row>
    <row r="646" spans="1:25" x14ac:dyDescent="0.2">
      <c r="A646" s="13"/>
      <c r="B646" s="543"/>
      <c r="C646" s="543"/>
      <c r="D646" s="543"/>
      <c r="E646" s="543"/>
      <c r="F646" s="543"/>
      <c r="G646" s="543"/>
      <c r="H646" s="543"/>
      <c r="I646" s="543"/>
      <c r="J646" s="543"/>
      <c r="K646" s="543"/>
      <c r="L646" s="543"/>
      <c r="M646" s="543"/>
      <c r="N646" s="14"/>
      <c r="O646" s="13"/>
      <c r="P646" s="13"/>
      <c r="Q646" s="13"/>
      <c r="R646" s="13"/>
      <c r="S646" s="13"/>
      <c r="T646" s="13"/>
      <c r="U646" s="13"/>
      <c r="V646" s="13"/>
      <c r="W646" s="13"/>
      <c r="X646" s="13"/>
      <c r="Y646" s="13"/>
    </row>
    <row r="647" spans="1:25" ht="16" thickBot="1" x14ac:dyDescent="0.25">
      <c r="A647" s="13"/>
      <c r="B647" s="543"/>
      <c r="C647" s="543"/>
      <c r="D647" s="543"/>
      <c r="E647" s="543"/>
      <c r="F647" s="543"/>
      <c r="G647" s="543"/>
      <c r="H647" s="543"/>
      <c r="I647" s="543"/>
      <c r="J647" s="543"/>
      <c r="K647" s="543"/>
      <c r="L647" s="543"/>
      <c r="M647" s="543"/>
      <c r="N647" s="14"/>
      <c r="O647" s="13"/>
      <c r="P647" s="13"/>
      <c r="Q647" s="13"/>
      <c r="R647" s="13"/>
      <c r="S647" s="13"/>
      <c r="T647" s="13"/>
      <c r="U647" s="13"/>
      <c r="V647" s="13"/>
      <c r="W647" s="13"/>
      <c r="X647" s="13"/>
      <c r="Y647" s="13"/>
    </row>
    <row r="648" spans="1:25" ht="15.75" customHeight="1" thickBot="1" x14ac:dyDescent="0.25">
      <c r="A648" s="13"/>
      <c r="B648" s="1898"/>
      <c r="C648" s="1899"/>
      <c r="D648" s="2881" t="s">
        <v>70</v>
      </c>
      <c r="E648" s="2882"/>
      <c r="F648" s="2882"/>
      <c r="G648" s="2882"/>
      <c r="H648" s="2882"/>
      <c r="I648" s="2882"/>
      <c r="J648" s="2882"/>
      <c r="K648" s="2882"/>
      <c r="L648" s="1899"/>
      <c r="M648" s="1899"/>
      <c r="N648" s="1900"/>
      <c r="O648" s="13"/>
      <c r="P648" s="13"/>
      <c r="Q648" s="13"/>
      <c r="R648" s="13"/>
      <c r="S648" s="13"/>
      <c r="T648" s="13"/>
      <c r="U648" s="13"/>
      <c r="V648" s="13"/>
      <c r="W648" s="13"/>
      <c r="X648" s="13"/>
      <c r="Y648" s="13"/>
    </row>
    <row r="649" spans="1:25" ht="15.75" customHeight="1" x14ac:dyDescent="0.2">
      <c r="A649" s="13"/>
      <c r="B649" s="1901"/>
      <c r="C649" s="1902"/>
      <c r="D649" s="1902"/>
      <c r="E649" s="1902"/>
      <c r="F649" s="1902"/>
      <c r="G649" s="1902"/>
      <c r="H649" s="1902"/>
      <c r="I649" s="1902"/>
      <c r="J649" s="1902"/>
      <c r="K649" s="1902"/>
      <c r="L649" s="1902"/>
      <c r="M649" s="871"/>
      <c r="N649" s="882"/>
      <c r="O649" s="13"/>
      <c r="P649" s="13"/>
      <c r="Q649" s="13"/>
      <c r="R649" s="13"/>
      <c r="S649" s="13"/>
      <c r="T649" s="13"/>
      <c r="U649" s="13"/>
      <c r="V649" s="13"/>
      <c r="W649" s="13"/>
      <c r="X649" s="13"/>
      <c r="Y649" s="13"/>
    </row>
    <row r="650" spans="1:25" x14ac:dyDescent="0.2">
      <c r="A650" s="13"/>
      <c r="B650" s="1868"/>
      <c r="C650" s="543"/>
      <c r="D650" s="543"/>
      <c r="E650" s="543"/>
      <c r="F650" s="543"/>
      <c r="G650" s="543"/>
      <c r="H650" s="543"/>
      <c r="I650" s="543"/>
      <c r="J650" s="543"/>
      <c r="K650" s="543"/>
      <c r="L650" s="543"/>
      <c r="M650" s="14"/>
      <c r="N650" s="883"/>
      <c r="O650" s="13"/>
      <c r="P650" s="13"/>
      <c r="Q650" s="13"/>
      <c r="R650" s="13"/>
      <c r="S650" s="13"/>
      <c r="T650" s="13"/>
      <c r="U650" s="13"/>
      <c r="V650" s="13"/>
      <c r="W650" s="13"/>
      <c r="X650" s="13"/>
      <c r="Y650" s="13"/>
    </row>
    <row r="651" spans="1:25" x14ac:dyDescent="0.2">
      <c r="A651" s="13"/>
      <c r="B651" s="1868"/>
      <c r="C651" s="543"/>
      <c r="D651" s="543"/>
      <c r="E651" s="543"/>
      <c r="F651" s="543"/>
      <c r="G651" s="543"/>
      <c r="H651" s="543"/>
      <c r="I651" s="543"/>
      <c r="J651" s="543"/>
      <c r="K651" s="543"/>
      <c r="L651" s="543"/>
      <c r="M651" s="14"/>
      <c r="N651" s="883"/>
      <c r="O651" s="13"/>
      <c r="P651" s="13"/>
      <c r="Q651" s="13"/>
      <c r="R651" s="13"/>
      <c r="S651" s="13"/>
      <c r="T651" s="13"/>
      <c r="U651" s="13"/>
      <c r="V651" s="13"/>
      <c r="W651" s="13"/>
      <c r="X651" s="13"/>
      <c r="Y651" s="13"/>
    </row>
    <row r="652" spans="1:25" x14ac:dyDescent="0.2">
      <c r="A652" s="13"/>
      <c r="B652" s="1868"/>
      <c r="C652" s="543"/>
      <c r="D652" s="543"/>
      <c r="E652" s="543"/>
      <c r="F652" s="543"/>
      <c r="G652" s="543"/>
      <c r="H652" s="543"/>
      <c r="I652" s="543"/>
      <c r="J652" s="543"/>
      <c r="K652" s="543"/>
      <c r="L652" s="543"/>
      <c r="M652" s="14"/>
      <c r="N652" s="883"/>
      <c r="O652" s="13"/>
      <c r="P652" s="13"/>
      <c r="Q652" s="13"/>
      <c r="R652" s="13"/>
      <c r="S652" s="13"/>
      <c r="T652" s="13"/>
      <c r="U652" s="13"/>
      <c r="V652" s="13"/>
      <c r="W652" s="13"/>
      <c r="X652" s="13"/>
      <c r="Y652" s="13"/>
    </row>
    <row r="653" spans="1:25" ht="16.5" customHeight="1" x14ac:dyDescent="0.2">
      <c r="A653" s="13"/>
      <c r="B653" s="1868"/>
      <c r="C653" s="1903"/>
      <c r="D653" s="1903"/>
      <c r="E653" s="1903"/>
      <c r="F653" s="1903"/>
      <c r="G653" s="1903"/>
      <c r="H653" s="543"/>
      <c r="I653" s="543"/>
      <c r="J653" s="543"/>
      <c r="K653" s="543"/>
      <c r="L653" s="543"/>
      <c r="M653" s="14"/>
      <c r="N653" s="883"/>
      <c r="O653" s="13"/>
      <c r="P653" s="13"/>
      <c r="Q653" s="13"/>
      <c r="R653" s="13"/>
      <c r="S653" s="13"/>
      <c r="T653" s="13"/>
      <c r="U653" s="13"/>
      <c r="V653" s="13"/>
      <c r="W653" s="13"/>
      <c r="X653" s="13"/>
      <c r="Y653" s="13"/>
    </row>
    <row r="654" spans="1:25" ht="13.5" customHeight="1" x14ac:dyDescent="0.2">
      <c r="A654" s="13"/>
      <c r="B654" s="1868"/>
      <c r="C654" s="1903"/>
      <c r="D654" s="1903"/>
      <c r="E654" s="1903"/>
      <c r="F654" s="1903"/>
      <c r="G654" s="1903"/>
      <c r="H654" s="543"/>
      <c r="I654" s="543"/>
      <c r="J654" s="543"/>
      <c r="K654" s="543"/>
      <c r="L654" s="543"/>
      <c r="M654" s="14"/>
      <c r="N654" s="883"/>
      <c r="O654" s="13"/>
      <c r="P654" s="13"/>
      <c r="Q654" s="13"/>
      <c r="R654" s="13"/>
      <c r="S654" s="13"/>
      <c r="T654" s="13"/>
      <c r="U654" s="13"/>
      <c r="V654" s="13"/>
      <c r="W654" s="13"/>
      <c r="X654" s="13"/>
      <c r="Y654" s="13"/>
    </row>
    <row r="655" spans="1:25" ht="12.75" customHeight="1" x14ac:dyDescent="0.2">
      <c r="A655" s="13"/>
      <c r="B655" s="1868"/>
      <c r="C655" s="1903"/>
      <c r="D655" s="1903"/>
      <c r="E655" s="1903"/>
      <c r="F655" s="1903"/>
      <c r="G655" s="1903"/>
      <c r="H655" s="543"/>
      <c r="I655" s="543"/>
      <c r="J655" s="543"/>
      <c r="K655" s="543"/>
      <c r="L655" s="543"/>
      <c r="M655" s="14"/>
      <c r="N655" s="883"/>
      <c r="O655" s="13"/>
      <c r="P655" s="13"/>
      <c r="Q655" s="13"/>
      <c r="R655" s="13"/>
      <c r="S655" s="13"/>
      <c r="T655" s="13"/>
      <c r="U655" s="13"/>
      <c r="V655" s="13"/>
      <c r="W655" s="13"/>
      <c r="X655" s="13"/>
      <c r="Y655" s="13"/>
    </row>
    <row r="656" spans="1:25" ht="12.75" customHeight="1" x14ac:dyDescent="0.2">
      <c r="A656" s="13"/>
      <c r="B656" s="1868"/>
      <c r="C656" s="1903"/>
      <c r="D656" s="1903"/>
      <c r="E656" s="1903"/>
      <c r="F656" s="1903"/>
      <c r="G656" s="1903"/>
      <c r="H656" s="543"/>
      <c r="I656" s="543"/>
      <c r="J656" s="543"/>
      <c r="K656" s="543"/>
      <c r="L656" s="543"/>
      <c r="M656" s="14"/>
      <c r="N656" s="883"/>
      <c r="O656" s="13"/>
      <c r="P656" s="13"/>
      <c r="Q656" s="13"/>
      <c r="R656" s="13"/>
      <c r="S656" s="13"/>
      <c r="T656" s="13"/>
      <c r="U656" s="13"/>
      <c r="V656" s="13"/>
      <c r="W656" s="13"/>
      <c r="X656" s="13"/>
      <c r="Y656" s="13"/>
    </row>
    <row r="657" spans="1:25" ht="12.75" customHeight="1" x14ac:dyDescent="0.2">
      <c r="A657" s="13"/>
      <c r="B657" s="1868"/>
      <c r="C657" s="1903"/>
      <c r="D657" s="1903"/>
      <c r="E657" s="1903"/>
      <c r="F657" s="1903"/>
      <c r="G657" s="1903"/>
      <c r="H657" s="543"/>
      <c r="I657" s="543"/>
      <c r="J657" s="543"/>
      <c r="K657" s="543"/>
      <c r="L657" s="543"/>
      <c r="M657" s="14"/>
      <c r="N657" s="883"/>
      <c r="O657" s="13"/>
      <c r="P657" s="13"/>
      <c r="Q657" s="13"/>
      <c r="R657" s="13"/>
      <c r="S657" s="13"/>
      <c r="T657" s="13"/>
      <c r="U657" s="13"/>
      <c r="V657" s="13"/>
      <c r="W657" s="13"/>
      <c r="X657" s="13"/>
      <c r="Y657" s="13"/>
    </row>
    <row r="658" spans="1:25" ht="12.75" customHeight="1" x14ac:dyDescent="0.2">
      <c r="A658" s="13"/>
      <c r="B658" s="1868"/>
      <c r="C658" s="1903"/>
      <c r="D658" s="1903"/>
      <c r="E658" s="1903"/>
      <c r="F658" s="1903"/>
      <c r="G658" s="1903"/>
      <c r="H658" s="543"/>
      <c r="I658" s="543"/>
      <c r="J658" s="543"/>
      <c r="K658" s="543"/>
      <c r="L658" s="543"/>
      <c r="M658" s="14"/>
      <c r="N658" s="883"/>
      <c r="O658" s="13"/>
      <c r="P658" s="13"/>
      <c r="Q658" s="13"/>
      <c r="R658" s="13"/>
      <c r="S658" s="13"/>
      <c r="T658" s="13"/>
      <c r="U658" s="13"/>
      <c r="V658" s="13"/>
      <c r="W658" s="13"/>
      <c r="X658" s="13"/>
      <c r="Y658" s="13"/>
    </row>
    <row r="659" spans="1:25" ht="12" customHeight="1" x14ac:dyDescent="0.2">
      <c r="A659" s="13"/>
      <c r="B659" s="1868"/>
      <c r="C659" s="1903"/>
      <c r="D659" s="1903"/>
      <c r="E659" s="1903"/>
      <c r="F659" s="1903"/>
      <c r="G659" s="1903"/>
      <c r="H659" s="543"/>
      <c r="I659" s="543"/>
      <c r="J659" s="543"/>
      <c r="K659" s="543"/>
      <c r="L659" s="543"/>
      <c r="M659" s="14"/>
      <c r="N659" s="883"/>
      <c r="O659" s="13"/>
      <c r="P659" s="13"/>
      <c r="Q659" s="13"/>
      <c r="R659" s="13"/>
      <c r="S659" s="13"/>
      <c r="T659" s="13"/>
      <c r="U659" s="13"/>
      <c r="V659" s="13"/>
      <c r="W659" s="13"/>
      <c r="X659" s="13"/>
      <c r="Y659" s="13"/>
    </row>
    <row r="660" spans="1:25" x14ac:dyDescent="0.2">
      <c r="A660" s="13"/>
      <c r="B660" s="1868"/>
      <c r="C660" s="543"/>
      <c r="D660" s="543"/>
      <c r="E660" s="543"/>
      <c r="F660" s="543"/>
      <c r="G660" s="543"/>
      <c r="H660" s="543"/>
      <c r="I660" s="543"/>
      <c r="J660" s="543"/>
      <c r="K660" s="543"/>
      <c r="L660" s="543"/>
      <c r="M660" s="14"/>
      <c r="N660" s="883"/>
      <c r="O660" s="13"/>
      <c r="P660" s="13"/>
      <c r="Q660" s="13"/>
      <c r="R660" s="13"/>
      <c r="S660" s="13"/>
      <c r="T660" s="13"/>
      <c r="U660" s="13"/>
      <c r="V660" s="13"/>
      <c r="W660" s="13"/>
      <c r="X660" s="13"/>
      <c r="Y660" s="13"/>
    </row>
    <row r="661" spans="1:25" x14ac:dyDescent="0.2">
      <c r="A661" s="13"/>
      <c r="B661" s="1868"/>
      <c r="C661" s="543"/>
      <c r="D661" s="543"/>
      <c r="E661" s="543"/>
      <c r="F661" s="543"/>
      <c r="G661" s="543"/>
      <c r="H661" s="543"/>
      <c r="I661" s="543"/>
      <c r="J661" s="543"/>
      <c r="K661" s="543"/>
      <c r="L661" s="543"/>
      <c r="M661" s="14"/>
      <c r="N661" s="883"/>
      <c r="O661" s="13"/>
      <c r="P661" s="13"/>
      <c r="Q661" s="13"/>
      <c r="R661" s="13"/>
      <c r="S661" s="13"/>
      <c r="T661" s="13"/>
      <c r="U661" s="13"/>
      <c r="V661" s="13"/>
      <c r="W661" s="13"/>
      <c r="X661" s="13"/>
      <c r="Y661" s="13"/>
    </row>
    <row r="662" spans="1:25" x14ac:dyDescent="0.2">
      <c r="A662" s="13"/>
      <c r="B662" s="46"/>
      <c r="C662" s="543"/>
      <c r="D662" s="543"/>
      <c r="E662" s="543"/>
      <c r="F662" s="543"/>
      <c r="G662" s="543"/>
      <c r="H662" s="543"/>
      <c r="I662" s="543"/>
      <c r="J662" s="543"/>
      <c r="K662" s="543"/>
      <c r="L662" s="543"/>
      <c r="M662" s="14"/>
      <c r="N662" s="883"/>
      <c r="O662" s="13"/>
      <c r="P662" s="13"/>
      <c r="Q662" s="13"/>
      <c r="R662" s="13"/>
      <c r="S662" s="13"/>
      <c r="T662" s="13"/>
      <c r="U662" s="13"/>
      <c r="V662" s="13"/>
      <c r="W662" s="13"/>
      <c r="X662" s="13"/>
      <c r="Y662" s="13"/>
    </row>
    <row r="663" spans="1:25" x14ac:dyDescent="0.2">
      <c r="A663" s="13"/>
      <c r="B663" s="46"/>
      <c r="C663" s="543"/>
      <c r="D663" s="543"/>
      <c r="E663" s="543"/>
      <c r="F663" s="543"/>
      <c r="G663" s="543"/>
      <c r="H663" s="543"/>
      <c r="I663" s="543"/>
      <c r="J663" s="543"/>
      <c r="K663" s="543"/>
      <c r="L663" s="543"/>
      <c r="M663" s="14"/>
      <c r="N663" s="883"/>
      <c r="O663" s="13"/>
      <c r="P663" s="13"/>
      <c r="Q663" s="13"/>
      <c r="R663" s="13"/>
      <c r="S663" s="13"/>
      <c r="T663" s="13"/>
      <c r="U663" s="13"/>
      <c r="V663" s="13"/>
      <c r="W663" s="13"/>
      <c r="X663" s="13"/>
      <c r="Y663" s="13"/>
    </row>
    <row r="664" spans="1:25" x14ac:dyDescent="0.2">
      <c r="A664" s="13"/>
      <c r="B664" s="46"/>
      <c r="C664" s="543"/>
      <c r="D664" s="543"/>
      <c r="E664" s="543"/>
      <c r="F664" s="543"/>
      <c r="G664" s="543"/>
      <c r="H664" s="543"/>
      <c r="I664" s="543"/>
      <c r="J664" s="543"/>
      <c r="K664" s="543"/>
      <c r="L664" s="543"/>
      <c r="M664" s="14"/>
      <c r="N664" s="883"/>
      <c r="O664" s="13"/>
      <c r="P664" s="13"/>
      <c r="Q664" s="13"/>
      <c r="R664" s="13"/>
      <c r="S664" s="13"/>
      <c r="T664" s="13"/>
      <c r="U664" s="13"/>
      <c r="V664" s="13"/>
      <c r="W664" s="13"/>
      <c r="X664" s="13"/>
      <c r="Y664" s="13"/>
    </row>
    <row r="665" spans="1:25" x14ac:dyDescent="0.2">
      <c r="A665" s="13"/>
      <c r="B665" s="46"/>
      <c r="C665" s="543"/>
      <c r="D665" s="543"/>
      <c r="E665" s="543"/>
      <c r="F665" s="543"/>
      <c r="G665" s="543"/>
      <c r="H665" s="543"/>
      <c r="I665" s="543"/>
      <c r="J665" s="543"/>
      <c r="K665" s="543"/>
      <c r="L665" s="543"/>
      <c r="M665" s="14"/>
      <c r="N665" s="883"/>
      <c r="O665" s="13"/>
      <c r="P665" s="13"/>
      <c r="Q665" s="13"/>
      <c r="R665" s="13"/>
      <c r="S665" s="13"/>
      <c r="T665" s="13"/>
      <c r="U665" s="13"/>
      <c r="V665" s="13"/>
      <c r="W665" s="13"/>
      <c r="X665" s="13"/>
      <c r="Y665" s="13"/>
    </row>
    <row r="666" spans="1:25" ht="16" thickBot="1" x14ac:dyDescent="0.25">
      <c r="A666" s="13"/>
      <c r="B666" s="1904"/>
      <c r="C666" s="1905"/>
      <c r="D666" s="1905"/>
      <c r="E666" s="1905"/>
      <c r="F666" s="1905"/>
      <c r="G666" s="1905"/>
      <c r="H666" s="1905"/>
      <c r="I666" s="1905"/>
      <c r="J666" s="1905"/>
      <c r="K666" s="1905"/>
      <c r="L666" s="1905"/>
      <c r="M666" s="1905"/>
      <c r="N666" s="1906"/>
      <c r="O666" s="1907"/>
      <c r="P666" s="1731"/>
      <c r="Q666" s="13"/>
      <c r="R666" s="13"/>
      <c r="S666" s="13"/>
      <c r="T666" s="13"/>
      <c r="U666" s="13"/>
      <c r="V666" s="13"/>
      <c r="W666" s="13"/>
      <c r="X666" s="13"/>
      <c r="Y666" s="13"/>
    </row>
    <row r="667" spans="1:25" ht="16" thickTop="1" x14ac:dyDescent="0.2">
      <c r="A667" s="13"/>
      <c r="B667" s="1901"/>
      <c r="C667" s="1902"/>
      <c r="D667" s="1902"/>
      <c r="E667" s="1902"/>
      <c r="F667" s="1902"/>
      <c r="G667" s="1902"/>
      <c r="H667" s="1902"/>
      <c r="I667" s="1902"/>
      <c r="J667" s="1902"/>
      <c r="K667" s="1902"/>
      <c r="L667" s="1902"/>
      <c r="M667" s="1902"/>
      <c r="N667" s="871"/>
      <c r="O667" s="1908"/>
      <c r="P667" s="1909"/>
      <c r="Q667" s="13"/>
      <c r="R667" s="13"/>
      <c r="S667" s="13"/>
      <c r="T667" s="13"/>
      <c r="U667" s="13"/>
      <c r="V667" s="13"/>
      <c r="W667" s="13"/>
      <c r="X667" s="13"/>
      <c r="Y667" s="13"/>
    </row>
    <row r="668" spans="1:25" x14ac:dyDescent="0.2">
      <c r="A668" s="13"/>
      <c r="B668" s="1868"/>
      <c r="C668" s="543"/>
      <c r="D668" s="543"/>
      <c r="E668" s="543"/>
      <c r="F668" s="543"/>
      <c r="G668" s="543"/>
      <c r="H668" s="543"/>
      <c r="I668" s="543"/>
      <c r="J668" s="543"/>
      <c r="K668" s="543"/>
      <c r="L668" s="543"/>
      <c r="M668" s="543"/>
      <c r="N668" s="14"/>
      <c r="O668" s="14"/>
      <c r="P668" s="883"/>
      <c r="Q668" s="13"/>
      <c r="R668" s="13"/>
      <c r="S668" s="13"/>
      <c r="T668" s="13"/>
      <c r="U668" s="13"/>
      <c r="V668" s="13"/>
      <c r="W668" s="13"/>
      <c r="X668" s="13"/>
      <c r="Y668" s="13"/>
    </row>
    <row r="669" spans="1:25" x14ac:dyDescent="0.2">
      <c r="A669" s="13"/>
      <c r="B669" s="1868"/>
      <c r="C669" s="543"/>
      <c r="D669" s="543"/>
      <c r="E669" s="543"/>
      <c r="F669" s="543"/>
      <c r="G669" s="543"/>
      <c r="H669" s="543"/>
      <c r="I669" s="543"/>
      <c r="J669" s="543"/>
      <c r="K669" s="543"/>
      <c r="L669" s="543"/>
      <c r="M669" s="543"/>
      <c r="N669" s="14"/>
      <c r="O669" s="14"/>
      <c r="P669" s="883"/>
      <c r="Q669" s="13"/>
      <c r="R669" s="13"/>
      <c r="S669" s="13"/>
      <c r="T669" s="13"/>
      <c r="U669" s="13"/>
      <c r="V669" s="13"/>
      <c r="W669" s="13"/>
      <c r="X669" s="13"/>
      <c r="Y669" s="13"/>
    </row>
    <row r="670" spans="1:25" ht="19" x14ac:dyDescent="0.2">
      <c r="A670" s="13"/>
      <c r="B670" s="1868"/>
      <c r="C670" s="543"/>
      <c r="D670" s="543"/>
      <c r="E670" s="543"/>
      <c r="F670" s="543"/>
      <c r="G670" s="544" t="s">
        <v>226</v>
      </c>
      <c r="H670" s="543"/>
      <c r="I670" s="543"/>
      <c r="J670" s="543"/>
      <c r="K670" s="543"/>
      <c r="L670" s="543"/>
      <c r="M670" s="543"/>
      <c r="N670" s="14"/>
      <c r="O670" s="14"/>
      <c r="P670" s="883"/>
      <c r="Q670" s="13"/>
      <c r="R670" s="13"/>
      <c r="S670" s="13"/>
      <c r="T670" s="13"/>
      <c r="U670" s="13"/>
      <c r="V670" s="13"/>
      <c r="W670" s="13"/>
      <c r="X670" s="13"/>
      <c r="Y670" s="13"/>
    </row>
    <row r="671" spans="1:25" ht="16" thickBot="1" x14ac:dyDescent="0.25">
      <c r="A671" s="13"/>
      <c r="B671" s="1868"/>
      <c r="C671" s="543"/>
      <c r="D671" s="543"/>
      <c r="E671" s="543"/>
      <c r="F671" s="543"/>
      <c r="G671" s="543"/>
      <c r="H671" s="543"/>
      <c r="I671" s="543"/>
      <c r="J671" s="543"/>
      <c r="K671" s="543"/>
      <c r="L671" s="543"/>
      <c r="M671" s="543"/>
      <c r="N671" s="14"/>
      <c r="O671" s="14"/>
      <c r="P671" s="883"/>
      <c r="Q671" s="13"/>
      <c r="R671" s="13"/>
      <c r="S671" s="13"/>
      <c r="T671" s="13"/>
      <c r="U671" s="13"/>
      <c r="V671" s="13"/>
      <c r="W671" s="13"/>
      <c r="X671" s="13"/>
      <c r="Y671" s="13"/>
    </row>
    <row r="672" spans="1:25" ht="15.75" customHeight="1" x14ac:dyDescent="0.2">
      <c r="A672" s="13"/>
      <c r="B672" s="1868"/>
      <c r="C672" s="2883" t="s">
        <v>61</v>
      </c>
      <c r="D672" s="2885" t="s">
        <v>31</v>
      </c>
      <c r="E672" s="3003" t="s">
        <v>348</v>
      </c>
      <c r="F672" s="3003"/>
      <c r="G672" s="3003"/>
      <c r="H672" s="3003"/>
      <c r="I672" s="3004"/>
      <c r="J672" s="3002" t="s">
        <v>71</v>
      </c>
      <c r="K672" s="3003"/>
      <c r="L672" s="3003"/>
      <c r="M672" s="3003"/>
      <c r="N672" s="3004"/>
      <c r="O672" s="14"/>
      <c r="P672" s="883"/>
      <c r="Q672" s="13"/>
      <c r="R672" s="13"/>
      <c r="S672" s="13"/>
      <c r="T672" s="13"/>
      <c r="U672" s="13"/>
      <c r="V672" s="13"/>
      <c r="W672" s="13"/>
      <c r="X672" s="13"/>
      <c r="Y672" s="13"/>
    </row>
    <row r="673" spans="1:25" x14ac:dyDescent="0.2">
      <c r="A673" s="13"/>
      <c r="B673" s="1868"/>
      <c r="C673" s="2884"/>
      <c r="D673" s="2886"/>
      <c r="E673" s="516" t="s">
        <v>1713</v>
      </c>
      <c r="F673" s="512" t="s">
        <v>1910</v>
      </c>
      <c r="G673" s="512" t="s">
        <v>1999</v>
      </c>
      <c r="H673" s="512" t="s">
        <v>2621</v>
      </c>
      <c r="I673" s="513" t="s">
        <v>2933</v>
      </c>
      <c r="J673" s="512" t="s">
        <v>1713</v>
      </c>
      <c r="K673" s="512" t="s">
        <v>1910</v>
      </c>
      <c r="L673" s="512" t="s">
        <v>1999</v>
      </c>
      <c r="M673" s="512" t="s">
        <v>2621</v>
      </c>
      <c r="N673" s="513" t="str">
        <f>I673</f>
        <v>Jun 15</v>
      </c>
      <c r="O673" s="14"/>
      <c r="P673" s="883"/>
      <c r="Q673" s="13"/>
      <c r="R673" s="13"/>
      <c r="S673" s="13"/>
      <c r="T673" s="13"/>
      <c r="U673" s="13"/>
      <c r="V673" s="13"/>
      <c r="W673" s="13"/>
      <c r="X673" s="13"/>
      <c r="Y673" s="13"/>
    </row>
    <row r="674" spans="1:25" ht="15" customHeight="1" x14ac:dyDescent="0.2">
      <c r="A674" s="13"/>
      <c r="B674" s="1868"/>
      <c r="C674" s="568" t="s">
        <v>58</v>
      </c>
      <c r="D674" s="574" t="s">
        <v>36</v>
      </c>
      <c r="E674" s="187">
        <v>159.97999999999999</v>
      </c>
      <c r="F674" s="98">
        <v>172.32</v>
      </c>
      <c r="G674" s="98">
        <v>180.55</v>
      </c>
      <c r="H674" s="98">
        <v>194.05</v>
      </c>
      <c r="I674" s="100">
        <v>195.68</v>
      </c>
      <c r="J674" s="98">
        <v>85.34</v>
      </c>
      <c r="K674" s="98">
        <v>93.42</v>
      </c>
      <c r="L674" s="98">
        <v>91.33</v>
      </c>
      <c r="M674" s="98">
        <v>96.58</v>
      </c>
      <c r="N674" s="100">
        <v>101.53</v>
      </c>
      <c r="O674" s="587"/>
      <c r="P674" s="884"/>
      <c r="Q674" s="19"/>
      <c r="S674" s="13"/>
      <c r="T674" s="13"/>
      <c r="U674" s="13"/>
      <c r="V674" s="13"/>
      <c r="W674" s="13"/>
      <c r="X674" s="13"/>
      <c r="Y674" s="13"/>
    </row>
    <row r="675" spans="1:25" ht="15" customHeight="1" x14ac:dyDescent="0.2">
      <c r="A675" s="13"/>
      <c r="B675" s="1868"/>
      <c r="C675" s="568" t="s">
        <v>32</v>
      </c>
      <c r="D675" s="574" t="s">
        <v>36</v>
      </c>
      <c r="E675" s="187">
        <v>1295</v>
      </c>
      <c r="F675" s="98">
        <v>1315.71</v>
      </c>
      <c r="G675" s="98">
        <v>1396.29</v>
      </c>
      <c r="H675" s="98">
        <v>1339.72</v>
      </c>
      <c r="I675" s="100">
        <v>1398.54</v>
      </c>
      <c r="J675" s="98">
        <v>804</v>
      </c>
      <c r="K675" s="98">
        <v>840.81</v>
      </c>
      <c r="L675" s="98">
        <v>879.92</v>
      </c>
      <c r="M675" s="98">
        <v>854.73</v>
      </c>
      <c r="N675" s="100">
        <v>966.37</v>
      </c>
      <c r="O675" s="587"/>
      <c r="P675" s="884"/>
      <c r="Q675" s="19"/>
      <c r="R675" s="13"/>
      <c r="S675" s="13"/>
      <c r="T675" s="13"/>
      <c r="U675" s="13"/>
      <c r="V675" s="13"/>
      <c r="W675" s="13"/>
      <c r="X675" s="13"/>
      <c r="Y675" s="13"/>
    </row>
    <row r="676" spans="1:25" ht="15" customHeight="1" x14ac:dyDescent="0.2">
      <c r="A676" s="13"/>
      <c r="B676" s="1868"/>
      <c r="C676" s="568" t="s">
        <v>63</v>
      </c>
      <c r="D676" s="574" t="s">
        <v>36</v>
      </c>
      <c r="E676" s="187">
        <v>448.33</v>
      </c>
      <c r="F676" s="98">
        <v>466.2</v>
      </c>
      <c r="G676" s="98">
        <v>477.22</v>
      </c>
      <c r="H676" s="98">
        <v>473.74</v>
      </c>
      <c r="I676" s="100">
        <v>473.84</v>
      </c>
      <c r="J676" s="98">
        <v>169.29</v>
      </c>
      <c r="K676" s="98">
        <v>180.81</v>
      </c>
      <c r="L676" s="98">
        <v>192.17</v>
      </c>
      <c r="M676" s="98">
        <v>201.4</v>
      </c>
      <c r="N676" s="100">
        <v>224.36</v>
      </c>
      <c r="O676" s="587"/>
      <c r="P676" s="884"/>
      <c r="Q676" s="19"/>
      <c r="R676" s="13"/>
      <c r="S676" s="13"/>
      <c r="T676" s="13"/>
      <c r="U676" s="13"/>
      <c r="V676" s="13"/>
      <c r="W676" s="13"/>
      <c r="X676" s="13"/>
      <c r="Y676" s="13"/>
    </row>
    <row r="677" spans="1:25" ht="15" customHeight="1" x14ac:dyDescent="0.2">
      <c r="A677" s="13"/>
      <c r="B677" s="1868"/>
      <c r="C677" s="568" t="s">
        <v>72</v>
      </c>
      <c r="D677" s="574" t="s">
        <v>36</v>
      </c>
      <c r="E677" s="187">
        <v>126.78</v>
      </c>
      <c r="F677" s="98">
        <v>190.3</v>
      </c>
      <c r="G677" s="98">
        <v>123.79</v>
      </c>
      <c r="H677" s="98">
        <v>128.04</v>
      </c>
      <c r="I677" s="100">
        <v>114.99</v>
      </c>
      <c r="J677" s="98">
        <v>122.91</v>
      </c>
      <c r="K677" s="98">
        <v>170.31</v>
      </c>
      <c r="L677" s="98">
        <v>112.4</v>
      </c>
      <c r="M677" s="98">
        <v>114.87</v>
      </c>
      <c r="N677" s="100">
        <v>107.6</v>
      </c>
      <c r="O677" s="587"/>
      <c r="P677" s="884"/>
      <c r="Q677" s="19"/>
      <c r="R677" s="13"/>
      <c r="S677" s="13"/>
      <c r="T677" s="13"/>
      <c r="U677" s="13"/>
      <c r="V677" s="13"/>
      <c r="W677" s="13"/>
      <c r="X677" s="13"/>
      <c r="Y677" s="13"/>
    </row>
    <row r="678" spans="1:25" ht="15" customHeight="1" x14ac:dyDescent="0.2">
      <c r="A678" s="13"/>
      <c r="B678" s="1868"/>
      <c r="C678" s="568" t="s">
        <v>302</v>
      </c>
      <c r="D678" s="574" t="s">
        <v>36</v>
      </c>
      <c r="E678" s="187">
        <v>46.27</v>
      </c>
      <c r="F678" s="98">
        <v>49.93</v>
      </c>
      <c r="G678" s="98">
        <v>51.96</v>
      </c>
      <c r="H678" s="98">
        <v>54.1</v>
      </c>
      <c r="I678" s="517">
        <v>59.36</v>
      </c>
      <c r="J678" s="98">
        <v>30.65</v>
      </c>
      <c r="K678" s="98">
        <v>34.68</v>
      </c>
      <c r="L678" s="98">
        <v>39.64</v>
      </c>
      <c r="M678" s="98">
        <v>41.04</v>
      </c>
      <c r="N678" s="100">
        <v>44.65</v>
      </c>
      <c r="O678" s="587"/>
      <c r="P678" s="884"/>
      <c r="Q678" s="19"/>
      <c r="R678" s="13"/>
      <c r="S678" s="13"/>
      <c r="T678" s="13"/>
      <c r="U678" s="13"/>
      <c r="V678" s="13"/>
      <c r="W678" s="13"/>
      <c r="X678" s="13"/>
      <c r="Y678" s="13"/>
    </row>
    <row r="679" spans="1:25" ht="15" customHeight="1" x14ac:dyDescent="0.2">
      <c r="A679" s="13"/>
      <c r="B679" s="1868"/>
      <c r="C679" s="568" t="s">
        <v>73</v>
      </c>
      <c r="D679" s="574" t="s">
        <v>36</v>
      </c>
      <c r="E679" s="187">
        <v>288.48</v>
      </c>
      <c r="F679" s="98">
        <v>292.92</v>
      </c>
      <c r="G679" s="98">
        <v>291.26</v>
      </c>
      <c r="H679" s="98">
        <v>294.68</v>
      </c>
      <c r="I679" s="100">
        <v>276.51</v>
      </c>
      <c r="J679" s="98">
        <v>169.21</v>
      </c>
      <c r="K679" s="98">
        <v>167.05</v>
      </c>
      <c r="L679" s="98">
        <v>173.89</v>
      </c>
      <c r="M679" s="98">
        <v>174.35</v>
      </c>
      <c r="N679" s="100">
        <v>166.79</v>
      </c>
      <c r="O679" s="587"/>
      <c r="P679" s="884"/>
      <c r="Q679" s="19"/>
      <c r="R679" s="13"/>
      <c r="S679" s="13"/>
      <c r="T679" s="13"/>
      <c r="U679" s="13"/>
      <c r="V679" s="13"/>
      <c r="W679" s="13"/>
      <c r="X679" s="13"/>
      <c r="Y679" s="13"/>
    </row>
    <row r="680" spans="1:25" ht="15" customHeight="1" x14ac:dyDescent="0.2">
      <c r="A680" s="13"/>
      <c r="B680" s="1868"/>
      <c r="C680" s="568" t="s">
        <v>74</v>
      </c>
      <c r="D680" s="574" t="s">
        <v>36</v>
      </c>
      <c r="E680" s="187">
        <v>234.66</v>
      </c>
      <c r="F680" s="98">
        <v>225.15</v>
      </c>
      <c r="G680" s="98">
        <v>231.15</v>
      </c>
      <c r="H680" s="98">
        <v>221.42</v>
      </c>
      <c r="I680" s="100">
        <v>217.24</v>
      </c>
      <c r="J680" s="98">
        <v>185.51</v>
      </c>
      <c r="K680" s="98">
        <v>178.88</v>
      </c>
      <c r="L680" s="98">
        <v>183.62</v>
      </c>
      <c r="M680" s="98">
        <v>171.93</v>
      </c>
      <c r="N680" s="100">
        <v>168.72</v>
      </c>
      <c r="O680" s="587"/>
      <c r="P680" s="884"/>
      <c r="Q680" s="19"/>
      <c r="R680" s="13"/>
      <c r="S680" s="13"/>
      <c r="T680" s="13"/>
      <c r="U680" s="13"/>
      <c r="V680" s="13"/>
      <c r="W680" s="13"/>
      <c r="X680" s="13"/>
      <c r="Y680" s="13"/>
    </row>
    <row r="681" spans="1:25" ht="15" customHeight="1" x14ac:dyDescent="0.2">
      <c r="A681" s="13"/>
      <c r="B681" s="46"/>
      <c r="C681" s="568" t="s">
        <v>75</v>
      </c>
      <c r="D681" s="574" t="s">
        <v>36</v>
      </c>
      <c r="E681" s="187" t="s">
        <v>112</v>
      </c>
      <c r="F681" s="98" t="s">
        <v>112</v>
      </c>
      <c r="G681" s="98" t="s">
        <v>112</v>
      </c>
      <c r="H681" s="98" t="s">
        <v>2622</v>
      </c>
      <c r="I681" s="100" t="s">
        <v>2623</v>
      </c>
      <c r="J681" s="98" t="s">
        <v>112</v>
      </c>
      <c r="K681" s="98" t="s">
        <v>112</v>
      </c>
      <c r="L681" s="98" t="s">
        <v>112</v>
      </c>
      <c r="M681" s="98" t="s">
        <v>1642</v>
      </c>
      <c r="N681" s="100" t="s">
        <v>2622</v>
      </c>
      <c r="O681" s="587"/>
      <c r="P681" s="884"/>
      <c r="Q681" s="19"/>
      <c r="R681" s="13"/>
      <c r="S681" s="13"/>
      <c r="T681" s="13"/>
      <c r="U681" s="13"/>
      <c r="V681" s="13"/>
      <c r="W681" s="13"/>
      <c r="X681" s="13"/>
      <c r="Y681" s="13"/>
    </row>
    <row r="682" spans="1:25" ht="15" customHeight="1" x14ac:dyDescent="0.2">
      <c r="A682" s="13"/>
      <c r="B682" s="46"/>
      <c r="C682" s="568" t="s">
        <v>62</v>
      </c>
      <c r="D682" s="574" t="s">
        <v>36</v>
      </c>
      <c r="E682" s="187">
        <v>1039.18</v>
      </c>
      <c r="F682" s="98">
        <v>1039.18</v>
      </c>
      <c r="G682" s="98">
        <v>1118.7</v>
      </c>
      <c r="H682" s="98">
        <v>1104.6400000000001</v>
      </c>
      <c r="I682" s="100">
        <v>1122.42</v>
      </c>
      <c r="J682" s="98">
        <v>634.65</v>
      </c>
      <c r="K682" s="98">
        <v>664.91</v>
      </c>
      <c r="L682" s="98">
        <v>705.99</v>
      </c>
      <c r="M682" s="98">
        <v>707.85</v>
      </c>
      <c r="N682" s="518">
        <v>794.11</v>
      </c>
      <c r="O682" s="587"/>
      <c r="P682" s="884"/>
      <c r="Q682" s="19"/>
      <c r="S682" s="13"/>
      <c r="T682" s="13"/>
      <c r="U682" s="13"/>
      <c r="V682" s="13"/>
      <c r="W682" s="13"/>
      <c r="X682" s="13"/>
      <c r="Y682" s="13"/>
    </row>
    <row r="683" spans="1:25" ht="15" customHeight="1" x14ac:dyDescent="0.2">
      <c r="A683" s="13"/>
      <c r="B683" s="46"/>
      <c r="C683" s="2919" t="s">
        <v>76</v>
      </c>
      <c r="D683" s="2970"/>
      <c r="E683" s="519">
        <v>3638.6800000000003</v>
      </c>
      <c r="F683" s="520">
        <v>3751.71</v>
      </c>
      <c r="G683" s="520">
        <v>3870.92</v>
      </c>
      <c r="H683" s="520">
        <v>3810.3900000000003</v>
      </c>
      <c r="I683" s="521"/>
      <c r="J683" s="520">
        <v>2201.5600000000004</v>
      </c>
      <c r="K683" s="520">
        <v>2330.87</v>
      </c>
      <c r="L683" s="520">
        <v>2378.96</v>
      </c>
      <c r="M683" s="520">
        <v>2362.75</v>
      </c>
      <c r="N683" s="520"/>
      <c r="O683" s="587"/>
      <c r="P683" s="884"/>
      <c r="Q683" s="19"/>
      <c r="R683" s="13"/>
      <c r="S683" s="13"/>
      <c r="T683" s="13"/>
      <c r="U683" s="13"/>
      <c r="V683" s="13"/>
      <c r="W683" s="13"/>
      <c r="X683" s="13"/>
      <c r="Y683" s="13"/>
    </row>
    <row r="684" spans="1:25" ht="15" customHeight="1" x14ac:dyDescent="0.2">
      <c r="A684" s="13"/>
      <c r="B684" s="46"/>
      <c r="C684" s="568" t="s">
        <v>58</v>
      </c>
      <c r="D684" s="574" t="s">
        <v>45</v>
      </c>
      <c r="E684" s="187">
        <v>114.67</v>
      </c>
      <c r="F684" s="98">
        <v>120.82</v>
      </c>
      <c r="G684" s="98">
        <v>144.9</v>
      </c>
      <c r="H684" s="98">
        <v>156.72</v>
      </c>
      <c r="I684" s="100">
        <v>166.59</v>
      </c>
      <c r="J684" s="98">
        <v>58.55</v>
      </c>
      <c r="K684" s="98">
        <v>48.31</v>
      </c>
      <c r="L684" s="98">
        <v>66.17</v>
      </c>
      <c r="M684" s="98">
        <v>69.27</v>
      </c>
      <c r="N684" s="100">
        <v>76.42</v>
      </c>
      <c r="O684" s="587"/>
      <c r="P684" s="884"/>
      <c r="Q684" s="19"/>
      <c r="R684" s="13"/>
      <c r="S684" s="13"/>
      <c r="T684" s="13"/>
      <c r="U684" s="13"/>
      <c r="V684" s="13"/>
      <c r="W684" s="13"/>
      <c r="X684" s="13"/>
      <c r="Y684" s="13"/>
    </row>
    <row r="685" spans="1:25" ht="15" customHeight="1" x14ac:dyDescent="0.2">
      <c r="A685" s="13"/>
      <c r="B685" s="46"/>
      <c r="C685" s="568" t="s">
        <v>32</v>
      </c>
      <c r="D685" s="574" t="s">
        <v>45</v>
      </c>
      <c r="E685" s="187">
        <v>637</v>
      </c>
      <c r="F685" s="98">
        <v>614.6</v>
      </c>
      <c r="G685" s="98">
        <v>698.13</v>
      </c>
      <c r="H685" s="98">
        <v>655.55</v>
      </c>
      <c r="I685" s="100">
        <v>739.39</v>
      </c>
      <c r="J685" s="98">
        <v>325</v>
      </c>
      <c r="K685" s="98">
        <v>359.57</v>
      </c>
      <c r="L685" s="98">
        <v>356.35</v>
      </c>
      <c r="M685" s="98">
        <v>360.43</v>
      </c>
      <c r="N685" s="100">
        <v>478.87</v>
      </c>
      <c r="O685" s="587"/>
      <c r="P685" s="884"/>
      <c r="Q685" s="19"/>
      <c r="R685" s="13"/>
      <c r="S685" s="13"/>
      <c r="T685" s="13"/>
      <c r="U685" s="13"/>
      <c r="V685" s="13"/>
      <c r="W685" s="13"/>
      <c r="X685" s="13"/>
      <c r="Y685" s="13"/>
    </row>
    <row r="686" spans="1:25" ht="15" customHeight="1" x14ac:dyDescent="0.2">
      <c r="A686" s="13"/>
      <c r="B686" s="46"/>
      <c r="C686" s="568" t="s">
        <v>63</v>
      </c>
      <c r="D686" s="574" t="s">
        <v>45</v>
      </c>
      <c r="E686" s="187">
        <v>272.37</v>
      </c>
      <c r="F686" s="98">
        <v>279.04000000000002</v>
      </c>
      <c r="G686" s="98">
        <v>304.52</v>
      </c>
      <c r="H686" s="98">
        <v>315.73</v>
      </c>
      <c r="I686" s="100">
        <v>322.62</v>
      </c>
      <c r="J686" s="98">
        <v>122.14</v>
      </c>
      <c r="K686" s="98">
        <v>125.87</v>
      </c>
      <c r="L686" s="98">
        <v>138.76</v>
      </c>
      <c r="M686" s="98">
        <v>142.54</v>
      </c>
      <c r="N686" s="100">
        <v>163.22999999999999</v>
      </c>
      <c r="O686" s="587"/>
      <c r="P686" s="884"/>
      <c r="Q686" s="19"/>
      <c r="R686" s="13"/>
      <c r="S686" s="13"/>
      <c r="T686" s="13"/>
      <c r="U686" s="13"/>
      <c r="V686" s="13"/>
      <c r="W686" s="13"/>
      <c r="X686" s="13"/>
      <c r="Y686" s="13"/>
    </row>
    <row r="687" spans="1:25" ht="15" customHeight="1" x14ac:dyDescent="0.2">
      <c r="A687" s="13"/>
      <c r="B687" s="46"/>
      <c r="C687" s="568" t="s">
        <v>77</v>
      </c>
      <c r="D687" s="574" t="s">
        <v>45</v>
      </c>
      <c r="E687" s="187">
        <v>99.78</v>
      </c>
      <c r="F687" s="98">
        <v>90.19</v>
      </c>
      <c r="G687" s="98" t="s">
        <v>112</v>
      </c>
      <c r="H687" s="522" t="s">
        <v>2622</v>
      </c>
      <c r="I687" s="100"/>
      <c r="J687" s="98">
        <v>73</v>
      </c>
      <c r="K687" s="98">
        <v>62.8</v>
      </c>
      <c r="L687" s="98" t="s">
        <v>112</v>
      </c>
      <c r="M687" s="522" t="s">
        <v>2622</v>
      </c>
      <c r="N687" s="100"/>
      <c r="O687" s="587"/>
      <c r="P687" s="884"/>
      <c r="Q687" s="19"/>
      <c r="S687" s="13"/>
      <c r="T687" s="13"/>
      <c r="U687" s="13"/>
      <c r="V687" s="13"/>
      <c r="W687" s="13"/>
      <c r="X687" s="13"/>
      <c r="Y687" s="13"/>
    </row>
    <row r="688" spans="1:25" ht="15" customHeight="1" x14ac:dyDescent="0.2">
      <c r="A688" s="13"/>
      <c r="B688" s="46"/>
      <c r="C688" s="568" t="s">
        <v>72</v>
      </c>
      <c r="D688" s="574" t="s">
        <v>45</v>
      </c>
      <c r="E688" s="187">
        <v>66.88</v>
      </c>
      <c r="F688" s="98">
        <v>65.45</v>
      </c>
      <c r="G688" s="98">
        <v>71.37</v>
      </c>
      <c r="H688" s="98">
        <v>78.42</v>
      </c>
      <c r="I688" s="100">
        <v>63.04</v>
      </c>
      <c r="J688" s="98">
        <v>56.78</v>
      </c>
      <c r="K688" s="98">
        <v>58.34</v>
      </c>
      <c r="L688" s="98">
        <v>60.68</v>
      </c>
      <c r="M688" s="98">
        <v>65.53</v>
      </c>
      <c r="N688" s="100">
        <v>53.36</v>
      </c>
      <c r="O688" s="587"/>
      <c r="P688" s="884"/>
      <c r="Q688" s="19"/>
      <c r="R688" s="13"/>
      <c r="S688" s="13"/>
      <c r="T688" s="13"/>
      <c r="U688" s="13"/>
      <c r="V688" s="13"/>
      <c r="W688" s="13"/>
      <c r="X688" s="13"/>
      <c r="Y688" s="13"/>
    </row>
    <row r="689" spans="1:25" ht="15" customHeight="1" x14ac:dyDescent="0.2">
      <c r="A689" s="13"/>
      <c r="B689" s="46"/>
      <c r="C689" s="568" t="s">
        <v>302</v>
      </c>
      <c r="D689" s="574" t="s">
        <v>45</v>
      </c>
      <c r="E689" s="187" t="s">
        <v>112</v>
      </c>
      <c r="F689" s="98" t="s">
        <v>112</v>
      </c>
      <c r="G689" s="98" t="s">
        <v>112</v>
      </c>
      <c r="H689" s="98" t="s">
        <v>2622</v>
      </c>
      <c r="I689" s="100" t="s">
        <v>2623</v>
      </c>
      <c r="J689" s="98" t="s">
        <v>112</v>
      </c>
      <c r="K689" s="98" t="s">
        <v>112</v>
      </c>
      <c r="L689" s="98" t="s">
        <v>112</v>
      </c>
      <c r="M689" s="98" t="s">
        <v>2622</v>
      </c>
      <c r="N689" s="100" t="s">
        <v>2622</v>
      </c>
      <c r="O689" s="587"/>
      <c r="P689" s="884"/>
      <c r="Q689" s="19"/>
      <c r="S689" s="13"/>
      <c r="T689" s="13"/>
      <c r="U689" s="13"/>
      <c r="V689" s="13"/>
      <c r="W689" s="13"/>
      <c r="X689" s="13"/>
      <c r="Y689" s="13"/>
    </row>
    <row r="690" spans="1:25" ht="15" customHeight="1" x14ac:dyDescent="0.2">
      <c r="A690" s="13"/>
      <c r="B690" s="46"/>
      <c r="C690" s="568" t="s">
        <v>73</v>
      </c>
      <c r="D690" s="574" t="s">
        <v>45</v>
      </c>
      <c r="E690" s="187">
        <v>290.97000000000003</v>
      </c>
      <c r="F690" s="98">
        <v>293.35000000000002</v>
      </c>
      <c r="G690" s="98">
        <v>308.23</v>
      </c>
      <c r="H690" s="98">
        <v>296.5</v>
      </c>
      <c r="I690" s="100">
        <v>286.23</v>
      </c>
      <c r="J690" s="98">
        <v>207.9</v>
      </c>
      <c r="K690" s="98">
        <v>189.72</v>
      </c>
      <c r="L690" s="98">
        <v>225.6</v>
      </c>
      <c r="M690" s="98">
        <v>194.51</v>
      </c>
      <c r="N690" s="100">
        <v>213.14</v>
      </c>
      <c r="O690" s="587"/>
      <c r="P690" s="884"/>
      <c r="Q690" s="19"/>
      <c r="R690" s="13"/>
      <c r="S690" s="13"/>
      <c r="T690" s="13"/>
      <c r="U690" s="13"/>
      <c r="V690" s="13"/>
      <c r="W690" s="13"/>
      <c r="X690" s="13"/>
      <c r="Y690" s="13"/>
    </row>
    <row r="691" spans="1:25" ht="15" customHeight="1" x14ac:dyDescent="0.2">
      <c r="A691" s="13"/>
      <c r="B691" s="46"/>
      <c r="C691" s="568" t="s">
        <v>74</v>
      </c>
      <c r="D691" s="574" t="s">
        <v>45</v>
      </c>
      <c r="E691" s="187">
        <v>349.3</v>
      </c>
      <c r="F691" s="98">
        <v>349.97</v>
      </c>
      <c r="G691" s="98">
        <v>372.19</v>
      </c>
      <c r="H691" s="98">
        <v>379.81</v>
      </c>
      <c r="I691" s="100">
        <v>375.53</v>
      </c>
      <c r="J691" s="98">
        <v>323.89999999999998</v>
      </c>
      <c r="K691" s="98">
        <v>293.98</v>
      </c>
      <c r="L691" s="98">
        <v>224.97</v>
      </c>
      <c r="M691" s="98">
        <v>316.47000000000003</v>
      </c>
      <c r="N691" s="100">
        <v>335.52</v>
      </c>
      <c r="O691" s="587"/>
      <c r="P691" s="884"/>
      <c r="Q691" s="19"/>
      <c r="R691" s="13"/>
      <c r="S691" s="13"/>
      <c r="T691" s="13"/>
      <c r="U691" s="13"/>
      <c r="V691" s="13"/>
      <c r="W691" s="13"/>
      <c r="X691" s="13"/>
      <c r="Y691" s="13"/>
    </row>
    <row r="692" spans="1:25" ht="15" customHeight="1" x14ac:dyDescent="0.2">
      <c r="A692" s="13"/>
      <c r="B692" s="46"/>
      <c r="C692" s="568" t="s">
        <v>75</v>
      </c>
      <c r="D692" s="574" t="s">
        <v>45</v>
      </c>
      <c r="E692" s="187" t="s">
        <v>112</v>
      </c>
      <c r="F692" s="98" t="s">
        <v>112</v>
      </c>
      <c r="G692" s="98" t="s">
        <v>112</v>
      </c>
      <c r="H692" s="98" t="s">
        <v>112</v>
      </c>
      <c r="I692" s="100" t="s">
        <v>2623</v>
      </c>
      <c r="J692" s="98" t="s">
        <v>112</v>
      </c>
      <c r="K692" s="98" t="s">
        <v>112</v>
      </c>
      <c r="L692" s="98" t="s">
        <v>112</v>
      </c>
      <c r="M692" s="98" t="s">
        <v>112</v>
      </c>
      <c r="N692" s="100" t="s">
        <v>2622</v>
      </c>
      <c r="O692" s="587"/>
      <c r="P692" s="884"/>
      <c r="Q692" s="19"/>
      <c r="R692" s="13"/>
      <c r="S692" s="13"/>
      <c r="T692" s="13"/>
      <c r="U692" s="13"/>
      <c r="V692" s="13"/>
      <c r="W692" s="13"/>
      <c r="X692" s="13"/>
      <c r="Y692" s="13"/>
    </row>
    <row r="693" spans="1:25" ht="15" customHeight="1" x14ac:dyDescent="0.2">
      <c r="A693" s="13"/>
      <c r="B693" s="46"/>
      <c r="C693" s="568" t="s">
        <v>62</v>
      </c>
      <c r="D693" s="574" t="s">
        <v>45</v>
      </c>
      <c r="E693" s="187">
        <v>1020.2</v>
      </c>
      <c r="F693" s="98">
        <v>1037.4100000000001</v>
      </c>
      <c r="G693" s="98">
        <v>1111.3900000000001</v>
      </c>
      <c r="H693" s="98">
        <v>1087.9000000000001</v>
      </c>
      <c r="I693" s="100">
        <v>1108.8399999999999</v>
      </c>
      <c r="J693" s="98">
        <v>641.34</v>
      </c>
      <c r="K693" s="98">
        <v>669.6</v>
      </c>
      <c r="L693" s="98">
        <v>721.06</v>
      </c>
      <c r="M693" s="98">
        <v>712.21</v>
      </c>
      <c r="N693" s="518">
        <v>780.76</v>
      </c>
      <c r="O693" s="587"/>
      <c r="P693" s="884"/>
      <c r="Q693" s="19"/>
      <c r="R693" s="13"/>
      <c r="S693" s="13"/>
      <c r="T693" s="13"/>
      <c r="U693" s="13"/>
      <c r="V693" s="13"/>
      <c r="W693" s="13"/>
      <c r="X693" s="13"/>
      <c r="Y693" s="13"/>
    </row>
    <row r="694" spans="1:25" ht="15" customHeight="1" x14ac:dyDescent="0.2">
      <c r="A694" s="13"/>
      <c r="B694" s="46"/>
      <c r="C694" s="568" t="s">
        <v>336</v>
      </c>
      <c r="D694" s="574" t="s">
        <v>45</v>
      </c>
      <c r="E694" s="187" t="s">
        <v>112</v>
      </c>
      <c r="F694" s="98" t="s">
        <v>112</v>
      </c>
      <c r="G694" s="98" t="s">
        <v>112</v>
      </c>
      <c r="H694" s="98" t="s">
        <v>112</v>
      </c>
      <c r="I694" s="100"/>
      <c r="J694" s="98" t="s">
        <v>112</v>
      </c>
      <c r="K694" s="98" t="s">
        <v>112</v>
      </c>
      <c r="L694" s="98" t="s">
        <v>112</v>
      </c>
      <c r="M694" s="98" t="s">
        <v>112</v>
      </c>
      <c r="N694" s="100"/>
      <c r="O694" s="587"/>
      <c r="P694" s="884"/>
      <c r="Q694" s="19"/>
      <c r="R694" s="13"/>
      <c r="S694" s="13"/>
      <c r="T694" s="13"/>
      <c r="U694" s="13"/>
      <c r="V694" s="13"/>
      <c r="W694" s="13"/>
      <c r="X694" s="13"/>
      <c r="Y694" s="13"/>
    </row>
    <row r="695" spans="1:25" ht="15" customHeight="1" x14ac:dyDescent="0.2">
      <c r="A695" s="13"/>
      <c r="B695" s="46"/>
      <c r="C695" s="2919" t="s">
        <v>78</v>
      </c>
      <c r="D695" s="2970"/>
      <c r="E695" s="519">
        <v>2851.17</v>
      </c>
      <c r="F695" s="520">
        <v>2850.8300000000004</v>
      </c>
      <c r="G695" s="520">
        <v>3010.7300000000005</v>
      </c>
      <c r="H695" s="520">
        <v>2970.63</v>
      </c>
      <c r="I695" s="521"/>
      <c r="J695" s="520">
        <v>1808.6100000000001</v>
      </c>
      <c r="K695" s="520">
        <v>1808.19</v>
      </c>
      <c r="L695" s="520">
        <v>1793.59</v>
      </c>
      <c r="M695" s="520">
        <v>1860.96</v>
      </c>
      <c r="N695" s="521"/>
      <c r="O695" s="587"/>
      <c r="P695" s="884"/>
      <c r="Q695" s="19"/>
      <c r="S695" s="13"/>
      <c r="T695" s="13"/>
      <c r="U695" s="13"/>
      <c r="V695" s="13"/>
      <c r="W695" s="13"/>
      <c r="X695" s="13"/>
      <c r="Y695" s="13"/>
    </row>
    <row r="696" spans="1:25" ht="15" customHeight="1" x14ac:dyDescent="0.2">
      <c r="A696" s="13"/>
      <c r="B696" s="46"/>
      <c r="C696" s="568" t="s">
        <v>58</v>
      </c>
      <c r="D696" s="574" t="s">
        <v>43</v>
      </c>
      <c r="E696" s="187">
        <v>107.57</v>
      </c>
      <c r="F696" s="98">
        <v>112.17</v>
      </c>
      <c r="G696" s="98">
        <v>114.41</v>
      </c>
      <c r="H696" s="98">
        <v>117.75</v>
      </c>
      <c r="I696" s="100">
        <v>115.3</v>
      </c>
      <c r="J696" s="98">
        <v>75.88</v>
      </c>
      <c r="K696" s="98">
        <v>80.48</v>
      </c>
      <c r="L696" s="98">
        <v>82.74</v>
      </c>
      <c r="M696" s="98">
        <v>88.37</v>
      </c>
      <c r="N696" s="100">
        <v>92.28</v>
      </c>
      <c r="O696" s="587"/>
      <c r="P696" s="884"/>
      <c r="Q696" s="19"/>
      <c r="R696" s="13"/>
      <c r="S696" s="13"/>
      <c r="T696" s="13"/>
      <c r="U696" s="13"/>
      <c r="V696" s="13"/>
      <c r="W696" s="13"/>
      <c r="X696" s="13"/>
      <c r="Y696" s="13"/>
    </row>
    <row r="697" spans="1:25" ht="15" customHeight="1" x14ac:dyDescent="0.2">
      <c r="A697" s="13"/>
      <c r="B697" s="46"/>
      <c r="C697" s="568" t="s">
        <v>32</v>
      </c>
      <c r="D697" s="574" t="s">
        <v>43</v>
      </c>
      <c r="E697" s="187">
        <v>306</v>
      </c>
      <c r="F697" s="98">
        <v>299.43</v>
      </c>
      <c r="G697" s="98">
        <v>305.38</v>
      </c>
      <c r="H697" s="98">
        <v>284.73</v>
      </c>
      <c r="I697" s="100">
        <v>296.79000000000002</v>
      </c>
      <c r="J697" s="98">
        <v>158</v>
      </c>
      <c r="K697" s="98">
        <v>165.57</v>
      </c>
      <c r="L697" s="98">
        <v>150.33000000000001</v>
      </c>
      <c r="M697" s="98">
        <v>137.35</v>
      </c>
      <c r="N697" s="100">
        <v>184.86</v>
      </c>
      <c r="O697" s="587"/>
      <c r="P697" s="884"/>
      <c r="Q697" s="19"/>
      <c r="R697" s="13"/>
      <c r="S697" s="13"/>
      <c r="T697" s="13"/>
      <c r="U697" s="13"/>
      <c r="V697" s="13"/>
      <c r="W697" s="13"/>
      <c r="X697" s="13"/>
      <c r="Y697" s="13"/>
    </row>
    <row r="698" spans="1:25" ht="15" customHeight="1" x14ac:dyDescent="0.2">
      <c r="A698" s="13"/>
      <c r="B698" s="46"/>
      <c r="C698" s="568" t="s">
        <v>79</v>
      </c>
      <c r="D698" s="574" t="s">
        <v>43</v>
      </c>
      <c r="E698" s="187">
        <v>29.29</v>
      </c>
      <c r="F698" s="523">
        <v>29.25</v>
      </c>
      <c r="G698" s="523">
        <v>28.92</v>
      </c>
      <c r="H698" s="523">
        <v>27.94</v>
      </c>
      <c r="I698" s="100">
        <v>27.09</v>
      </c>
      <c r="J698" s="98">
        <v>16.170000000000002</v>
      </c>
      <c r="K698" s="523">
        <v>17.149999999999999</v>
      </c>
      <c r="L698" s="523">
        <v>12.53</v>
      </c>
      <c r="M698" s="523">
        <v>18.89</v>
      </c>
      <c r="N698" s="100">
        <v>24.25</v>
      </c>
      <c r="O698" s="587"/>
      <c r="P698" s="884"/>
      <c r="Q698" s="19"/>
      <c r="R698" s="13"/>
      <c r="S698" s="13"/>
      <c r="T698" s="13"/>
      <c r="U698" s="13"/>
      <c r="V698" s="13"/>
      <c r="W698" s="13"/>
      <c r="X698" s="13"/>
      <c r="Y698" s="13"/>
    </row>
    <row r="699" spans="1:25" ht="15" customHeight="1" x14ac:dyDescent="0.2">
      <c r="A699" s="13"/>
      <c r="B699" s="46"/>
      <c r="C699" s="568" t="s">
        <v>63</v>
      </c>
      <c r="D699" s="574" t="s">
        <v>43</v>
      </c>
      <c r="E699" s="187">
        <v>58.51</v>
      </c>
      <c r="F699" s="98">
        <v>61.79</v>
      </c>
      <c r="G699" s="98">
        <v>66.14</v>
      </c>
      <c r="H699" s="98">
        <v>76.010000000000005</v>
      </c>
      <c r="I699" s="100">
        <v>80.64</v>
      </c>
      <c r="J699" s="98">
        <v>9.33</v>
      </c>
      <c r="K699" s="98">
        <v>10.51</v>
      </c>
      <c r="L699" s="98">
        <v>12.88</v>
      </c>
      <c r="M699" s="98">
        <v>17.62</v>
      </c>
      <c r="N699" s="100">
        <v>26.5</v>
      </c>
      <c r="O699" s="587"/>
      <c r="P699" s="884"/>
      <c r="Q699" s="19"/>
      <c r="R699" s="13"/>
      <c r="S699" s="13"/>
      <c r="T699" s="13"/>
      <c r="U699" s="13"/>
      <c r="V699" s="13"/>
      <c r="W699" s="13"/>
      <c r="X699" s="13"/>
      <c r="Y699" s="13"/>
    </row>
    <row r="700" spans="1:25" ht="15" customHeight="1" x14ac:dyDescent="0.2">
      <c r="A700" s="13"/>
      <c r="B700" s="46"/>
      <c r="C700" s="568" t="s">
        <v>302</v>
      </c>
      <c r="D700" s="574" t="s">
        <v>43</v>
      </c>
      <c r="E700" s="187">
        <v>25.55</v>
      </c>
      <c r="F700" s="98">
        <v>26</v>
      </c>
      <c r="G700" s="98">
        <v>25.98</v>
      </c>
      <c r="H700" s="98">
        <v>26.32</v>
      </c>
      <c r="I700" s="100">
        <v>27.07</v>
      </c>
      <c r="J700" s="98">
        <v>20.43</v>
      </c>
      <c r="K700" s="98">
        <v>21.11</v>
      </c>
      <c r="L700" s="98">
        <v>21.86</v>
      </c>
      <c r="M700" s="98">
        <v>22.06</v>
      </c>
      <c r="N700" s="100">
        <v>24.13</v>
      </c>
      <c r="O700" s="587"/>
      <c r="P700" s="884"/>
      <c r="Q700" s="19"/>
      <c r="R700" s="13"/>
      <c r="S700" s="13"/>
      <c r="T700" s="13"/>
      <c r="U700" s="13"/>
      <c r="V700" s="13"/>
      <c r="W700" s="13"/>
      <c r="X700" s="13"/>
      <c r="Y700" s="13"/>
    </row>
    <row r="701" spans="1:25" ht="15" customHeight="1" x14ac:dyDescent="0.2">
      <c r="A701" s="13"/>
      <c r="B701" s="46"/>
      <c r="C701" s="568" t="s">
        <v>73</v>
      </c>
      <c r="D701" s="574" t="s">
        <v>43</v>
      </c>
      <c r="E701" s="524">
        <v>41.2</v>
      </c>
      <c r="F701" s="525">
        <v>43.27</v>
      </c>
      <c r="G701" s="525">
        <v>40.409999999999997</v>
      </c>
      <c r="H701" s="525">
        <v>37.08</v>
      </c>
      <c r="I701" s="100">
        <v>33.43</v>
      </c>
      <c r="J701" s="525">
        <v>30.04</v>
      </c>
      <c r="K701" s="525">
        <v>47.77</v>
      </c>
      <c r="L701" s="525">
        <v>23.52</v>
      </c>
      <c r="M701" s="525">
        <v>22.55</v>
      </c>
      <c r="N701" s="100">
        <v>22.07</v>
      </c>
      <c r="O701" s="587"/>
      <c r="P701" s="884"/>
      <c r="Q701" s="19"/>
      <c r="R701" s="13"/>
      <c r="S701" s="13"/>
      <c r="T701" s="13"/>
      <c r="U701" s="13"/>
      <c r="V701" s="13"/>
      <c r="W701" s="13"/>
      <c r="X701" s="13"/>
      <c r="Y701" s="13"/>
    </row>
    <row r="702" spans="1:25" ht="15" customHeight="1" x14ac:dyDescent="0.2">
      <c r="A702" s="13"/>
      <c r="B702" s="46"/>
      <c r="C702" s="568" t="s">
        <v>74</v>
      </c>
      <c r="D702" s="574" t="s">
        <v>43</v>
      </c>
      <c r="E702" s="187">
        <v>120.69</v>
      </c>
      <c r="F702" s="98">
        <v>116.56</v>
      </c>
      <c r="G702" s="98">
        <v>121.91</v>
      </c>
      <c r="H702" s="98">
        <v>122.36</v>
      </c>
      <c r="I702" s="100">
        <v>119.5</v>
      </c>
      <c r="J702" s="98">
        <v>92.43</v>
      </c>
      <c r="K702" s="98">
        <v>87.64</v>
      </c>
      <c r="L702" s="98">
        <v>91.37</v>
      </c>
      <c r="M702" s="98">
        <v>91.77</v>
      </c>
      <c r="N702" s="100">
        <v>98.15</v>
      </c>
      <c r="O702" s="587"/>
      <c r="P702" s="884"/>
      <c r="Q702" s="19"/>
      <c r="R702" s="13"/>
      <c r="S702" s="13"/>
      <c r="T702" s="13"/>
      <c r="U702" s="13"/>
      <c r="V702" s="13"/>
      <c r="W702" s="13"/>
      <c r="X702" s="13"/>
      <c r="Y702" s="13"/>
    </row>
    <row r="703" spans="1:25" ht="15" customHeight="1" x14ac:dyDescent="0.2">
      <c r="A703" s="13"/>
      <c r="B703" s="46"/>
      <c r="C703" s="568" t="s">
        <v>75</v>
      </c>
      <c r="D703" s="574" t="s">
        <v>43</v>
      </c>
      <c r="E703" s="187" t="s">
        <v>112</v>
      </c>
      <c r="F703" s="98" t="s">
        <v>112</v>
      </c>
      <c r="G703" s="98" t="s">
        <v>112</v>
      </c>
      <c r="H703" s="98" t="s">
        <v>112</v>
      </c>
      <c r="I703" s="100" t="s">
        <v>2623</v>
      </c>
      <c r="J703" s="98" t="s">
        <v>112</v>
      </c>
      <c r="K703" s="98" t="s">
        <v>112</v>
      </c>
      <c r="L703" s="98" t="s">
        <v>112</v>
      </c>
      <c r="M703" s="98" t="s">
        <v>112</v>
      </c>
      <c r="N703" s="100" t="s">
        <v>2622</v>
      </c>
      <c r="O703" s="587"/>
      <c r="P703" s="884"/>
      <c r="Q703" s="19"/>
      <c r="R703" s="13"/>
      <c r="S703" s="13"/>
      <c r="T703" s="13"/>
      <c r="U703" s="13"/>
      <c r="V703" s="13"/>
      <c r="W703" s="13"/>
      <c r="X703" s="13"/>
      <c r="Y703" s="13"/>
    </row>
    <row r="704" spans="1:25" ht="15" customHeight="1" x14ac:dyDescent="0.2">
      <c r="A704" s="13"/>
      <c r="B704" s="46"/>
      <c r="C704" s="568" t="s">
        <v>62</v>
      </c>
      <c r="D704" s="574" t="s">
        <v>43</v>
      </c>
      <c r="E704" s="187">
        <v>352.89</v>
      </c>
      <c r="F704" s="98">
        <v>369.69</v>
      </c>
      <c r="G704" s="98">
        <v>386.01</v>
      </c>
      <c r="H704" s="98">
        <v>383.7</v>
      </c>
      <c r="I704" s="100">
        <v>376.98</v>
      </c>
      <c r="J704" s="98">
        <v>246.23</v>
      </c>
      <c r="K704" s="98">
        <v>261.26</v>
      </c>
      <c r="L704" s="98">
        <v>282.67</v>
      </c>
      <c r="M704" s="98">
        <v>285.92</v>
      </c>
      <c r="N704" s="100">
        <v>289.44</v>
      </c>
      <c r="O704" s="587"/>
      <c r="P704" s="884"/>
      <c r="Q704" s="19"/>
      <c r="R704" s="13"/>
      <c r="S704" s="13"/>
      <c r="T704" s="13"/>
      <c r="U704" s="13"/>
      <c r="V704" s="13"/>
      <c r="W704" s="13"/>
      <c r="X704" s="13"/>
      <c r="Y704" s="13"/>
    </row>
    <row r="705" spans="1:25" ht="15" customHeight="1" x14ac:dyDescent="0.2">
      <c r="A705" s="13"/>
      <c r="B705" s="46"/>
      <c r="C705" s="2919" t="s">
        <v>487</v>
      </c>
      <c r="D705" s="2970"/>
      <c r="E705" s="519">
        <v>1041.6999999999998</v>
      </c>
      <c r="F705" s="520">
        <v>1058.1600000000001</v>
      </c>
      <c r="G705" s="520">
        <v>1089.1599999999999</v>
      </c>
      <c r="H705" s="520">
        <v>1075.8900000000001</v>
      </c>
      <c r="I705" s="521"/>
      <c r="J705" s="520">
        <v>648.51</v>
      </c>
      <c r="K705" s="520">
        <v>691.49</v>
      </c>
      <c r="L705" s="520">
        <v>677.90000000000009</v>
      </c>
      <c r="M705" s="520">
        <v>684.53</v>
      </c>
      <c r="N705" s="521"/>
      <c r="O705" s="587"/>
      <c r="P705" s="884"/>
      <c r="Q705" s="19"/>
      <c r="R705" s="13"/>
      <c r="S705" s="13"/>
      <c r="T705" s="13"/>
      <c r="U705" s="13"/>
      <c r="V705" s="13"/>
      <c r="W705" s="13"/>
      <c r="X705" s="13"/>
      <c r="Y705" s="13"/>
    </row>
    <row r="706" spans="1:25" ht="15" customHeight="1" x14ac:dyDescent="0.2">
      <c r="A706" s="13"/>
      <c r="B706" s="46"/>
      <c r="C706" s="568" t="s">
        <v>58</v>
      </c>
      <c r="D706" s="574" t="s">
        <v>53</v>
      </c>
      <c r="E706" s="187">
        <v>175.27</v>
      </c>
      <c r="F706" s="98">
        <v>174.13</v>
      </c>
      <c r="G706" s="98">
        <v>84.57</v>
      </c>
      <c r="H706" s="98">
        <v>0</v>
      </c>
      <c r="I706" s="100"/>
      <c r="J706" s="98">
        <v>129.96</v>
      </c>
      <c r="K706" s="98">
        <v>129.02000000000001</v>
      </c>
      <c r="L706" s="98">
        <v>56.38</v>
      </c>
      <c r="M706" s="98">
        <v>0</v>
      </c>
      <c r="N706" s="100"/>
      <c r="O706" s="587"/>
      <c r="P706" s="884"/>
      <c r="Q706" s="19"/>
      <c r="R706" s="13"/>
      <c r="S706" s="13"/>
      <c r="T706" s="13"/>
      <c r="U706" s="13"/>
      <c r="V706" s="13"/>
      <c r="W706" s="13"/>
      <c r="X706" s="13"/>
      <c r="Y706" s="13"/>
    </row>
    <row r="707" spans="1:25" ht="15" customHeight="1" x14ac:dyDescent="0.2">
      <c r="A707" s="13"/>
      <c r="B707" s="46"/>
      <c r="C707" s="568" t="s">
        <v>79</v>
      </c>
      <c r="D707" s="574" t="s">
        <v>53</v>
      </c>
      <c r="E707" s="187">
        <v>47.12</v>
      </c>
      <c r="F707" s="98">
        <v>44.93</v>
      </c>
      <c r="G707" s="98">
        <v>42.27</v>
      </c>
      <c r="H707" s="98">
        <v>45.39</v>
      </c>
      <c r="I707" s="526">
        <v>43.22</v>
      </c>
      <c r="J707" s="98">
        <v>39.82</v>
      </c>
      <c r="K707" s="527">
        <v>39.49</v>
      </c>
      <c r="L707" s="527">
        <v>35.85</v>
      </c>
      <c r="M707" s="98">
        <v>37.479999999999997</v>
      </c>
      <c r="N707" s="100">
        <v>40.85</v>
      </c>
      <c r="O707" s="587"/>
      <c r="P707" s="884"/>
      <c r="Q707" s="19"/>
      <c r="R707" s="13"/>
      <c r="S707" s="13"/>
      <c r="T707" s="13"/>
      <c r="U707" s="13"/>
      <c r="V707" s="13"/>
      <c r="W707" s="13"/>
      <c r="X707" s="13"/>
      <c r="Y707" s="13"/>
    </row>
    <row r="708" spans="1:25" ht="15" customHeight="1" x14ac:dyDescent="0.2">
      <c r="A708" s="13"/>
      <c r="B708" s="46"/>
      <c r="C708" s="568" t="s">
        <v>62</v>
      </c>
      <c r="D708" s="574" t="s">
        <v>53</v>
      </c>
      <c r="E708" s="187">
        <v>242.14</v>
      </c>
      <c r="F708" s="98">
        <v>254.96</v>
      </c>
      <c r="G708" s="98">
        <v>266.39</v>
      </c>
      <c r="H708" s="98">
        <v>273.44</v>
      </c>
      <c r="I708" s="100">
        <v>286.12</v>
      </c>
      <c r="J708" s="98">
        <v>164.92</v>
      </c>
      <c r="K708" s="98">
        <v>172.71</v>
      </c>
      <c r="L708" s="98">
        <v>188.63</v>
      </c>
      <c r="M708" s="98">
        <v>200.9</v>
      </c>
      <c r="N708" s="100">
        <v>214.69</v>
      </c>
      <c r="O708" s="587"/>
      <c r="P708" s="884"/>
      <c r="Q708" s="19"/>
      <c r="R708" s="13"/>
      <c r="S708" s="13"/>
      <c r="T708" s="13"/>
      <c r="U708" s="13"/>
      <c r="V708" s="13"/>
      <c r="W708" s="13"/>
      <c r="X708" s="13"/>
      <c r="Y708" s="13"/>
    </row>
    <row r="709" spans="1:25" ht="15" customHeight="1" thickBot="1" x14ac:dyDescent="0.25">
      <c r="A709" s="13"/>
      <c r="B709" s="46"/>
      <c r="C709" s="2968" t="s">
        <v>80</v>
      </c>
      <c r="D709" s="2969"/>
      <c r="E709" s="528">
        <v>464.53</v>
      </c>
      <c r="F709" s="529">
        <v>474.02</v>
      </c>
      <c r="G709" s="529">
        <v>393.23</v>
      </c>
      <c r="H709" s="529">
        <v>318.83</v>
      </c>
      <c r="I709" s="530"/>
      <c r="J709" s="529">
        <v>334.7</v>
      </c>
      <c r="K709" s="529">
        <v>341.22</v>
      </c>
      <c r="L709" s="529">
        <v>280.86</v>
      </c>
      <c r="M709" s="529">
        <v>238.38</v>
      </c>
      <c r="N709" s="530"/>
      <c r="O709" s="587"/>
      <c r="P709" s="884"/>
      <c r="Q709" s="19"/>
      <c r="R709" s="13"/>
      <c r="S709" s="13"/>
      <c r="T709" s="13"/>
      <c r="U709" s="13"/>
      <c r="V709" s="13"/>
      <c r="W709" s="13"/>
      <c r="X709" s="13"/>
      <c r="Y709" s="13"/>
    </row>
    <row r="710" spans="1:25" x14ac:dyDescent="0.2">
      <c r="A710" s="13"/>
      <c r="B710" s="1868"/>
      <c r="C710" s="543"/>
      <c r="D710" s="543"/>
      <c r="E710" s="543"/>
      <c r="F710" s="543"/>
      <c r="G710" s="543"/>
      <c r="H710" s="543"/>
      <c r="I710" s="543"/>
      <c r="J710" s="543"/>
      <c r="K710" s="543"/>
      <c r="L710" s="543"/>
      <c r="M710" s="543"/>
      <c r="N710" s="14"/>
      <c r="O710" s="587"/>
      <c r="P710" s="884"/>
      <c r="Q710" s="19"/>
      <c r="R710" s="13"/>
      <c r="S710" s="13"/>
      <c r="T710" s="13"/>
      <c r="U710" s="13"/>
      <c r="V710" s="13"/>
      <c r="W710" s="13"/>
      <c r="X710" s="13"/>
      <c r="Y710" s="13"/>
    </row>
    <row r="711" spans="1:25" x14ac:dyDescent="0.2">
      <c r="A711" s="13"/>
      <c r="B711" s="1868"/>
      <c r="C711" s="543"/>
      <c r="D711" s="543"/>
      <c r="E711" s="543"/>
      <c r="F711" s="543"/>
      <c r="G711" s="543"/>
      <c r="H711" s="543"/>
      <c r="I711" s="543"/>
      <c r="J711" s="543"/>
      <c r="K711" s="543"/>
      <c r="L711" s="543"/>
      <c r="M711" s="543"/>
      <c r="N711" s="14"/>
      <c r="O711" s="587"/>
      <c r="P711" s="884"/>
      <c r="Q711" s="19"/>
      <c r="R711" s="13"/>
      <c r="S711" s="13"/>
      <c r="T711" s="13"/>
      <c r="U711" s="13"/>
      <c r="V711" s="13"/>
      <c r="W711" s="13"/>
      <c r="X711" s="13"/>
      <c r="Y711" s="13"/>
    </row>
    <row r="712" spans="1:25" ht="16" thickBot="1" x14ac:dyDescent="0.25">
      <c r="A712" s="13"/>
      <c r="B712" s="1904"/>
      <c r="C712" s="1905"/>
      <c r="D712" s="1905"/>
      <c r="E712" s="1905"/>
      <c r="F712" s="1905"/>
      <c r="G712" s="1905"/>
      <c r="H712" s="1905"/>
      <c r="I712" s="1905"/>
      <c r="J712" s="1905"/>
      <c r="K712" s="1905"/>
      <c r="L712" s="1905"/>
      <c r="M712" s="1905"/>
      <c r="N712" s="1905"/>
      <c r="O712" s="1905"/>
      <c r="P712" s="1906"/>
      <c r="Q712" s="19"/>
      <c r="R712" s="13"/>
      <c r="S712" s="13"/>
      <c r="T712" s="13"/>
      <c r="U712" s="13"/>
      <c r="V712" s="13"/>
      <c r="W712" s="13"/>
      <c r="X712" s="13"/>
      <c r="Y712" s="13"/>
    </row>
    <row r="713" spans="1:25" ht="16" thickTop="1" x14ac:dyDescent="0.2">
      <c r="A713" s="13"/>
      <c r="B713" s="1868"/>
      <c r="C713" s="543"/>
      <c r="D713" s="543"/>
      <c r="E713" s="543"/>
      <c r="F713" s="543"/>
      <c r="G713" s="543"/>
      <c r="H713" s="543"/>
      <c r="I713" s="543"/>
      <c r="J713" s="543"/>
      <c r="K713" s="543"/>
      <c r="L713" s="543"/>
      <c r="M713" s="543"/>
      <c r="N713" s="871"/>
      <c r="O713" s="1910"/>
      <c r="P713" s="1911"/>
      <c r="Q713" s="19"/>
      <c r="R713" s="13"/>
      <c r="S713" s="13"/>
      <c r="T713" s="13"/>
      <c r="U713" s="13"/>
      <c r="V713" s="13"/>
      <c r="W713" s="13"/>
      <c r="X713" s="13"/>
      <c r="Y713" s="13"/>
    </row>
    <row r="714" spans="1:25" x14ac:dyDescent="0.2">
      <c r="A714" s="13"/>
      <c r="B714" s="1868"/>
      <c r="C714" s="543"/>
      <c r="D714" s="543"/>
      <c r="E714" s="543"/>
      <c r="F714" s="543"/>
      <c r="G714" s="543"/>
      <c r="H714" s="543"/>
      <c r="I714" s="543"/>
      <c r="J714" s="543"/>
      <c r="K714" s="543"/>
      <c r="L714" s="543"/>
      <c r="M714" s="543"/>
      <c r="N714" s="14"/>
      <c r="O714" s="587"/>
      <c r="P714" s="884"/>
      <c r="Q714" s="19"/>
      <c r="R714" s="13"/>
      <c r="S714" s="13"/>
      <c r="T714" s="13"/>
      <c r="U714" s="13"/>
      <c r="V714" s="13"/>
      <c r="W714" s="13"/>
      <c r="X714" s="13"/>
      <c r="Y714" s="13"/>
    </row>
    <row r="715" spans="1:25" x14ac:dyDescent="0.2">
      <c r="A715" s="13"/>
      <c r="B715" s="1868"/>
      <c r="C715" s="543"/>
      <c r="D715" s="543"/>
      <c r="E715" s="543"/>
      <c r="F715" s="543"/>
      <c r="G715" s="543"/>
      <c r="H715" s="543"/>
      <c r="I715" s="543"/>
      <c r="J715" s="543"/>
      <c r="K715" s="543"/>
      <c r="L715" s="543"/>
      <c r="M715" s="543"/>
      <c r="N715" s="14"/>
      <c r="O715" s="587"/>
      <c r="P715" s="884"/>
      <c r="Q715" s="19"/>
      <c r="R715" s="13"/>
      <c r="S715" s="13"/>
      <c r="T715" s="13"/>
      <c r="U715" s="13"/>
      <c r="V715" s="13"/>
      <c r="W715" s="13"/>
      <c r="X715" s="13"/>
      <c r="Y715" s="13"/>
    </row>
    <row r="716" spans="1:25" ht="19" x14ac:dyDescent="0.2">
      <c r="A716" s="13"/>
      <c r="B716" s="1868"/>
      <c r="C716" s="543"/>
      <c r="D716" s="543"/>
      <c r="E716" s="543"/>
      <c r="F716" s="543"/>
      <c r="G716" s="544" t="s">
        <v>284</v>
      </c>
      <c r="H716" s="543"/>
      <c r="I716" s="543"/>
      <c r="J716" s="543"/>
      <c r="K716" s="543"/>
      <c r="L716" s="543"/>
      <c r="M716" s="543"/>
      <c r="N716" s="14"/>
      <c r="O716" s="587"/>
      <c r="P716" s="884"/>
      <c r="Q716" s="19"/>
      <c r="R716" s="13"/>
      <c r="S716" s="13"/>
      <c r="T716" s="13"/>
      <c r="U716" s="13"/>
      <c r="V716" s="13"/>
      <c r="W716" s="13"/>
      <c r="X716" s="13"/>
      <c r="Y716" s="13"/>
    </row>
    <row r="717" spans="1:25" ht="16" thickBot="1" x14ac:dyDescent="0.25">
      <c r="A717" s="13"/>
      <c r="B717" s="1868"/>
      <c r="C717" s="543"/>
      <c r="D717" s="543"/>
      <c r="E717" s="543"/>
      <c r="F717" s="543"/>
      <c r="G717" s="543"/>
      <c r="H717" s="543"/>
      <c r="I717" s="543"/>
      <c r="J717" s="543"/>
      <c r="K717" s="543"/>
      <c r="L717" s="543"/>
      <c r="M717" s="543"/>
      <c r="N717" s="14"/>
      <c r="O717" s="587"/>
      <c r="P717" s="884"/>
      <c r="Q717" s="19"/>
      <c r="R717" s="13"/>
      <c r="S717" s="13"/>
      <c r="T717" s="13"/>
      <c r="U717" s="13"/>
      <c r="V717" s="13"/>
      <c r="W717" s="13"/>
      <c r="X717" s="13"/>
      <c r="Y717" s="13"/>
    </row>
    <row r="718" spans="1:25" ht="15" customHeight="1" x14ac:dyDescent="0.2">
      <c r="A718" s="13"/>
      <c r="B718" s="1868"/>
      <c r="C718" s="2883" t="s">
        <v>61</v>
      </c>
      <c r="D718" s="3000" t="s">
        <v>31</v>
      </c>
      <c r="E718" s="3003" t="s">
        <v>348</v>
      </c>
      <c r="F718" s="3003"/>
      <c r="G718" s="3003"/>
      <c r="H718" s="3003"/>
      <c r="I718" s="3004"/>
      <c r="J718" s="3002" t="s">
        <v>71</v>
      </c>
      <c r="K718" s="3003"/>
      <c r="L718" s="3003"/>
      <c r="M718" s="3003"/>
      <c r="N718" s="3004"/>
      <c r="O718" s="587"/>
      <c r="P718" s="884"/>
      <c r="Q718" s="19"/>
      <c r="R718" s="13"/>
      <c r="S718" s="13"/>
      <c r="T718" s="13"/>
      <c r="U718" s="13"/>
      <c r="V718" s="13"/>
      <c r="W718" s="13"/>
      <c r="X718" s="13"/>
      <c r="Y718" s="13"/>
    </row>
    <row r="719" spans="1:25" x14ac:dyDescent="0.2">
      <c r="A719" s="13"/>
      <c r="B719" s="1868"/>
      <c r="C719" s="2984"/>
      <c r="D719" s="2986"/>
      <c r="E719" s="516" t="s">
        <v>1713</v>
      </c>
      <c r="F719" s="512" t="s">
        <v>1910</v>
      </c>
      <c r="G719" s="512" t="s">
        <v>1999</v>
      </c>
      <c r="H719" s="512" t="s">
        <v>2621</v>
      </c>
      <c r="I719" s="513" t="str">
        <f>I673</f>
        <v>Jun 15</v>
      </c>
      <c r="J719" s="512" t="s">
        <v>1713</v>
      </c>
      <c r="K719" s="512" t="s">
        <v>1910</v>
      </c>
      <c r="L719" s="512" t="s">
        <v>1999</v>
      </c>
      <c r="M719" s="512" t="s">
        <v>2621</v>
      </c>
      <c r="N719" s="513" t="str">
        <f>I673</f>
        <v>Jun 15</v>
      </c>
      <c r="O719" s="587"/>
      <c r="P719" s="884"/>
      <c r="Q719" s="19"/>
      <c r="R719" s="13"/>
      <c r="S719" s="13"/>
      <c r="T719" s="13"/>
      <c r="U719" s="13"/>
      <c r="V719" s="13"/>
      <c r="W719" s="13"/>
      <c r="X719" s="13"/>
      <c r="Y719" s="13"/>
    </row>
    <row r="720" spans="1:25" ht="15" customHeight="1" x14ac:dyDescent="0.2">
      <c r="A720" s="13"/>
      <c r="B720" s="1868"/>
      <c r="C720" s="568" t="s">
        <v>58</v>
      </c>
      <c r="D720" s="574" t="s">
        <v>44</v>
      </c>
      <c r="E720" s="187">
        <v>42.64</v>
      </c>
      <c r="F720" s="98">
        <v>45.79</v>
      </c>
      <c r="G720" s="98">
        <v>46.67</v>
      </c>
      <c r="H720" s="98">
        <v>52.49</v>
      </c>
      <c r="I720" s="100">
        <v>55.75</v>
      </c>
      <c r="J720" s="98">
        <v>21.53</v>
      </c>
      <c r="K720" s="98">
        <v>22.03</v>
      </c>
      <c r="L720" s="98">
        <v>21.83</v>
      </c>
      <c r="M720" s="98">
        <v>24.41</v>
      </c>
      <c r="N720" s="100">
        <v>20.059999999999999</v>
      </c>
      <c r="O720" s="587"/>
      <c r="P720" s="884"/>
      <c r="Q720" s="19"/>
      <c r="R720" s="13"/>
      <c r="S720" s="13"/>
      <c r="T720" s="13"/>
      <c r="U720" s="13"/>
      <c r="V720" s="13"/>
      <c r="W720" s="13"/>
      <c r="X720" s="13"/>
      <c r="Y720" s="13"/>
    </row>
    <row r="721" spans="1:25" ht="15" customHeight="1" x14ac:dyDescent="0.2">
      <c r="A721" s="13"/>
      <c r="B721" s="1868"/>
      <c r="C721" s="568" t="s">
        <v>32</v>
      </c>
      <c r="D721" s="574" t="s">
        <v>44</v>
      </c>
      <c r="E721" s="187">
        <v>731</v>
      </c>
      <c r="F721" s="98">
        <v>665.29</v>
      </c>
      <c r="G721" s="98">
        <v>730.05</v>
      </c>
      <c r="H721" s="98">
        <v>712.19</v>
      </c>
      <c r="I721" s="100">
        <v>729.26</v>
      </c>
      <c r="J721" s="98">
        <v>449</v>
      </c>
      <c r="K721" s="98">
        <v>398.89</v>
      </c>
      <c r="L721" s="98">
        <v>419.38</v>
      </c>
      <c r="M721" s="98">
        <v>391.24</v>
      </c>
      <c r="N721" s="100">
        <v>436.66</v>
      </c>
      <c r="O721" s="587"/>
      <c r="P721" s="884"/>
      <c r="Q721" s="19"/>
      <c r="R721" s="13"/>
      <c r="S721" s="13"/>
      <c r="T721" s="13"/>
      <c r="U721" s="13"/>
      <c r="V721" s="13"/>
      <c r="W721" s="13"/>
      <c r="X721" s="13"/>
      <c r="Y721" s="13"/>
    </row>
    <row r="722" spans="1:25" ht="15" customHeight="1" x14ac:dyDescent="0.2">
      <c r="A722" s="13"/>
      <c r="B722" s="1868"/>
      <c r="C722" s="568" t="s">
        <v>79</v>
      </c>
      <c r="D722" s="574" t="s">
        <v>44</v>
      </c>
      <c r="E722" s="187">
        <v>176.02</v>
      </c>
      <c r="F722" s="523">
        <v>123.64</v>
      </c>
      <c r="G722" s="523">
        <v>238.73</v>
      </c>
      <c r="H722" s="523">
        <v>183.07</v>
      </c>
      <c r="I722" s="100">
        <v>115.34</v>
      </c>
      <c r="J722" s="98">
        <v>95.27</v>
      </c>
      <c r="K722" s="523">
        <v>87.6</v>
      </c>
      <c r="L722" s="523">
        <v>175.56</v>
      </c>
      <c r="M722" s="523">
        <v>117.16</v>
      </c>
      <c r="N722" s="100">
        <v>98.61</v>
      </c>
      <c r="O722" s="587"/>
      <c r="P722" s="884"/>
      <c r="Q722" s="19"/>
      <c r="R722" s="13"/>
      <c r="S722" s="13"/>
      <c r="T722" s="13"/>
      <c r="U722" s="13"/>
      <c r="V722" s="13"/>
      <c r="W722" s="13"/>
      <c r="X722" s="13"/>
      <c r="Y722" s="13"/>
    </row>
    <row r="723" spans="1:25" ht="15" customHeight="1" x14ac:dyDescent="0.2">
      <c r="A723" s="13"/>
      <c r="B723" s="1868"/>
      <c r="C723" s="568" t="s">
        <v>63</v>
      </c>
      <c r="D723" s="574" t="s">
        <v>44</v>
      </c>
      <c r="E723" s="187">
        <v>1166.46</v>
      </c>
      <c r="F723" s="98">
        <v>1154.5</v>
      </c>
      <c r="G723" s="98">
        <v>1248.9000000000001</v>
      </c>
      <c r="H723" s="98">
        <v>1276.96</v>
      </c>
      <c r="I723" s="100">
        <v>1311.79</v>
      </c>
      <c r="J723" s="98">
        <v>957.92</v>
      </c>
      <c r="K723" s="98">
        <v>960.84</v>
      </c>
      <c r="L723" s="98">
        <v>1045.2</v>
      </c>
      <c r="M723" s="98">
        <v>1084.33</v>
      </c>
      <c r="N723" s="100">
        <v>1149.8599999999999</v>
      </c>
      <c r="O723" s="587"/>
      <c r="P723" s="884"/>
      <c r="Q723" s="19"/>
      <c r="R723" s="13"/>
      <c r="S723" s="13"/>
      <c r="T723" s="13"/>
      <c r="U723" s="13"/>
      <c r="V723" s="13"/>
      <c r="W723" s="13"/>
      <c r="X723" s="13"/>
      <c r="Y723" s="13"/>
    </row>
    <row r="724" spans="1:25" ht="15" customHeight="1" x14ac:dyDescent="0.2">
      <c r="A724" s="13"/>
      <c r="B724" s="1868"/>
      <c r="C724" s="568" t="s">
        <v>302</v>
      </c>
      <c r="D724" s="574" t="s">
        <v>44</v>
      </c>
      <c r="E724" s="187" t="s">
        <v>112</v>
      </c>
      <c r="F724" s="98" t="s">
        <v>112</v>
      </c>
      <c r="G724" s="98" t="s">
        <v>112</v>
      </c>
      <c r="H724" s="98" t="s">
        <v>2622</v>
      </c>
      <c r="I724" s="100" t="s">
        <v>2623</v>
      </c>
      <c r="J724" s="98" t="s">
        <v>112</v>
      </c>
      <c r="K724" s="98" t="s">
        <v>112</v>
      </c>
      <c r="L724" s="98" t="s">
        <v>112</v>
      </c>
      <c r="M724" s="98" t="s">
        <v>1642</v>
      </c>
      <c r="N724" s="100" t="s">
        <v>2622</v>
      </c>
      <c r="O724" s="587"/>
      <c r="P724" s="884"/>
      <c r="Q724" s="19"/>
      <c r="R724" s="13"/>
      <c r="S724" s="13"/>
      <c r="T724" s="13"/>
      <c r="U724" s="13"/>
      <c r="V724" s="13"/>
      <c r="W724" s="13"/>
      <c r="X724" s="13"/>
      <c r="Y724" s="13"/>
    </row>
    <row r="725" spans="1:25" ht="15" customHeight="1" x14ac:dyDescent="0.2">
      <c r="A725" s="13"/>
      <c r="B725" s="46"/>
      <c r="C725" s="568" t="s">
        <v>73</v>
      </c>
      <c r="D725" s="574" t="s">
        <v>44</v>
      </c>
      <c r="E725" s="187">
        <v>154.27000000000001</v>
      </c>
      <c r="F725" s="98">
        <v>149.72</v>
      </c>
      <c r="G725" s="98">
        <v>150.74</v>
      </c>
      <c r="H725" s="98">
        <v>142.97</v>
      </c>
      <c r="I725" s="100">
        <v>131.22999999999999</v>
      </c>
      <c r="J725" s="98">
        <v>103.3</v>
      </c>
      <c r="K725" s="98">
        <v>95.13</v>
      </c>
      <c r="L725" s="98">
        <v>98</v>
      </c>
      <c r="M725" s="98">
        <v>90.06</v>
      </c>
      <c r="N725" s="100">
        <v>87.88</v>
      </c>
      <c r="O725" s="587"/>
      <c r="P725" s="884"/>
      <c r="Q725" s="19"/>
      <c r="R725" s="13"/>
      <c r="S725" s="13"/>
      <c r="T725" s="13"/>
      <c r="U725" s="13"/>
      <c r="V725" s="13"/>
      <c r="W725" s="13"/>
      <c r="X725" s="13"/>
      <c r="Y725" s="13"/>
    </row>
    <row r="726" spans="1:25" ht="15" customHeight="1" x14ac:dyDescent="0.2">
      <c r="A726" s="13"/>
      <c r="B726" s="46"/>
      <c r="C726" s="568" t="s">
        <v>74</v>
      </c>
      <c r="D726" s="574" t="s">
        <v>44</v>
      </c>
      <c r="E726" s="187">
        <v>310.69</v>
      </c>
      <c r="F726" s="98">
        <v>312.33</v>
      </c>
      <c r="G726" s="98">
        <v>326.23</v>
      </c>
      <c r="H726" s="98">
        <v>322.58999999999997</v>
      </c>
      <c r="I726" s="100">
        <v>328.92</v>
      </c>
      <c r="J726" s="98">
        <v>270.72000000000003</v>
      </c>
      <c r="K726" s="98">
        <v>269.48</v>
      </c>
      <c r="L726" s="98">
        <v>272.89999999999998</v>
      </c>
      <c r="M726" s="98">
        <v>242.82</v>
      </c>
      <c r="N726" s="100">
        <v>254.08</v>
      </c>
      <c r="O726" s="587"/>
      <c r="P726" s="884"/>
      <c r="Q726" s="19"/>
      <c r="R726" s="13"/>
      <c r="S726" s="13"/>
      <c r="T726" s="13"/>
      <c r="U726" s="13"/>
      <c r="V726" s="13"/>
      <c r="W726" s="13"/>
      <c r="X726" s="13"/>
      <c r="Y726" s="13"/>
    </row>
    <row r="727" spans="1:25" ht="15" customHeight="1" x14ac:dyDescent="0.2">
      <c r="A727" s="13"/>
      <c r="B727" s="46"/>
      <c r="C727" s="568" t="s">
        <v>75</v>
      </c>
      <c r="D727" s="574" t="s">
        <v>44</v>
      </c>
      <c r="E727" s="187">
        <v>184.48</v>
      </c>
      <c r="F727" s="98">
        <v>194.21</v>
      </c>
      <c r="G727" s="98">
        <v>205.74</v>
      </c>
      <c r="H727" s="98">
        <v>210.12</v>
      </c>
      <c r="I727" s="100">
        <v>200.62</v>
      </c>
      <c r="J727" s="98">
        <v>101.52</v>
      </c>
      <c r="K727" s="98">
        <v>111.26</v>
      </c>
      <c r="L727" s="98">
        <v>124.3</v>
      </c>
      <c r="M727" s="98">
        <v>129.30000000000001</v>
      </c>
      <c r="N727" s="100">
        <v>131.46</v>
      </c>
      <c r="O727" s="587"/>
      <c r="P727" s="884"/>
      <c r="Q727" s="19"/>
      <c r="R727" s="13"/>
      <c r="S727" s="13"/>
      <c r="T727" s="13"/>
      <c r="U727" s="13"/>
      <c r="V727" s="13"/>
      <c r="W727" s="13"/>
      <c r="X727" s="13"/>
      <c r="Y727" s="13"/>
    </row>
    <row r="728" spans="1:25" ht="15" customHeight="1" x14ac:dyDescent="0.2">
      <c r="A728" s="13"/>
      <c r="B728" s="46"/>
      <c r="C728" s="568" t="s">
        <v>62</v>
      </c>
      <c r="D728" s="574" t="s">
        <v>44</v>
      </c>
      <c r="E728" s="187">
        <v>945.6</v>
      </c>
      <c r="F728" s="98">
        <v>928.68</v>
      </c>
      <c r="G728" s="98">
        <v>1028.08</v>
      </c>
      <c r="H728" s="98">
        <v>1041.6300000000001</v>
      </c>
      <c r="I728" s="100">
        <v>1060.5999999999999</v>
      </c>
      <c r="J728" s="98">
        <v>711.67</v>
      </c>
      <c r="K728" s="98">
        <v>706.91</v>
      </c>
      <c r="L728" s="98">
        <v>791.67</v>
      </c>
      <c r="M728" s="98">
        <v>818.15</v>
      </c>
      <c r="N728" s="100">
        <v>873.07</v>
      </c>
      <c r="O728" s="587"/>
      <c r="P728" s="884"/>
      <c r="Q728" s="19"/>
      <c r="R728" s="13"/>
      <c r="S728" s="13"/>
      <c r="T728" s="13"/>
      <c r="U728" s="13"/>
      <c r="V728" s="13"/>
      <c r="W728" s="13"/>
      <c r="X728" s="13"/>
      <c r="Y728" s="13"/>
    </row>
    <row r="729" spans="1:25" ht="15" customHeight="1" x14ac:dyDescent="0.2">
      <c r="A729" s="13"/>
      <c r="B729" s="46"/>
      <c r="C729" s="2919" t="s">
        <v>81</v>
      </c>
      <c r="D729" s="2970"/>
      <c r="E729" s="531">
        <v>3711.16</v>
      </c>
      <c r="F729" s="520">
        <v>3574.1599999999994</v>
      </c>
      <c r="G729" s="520">
        <v>3975.1400000000003</v>
      </c>
      <c r="H729" s="520">
        <v>3942.02</v>
      </c>
      <c r="I729" s="521">
        <f>SUM(I720:I728)</f>
        <v>3933.5099999999998</v>
      </c>
      <c r="J729" s="520">
        <v>2710.93</v>
      </c>
      <c r="K729" s="520">
        <v>2652.1400000000003</v>
      </c>
      <c r="L729" s="520">
        <v>2948.84</v>
      </c>
      <c r="M729" s="520">
        <v>2897.47</v>
      </c>
      <c r="N729" s="521">
        <f>SUM(N720:N728)</f>
        <v>3051.6800000000003</v>
      </c>
      <c r="O729" s="587"/>
      <c r="P729" s="884"/>
      <c r="Q729" s="19"/>
      <c r="S729" s="13"/>
      <c r="T729" s="13"/>
      <c r="U729" s="13"/>
      <c r="V729" s="13"/>
      <c r="W729" s="13"/>
      <c r="X729" s="13"/>
      <c r="Y729" s="13"/>
    </row>
    <row r="730" spans="1:25" ht="15" customHeight="1" x14ac:dyDescent="0.2">
      <c r="A730" s="13"/>
      <c r="B730" s="46"/>
      <c r="C730" s="568" t="s">
        <v>58</v>
      </c>
      <c r="D730" s="574" t="s">
        <v>37</v>
      </c>
      <c r="E730" s="187">
        <v>11.24</v>
      </c>
      <c r="F730" s="98">
        <v>11.08</v>
      </c>
      <c r="G730" s="98">
        <v>11.27</v>
      </c>
      <c r="H730" s="98">
        <v>11.35</v>
      </c>
      <c r="I730" s="100">
        <v>11.09</v>
      </c>
      <c r="J730" s="98">
        <v>11.06</v>
      </c>
      <c r="K730" s="98">
        <v>10.98</v>
      </c>
      <c r="L730" s="98">
        <v>11.19</v>
      </c>
      <c r="M730" s="98">
        <v>16.649999999999999</v>
      </c>
      <c r="N730" s="100">
        <v>10.97</v>
      </c>
      <c r="O730" s="587"/>
      <c r="P730" s="884"/>
      <c r="Q730" s="19"/>
      <c r="R730" s="13"/>
      <c r="S730" s="13"/>
      <c r="T730" s="13"/>
      <c r="U730" s="13"/>
      <c r="V730" s="13"/>
      <c r="W730" s="13"/>
      <c r="X730" s="13"/>
      <c r="Y730" s="13"/>
    </row>
    <row r="731" spans="1:25" ht="15" customHeight="1" x14ac:dyDescent="0.2">
      <c r="A731" s="13"/>
      <c r="B731" s="46"/>
      <c r="C731" s="568" t="s">
        <v>32</v>
      </c>
      <c r="D731" s="574" t="s">
        <v>37</v>
      </c>
      <c r="E731" s="187">
        <v>425</v>
      </c>
      <c r="F731" s="98">
        <v>400.87</v>
      </c>
      <c r="G731" s="98">
        <v>429.56</v>
      </c>
      <c r="H731" s="98">
        <v>425.98</v>
      </c>
      <c r="I731" s="100">
        <v>433.4</v>
      </c>
      <c r="J731" s="98">
        <v>222</v>
      </c>
      <c r="K731" s="98">
        <v>199.5</v>
      </c>
      <c r="L731" s="98">
        <v>199.47</v>
      </c>
      <c r="M731" s="98">
        <v>193.86</v>
      </c>
      <c r="N731" s="100">
        <v>231.38</v>
      </c>
      <c r="O731" s="587"/>
      <c r="P731" s="884"/>
      <c r="Q731" s="19"/>
      <c r="R731" s="13"/>
      <c r="S731" s="13"/>
      <c r="T731" s="13"/>
      <c r="U731" s="13"/>
      <c r="V731" s="13"/>
      <c r="W731" s="13"/>
      <c r="X731" s="13"/>
      <c r="Y731" s="13"/>
    </row>
    <row r="732" spans="1:25" ht="15" customHeight="1" x14ac:dyDescent="0.2">
      <c r="A732" s="13"/>
      <c r="B732" s="46"/>
      <c r="C732" s="568" t="s">
        <v>79</v>
      </c>
      <c r="D732" s="574" t="s">
        <v>37</v>
      </c>
      <c r="E732" s="187">
        <v>98.61</v>
      </c>
      <c r="F732" s="523">
        <v>92.49</v>
      </c>
      <c r="G732" s="523">
        <v>77.19</v>
      </c>
      <c r="H732" s="523">
        <v>120.09</v>
      </c>
      <c r="I732" s="100">
        <v>96.88</v>
      </c>
      <c r="J732" s="98">
        <v>84.45</v>
      </c>
      <c r="K732" s="532">
        <v>76.16</v>
      </c>
      <c r="L732" s="523">
        <v>64.150000000000006</v>
      </c>
      <c r="M732" s="523">
        <v>96.26</v>
      </c>
      <c r="N732" s="100">
        <v>91.34</v>
      </c>
      <c r="O732" s="587"/>
      <c r="P732" s="884"/>
      <c r="Q732" s="19"/>
      <c r="R732" s="13"/>
      <c r="S732" s="13"/>
      <c r="T732" s="13"/>
      <c r="U732" s="13"/>
      <c r="V732" s="13"/>
      <c r="W732" s="13"/>
      <c r="X732" s="13"/>
      <c r="Y732" s="13"/>
    </row>
    <row r="733" spans="1:25" ht="15" customHeight="1" x14ac:dyDescent="0.2">
      <c r="A733" s="13"/>
      <c r="B733" s="46"/>
      <c r="C733" s="568" t="s">
        <v>63</v>
      </c>
      <c r="D733" s="574" t="s">
        <v>37</v>
      </c>
      <c r="E733" s="187">
        <v>515.05999999999995</v>
      </c>
      <c r="F733" s="98">
        <v>522.08000000000004</v>
      </c>
      <c r="G733" s="98">
        <v>574.51</v>
      </c>
      <c r="H733" s="98">
        <v>607.54999999999995</v>
      </c>
      <c r="I733" s="100">
        <v>624.91</v>
      </c>
      <c r="J733" s="98">
        <v>398.51</v>
      </c>
      <c r="K733" s="98">
        <v>407.26</v>
      </c>
      <c r="L733" s="98">
        <v>452.16</v>
      </c>
      <c r="M733" s="98">
        <v>489.34</v>
      </c>
      <c r="N733" s="100">
        <v>527.16999999999996</v>
      </c>
      <c r="O733" s="587"/>
      <c r="P733" s="884"/>
      <c r="Q733" s="19"/>
      <c r="R733" s="13"/>
      <c r="S733" s="13"/>
      <c r="T733" s="13"/>
      <c r="U733" s="13"/>
      <c r="V733" s="13"/>
      <c r="W733" s="13"/>
      <c r="X733" s="13"/>
      <c r="Y733" s="13"/>
    </row>
    <row r="734" spans="1:25" ht="15" customHeight="1" x14ac:dyDescent="0.2">
      <c r="A734" s="13"/>
      <c r="B734" s="46"/>
      <c r="C734" s="568" t="s">
        <v>302</v>
      </c>
      <c r="D734" s="574" t="s">
        <v>37</v>
      </c>
      <c r="E734" s="187">
        <v>11.38</v>
      </c>
      <c r="F734" s="98">
        <v>12.84</v>
      </c>
      <c r="G734" s="98">
        <v>14.29</v>
      </c>
      <c r="H734" s="98">
        <v>16.27</v>
      </c>
      <c r="I734" s="100">
        <v>19.579999999999998</v>
      </c>
      <c r="J734" s="98">
        <v>10.220000000000001</v>
      </c>
      <c r="K734" s="98">
        <v>11.81</v>
      </c>
      <c r="L734" s="98">
        <v>13.43</v>
      </c>
      <c r="M734" s="98">
        <v>15.37</v>
      </c>
      <c r="N734" s="100">
        <v>18.29</v>
      </c>
      <c r="O734" s="587"/>
      <c r="P734" s="884"/>
      <c r="Q734" s="19"/>
      <c r="R734" s="13"/>
      <c r="S734" s="13"/>
      <c r="T734" s="13"/>
      <c r="U734" s="13"/>
      <c r="V734" s="13"/>
      <c r="W734" s="13"/>
      <c r="X734" s="13"/>
      <c r="Y734" s="13"/>
    </row>
    <row r="735" spans="1:25" ht="15" customHeight="1" x14ac:dyDescent="0.2">
      <c r="A735" s="13"/>
      <c r="B735" s="46"/>
      <c r="C735" s="568" t="s">
        <v>73</v>
      </c>
      <c r="D735" s="574" t="s">
        <v>37</v>
      </c>
      <c r="E735" s="187">
        <v>127.4</v>
      </c>
      <c r="F735" s="98">
        <v>126.68</v>
      </c>
      <c r="G735" s="98">
        <v>127.28</v>
      </c>
      <c r="H735" s="98">
        <v>130.49</v>
      </c>
      <c r="I735" s="100">
        <v>123.62</v>
      </c>
      <c r="J735" s="98">
        <v>74.27</v>
      </c>
      <c r="K735" s="98">
        <v>60.57</v>
      </c>
      <c r="L735" s="98">
        <v>63.62</v>
      </c>
      <c r="M735" s="98">
        <v>55.61</v>
      </c>
      <c r="N735" s="100">
        <v>59.03</v>
      </c>
      <c r="O735" s="587"/>
      <c r="P735" s="884"/>
      <c r="Q735" s="19"/>
      <c r="R735" s="13"/>
      <c r="S735" s="13"/>
      <c r="T735" s="13"/>
      <c r="U735" s="13"/>
      <c r="V735" s="13"/>
      <c r="W735" s="13"/>
      <c r="X735" s="13"/>
      <c r="Y735" s="13"/>
    </row>
    <row r="736" spans="1:25" ht="15" customHeight="1" x14ac:dyDescent="0.2">
      <c r="A736" s="13"/>
      <c r="B736" s="46"/>
      <c r="C736" s="568" t="s">
        <v>74</v>
      </c>
      <c r="D736" s="574" t="s">
        <v>37</v>
      </c>
      <c r="E736" s="187">
        <v>159.99</v>
      </c>
      <c r="F736" s="98">
        <v>170.04</v>
      </c>
      <c r="G736" s="98">
        <v>168.04</v>
      </c>
      <c r="H736" s="98">
        <v>172.85</v>
      </c>
      <c r="I736" s="100">
        <v>156.22999999999999</v>
      </c>
      <c r="J736" s="98">
        <v>112.46</v>
      </c>
      <c r="K736" s="98">
        <v>121.62</v>
      </c>
      <c r="L736" s="98">
        <v>119.86</v>
      </c>
      <c r="M736" s="98">
        <v>125.91</v>
      </c>
      <c r="N736" s="100">
        <v>122.97</v>
      </c>
      <c r="O736" s="587"/>
      <c r="P736" s="884"/>
      <c r="Q736" s="19"/>
      <c r="R736" s="13"/>
      <c r="S736" s="13"/>
      <c r="T736" s="13"/>
      <c r="U736" s="13"/>
      <c r="V736" s="13"/>
      <c r="W736" s="13"/>
      <c r="X736" s="13"/>
      <c r="Y736" s="13"/>
    </row>
    <row r="737" spans="1:25" ht="15" customHeight="1" x14ac:dyDescent="0.2">
      <c r="A737" s="13"/>
      <c r="B737" s="46"/>
      <c r="C737" s="568" t="s">
        <v>75</v>
      </c>
      <c r="D737" s="574" t="s">
        <v>37</v>
      </c>
      <c r="E737" s="187">
        <v>156.88</v>
      </c>
      <c r="F737" s="98">
        <v>163.92</v>
      </c>
      <c r="G737" s="98">
        <v>164.03</v>
      </c>
      <c r="H737" s="98">
        <v>169.41</v>
      </c>
      <c r="I737" s="100">
        <v>173.14</v>
      </c>
      <c r="J737" s="98">
        <v>92.11</v>
      </c>
      <c r="K737" s="98">
        <v>94.84</v>
      </c>
      <c r="L737" s="98">
        <v>101.46</v>
      </c>
      <c r="M737" s="98">
        <v>105.29</v>
      </c>
      <c r="N737" s="100">
        <v>117.29</v>
      </c>
      <c r="O737" s="587"/>
      <c r="P737" s="884"/>
      <c r="Q737" s="19"/>
      <c r="R737" s="13"/>
      <c r="S737" s="13"/>
      <c r="T737" s="13"/>
      <c r="U737" s="13"/>
      <c r="V737" s="13"/>
      <c r="W737" s="13"/>
      <c r="X737" s="13"/>
      <c r="Y737" s="13"/>
    </row>
    <row r="738" spans="1:25" ht="15" customHeight="1" x14ac:dyDescent="0.2">
      <c r="A738" s="13"/>
      <c r="B738" s="46"/>
      <c r="C738" s="568" t="s">
        <v>336</v>
      </c>
      <c r="D738" s="574" t="s">
        <v>37</v>
      </c>
      <c r="E738" s="187">
        <v>37.22</v>
      </c>
      <c r="F738" s="98">
        <v>40.75</v>
      </c>
      <c r="G738" s="98">
        <v>41.17</v>
      </c>
      <c r="H738" s="98">
        <v>47.87</v>
      </c>
      <c r="I738" s="533">
        <v>37.58</v>
      </c>
      <c r="J738" s="98">
        <v>11.97</v>
      </c>
      <c r="K738" s="98">
        <v>12.44</v>
      </c>
      <c r="L738" s="98">
        <v>10.18</v>
      </c>
      <c r="M738" s="98">
        <v>17.66</v>
      </c>
      <c r="N738" s="533">
        <v>11.42</v>
      </c>
      <c r="O738" s="587"/>
      <c r="P738" s="884"/>
      <c r="Q738" s="19"/>
      <c r="R738" s="13"/>
      <c r="S738" s="13"/>
      <c r="T738" s="13"/>
      <c r="U738" s="13"/>
      <c r="V738" s="13"/>
      <c r="W738" s="13"/>
      <c r="X738" s="13"/>
      <c r="Y738" s="13"/>
    </row>
    <row r="739" spans="1:25" ht="15" customHeight="1" x14ac:dyDescent="0.2">
      <c r="A739" s="13"/>
      <c r="B739" s="46"/>
      <c r="C739" s="568" t="s">
        <v>62</v>
      </c>
      <c r="D739" s="574" t="s">
        <v>37</v>
      </c>
      <c r="E739" s="187">
        <v>1003.42</v>
      </c>
      <c r="F739" s="98">
        <v>967.51</v>
      </c>
      <c r="G739" s="98">
        <v>1027.1400000000001</v>
      </c>
      <c r="H739" s="98">
        <v>1016.04</v>
      </c>
      <c r="I739" s="100">
        <v>1055.52</v>
      </c>
      <c r="J739" s="98">
        <v>803.71</v>
      </c>
      <c r="K739" s="98">
        <v>771.81</v>
      </c>
      <c r="L739" s="98">
        <v>825.78</v>
      </c>
      <c r="M739" s="98">
        <v>827.68</v>
      </c>
      <c r="N739" s="100">
        <v>897.79</v>
      </c>
      <c r="O739" s="587"/>
      <c r="P739" s="884"/>
      <c r="Q739" s="19"/>
      <c r="R739" s="13"/>
      <c r="S739" s="13"/>
      <c r="T739" s="13"/>
      <c r="U739" s="13"/>
      <c r="V739" s="13"/>
      <c r="W739" s="13"/>
      <c r="X739" s="13"/>
      <c r="Y739" s="13"/>
    </row>
    <row r="740" spans="1:25" ht="15" customHeight="1" x14ac:dyDescent="0.2">
      <c r="A740" s="13"/>
      <c r="B740" s="46"/>
      <c r="C740" s="2919" t="s">
        <v>82</v>
      </c>
      <c r="D740" s="2971"/>
      <c r="E740" s="531">
        <v>2546.1999999999998</v>
      </c>
      <c r="F740" s="520">
        <v>2508.2600000000002</v>
      </c>
      <c r="G740" s="520">
        <v>2634.48</v>
      </c>
      <c r="H740" s="520">
        <v>2717.8999999999996</v>
      </c>
      <c r="I740" s="521">
        <f>SUM(I730:I739)</f>
        <v>2731.9499999999994</v>
      </c>
      <c r="J740" s="520">
        <v>1820.7600000000002</v>
      </c>
      <c r="K740" s="520">
        <v>1766.99</v>
      </c>
      <c r="L740" s="520">
        <v>1861.3</v>
      </c>
      <c r="M740" s="520">
        <v>1943.63</v>
      </c>
      <c r="N740" s="521">
        <f>SUM(N730:N739)</f>
        <v>2087.6499999999996</v>
      </c>
      <c r="O740" s="587"/>
      <c r="P740" s="884"/>
      <c r="Q740" s="19"/>
      <c r="R740" s="13"/>
      <c r="S740" s="13"/>
      <c r="T740" s="13"/>
      <c r="U740" s="13"/>
      <c r="V740" s="13"/>
      <c r="W740" s="13"/>
      <c r="X740" s="13"/>
      <c r="Y740" s="13"/>
    </row>
    <row r="741" spans="1:25" ht="15" customHeight="1" x14ac:dyDescent="0.2">
      <c r="A741" s="13"/>
      <c r="B741" s="46"/>
      <c r="C741" s="568" t="s">
        <v>58</v>
      </c>
      <c r="D741" s="574" t="s">
        <v>33</v>
      </c>
      <c r="E741" s="187">
        <v>71.81</v>
      </c>
      <c r="F741" s="98">
        <v>74.739999999999995</v>
      </c>
      <c r="G741" s="98">
        <v>73.459999999999994</v>
      </c>
      <c r="H741" s="98">
        <v>76.459999999999994</v>
      </c>
      <c r="I741" s="100">
        <v>76.459999999999994</v>
      </c>
      <c r="J741" s="98">
        <v>46.41</v>
      </c>
      <c r="K741" s="98">
        <v>48.31</v>
      </c>
      <c r="L741" s="98">
        <v>47.09</v>
      </c>
      <c r="M741" s="98">
        <v>49.23</v>
      </c>
      <c r="N741" s="100">
        <v>49.56</v>
      </c>
      <c r="O741" s="587"/>
      <c r="P741" s="884"/>
      <c r="Q741" s="19"/>
      <c r="R741" s="13"/>
      <c r="S741" s="13"/>
      <c r="T741" s="13"/>
      <c r="U741" s="13"/>
      <c r="V741" s="13"/>
      <c r="W741" s="13"/>
      <c r="X741" s="13"/>
      <c r="Y741" s="13"/>
    </row>
    <row r="742" spans="1:25" ht="15" customHeight="1" x14ac:dyDescent="0.2">
      <c r="A742" s="13"/>
      <c r="B742" s="46"/>
      <c r="C742" s="568" t="s">
        <v>32</v>
      </c>
      <c r="D742" s="574" t="s">
        <v>33</v>
      </c>
      <c r="E742" s="187">
        <v>1378</v>
      </c>
      <c r="F742" s="98">
        <v>1346.38</v>
      </c>
      <c r="G742" s="98">
        <v>1387.45</v>
      </c>
      <c r="H742" s="98">
        <v>1391.04</v>
      </c>
      <c r="I742" s="100">
        <v>1466.69</v>
      </c>
      <c r="J742" s="98">
        <v>1123</v>
      </c>
      <c r="K742" s="98">
        <v>1105.23</v>
      </c>
      <c r="L742" s="98">
        <v>1128.3599999999999</v>
      </c>
      <c r="M742" s="98">
        <v>1154.26</v>
      </c>
      <c r="N742" s="100">
        <v>1264.21</v>
      </c>
      <c r="O742" s="587"/>
      <c r="P742" s="884"/>
      <c r="Q742" s="19"/>
      <c r="R742" s="13"/>
      <c r="S742" s="13"/>
      <c r="T742" s="13"/>
      <c r="U742" s="13"/>
      <c r="V742" s="13"/>
      <c r="W742" s="13"/>
      <c r="X742" s="13"/>
      <c r="Y742" s="13"/>
    </row>
    <row r="743" spans="1:25" ht="15" customHeight="1" x14ac:dyDescent="0.2">
      <c r="A743" s="13"/>
      <c r="B743" s="46"/>
      <c r="C743" s="568" t="s">
        <v>79</v>
      </c>
      <c r="D743" s="574" t="s">
        <v>33</v>
      </c>
      <c r="E743" s="187">
        <v>190.21</v>
      </c>
      <c r="F743" s="523">
        <v>303.26</v>
      </c>
      <c r="G743" s="523">
        <v>304.64999999999998</v>
      </c>
      <c r="H743" s="523">
        <v>198.34</v>
      </c>
      <c r="I743" s="100">
        <v>175.02</v>
      </c>
      <c r="J743" s="98">
        <v>145.41</v>
      </c>
      <c r="K743" s="523">
        <v>257.08999999999997</v>
      </c>
      <c r="L743" s="523">
        <v>142.87</v>
      </c>
      <c r="M743" s="523">
        <v>132.35</v>
      </c>
      <c r="N743" s="100">
        <v>145.61000000000001</v>
      </c>
      <c r="O743" s="587"/>
      <c r="P743" s="884"/>
      <c r="Q743" s="19"/>
      <c r="R743" s="13"/>
      <c r="S743" s="13"/>
      <c r="T743" s="13"/>
      <c r="U743" s="13"/>
      <c r="V743" s="13"/>
      <c r="W743" s="13"/>
      <c r="X743" s="13"/>
      <c r="Y743" s="13"/>
    </row>
    <row r="744" spans="1:25" ht="15" customHeight="1" x14ac:dyDescent="0.2">
      <c r="A744" s="13"/>
      <c r="B744" s="46"/>
      <c r="C744" s="568" t="s">
        <v>63</v>
      </c>
      <c r="D744" s="574" t="s">
        <v>33</v>
      </c>
      <c r="E744" s="187">
        <v>728.5</v>
      </c>
      <c r="F744" s="98">
        <v>734.4</v>
      </c>
      <c r="G744" s="98">
        <v>765.12</v>
      </c>
      <c r="H744" s="98">
        <v>813.82</v>
      </c>
      <c r="I744" s="100">
        <v>856.17</v>
      </c>
      <c r="J744" s="98">
        <v>596.72</v>
      </c>
      <c r="K744" s="98">
        <v>604.73</v>
      </c>
      <c r="L744" s="98">
        <v>632.96</v>
      </c>
      <c r="M744" s="98">
        <v>686.82</v>
      </c>
      <c r="N744" s="100">
        <v>749.01</v>
      </c>
      <c r="O744" s="587"/>
      <c r="P744" s="884"/>
      <c r="Q744" s="19"/>
      <c r="R744" s="13"/>
      <c r="S744" s="13"/>
      <c r="T744" s="13"/>
      <c r="U744" s="13"/>
      <c r="V744" s="13"/>
      <c r="W744" s="13"/>
      <c r="X744" s="13"/>
      <c r="Y744" s="13"/>
    </row>
    <row r="745" spans="1:25" ht="15" customHeight="1" x14ac:dyDescent="0.2">
      <c r="A745" s="13"/>
      <c r="B745" s="46"/>
      <c r="C745" s="568" t="s">
        <v>302</v>
      </c>
      <c r="D745" s="574" t="s">
        <v>33</v>
      </c>
      <c r="E745" s="187" t="s">
        <v>112</v>
      </c>
      <c r="F745" s="98" t="s">
        <v>112</v>
      </c>
      <c r="G745" s="98" t="s">
        <v>112</v>
      </c>
      <c r="H745" s="98" t="s">
        <v>2622</v>
      </c>
      <c r="I745" s="100" t="s">
        <v>2623</v>
      </c>
      <c r="J745" s="98" t="s">
        <v>112</v>
      </c>
      <c r="K745" s="98" t="s">
        <v>112</v>
      </c>
      <c r="L745" s="98" t="s">
        <v>112</v>
      </c>
      <c r="M745" s="98" t="s">
        <v>1642</v>
      </c>
      <c r="N745" s="100" t="s">
        <v>2622</v>
      </c>
      <c r="O745" s="587"/>
      <c r="P745" s="884"/>
      <c r="Q745" s="19"/>
      <c r="R745" s="13"/>
      <c r="S745" s="13"/>
      <c r="T745" s="13"/>
      <c r="U745" s="13"/>
      <c r="V745" s="13"/>
      <c r="W745" s="13"/>
      <c r="X745" s="13"/>
      <c r="Y745" s="13"/>
    </row>
    <row r="746" spans="1:25" ht="15" customHeight="1" x14ac:dyDescent="0.2">
      <c r="A746" s="13"/>
      <c r="B746" s="46"/>
      <c r="C746" s="568" t="s">
        <v>73</v>
      </c>
      <c r="D746" s="574" t="s">
        <v>33</v>
      </c>
      <c r="E746" s="187">
        <v>159.38999999999999</v>
      </c>
      <c r="F746" s="98">
        <v>154.30000000000001</v>
      </c>
      <c r="G746" s="98">
        <v>151.97</v>
      </c>
      <c r="H746" s="98">
        <v>146.61000000000001</v>
      </c>
      <c r="I746" s="100">
        <v>138.32</v>
      </c>
      <c r="J746" s="98">
        <v>118.57</v>
      </c>
      <c r="K746" s="98">
        <v>100.39</v>
      </c>
      <c r="L746" s="98">
        <v>105.56</v>
      </c>
      <c r="M746" s="98">
        <v>95.99</v>
      </c>
      <c r="N746" s="100">
        <v>103.65</v>
      </c>
      <c r="O746" s="587"/>
      <c r="P746" s="884"/>
      <c r="Q746" s="19"/>
      <c r="R746" s="13"/>
      <c r="S746" s="13"/>
      <c r="T746" s="13"/>
      <c r="U746" s="13"/>
      <c r="V746" s="13"/>
      <c r="W746" s="13"/>
      <c r="X746" s="13"/>
      <c r="Y746" s="13"/>
    </row>
    <row r="747" spans="1:25" ht="15" customHeight="1" x14ac:dyDescent="0.2">
      <c r="A747" s="13"/>
      <c r="B747" s="46"/>
      <c r="C747" s="568" t="s">
        <v>74</v>
      </c>
      <c r="D747" s="574" t="s">
        <v>33</v>
      </c>
      <c r="E747" s="187">
        <v>323.88</v>
      </c>
      <c r="F747" s="98">
        <v>315.89999999999998</v>
      </c>
      <c r="G747" s="98">
        <v>316.85000000000002</v>
      </c>
      <c r="H747" s="98">
        <v>303.83999999999997</v>
      </c>
      <c r="I747" s="100">
        <v>295.69</v>
      </c>
      <c r="J747" s="98">
        <v>245.27</v>
      </c>
      <c r="K747" s="98">
        <v>236.19</v>
      </c>
      <c r="L747" s="98">
        <v>240.69</v>
      </c>
      <c r="M747" s="98">
        <v>221.63</v>
      </c>
      <c r="N747" s="100">
        <v>232.82</v>
      </c>
      <c r="O747" s="587"/>
      <c r="P747" s="884"/>
      <c r="Q747" s="19"/>
      <c r="R747" s="13"/>
      <c r="S747" s="13"/>
      <c r="T747" s="13"/>
      <c r="U747" s="13"/>
      <c r="V747" s="13"/>
      <c r="W747" s="13"/>
      <c r="X747" s="13"/>
      <c r="Y747" s="13"/>
    </row>
    <row r="748" spans="1:25" ht="15" customHeight="1" x14ac:dyDescent="0.2">
      <c r="A748" s="13"/>
      <c r="B748" s="46"/>
      <c r="C748" s="568" t="s">
        <v>75</v>
      </c>
      <c r="D748" s="574" t="s">
        <v>33</v>
      </c>
      <c r="E748" s="187">
        <v>125.05</v>
      </c>
      <c r="F748" s="98">
        <v>128.46</v>
      </c>
      <c r="G748" s="98">
        <v>130.82</v>
      </c>
      <c r="H748" s="98">
        <v>131.35</v>
      </c>
      <c r="I748" s="100">
        <v>135.49</v>
      </c>
      <c r="J748" s="98">
        <v>76.22</v>
      </c>
      <c r="K748" s="98">
        <v>81.39</v>
      </c>
      <c r="L748" s="98">
        <v>85.77</v>
      </c>
      <c r="M748" s="98">
        <v>88.43</v>
      </c>
      <c r="N748" s="100">
        <v>98.72</v>
      </c>
      <c r="O748" s="587"/>
      <c r="P748" s="884"/>
      <c r="Q748" s="19"/>
      <c r="R748" s="13"/>
      <c r="S748" s="13"/>
      <c r="T748" s="13"/>
      <c r="U748" s="13"/>
      <c r="V748" s="13"/>
      <c r="W748" s="13"/>
      <c r="X748" s="13"/>
      <c r="Y748" s="13"/>
    </row>
    <row r="749" spans="1:25" ht="15" customHeight="1" x14ac:dyDescent="0.2">
      <c r="A749" s="13"/>
      <c r="B749" s="46"/>
      <c r="C749" s="568" t="s">
        <v>62</v>
      </c>
      <c r="D749" s="574" t="s">
        <v>448</v>
      </c>
      <c r="E749" s="187">
        <v>383.99</v>
      </c>
      <c r="F749" s="98">
        <v>372.61</v>
      </c>
      <c r="G749" s="98">
        <v>377.82</v>
      </c>
      <c r="H749" s="98">
        <v>379.92</v>
      </c>
      <c r="I749" s="100">
        <v>380.75</v>
      </c>
      <c r="J749" s="98">
        <v>245.61</v>
      </c>
      <c r="K749" s="98">
        <v>231.45</v>
      </c>
      <c r="L749" s="98">
        <v>233.38</v>
      </c>
      <c r="M749" s="98">
        <v>240.25</v>
      </c>
      <c r="N749" s="100">
        <v>252.52</v>
      </c>
      <c r="O749" s="587"/>
      <c r="P749" s="884"/>
      <c r="Q749" s="19"/>
      <c r="R749" s="13"/>
      <c r="S749" s="13"/>
      <c r="T749" s="13"/>
      <c r="U749" s="13"/>
      <c r="V749" s="13"/>
      <c r="W749" s="13"/>
      <c r="X749" s="13"/>
      <c r="Y749" s="13"/>
    </row>
    <row r="750" spans="1:25" ht="15" customHeight="1" x14ac:dyDescent="0.2">
      <c r="A750" s="13"/>
      <c r="B750" s="46"/>
      <c r="C750" s="2919" t="s">
        <v>83</v>
      </c>
      <c r="D750" s="2971"/>
      <c r="E750" s="519">
        <v>3360.83</v>
      </c>
      <c r="F750" s="520">
        <v>3430.0500000000006</v>
      </c>
      <c r="G750" s="520">
        <v>3508.14</v>
      </c>
      <c r="H750" s="520">
        <v>3441.38</v>
      </c>
      <c r="I750" s="521">
        <f>SUM(I741:I749)</f>
        <v>3524.59</v>
      </c>
      <c r="J750" s="520">
        <v>2597.21</v>
      </c>
      <c r="K750" s="520">
        <v>2664.7799999999997</v>
      </c>
      <c r="L750" s="520">
        <v>2616.6799999999998</v>
      </c>
      <c r="M750" s="520">
        <v>2668.9599999999996</v>
      </c>
      <c r="N750" s="521">
        <f>SUM(N741:N749)</f>
        <v>2896.1000000000004</v>
      </c>
      <c r="O750" s="587"/>
      <c r="P750" s="884"/>
      <c r="Q750" s="19"/>
      <c r="R750" s="13"/>
      <c r="S750" s="13"/>
      <c r="T750" s="13"/>
      <c r="U750" s="13"/>
      <c r="V750" s="13"/>
      <c r="W750" s="13"/>
      <c r="X750" s="13"/>
      <c r="Y750" s="13"/>
    </row>
    <row r="751" spans="1:25" ht="15" customHeight="1" x14ac:dyDescent="0.2">
      <c r="A751" s="13"/>
      <c r="B751" s="46"/>
      <c r="C751" s="568" t="s">
        <v>58</v>
      </c>
      <c r="D751" s="574" t="s">
        <v>41</v>
      </c>
      <c r="E751" s="187">
        <v>96.17</v>
      </c>
      <c r="F751" s="98">
        <v>103.21</v>
      </c>
      <c r="G751" s="98">
        <v>106.59</v>
      </c>
      <c r="H751" s="98">
        <v>106.66</v>
      </c>
      <c r="I751" s="100">
        <v>100.8</v>
      </c>
      <c r="J751" s="98">
        <v>56.2</v>
      </c>
      <c r="K751" s="98">
        <v>56.3</v>
      </c>
      <c r="L751" s="98">
        <v>58.45</v>
      </c>
      <c r="M751" s="98">
        <v>60.57</v>
      </c>
      <c r="N751" s="100">
        <v>59.9</v>
      </c>
      <c r="O751" s="587"/>
      <c r="P751" s="884"/>
      <c r="Q751" s="19"/>
      <c r="S751" s="13"/>
      <c r="T751" s="13"/>
      <c r="U751" s="13"/>
      <c r="V751" s="13"/>
      <c r="W751" s="13"/>
      <c r="X751" s="13"/>
      <c r="Y751" s="13"/>
    </row>
    <row r="752" spans="1:25" ht="15" customHeight="1" x14ac:dyDescent="0.2">
      <c r="A752" s="13"/>
      <c r="B752" s="46"/>
      <c r="C752" s="568" t="s">
        <v>32</v>
      </c>
      <c r="D752" s="574" t="s">
        <v>41</v>
      </c>
      <c r="E752" s="187">
        <v>1517</v>
      </c>
      <c r="F752" s="98">
        <v>1515.98</v>
      </c>
      <c r="G752" s="98">
        <v>1650.11</v>
      </c>
      <c r="H752" s="98">
        <v>1664.95</v>
      </c>
      <c r="I752" s="100">
        <v>1774.69</v>
      </c>
      <c r="J752" s="98">
        <v>1178</v>
      </c>
      <c r="K752" s="98">
        <v>1204.6600000000001</v>
      </c>
      <c r="L752" s="98">
        <v>1299.78</v>
      </c>
      <c r="M752" s="98">
        <v>1345.22</v>
      </c>
      <c r="N752" s="100">
        <v>1491.26</v>
      </c>
      <c r="O752" s="587"/>
      <c r="P752" s="884"/>
      <c r="Q752" s="19"/>
      <c r="R752" s="13"/>
      <c r="S752" s="13"/>
      <c r="T752" s="13"/>
      <c r="U752" s="13"/>
      <c r="V752" s="13"/>
      <c r="W752" s="13"/>
      <c r="X752" s="13"/>
      <c r="Y752" s="13"/>
    </row>
    <row r="753" spans="1:25" ht="15" customHeight="1" x14ac:dyDescent="0.2">
      <c r="A753" s="13"/>
      <c r="B753" s="46"/>
      <c r="C753" s="568" t="s">
        <v>79</v>
      </c>
      <c r="D753" s="574" t="s">
        <v>41</v>
      </c>
      <c r="E753" s="187">
        <v>181.15</v>
      </c>
      <c r="F753" s="523">
        <v>173.18</v>
      </c>
      <c r="G753" s="523">
        <v>156.58000000000001</v>
      </c>
      <c r="H753" s="523">
        <v>168.76</v>
      </c>
      <c r="I753" s="100">
        <v>176.45</v>
      </c>
      <c r="J753" s="98">
        <v>157.34</v>
      </c>
      <c r="K753" s="523">
        <v>162.65</v>
      </c>
      <c r="L753" s="523">
        <v>129.68</v>
      </c>
      <c r="M753" s="523">
        <v>136.78</v>
      </c>
      <c r="N753" s="100">
        <v>165.27</v>
      </c>
      <c r="O753" s="587"/>
      <c r="P753" s="884"/>
      <c r="Q753" s="19"/>
      <c r="R753" s="13"/>
      <c r="S753" s="13"/>
      <c r="T753" s="13"/>
      <c r="U753" s="13"/>
      <c r="V753" s="13"/>
      <c r="W753" s="13"/>
      <c r="X753" s="13"/>
      <c r="Y753" s="13"/>
    </row>
    <row r="754" spans="1:25" ht="15" customHeight="1" x14ac:dyDescent="0.2">
      <c r="A754" s="13"/>
      <c r="B754" s="46"/>
      <c r="C754" s="568" t="s">
        <v>84</v>
      </c>
      <c r="D754" s="574" t="s">
        <v>41</v>
      </c>
      <c r="E754" s="187">
        <v>360.28</v>
      </c>
      <c r="F754" s="98">
        <v>358.58</v>
      </c>
      <c r="G754" s="98">
        <v>388.95</v>
      </c>
      <c r="H754" s="98">
        <v>404.76</v>
      </c>
      <c r="I754" s="100">
        <v>405.36</v>
      </c>
      <c r="J754" s="98">
        <v>249.25</v>
      </c>
      <c r="K754" s="98">
        <v>247.23</v>
      </c>
      <c r="L754" s="98">
        <v>265.10000000000002</v>
      </c>
      <c r="M754" s="98">
        <v>273.3</v>
      </c>
      <c r="N754" s="100">
        <v>278.77999999999997</v>
      </c>
      <c r="O754" s="587"/>
      <c r="P754" s="884"/>
      <c r="Q754" s="19"/>
      <c r="R754" s="13"/>
      <c r="S754" s="13"/>
      <c r="T754" s="13"/>
      <c r="U754" s="13"/>
      <c r="V754" s="13"/>
      <c r="W754" s="13"/>
      <c r="X754" s="13"/>
      <c r="Y754" s="13"/>
    </row>
    <row r="755" spans="1:25" ht="15" customHeight="1" x14ac:dyDescent="0.2">
      <c r="A755" s="13"/>
      <c r="B755" s="46"/>
      <c r="C755" s="568" t="s">
        <v>302</v>
      </c>
      <c r="D755" s="574" t="s">
        <v>41</v>
      </c>
      <c r="E755" s="187">
        <v>58.39</v>
      </c>
      <c r="F755" s="98">
        <v>56.8</v>
      </c>
      <c r="G755" s="98">
        <v>56.52</v>
      </c>
      <c r="H755" s="98">
        <v>55.62</v>
      </c>
      <c r="I755" s="100">
        <v>55.17</v>
      </c>
      <c r="J755" s="98">
        <v>45.3</v>
      </c>
      <c r="K755" s="98">
        <v>45.79</v>
      </c>
      <c r="L755" s="98">
        <v>47.38</v>
      </c>
      <c r="M755" s="98">
        <v>46.49</v>
      </c>
      <c r="N755" s="100">
        <v>47.82</v>
      </c>
      <c r="O755" s="587"/>
      <c r="P755" s="884"/>
      <c r="Q755" s="19"/>
      <c r="R755" s="13"/>
      <c r="S755" s="13"/>
      <c r="T755" s="13"/>
      <c r="U755" s="13"/>
      <c r="V755" s="13"/>
      <c r="W755" s="13"/>
      <c r="X755" s="13"/>
      <c r="Y755" s="13"/>
    </row>
    <row r="756" spans="1:25" ht="15" customHeight="1" x14ac:dyDescent="0.2">
      <c r="A756" s="13"/>
      <c r="B756" s="46"/>
      <c r="C756" s="568" t="s">
        <v>73</v>
      </c>
      <c r="D756" s="574" t="s">
        <v>41</v>
      </c>
      <c r="E756" s="187">
        <v>171.95</v>
      </c>
      <c r="F756" s="98">
        <v>173.36</v>
      </c>
      <c r="G756" s="98">
        <v>172.37</v>
      </c>
      <c r="H756" s="98">
        <v>176.75</v>
      </c>
      <c r="I756" s="100">
        <v>168.45</v>
      </c>
      <c r="J756" s="98">
        <v>115.19</v>
      </c>
      <c r="K756" s="98">
        <v>108.42</v>
      </c>
      <c r="L756" s="98">
        <v>115.66</v>
      </c>
      <c r="M756" s="98">
        <v>109.3</v>
      </c>
      <c r="N756" s="100">
        <v>107.83</v>
      </c>
      <c r="O756" s="587"/>
      <c r="P756" s="884"/>
      <c r="Q756" s="19"/>
      <c r="R756" s="13"/>
      <c r="S756" s="13"/>
      <c r="T756" s="13"/>
      <c r="U756" s="13"/>
      <c r="V756" s="13"/>
      <c r="W756" s="13"/>
      <c r="X756" s="13"/>
      <c r="Y756" s="13"/>
    </row>
    <row r="757" spans="1:25" ht="15" customHeight="1" x14ac:dyDescent="0.2">
      <c r="A757" s="13"/>
      <c r="B757" s="46"/>
      <c r="C757" s="568" t="s">
        <v>74</v>
      </c>
      <c r="D757" s="574" t="s">
        <v>41</v>
      </c>
      <c r="E757" s="187">
        <v>395.3</v>
      </c>
      <c r="F757" s="98">
        <v>407.93</v>
      </c>
      <c r="G757" s="98">
        <v>449.58</v>
      </c>
      <c r="H757" s="98">
        <v>453.21</v>
      </c>
      <c r="I757" s="100">
        <v>458.58</v>
      </c>
      <c r="J757" s="98">
        <v>302.45</v>
      </c>
      <c r="K757" s="98">
        <v>304.5</v>
      </c>
      <c r="L757" s="98">
        <v>338.69</v>
      </c>
      <c r="M757" s="98">
        <v>341.9</v>
      </c>
      <c r="N757" s="100">
        <v>376.03</v>
      </c>
      <c r="O757" s="587"/>
      <c r="P757" s="884"/>
      <c r="Q757" s="19"/>
      <c r="R757" s="13"/>
      <c r="S757" s="13"/>
      <c r="T757" s="13"/>
      <c r="U757" s="13"/>
      <c r="V757" s="13"/>
      <c r="W757" s="13"/>
      <c r="X757" s="13"/>
      <c r="Y757" s="13"/>
    </row>
    <row r="758" spans="1:25" ht="15" customHeight="1" x14ac:dyDescent="0.2">
      <c r="A758" s="13"/>
      <c r="B758" s="46"/>
      <c r="C758" s="568" t="s">
        <v>75</v>
      </c>
      <c r="D758" s="574" t="s">
        <v>41</v>
      </c>
      <c r="E758" s="187" t="s">
        <v>112</v>
      </c>
      <c r="F758" s="98" t="s">
        <v>112</v>
      </c>
      <c r="G758" s="98" t="s">
        <v>112</v>
      </c>
      <c r="H758" s="98" t="s">
        <v>2622</v>
      </c>
      <c r="I758" s="100" t="s">
        <v>2623</v>
      </c>
      <c r="J758" s="98" t="s">
        <v>112</v>
      </c>
      <c r="K758" s="98" t="s">
        <v>112</v>
      </c>
      <c r="L758" s="98" t="s">
        <v>112</v>
      </c>
      <c r="M758" s="98" t="s">
        <v>1642</v>
      </c>
      <c r="N758" s="100" t="s">
        <v>2622</v>
      </c>
      <c r="O758" s="587"/>
      <c r="P758" s="884"/>
      <c r="Q758" s="19"/>
      <c r="R758" s="13"/>
      <c r="S758" s="13"/>
      <c r="T758" s="13"/>
      <c r="U758" s="13"/>
      <c r="V758" s="13"/>
      <c r="W758" s="13"/>
      <c r="X758" s="13"/>
      <c r="Y758" s="13"/>
    </row>
    <row r="759" spans="1:25" ht="15" customHeight="1" x14ac:dyDescent="0.2">
      <c r="A759" s="13"/>
      <c r="B759" s="46"/>
      <c r="C759" s="568" t="s">
        <v>62</v>
      </c>
      <c r="D759" s="574" t="s">
        <v>41</v>
      </c>
      <c r="E759" s="187">
        <v>522.38</v>
      </c>
      <c r="F759" s="98">
        <v>513.83000000000004</v>
      </c>
      <c r="G759" s="98">
        <v>546.02</v>
      </c>
      <c r="H759" s="98">
        <v>526.16999999999996</v>
      </c>
      <c r="I759" s="100">
        <v>522.76</v>
      </c>
      <c r="J759" s="98">
        <v>304.69</v>
      </c>
      <c r="K759" s="98">
        <v>271.24</v>
      </c>
      <c r="L759" s="98">
        <v>282.13</v>
      </c>
      <c r="M759" s="98">
        <v>272.44</v>
      </c>
      <c r="N759" s="100">
        <v>293.89</v>
      </c>
      <c r="O759" s="587"/>
      <c r="P759" s="884"/>
      <c r="Q759" s="19"/>
      <c r="R759" s="13"/>
      <c r="S759" s="13"/>
      <c r="T759" s="13"/>
      <c r="U759" s="13"/>
      <c r="V759" s="13"/>
      <c r="W759" s="13"/>
      <c r="X759" s="13"/>
      <c r="Y759" s="13"/>
    </row>
    <row r="760" spans="1:25" ht="15" customHeight="1" x14ac:dyDescent="0.2">
      <c r="A760" s="13"/>
      <c r="B760" s="46"/>
      <c r="C760" s="2919" t="s">
        <v>85</v>
      </c>
      <c r="D760" s="2971"/>
      <c r="E760" s="519">
        <v>3302.6200000000003</v>
      </c>
      <c r="F760" s="520">
        <v>3302.8700000000003</v>
      </c>
      <c r="G760" s="520">
        <v>3526.7199999999993</v>
      </c>
      <c r="H760" s="520">
        <v>3556.88</v>
      </c>
      <c r="I760" s="521">
        <f>SUM(I751:I759)</f>
        <v>3662.26</v>
      </c>
      <c r="J760" s="520">
        <v>2408.42</v>
      </c>
      <c r="K760" s="520">
        <v>2400.79</v>
      </c>
      <c r="L760" s="520">
        <v>2536.8700000000003</v>
      </c>
      <c r="M760" s="520">
        <v>2586</v>
      </c>
      <c r="N760" s="521">
        <f>SUM(N751:N759)</f>
        <v>2820.78</v>
      </c>
      <c r="O760" s="587"/>
      <c r="P760" s="884"/>
      <c r="Q760" s="19"/>
      <c r="R760" s="13"/>
      <c r="S760" s="13"/>
      <c r="T760" s="13"/>
      <c r="U760" s="13"/>
      <c r="V760" s="13"/>
      <c r="W760" s="13"/>
      <c r="X760" s="13"/>
      <c r="Y760" s="13"/>
    </row>
    <row r="761" spans="1:25" ht="15" customHeight="1" x14ac:dyDescent="0.2">
      <c r="A761" s="13"/>
      <c r="B761" s="46"/>
      <c r="C761" s="568" t="s">
        <v>58</v>
      </c>
      <c r="D761" s="574" t="s">
        <v>55</v>
      </c>
      <c r="E761" s="187">
        <v>652.51</v>
      </c>
      <c r="F761" s="98">
        <v>659.91</v>
      </c>
      <c r="G761" s="98">
        <v>705.5</v>
      </c>
      <c r="H761" s="98">
        <v>796.19</v>
      </c>
      <c r="I761" s="100">
        <v>806.84</v>
      </c>
      <c r="J761" s="98">
        <v>544.30999999999995</v>
      </c>
      <c r="K761" s="98">
        <v>561.41</v>
      </c>
      <c r="L761" s="98">
        <v>599.92999999999995</v>
      </c>
      <c r="M761" s="98">
        <v>683.73</v>
      </c>
      <c r="N761" s="100">
        <v>707.87</v>
      </c>
      <c r="O761" s="587"/>
      <c r="P761" s="884"/>
      <c r="Q761" s="19"/>
      <c r="R761" s="13"/>
      <c r="S761" s="13"/>
      <c r="T761" s="13"/>
      <c r="U761" s="13"/>
      <c r="V761" s="13"/>
      <c r="W761" s="13"/>
      <c r="X761" s="13"/>
      <c r="Y761" s="13"/>
    </row>
    <row r="762" spans="1:25" ht="15" customHeight="1" x14ac:dyDescent="0.2">
      <c r="A762" s="13"/>
      <c r="B762" s="46"/>
      <c r="C762" s="568" t="s">
        <v>32</v>
      </c>
      <c r="D762" s="574" t="s">
        <v>55</v>
      </c>
      <c r="E762" s="187">
        <v>1176</v>
      </c>
      <c r="F762" s="98">
        <v>1192.58</v>
      </c>
      <c r="G762" s="98">
        <v>1242.51</v>
      </c>
      <c r="H762" s="98">
        <v>1189.57</v>
      </c>
      <c r="I762" s="100">
        <v>1248.98</v>
      </c>
      <c r="J762" s="98">
        <v>933</v>
      </c>
      <c r="K762" s="98">
        <v>952.6</v>
      </c>
      <c r="L762" s="98">
        <v>993.29</v>
      </c>
      <c r="M762" s="98">
        <v>961.7</v>
      </c>
      <c r="N762" s="100">
        <v>1051.7</v>
      </c>
      <c r="O762" s="587"/>
      <c r="P762" s="884"/>
      <c r="Q762" s="19"/>
      <c r="R762" s="13"/>
      <c r="S762" s="13"/>
      <c r="T762" s="13"/>
      <c r="U762" s="13"/>
      <c r="V762" s="13"/>
      <c r="W762" s="13"/>
      <c r="X762" s="13"/>
      <c r="Y762" s="13"/>
    </row>
    <row r="763" spans="1:25" ht="15" customHeight="1" x14ac:dyDescent="0.2">
      <c r="A763" s="13"/>
      <c r="B763" s="46"/>
      <c r="C763" s="568" t="s">
        <v>79</v>
      </c>
      <c r="D763" s="574" t="s">
        <v>55</v>
      </c>
      <c r="E763" s="187">
        <v>187.47</v>
      </c>
      <c r="F763" s="523">
        <v>190.19</v>
      </c>
      <c r="G763" s="523">
        <v>183.91</v>
      </c>
      <c r="H763" s="523">
        <v>214.6</v>
      </c>
      <c r="I763" s="100">
        <v>182.74</v>
      </c>
      <c r="J763" s="98">
        <v>142.97</v>
      </c>
      <c r="K763" s="523">
        <v>153.63999999999999</v>
      </c>
      <c r="L763" s="523">
        <v>135.6</v>
      </c>
      <c r="M763" s="523">
        <v>157.72999999999999</v>
      </c>
      <c r="N763" s="100">
        <v>162</v>
      </c>
      <c r="O763" s="587"/>
      <c r="P763" s="884"/>
      <c r="Q763" s="19"/>
      <c r="R763" s="13"/>
      <c r="S763" s="13"/>
      <c r="T763" s="13"/>
      <c r="U763" s="13"/>
      <c r="V763" s="13"/>
      <c r="W763" s="13"/>
      <c r="X763" s="13"/>
      <c r="Y763" s="13"/>
    </row>
    <row r="764" spans="1:25" ht="15" customHeight="1" x14ac:dyDescent="0.2">
      <c r="A764" s="13"/>
      <c r="B764" s="46"/>
      <c r="C764" s="568" t="s">
        <v>63</v>
      </c>
      <c r="D764" s="574" t="s">
        <v>55</v>
      </c>
      <c r="E764" s="187">
        <v>132.30000000000001</v>
      </c>
      <c r="F764" s="98">
        <v>142.28</v>
      </c>
      <c r="G764" s="98">
        <v>165.8</v>
      </c>
      <c r="H764" s="98">
        <v>188.29</v>
      </c>
      <c r="I764" s="100">
        <v>202.61</v>
      </c>
      <c r="J764" s="98">
        <v>30.96</v>
      </c>
      <c r="K764" s="98">
        <v>32.130000000000003</v>
      </c>
      <c r="L764" s="98">
        <v>24.07</v>
      </c>
      <c r="M764" s="98">
        <v>30.98</v>
      </c>
      <c r="N764" s="100">
        <v>65.22</v>
      </c>
      <c r="O764" s="587"/>
      <c r="P764" s="884"/>
      <c r="Q764" s="19"/>
      <c r="R764" s="13"/>
      <c r="S764" s="13"/>
      <c r="T764" s="13"/>
      <c r="U764" s="13"/>
      <c r="V764" s="13"/>
      <c r="W764" s="13"/>
      <c r="X764" s="13"/>
      <c r="Y764" s="13"/>
    </row>
    <row r="765" spans="1:25" ht="15" customHeight="1" x14ac:dyDescent="0.2">
      <c r="A765" s="13"/>
      <c r="B765" s="46"/>
      <c r="C765" s="568" t="s">
        <v>302</v>
      </c>
      <c r="D765" s="574" t="s">
        <v>55</v>
      </c>
      <c r="E765" s="187">
        <v>38.229999999999997</v>
      </c>
      <c r="F765" s="98">
        <v>42.76</v>
      </c>
      <c r="G765" s="98">
        <v>45.97</v>
      </c>
      <c r="H765" s="98">
        <v>47.29</v>
      </c>
      <c r="I765" s="100">
        <v>52.35</v>
      </c>
      <c r="J765" s="98">
        <v>32.08</v>
      </c>
      <c r="K765" s="98">
        <v>37.119999999999997</v>
      </c>
      <c r="L765" s="98">
        <v>41.19</v>
      </c>
      <c r="M765" s="98">
        <v>42.27</v>
      </c>
      <c r="N765" s="100">
        <v>47.54</v>
      </c>
      <c r="O765" s="587"/>
      <c r="P765" s="884"/>
      <c r="Q765" s="19"/>
      <c r="R765" s="13"/>
      <c r="S765" s="13"/>
      <c r="T765" s="13"/>
      <c r="U765" s="13"/>
      <c r="V765" s="13"/>
      <c r="W765" s="13"/>
      <c r="X765" s="13"/>
      <c r="Y765" s="13"/>
    </row>
    <row r="766" spans="1:25" ht="15" customHeight="1" x14ac:dyDescent="0.2">
      <c r="A766" s="13"/>
      <c r="B766" s="46"/>
      <c r="C766" s="568" t="s">
        <v>73</v>
      </c>
      <c r="D766" s="574" t="s">
        <v>55</v>
      </c>
      <c r="E766" s="187">
        <v>191.03</v>
      </c>
      <c r="F766" s="98">
        <v>190.19</v>
      </c>
      <c r="G766" s="98">
        <v>196.46</v>
      </c>
      <c r="H766" s="98">
        <v>188.71</v>
      </c>
      <c r="I766" s="100">
        <v>176.24</v>
      </c>
      <c r="J766" s="98">
        <v>144.94</v>
      </c>
      <c r="K766" s="98">
        <v>139.38</v>
      </c>
      <c r="L766" s="98">
        <v>143.1</v>
      </c>
      <c r="M766" s="98">
        <v>135.72</v>
      </c>
      <c r="N766" s="100">
        <v>133.69</v>
      </c>
      <c r="O766" s="587"/>
      <c r="P766" s="884"/>
      <c r="Q766" s="19"/>
      <c r="R766" s="13"/>
      <c r="S766" s="13"/>
      <c r="T766" s="13"/>
      <c r="U766" s="13"/>
      <c r="V766" s="13"/>
      <c r="W766" s="13"/>
      <c r="X766" s="13"/>
      <c r="Y766" s="13"/>
    </row>
    <row r="767" spans="1:25" ht="15" customHeight="1" x14ac:dyDescent="0.2">
      <c r="A767" s="13"/>
      <c r="B767" s="46"/>
      <c r="C767" s="568" t="s">
        <v>74</v>
      </c>
      <c r="D767" s="574" t="s">
        <v>55</v>
      </c>
      <c r="E767" s="187">
        <v>269.01</v>
      </c>
      <c r="F767" s="98">
        <v>271.41000000000003</v>
      </c>
      <c r="G767" s="98">
        <v>279.87</v>
      </c>
      <c r="H767" s="98">
        <v>272.60000000000002</v>
      </c>
      <c r="I767" s="100">
        <v>270.20999999999998</v>
      </c>
      <c r="J767" s="98">
        <v>180.72</v>
      </c>
      <c r="K767" s="98">
        <v>177.48</v>
      </c>
      <c r="L767" s="98">
        <v>181</v>
      </c>
      <c r="M767" s="98">
        <v>171.07</v>
      </c>
      <c r="N767" s="100">
        <v>200.64</v>
      </c>
      <c r="O767" s="587"/>
      <c r="P767" s="884"/>
      <c r="Q767" s="19"/>
      <c r="R767" s="13"/>
      <c r="S767" s="13"/>
      <c r="T767" s="13"/>
      <c r="U767" s="13"/>
      <c r="V767" s="13"/>
      <c r="W767" s="13"/>
      <c r="X767" s="13"/>
      <c r="Y767" s="13"/>
    </row>
    <row r="768" spans="1:25" ht="15" customHeight="1" x14ac:dyDescent="0.2">
      <c r="A768" s="13"/>
      <c r="B768" s="46"/>
      <c r="C768" s="568" t="s">
        <v>75</v>
      </c>
      <c r="D768" s="574" t="s">
        <v>55</v>
      </c>
      <c r="E768" s="187" t="s">
        <v>112</v>
      </c>
      <c r="F768" s="98" t="s">
        <v>112</v>
      </c>
      <c r="G768" s="98" t="s">
        <v>112</v>
      </c>
      <c r="H768" s="98" t="s">
        <v>2622</v>
      </c>
      <c r="I768" s="100" t="s">
        <v>2623</v>
      </c>
      <c r="J768" s="98" t="s">
        <v>112</v>
      </c>
      <c r="K768" s="98" t="s">
        <v>112</v>
      </c>
      <c r="L768" s="98" t="s">
        <v>112</v>
      </c>
      <c r="M768" s="98" t="s">
        <v>1642</v>
      </c>
      <c r="N768" s="100" t="s">
        <v>2622</v>
      </c>
      <c r="O768" s="587"/>
      <c r="P768" s="884"/>
      <c r="Q768" s="19"/>
      <c r="S768" s="13"/>
      <c r="T768" s="13"/>
      <c r="U768" s="13"/>
      <c r="V768" s="13"/>
      <c r="W768" s="13"/>
      <c r="X768" s="13"/>
      <c r="Y768" s="13"/>
    </row>
    <row r="769" spans="1:25" ht="15" customHeight="1" x14ac:dyDescent="0.2">
      <c r="A769" s="13"/>
      <c r="B769" s="46"/>
      <c r="C769" s="568" t="s">
        <v>62</v>
      </c>
      <c r="D769" s="574" t="s">
        <v>55</v>
      </c>
      <c r="E769" s="187">
        <v>632.62</v>
      </c>
      <c r="F769" s="98">
        <v>644.15</v>
      </c>
      <c r="G769" s="98">
        <v>663.72</v>
      </c>
      <c r="H769" s="98">
        <v>682.41</v>
      </c>
      <c r="I769" s="100">
        <v>710.07</v>
      </c>
      <c r="J769" s="98">
        <v>512.19000000000005</v>
      </c>
      <c r="K769" s="98">
        <v>517.66999999999996</v>
      </c>
      <c r="L769" s="98">
        <v>540.39</v>
      </c>
      <c r="M769" s="98">
        <v>567.24</v>
      </c>
      <c r="N769" s="100">
        <v>600.98</v>
      </c>
      <c r="O769" s="587"/>
      <c r="P769" s="884"/>
      <c r="Q769" s="19"/>
      <c r="R769" s="13"/>
      <c r="S769" s="13"/>
      <c r="T769" s="13"/>
      <c r="U769" s="13"/>
      <c r="V769" s="13"/>
      <c r="W769" s="13"/>
      <c r="X769" s="13"/>
      <c r="Y769" s="13"/>
    </row>
    <row r="770" spans="1:25" ht="15" customHeight="1" thickBot="1" x14ac:dyDescent="0.25">
      <c r="A770" s="13"/>
      <c r="B770" s="1868"/>
      <c r="C770" s="2968" t="s">
        <v>86</v>
      </c>
      <c r="D770" s="2969"/>
      <c r="E770" s="534">
        <v>3279.17</v>
      </c>
      <c r="F770" s="529">
        <v>3333.4700000000003</v>
      </c>
      <c r="G770" s="529">
        <v>3483.74</v>
      </c>
      <c r="H770" s="529">
        <v>3579.66</v>
      </c>
      <c r="I770" s="530">
        <f>SUM(I761:I769)</f>
        <v>3650.0400000000004</v>
      </c>
      <c r="J770" s="529">
        <v>2521.17</v>
      </c>
      <c r="K770" s="529">
        <v>2571.4300000000003</v>
      </c>
      <c r="L770" s="529">
        <v>2658.5699999999993</v>
      </c>
      <c r="M770" s="529">
        <v>2750.4400000000005</v>
      </c>
      <c r="N770" s="530">
        <f>SUM(N761:N769)</f>
        <v>2969.64</v>
      </c>
      <c r="O770" s="587"/>
      <c r="P770" s="884"/>
      <c r="Q770" s="19"/>
      <c r="R770" s="13"/>
      <c r="S770" s="13"/>
      <c r="T770" s="13"/>
      <c r="U770" s="13"/>
      <c r="V770" s="13"/>
      <c r="W770" s="13"/>
      <c r="X770" s="13"/>
      <c r="Y770" s="13"/>
    </row>
    <row r="771" spans="1:25" x14ac:dyDescent="0.2">
      <c r="A771" s="13"/>
      <c r="B771" s="1868"/>
      <c r="C771" s="543"/>
      <c r="D771" s="543"/>
      <c r="E771" s="1912"/>
      <c r="F771" s="1912"/>
      <c r="G771" s="1912"/>
      <c r="H771" s="1912"/>
      <c r="I771" s="1912"/>
      <c r="J771" s="1912"/>
      <c r="K771" s="1912"/>
      <c r="L771" s="1912"/>
      <c r="M771" s="543"/>
      <c r="N771" s="543"/>
      <c r="O771" s="587"/>
      <c r="P771" s="884"/>
      <c r="Q771" s="19"/>
      <c r="R771" s="13"/>
      <c r="S771" s="13"/>
      <c r="T771" s="13"/>
      <c r="U771" s="13"/>
      <c r="V771" s="13"/>
      <c r="W771" s="13"/>
      <c r="X771" s="13"/>
      <c r="Y771" s="13"/>
    </row>
    <row r="772" spans="1:25" ht="16" thickBot="1" x14ac:dyDescent="0.25">
      <c r="A772" s="13"/>
      <c r="B772" s="1904"/>
      <c r="C772" s="1913"/>
      <c r="D772" s="1905"/>
      <c r="E772" s="1914"/>
      <c r="F772" s="1914"/>
      <c r="G772" s="1914"/>
      <c r="H772" s="1914"/>
      <c r="I772" s="1914"/>
      <c r="J772" s="1914"/>
      <c r="K772" s="1914"/>
      <c r="L772" s="1914"/>
      <c r="M772" s="1905"/>
      <c r="N772" s="1905"/>
      <c r="O772" s="1905"/>
      <c r="P772" s="1906"/>
      <c r="Q772" s="19"/>
      <c r="R772" s="13"/>
      <c r="S772" s="13"/>
      <c r="T772" s="13"/>
      <c r="U772" s="13"/>
      <c r="V772" s="13"/>
      <c r="W772" s="13"/>
      <c r="X772" s="13"/>
      <c r="Y772" s="13"/>
    </row>
    <row r="773" spans="1:25" ht="16" thickTop="1" x14ac:dyDescent="0.2">
      <c r="A773" s="13"/>
      <c r="B773" s="1901"/>
      <c r="C773" s="1902"/>
      <c r="D773" s="1902"/>
      <c r="E773" s="1902"/>
      <c r="F773" s="1902"/>
      <c r="G773" s="1902"/>
      <c r="H773" s="1902"/>
      <c r="I773" s="1902"/>
      <c r="J773" s="1902"/>
      <c r="K773" s="1902"/>
      <c r="L773" s="1902"/>
      <c r="M773" s="1902"/>
      <c r="N773" s="1902"/>
      <c r="O773" s="587"/>
      <c r="P773" s="884"/>
      <c r="Q773" s="19"/>
      <c r="R773" s="13"/>
      <c r="S773" s="13"/>
      <c r="T773" s="13"/>
      <c r="U773" s="13"/>
      <c r="V773" s="13"/>
      <c r="W773" s="13"/>
      <c r="X773" s="13"/>
      <c r="Y773" s="13"/>
    </row>
    <row r="774" spans="1:25" x14ac:dyDescent="0.2">
      <c r="A774" s="13"/>
      <c r="B774" s="1868"/>
      <c r="C774" s="543"/>
      <c r="D774" s="543"/>
      <c r="E774" s="543"/>
      <c r="F774" s="543"/>
      <c r="G774" s="543"/>
      <c r="H774" s="543"/>
      <c r="I774" s="543"/>
      <c r="J774" s="543"/>
      <c r="K774" s="543"/>
      <c r="L774" s="543"/>
      <c r="M774" s="543"/>
      <c r="N774" s="543"/>
      <c r="O774" s="587"/>
      <c r="P774" s="884"/>
      <c r="Q774" s="19"/>
      <c r="R774" s="13"/>
      <c r="S774" s="13"/>
      <c r="T774" s="13"/>
      <c r="U774" s="13"/>
      <c r="V774" s="13"/>
      <c r="W774" s="13"/>
      <c r="X774" s="13"/>
      <c r="Y774" s="13"/>
    </row>
    <row r="775" spans="1:25" x14ac:dyDescent="0.2">
      <c r="A775" s="13"/>
      <c r="B775" s="1868"/>
      <c r="C775" s="543"/>
      <c r="D775" s="543"/>
      <c r="E775" s="543"/>
      <c r="F775" s="543"/>
      <c r="G775" s="543"/>
      <c r="H775" s="543"/>
      <c r="I775" s="543"/>
      <c r="J775" s="543"/>
      <c r="K775" s="543"/>
      <c r="L775" s="543"/>
      <c r="M775" s="543"/>
      <c r="N775" s="543"/>
      <c r="O775" s="587"/>
      <c r="P775" s="884"/>
      <c r="Q775" s="19"/>
      <c r="R775" s="13"/>
      <c r="S775" s="13"/>
      <c r="T775" s="13"/>
      <c r="U775" s="13"/>
      <c r="V775" s="13"/>
      <c r="W775" s="13"/>
      <c r="X775" s="13"/>
      <c r="Y775" s="13"/>
    </row>
    <row r="776" spans="1:25" ht="19" x14ac:dyDescent="0.2">
      <c r="A776" s="13"/>
      <c r="B776" s="1868"/>
      <c r="C776" s="543"/>
      <c r="D776" s="543"/>
      <c r="E776" s="543"/>
      <c r="F776" s="543"/>
      <c r="G776" s="544" t="s">
        <v>285</v>
      </c>
      <c r="H776" s="543"/>
      <c r="I776" s="543"/>
      <c r="J776" s="543"/>
      <c r="K776" s="543"/>
      <c r="L776" s="543"/>
      <c r="M776" s="543"/>
      <c r="N776" s="543"/>
      <c r="O776" s="587"/>
      <c r="P776" s="884"/>
      <c r="Q776" s="19"/>
      <c r="R776" s="13"/>
      <c r="S776" s="13"/>
      <c r="T776" s="13"/>
      <c r="U776" s="13"/>
      <c r="V776" s="13"/>
      <c r="W776" s="13"/>
      <c r="X776" s="13"/>
      <c r="Y776" s="13"/>
    </row>
    <row r="777" spans="1:25" ht="16" thickBot="1" x14ac:dyDescent="0.25">
      <c r="A777" s="13"/>
      <c r="B777" s="1868"/>
      <c r="C777" s="543"/>
      <c r="D777" s="543"/>
      <c r="E777" s="543"/>
      <c r="F777" s="543"/>
      <c r="G777" s="543"/>
      <c r="H777" s="543"/>
      <c r="I777" s="543"/>
      <c r="J777" s="543"/>
      <c r="K777" s="543"/>
      <c r="L777" s="543"/>
      <c r="M777" s="543"/>
      <c r="N777" s="543"/>
      <c r="O777" s="587"/>
      <c r="P777" s="884"/>
      <c r="Q777" s="19"/>
      <c r="R777" s="13"/>
      <c r="S777" s="13"/>
      <c r="T777" s="13"/>
      <c r="U777" s="13"/>
      <c r="V777" s="13"/>
      <c r="W777" s="13"/>
      <c r="X777" s="13"/>
      <c r="Y777" s="13"/>
    </row>
    <row r="778" spans="1:25" ht="15.75" customHeight="1" x14ac:dyDescent="0.2">
      <c r="A778" s="13"/>
      <c r="B778" s="1868"/>
      <c r="C778" s="2883" t="s">
        <v>61</v>
      </c>
      <c r="D778" s="3000" t="s">
        <v>31</v>
      </c>
      <c r="E778" s="3003" t="s">
        <v>348</v>
      </c>
      <c r="F778" s="3003"/>
      <c r="G778" s="3003"/>
      <c r="H778" s="3003"/>
      <c r="I778" s="3004"/>
      <c r="J778" s="3002" t="s">
        <v>71</v>
      </c>
      <c r="K778" s="3003"/>
      <c r="L778" s="3003"/>
      <c r="M778" s="3003"/>
      <c r="N778" s="3004"/>
      <c r="O778" s="587"/>
      <c r="P778" s="884"/>
      <c r="Q778" s="19"/>
      <c r="R778" s="13"/>
      <c r="S778" s="13"/>
      <c r="T778" s="13"/>
      <c r="U778" s="13"/>
      <c r="V778" s="13"/>
      <c r="W778" s="13"/>
      <c r="X778" s="13"/>
      <c r="Y778" s="13"/>
    </row>
    <row r="779" spans="1:25" x14ac:dyDescent="0.2">
      <c r="A779" s="13"/>
      <c r="B779" s="1868"/>
      <c r="C779" s="2984"/>
      <c r="D779" s="2986"/>
      <c r="E779" s="516" t="s">
        <v>1713</v>
      </c>
      <c r="F779" s="512" t="s">
        <v>1910</v>
      </c>
      <c r="G779" s="512" t="s">
        <v>1999</v>
      </c>
      <c r="H779" s="512" t="s">
        <v>2621</v>
      </c>
      <c r="I779" s="513" t="str">
        <f>I673</f>
        <v>Jun 15</v>
      </c>
      <c r="J779" s="512" t="s">
        <v>1713</v>
      </c>
      <c r="K779" s="512" t="s">
        <v>1910</v>
      </c>
      <c r="L779" s="512" t="s">
        <v>1999</v>
      </c>
      <c r="M779" s="512" t="s">
        <v>2621</v>
      </c>
      <c r="N779" s="513" t="str">
        <f>I673</f>
        <v>Jun 15</v>
      </c>
      <c r="O779" s="587"/>
      <c r="P779" s="884"/>
      <c r="Q779" s="19"/>
      <c r="R779" s="13"/>
      <c r="S779" s="13"/>
      <c r="T779" s="13"/>
      <c r="U779" s="13"/>
      <c r="V779" s="13"/>
      <c r="W779" s="13"/>
      <c r="X779" s="13"/>
      <c r="Y779" s="13"/>
    </row>
    <row r="780" spans="1:25" ht="15" customHeight="1" x14ac:dyDescent="0.2">
      <c r="A780" s="13"/>
      <c r="B780" s="1868"/>
      <c r="C780" s="568" t="s">
        <v>58</v>
      </c>
      <c r="D780" s="574" t="s">
        <v>42</v>
      </c>
      <c r="E780" s="187">
        <v>0</v>
      </c>
      <c r="F780" s="98">
        <v>0.04</v>
      </c>
      <c r="G780" s="98">
        <v>-0.63</v>
      </c>
      <c r="H780" s="98">
        <v>1.37</v>
      </c>
      <c r="I780" s="100">
        <v>0.86</v>
      </c>
      <c r="J780" s="98">
        <v>-4.5999999999999999E-2</v>
      </c>
      <c r="K780" s="98">
        <v>7.0000000000000001E-3</v>
      </c>
      <c r="L780" s="98">
        <v>-0.69</v>
      </c>
      <c r="M780" s="98">
        <v>2.5</v>
      </c>
      <c r="N780" s="100">
        <v>0.57999999999999996</v>
      </c>
      <c r="O780" s="587"/>
      <c r="P780" s="884"/>
      <c r="Q780" s="19"/>
      <c r="R780" s="13"/>
      <c r="S780" s="13"/>
      <c r="T780" s="13"/>
      <c r="U780" s="13"/>
      <c r="V780" s="13"/>
      <c r="W780" s="13"/>
      <c r="X780" s="13"/>
      <c r="Y780" s="13"/>
    </row>
    <row r="781" spans="1:25" ht="15" customHeight="1" x14ac:dyDescent="0.2">
      <c r="A781" s="13"/>
      <c r="B781" s="1868"/>
      <c r="C781" s="568" t="s">
        <v>32</v>
      </c>
      <c r="D781" s="574" t="s">
        <v>42</v>
      </c>
      <c r="E781" s="187">
        <v>304</v>
      </c>
      <c r="F781" s="98">
        <v>306.8</v>
      </c>
      <c r="G781" s="98">
        <v>318.56</v>
      </c>
      <c r="H781" s="98">
        <v>316.47000000000003</v>
      </c>
      <c r="I781" s="100">
        <v>324.89</v>
      </c>
      <c r="J781" s="98">
        <v>196</v>
      </c>
      <c r="K781" s="98">
        <v>191.64</v>
      </c>
      <c r="L781" s="98">
        <v>191.75</v>
      </c>
      <c r="M781" s="98">
        <v>185.38</v>
      </c>
      <c r="N781" s="100">
        <v>196.87</v>
      </c>
      <c r="O781" s="587"/>
      <c r="P781" s="884"/>
      <c r="Q781" s="19"/>
      <c r="R781" s="13"/>
      <c r="S781" s="13"/>
      <c r="T781" s="13"/>
      <c r="U781" s="13"/>
      <c r="V781" s="13"/>
      <c r="W781" s="13"/>
      <c r="X781" s="13"/>
      <c r="Y781" s="13"/>
    </row>
    <row r="782" spans="1:25" ht="15" customHeight="1" x14ac:dyDescent="0.2">
      <c r="A782" s="13"/>
      <c r="B782" s="46"/>
      <c r="C782" s="568" t="s">
        <v>79</v>
      </c>
      <c r="D782" s="574" t="s">
        <v>42</v>
      </c>
      <c r="E782" s="187">
        <v>259.44</v>
      </c>
      <c r="F782" s="523">
        <v>271.25</v>
      </c>
      <c r="G782" s="523">
        <v>284.79000000000002</v>
      </c>
      <c r="H782" s="523">
        <v>282.43</v>
      </c>
      <c r="I782" s="100">
        <v>239.79</v>
      </c>
      <c r="J782" s="98">
        <v>204.15</v>
      </c>
      <c r="K782" s="523">
        <v>234.29</v>
      </c>
      <c r="L782" s="523">
        <v>224.96</v>
      </c>
      <c r="M782" s="523">
        <v>220.16</v>
      </c>
      <c r="N782" s="100">
        <v>213.19</v>
      </c>
      <c r="O782" s="587"/>
      <c r="P782" s="884"/>
      <c r="Q782" s="19"/>
      <c r="R782" s="13"/>
      <c r="S782" s="13"/>
      <c r="T782" s="13"/>
      <c r="U782" s="13"/>
      <c r="V782" s="13"/>
      <c r="W782" s="13"/>
      <c r="X782" s="13"/>
      <c r="Y782" s="13"/>
    </row>
    <row r="783" spans="1:25" ht="15" customHeight="1" x14ac:dyDescent="0.2">
      <c r="A783" s="13"/>
      <c r="B783" s="46"/>
      <c r="C783" s="568" t="s">
        <v>63</v>
      </c>
      <c r="D783" s="574" t="s">
        <v>42</v>
      </c>
      <c r="E783" s="187">
        <v>704.93</v>
      </c>
      <c r="F783" s="98">
        <v>745.77</v>
      </c>
      <c r="G783" s="98">
        <v>798.24</v>
      </c>
      <c r="H783" s="98">
        <v>833.97</v>
      </c>
      <c r="I783" s="100">
        <v>887.87</v>
      </c>
      <c r="J783" s="98">
        <v>601.79999999999995</v>
      </c>
      <c r="K783" s="98">
        <v>642.03</v>
      </c>
      <c r="L783" s="98">
        <v>693.89</v>
      </c>
      <c r="M783" s="98">
        <v>738.35</v>
      </c>
      <c r="N783" s="100">
        <v>808.3</v>
      </c>
      <c r="O783" s="587"/>
      <c r="P783" s="884"/>
      <c r="Q783" s="19"/>
      <c r="R783" s="13"/>
      <c r="S783" s="13"/>
      <c r="T783" s="13"/>
      <c r="U783" s="13"/>
      <c r="V783" s="13"/>
      <c r="W783" s="13"/>
      <c r="X783" s="13"/>
      <c r="Y783" s="13"/>
    </row>
    <row r="784" spans="1:25" ht="15" customHeight="1" x14ac:dyDescent="0.2">
      <c r="A784" s="13"/>
      <c r="B784" s="46"/>
      <c r="C784" s="568" t="s">
        <v>302</v>
      </c>
      <c r="D784" s="574" t="s">
        <v>42</v>
      </c>
      <c r="E784" s="187">
        <v>16.489999999999998</v>
      </c>
      <c r="F784" s="98">
        <v>17.37</v>
      </c>
      <c r="G784" s="98">
        <v>18.71</v>
      </c>
      <c r="H784" s="98">
        <v>20.25</v>
      </c>
      <c r="I784" s="100">
        <v>23.14</v>
      </c>
      <c r="J784" s="98">
        <v>14.05</v>
      </c>
      <c r="K784" s="98">
        <v>15.17</v>
      </c>
      <c r="L784" s="98">
        <v>17</v>
      </c>
      <c r="M784" s="98">
        <v>18.329999999999998</v>
      </c>
      <c r="N784" s="100">
        <v>21.67</v>
      </c>
      <c r="O784" s="587"/>
      <c r="P784" s="884"/>
      <c r="Q784" s="19"/>
      <c r="R784" s="13"/>
      <c r="S784" s="13"/>
      <c r="T784" s="13"/>
      <c r="U784" s="13"/>
      <c r="V784" s="13"/>
      <c r="W784" s="13"/>
      <c r="X784" s="13"/>
      <c r="Y784" s="13"/>
    </row>
    <row r="785" spans="1:25" ht="15" customHeight="1" x14ac:dyDescent="0.2">
      <c r="A785" s="13"/>
      <c r="B785" s="46"/>
      <c r="C785" s="568" t="s">
        <v>73</v>
      </c>
      <c r="D785" s="574" t="s">
        <v>42</v>
      </c>
      <c r="E785" s="187">
        <v>50.22</v>
      </c>
      <c r="F785" s="98">
        <v>50.09</v>
      </c>
      <c r="G785" s="98">
        <v>50.48</v>
      </c>
      <c r="H785" s="98">
        <v>49.39</v>
      </c>
      <c r="I785" s="100">
        <v>48.09</v>
      </c>
      <c r="J785" s="98">
        <v>39.630000000000003</v>
      </c>
      <c r="K785" s="98">
        <v>37.26</v>
      </c>
      <c r="L785" s="98">
        <v>35.94</v>
      </c>
      <c r="M785" s="98">
        <v>31.55</v>
      </c>
      <c r="N785" s="100">
        <v>30.7</v>
      </c>
      <c r="O785" s="587"/>
      <c r="P785" s="884"/>
      <c r="Q785" s="19"/>
      <c r="R785" s="13"/>
      <c r="S785" s="13"/>
      <c r="T785" s="13"/>
      <c r="U785" s="13"/>
      <c r="V785" s="13"/>
      <c r="W785" s="13"/>
      <c r="X785" s="13"/>
      <c r="Y785" s="13"/>
    </row>
    <row r="786" spans="1:25" ht="15" customHeight="1" x14ac:dyDescent="0.2">
      <c r="A786" s="13"/>
      <c r="B786" s="46"/>
      <c r="C786" s="568" t="s">
        <v>74</v>
      </c>
      <c r="D786" s="574" t="s">
        <v>42</v>
      </c>
      <c r="E786" s="187">
        <v>92.59</v>
      </c>
      <c r="F786" s="98">
        <v>94.77</v>
      </c>
      <c r="G786" s="98">
        <v>99.6</v>
      </c>
      <c r="H786" s="98">
        <v>103.93</v>
      </c>
      <c r="I786" s="100">
        <v>97.62</v>
      </c>
      <c r="J786" s="98">
        <v>61.47</v>
      </c>
      <c r="K786" s="98">
        <v>63.08</v>
      </c>
      <c r="L786" s="98">
        <v>67.03</v>
      </c>
      <c r="M786" s="98">
        <v>68.239999999999995</v>
      </c>
      <c r="N786" s="100">
        <v>72.17</v>
      </c>
      <c r="O786" s="587"/>
      <c r="P786" s="884"/>
      <c r="Q786" s="19"/>
      <c r="R786" s="13"/>
      <c r="S786" s="13"/>
      <c r="T786" s="13"/>
      <c r="U786" s="13"/>
      <c r="V786" s="13"/>
      <c r="W786" s="13"/>
      <c r="X786" s="13"/>
      <c r="Y786" s="13"/>
    </row>
    <row r="787" spans="1:25" ht="15" customHeight="1" x14ac:dyDescent="0.2">
      <c r="A787" s="13"/>
      <c r="B787" s="46"/>
      <c r="C787" s="568" t="s">
        <v>75</v>
      </c>
      <c r="D787" s="574" t="s">
        <v>42</v>
      </c>
      <c r="E787" s="187" t="s">
        <v>112</v>
      </c>
      <c r="F787" s="98" t="s">
        <v>112</v>
      </c>
      <c r="G787" s="98" t="s">
        <v>112</v>
      </c>
      <c r="H787" s="98" t="s">
        <v>2622</v>
      </c>
      <c r="I787" s="100" t="s">
        <v>2623</v>
      </c>
      <c r="J787" s="98" t="s">
        <v>112</v>
      </c>
      <c r="K787" s="98" t="s">
        <v>112</v>
      </c>
      <c r="L787" s="98" t="s">
        <v>112</v>
      </c>
      <c r="M787" s="98" t="s">
        <v>1642</v>
      </c>
      <c r="N787" s="100" t="s">
        <v>2622</v>
      </c>
      <c r="O787" s="587"/>
      <c r="P787" s="884"/>
      <c r="Q787" s="19"/>
      <c r="S787" s="13"/>
      <c r="T787" s="13"/>
      <c r="U787" s="13"/>
      <c r="V787" s="13"/>
      <c r="W787" s="13"/>
      <c r="X787" s="13"/>
      <c r="Y787" s="13"/>
    </row>
    <row r="788" spans="1:25" ht="15" customHeight="1" x14ac:dyDescent="0.2">
      <c r="A788" s="13"/>
      <c r="B788" s="46"/>
      <c r="C788" s="568" t="s">
        <v>62</v>
      </c>
      <c r="D788" s="574" t="s">
        <v>42</v>
      </c>
      <c r="E788" s="187">
        <v>450.77</v>
      </c>
      <c r="F788" s="98">
        <v>467.67</v>
      </c>
      <c r="G788" s="98">
        <v>489.79</v>
      </c>
      <c r="H788" s="98">
        <v>494.86</v>
      </c>
      <c r="I788" s="100">
        <v>513.14</v>
      </c>
      <c r="J788" s="98">
        <v>324.44</v>
      </c>
      <c r="K788" s="98">
        <v>335.85</v>
      </c>
      <c r="L788" s="98">
        <v>342.55</v>
      </c>
      <c r="M788" s="98">
        <v>352.28</v>
      </c>
      <c r="N788" s="100">
        <v>387.35</v>
      </c>
      <c r="O788" s="587"/>
      <c r="P788" s="884"/>
      <c r="Q788" s="19"/>
      <c r="R788" s="13"/>
      <c r="S788" s="13"/>
      <c r="T788" s="13"/>
      <c r="U788" s="13"/>
      <c r="V788" s="13"/>
      <c r="W788" s="13"/>
      <c r="X788" s="13"/>
      <c r="Y788" s="13"/>
    </row>
    <row r="789" spans="1:25" ht="15" customHeight="1" x14ac:dyDescent="0.2">
      <c r="A789" s="13"/>
      <c r="B789" s="46"/>
      <c r="C789" s="2919" t="s">
        <v>87</v>
      </c>
      <c r="D789" s="2970"/>
      <c r="E789" s="519">
        <v>1878.4399999999998</v>
      </c>
      <c r="F789" s="520">
        <v>1953.76</v>
      </c>
      <c r="G789" s="520">
        <v>2059.54</v>
      </c>
      <c r="H789" s="520">
        <v>2102.67</v>
      </c>
      <c r="I789" s="521">
        <f>SUM(I780:I788)</f>
        <v>2135.3999999999996</v>
      </c>
      <c r="J789" s="520">
        <v>1441.4940000000001</v>
      </c>
      <c r="K789" s="520">
        <v>1519.3270000000002</v>
      </c>
      <c r="L789" s="520">
        <v>1572.4299999999998</v>
      </c>
      <c r="M789" s="520">
        <v>1616.7899999999997</v>
      </c>
      <c r="N789" s="521">
        <f>SUM(N780:N788)</f>
        <v>1730.8300000000004</v>
      </c>
      <c r="O789" s="587"/>
      <c r="P789" s="884"/>
      <c r="Q789" s="19"/>
      <c r="R789" s="13"/>
      <c r="S789" s="13"/>
      <c r="T789" s="13"/>
      <c r="U789" s="13"/>
      <c r="V789" s="13"/>
      <c r="W789" s="13"/>
      <c r="X789" s="13"/>
      <c r="Y789" s="13"/>
    </row>
    <row r="790" spans="1:25" ht="15" customHeight="1" x14ac:dyDescent="0.2">
      <c r="A790" s="13"/>
      <c r="B790" s="46"/>
      <c r="C790" s="568" t="s">
        <v>58</v>
      </c>
      <c r="D790" s="574" t="s">
        <v>48</v>
      </c>
      <c r="E790" s="187">
        <v>25.53</v>
      </c>
      <c r="F790" s="98">
        <v>27.35</v>
      </c>
      <c r="G790" s="98">
        <v>28.06</v>
      </c>
      <c r="H790" s="98">
        <v>25.28</v>
      </c>
      <c r="I790" s="100">
        <v>26.73</v>
      </c>
      <c r="J790" s="98">
        <v>15.59</v>
      </c>
      <c r="K790" s="98">
        <v>16.43</v>
      </c>
      <c r="L790" s="98">
        <v>15.78</v>
      </c>
      <c r="M790" s="98">
        <v>24.32</v>
      </c>
      <c r="N790" s="100">
        <v>12.49</v>
      </c>
      <c r="O790" s="587"/>
      <c r="P790" s="884"/>
      <c r="Q790" s="19"/>
      <c r="R790" s="13"/>
      <c r="S790" s="13"/>
      <c r="T790" s="13"/>
      <c r="U790" s="13"/>
      <c r="V790" s="13"/>
      <c r="W790" s="13"/>
      <c r="X790" s="13"/>
      <c r="Y790" s="13"/>
    </row>
    <row r="791" spans="1:25" ht="15" customHeight="1" x14ac:dyDescent="0.2">
      <c r="A791" s="13"/>
      <c r="B791" s="46"/>
      <c r="C791" s="568" t="s">
        <v>32</v>
      </c>
      <c r="D791" s="574" t="s">
        <v>48</v>
      </c>
      <c r="E791" s="187">
        <v>570</v>
      </c>
      <c r="F791" s="98">
        <v>562.87</v>
      </c>
      <c r="G791" s="98">
        <v>589.57000000000005</v>
      </c>
      <c r="H791" s="98">
        <v>588.4</v>
      </c>
      <c r="I791" s="100">
        <v>602.22</v>
      </c>
      <c r="J791" s="98">
        <v>402</v>
      </c>
      <c r="K791" s="98">
        <v>398.56</v>
      </c>
      <c r="L791" s="98">
        <v>397.4</v>
      </c>
      <c r="M791" s="98">
        <v>401.98</v>
      </c>
      <c r="N791" s="100">
        <v>424.14</v>
      </c>
      <c r="O791" s="587"/>
      <c r="P791" s="884"/>
      <c r="Q791" s="19"/>
      <c r="R791" s="13"/>
      <c r="S791" s="13"/>
      <c r="T791" s="13"/>
      <c r="U791" s="13"/>
      <c r="V791" s="13"/>
      <c r="W791" s="13"/>
      <c r="X791" s="13"/>
      <c r="Y791" s="13"/>
    </row>
    <row r="792" spans="1:25" ht="15" customHeight="1" x14ac:dyDescent="0.2">
      <c r="A792" s="13"/>
      <c r="B792" s="46"/>
      <c r="C792" s="568" t="s">
        <v>79</v>
      </c>
      <c r="D792" s="574" t="s">
        <v>48</v>
      </c>
      <c r="E792" s="187">
        <v>101.34</v>
      </c>
      <c r="F792" s="523">
        <v>113.3</v>
      </c>
      <c r="G792" s="523">
        <v>108.99</v>
      </c>
      <c r="H792" s="523">
        <v>105.33</v>
      </c>
      <c r="I792" s="100">
        <v>100.57</v>
      </c>
      <c r="J792" s="98">
        <v>73.819999999999993</v>
      </c>
      <c r="K792" s="523">
        <v>85.36</v>
      </c>
      <c r="L792" s="523">
        <v>82.87</v>
      </c>
      <c r="M792" s="523">
        <v>77.78</v>
      </c>
      <c r="N792" s="100">
        <v>82.46</v>
      </c>
      <c r="O792" s="587"/>
      <c r="P792" s="884"/>
      <c r="Q792" s="19"/>
      <c r="R792" s="13"/>
      <c r="S792" s="13"/>
      <c r="T792" s="13"/>
      <c r="U792" s="13"/>
      <c r="V792" s="13"/>
      <c r="W792" s="13"/>
      <c r="X792" s="13"/>
      <c r="Y792" s="13"/>
    </row>
    <row r="793" spans="1:25" ht="15" customHeight="1" x14ac:dyDescent="0.2">
      <c r="A793" s="13"/>
      <c r="B793" s="46"/>
      <c r="C793" s="568" t="s">
        <v>88</v>
      </c>
      <c r="D793" s="574" t="s">
        <v>48</v>
      </c>
      <c r="E793" s="187">
        <v>366.06</v>
      </c>
      <c r="F793" s="98">
        <v>378.07</v>
      </c>
      <c r="G793" s="98">
        <v>409.58</v>
      </c>
      <c r="H793" s="98">
        <v>431.23</v>
      </c>
      <c r="I793" s="100">
        <v>455.81</v>
      </c>
      <c r="J793" s="98">
        <v>277.02</v>
      </c>
      <c r="K793" s="98">
        <v>294.36</v>
      </c>
      <c r="L793" s="98">
        <v>322.79000000000002</v>
      </c>
      <c r="M793" s="98">
        <v>350.01</v>
      </c>
      <c r="N793" s="100">
        <v>383.33</v>
      </c>
      <c r="O793" s="587"/>
      <c r="P793" s="884"/>
      <c r="Q793" s="19"/>
      <c r="R793" s="13"/>
      <c r="S793" s="13"/>
      <c r="T793" s="13"/>
      <c r="U793" s="13"/>
      <c r="V793" s="13"/>
      <c r="W793" s="13"/>
      <c r="X793" s="13"/>
      <c r="Y793" s="13"/>
    </row>
    <row r="794" spans="1:25" ht="15" customHeight="1" x14ac:dyDescent="0.2">
      <c r="A794" s="13"/>
      <c r="B794" s="46"/>
      <c r="C794" s="568" t="s">
        <v>302</v>
      </c>
      <c r="D794" s="574" t="s">
        <v>48</v>
      </c>
      <c r="E794" s="187" t="s">
        <v>112</v>
      </c>
      <c r="F794" s="98" t="s">
        <v>112</v>
      </c>
      <c r="G794" s="98" t="s">
        <v>112</v>
      </c>
      <c r="H794" s="98" t="s">
        <v>2622</v>
      </c>
      <c r="I794" s="100" t="s">
        <v>2623</v>
      </c>
      <c r="J794" s="98" t="s">
        <v>112</v>
      </c>
      <c r="K794" s="98" t="s">
        <v>112</v>
      </c>
      <c r="L794" s="98" t="s">
        <v>112</v>
      </c>
      <c r="M794" s="98" t="s">
        <v>1642</v>
      </c>
      <c r="N794" s="100" t="s">
        <v>2622</v>
      </c>
      <c r="O794" s="587"/>
      <c r="P794" s="884"/>
      <c r="Q794" s="19"/>
      <c r="R794" s="13"/>
      <c r="S794" s="13"/>
      <c r="T794" s="13"/>
      <c r="U794" s="13"/>
      <c r="V794" s="13"/>
      <c r="W794" s="13"/>
      <c r="X794" s="13"/>
      <c r="Y794" s="13"/>
    </row>
    <row r="795" spans="1:25" ht="15" customHeight="1" x14ac:dyDescent="0.2">
      <c r="A795" s="13"/>
      <c r="B795" s="46"/>
      <c r="C795" s="568" t="s">
        <v>362</v>
      </c>
      <c r="D795" s="574" t="s">
        <v>48</v>
      </c>
      <c r="E795" s="187">
        <v>79.55</v>
      </c>
      <c r="F795" s="98">
        <v>86.45</v>
      </c>
      <c r="G795" s="98">
        <v>90.99</v>
      </c>
      <c r="H795" s="98">
        <v>96.57</v>
      </c>
      <c r="I795" s="100">
        <v>82.35</v>
      </c>
      <c r="J795" s="98">
        <v>25.25</v>
      </c>
      <c r="K795" s="98">
        <v>25.27</v>
      </c>
      <c r="L795" s="98">
        <v>36.29</v>
      </c>
      <c r="M795" s="98">
        <v>6.11</v>
      </c>
      <c r="N795" s="100">
        <v>12.57</v>
      </c>
      <c r="O795" s="587"/>
      <c r="P795" s="884"/>
      <c r="Q795" s="19"/>
      <c r="R795" s="13"/>
      <c r="S795" s="13"/>
      <c r="T795" s="13"/>
      <c r="U795" s="13"/>
      <c r="V795" s="13"/>
      <c r="W795" s="13"/>
      <c r="X795" s="13"/>
      <c r="Y795" s="13"/>
    </row>
    <row r="796" spans="1:25" ht="15" customHeight="1" x14ac:dyDescent="0.2">
      <c r="A796" s="13"/>
      <c r="B796" s="46"/>
      <c r="C796" s="568" t="s">
        <v>73</v>
      </c>
      <c r="D796" s="574" t="s">
        <v>48</v>
      </c>
      <c r="E796" s="187">
        <v>74.150000000000006</v>
      </c>
      <c r="F796" s="98">
        <v>74.72</v>
      </c>
      <c r="G796" s="98">
        <v>72.44</v>
      </c>
      <c r="H796" s="98">
        <v>70.650000000000006</v>
      </c>
      <c r="I796" s="100">
        <v>68.72</v>
      </c>
      <c r="J796" s="98">
        <v>41.59</v>
      </c>
      <c r="K796" s="98">
        <v>37.15</v>
      </c>
      <c r="L796" s="98">
        <v>40.22</v>
      </c>
      <c r="M796" s="98">
        <v>40.15</v>
      </c>
      <c r="N796" s="100">
        <v>40.020000000000003</v>
      </c>
      <c r="O796" s="587"/>
      <c r="P796" s="884"/>
      <c r="Q796" s="19"/>
      <c r="R796" s="13"/>
      <c r="S796" s="13"/>
      <c r="T796" s="13"/>
      <c r="U796" s="13"/>
      <c r="V796" s="13"/>
      <c r="W796" s="13"/>
      <c r="X796" s="13"/>
      <c r="Y796" s="13"/>
    </row>
    <row r="797" spans="1:25" ht="15" customHeight="1" x14ac:dyDescent="0.2">
      <c r="A797" s="13"/>
      <c r="B797" s="46"/>
      <c r="C797" s="568" t="s">
        <v>74</v>
      </c>
      <c r="D797" s="574" t="s">
        <v>48</v>
      </c>
      <c r="E797" s="187">
        <v>119.95</v>
      </c>
      <c r="F797" s="98">
        <v>118.27</v>
      </c>
      <c r="G797" s="98">
        <v>127.91</v>
      </c>
      <c r="H797" s="98">
        <v>133.66999999999999</v>
      </c>
      <c r="I797" s="100">
        <v>124.04</v>
      </c>
      <c r="J797" s="98">
        <v>79.92</v>
      </c>
      <c r="K797" s="98">
        <v>76.34</v>
      </c>
      <c r="L797" s="98">
        <v>86.67</v>
      </c>
      <c r="M797" s="98">
        <v>90.24</v>
      </c>
      <c r="N797" s="100">
        <v>93.62</v>
      </c>
      <c r="O797" s="587"/>
      <c r="P797" s="884"/>
      <c r="Q797" s="19"/>
      <c r="R797" s="13"/>
      <c r="S797" s="13"/>
      <c r="T797" s="13"/>
      <c r="U797" s="13"/>
      <c r="V797" s="13"/>
      <c r="W797" s="13"/>
      <c r="X797" s="13"/>
      <c r="Y797" s="13"/>
    </row>
    <row r="798" spans="1:25" ht="15" customHeight="1" x14ac:dyDescent="0.2">
      <c r="A798" s="13"/>
      <c r="B798" s="46"/>
      <c r="C798" s="568" t="s">
        <v>62</v>
      </c>
      <c r="D798" s="574" t="s">
        <v>48</v>
      </c>
      <c r="E798" s="187">
        <v>305.52999999999997</v>
      </c>
      <c r="F798" s="98">
        <v>309.25</v>
      </c>
      <c r="G798" s="98">
        <v>315.55</v>
      </c>
      <c r="H798" s="98">
        <v>313.91000000000003</v>
      </c>
      <c r="I798" s="100">
        <v>316.45</v>
      </c>
      <c r="J798" s="98">
        <v>200.01</v>
      </c>
      <c r="K798" s="98">
        <v>195.72</v>
      </c>
      <c r="L798" s="98">
        <v>195.5</v>
      </c>
      <c r="M798" s="98">
        <v>193.28</v>
      </c>
      <c r="N798" s="100">
        <v>216.17</v>
      </c>
      <c r="O798" s="587"/>
      <c r="P798" s="884"/>
      <c r="Q798" s="19"/>
      <c r="R798" s="13"/>
      <c r="S798" s="13"/>
      <c r="T798" s="13"/>
      <c r="U798" s="13"/>
      <c r="V798" s="13"/>
      <c r="W798" s="13"/>
      <c r="X798" s="13"/>
      <c r="Y798" s="13"/>
    </row>
    <row r="799" spans="1:25" ht="15" customHeight="1" x14ac:dyDescent="0.2">
      <c r="A799" s="13"/>
      <c r="B799" s="46"/>
      <c r="C799" s="2919" t="s">
        <v>89</v>
      </c>
      <c r="D799" s="2971"/>
      <c r="E799" s="519">
        <v>1642.1100000000001</v>
      </c>
      <c r="F799" s="520">
        <v>1670.28</v>
      </c>
      <c r="G799" s="520">
        <v>1743.0900000000001</v>
      </c>
      <c r="H799" s="520">
        <v>1765.0400000000002</v>
      </c>
      <c r="I799" s="521">
        <f>SUM(I790:I798)</f>
        <v>1776.8899999999999</v>
      </c>
      <c r="J799" s="520">
        <v>1115.1999999999998</v>
      </c>
      <c r="K799" s="520">
        <v>1129.19</v>
      </c>
      <c r="L799" s="520">
        <v>1177.52</v>
      </c>
      <c r="M799" s="520">
        <v>1183.8700000000001</v>
      </c>
      <c r="N799" s="521">
        <f>SUM(N790:N798)</f>
        <v>1264.8000000000002</v>
      </c>
      <c r="O799" s="587"/>
      <c r="P799" s="884"/>
      <c r="Q799" s="19"/>
      <c r="R799" s="13"/>
      <c r="S799" s="13"/>
      <c r="T799" s="13"/>
      <c r="U799" s="13"/>
      <c r="V799" s="13"/>
      <c r="W799" s="13"/>
      <c r="X799" s="13"/>
      <c r="Y799" s="13"/>
    </row>
    <row r="800" spans="1:25" ht="15" customHeight="1" x14ac:dyDescent="0.2">
      <c r="A800" s="13"/>
      <c r="B800" s="46"/>
      <c r="C800" s="568" t="s">
        <v>58</v>
      </c>
      <c r="D800" s="574" t="s">
        <v>39</v>
      </c>
      <c r="E800" s="187">
        <v>0.03</v>
      </c>
      <c r="F800" s="98">
        <v>0.312</v>
      </c>
      <c r="G800" s="98">
        <v>-0.04</v>
      </c>
      <c r="H800" s="98">
        <v>0.01</v>
      </c>
      <c r="I800" s="100">
        <v>-0.02</v>
      </c>
      <c r="J800" s="98">
        <v>-0.04</v>
      </c>
      <c r="K800" s="98">
        <v>0.27800000000000002</v>
      </c>
      <c r="L800" s="98">
        <v>-7.0000000000000007E-2</v>
      </c>
      <c r="M800" s="98">
        <v>4.8600000000000003</v>
      </c>
      <c r="N800" s="100">
        <v>-0.06</v>
      </c>
      <c r="O800" s="587"/>
      <c r="P800" s="884"/>
      <c r="Q800" s="19"/>
      <c r="R800" s="13"/>
      <c r="S800" s="13"/>
      <c r="T800" s="13"/>
      <c r="U800" s="13"/>
      <c r="V800" s="13"/>
      <c r="W800" s="13"/>
      <c r="X800" s="13"/>
      <c r="Y800" s="13"/>
    </row>
    <row r="801" spans="1:25" ht="15" customHeight="1" x14ac:dyDescent="0.2">
      <c r="A801" s="13"/>
      <c r="B801" s="46"/>
      <c r="C801" s="568" t="s">
        <v>32</v>
      </c>
      <c r="D801" s="574" t="s">
        <v>39</v>
      </c>
      <c r="E801" s="187">
        <v>162</v>
      </c>
      <c r="F801" s="98">
        <v>150.41</v>
      </c>
      <c r="G801" s="98">
        <v>163.92</v>
      </c>
      <c r="H801" s="98">
        <v>158.15</v>
      </c>
      <c r="I801" s="100">
        <v>167.67</v>
      </c>
      <c r="J801" s="98">
        <v>81</v>
      </c>
      <c r="K801" s="98">
        <v>73.36</v>
      </c>
      <c r="L801" s="98">
        <v>77.44</v>
      </c>
      <c r="M801" s="98">
        <v>72.66</v>
      </c>
      <c r="N801" s="100">
        <v>85.04</v>
      </c>
      <c r="O801" s="587"/>
      <c r="P801" s="884"/>
      <c r="Q801" s="19"/>
      <c r="R801" s="13"/>
      <c r="S801" s="13"/>
      <c r="T801" s="13"/>
      <c r="U801" s="13"/>
      <c r="V801" s="13"/>
      <c r="W801" s="13"/>
      <c r="X801" s="13"/>
      <c r="Y801" s="13"/>
    </row>
    <row r="802" spans="1:25" ht="15" customHeight="1" x14ac:dyDescent="0.2">
      <c r="A802" s="13"/>
      <c r="B802" s="46"/>
      <c r="C802" s="568" t="s">
        <v>79</v>
      </c>
      <c r="D802" s="574" t="s">
        <v>39</v>
      </c>
      <c r="E802" s="187">
        <v>76.5</v>
      </c>
      <c r="F802" s="523">
        <v>73.92</v>
      </c>
      <c r="G802" s="523">
        <v>74.58</v>
      </c>
      <c r="H802" s="523">
        <v>76.02</v>
      </c>
      <c r="I802" s="100">
        <v>74.900000000000006</v>
      </c>
      <c r="J802" s="98">
        <v>66.709999999999994</v>
      </c>
      <c r="K802" s="523">
        <v>59.27</v>
      </c>
      <c r="L802" s="523">
        <v>60.14</v>
      </c>
      <c r="M802" s="98">
        <v>57.52</v>
      </c>
      <c r="N802" s="100">
        <v>68.11</v>
      </c>
      <c r="O802" s="587"/>
      <c r="P802" s="884"/>
      <c r="Q802" s="19"/>
      <c r="R802" s="13"/>
      <c r="S802" s="13"/>
      <c r="T802" s="13"/>
      <c r="U802" s="13"/>
      <c r="V802" s="13"/>
      <c r="W802" s="13"/>
      <c r="X802" s="13"/>
      <c r="Y802" s="13"/>
    </row>
    <row r="803" spans="1:25" ht="15" customHeight="1" x14ac:dyDescent="0.2">
      <c r="A803" s="13"/>
      <c r="B803" s="46"/>
      <c r="C803" s="568" t="s">
        <v>63</v>
      </c>
      <c r="D803" s="574" t="s">
        <v>39</v>
      </c>
      <c r="E803" s="187">
        <v>260.39999999999998</v>
      </c>
      <c r="F803" s="98">
        <v>257.32</v>
      </c>
      <c r="G803" s="98">
        <v>269.31</v>
      </c>
      <c r="H803" s="98">
        <v>268.92</v>
      </c>
      <c r="I803" s="100">
        <v>279.70999999999998</v>
      </c>
      <c r="J803" s="98">
        <v>165.26</v>
      </c>
      <c r="K803" s="98">
        <v>165.99</v>
      </c>
      <c r="L803" s="98">
        <v>176.82</v>
      </c>
      <c r="M803" s="98">
        <v>181.4</v>
      </c>
      <c r="N803" s="100">
        <v>200.57</v>
      </c>
      <c r="O803" s="587"/>
      <c r="P803" s="884"/>
      <c r="Q803" s="19"/>
      <c r="R803" s="13"/>
      <c r="S803" s="13"/>
      <c r="T803" s="13"/>
      <c r="U803" s="13"/>
      <c r="V803" s="13"/>
      <c r="W803" s="13"/>
      <c r="X803" s="13"/>
      <c r="Y803" s="13"/>
    </row>
    <row r="804" spans="1:25" ht="15" customHeight="1" x14ac:dyDescent="0.2">
      <c r="A804" s="13"/>
      <c r="B804" s="46"/>
      <c r="C804" s="568" t="s">
        <v>302</v>
      </c>
      <c r="D804" s="574" t="s">
        <v>39</v>
      </c>
      <c r="E804" s="187" t="s">
        <v>112</v>
      </c>
      <c r="F804" s="98" t="s">
        <v>112</v>
      </c>
      <c r="G804" s="98" t="s">
        <v>112</v>
      </c>
      <c r="H804" s="98" t="s">
        <v>2622</v>
      </c>
      <c r="I804" s="100" t="s">
        <v>2623</v>
      </c>
      <c r="J804" s="98" t="s">
        <v>112</v>
      </c>
      <c r="K804" s="98" t="s">
        <v>112</v>
      </c>
      <c r="L804" s="98" t="s">
        <v>112</v>
      </c>
      <c r="M804" s="98" t="s">
        <v>1642</v>
      </c>
      <c r="N804" s="100" t="s">
        <v>2622</v>
      </c>
      <c r="O804" s="587"/>
      <c r="P804" s="884"/>
      <c r="Q804" s="19"/>
      <c r="R804" s="13"/>
      <c r="S804" s="13"/>
      <c r="T804" s="13"/>
      <c r="U804" s="13"/>
      <c r="V804" s="13"/>
      <c r="W804" s="13"/>
      <c r="X804" s="13"/>
      <c r="Y804" s="13"/>
    </row>
    <row r="805" spans="1:25" ht="15" customHeight="1" x14ac:dyDescent="0.2">
      <c r="A805" s="13"/>
      <c r="B805" s="46"/>
      <c r="C805" s="568" t="s">
        <v>73</v>
      </c>
      <c r="D805" s="574" t="s">
        <v>39</v>
      </c>
      <c r="E805" s="187">
        <v>36.200000000000003</v>
      </c>
      <c r="F805" s="98">
        <v>32.32</v>
      </c>
      <c r="G805" s="98">
        <v>30.56</v>
      </c>
      <c r="H805" s="98">
        <v>29.9</v>
      </c>
      <c r="I805" s="100">
        <v>28.48</v>
      </c>
      <c r="J805" s="98">
        <v>20.86</v>
      </c>
      <c r="K805" s="98">
        <v>15.16</v>
      </c>
      <c r="L805" s="98">
        <v>15.18</v>
      </c>
      <c r="M805" s="98">
        <v>13.58</v>
      </c>
      <c r="N805" s="100">
        <v>12.95</v>
      </c>
      <c r="O805" s="587"/>
      <c r="P805" s="884"/>
      <c r="Q805" s="19"/>
      <c r="R805" s="13"/>
      <c r="S805" s="13"/>
      <c r="T805" s="13"/>
      <c r="U805" s="13"/>
      <c r="V805" s="13"/>
      <c r="W805" s="13"/>
      <c r="X805" s="13"/>
      <c r="Y805" s="13"/>
    </row>
    <row r="806" spans="1:25" ht="15" customHeight="1" x14ac:dyDescent="0.2">
      <c r="A806" s="13"/>
      <c r="B806" s="46"/>
      <c r="C806" s="568" t="s">
        <v>74</v>
      </c>
      <c r="D806" s="574" t="s">
        <v>39</v>
      </c>
      <c r="E806" s="187">
        <v>115.41</v>
      </c>
      <c r="F806" s="98">
        <v>116.74</v>
      </c>
      <c r="G806" s="98">
        <v>127.11</v>
      </c>
      <c r="H806" s="98">
        <v>133.01</v>
      </c>
      <c r="I806" s="100">
        <v>127.5</v>
      </c>
      <c r="J806" s="98">
        <v>80.03</v>
      </c>
      <c r="K806" s="98">
        <v>81.03</v>
      </c>
      <c r="L806" s="98">
        <v>88.73</v>
      </c>
      <c r="M806" s="98">
        <v>94.73</v>
      </c>
      <c r="N806" s="100">
        <v>95.11</v>
      </c>
      <c r="O806" s="587"/>
      <c r="P806" s="884"/>
      <c r="Q806" s="19"/>
      <c r="R806" s="13"/>
      <c r="S806" s="13"/>
      <c r="T806" s="13"/>
      <c r="U806" s="13"/>
      <c r="V806" s="13"/>
      <c r="W806" s="13"/>
      <c r="X806" s="13"/>
      <c r="Y806" s="13"/>
    </row>
    <row r="807" spans="1:25" ht="15" customHeight="1" x14ac:dyDescent="0.2">
      <c r="A807" s="13"/>
      <c r="B807" s="46"/>
      <c r="C807" s="568" t="s">
        <v>75</v>
      </c>
      <c r="D807" s="574" t="s">
        <v>39</v>
      </c>
      <c r="E807" s="187" t="s">
        <v>112</v>
      </c>
      <c r="F807" s="98" t="s">
        <v>112</v>
      </c>
      <c r="G807" s="98" t="s">
        <v>112</v>
      </c>
      <c r="H807" s="98" t="s">
        <v>2622</v>
      </c>
      <c r="I807" s="100" t="s">
        <v>2623</v>
      </c>
      <c r="J807" s="98" t="s">
        <v>112</v>
      </c>
      <c r="K807" s="98" t="s">
        <v>112</v>
      </c>
      <c r="L807" s="98" t="s">
        <v>112</v>
      </c>
      <c r="M807" s="98" t="s">
        <v>1642</v>
      </c>
      <c r="N807" s="100" t="s">
        <v>2622</v>
      </c>
      <c r="O807" s="587"/>
      <c r="P807" s="884"/>
      <c r="Q807" s="19"/>
      <c r="R807" s="13"/>
      <c r="S807" s="13"/>
      <c r="T807" s="13"/>
      <c r="U807" s="13"/>
      <c r="V807" s="13"/>
      <c r="W807" s="13"/>
      <c r="X807" s="13"/>
      <c r="Y807" s="13"/>
    </row>
    <row r="808" spans="1:25" ht="15" customHeight="1" x14ac:dyDescent="0.2">
      <c r="A808" s="13"/>
      <c r="B808" s="46"/>
      <c r="C808" s="568" t="s">
        <v>336</v>
      </c>
      <c r="D808" s="574" t="s">
        <v>39</v>
      </c>
      <c r="E808" s="187">
        <v>34.43</v>
      </c>
      <c r="F808" s="98">
        <v>36.31</v>
      </c>
      <c r="G808" s="98">
        <v>40.369999999999997</v>
      </c>
      <c r="H808" s="98">
        <v>44.91</v>
      </c>
      <c r="I808" s="100">
        <v>36.880000000000003</v>
      </c>
      <c r="J808" s="98">
        <v>11.59</v>
      </c>
      <c r="K808" s="98">
        <v>8.5399999999999991</v>
      </c>
      <c r="L808" s="98">
        <v>7.95</v>
      </c>
      <c r="M808" s="98">
        <v>14.99</v>
      </c>
      <c r="N808" s="100">
        <v>14.04</v>
      </c>
      <c r="O808" s="587"/>
      <c r="P808" s="884"/>
      <c r="Q808" s="19"/>
      <c r="R808" s="13"/>
      <c r="S808" s="13"/>
      <c r="T808" s="13"/>
      <c r="U808" s="13"/>
      <c r="V808" s="13"/>
      <c r="W808" s="13"/>
      <c r="X808" s="13"/>
      <c r="Y808" s="13"/>
    </row>
    <row r="809" spans="1:25" ht="15" customHeight="1" x14ac:dyDescent="0.2">
      <c r="A809" s="13"/>
      <c r="B809" s="46"/>
      <c r="C809" s="568" t="s">
        <v>62</v>
      </c>
      <c r="D809" s="574" t="s">
        <v>39</v>
      </c>
      <c r="E809" s="187">
        <v>282.43</v>
      </c>
      <c r="F809" s="98">
        <v>279.74</v>
      </c>
      <c r="G809" s="98">
        <v>289.2</v>
      </c>
      <c r="H809" s="98">
        <v>289.92</v>
      </c>
      <c r="I809" s="100">
        <v>297.70999999999998</v>
      </c>
      <c r="J809" s="98">
        <v>188.51</v>
      </c>
      <c r="K809" s="98">
        <v>185.29</v>
      </c>
      <c r="L809" s="98">
        <v>193.84</v>
      </c>
      <c r="M809" s="98">
        <v>199.47</v>
      </c>
      <c r="N809" s="100">
        <v>221.4</v>
      </c>
      <c r="O809" s="587"/>
      <c r="P809" s="884"/>
      <c r="Q809" s="19"/>
      <c r="R809" s="13"/>
      <c r="S809" s="13"/>
      <c r="T809" s="13"/>
      <c r="U809" s="13"/>
      <c r="V809" s="13"/>
      <c r="W809" s="13"/>
      <c r="X809" s="13"/>
      <c r="Y809" s="13"/>
    </row>
    <row r="810" spans="1:25" ht="15" customHeight="1" x14ac:dyDescent="0.2">
      <c r="A810" s="13"/>
      <c r="B810" s="46"/>
      <c r="C810" s="2919" t="s">
        <v>90</v>
      </c>
      <c r="D810" s="2971"/>
      <c r="E810" s="519">
        <v>967.39999999999986</v>
      </c>
      <c r="F810" s="520">
        <v>947.07200000000012</v>
      </c>
      <c r="G810" s="520">
        <v>995.01</v>
      </c>
      <c r="H810" s="520">
        <v>1000.8399999999999</v>
      </c>
      <c r="I810" s="521">
        <f>SUM(I800:I809)</f>
        <v>1012.8299999999999</v>
      </c>
      <c r="J810" s="520">
        <v>613.91999999999985</v>
      </c>
      <c r="K810" s="520">
        <v>588.91800000000012</v>
      </c>
      <c r="L810" s="520">
        <v>620.03</v>
      </c>
      <c r="M810" s="520">
        <v>639.21</v>
      </c>
      <c r="N810" s="521">
        <f>SUM(N800:N809)</f>
        <v>697.16</v>
      </c>
      <c r="O810" s="587"/>
      <c r="P810" s="884"/>
      <c r="Q810" s="19"/>
      <c r="S810" s="13"/>
      <c r="T810" s="13"/>
      <c r="U810" s="13"/>
      <c r="V810" s="13"/>
      <c r="W810" s="13"/>
      <c r="X810" s="13"/>
      <c r="Y810" s="13"/>
    </row>
    <row r="811" spans="1:25" ht="15" customHeight="1" x14ac:dyDescent="0.2">
      <c r="A811" s="13"/>
      <c r="B811" s="46"/>
      <c r="C811" s="568" t="s">
        <v>58</v>
      </c>
      <c r="D811" s="574" t="s">
        <v>91</v>
      </c>
      <c r="E811" s="187">
        <v>10.36</v>
      </c>
      <c r="F811" s="98">
        <v>11.16</v>
      </c>
      <c r="G811" s="98">
        <v>13.92</v>
      </c>
      <c r="H811" s="98">
        <v>13.63</v>
      </c>
      <c r="I811" s="533">
        <v>14.61</v>
      </c>
      <c r="J811" s="98">
        <v>10.01</v>
      </c>
      <c r="K811" s="98">
        <v>10.28</v>
      </c>
      <c r="L811" s="98">
        <v>12.31</v>
      </c>
      <c r="M811" s="98">
        <v>11.75</v>
      </c>
      <c r="N811" s="100">
        <v>12.13</v>
      </c>
      <c r="O811" s="587"/>
      <c r="P811" s="884"/>
      <c r="Q811" s="19"/>
      <c r="R811" s="13"/>
      <c r="S811" s="13"/>
      <c r="T811" s="13"/>
      <c r="U811" s="13"/>
      <c r="V811" s="13"/>
      <c r="W811" s="13"/>
      <c r="X811" s="13"/>
      <c r="Y811" s="13"/>
    </row>
    <row r="812" spans="1:25" ht="15" customHeight="1" x14ac:dyDescent="0.2">
      <c r="A812" s="13"/>
      <c r="B812" s="46"/>
      <c r="C812" s="568" t="s">
        <v>32</v>
      </c>
      <c r="D812" s="574" t="s">
        <v>91</v>
      </c>
      <c r="E812" s="187">
        <v>398</v>
      </c>
      <c r="F812" s="98">
        <v>371.95</v>
      </c>
      <c r="G812" s="98">
        <v>411.21</v>
      </c>
      <c r="H812" s="98">
        <v>419.81</v>
      </c>
      <c r="I812" s="533">
        <v>433.77</v>
      </c>
      <c r="J812" s="98">
        <v>266</v>
      </c>
      <c r="K812" s="98">
        <v>250.07</v>
      </c>
      <c r="L812" s="98">
        <v>282.54000000000002</v>
      </c>
      <c r="M812" s="98">
        <v>297.67</v>
      </c>
      <c r="N812" s="100">
        <v>324.83999999999997</v>
      </c>
      <c r="O812" s="587"/>
      <c r="P812" s="884"/>
      <c r="Q812" s="19"/>
      <c r="R812" s="13"/>
      <c r="S812" s="13"/>
      <c r="T812" s="13"/>
      <c r="U812" s="13"/>
      <c r="V812" s="13"/>
      <c r="W812" s="13"/>
      <c r="X812" s="13"/>
      <c r="Y812" s="13"/>
    </row>
    <row r="813" spans="1:25" ht="15" customHeight="1" x14ac:dyDescent="0.2">
      <c r="A813" s="13"/>
      <c r="B813" s="46"/>
      <c r="C813" s="568" t="s">
        <v>79</v>
      </c>
      <c r="D813" s="574" t="s">
        <v>91</v>
      </c>
      <c r="E813" s="187">
        <v>98.65</v>
      </c>
      <c r="F813" s="523">
        <v>96.67</v>
      </c>
      <c r="G813" s="523">
        <v>100.78</v>
      </c>
      <c r="H813" s="523">
        <v>107.98</v>
      </c>
      <c r="I813" s="533">
        <v>98.4</v>
      </c>
      <c r="J813" s="98">
        <v>83.53</v>
      </c>
      <c r="K813" s="523">
        <v>80.75</v>
      </c>
      <c r="L813" s="523">
        <v>81.069999999999993</v>
      </c>
      <c r="M813" s="523">
        <v>97.13</v>
      </c>
      <c r="N813" s="100">
        <v>75.13</v>
      </c>
      <c r="O813" s="587"/>
      <c r="P813" s="884"/>
      <c r="Q813" s="19"/>
      <c r="R813" s="13"/>
      <c r="S813" s="13"/>
      <c r="T813" s="13"/>
      <c r="U813" s="13"/>
      <c r="V813" s="13"/>
      <c r="W813" s="13"/>
      <c r="X813" s="13"/>
      <c r="Y813" s="13"/>
    </row>
    <row r="814" spans="1:25" ht="15" customHeight="1" x14ac:dyDescent="0.2">
      <c r="A814" s="13"/>
      <c r="B814" s="46"/>
      <c r="C814" s="568" t="s">
        <v>92</v>
      </c>
      <c r="D814" s="574" t="s">
        <v>91</v>
      </c>
      <c r="E814" s="187">
        <v>610.86</v>
      </c>
      <c r="F814" s="98">
        <v>600.72</v>
      </c>
      <c r="G814" s="98">
        <v>625.84</v>
      </c>
      <c r="H814" s="98">
        <v>637.95000000000005</v>
      </c>
      <c r="I814" s="533">
        <v>659.79</v>
      </c>
      <c r="J814" s="98">
        <v>489.05</v>
      </c>
      <c r="K814" s="98">
        <v>482.25</v>
      </c>
      <c r="L814" s="98">
        <v>506.86</v>
      </c>
      <c r="M814" s="98">
        <v>525.14</v>
      </c>
      <c r="N814" s="100">
        <v>560.59</v>
      </c>
      <c r="O814" s="587"/>
      <c r="P814" s="884"/>
      <c r="Q814" s="19"/>
      <c r="R814" s="13"/>
      <c r="S814" s="13"/>
      <c r="T814" s="13"/>
      <c r="U814" s="13"/>
      <c r="V814" s="13"/>
      <c r="W814" s="13"/>
      <c r="X814" s="13"/>
      <c r="Y814" s="13"/>
    </row>
    <row r="815" spans="1:25" ht="15" customHeight="1" x14ac:dyDescent="0.2">
      <c r="A815" s="13"/>
      <c r="B815" s="46"/>
      <c r="C815" s="568" t="s">
        <v>302</v>
      </c>
      <c r="D815" s="574" t="s">
        <v>91</v>
      </c>
      <c r="E815" s="187">
        <v>7.73</v>
      </c>
      <c r="F815" s="98">
        <v>7.84</v>
      </c>
      <c r="G815" s="98">
        <v>8.74</v>
      </c>
      <c r="H815" s="98">
        <v>9.9600000000000009</v>
      </c>
      <c r="I815" s="533">
        <v>11.48</v>
      </c>
      <c r="J815" s="98">
        <v>5.94</v>
      </c>
      <c r="K815" s="98">
        <v>6.25</v>
      </c>
      <c r="L815" s="98">
        <v>7.53</v>
      </c>
      <c r="M815" s="98">
        <v>8.9600000000000009</v>
      </c>
      <c r="N815" s="100">
        <v>10.65</v>
      </c>
      <c r="O815" s="587"/>
      <c r="P815" s="884"/>
      <c r="Q815" s="19"/>
      <c r="R815" s="13"/>
      <c r="S815" s="13"/>
      <c r="T815" s="13"/>
      <c r="U815" s="13"/>
      <c r="V815" s="13"/>
      <c r="W815" s="13"/>
      <c r="X815" s="13"/>
      <c r="Y815" s="13"/>
    </row>
    <row r="816" spans="1:25" ht="15" customHeight="1" x14ac:dyDescent="0.2">
      <c r="A816" s="13"/>
      <c r="B816" s="46"/>
      <c r="C816" s="568" t="s">
        <v>73</v>
      </c>
      <c r="D816" s="574" t="s">
        <v>91</v>
      </c>
      <c r="E816" s="187">
        <v>73.37</v>
      </c>
      <c r="F816" s="98">
        <v>65.650000000000006</v>
      </c>
      <c r="G816" s="98">
        <v>63.46</v>
      </c>
      <c r="H816" s="98">
        <v>61.81</v>
      </c>
      <c r="I816" s="533">
        <v>59.67</v>
      </c>
      <c r="J816" s="98">
        <v>51.1</v>
      </c>
      <c r="K816" s="98">
        <v>41</v>
      </c>
      <c r="L816" s="98">
        <v>41.31</v>
      </c>
      <c r="M816" s="98">
        <v>34.15</v>
      </c>
      <c r="N816" s="100">
        <v>36.74</v>
      </c>
      <c r="O816" s="587"/>
      <c r="P816" s="884"/>
      <c r="Q816" s="19"/>
      <c r="R816" s="13"/>
      <c r="S816" s="13"/>
      <c r="T816" s="13"/>
      <c r="U816" s="13"/>
      <c r="V816" s="13"/>
      <c r="W816" s="13"/>
      <c r="X816" s="13"/>
      <c r="Y816" s="13"/>
    </row>
    <row r="817" spans="1:25" ht="15" customHeight="1" x14ac:dyDescent="0.2">
      <c r="A817" s="13"/>
      <c r="B817" s="46"/>
      <c r="C817" s="568" t="s">
        <v>74</v>
      </c>
      <c r="D817" s="574" t="s">
        <v>91</v>
      </c>
      <c r="E817" s="187">
        <v>132.77000000000001</v>
      </c>
      <c r="F817" s="98">
        <v>126.56</v>
      </c>
      <c r="G817" s="98">
        <v>139.27000000000001</v>
      </c>
      <c r="H817" s="98">
        <v>138.26</v>
      </c>
      <c r="I817" s="533">
        <v>133.93</v>
      </c>
      <c r="J817" s="98">
        <v>99.75</v>
      </c>
      <c r="K817" s="98">
        <v>93.55</v>
      </c>
      <c r="L817" s="98">
        <v>101.64</v>
      </c>
      <c r="M817" s="98">
        <v>101.13</v>
      </c>
      <c r="N817" s="533">
        <v>106.2</v>
      </c>
      <c r="O817" s="587"/>
      <c r="P817" s="884"/>
      <c r="Q817" s="19"/>
      <c r="R817" s="13"/>
      <c r="S817" s="13"/>
      <c r="T817" s="13"/>
      <c r="U817" s="13"/>
      <c r="V817" s="13"/>
      <c r="W817" s="13"/>
      <c r="X817" s="13"/>
      <c r="Y817" s="13"/>
    </row>
    <row r="818" spans="1:25" ht="15" customHeight="1" x14ac:dyDescent="0.2">
      <c r="A818" s="13"/>
      <c r="B818" s="46"/>
      <c r="C818" s="568" t="s">
        <v>75</v>
      </c>
      <c r="D818" s="574" t="s">
        <v>91</v>
      </c>
      <c r="E818" s="187">
        <v>171.63</v>
      </c>
      <c r="F818" s="98">
        <v>172.55</v>
      </c>
      <c r="G818" s="98">
        <v>182.81</v>
      </c>
      <c r="H818" s="98">
        <v>188.89</v>
      </c>
      <c r="I818" s="533">
        <v>191.64</v>
      </c>
      <c r="J818" s="98">
        <v>112.95</v>
      </c>
      <c r="K818" s="98">
        <v>116.91</v>
      </c>
      <c r="L818" s="98">
        <v>126.64</v>
      </c>
      <c r="M818" s="98">
        <v>135.12</v>
      </c>
      <c r="N818" s="100">
        <v>146.16999999999999</v>
      </c>
      <c r="O818" s="587"/>
      <c r="P818" s="884"/>
      <c r="Q818" s="19"/>
      <c r="R818" s="13"/>
      <c r="S818" s="13"/>
      <c r="T818" s="13"/>
      <c r="U818" s="13"/>
      <c r="V818" s="13"/>
      <c r="W818" s="13"/>
      <c r="X818" s="13"/>
      <c r="Y818" s="13"/>
    </row>
    <row r="819" spans="1:25" ht="15" customHeight="1" x14ac:dyDescent="0.2">
      <c r="A819" s="13"/>
      <c r="B819" s="46"/>
      <c r="C819" s="568" t="s">
        <v>336</v>
      </c>
      <c r="D819" s="574" t="s">
        <v>91</v>
      </c>
      <c r="E819" s="187">
        <v>1E-4</v>
      </c>
      <c r="F819" s="98">
        <v>0.34</v>
      </c>
      <c r="G819" s="98">
        <v>0</v>
      </c>
      <c r="H819" s="98">
        <v>2E-3</v>
      </c>
      <c r="I819" s="533">
        <v>3.99</v>
      </c>
      <c r="J819" s="98">
        <v>-8.0000000000000002E-3</v>
      </c>
      <c r="K819" s="98">
        <v>0.34</v>
      </c>
      <c r="L819" s="98">
        <v>-0.05</v>
      </c>
      <c r="M819" s="98">
        <v>-0.04</v>
      </c>
      <c r="N819" s="533">
        <v>3.98</v>
      </c>
      <c r="O819" s="587"/>
      <c r="P819" s="884"/>
      <c r="Q819" s="19"/>
      <c r="R819" s="13"/>
      <c r="S819" s="13"/>
      <c r="T819" s="13"/>
      <c r="U819" s="13"/>
      <c r="V819" s="13"/>
      <c r="W819" s="13"/>
      <c r="X819" s="13"/>
      <c r="Y819" s="13"/>
    </row>
    <row r="820" spans="1:25" ht="15" customHeight="1" x14ac:dyDescent="0.2">
      <c r="A820" s="13"/>
      <c r="B820" s="46"/>
      <c r="C820" s="568" t="s">
        <v>62</v>
      </c>
      <c r="D820" s="574" t="s">
        <v>91</v>
      </c>
      <c r="E820" s="187">
        <v>469.86</v>
      </c>
      <c r="F820" s="98">
        <v>443.76</v>
      </c>
      <c r="G820" s="98">
        <v>451.27</v>
      </c>
      <c r="H820" s="98">
        <v>456.88</v>
      </c>
      <c r="I820" s="533">
        <v>465.77</v>
      </c>
      <c r="J820" s="98">
        <v>342.43</v>
      </c>
      <c r="K820" s="98">
        <v>314</v>
      </c>
      <c r="L820" s="98">
        <v>313.64</v>
      </c>
      <c r="M820" s="98">
        <v>313.08999999999997</v>
      </c>
      <c r="N820" s="100">
        <v>328.74</v>
      </c>
      <c r="O820" s="587"/>
      <c r="P820" s="884"/>
      <c r="Q820" s="19"/>
      <c r="R820" s="13"/>
      <c r="S820" s="13"/>
      <c r="T820" s="13"/>
      <c r="U820" s="13"/>
      <c r="V820" s="13"/>
      <c r="W820" s="13"/>
      <c r="X820" s="13"/>
      <c r="Y820" s="13"/>
    </row>
    <row r="821" spans="1:25" ht="15" customHeight="1" x14ac:dyDescent="0.2">
      <c r="A821" s="13"/>
      <c r="B821" s="46"/>
      <c r="C821" s="2919" t="s">
        <v>93</v>
      </c>
      <c r="D821" s="2971"/>
      <c r="E821" s="519">
        <v>1973.2300999999998</v>
      </c>
      <c r="F821" s="520">
        <v>1897.1999999999998</v>
      </c>
      <c r="G821" s="520">
        <v>1997.3</v>
      </c>
      <c r="H821" s="520">
        <v>2035.172</v>
      </c>
      <c r="I821" s="521">
        <f>SUM(I811:I820)</f>
        <v>2073.0500000000002</v>
      </c>
      <c r="J821" s="520">
        <v>1460.752</v>
      </c>
      <c r="K821" s="520">
        <v>1395.3999999999999</v>
      </c>
      <c r="L821" s="520">
        <v>1473.4900000000002</v>
      </c>
      <c r="M821" s="520">
        <v>1524.1000000000001</v>
      </c>
      <c r="N821" s="521">
        <f>SUM(N811:N820)</f>
        <v>1605.17</v>
      </c>
      <c r="O821" s="587"/>
      <c r="P821" s="884"/>
      <c r="Q821" s="19"/>
      <c r="R821" s="13"/>
      <c r="S821" s="13"/>
      <c r="T821" s="13"/>
      <c r="U821" s="13"/>
      <c r="V821" s="13"/>
      <c r="W821" s="13"/>
      <c r="X821" s="13"/>
      <c r="Y821" s="13"/>
    </row>
    <row r="822" spans="1:25" ht="15" customHeight="1" x14ac:dyDescent="0.2">
      <c r="A822" s="13"/>
      <c r="B822" s="46"/>
      <c r="C822" s="568" t="s">
        <v>58</v>
      </c>
      <c r="D822" s="574" t="s">
        <v>94</v>
      </c>
      <c r="E822" s="187">
        <v>143.62</v>
      </c>
      <c r="F822" s="98">
        <v>139.59</v>
      </c>
      <c r="G822" s="98">
        <v>143.86000000000001</v>
      </c>
      <c r="H822" s="98">
        <v>151.25</v>
      </c>
      <c r="I822" s="100">
        <v>162.30000000000001</v>
      </c>
      <c r="J822" s="98">
        <v>98.83</v>
      </c>
      <c r="K822" s="98">
        <v>96.11</v>
      </c>
      <c r="L822" s="98">
        <v>97.71</v>
      </c>
      <c r="M822" s="98">
        <v>105.48</v>
      </c>
      <c r="N822" s="100">
        <v>119.92</v>
      </c>
      <c r="O822" s="587"/>
      <c r="P822" s="884"/>
      <c r="Q822" s="19"/>
      <c r="R822" s="13"/>
      <c r="S822" s="13"/>
      <c r="T822" s="13"/>
      <c r="U822" s="13"/>
      <c r="V822" s="13"/>
      <c r="W822" s="13"/>
      <c r="X822" s="13"/>
      <c r="Y822" s="13"/>
    </row>
    <row r="823" spans="1:25" ht="15" customHeight="1" x14ac:dyDescent="0.2">
      <c r="A823" s="13"/>
      <c r="B823" s="46"/>
      <c r="C823" s="568" t="s">
        <v>32</v>
      </c>
      <c r="D823" s="574" t="s">
        <v>94</v>
      </c>
      <c r="E823" s="187">
        <v>853</v>
      </c>
      <c r="F823" s="98">
        <v>765.09</v>
      </c>
      <c r="G823" s="98">
        <v>800.93</v>
      </c>
      <c r="H823" s="98">
        <v>815.03</v>
      </c>
      <c r="I823" s="100">
        <v>861.56</v>
      </c>
      <c r="J823" s="98">
        <v>676</v>
      </c>
      <c r="K823" s="98">
        <v>605.16999999999996</v>
      </c>
      <c r="L823" s="98">
        <v>621.47</v>
      </c>
      <c r="M823" s="98">
        <v>635.32000000000005</v>
      </c>
      <c r="N823" s="100">
        <v>692.29</v>
      </c>
      <c r="O823" s="587"/>
      <c r="P823" s="884"/>
      <c r="Q823" s="19" t="s">
        <v>1714</v>
      </c>
      <c r="R823" s="13"/>
      <c r="S823" s="13"/>
      <c r="T823" s="13"/>
      <c r="U823" s="13"/>
      <c r="V823" s="13"/>
      <c r="W823" s="13"/>
      <c r="X823" s="13"/>
      <c r="Y823" s="13"/>
    </row>
    <row r="824" spans="1:25" ht="15" customHeight="1" x14ac:dyDescent="0.2">
      <c r="A824" s="13"/>
      <c r="B824" s="46"/>
      <c r="C824" s="568" t="s">
        <v>79</v>
      </c>
      <c r="D824" s="574" t="s">
        <v>94</v>
      </c>
      <c r="E824" s="187">
        <v>174.97</v>
      </c>
      <c r="F824" s="523">
        <v>183.09</v>
      </c>
      <c r="G824" s="523">
        <v>174.99</v>
      </c>
      <c r="H824" s="523">
        <v>178.56</v>
      </c>
      <c r="I824" s="100">
        <v>174.2</v>
      </c>
      <c r="J824" s="98">
        <v>148.19999999999999</v>
      </c>
      <c r="K824" s="523">
        <v>156.07</v>
      </c>
      <c r="L824" s="523">
        <v>142.16</v>
      </c>
      <c r="M824" s="523">
        <v>151.41999999999999</v>
      </c>
      <c r="N824" s="100">
        <v>157.41999999999999</v>
      </c>
      <c r="O824" s="587"/>
      <c r="P824" s="884"/>
      <c r="Q824" s="19"/>
      <c r="R824" s="13"/>
      <c r="S824" s="13"/>
      <c r="T824" s="13"/>
      <c r="U824" s="13"/>
      <c r="V824" s="13"/>
      <c r="W824" s="13"/>
      <c r="X824" s="13"/>
      <c r="Y824" s="13"/>
    </row>
    <row r="825" spans="1:25" ht="15" customHeight="1" x14ac:dyDescent="0.2">
      <c r="A825" s="13"/>
      <c r="B825" s="46"/>
      <c r="C825" s="568" t="s">
        <v>95</v>
      </c>
      <c r="D825" s="574" t="s">
        <v>94</v>
      </c>
      <c r="E825" s="187">
        <v>377.11</v>
      </c>
      <c r="F825" s="98">
        <v>347.23</v>
      </c>
      <c r="G825" s="98">
        <v>364.91</v>
      </c>
      <c r="H825" s="98">
        <v>400.56</v>
      </c>
      <c r="I825" s="100">
        <v>435.08</v>
      </c>
      <c r="J825" s="98">
        <v>293.01</v>
      </c>
      <c r="K825" s="98">
        <v>270.87</v>
      </c>
      <c r="L825" s="98">
        <v>287.06</v>
      </c>
      <c r="M825" s="98">
        <v>318.7</v>
      </c>
      <c r="N825" s="100">
        <v>357.37</v>
      </c>
      <c r="O825" s="587"/>
      <c r="P825" s="884"/>
      <c r="Q825" s="19"/>
      <c r="R825" s="13"/>
      <c r="S825" s="13"/>
      <c r="T825" s="13"/>
      <c r="U825" s="13"/>
      <c r="V825" s="13"/>
      <c r="W825" s="13"/>
      <c r="X825" s="13"/>
      <c r="Y825" s="13"/>
    </row>
    <row r="826" spans="1:25" ht="15" customHeight="1" x14ac:dyDescent="0.2">
      <c r="A826" s="13"/>
      <c r="B826" s="46"/>
      <c r="C826" s="568" t="s">
        <v>302</v>
      </c>
      <c r="D826" s="574" t="s">
        <v>94</v>
      </c>
      <c r="E826" s="187" t="s">
        <v>112</v>
      </c>
      <c r="F826" s="98" t="s">
        <v>112</v>
      </c>
      <c r="G826" s="98" t="s">
        <v>112</v>
      </c>
      <c r="H826" s="98" t="s">
        <v>2622</v>
      </c>
      <c r="I826" s="100" t="s">
        <v>2623</v>
      </c>
      <c r="J826" s="98" t="s">
        <v>112</v>
      </c>
      <c r="K826" s="98" t="s">
        <v>112</v>
      </c>
      <c r="L826" s="98" t="s">
        <v>112</v>
      </c>
      <c r="M826" s="98" t="s">
        <v>1642</v>
      </c>
      <c r="N826" s="100" t="s">
        <v>2622</v>
      </c>
      <c r="O826" s="587"/>
      <c r="P826" s="884"/>
      <c r="Q826" s="19"/>
      <c r="R826" s="13"/>
      <c r="S826" s="13"/>
      <c r="T826" s="13"/>
      <c r="U826" s="13"/>
      <c r="V826" s="13"/>
      <c r="W826" s="13"/>
      <c r="X826" s="13"/>
      <c r="Y826" s="13"/>
    </row>
    <row r="827" spans="1:25" ht="15" customHeight="1" x14ac:dyDescent="0.2">
      <c r="A827" s="13"/>
      <c r="B827" s="46"/>
      <c r="C827" s="568" t="s">
        <v>73</v>
      </c>
      <c r="D827" s="574" t="s">
        <v>94</v>
      </c>
      <c r="E827" s="187">
        <v>124.52</v>
      </c>
      <c r="F827" s="98">
        <v>111.37</v>
      </c>
      <c r="G827" s="98">
        <v>107.05</v>
      </c>
      <c r="H827" s="98">
        <v>103.23</v>
      </c>
      <c r="I827" s="100">
        <v>98.96</v>
      </c>
      <c r="J827" s="98">
        <v>94.27</v>
      </c>
      <c r="K827" s="98">
        <v>77.14</v>
      </c>
      <c r="L827" s="98">
        <v>74.58</v>
      </c>
      <c r="M827" s="98">
        <v>68.37</v>
      </c>
      <c r="N827" s="100">
        <v>71.489999999999995</v>
      </c>
      <c r="O827" s="587"/>
      <c r="P827" s="884"/>
      <c r="Q827" s="19"/>
      <c r="R827" s="13"/>
      <c r="S827" s="13"/>
      <c r="T827" s="13"/>
      <c r="U827" s="13"/>
      <c r="V827" s="13"/>
      <c r="W827" s="13"/>
      <c r="X827" s="13"/>
      <c r="Y827" s="13"/>
    </row>
    <row r="828" spans="1:25" ht="15" customHeight="1" x14ac:dyDescent="0.2">
      <c r="A828" s="13"/>
      <c r="B828" s="46"/>
      <c r="C828" s="568" t="s">
        <v>74</v>
      </c>
      <c r="D828" s="574" t="s">
        <v>94</v>
      </c>
      <c r="E828" s="187">
        <v>141.68</v>
      </c>
      <c r="F828" s="98">
        <v>140.08000000000001</v>
      </c>
      <c r="G828" s="98">
        <v>144.41</v>
      </c>
      <c r="H828" s="98">
        <v>143.4</v>
      </c>
      <c r="I828" s="100">
        <v>142.38999999999999</v>
      </c>
      <c r="J828" s="98">
        <v>92.85</v>
      </c>
      <c r="K828" s="98">
        <v>91.14</v>
      </c>
      <c r="L828" s="98">
        <v>87.55</v>
      </c>
      <c r="M828" s="98">
        <v>91.54</v>
      </c>
      <c r="N828" s="100">
        <v>102.08</v>
      </c>
      <c r="O828" s="587"/>
      <c r="P828" s="884"/>
      <c r="Q828" s="19"/>
      <c r="R828" s="13"/>
      <c r="S828" s="13"/>
      <c r="T828" s="13"/>
      <c r="U828" s="13"/>
      <c r="V828" s="13"/>
      <c r="W828" s="13"/>
      <c r="X828" s="13"/>
      <c r="Y828" s="13"/>
    </row>
    <row r="829" spans="1:25" ht="15" customHeight="1" x14ac:dyDescent="0.2">
      <c r="A829" s="13"/>
      <c r="B829" s="46"/>
      <c r="C829" s="568" t="s">
        <v>75</v>
      </c>
      <c r="D829" s="574" t="s">
        <v>94</v>
      </c>
      <c r="E829" s="187">
        <v>252.44</v>
      </c>
      <c r="F829" s="98">
        <v>244.71</v>
      </c>
      <c r="G829" s="98">
        <v>254.83</v>
      </c>
      <c r="H829" s="98">
        <v>263.01</v>
      </c>
      <c r="I829" s="100">
        <v>274.20999999999998</v>
      </c>
      <c r="J829" s="98">
        <v>171.36</v>
      </c>
      <c r="K829" s="98">
        <v>168.38</v>
      </c>
      <c r="L829" s="98">
        <v>177.94</v>
      </c>
      <c r="M829" s="98">
        <v>188.13</v>
      </c>
      <c r="N829" s="100">
        <v>207.97</v>
      </c>
      <c r="O829" s="587"/>
      <c r="P829" s="884"/>
      <c r="Q829" s="19"/>
      <c r="R829" s="13"/>
      <c r="S829" s="13"/>
      <c r="T829" s="13"/>
      <c r="U829" s="13"/>
      <c r="V829" s="13"/>
      <c r="W829" s="13"/>
      <c r="X829" s="13"/>
      <c r="Y829" s="13"/>
    </row>
    <row r="830" spans="1:25" ht="15" customHeight="1" x14ac:dyDescent="0.2">
      <c r="A830" s="13"/>
      <c r="B830" s="46"/>
      <c r="C830" s="568" t="s">
        <v>336</v>
      </c>
      <c r="D830" s="574" t="s">
        <v>94</v>
      </c>
      <c r="E830" s="187">
        <v>6.0000000000000002E-5</v>
      </c>
      <c r="F830" s="98">
        <v>0.38</v>
      </c>
      <c r="G830" s="98">
        <v>0</v>
      </c>
      <c r="H830" s="98">
        <v>0.01</v>
      </c>
      <c r="I830" s="100">
        <v>2.4700000000000002</v>
      </c>
      <c r="J830" s="98">
        <v>4.0000000000000003E-5</v>
      </c>
      <c r="K830" s="98">
        <v>0.38</v>
      </c>
      <c r="L830" s="98">
        <v>-0.04</v>
      </c>
      <c r="M830" s="98">
        <v>-0.02</v>
      </c>
      <c r="N830" s="100">
        <v>2.4700000000000002</v>
      </c>
      <c r="O830" s="587"/>
      <c r="P830" s="884"/>
      <c r="Q830" s="19"/>
      <c r="S830" s="13"/>
      <c r="T830" s="13"/>
      <c r="U830" s="13"/>
      <c r="V830" s="13"/>
      <c r="W830" s="13"/>
      <c r="X830" s="13"/>
      <c r="Y830" s="13"/>
    </row>
    <row r="831" spans="1:25" ht="15" customHeight="1" x14ac:dyDescent="0.2">
      <c r="A831" s="13"/>
      <c r="B831" s="46"/>
      <c r="C831" s="568" t="s">
        <v>62</v>
      </c>
      <c r="D831" s="574" t="s">
        <v>94</v>
      </c>
      <c r="E831" s="187">
        <v>836.94</v>
      </c>
      <c r="F831" s="98">
        <v>778.94</v>
      </c>
      <c r="G831" s="98">
        <v>812.98</v>
      </c>
      <c r="H831" s="98">
        <v>841.81</v>
      </c>
      <c r="I831" s="533">
        <v>884.38</v>
      </c>
      <c r="J831" s="98">
        <v>701.28</v>
      </c>
      <c r="K831" s="98">
        <v>648.26</v>
      </c>
      <c r="L831" s="98">
        <v>683.51</v>
      </c>
      <c r="M831" s="98">
        <v>716.14</v>
      </c>
      <c r="N831" s="533">
        <v>772.2</v>
      </c>
      <c r="O831" s="587"/>
      <c r="P831" s="884"/>
      <c r="Q831" s="1915"/>
      <c r="R831" s="1916"/>
      <c r="S831" s="13"/>
      <c r="T831" s="13"/>
      <c r="U831" s="13"/>
      <c r="V831" s="13"/>
      <c r="W831" s="13"/>
      <c r="X831" s="13"/>
      <c r="Y831" s="13"/>
    </row>
    <row r="832" spans="1:25" ht="15" customHeight="1" x14ac:dyDescent="0.2">
      <c r="A832" s="13"/>
      <c r="B832" s="46"/>
      <c r="C832" s="2919" t="s">
        <v>96</v>
      </c>
      <c r="D832" s="2971"/>
      <c r="E832" s="519">
        <v>2904.2800599999996</v>
      </c>
      <c r="F832" s="520">
        <v>2710.48</v>
      </c>
      <c r="G832" s="520">
        <v>2803.96</v>
      </c>
      <c r="H832" s="520">
        <v>2896.86</v>
      </c>
      <c r="I832" s="521">
        <f>SUM(I822:I831)</f>
        <v>3035.5499999999997</v>
      </c>
      <c r="J832" s="520">
        <v>2275.8000400000001</v>
      </c>
      <c r="K832" s="520">
        <v>2113.5200000000004</v>
      </c>
      <c r="L832" s="520">
        <v>2171.94</v>
      </c>
      <c r="M832" s="520">
        <v>2275.08</v>
      </c>
      <c r="N832" s="521">
        <f>SUM(N822:N831)</f>
        <v>2483.21</v>
      </c>
      <c r="O832" s="587"/>
      <c r="P832" s="884"/>
      <c r="Q832" s="19"/>
      <c r="R832" s="13"/>
      <c r="S832" s="13"/>
      <c r="T832" s="13"/>
      <c r="U832" s="13"/>
      <c r="V832" s="13"/>
      <c r="W832" s="13"/>
      <c r="X832" s="13"/>
      <c r="Y832" s="13"/>
    </row>
    <row r="833" spans="1:25" ht="15" customHeight="1" x14ac:dyDescent="0.2">
      <c r="A833" s="13"/>
      <c r="B833" s="46"/>
      <c r="C833" s="514" t="s">
        <v>58</v>
      </c>
      <c r="D833" s="574" t="s">
        <v>49</v>
      </c>
      <c r="E833" s="187">
        <v>144.24</v>
      </c>
      <c r="F833" s="98">
        <v>149.35</v>
      </c>
      <c r="G833" s="98">
        <v>151.4</v>
      </c>
      <c r="H833" s="98">
        <v>150.83000000000001</v>
      </c>
      <c r="I833" s="100">
        <v>150.57</v>
      </c>
      <c r="J833" s="98">
        <v>71</v>
      </c>
      <c r="K833" s="98">
        <v>76.28</v>
      </c>
      <c r="L833" s="98">
        <v>81.459999999999994</v>
      </c>
      <c r="M833" s="98">
        <v>89.38</v>
      </c>
      <c r="N833" s="100">
        <v>86.62</v>
      </c>
      <c r="O833" s="587"/>
      <c r="P833" s="884"/>
      <c r="Q833" s="19"/>
      <c r="R833" s="13"/>
      <c r="S833" s="13"/>
      <c r="T833" s="13"/>
      <c r="U833" s="13"/>
      <c r="V833" s="13"/>
      <c r="W833" s="13"/>
      <c r="X833" s="13"/>
      <c r="Y833" s="13"/>
    </row>
    <row r="834" spans="1:25" ht="15" customHeight="1" x14ac:dyDescent="0.2">
      <c r="A834" s="13"/>
      <c r="B834" s="46"/>
      <c r="C834" s="568" t="s">
        <v>32</v>
      </c>
      <c r="D834" s="574" t="s">
        <v>49</v>
      </c>
      <c r="E834" s="187">
        <v>936</v>
      </c>
      <c r="F834" s="98">
        <v>905.69</v>
      </c>
      <c r="G834" s="98">
        <v>981.15</v>
      </c>
      <c r="H834" s="98">
        <v>1006.43</v>
      </c>
      <c r="I834" s="100">
        <v>1067.01</v>
      </c>
      <c r="J834" s="98">
        <v>730</v>
      </c>
      <c r="K834" s="98">
        <v>714.02</v>
      </c>
      <c r="L834" s="98">
        <v>768.45</v>
      </c>
      <c r="M834" s="98">
        <v>803.94</v>
      </c>
      <c r="N834" s="100">
        <v>891.25</v>
      </c>
      <c r="O834" s="587"/>
      <c r="P834" s="884"/>
      <c r="Q834" s="19"/>
      <c r="R834" s="13"/>
      <c r="S834" s="13"/>
      <c r="T834" s="13"/>
      <c r="U834" s="13"/>
      <c r="V834" s="13"/>
      <c r="W834" s="13"/>
      <c r="X834" s="13"/>
      <c r="Y834" s="13"/>
    </row>
    <row r="835" spans="1:25" ht="15" customHeight="1" x14ac:dyDescent="0.2">
      <c r="A835" s="13"/>
      <c r="B835" s="46"/>
      <c r="C835" s="568" t="s">
        <v>79</v>
      </c>
      <c r="D835" s="574" t="s">
        <v>49</v>
      </c>
      <c r="E835" s="187">
        <v>116.25</v>
      </c>
      <c r="F835" s="523">
        <v>101.71</v>
      </c>
      <c r="G835" s="523">
        <v>67.430000000000007</v>
      </c>
      <c r="H835" s="523">
        <v>151.72</v>
      </c>
      <c r="I835" s="100">
        <v>111.93</v>
      </c>
      <c r="J835" s="98">
        <v>53.29</v>
      </c>
      <c r="K835" s="523">
        <v>48.72</v>
      </c>
      <c r="L835" s="523">
        <v>33.51</v>
      </c>
      <c r="M835" s="523">
        <v>103.56</v>
      </c>
      <c r="N835" s="100">
        <v>102.94</v>
      </c>
      <c r="O835" s="587"/>
      <c r="P835" s="884"/>
      <c r="Q835" s="19"/>
      <c r="R835" s="13"/>
      <c r="S835" s="13"/>
      <c r="T835" s="13"/>
      <c r="U835" s="13"/>
      <c r="V835" s="13"/>
      <c r="W835" s="13"/>
      <c r="X835" s="13"/>
      <c r="Y835" s="13"/>
    </row>
    <row r="836" spans="1:25" ht="15" customHeight="1" x14ac:dyDescent="0.2">
      <c r="A836" s="13"/>
      <c r="B836" s="46"/>
      <c r="C836" s="568" t="s">
        <v>95</v>
      </c>
      <c r="D836" s="574" t="s">
        <v>49</v>
      </c>
      <c r="E836" s="187">
        <v>303.51</v>
      </c>
      <c r="F836" s="98">
        <v>293.20999999999998</v>
      </c>
      <c r="G836" s="98">
        <v>300.77</v>
      </c>
      <c r="H836" s="98">
        <v>316.94</v>
      </c>
      <c r="I836" s="100">
        <v>331.95</v>
      </c>
      <c r="J836" s="98">
        <v>197.75</v>
      </c>
      <c r="K836" s="98">
        <v>190.3</v>
      </c>
      <c r="L836" s="98">
        <v>193.3</v>
      </c>
      <c r="M836" s="98">
        <v>206.94</v>
      </c>
      <c r="N836" s="100">
        <v>230.4</v>
      </c>
      <c r="O836" s="587"/>
      <c r="P836" s="884"/>
      <c r="Q836" s="19"/>
      <c r="R836" s="13"/>
      <c r="S836" s="13"/>
      <c r="T836" s="13"/>
      <c r="U836" s="13"/>
      <c r="V836" s="13"/>
      <c r="W836" s="13"/>
      <c r="X836" s="13"/>
      <c r="Y836" s="13"/>
    </row>
    <row r="837" spans="1:25" ht="15" customHeight="1" x14ac:dyDescent="0.2">
      <c r="A837" s="13"/>
      <c r="B837" s="46"/>
      <c r="C837" s="568" t="s">
        <v>97</v>
      </c>
      <c r="D837" s="574" t="s">
        <v>49</v>
      </c>
      <c r="E837" s="187">
        <v>81</v>
      </c>
      <c r="F837" s="98">
        <v>82.65</v>
      </c>
      <c r="G837" s="98">
        <v>84.74</v>
      </c>
      <c r="H837" s="98">
        <v>85.91</v>
      </c>
      <c r="I837" s="533">
        <v>86.27</v>
      </c>
      <c r="J837" s="98">
        <v>58.02</v>
      </c>
      <c r="K837" s="98">
        <v>59.94</v>
      </c>
      <c r="L837" s="98">
        <v>63.79</v>
      </c>
      <c r="M837" s="98">
        <v>63.33</v>
      </c>
      <c r="N837" s="533">
        <v>69.099999999999994</v>
      </c>
      <c r="O837" s="587"/>
      <c r="P837" s="884"/>
      <c r="Q837" s="19"/>
      <c r="R837" s="13"/>
      <c r="S837" s="13"/>
      <c r="T837" s="13"/>
      <c r="U837" s="13"/>
      <c r="V837" s="13"/>
      <c r="W837" s="13"/>
      <c r="X837" s="13"/>
      <c r="Y837" s="13"/>
    </row>
    <row r="838" spans="1:25" ht="15" customHeight="1" x14ac:dyDescent="0.2">
      <c r="A838" s="13"/>
      <c r="B838" s="46"/>
      <c r="C838" s="568" t="s">
        <v>73</v>
      </c>
      <c r="D838" s="574" t="s">
        <v>49</v>
      </c>
      <c r="E838" s="187">
        <v>107.95</v>
      </c>
      <c r="F838" s="98">
        <v>105.22</v>
      </c>
      <c r="G838" s="98">
        <v>106.97</v>
      </c>
      <c r="H838" s="98">
        <v>106.29</v>
      </c>
      <c r="I838" s="100">
        <v>101.62</v>
      </c>
      <c r="J838" s="98">
        <v>73.010000000000005</v>
      </c>
      <c r="K838" s="98">
        <v>67.52</v>
      </c>
      <c r="L838" s="98">
        <v>69.44</v>
      </c>
      <c r="M838" s="98">
        <v>68.97</v>
      </c>
      <c r="N838" s="100">
        <v>74.16</v>
      </c>
      <c r="O838" s="587"/>
      <c r="P838" s="884"/>
      <c r="Q838" s="19"/>
      <c r="R838" s="13"/>
      <c r="S838" s="13"/>
      <c r="T838" s="13"/>
      <c r="U838" s="13"/>
      <c r="V838" s="13"/>
      <c r="W838" s="13"/>
      <c r="X838" s="13"/>
      <c r="Y838" s="13"/>
    </row>
    <row r="839" spans="1:25" ht="15" customHeight="1" x14ac:dyDescent="0.2">
      <c r="A839" s="13"/>
      <c r="B839" s="46"/>
      <c r="C839" s="568" t="s">
        <v>74</v>
      </c>
      <c r="D839" s="574" t="s">
        <v>49</v>
      </c>
      <c r="E839" s="187">
        <v>73.25</v>
      </c>
      <c r="F839" s="98">
        <v>68.17</v>
      </c>
      <c r="G839" s="98">
        <v>71.56</v>
      </c>
      <c r="H839" s="98">
        <v>74.489999999999995</v>
      </c>
      <c r="I839" s="533">
        <v>67.81</v>
      </c>
      <c r="J839" s="98">
        <v>58.48</v>
      </c>
      <c r="K839" s="98">
        <v>51.98</v>
      </c>
      <c r="L839" s="98">
        <v>56.98</v>
      </c>
      <c r="M839" s="98">
        <v>60.74</v>
      </c>
      <c r="N839" s="533">
        <v>57.94</v>
      </c>
      <c r="O839" s="587"/>
      <c r="P839" s="884"/>
      <c r="Q839" s="19"/>
      <c r="R839" s="13"/>
      <c r="S839" s="13"/>
      <c r="T839" s="13"/>
      <c r="U839" s="13"/>
      <c r="V839" s="13"/>
      <c r="W839" s="13"/>
      <c r="X839" s="13"/>
      <c r="Y839" s="13"/>
    </row>
    <row r="840" spans="1:25" ht="15" customHeight="1" x14ac:dyDescent="0.2">
      <c r="A840" s="13"/>
      <c r="B840" s="46"/>
      <c r="C840" s="568" t="s">
        <v>75</v>
      </c>
      <c r="D840" s="574" t="s">
        <v>49</v>
      </c>
      <c r="E840" s="524" t="s">
        <v>112</v>
      </c>
      <c r="F840" s="525" t="s">
        <v>112</v>
      </c>
      <c r="G840" s="525" t="s">
        <v>112</v>
      </c>
      <c r="H840" s="525" t="s">
        <v>2622</v>
      </c>
      <c r="I840" s="533" t="s">
        <v>2623</v>
      </c>
      <c r="J840" s="525" t="s">
        <v>112</v>
      </c>
      <c r="K840" s="525" t="s">
        <v>112</v>
      </c>
      <c r="L840" s="525" t="s">
        <v>112</v>
      </c>
      <c r="M840" s="525" t="s">
        <v>1642</v>
      </c>
      <c r="N840" s="533" t="s">
        <v>2622</v>
      </c>
      <c r="O840" s="587"/>
      <c r="P840" s="884"/>
      <c r="Q840" s="19"/>
      <c r="R840" s="13"/>
      <c r="S840" s="13"/>
      <c r="T840" s="13"/>
      <c r="U840" s="13"/>
      <c r="V840" s="13"/>
      <c r="W840" s="13"/>
      <c r="X840" s="13"/>
      <c r="Y840" s="13"/>
    </row>
    <row r="841" spans="1:25" ht="15" customHeight="1" x14ac:dyDescent="0.2">
      <c r="A841" s="13"/>
      <c r="B841" s="46"/>
      <c r="C841" s="568" t="s">
        <v>62</v>
      </c>
      <c r="D841" s="574" t="s">
        <v>49</v>
      </c>
      <c r="E841" s="187">
        <v>524.39</v>
      </c>
      <c r="F841" s="98">
        <v>504.31</v>
      </c>
      <c r="G841" s="98">
        <v>526.63</v>
      </c>
      <c r="H841" s="98">
        <v>525.76</v>
      </c>
      <c r="I841" s="533">
        <v>535.66999999999996</v>
      </c>
      <c r="J841" s="98">
        <v>388.92</v>
      </c>
      <c r="K841" s="98">
        <v>368.81</v>
      </c>
      <c r="L841" s="98">
        <v>378.95</v>
      </c>
      <c r="M841" s="98">
        <v>370.97</v>
      </c>
      <c r="N841" s="533">
        <v>396.55</v>
      </c>
      <c r="O841" s="587"/>
      <c r="P841" s="884"/>
      <c r="Q841" s="19"/>
      <c r="R841" s="13"/>
      <c r="S841" s="13"/>
      <c r="T841" s="13"/>
      <c r="U841" s="13"/>
      <c r="V841" s="13"/>
      <c r="W841" s="13"/>
      <c r="X841" s="13"/>
      <c r="Y841" s="13"/>
    </row>
    <row r="842" spans="1:25" ht="15" customHeight="1" x14ac:dyDescent="0.2">
      <c r="A842" s="13"/>
      <c r="B842" s="46"/>
      <c r="C842" s="2919" t="s">
        <v>98</v>
      </c>
      <c r="D842" s="2971"/>
      <c r="E842" s="519">
        <v>2286.59</v>
      </c>
      <c r="F842" s="520">
        <v>2210.3100000000004</v>
      </c>
      <c r="G842" s="520">
        <v>2290.65</v>
      </c>
      <c r="H842" s="520">
        <v>2418.37</v>
      </c>
      <c r="I842" s="521">
        <f>SUM(I833:I841)</f>
        <v>2452.83</v>
      </c>
      <c r="J842" s="520">
        <v>1630.47</v>
      </c>
      <c r="K842" s="520">
        <v>1577.57</v>
      </c>
      <c r="L842" s="520">
        <v>1645.88</v>
      </c>
      <c r="M842" s="520">
        <v>1767.8300000000002</v>
      </c>
      <c r="N842" s="521">
        <f>SUM(N833:N841)</f>
        <v>1908.96</v>
      </c>
      <c r="O842" s="587"/>
      <c r="P842" s="884"/>
      <c r="Q842" s="19"/>
      <c r="R842" s="13"/>
      <c r="S842" s="13"/>
      <c r="T842" s="13"/>
      <c r="U842" s="13"/>
      <c r="V842" s="13"/>
      <c r="W842" s="13"/>
      <c r="X842" s="13"/>
      <c r="Y842" s="13"/>
    </row>
    <row r="843" spans="1:25" ht="15" customHeight="1" x14ac:dyDescent="0.2">
      <c r="A843" s="13"/>
      <c r="B843" s="46"/>
      <c r="C843" s="514" t="s">
        <v>58</v>
      </c>
      <c r="D843" s="574" t="s">
        <v>99</v>
      </c>
      <c r="E843" s="187">
        <v>0.01</v>
      </c>
      <c r="F843" s="98">
        <v>0.01</v>
      </c>
      <c r="G843" s="98">
        <v>-0.02</v>
      </c>
      <c r="H843" s="98">
        <v>0.59</v>
      </c>
      <c r="I843" s="100">
        <v>-0.02</v>
      </c>
      <c r="J843" s="98">
        <v>-0.08</v>
      </c>
      <c r="K843" s="98">
        <v>-0.03</v>
      </c>
      <c r="L843" s="98">
        <v>-0.06</v>
      </c>
      <c r="M843" s="98">
        <v>9.84</v>
      </c>
      <c r="N843" s="100">
        <v>-0.06</v>
      </c>
      <c r="O843" s="587"/>
      <c r="P843" s="884"/>
      <c r="Q843" s="19"/>
      <c r="R843" s="13"/>
      <c r="S843" s="13"/>
      <c r="T843" s="13"/>
      <c r="U843" s="13"/>
      <c r="V843" s="13"/>
      <c r="W843" s="13"/>
      <c r="X843" s="13"/>
      <c r="Y843" s="13"/>
    </row>
    <row r="844" spans="1:25" ht="15" customHeight="1" x14ac:dyDescent="0.2">
      <c r="A844" s="13"/>
      <c r="B844" s="46"/>
      <c r="C844" s="568" t="s">
        <v>32</v>
      </c>
      <c r="D844" s="574" t="s">
        <v>99</v>
      </c>
      <c r="E844" s="187">
        <v>531</v>
      </c>
      <c r="F844" s="98">
        <v>481.06</v>
      </c>
      <c r="G844" s="98">
        <v>502.2</v>
      </c>
      <c r="H844" s="98">
        <v>500.96</v>
      </c>
      <c r="I844" s="100">
        <v>531.54999999999995</v>
      </c>
      <c r="J844" s="98">
        <v>385</v>
      </c>
      <c r="K844" s="98">
        <v>349.3</v>
      </c>
      <c r="L844" s="98">
        <v>357.52</v>
      </c>
      <c r="M844" s="98">
        <v>361.26</v>
      </c>
      <c r="N844" s="100">
        <v>400.75</v>
      </c>
      <c r="O844" s="587"/>
      <c r="P844" s="884"/>
      <c r="Q844" s="19"/>
      <c r="R844" s="13"/>
      <c r="S844" s="13"/>
      <c r="T844" s="13"/>
      <c r="U844" s="13"/>
      <c r="V844" s="13"/>
      <c r="W844" s="13"/>
      <c r="X844" s="13"/>
      <c r="Y844" s="13"/>
    </row>
    <row r="845" spans="1:25" ht="15" customHeight="1" x14ac:dyDescent="0.2">
      <c r="A845" s="13"/>
      <c r="B845" s="46"/>
      <c r="C845" s="568" t="s">
        <v>79</v>
      </c>
      <c r="D845" s="574" t="s">
        <v>99</v>
      </c>
      <c r="E845" s="187">
        <v>111.5</v>
      </c>
      <c r="F845" s="523">
        <v>120.74</v>
      </c>
      <c r="G845" s="523">
        <v>110.88</v>
      </c>
      <c r="H845" s="523">
        <v>114.33</v>
      </c>
      <c r="I845" s="100">
        <v>109.86</v>
      </c>
      <c r="J845" s="98">
        <v>75.489999999999995</v>
      </c>
      <c r="K845" s="523">
        <v>80.66</v>
      </c>
      <c r="L845" s="523">
        <v>63.34</v>
      </c>
      <c r="M845" s="523">
        <v>73.12</v>
      </c>
      <c r="N845" s="100">
        <v>100.32</v>
      </c>
      <c r="O845" s="587"/>
      <c r="P845" s="884"/>
      <c r="Q845" s="19"/>
      <c r="R845" s="13"/>
      <c r="S845" s="13"/>
      <c r="T845" s="13"/>
      <c r="U845" s="13"/>
      <c r="V845" s="13"/>
      <c r="W845" s="13"/>
      <c r="X845" s="13"/>
      <c r="Y845" s="13"/>
    </row>
    <row r="846" spans="1:25" ht="15" customHeight="1" x14ac:dyDescent="0.2">
      <c r="A846" s="13"/>
      <c r="B846" s="46"/>
      <c r="C846" s="568" t="s">
        <v>95</v>
      </c>
      <c r="D846" s="574" t="s">
        <v>99</v>
      </c>
      <c r="E846" s="187">
        <v>837.72</v>
      </c>
      <c r="F846" s="98">
        <v>798.84</v>
      </c>
      <c r="G846" s="98">
        <v>848.5</v>
      </c>
      <c r="H846" s="98">
        <v>903.14</v>
      </c>
      <c r="I846" s="100">
        <v>965.46</v>
      </c>
      <c r="J846" s="98">
        <v>702.21</v>
      </c>
      <c r="K846" s="98">
        <v>673.71</v>
      </c>
      <c r="L846" s="98">
        <v>719.03</v>
      </c>
      <c r="M846" s="98">
        <v>779.82</v>
      </c>
      <c r="N846" s="100">
        <v>855.99</v>
      </c>
      <c r="O846" s="587"/>
      <c r="P846" s="884"/>
      <c r="Q846" s="19"/>
      <c r="R846" s="13"/>
      <c r="S846" s="13"/>
      <c r="T846" s="13"/>
      <c r="U846" s="13"/>
      <c r="V846" s="13"/>
      <c r="W846" s="13"/>
      <c r="X846" s="13"/>
      <c r="Y846" s="13"/>
    </row>
    <row r="847" spans="1:25" ht="15" customHeight="1" x14ac:dyDescent="0.2">
      <c r="A847" s="13"/>
      <c r="B847" s="46"/>
      <c r="C847" s="568" t="s">
        <v>302</v>
      </c>
      <c r="D847" s="574" t="s">
        <v>99</v>
      </c>
      <c r="E847" s="524" t="s">
        <v>112</v>
      </c>
      <c r="F847" s="525" t="s">
        <v>112</v>
      </c>
      <c r="G847" s="525" t="s">
        <v>112</v>
      </c>
      <c r="H847" s="525" t="s">
        <v>2622</v>
      </c>
      <c r="I847" s="100" t="s">
        <v>2623</v>
      </c>
      <c r="J847" s="525" t="s">
        <v>112</v>
      </c>
      <c r="K847" s="525" t="s">
        <v>112</v>
      </c>
      <c r="L847" s="525" t="s">
        <v>112</v>
      </c>
      <c r="M847" s="525" t="s">
        <v>1642</v>
      </c>
      <c r="N847" s="100" t="s">
        <v>2622</v>
      </c>
      <c r="O847" s="587"/>
      <c r="P847" s="884"/>
      <c r="Q847" s="19"/>
      <c r="R847" s="13"/>
      <c r="S847" s="13"/>
      <c r="T847" s="13"/>
      <c r="U847" s="13"/>
      <c r="V847" s="13"/>
      <c r="W847" s="13"/>
      <c r="X847" s="13"/>
      <c r="Y847" s="13"/>
    </row>
    <row r="848" spans="1:25" ht="15" customHeight="1" x14ac:dyDescent="0.2">
      <c r="A848" s="13"/>
      <c r="B848" s="46"/>
      <c r="C848" s="568" t="s">
        <v>73</v>
      </c>
      <c r="D848" s="574" t="s">
        <v>99</v>
      </c>
      <c r="E848" s="187">
        <v>271.8</v>
      </c>
      <c r="F848" s="98">
        <v>238.56</v>
      </c>
      <c r="G848" s="98">
        <v>58.78</v>
      </c>
      <c r="H848" s="98">
        <v>55.75</v>
      </c>
      <c r="I848" s="100">
        <v>48.03</v>
      </c>
      <c r="J848" s="525">
        <v>230.28</v>
      </c>
      <c r="K848" s="525">
        <v>165.66</v>
      </c>
      <c r="L848" s="525">
        <v>31.35</v>
      </c>
      <c r="M848" s="525">
        <v>29.16</v>
      </c>
      <c r="N848" s="526">
        <v>28.29</v>
      </c>
      <c r="O848" s="587"/>
      <c r="P848" s="884"/>
      <c r="Q848" s="19"/>
      <c r="R848" s="13"/>
      <c r="S848" s="13"/>
      <c r="T848" s="13"/>
      <c r="U848" s="13"/>
      <c r="V848" s="13"/>
      <c r="W848" s="13"/>
      <c r="X848" s="13"/>
      <c r="Y848" s="13"/>
    </row>
    <row r="849" spans="1:25" ht="15" customHeight="1" x14ac:dyDescent="0.2">
      <c r="A849" s="13"/>
      <c r="B849" s="46"/>
      <c r="C849" s="568" t="s">
        <v>74</v>
      </c>
      <c r="D849" s="574" t="s">
        <v>99</v>
      </c>
      <c r="E849" s="187">
        <v>157.85</v>
      </c>
      <c r="F849" s="98">
        <v>160.57</v>
      </c>
      <c r="G849" s="98">
        <v>175.02</v>
      </c>
      <c r="H849" s="98">
        <v>186.61</v>
      </c>
      <c r="I849" s="100">
        <v>183.88</v>
      </c>
      <c r="J849" s="98">
        <v>119.72</v>
      </c>
      <c r="K849" s="98">
        <v>119.13</v>
      </c>
      <c r="L849" s="98">
        <v>133.63999999999999</v>
      </c>
      <c r="M849" s="98">
        <v>139.41</v>
      </c>
      <c r="N849" s="100">
        <v>147.16999999999999</v>
      </c>
      <c r="O849" s="587"/>
      <c r="P849" s="884"/>
      <c r="Q849" s="19"/>
      <c r="R849" s="13"/>
      <c r="S849" s="13"/>
      <c r="T849" s="13"/>
      <c r="U849" s="13"/>
      <c r="V849" s="13"/>
      <c r="W849" s="13"/>
      <c r="X849" s="13"/>
      <c r="Y849" s="13"/>
    </row>
    <row r="850" spans="1:25" ht="15" customHeight="1" x14ac:dyDescent="0.2">
      <c r="A850" s="13"/>
      <c r="B850" s="46"/>
      <c r="C850" s="568" t="s">
        <v>75</v>
      </c>
      <c r="D850" s="574" t="s">
        <v>99</v>
      </c>
      <c r="E850" s="524" t="s">
        <v>112</v>
      </c>
      <c r="F850" s="525" t="s">
        <v>112</v>
      </c>
      <c r="G850" s="525" t="s">
        <v>112</v>
      </c>
      <c r="H850" s="525" t="s">
        <v>2622</v>
      </c>
      <c r="I850" s="100" t="s">
        <v>2623</v>
      </c>
      <c r="J850" s="525" t="s">
        <v>112</v>
      </c>
      <c r="K850" s="525" t="s">
        <v>112</v>
      </c>
      <c r="L850" s="525" t="s">
        <v>112</v>
      </c>
      <c r="M850" s="525" t="s">
        <v>1642</v>
      </c>
      <c r="N850" s="100" t="s">
        <v>2622</v>
      </c>
      <c r="O850" s="587"/>
      <c r="P850" s="884"/>
      <c r="Q850" s="19"/>
      <c r="R850" s="13"/>
      <c r="S850" s="13"/>
      <c r="T850" s="13"/>
      <c r="U850" s="13"/>
      <c r="V850" s="13"/>
      <c r="W850" s="13"/>
      <c r="X850" s="13"/>
      <c r="Y850" s="13"/>
    </row>
    <row r="851" spans="1:25" ht="15" customHeight="1" x14ac:dyDescent="0.2">
      <c r="A851" s="13"/>
      <c r="B851" s="46"/>
      <c r="C851" s="568" t="s">
        <v>336</v>
      </c>
      <c r="D851" s="574" t="s">
        <v>99</v>
      </c>
      <c r="E851" s="187">
        <v>36.69</v>
      </c>
      <c r="F851" s="98">
        <v>38.369999999999997</v>
      </c>
      <c r="G851" s="98">
        <v>44.69</v>
      </c>
      <c r="H851" s="98">
        <v>51.99</v>
      </c>
      <c r="I851" s="100">
        <v>47.18</v>
      </c>
      <c r="J851" s="98">
        <v>17.91</v>
      </c>
      <c r="K851" s="98">
        <v>12.71</v>
      </c>
      <c r="L851" s="98">
        <v>10.51</v>
      </c>
      <c r="M851" s="98">
        <v>23.59</v>
      </c>
      <c r="N851" s="100">
        <v>17.649999999999999</v>
      </c>
      <c r="O851" s="587"/>
      <c r="P851" s="884"/>
      <c r="Q851" s="19"/>
      <c r="R851" s="13"/>
      <c r="S851" s="13"/>
      <c r="T851" s="13"/>
      <c r="U851" s="13"/>
      <c r="V851" s="13"/>
      <c r="W851" s="13"/>
      <c r="X851" s="13"/>
      <c r="Y851" s="13"/>
    </row>
    <row r="852" spans="1:25" ht="15" customHeight="1" x14ac:dyDescent="0.2">
      <c r="A852" s="13"/>
      <c r="B852" s="46"/>
      <c r="C852" s="568" t="s">
        <v>62</v>
      </c>
      <c r="D852" s="574" t="s">
        <v>99</v>
      </c>
      <c r="E852" s="187">
        <v>213.76</v>
      </c>
      <c r="F852" s="98">
        <v>207.13</v>
      </c>
      <c r="G852" s="98">
        <v>219.16</v>
      </c>
      <c r="H852" s="98">
        <v>226.54</v>
      </c>
      <c r="I852" s="100">
        <v>235.36</v>
      </c>
      <c r="J852" s="98">
        <v>109.05</v>
      </c>
      <c r="K852" s="98">
        <v>104.04</v>
      </c>
      <c r="L852" s="98">
        <v>116.22</v>
      </c>
      <c r="M852" s="98">
        <v>124.11</v>
      </c>
      <c r="N852" s="100">
        <v>143</v>
      </c>
      <c r="O852" s="587"/>
      <c r="P852" s="884"/>
      <c r="Q852" s="19"/>
      <c r="R852" s="13"/>
      <c r="S852" s="13"/>
      <c r="T852" s="13"/>
      <c r="U852" s="13"/>
      <c r="V852" s="13"/>
      <c r="W852" s="13"/>
      <c r="X852" s="13"/>
      <c r="Y852" s="13"/>
    </row>
    <row r="853" spans="1:25" ht="15" customHeight="1" x14ac:dyDescent="0.2">
      <c r="A853" s="13"/>
      <c r="B853" s="46"/>
      <c r="C853" s="2919" t="s">
        <v>100</v>
      </c>
      <c r="D853" s="2971"/>
      <c r="E853" s="519">
        <v>2160.33</v>
      </c>
      <c r="F853" s="520">
        <v>2045.2799999999997</v>
      </c>
      <c r="G853" s="520">
        <v>1959.21</v>
      </c>
      <c r="H853" s="520">
        <v>2039.91</v>
      </c>
      <c r="I853" s="521">
        <f>SUM(I843:I852)</f>
        <v>2121.2999999999997</v>
      </c>
      <c r="J853" s="520">
        <v>1639.5800000000002</v>
      </c>
      <c r="K853" s="520">
        <v>1505.1800000000003</v>
      </c>
      <c r="L853" s="520">
        <v>1431.5499999999997</v>
      </c>
      <c r="M853" s="520">
        <v>1540.31</v>
      </c>
      <c r="N853" s="521">
        <f>SUM(N843:N852)</f>
        <v>1693.1100000000001</v>
      </c>
      <c r="O853" s="587"/>
      <c r="P853" s="884"/>
      <c r="Q853" s="19"/>
      <c r="R853" s="13"/>
      <c r="S853" s="13"/>
      <c r="T853" s="13"/>
      <c r="U853" s="13"/>
      <c r="V853" s="13"/>
      <c r="W853" s="13"/>
      <c r="X853" s="13"/>
      <c r="Y853" s="13"/>
    </row>
    <row r="854" spans="1:25" ht="15" customHeight="1" x14ac:dyDescent="0.2">
      <c r="A854" s="13"/>
      <c r="B854" s="46"/>
      <c r="C854" s="568" t="s">
        <v>58</v>
      </c>
      <c r="D854" s="574" t="s">
        <v>101</v>
      </c>
      <c r="E854" s="187">
        <v>115.2</v>
      </c>
      <c r="F854" s="98">
        <v>115.4</v>
      </c>
      <c r="G854" s="98">
        <v>120.41</v>
      </c>
      <c r="H854" s="98">
        <v>121.41</v>
      </c>
      <c r="I854" s="100">
        <v>114.02</v>
      </c>
      <c r="J854" s="98">
        <v>80.5</v>
      </c>
      <c r="K854" s="98">
        <v>81.84</v>
      </c>
      <c r="L854" s="98">
        <v>87.48</v>
      </c>
      <c r="M854" s="98">
        <v>92.11</v>
      </c>
      <c r="N854" s="100">
        <v>89.57</v>
      </c>
      <c r="O854" s="587"/>
      <c r="P854" s="884"/>
      <c r="Q854" s="19"/>
      <c r="R854" s="13"/>
      <c r="S854" s="13"/>
      <c r="T854" s="13"/>
      <c r="U854" s="13"/>
      <c r="V854" s="13"/>
      <c r="W854" s="13"/>
      <c r="X854" s="13"/>
      <c r="Y854" s="13"/>
    </row>
    <row r="855" spans="1:25" ht="15" customHeight="1" x14ac:dyDescent="0.2">
      <c r="A855" s="13"/>
      <c r="B855" s="1868"/>
      <c r="C855" s="568" t="s">
        <v>32</v>
      </c>
      <c r="D855" s="574" t="s">
        <v>101</v>
      </c>
      <c r="E855" s="187">
        <v>459</v>
      </c>
      <c r="F855" s="98">
        <v>434.1</v>
      </c>
      <c r="G855" s="98">
        <v>466.76</v>
      </c>
      <c r="H855" s="98">
        <v>477.09</v>
      </c>
      <c r="I855" s="100">
        <v>484.08</v>
      </c>
      <c r="J855" s="98">
        <v>305</v>
      </c>
      <c r="K855" s="98">
        <v>291.94</v>
      </c>
      <c r="L855" s="98">
        <v>322.75</v>
      </c>
      <c r="M855" s="98">
        <v>335.08</v>
      </c>
      <c r="N855" s="100">
        <v>355.7</v>
      </c>
      <c r="O855" s="587"/>
      <c r="P855" s="884"/>
      <c r="Q855" s="19"/>
      <c r="R855" s="13"/>
      <c r="S855" s="13"/>
      <c r="T855" s="13"/>
      <c r="U855" s="13"/>
      <c r="V855" s="13"/>
      <c r="W855" s="13"/>
      <c r="X855" s="13"/>
      <c r="Y855" s="13"/>
    </row>
    <row r="856" spans="1:25" ht="15" customHeight="1" x14ac:dyDescent="0.2">
      <c r="A856" s="13"/>
      <c r="B856" s="1868"/>
      <c r="C856" s="568" t="s">
        <v>79</v>
      </c>
      <c r="D856" s="574" t="s">
        <v>101</v>
      </c>
      <c r="E856" s="187">
        <v>73.48</v>
      </c>
      <c r="F856" s="523">
        <v>78.03</v>
      </c>
      <c r="G856" s="523">
        <v>94.15</v>
      </c>
      <c r="H856" s="523">
        <v>94.43</v>
      </c>
      <c r="I856" s="100">
        <v>72.010000000000005</v>
      </c>
      <c r="J856" s="98">
        <v>61.04</v>
      </c>
      <c r="K856" s="523">
        <v>71.39</v>
      </c>
      <c r="L856" s="523">
        <v>83.72</v>
      </c>
      <c r="M856" s="523">
        <v>88.26</v>
      </c>
      <c r="N856" s="100">
        <v>62.97</v>
      </c>
      <c r="O856" s="587"/>
      <c r="P856" s="884"/>
      <c r="Q856" s="19"/>
      <c r="R856" s="13"/>
      <c r="S856" s="13"/>
      <c r="T856" s="13"/>
      <c r="U856" s="13"/>
      <c r="V856" s="13"/>
      <c r="W856" s="13"/>
      <c r="X856" s="13"/>
      <c r="Y856" s="13"/>
    </row>
    <row r="857" spans="1:25" ht="15" customHeight="1" x14ac:dyDescent="0.2">
      <c r="A857" s="13"/>
      <c r="B857" s="1868"/>
      <c r="C857" s="568" t="s">
        <v>102</v>
      </c>
      <c r="D857" s="574" t="s">
        <v>101</v>
      </c>
      <c r="E857" s="187">
        <v>105.59</v>
      </c>
      <c r="F857" s="98">
        <v>108.67</v>
      </c>
      <c r="G857" s="98">
        <v>117.78</v>
      </c>
      <c r="H857" s="98">
        <v>130.5</v>
      </c>
      <c r="I857" s="100">
        <v>134.1</v>
      </c>
      <c r="J857" s="98">
        <v>62.7</v>
      </c>
      <c r="K857" s="98">
        <v>63.75</v>
      </c>
      <c r="L857" s="98">
        <v>66.61</v>
      </c>
      <c r="M857" s="98">
        <v>74.650000000000006</v>
      </c>
      <c r="N857" s="100">
        <v>81.78</v>
      </c>
      <c r="O857" s="587"/>
      <c r="P857" s="884"/>
      <c r="Q857" s="19"/>
      <c r="R857" s="13"/>
      <c r="S857" s="13"/>
      <c r="T857" s="13"/>
      <c r="U857" s="13"/>
      <c r="V857" s="13"/>
      <c r="W857" s="13"/>
      <c r="X857" s="13"/>
      <c r="Y857" s="13"/>
    </row>
    <row r="858" spans="1:25" ht="15" customHeight="1" x14ac:dyDescent="0.2">
      <c r="A858" s="13"/>
      <c r="B858" s="1868"/>
      <c r="C858" s="568" t="s">
        <v>302</v>
      </c>
      <c r="D858" s="574" t="s">
        <v>101</v>
      </c>
      <c r="E858" s="187">
        <v>49.34</v>
      </c>
      <c r="F858" s="98">
        <v>46.52</v>
      </c>
      <c r="G858" s="98">
        <v>44.47</v>
      </c>
      <c r="H858" s="98">
        <v>42.63</v>
      </c>
      <c r="I858" s="100">
        <v>40.450000000000003</v>
      </c>
      <c r="J858" s="98">
        <v>36.229999999999997</v>
      </c>
      <c r="K858" s="98">
        <v>34.409999999999997</v>
      </c>
      <c r="L858" s="98">
        <v>34.17</v>
      </c>
      <c r="M858" s="98">
        <v>32.950000000000003</v>
      </c>
      <c r="N858" s="100">
        <v>32.39</v>
      </c>
      <c r="O858" s="587"/>
      <c r="P858" s="884"/>
      <c r="Q858" s="19"/>
      <c r="R858" s="13"/>
      <c r="S858" s="13"/>
      <c r="T858" s="13"/>
      <c r="U858" s="13"/>
      <c r="V858" s="13"/>
      <c r="W858" s="13"/>
      <c r="X858" s="13"/>
      <c r="Y858" s="13"/>
    </row>
    <row r="859" spans="1:25" ht="15" customHeight="1" x14ac:dyDescent="0.2">
      <c r="A859" s="13"/>
      <c r="B859" s="1868"/>
      <c r="C859" s="568" t="s">
        <v>73</v>
      </c>
      <c r="D859" s="574" t="s">
        <v>101</v>
      </c>
      <c r="E859" s="524">
        <v>135.99</v>
      </c>
      <c r="F859" s="525">
        <v>127.6</v>
      </c>
      <c r="G859" s="525">
        <v>18.28</v>
      </c>
      <c r="H859" s="525">
        <v>17.88</v>
      </c>
      <c r="I859" s="100">
        <v>14.24</v>
      </c>
      <c r="J859" s="525">
        <v>97.6</v>
      </c>
      <c r="K859" s="525">
        <v>86.62</v>
      </c>
      <c r="L859" s="525">
        <v>0.05</v>
      </c>
      <c r="M859" s="525">
        <v>0.12</v>
      </c>
      <c r="N859" s="526">
        <v>2</v>
      </c>
      <c r="O859" s="587"/>
      <c r="P859" s="884"/>
      <c r="Q859" s="19"/>
      <c r="R859" s="13"/>
      <c r="S859" s="13"/>
      <c r="T859" s="13"/>
      <c r="U859" s="13"/>
      <c r="V859" s="13"/>
      <c r="W859" s="13"/>
      <c r="X859" s="13"/>
      <c r="Y859" s="13"/>
    </row>
    <row r="860" spans="1:25" ht="15" customHeight="1" x14ac:dyDescent="0.2">
      <c r="A860" s="13"/>
      <c r="B860" s="1868"/>
      <c r="C860" s="568" t="s">
        <v>74</v>
      </c>
      <c r="D860" s="574" t="s">
        <v>101</v>
      </c>
      <c r="E860" s="187">
        <v>30.79</v>
      </c>
      <c r="F860" s="98">
        <v>18.75</v>
      </c>
      <c r="G860" s="98">
        <v>18.100000000000001</v>
      </c>
      <c r="H860" s="98">
        <v>19.059999999999999</v>
      </c>
      <c r="I860" s="100">
        <v>16.03</v>
      </c>
      <c r="J860" s="98">
        <v>18.18</v>
      </c>
      <c r="K860" s="98">
        <v>6.31</v>
      </c>
      <c r="L860" s="98">
        <v>6.22</v>
      </c>
      <c r="M860" s="98">
        <v>5.87</v>
      </c>
      <c r="N860" s="100">
        <v>8.94</v>
      </c>
      <c r="O860" s="587"/>
      <c r="P860" s="884"/>
      <c r="Q860" s="19"/>
      <c r="R860" s="13"/>
      <c r="S860" s="13"/>
      <c r="T860" s="13"/>
      <c r="U860" s="13"/>
      <c r="V860" s="13"/>
      <c r="W860" s="13"/>
      <c r="X860" s="13"/>
      <c r="Y860" s="13"/>
    </row>
    <row r="861" spans="1:25" ht="15" customHeight="1" x14ac:dyDescent="0.2">
      <c r="A861" s="13"/>
      <c r="B861" s="1868"/>
      <c r="C861" s="568" t="s">
        <v>75</v>
      </c>
      <c r="D861" s="574" t="s">
        <v>101</v>
      </c>
      <c r="E861" s="187" t="s">
        <v>112</v>
      </c>
      <c r="F861" s="98" t="s">
        <v>112</v>
      </c>
      <c r="G861" s="98" t="s">
        <v>112</v>
      </c>
      <c r="H861" s="98" t="s">
        <v>2622</v>
      </c>
      <c r="I861" s="100" t="s">
        <v>2623</v>
      </c>
      <c r="J861" s="98" t="s">
        <v>112</v>
      </c>
      <c r="K861" s="98" t="s">
        <v>112</v>
      </c>
      <c r="L861" s="98" t="s">
        <v>112</v>
      </c>
      <c r="M861" s="98" t="s">
        <v>1642</v>
      </c>
      <c r="N861" s="100" t="s">
        <v>2622</v>
      </c>
      <c r="O861" s="587"/>
      <c r="P861" s="884"/>
      <c r="Q861" s="19"/>
      <c r="R861" s="13"/>
      <c r="S861" s="13"/>
      <c r="T861" s="13"/>
      <c r="U861" s="13"/>
      <c r="V861" s="13"/>
      <c r="W861" s="13"/>
      <c r="X861" s="13"/>
      <c r="Y861" s="13"/>
    </row>
    <row r="862" spans="1:25" ht="15" customHeight="1" x14ac:dyDescent="0.2">
      <c r="A862" s="13"/>
      <c r="B862" s="1868"/>
      <c r="C862" s="568" t="s">
        <v>62</v>
      </c>
      <c r="D862" s="574" t="s">
        <v>101</v>
      </c>
      <c r="E862" s="187">
        <v>493.57</v>
      </c>
      <c r="F862" s="98">
        <v>496.03</v>
      </c>
      <c r="G862" s="98">
        <v>513.66999999999996</v>
      </c>
      <c r="H862" s="98">
        <v>523.88</v>
      </c>
      <c r="I862" s="100">
        <v>528.6</v>
      </c>
      <c r="J862" s="98">
        <v>381.14</v>
      </c>
      <c r="K862" s="98">
        <v>379.63</v>
      </c>
      <c r="L862" s="98">
        <v>398.9</v>
      </c>
      <c r="M862" s="98">
        <v>417.61</v>
      </c>
      <c r="N862" s="100">
        <v>431.86</v>
      </c>
      <c r="O862" s="587"/>
      <c r="P862" s="884"/>
      <c r="Q862" s="19"/>
      <c r="S862" s="13"/>
      <c r="T862" s="13"/>
      <c r="U862" s="13"/>
      <c r="V862" s="13"/>
      <c r="W862" s="13"/>
      <c r="X862" s="13"/>
      <c r="Y862" s="13"/>
    </row>
    <row r="863" spans="1:25" ht="15" customHeight="1" thickBot="1" x14ac:dyDescent="0.25">
      <c r="A863" s="13"/>
      <c r="B863" s="1868"/>
      <c r="C863" s="2968" t="s">
        <v>103</v>
      </c>
      <c r="D863" s="2969"/>
      <c r="E863" s="528">
        <v>1462.96</v>
      </c>
      <c r="F863" s="529">
        <v>1425.1</v>
      </c>
      <c r="G863" s="529">
        <v>1393.62</v>
      </c>
      <c r="H863" s="529">
        <v>1426.88</v>
      </c>
      <c r="I863" s="530">
        <f>SUM(I854:I862)</f>
        <v>1403.5300000000002</v>
      </c>
      <c r="J863" s="529">
        <v>1042.3899999999999</v>
      </c>
      <c r="K863" s="529">
        <v>1015.8899999999999</v>
      </c>
      <c r="L863" s="529">
        <v>999.9</v>
      </c>
      <c r="M863" s="529">
        <v>1046.6500000000001</v>
      </c>
      <c r="N863" s="530">
        <f>SUM(N854:N862)</f>
        <v>1065.21</v>
      </c>
      <c r="O863" s="587"/>
      <c r="P863" s="884"/>
      <c r="Q863" s="19"/>
      <c r="R863" s="13"/>
      <c r="S863" s="13"/>
      <c r="T863" s="13"/>
      <c r="U863" s="13"/>
      <c r="V863" s="13"/>
      <c r="W863" s="13"/>
      <c r="X863" s="13"/>
      <c r="Y863" s="13"/>
    </row>
    <row r="864" spans="1:25" x14ac:dyDescent="0.2">
      <c r="A864" s="13"/>
      <c r="B864" s="1868"/>
      <c r="C864" s="543"/>
      <c r="D864" s="543"/>
      <c r="E864" s="543"/>
      <c r="F864" s="543"/>
      <c r="G864" s="543"/>
      <c r="H864" s="543"/>
      <c r="I864" s="543"/>
      <c r="J864" s="543"/>
      <c r="K864" s="543"/>
      <c r="L864" s="543"/>
      <c r="M864" s="543"/>
      <c r="N864" s="543"/>
      <c r="O864" s="587"/>
      <c r="P864" s="884"/>
      <c r="Q864" s="19"/>
      <c r="R864" s="13"/>
      <c r="S864" s="13"/>
      <c r="T864" s="13"/>
      <c r="U864" s="13"/>
      <c r="V864" s="13"/>
      <c r="W864" s="13"/>
      <c r="X864" s="13"/>
      <c r="Y864" s="13"/>
    </row>
    <row r="865" spans="1:25" x14ac:dyDescent="0.2">
      <c r="A865" s="13"/>
      <c r="B865" s="1868"/>
      <c r="C865" s="543"/>
      <c r="D865" s="543"/>
      <c r="E865" s="543"/>
      <c r="F865" s="543"/>
      <c r="G865" s="543"/>
      <c r="H865" s="543"/>
      <c r="I865" s="543"/>
      <c r="J865" s="543"/>
      <c r="K865" s="543"/>
      <c r="L865" s="543"/>
      <c r="M865" s="543"/>
      <c r="N865" s="543"/>
      <c r="O865" s="14"/>
      <c r="P865" s="883"/>
      <c r="Q865" s="13"/>
      <c r="R865" s="13"/>
      <c r="S865" s="13"/>
      <c r="T865" s="13"/>
      <c r="U865" s="13"/>
      <c r="V865" s="13"/>
      <c r="W865" s="13"/>
      <c r="X865" s="13"/>
      <c r="Y865" s="13"/>
    </row>
    <row r="866" spans="1:25" ht="16" thickBot="1" x14ac:dyDescent="0.25">
      <c r="A866" s="13"/>
      <c r="B866" s="1904"/>
      <c r="C866" s="1905"/>
      <c r="D866" s="1905"/>
      <c r="E866" s="1905"/>
      <c r="F866" s="1905"/>
      <c r="G866" s="1905"/>
      <c r="H866" s="1905"/>
      <c r="I866" s="1905"/>
      <c r="J866" s="1905"/>
      <c r="K866" s="1905"/>
      <c r="L866" s="1905"/>
      <c r="M866" s="1905"/>
      <c r="N866" s="1905"/>
      <c r="O866" s="1905"/>
      <c r="P866" s="1917"/>
      <c r="Q866" s="13"/>
      <c r="R866" s="13"/>
      <c r="S866" s="13"/>
      <c r="T866" s="13"/>
      <c r="U866" s="13"/>
      <c r="V866" s="13"/>
      <c r="W866" s="13"/>
      <c r="X866" s="13"/>
      <c r="Y866" s="13"/>
    </row>
    <row r="867" spans="1:25" ht="16" thickTop="1" x14ac:dyDescent="0.2">
      <c r="A867" s="13"/>
      <c r="B867" s="1901"/>
      <c r="C867" s="1902"/>
      <c r="D867" s="1902"/>
      <c r="E867" s="1902"/>
      <c r="F867" s="1902"/>
      <c r="G867" s="1902"/>
      <c r="H867" s="1902"/>
      <c r="I867" s="1902"/>
      <c r="J867" s="1902"/>
      <c r="K867" s="1902"/>
      <c r="L867" s="1902"/>
      <c r="M867" s="1902"/>
      <c r="N867" s="1902"/>
      <c r="O867" s="13"/>
      <c r="P867" s="883"/>
      <c r="Q867" s="13"/>
      <c r="R867" s="13"/>
      <c r="S867" s="13"/>
      <c r="T867" s="13"/>
      <c r="U867" s="13"/>
      <c r="V867" s="13"/>
      <c r="W867" s="13"/>
      <c r="X867" s="13"/>
      <c r="Y867" s="13"/>
    </row>
    <row r="868" spans="1:25" x14ac:dyDescent="0.2">
      <c r="A868" s="13"/>
      <c r="B868" s="1868"/>
      <c r="C868" s="543"/>
      <c r="D868" s="543"/>
      <c r="E868" s="543"/>
      <c r="F868" s="543"/>
      <c r="G868" s="543"/>
      <c r="H868" s="543"/>
      <c r="I868" s="543"/>
      <c r="J868" s="543"/>
      <c r="K868" s="543"/>
      <c r="L868" s="543"/>
      <c r="M868" s="543"/>
      <c r="N868" s="543"/>
      <c r="O868" s="543"/>
      <c r="P868" s="883"/>
      <c r="Q868" s="13"/>
      <c r="R868" s="13"/>
      <c r="S868" s="13"/>
      <c r="T868" s="13"/>
      <c r="U868" s="13"/>
      <c r="V868" s="13"/>
      <c r="W868" s="13"/>
      <c r="X868" s="13"/>
      <c r="Y868" s="13"/>
    </row>
    <row r="869" spans="1:25" x14ac:dyDescent="0.2">
      <c r="A869" s="13"/>
      <c r="B869" s="1868"/>
      <c r="C869" s="543"/>
      <c r="D869" s="543"/>
      <c r="E869" s="543"/>
      <c r="F869" s="543"/>
      <c r="G869" s="543"/>
      <c r="H869" s="543"/>
      <c r="I869" s="543"/>
      <c r="J869" s="543"/>
      <c r="K869" s="543"/>
      <c r="L869" s="543"/>
      <c r="M869" s="543"/>
      <c r="N869" s="543"/>
      <c r="O869" s="13"/>
      <c r="P869" s="883"/>
      <c r="Q869" s="13"/>
      <c r="R869" s="13"/>
      <c r="S869" s="13"/>
      <c r="T869" s="13"/>
      <c r="U869" s="13"/>
      <c r="V869" s="13"/>
      <c r="W869" s="13"/>
      <c r="X869" s="13"/>
      <c r="Y869" s="13"/>
    </row>
    <row r="870" spans="1:25" ht="19" x14ac:dyDescent="0.2">
      <c r="A870" s="13"/>
      <c r="B870" s="1868"/>
      <c r="C870" s="543"/>
      <c r="D870" s="543"/>
      <c r="E870" s="543"/>
      <c r="F870" s="543"/>
      <c r="G870" s="544" t="s">
        <v>286</v>
      </c>
      <c r="H870" s="543"/>
      <c r="I870" s="543"/>
      <c r="J870" s="543"/>
      <c r="K870" s="543"/>
      <c r="L870" s="543"/>
      <c r="M870" s="543"/>
      <c r="N870" s="543"/>
      <c r="O870" s="13"/>
      <c r="P870" s="883"/>
      <c r="Q870" s="13"/>
      <c r="R870" s="13"/>
      <c r="S870" s="13"/>
      <c r="T870" s="13"/>
      <c r="U870" s="13"/>
      <c r="V870" s="13"/>
      <c r="W870" s="13"/>
      <c r="X870" s="13"/>
      <c r="Y870" s="13"/>
    </row>
    <row r="871" spans="1:25" ht="16" thickBot="1" x14ac:dyDescent="0.25">
      <c r="A871" s="13"/>
      <c r="B871" s="1868"/>
      <c r="C871" s="543"/>
      <c r="D871" s="543"/>
      <c r="E871" s="543"/>
      <c r="F871" s="543"/>
      <c r="G871" s="543"/>
      <c r="H871" s="543"/>
      <c r="I871" s="543"/>
      <c r="J871" s="543"/>
      <c r="K871" s="543"/>
      <c r="L871" s="543"/>
      <c r="M871" s="543"/>
      <c r="N871" s="543"/>
      <c r="O871" s="13"/>
      <c r="P871" s="883"/>
      <c r="Q871" s="13"/>
      <c r="R871" s="13"/>
      <c r="S871" s="13"/>
      <c r="T871" s="13"/>
      <c r="U871" s="13"/>
      <c r="V871" s="13"/>
      <c r="W871" s="13"/>
      <c r="X871" s="13"/>
      <c r="Y871" s="13"/>
    </row>
    <row r="872" spans="1:25" ht="15.75" customHeight="1" x14ac:dyDescent="0.2">
      <c r="A872" s="13"/>
      <c r="B872" s="1868"/>
      <c r="C872" s="2983" t="s">
        <v>61</v>
      </c>
      <c r="D872" s="2985" t="s">
        <v>31</v>
      </c>
      <c r="E872" s="2914" t="s">
        <v>348</v>
      </c>
      <c r="F872" s="2914"/>
      <c r="G872" s="2914"/>
      <c r="H872" s="2914"/>
      <c r="I872" s="2915"/>
      <c r="J872" s="2913" t="s">
        <v>71</v>
      </c>
      <c r="K872" s="2914"/>
      <c r="L872" s="2914"/>
      <c r="M872" s="2914"/>
      <c r="N872" s="2915"/>
      <c r="O872" s="13"/>
      <c r="P872" s="883"/>
      <c r="Q872" s="13"/>
      <c r="R872" s="13"/>
      <c r="S872" s="13"/>
      <c r="T872" s="13"/>
      <c r="U872" s="13"/>
      <c r="V872" s="13"/>
      <c r="W872" s="13"/>
      <c r="X872" s="13"/>
    </row>
    <row r="873" spans="1:25" ht="15.75" customHeight="1" x14ac:dyDescent="0.2">
      <c r="A873" s="13"/>
      <c r="B873" s="1868"/>
      <c r="C873" s="2984"/>
      <c r="D873" s="2986"/>
      <c r="E873" s="516" t="s">
        <v>1713</v>
      </c>
      <c r="F873" s="512" t="s">
        <v>1910</v>
      </c>
      <c r="G873" s="512" t="s">
        <v>1999</v>
      </c>
      <c r="H873" s="512" t="s">
        <v>2621</v>
      </c>
      <c r="I873" s="513" t="str">
        <f>I673</f>
        <v>Jun 15</v>
      </c>
      <c r="J873" s="512" t="s">
        <v>1713</v>
      </c>
      <c r="K873" s="512" t="s">
        <v>1910</v>
      </c>
      <c r="L873" s="512" t="s">
        <v>1999</v>
      </c>
      <c r="M873" s="512" t="s">
        <v>2621</v>
      </c>
      <c r="N873" s="513" t="str">
        <f>I673</f>
        <v>Jun 15</v>
      </c>
      <c r="O873" s="13"/>
      <c r="P873" s="883"/>
      <c r="Q873" s="13"/>
      <c r="R873" s="13"/>
      <c r="S873" s="13"/>
      <c r="T873" s="13"/>
      <c r="U873" s="13"/>
      <c r="V873" s="13"/>
      <c r="W873" s="13"/>
      <c r="X873" s="13"/>
      <c r="Y873" s="13"/>
    </row>
    <row r="874" spans="1:25" ht="15" customHeight="1" x14ac:dyDescent="0.2">
      <c r="A874" s="13"/>
      <c r="B874" s="1868"/>
      <c r="C874" s="568" t="s">
        <v>58</v>
      </c>
      <c r="D874" s="574" t="s">
        <v>69</v>
      </c>
      <c r="E874" s="187">
        <v>22.02</v>
      </c>
      <c r="F874" s="98">
        <v>23.87</v>
      </c>
      <c r="G874" s="98">
        <v>23.39</v>
      </c>
      <c r="H874" s="98">
        <v>22.9</v>
      </c>
      <c r="I874" s="100">
        <v>23.74</v>
      </c>
      <c r="J874" s="98">
        <v>14.01</v>
      </c>
      <c r="K874" s="98">
        <v>15.16</v>
      </c>
      <c r="L874" s="98">
        <v>15.09</v>
      </c>
      <c r="M874" s="98">
        <v>15.07</v>
      </c>
      <c r="N874" s="100">
        <v>15.74</v>
      </c>
      <c r="O874" s="13"/>
      <c r="P874" s="884"/>
      <c r="Q874" s="19"/>
      <c r="R874" s="19"/>
      <c r="S874" s="13"/>
      <c r="T874" s="13"/>
      <c r="U874" s="13"/>
      <c r="V874" s="13"/>
      <c r="W874" s="13"/>
      <c r="X874" s="13"/>
      <c r="Y874" s="13"/>
    </row>
    <row r="875" spans="1:25" ht="15" customHeight="1" x14ac:dyDescent="0.2">
      <c r="A875" s="13"/>
      <c r="B875" s="1868"/>
      <c r="C875" s="568" t="s">
        <v>32</v>
      </c>
      <c r="D875" s="574" t="s">
        <v>69</v>
      </c>
      <c r="E875" s="187">
        <v>142</v>
      </c>
      <c r="F875" s="98">
        <v>146.04</v>
      </c>
      <c r="G875" s="98">
        <v>149.44999999999999</v>
      </c>
      <c r="H875" s="98">
        <v>145.32</v>
      </c>
      <c r="I875" s="100">
        <v>157.66</v>
      </c>
      <c r="J875" s="98">
        <v>101</v>
      </c>
      <c r="K875" s="98">
        <v>104.08</v>
      </c>
      <c r="L875" s="98">
        <v>107.13</v>
      </c>
      <c r="M875" s="98">
        <v>106.97</v>
      </c>
      <c r="N875" s="100">
        <v>123.62</v>
      </c>
      <c r="O875" s="13"/>
      <c r="P875" s="884"/>
      <c r="Q875" s="19"/>
      <c r="R875" s="19"/>
      <c r="S875" s="13"/>
      <c r="T875" s="13"/>
      <c r="U875" s="13"/>
      <c r="V875" s="13"/>
      <c r="W875" s="13"/>
      <c r="X875" s="13"/>
      <c r="Y875" s="13"/>
    </row>
    <row r="876" spans="1:25" ht="15" customHeight="1" x14ac:dyDescent="0.2">
      <c r="A876" s="13"/>
      <c r="B876" s="46"/>
      <c r="C876" s="568" t="s">
        <v>79</v>
      </c>
      <c r="D876" s="574" t="s">
        <v>69</v>
      </c>
      <c r="E876" s="187">
        <v>38.24</v>
      </c>
      <c r="F876" s="523">
        <v>43.01</v>
      </c>
      <c r="G876" s="523">
        <v>40.520000000000003</v>
      </c>
      <c r="H876" s="523">
        <v>44.33</v>
      </c>
      <c r="I876" s="100">
        <v>39.119999999999997</v>
      </c>
      <c r="J876" s="98">
        <v>35.83</v>
      </c>
      <c r="K876" s="523">
        <v>38.25</v>
      </c>
      <c r="L876" s="523">
        <v>34.79</v>
      </c>
      <c r="M876" s="523">
        <v>40.5</v>
      </c>
      <c r="N876" s="100">
        <v>37.090000000000003</v>
      </c>
      <c r="O876" s="13"/>
      <c r="P876" s="884"/>
      <c r="Q876" s="19"/>
      <c r="R876" s="19"/>
      <c r="S876" s="13"/>
      <c r="T876" s="13"/>
      <c r="U876" s="13"/>
      <c r="V876" s="13"/>
      <c r="W876" s="13"/>
      <c r="X876" s="13"/>
      <c r="Y876" s="13"/>
    </row>
    <row r="877" spans="1:25" ht="15" customHeight="1" x14ac:dyDescent="0.2">
      <c r="A877" s="13"/>
      <c r="B877" s="46"/>
      <c r="C877" s="568" t="s">
        <v>63</v>
      </c>
      <c r="D877" s="574" t="s">
        <v>69</v>
      </c>
      <c r="E877" s="187">
        <v>36.93</v>
      </c>
      <c r="F877" s="98">
        <v>39.11</v>
      </c>
      <c r="G877" s="98">
        <v>39.33</v>
      </c>
      <c r="H877" s="98">
        <v>42.37</v>
      </c>
      <c r="I877" s="100">
        <v>45.11</v>
      </c>
      <c r="J877" s="98">
        <v>18.559999999999999</v>
      </c>
      <c r="K877" s="98">
        <v>19.14</v>
      </c>
      <c r="L877" s="98">
        <v>19.440000000000001</v>
      </c>
      <c r="M877" s="98">
        <v>24.35</v>
      </c>
      <c r="N877" s="100">
        <v>29.91</v>
      </c>
      <c r="O877" s="13"/>
      <c r="P877" s="884"/>
      <c r="Q877" s="19"/>
      <c r="R877" s="19"/>
      <c r="S877" s="13"/>
      <c r="T877" s="13"/>
      <c r="U877" s="13"/>
      <c r="V877" s="13"/>
      <c r="W877" s="13"/>
      <c r="X877" s="13"/>
      <c r="Y877" s="13"/>
    </row>
    <row r="878" spans="1:25" ht="15" customHeight="1" x14ac:dyDescent="0.2">
      <c r="A878" s="13"/>
      <c r="B878" s="46"/>
      <c r="C878" s="568" t="s">
        <v>302</v>
      </c>
      <c r="D878" s="574" t="s">
        <v>69</v>
      </c>
      <c r="E878" s="187" t="s">
        <v>112</v>
      </c>
      <c r="F878" s="98" t="s">
        <v>112</v>
      </c>
      <c r="G878" s="98" t="s">
        <v>112</v>
      </c>
      <c r="H878" s="98" t="s">
        <v>2622</v>
      </c>
      <c r="I878" s="100" t="s">
        <v>2623</v>
      </c>
      <c r="J878" s="98" t="s">
        <v>112</v>
      </c>
      <c r="K878" s="98" t="s">
        <v>112</v>
      </c>
      <c r="L878" s="98" t="s">
        <v>112</v>
      </c>
      <c r="M878" s="98" t="s">
        <v>1642</v>
      </c>
      <c r="N878" s="100" t="s">
        <v>2622</v>
      </c>
      <c r="O878" s="13"/>
      <c r="P878" s="884"/>
      <c r="Q878" s="19"/>
      <c r="R878" s="19"/>
      <c r="S878" s="13"/>
      <c r="T878" s="13"/>
      <c r="U878" s="13"/>
      <c r="V878" s="13"/>
      <c r="W878" s="13"/>
      <c r="X878" s="13"/>
      <c r="Y878" s="13"/>
    </row>
    <row r="879" spans="1:25" ht="15" customHeight="1" x14ac:dyDescent="0.2">
      <c r="A879" s="13"/>
      <c r="B879" s="46"/>
      <c r="C879" s="568" t="s">
        <v>73</v>
      </c>
      <c r="D879" s="574" t="s">
        <v>69</v>
      </c>
      <c r="E879" s="187">
        <v>4.13</v>
      </c>
      <c r="F879" s="98">
        <v>4.4800000000000004</v>
      </c>
      <c r="G879" s="98">
        <v>4.2300000000000004</v>
      </c>
      <c r="H879" s="98">
        <v>4.03</v>
      </c>
      <c r="I879" s="100">
        <v>3.38</v>
      </c>
      <c r="J879" s="98">
        <v>3.07</v>
      </c>
      <c r="K879" s="98">
        <v>1.53</v>
      </c>
      <c r="L879" s="98">
        <v>2.13</v>
      </c>
      <c r="M879" s="98">
        <v>1.94</v>
      </c>
      <c r="N879" s="100">
        <v>1.64</v>
      </c>
      <c r="O879" s="13"/>
      <c r="P879" s="884"/>
      <c r="Q879" s="19"/>
      <c r="R879" s="19"/>
      <c r="S879" s="13"/>
      <c r="T879" s="13"/>
      <c r="U879" s="13"/>
      <c r="V879" s="13"/>
      <c r="W879" s="13"/>
      <c r="X879" s="13"/>
      <c r="Y879" s="13"/>
    </row>
    <row r="880" spans="1:25" ht="15" customHeight="1" x14ac:dyDescent="0.2">
      <c r="A880" s="13"/>
      <c r="B880" s="46"/>
      <c r="C880" s="568" t="s">
        <v>74</v>
      </c>
      <c r="D880" s="574" t="s">
        <v>69</v>
      </c>
      <c r="E880" s="187">
        <v>8.01</v>
      </c>
      <c r="F880" s="98">
        <v>7.58</v>
      </c>
      <c r="G880" s="98">
        <v>7.49</v>
      </c>
      <c r="H880" s="98">
        <v>7.67</v>
      </c>
      <c r="I880" s="100">
        <v>7.08</v>
      </c>
      <c r="J880" s="98">
        <v>5.71</v>
      </c>
      <c r="K880" s="98">
        <v>5.27</v>
      </c>
      <c r="L880" s="98">
        <v>5.0599999999999996</v>
      </c>
      <c r="M880" s="98">
        <v>5.48</v>
      </c>
      <c r="N880" s="100">
        <v>5.69</v>
      </c>
      <c r="O880" s="13"/>
      <c r="P880" s="884"/>
      <c r="Q880" s="19"/>
      <c r="R880" s="19"/>
      <c r="S880" s="13"/>
      <c r="T880" s="13"/>
      <c r="U880" s="13"/>
      <c r="V880" s="13"/>
      <c r="W880" s="13"/>
      <c r="X880" s="13"/>
      <c r="Y880" s="13"/>
    </row>
    <row r="881" spans="1:25" ht="15" customHeight="1" x14ac:dyDescent="0.2">
      <c r="A881" s="13"/>
      <c r="B881" s="46"/>
      <c r="C881" s="568" t="s">
        <v>75</v>
      </c>
      <c r="D881" s="574" t="s">
        <v>69</v>
      </c>
      <c r="E881" s="187" t="s">
        <v>112</v>
      </c>
      <c r="F881" s="98" t="s">
        <v>112</v>
      </c>
      <c r="G881" s="98" t="s">
        <v>112</v>
      </c>
      <c r="H881" s="98" t="s">
        <v>2622</v>
      </c>
      <c r="I881" s="100" t="s">
        <v>2623</v>
      </c>
      <c r="J881" s="98" t="s">
        <v>112</v>
      </c>
      <c r="K881" s="98" t="s">
        <v>112</v>
      </c>
      <c r="L881" s="98" t="s">
        <v>112</v>
      </c>
      <c r="M881" s="98" t="s">
        <v>1642</v>
      </c>
      <c r="N881" s="100" t="s">
        <v>2622</v>
      </c>
      <c r="O881" s="13"/>
      <c r="P881" s="884"/>
      <c r="Q881" s="19"/>
      <c r="R881" s="19"/>
      <c r="S881" s="13"/>
      <c r="T881" s="13"/>
      <c r="U881" s="13"/>
      <c r="V881" s="13"/>
      <c r="W881" s="13"/>
      <c r="X881" s="13"/>
      <c r="Y881" s="13"/>
    </row>
    <row r="882" spans="1:25" ht="15" customHeight="1" x14ac:dyDescent="0.2">
      <c r="A882" s="13"/>
      <c r="B882" s="46"/>
      <c r="C882" s="568" t="s">
        <v>62</v>
      </c>
      <c r="D882" s="574" t="s">
        <v>69</v>
      </c>
      <c r="E882" s="187">
        <v>31.78</v>
      </c>
      <c r="F882" s="98">
        <v>32.049999999999997</v>
      </c>
      <c r="G882" s="98">
        <v>32.270000000000003</v>
      </c>
      <c r="H882" s="98">
        <v>31.01</v>
      </c>
      <c r="I882" s="100">
        <v>36.24</v>
      </c>
      <c r="J882" s="98">
        <v>13.9</v>
      </c>
      <c r="K882" s="98">
        <v>12.17</v>
      </c>
      <c r="L882" s="98">
        <v>13.52</v>
      </c>
      <c r="M882" s="98">
        <v>13.02</v>
      </c>
      <c r="N882" s="100">
        <v>18.54</v>
      </c>
      <c r="O882" s="13"/>
      <c r="P882" s="884"/>
      <c r="Q882" s="19"/>
      <c r="R882" s="19"/>
      <c r="S882" s="13"/>
      <c r="T882" s="13"/>
      <c r="U882" s="13"/>
      <c r="V882" s="13"/>
      <c r="W882" s="13"/>
      <c r="X882" s="13"/>
      <c r="Y882" s="13"/>
    </row>
    <row r="883" spans="1:25" ht="15" customHeight="1" x14ac:dyDescent="0.2">
      <c r="A883" s="13"/>
      <c r="B883" s="46"/>
      <c r="C883" s="2919" t="s">
        <v>104</v>
      </c>
      <c r="D883" s="2920"/>
      <c r="E883" s="519">
        <v>283.11</v>
      </c>
      <c r="F883" s="520">
        <v>296.14</v>
      </c>
      <c r="G883" s="520">
        <v>296.68</v>
      </c>
      <c r="H883" s="520">
        <v>297.63</v>
      </c>
      <c r="I883" s="521">
        <f>SUM(I874:I882)</f>
        <v>312.33</v>
      </c>
      <c r="J883" s="520">
        <v>192.08</v>
      </c>
      <c r="K883" s="520">
        <v>195.6</v>
      </c>
      <c r="L883" s="520">
        <v>197.16</v>
      </c>
      <c r="M883" s="520">
        <v>207.32999999999998</v>
      </c>
      <c r="N883" s="521">
        <f>SUM(N874:N882)</f>
        <v>232.23</v>
      </c>
      <c r="O883" s="13"/>
      <c r="P883" s="884"/>
      <c r="Q883" s="19"/>
      <c r="R883" s="19"/>
      <c r="S883" s="13"/>
      <c r="T883" s="13"/>
      <c r="U883" s="13"/>
      <c r="V883" s="13"/>
      <c r="W883" s="13"/>
      <c r="X883" s="13"/>
      <c r="Y883" s="13"/>
    </row>
    <row r="884" spans="1:25" ht="15" customHeight="1" x14ac:dyDescent="0.2">
      <c r="A884" s="13"/>
      <c r="B884" s="46"/>
      <c r="C884" s="568" t="s">
        <v>58</v>
      </c>
      <c r="D884" s="574" t="s">
        <v>47</v>
      </c>
      <c r="E884" s="187">
        <v>94.6</v>
      </c>
      <c r="F884" s="98">
        <v>91.09</v>
      </c>
      <c r="G884" s="98">
        <v>93.19</v>
      </c>
      <c r="H884" s="98">
        <v>101.85</v>
      </c>
      <c r="I884" s="100">
        <v>101.51</v>
      </c>
      <c r="J884" s="98">
        <v>71.33</v>
      </c>
      <c r="K884" s="98">
        <v>68.33</v>
      </c>
      <c r="L884" s="98">
        <v>67.75</v>
      </c>
      <c r="M884" s="98">
        <v>74.05</v>
      </c>
      <c r="N884" s="100">
        <v>77.42</v>
      </c>
      <c r="O884" s="13"/>
      <c r="P884" s="884"/>
      <c r="Q884" s="19"/>
      <c r="R884" s="19"/>
      <c r="S884" s="13"/>
      <c r="T884" s="13"/>
      <c r="U884" s="13"/>
      <c r="V884" s="13"/>
      <c r="W884" s="13"/>
      <c r="X884" s="13"/>
      <c r="Y884" s="13"/>
    </row>
    <row r="885" spans="1:25" ht="15" customHeight="1" x14ac:dyDescent="0.2">
      <c r="A885" s="13"/>
      <c r="B885" s="46"/>
      <c r="C885" s="568" t="s">
        <v>32</v>
      </c>
      <c r="D885" s="574" t="s">
        <v>47</v>
      </c>
      <c r="E885" s="187">
        <v>375</v>
      </c>
      <c r="F885" s="98">
        <v>348.73</v>
      </c>
      <c r="G885" s="98">
        <v>361.7</v>
      </c>
      <c r="H885" s="98">
        <v>382.3</v>
      </c>
      <c r="I885" s="100">
        <v>377.18</v>
      </c>
      <c r="J885" s="98">
        <v>306</v>
      </c>
      <c r="K885" s="98">
        <v>285.81</v>
      </c>
      <c r="L885" s="98">
        <v>297.62</v>
      </c>
      <c r="M885" s="98">
        <v>318.20999999999998</v>
      </c>
      <c r="N885" s="100">
        <v>322</v>
      </c>
      <c r="O885" s="13"/>
      <c r="P885" s="884"/>
      <c r="Q885" s="19"/>
      <c r="R885" s="19"/>
      <c r="S885" s="13"/>
      <c r="T885" s="13"/>
      <c r="U885" s="13"/>
      <c r="V885" s="13"/>
      <c r="W885" s="13"/>
      <c r="X885" s="13"/>
      <c r="Y885" s="13"/>
    </row>
    <row r="886" spans="1:25" ht="15" customHeight="1" x14ac:dyDescent="0.2">
      <c r="A886" s="13"/>
      <c r="B886" s="46"/>
      <c r="C886" s="568" t="s">
        <v>79</v>
      </c>
      <c r="D886" s="574" t="s">
        <v>47</v>
      </c>
      <c r="E886" s="187">
        <v>107.44</v>
      </c>
      <c r="F886" s="523">
        <v>99.02</v>
      </c>
      <c r="G886" s="523">
        <v>107.21</v>
      </c>
      <c r="H886" s="523">
        <v>116.83</v>
      </c>
      <c r="I886" s="100">
        <v>103.69</v>
      </c>
      <c r="J886" s="98">
        <v>64.7</v>
      </c>
      <c r="K886" s="523">
        <v>67.989999999999995</v>
      </c>
      <c r="L886" s="523">
        <v>55.74</v>
      </c>
      <c r="M886" s="523">
        <v>87.27</v>
      </c>
      <c r="N886" s="100">
        <v>92.93</v>
      </c>
      <c r="O886" s="13"/>
      <c r="P886" s="884"/>
      <c r="Q886" s="19"/>
      <c r="R886" s="19"/>
      <c r="S886" s="13"/>
      <c r="T886" s="13"/>
      <c r="U886" s="13"/>
      <c r="V886" s="13"/>
      <c r="W886" s="13"/>
      <c r="X886" s="13"/>
      <c r="Y886" s="13"/>
    </row>
    <row r="887" spans="1:25" ht="15" customHeight="1" x14ac:dyDescent="0.2">
      <c r="A887" s="13"/>
      <c r="B887" s="46"/>
      <c r="C887" s="568" t="s">
        <v>92</v>
      </c>
      <c r="D887" s="574" t="s">
        <v>47</v>
      </c>
      <c r="E887" s="187">
        <v>42.24</v>
      </c>
      <c r="F887" s="98">
        <v>41.37</v>
      </c>
      <c r="G887" s="98">
        <v>43.38</v>
      </c>
      <c r="H887" s="98">
        <v>47.71</v>
      </c>
      <c r="I887" s="100">
        <v>47.8</v>
      </c>
      <c r="J887" s="98">
        <v>20.16</v>
      </c>
      <c r="K887" s="98">
        <v>19.309999999999999</v>
      </c>
      <c r="L887" s="98">
        <v>22.14</v>
      </c>
      <c r="M887" s="98">
        <v>26.26</v>
      </c>
      <c r="N887" s="100">
        <v>30.01</v>
      </c>
      <c r="O887" s="13"/>
      <c r="P887" s="884"/>
      <c r="Q887" s="19"/>
      <c r="R887" s="19"/>
      <c r="S887" s="13"/>
      <c r="T887" s="13"/>
      <c r="U887" s="13"/>
      <c r="V887" s="13"/>
      <c r="W887" s="13"/>
      <c r="X887" s="13"/>
      <c r="Y887" s="13"/>
    </row>
    <row r="888" spans="1:25" ht="15" customHeight="1" x14ac:dyDescent="0.2">
      <c r="A888" s="13"/>
      <c r="B888" s="46"/>
      <c r="C888" s="568" t="s">
        <v>302</v>
      </c>
      <c r="D888" s="574" t="s">
        <v>47</v>
      </c>
      <c r="E888" s="187" t="s">
        <v>112</v>
      </c>
      <c r="F888" s="98" t="s">
        <v>112</v>
      </c>
      <c r="G888" s="98" t="s">
        <v>112</v>
      </c>
      <c r="H888" s="98" t="s">
        <v>2622</v>
      </c>
      <c r="I888" s="100" t="s">
        <v>2623</v>
      </c>
      <c r="J888" s="98" t="s">
        <v>112</v>
      </c>
      <c r="K888" s="98" t="s">
        <v>112</v>
      </c>
      <c r="L888" s="98" t="s">
        <v>112</v>
      </c>
      <c r="M888" s="98" t="s">
        <v>1642</v>
      </c>
      <c r="N888" s="100" t="s">
        <v>2622</v>
      </c>
      <c r="O888" s="13"/>
      <c r="P888" s="884"/>
      <c r="Q888" s="19"/>
      <c r="R888" s="19"/>
      <c r="S888" s="13"/>
      <c r="T888" s="13"/>
      <c r="U888" s="13"/>
      <c r="V888" s="13"/>
      <c r="W888" s="13"/>
      <c r="X888" s="13"/>
      <c r="Y888" s="13"/>
    </row>
    <row r="889" spans="1:25" ht="15" customHeight="1" x14ac:dyDescent="0.2">
      <c r="A889" s="13"/>
      <c r="B889" s="46"/>
      <c r="C889" s="568" t="s">
        <v>73</v>
      </c>
      <c r="D889" s="574" t="s">
        <v>47</v>
      </c>
      <c r="E889" s="187">
        <v>9.7799999999999994</v>
      </c>
      <c r="F889" s="98">
        <v>9.52</v>
      </c>
      <c r="G889" s="98">
        <v>8.9700000000000006</v>
      </c>
      <c r="H889" s="98">
        <v>8.7100000000000009</v>
      </c>
      <c r="I889" s="100">
        <v>7.63</v>
      </c>
      <c r="J889" s="98">
        <v>6.66</v>
      </c>
      <c r="K889" s="98">
        <v>3.15</v>
      </c>
      <c r="L889" s="98">
        <v>3.62</v>
      </c>
      <c r="M889" s="98">
        <v>3.41</v>
      </c>
      <c r="N889" s="100">
        <v>3.32</v>
      </c>
      <c r="O889" s="13"/>
      <c r="P889" s="884"/>
      <c r="Q889" s="19"/>
      <c r="R889" s="19"/>
      <c r="S889" s="13"/>
      <c r="T889" s="13"/>
      <c r="U889" s="13"/>
      <c r="V889" s="13"/>
      <c r="W889" s="13"/>
      <c r="X889" s="13"/>
      <c r="Y889" s="13"/>
    </row>
    <row r="890" spans="1:25" ht="15" customHeight="1" x14ac:dyDescent="0.2">
      <c r="A890" s="13"/>
      <c r="B890" s="46"/>
      <c r="C890" s="568" t="s">
        <v>74</v>
      </c>
      <c r="D890" s="574" t="s">
        <v>47</v>
      </c>
      <c r="E890" s="187">
        <v>78.37</v>
      </c>
      <c r="F890" s="98">
        <v>81.48</v>
      </c>
      <c r="G890" s="98">
        <v>83.44</v>
      </c>
      <c r="H890" s="98">
        <v>87.43</v>
      </c>
      <c r="I890" s="100">
        <v>83.81</v>
      </c>
      <c r="J890" s="98">
        <v>52.77</v>
      </c>
      <c r="K890" s="98">
        <v>54.55</v>
      </c>
      <c r="L890" s="98">
        <v>53.46</v>
      </c>
      <c r="M890" s="98">
        <v>52.4</v>
      </c>
      <c r="N890" s="100">
        <v>58.18</v>
      </c>
      <c r="O890" s="13"/>
      <c r="P890" s="884"/>
      <c r="Q890" s="19"/>
      <c r="R890" s="19"/>
      <c r="S890" s="13"/>
      <c r="T890" s="13"/>
      <c r="U890" s="13"/>
      <c r="V890" s="13"/>
      <c r="W890" s="13"/>
      <c r="X890" s="13"/>
      <c r="Y890" s="13"/>
    </row>
    <row r="891" spans="1:25" ht="15" customHeight="1" x14ac:dyDescent="0.2">
      <c r="A891" s="13"/>
      <c r="B891" s="46"/>
      <c r="C891" s="568" t="s">
        <v>75</v>
      </c>
      <c r="D891" s="574" t="s">
        <v>47</v>
      </c>
      <c r="E891" s="187" t="s">
        <v>112</v>
      </c>
      <c r="F891" s="98" t="s">
        <v>112</v>
      </c>
      <c r="G891" s="98" t="s">
        <v>112</v>
      </c>
      <c r="H891" s="98" t="s">
        <v>2622</v>
      </c>
      <c r="I891" s="100" t="s">
        <v>2623</v>
      </c>
      <c r="J891" s="98" t="s">
        <v>112</v>
      </c>
      <c r="K891" s="98" t="s">
        <v>112</v>
      </c>
      <c r="L891" s="98" t="s">
        <v>112</v>
      </c>
      <c r="M891" s="98" t="s">
        <v>1642</v>
      </c>
      <c r="N891" s="100" t="s">
        <v>2622</v>
      </c>
      <c r="O891" s="13"/>
      <c r="P891" s="884"/>
      <c r="Q891" s="19"/>
      <c r="R891" s="19"/>
      <c r="S891" s="13"/>
      <c r="T891" s="13"/>
      <c r="U891" s="13"/>
      <c r="V891" s="13"/>
      <c r="W891" s="13"/>
      <c r="X891" s="13"/>
      <c r="Y891" s="13"/>
    </row>
    <row r="892" spans="1:25" ht="15" customHeight="1" x14ac:dyDescent="0.2">
      <c r="A892" s="13"/>
      <c r="B892" s="46"/>
      <c r="C892" s="568" t="s">
        <v>62</v>
      </c>
      <c r="D892" s="574" t="s">
        <v>47</v>
      </c>
      <c r="E892" s="187">
        <v>138.36000000000001</v>
      </c>
      <c r="F892" s="98">
        <v>139.94</v>
      </c>
      <c r="G892" s="98">
        <v>135.24</v>
      </c>
      <c r="H892" s="98">
        <v>140.01</v>
      </c>
      <c r="I892" s="100">
        <v>139.6</v>
      </c>
      <c r="J892" s="98">
        <v>92.35</v>
      </c>
      <c r="K892" s="98">
        <v>86.74</v>
      </c>
      <c r="L892" s="98">
        <v>91.47</v>
      </c>
      <c r="M892" s="98">
        <v>97.37</v>
      </c>
      <c r="N892" s="100">
        <v>104.24</v>
      </c>
      <c r="O892" s="13"/>
      <c r="P892" s="884"/>
      <c r="Q892" s="19"/>
      <c r="R892" s="19"/>
      <c r="S892" s="13"/>
      <c r="T892" s="13"/>
      <c r="U892" s="13"/>
      <c r="V892" s="13"/>
      <c r="W892" s="13"/>
      <c r="X892" s="13"/>
      <c r="Y892" s="13"/>
    </row>
    <row r="893" spans="1:25" ht="15" customHeight="1" x14ac:dyDescent="0.2">
      <c r="A893" s="13"/>
      <c r="B893" s="46"/>
      <c r="C893" s="2919" t="s">
        <v>105</v>
      </c>
      <c r="D893" s="2971"/>
      <c r="E893" s="519">
        <v>845.79</v>
      </c>
      <c r="F893" s="520">
        <v>811.15000000000009</v>
      </c>
      <c r="G893" s="520">
        <v>833.13000000000011</v>
      </c>
      <c r="H893" s="520">
        <v>884.84000000000015</v>
      </c>
      <c r="I893" s="521">
        <f>SUM(I884:I892)</f>
        <v>861.21999999999991</v>
      </c>
      <c r="J893" s="520">
        <v>613.97</v>
      </c>
      <c r="K893" s="520">
        <v>585.88</v>
      </c>
      <c r="L893" s="520">
        <v>591.79999999999995</v>
      </c>
      <c r="M893" s="520">
        <v>658.97</v>
      </c>
      <c r="N893" s="521">
        <f>SUM(N884:N892)</f>
        <v>688.1</v>
      </c>
      <c r="O893" s="13"/>
      <c r="P893" s="884"/>
      <c r="Q893" s="19"/>
      <c r="R893" s="19"/>
      <c r="S893" s="13"/>
      <c r="T893" s="13"/>
      <c r="U893" s="13"/>
      <c r="V893" s="13"/>
      <c r="W893" s="13"/>
      <c r="X893" s="13"/>
      <c r="Y893" s="13"/>
    </row>
    <row r="894" spans="1:25" ht="15" customHeight="1" x14ac:dyDescent="0.2">
      <c r="A894" s="13"/>
      <c r="B894" s="46"/>
      <c r="C894" s="568" t="s">
        <v>58</v>
      </c>
      <c r="D894" s="574" t="s">
        <v>35</v>
      </c>
      <c r="E894" s="187">
        <v>134.32</v>
      </c>
      <c r="F894" s="98">
        <v>131.09</v>
      </c>
      <c r="G894" s="98">
        <v>137.85</v>
      </c>
      <c r="H894" s="98">
        <v>142.04</v>
      </c>
      <c r="I894" s="533">
        <v>150.83000000000001</v>
      </c>
      <c r="J894" s="98">
        <v>94.67</v>
      </c>
      <c r="K894" s="98">
        <v>92.61</v>
      </c>
      <c r="L894" s="98">
        <v>97.91</v>
      </c>
      <c r="M894" s="98">
        <v>102.12</v>
      </c>
      <c r="N894" s="533">
        <v>110.46</v>
      </c>
      <c r="O894" s="13"/>
      <c r="P894" s="884"/>
      <c r="Q894" s="19"/>
      <c r="R894" s="19"/>
      <c r="S894" s="13"/>
      <c r="T894" s="13"/>
      <c r="U894" s="13"/>
      <c r="V894" s="13"/>
      <c r="W894" s="13"/>
      <c r="X894" s="13"/>
      <c r="Y894" s="13"/>
    </row>
    <row r="895" spans="1:25" ht="15" customHeight="1" x14ac:dyDescent="0.2">
      <c r="A895" s="13"/>
      <c r="B895" s="46"/>
      <c r="C895" s="568" t="s">
        <v>32</v>
      </c>
      <c r="D895" s="574" t="s">
        <v>35</v>
      </c>
      <c r="E895" s="187">
        <v>1106</v>
      </c>
      <c r="F895" s="98">
        <v>1044.7</v>
      </c>
      <c r="G895" s="98">
        <v>1086.56</v>
      </c>
      <c r="H895" s="98">
        <v>1121.01</v>
      </c>
      <c r="I895" s="533">
        <v>1155.58</v>
      </c>
      <c r="J895" s="98">
        <v>909</v>
      </c>
      <c r="K895" s="98">
        <v>859.72</v>
      </c>
      <c r="L895" s="98">
        <v>894.89</v>
      </c>
      <c r="M895" s="98">
        <v>945.46</v>
      </c>
      <c r="N895" s="533">
        <v>991.73</v>
      </c>
      <c r="O895" s="13"/>
      <c r="P895" s="1791"/>
      <c r="Q895" s="13"/>
      <c r="R895" s="13"/>
      <c r="S895" s="13"/>
      <c r="T895" s="13"/>
      <c r="U895" s="13"/>
      <c r="V895" s="13"/>
      <c r="W895" s="13"/>
      <c r="X895" s="13"/>
      <c r="Y895" s="13"/>
    </row>
    <row r="896" spans="1:25" ht="15" customHeight="1" x14ac:dyDescent="0.2">
      <c r="A896" s="13"/>
      <c r="B896" s="46"/>
      <c r="C896" s="568" t="s">
        <v>79</v>
      </c>
      <c r="D896" s="574" t="s">
        <v>35</v>
      </c>
      <c r="E896" s="187">
        <v>76.209999999999994</v>
      </c>
      <c r="F896" s="523">
        <v>72.11</v>
      </c>
      <c r="G896" s="523">
        <v>66.400000000000006</v>
      </c>
      <c r="H896" s="523">
        <v>63.44</v>
      </c>
      <c r="I896" s="533">
        <v>74.41</v>
      </c>
      <c r="J896" s="98">
        <v>57.45</v>
      </c>
      <c r="K896" s="523">
        <v>47.96</v>
      </c>
      <c r="L896" s="523">
        <v>42.02</v>
      </c>
      <c r="M896" s="523">
        <v>37.69</v>
      </c>
      <c r="N896" s="533">
        <v>69.459999999999994</v>
      </c>
      <c r="O896" s="13"/>
      <c r="P896" s="883"/>
      <c r="Q896" s="13"/>
      <c r="R896" s="13"/>
      <c r="S896" s="13"/>
      <c r="T896" s="13"/>
      <c r="U896" s="13"/>
      <c r="V896" s="13"/>
      <c r="W896" s="13"/>
      <c r="X896" s="13"/>
      <c r="Y896" s="13"/>
    </row>
    <row r="897" spans="1:25" ht="15" customHeight="1" x14ac:dyDescent="0.2">
      <c r="A897" s="13"/>
      <c r="B897" s="46"/>
      <c r="C897" s="568" t="s">
        <v>63</v>
      </c>
      <c r="D897" s="574" t="s">
        <v>35</v>
      </c>
      <c r="E897" s="187">
        <v>278.12</v>
      </c>
      <c r="F897" s="98">
        <v>261.27</v>
      </c>
      <c r="G897" s="98">
        <v>275.61</v>
      </c>
      <c r="H897" s="98">
        <v>310.83</v>
      </c>
      <c r="I897" s="533">
        <v>338.24</v>
      </c>
      <c r="J897" s="98">
        <v>205.29</v>
      </c>
      <c r="K897" s="98">
        <v>191.19</v>
      </c>
      <c r="L897" s="98">
        <v>194.79</v>
      </c>
      <c r="M897" s="98">
        <v>205.98</v>
      </c>
      <c r="N897" s="533">
        <v>232.13</v>
      </c>
      <c r="O897" s="13"/>
      <c r="P897" s="883"/>
      <c r="Q897" s="13"/>
      <c r="R897" s="13"/>
      <c r="S897" s="13"/>
      <c r="T897" s="13"/>
      <c r="U897" s="13"/>
      <c r="V897" s="13"/>
      <c r="W897" s="13"/>
      <c r="X897" s="13"/>
      <c r="Y897" s="13"/>
    </row>
    <row r="898" spans="1:25" ht="15" customHeight="1" x14ac:dyDescent="0.2">
      <c r="A898" s="13"/>
      <c r="B898" s="46"/>
      <c r="C898" s="568" t="s">
        <v>302</v>
      </c>
      <c r="D898" s="574" t="s">
        <v>35</v>
      </c>
      <c r="E898" s="187" t="s">
        <v>112</v>
      </c>
      <c r="F898" s="98" t="s">
        <v>112</v>
      </c>
      <c r="G898" s="98" t="s">
        <v>112</v>
      </c>
      <c r="H898" s="1918" t="s">
        <v>2622</v>
      </c>
      <c r="I898" s="533" t="s">
        <v>2623</v>
      </c>
      <c r="J898" s="98" t="s">
        <v>112</v>
      </c>
      <c r="K898" s="98" t="s">
        <v>112</v>
      </c>
      <c r="L898" s="98" t="s">
        <v>112</v>
      </c>
      <c r="M898" s="1918" t="s">
        <v>1642</v>
      </c>
      <c r="N898" s="533" t="s">
        <v>2622</v>
      </c>
      <c r="O898" s="13"/>
      <c r="P898" s="883"/>
      <c r="Q898" s="13"/>
      <c r="R898" s="13"/>
      <c r="S898" s="13"/>
      <c r="T898" s="13"/>
      <c r="U898" s="13"/>
      <c r="V898" s="13"/>
      <c r="W898" s="13"/>
      <c r="X898" s="13"/>
      <c r="Y898" s="13"/>
    </row>
    <row r="899" spans="1:25" ht="15" customHeight="1" x14ac:dyDescent="0.2">
      <c r="A899" s="13"/>
      <c r="B899" s="46"/>
      <c r="C899" s="568" t="s">
        <v>73</v>
      </c>
      <c r="D899" s="574" t="s">
        <v>35</v>
      </c>
      <c r="E899" s="187">
        <v>76.59</v>
      </c>
      <c r="F899" s="98">
        <v>72.14</v>
      </c>
      <c r="G899" s="98">
        <v>70.2</v>
      </c>
      <c r="H899" s="98">
        <v>67.08</v>
      </c>
      <c r="I899" s="533">
        <v>62.83</v>
      </c>
      <c r="J899" s="98">
        <v>50.81</v>
      </c>
      <c r="K899" s="98">
        <v>29.8</v>
      </c>
      <c r="L899" s="98">
        <v>32.78</v>
      </c>
      <c r="M899" s="98">
        <v>24.48</v>
      </c>
      <c r="N899" s="533">
        <v>29.5</v>
      </c>
      <c r="O899" s="13"/>
      <c r="P899" s="883"/>
      <c r="Q899" s="13"/>
      <c r="R899" s="13"/>
      <c r="S899" s="13"/>
      <c r="T899" s="13"/>
      <c r="U899" s="13"/>
      <c r="V899" s="13"/>
      <c r="W899" s="13"/>
      <c r="X899" s="13"/>
      <c r="Y899" s="13"/>
    </row>
    <row r="900" spans="1:25" ht="15" customHeight="1" x14ac:dyDescent="0.2">
      <c r="A900" s="13"/>
      <c r="B900" s="46"/>
      <c r="C900" s="568" t="s">
        <v>74</v>
      </c>
      <c r="D900" s="574" t="s">
        <v>35</v>
      </c>
      <c r="E900" s="187">
        <v>88.29</v>
      </c>
      <c r="F900" s="98">
        <v>79.97</v>
      </c>
      <c r="G900" s="98">
        <v>79.69</v>
      </c>
      <c r="H900" s="98">
        <v>76.27</v>
      </c>
      <c r="I900" s="533">
        <v>69.489999999999995</v>
      </c>
      <c r="J900" s="98">
        <v>59.5</v>
      </c>
      <c r="K900" s="98">
        <v>53.45</v>
      </c>
      <c r="L900" s="98">
        <v>55.77</v>
      </c>
      <c r="M900" s="98">
        <v>51.3</v>
      </c>
      <c r="N900" s="533">
        <v>52.32</v>
      </c>
      <c r="O900" s="13"/>
      <c r="P900" s="883"/>
      <c r="Q900" s="19"/>
      <c r="R900" s="19"/>
      <c r="S900" s="13"/>
      <c r="T900" s="13"/>
      <c r="U900" s="13"/>
      <c r="V900" s="13"/>
      <c r="W900" s="13"/>
      <c r="X900" s="13"/>
      <c r="Y900" s="13"/>
    </row>
    <row r="901" spans="1:25" ht="15" customHeight="1" x14ac:dyDescent="0.2">
      <c r="A901" s="13"/>
      <c r="B901" s="46"/>
      <c r="C901" s="568" t="s">
        <v>75</v>
      </c>
      <c r="D901" s="574" t="s">
        <v>35</v>
      </c>
      <c r="E901" s="187">
        <v>150.9</v>
      </c>
      <c r="F901" s="98">
        <v>152.16999999999999</v>
      </c>
      <c r="G901" s="98">
        <v>157.38</v>
      </c>
      <c r="H901" s="98">
        <v>163.54</v>
      </c>
      <c r="I901" s="533">
        <v>167.34</v>
      </c>
      <c r="J901" s="98">
        <v>100.02</v>
      </c>
      <c r="K901" s="98">
        <v>103.29</v>
      </c>
      <c r="L901" s="98">
        <v>109.87</v>
      </c>
      <c r="M901" s="98">
        <v>117.6</v>
      </c>
      <c r="N901" s="533">
        <v>127.8</v>
      </c>
      <c r="O901" s="13"/>
      <c r="P901" s="883"/>
      <c r="Q901" s="19"/>
      <c r="R901" s="19"/>
      <c r="S901" s="13"/>
      <c r="T901" s="13"/>
      <c r="U901" s="13"/>
      <c r="V901" s="13"/>
      <c r="W901" s="13"/>
      <c r="X901" s="13"/>
      <c r="Y901" s="13"/>
    </row>
    <row r="902" spans="1:25" ht="15" customHeight="1" x14ac:dyDescent="0.2">
      <c r="A902" s="13"/>
      <c r="B902" s="46"/>
      <c r="C902" s="568" t="s">
        <v>336</v>
      </c>
      <c r="D902" s="574" t="s">
        <v>35</v>
      </c>
      <c r="E902" s="187">
        <v>0</v>
      </c>
      <c r="F902" s="98">
        <v>6.9999999999999999E-4</v>
      </c>
      <c r="G902" s="98">
        <v>0</v>
      </c>
      <c r="H902" s="98">
        <v>2.3E-3</v>
      </c>
      <c r="I902" s="533">
        <v>2.15</v>
      </c>
      <c r="J902" s="98">
        <v>-0.05</v>
      </c>
      <c r="K902" s="98">
        <v>6.9999999999999999E-4</v>
      </c>
      <c r="L902" s="98">
        <v>-0.62</v>
      </c>
      <c r="M902" s="98">
        <v>-0.02</v>
      </c>
      <c r="N902" s="533">
        <v>2.14</v>
      </c>
      <c r="O902" s="13"/>
      <c r="P902" s="883"/>
      <c r="Q902" s="19"/>
      <c r="R902" s="19"/>
      <c r="S902" s="13"/>
      <c r="T902" s="13"/>
      <c r="U902" s="13"/>
      <c r="V902" s="13"/>
      <c r="W902" s="13"/>
      <c r="X902" s="13"/>
      <c r="Y902" s="13"/>
    </row>
    <row r="903" spans="1:25" ht="15" customHeight="1" x14ac:dyDescent="0.2">
      <c r="A903" s="13"/>
      <c r="B903" s="46"/>
      <c r="C903" s="568" t="s">
        <v>62</v>
      </c>
      <c r="D903" s="574" t="s">
        <v>35</v>
      </c>
      <c r="E903" s="187">
        <v>295.63</v>
      </c>
      <c r="F903" s="98">
        <v>281.08999999999997</v>
      </c>
      <c r="G903" s="98">
        <v>296.41000000000003</v>
      </c>
      <c r="H903" s="98">
        <v>300.25</v>
      </c>
      <c r="I903" s="533">
        <v>315.43</v>
      </c>
      <c r="J903" s="98">
        <v>218.36</v>
      </c>
      <c r="K903" s="98">
        <v>201.52</v>
      </c>
      <c r="L903" s="98">
        <v>211.97</v>
      </c>
      <c r="M903" s="98">
        <v>218.71</v>
      </c>
      <c r="N903" s="533">
        <v>236.67</v>
      </c>
      <c r="O903" s="13"/>
      <c r="P903" s="883"/>
      <c r="Q903" s="19"/>
      <c r="R903" s="19"/>
      <c r="S903" s="13"/>
      <c r="T903" s="13"/>
      <c r="U903" s="13"/>
      <c r="V903" s="13"/>
      <c r="W903" s="13"/>
      <c r="X903" s="13"/>
      <c r="Y903" s="13"/>
    </row>
    <row r="904" spans="1:25" ht="15" customHeight="1" x14ac:dyDescent="0.2">
      <c r="A904" s="13"/>
      <c r="B904" s="46"/>
      <c r="C904" s="2919" t="s">
        <v>106</v>
      </c>
      <c r="D904" s="2971"/>
      <c r="E904" s="535">
        <v>2206.06</v>
      </c>
      <c r="F904" s="520">
        <v>2094.5407</v>
      </c>
      <c r="G904" s="520">
        <v>2170.1</v>
      </c>
      <c r="H904" s="520">
        <v>2244.4623000000001</v>
      </c>
      <c r="I904" s="521">
        <f>SUM(I894:I903)</f>
        <v>2336.2999999999997</v>
      </c>
      <c r="J904" s="520">
        <v>1695.0499999999997</v>
      </c>
      <c r="K904" s="520">
        <v>1579.5407</v>
      </c>
      <c r="L904" s="520">
        <v>1639.3799999999999</v>
      </c>
      <c r="M904" s="520">
        <v>1703.32</v>
      </c>
      <c r="N904" s="521">
        <f>SUM(N894:N903)</f>
        <v>1852.2100000000003</v>
      </c>
      <c r="O904" s="13"/>
      <c r="P904" s="883"/>
      <c r="Q904" s="19"/>
      <c r="R904" s="19"/>
      <c r="S904" s="13"/>
      <c r="T904" s="13"/>
      <c r="U904" s="13"/>
      <c r="V904" s="13"/>
      <c r="W904" s="13"/>
      <c r="X904" s="13"/>
      <c r="Y904" s="13"/>
    </row>
    <row r="905" spans="1:25" ht="15" customHeight="1" x14ac:dyDescent="0.2">
      <c r="A905" s="13"/>
      <c r="B905" s="46"/>
      <c r="C905" s="568" t="s">
        <v>58</v>
      </c>
      <c r="D905" s="574" t="s">
        <v>34</v>
      </c>
      <c r="E905" s="187">
        <v>168.95</v>
      </c>
      <c r="F905" s="98">
        <v>169.21</v>
      </c>
      <c r="G905" s="98">
        <v>173.11</v>
      </c>
      <c r="H905" s="98">
        <v>177.84</v>
      </c>
      <c r="I905" s="533">
        <v>179.71</v>
      </c>
      <c r="J905" s="98">
        <v>141.02000000000001</v>
      </c>
      <c r="K905" s="98">
        <v>143.02000000000001</v>
      </c>
      <c r="L905" s="98">
        <v>146.32</v>
      </c>
      <c r="M905" s="98">
        <v>150.09</v>
      </c>
      <c r="N905" s="533">
        <v>155.4</v>
      </c>
      <c r="O905" s="13"/>
      <c r="P905" s="883"/>
      <c r="Q905" s="19"/>
      <c r="R905" s="19"/>
      <c r="S905" s="13"/>
      <c r="T905" s="13"/>
      <c r="U905" s="13"/>
      <c r="V905" s="13"/>
      <c r="W905" s="13"/>
      <c r="X905" s="13"/>
      <c r="Y905" s="13"/>
    </row>
    <row r="906" spans="1:25" ht="15" customHeight="1" x14ac:dyDescent="0.2">
      <c r="A906" s="13"/>
      <c r="B906" s="46"/>
      <c r="C906" s="568" t="s">
        <v>32</v>
      </c>
      <c r="D906" s="574" t="s">
        <v>34</v>
      </c>
      <c r="E906" s="187">
        <v>273</v>
      </c>
      <c r="F906" s="98">
        <v>268.39999999999998</v>
      </c>
      <c r="G906" s="98">
        <v>298.27999999999997</v>
      </c>
      <c r="H906" s="98">
        <v>306.06</v>
      </c>
      <c r="I906" s="533">
        <v>308.73</v>
      </c>
      <c r="J906" s="98">
        <v>214</v>
      </c>
      <c r="K906" s="98">
        <v>211.87</v>
      </c>
      <c r="L906" s="98">
        <v>237.64</v>
      </c>
      <c r="M906" s="98">
        <v>247.11</v>
      </c>
      <c r="N906" s="533">
        <v>259.81</v>
      </c>
      <c r="O906" s="13"/>
      <c r="P906" s="883"/>
      <c r="Q906" s="19"/>
      <c r="R906" s="19"/>
      <c r="S906" s="13"/>
      <c r="T906" s="13"/>
      <c r="U906" s="13"/>
      <c r="V906" s="13"/>
      <c r="W906" s="13"/>
      <c r="X906" s="13"/>
      <c r="Y906" s="13"/>
    </row>
    <row r="907" spans="1:25" ht="15" customHeight="1" x14ac:dyDescent="0.2">
      <c r="A907" s="13"/>
      <c r="B907" s="46"/>
      <c r="C907" s="568" t="s">
        <v>79</v>
      </c>
      <c r="D907" s="574" t="s">
        <v>34</v>
      </c>
      <c r="E907" s="187">
        <v>58.99</v>
      </c>
      <c r="F907" s="523">
        <v>59.96</v>
      </c>
      <c r="G907" s="523">
        <v>54.37</v>
      </c>
      <c r="H907" s="523">
        <v>59.22</v>
      </c>
      <c r="I907" s="533">
        <v>55.44</v>
      </c>
      <c r="J907" s="98">
        <v>23.29</v>
      </c>
      <c r="K907" s="523">
        <v>27.32</v>
      </c>
      <c r="L907" s="523">
        <v>19.86</v>
      </c>
      <c r="M907" s="523">
        <v>36.07</v>
      </c>
      <c r="N907" s="533">
        <v>50.17</v>
      </c>
      <c r="O907" s="13"/>
      <c r="P907" s="883"/>
      <c r="Q907" s="19"/>
      <c r="R907" s="19"/>
      <c r="S907" s="13"/>
      <c r="T907" s="13"/>
      <c r="U907" s="13"/>
      <c r="V907" s="13"/>
      <c r="W907" s="13"/>
      <c r="X907" s="13"/>
      <c r="Y907" s="13"/>
    </row>
    <row r="908" spans="1:25" ht="15" customHeight="1" x14ac:dyDescent="0.2">
      <c r="A908" s="13"/>
      <c r="B908" s="46"/>
      <c r="C908" s="568" t="s">
        <v>107</v>
      </c>
      <c r="D908" s="574" t="s">
        <v>34</v>
      </c>
      <c r="E908" s="187">
        <v>28.1</v>
      </c>
      <c r="F908" s="98">
        <v>27.75</v>
      </c>
      <c r="G908" s="98">
        <v>30.61</v>
      </c>
      <c r="H908" s="98">
        <v>33.86</v>
      </c>
      <c r="I908" s="533">
        <v>35.630000000000003</v>
      </c>
      <c r="J908" s="98">
        <v>12.78</v>
      </c>
      <c r="K908" s="98">
        <v>11.53</v>
      </c>
      <c r="L908" s="98">
        <v>12.69</v>
      </c>
      <c r="M908" s="98">
        <v>14.13</v>
      </c>
      <c r="N908" s="533">
        <v>17.510000000000002</v>
      </c>
      <c r="O908" s="13"/>
      <c r="P908" s="883"/>
      <c r="Q908" s="19"/>
      <c r="R908" s="19"/>
      <c r="S908" s="13"/>
      <c r="T908" s="13"/>
      <c r="U908" s="13"/>
      <c r="V908" s="13"/>
      <c r="W908" s="13"/>
      <c r="X908" s="13"/>
      <c r="Y908" s="13"/>
    </row>
    <row r="909" spans="1:25" ht="15" customHeight="1" x14ac:dyDescent="0.2">
      <c r="A909" s="13"/>
      <c r="B909" s="46"/>
      <c r="C909" s="568" t="s">
        <v>302</v>
      </c>
      <c r="D909" s="574" t="s">
        <v>34</v>
      </c>
      <c r="E909" s="187" t="s">
        <v>112</v>
      </c>
      <c r="F909" s="98" t="s">
        <v>112</v>
      </c>
      <c r="G909" s="98" t="s">
        <v>112</v>
      </c>
      <c r="H909" s="98" t="s">
        <v>2622</v>
      </c>
      <c r="I909" s="533"/>
      <c r="J909" s="98" t="s">
        <v>112</v>
      </c>
      <c r="K909" s="98" t="s">
        <v>112</v>
      </c>
      <c r="L909" s="98" t="s">
        <v>112</v>
      </c>
      <c r="M909" s="98" t="s">
        <v>1642</v>
      </c>
      <c r="N909" s="533"/>
      <c r="O909" s="13"/>
      <c r="P909" s="883"/>
      <c r="Q909" s="19"/>
      <c r="R909" s="19"/>
      <c r="S909" s="13"/>
      <c r="T909" s="13"/>
      <c r="U909" s="13"/>
      <c r="V909" s="13"/>
      <c r="W909" s="13"/>
      <c r="X909" s="13"/>
      <c r="Y909" s="13"/>
    </row>
    <row r="910" spans="1:25" ht="15" customHeight="1" x14ac:dyDescent="0.2">
      <c r="A910" s="13"/>
      <c r="B910" s="46"/>
      <c r="C910" s="568" t="s">
        <v>73</v>
      </c>
      <c r="D910" s="574" t="s">
        <v>34</v>
      </c>
      <c r="E910" s="187">
        <v>99.24</v>
      </c>
      <c r="F910" s="98">
        <v>93.12</v>
      </c>
      <c r="G910" s="98">
        <v>96.08</v>
      </c>
      <c r="H910" s="98">
        <v>94.12</v>
      </c>
      <c r="I910" s="533">
        <v>87.78</v>
      </c>
      <c r="J910" s="98">
        <v>85.53</v>
      </c>
      <c r="K910" s="98">
        <v>64.52</v>
      </c>
      <c r="L910" s="98">
        <v>68.72</v>
      </c>
      <c r="M910" s="98">
        <v>73.66</v>
      </c>
      <c r="N910" s="533">
        <v>73.069999999999993</v>
      </c>
      <c r="O910" s="13"/>
      <c r="P910" s="883"/>
      <c r="Q910" s="19"/>
      <c r="R910" s="19"/>
      <c r="S910" s="13"/>
      <c r="T910" s="13"/>
      <c r="U910" s="13"/>
      <c r="V910" s="13"/>
      <c r="W910" s="13"/>
      <c r="X910" s="13"/>
      <c r="Y910" s="13"/>
    </row>
    <row r="911" spans="1:25" ht="15" customHeight="1" x14ac:dyDescent="0.2">
      <c r="A911" s="13"/>
      <c r="B911" s="46"/>
      <c r="C911" s="568" t="s">
        <v>74</v>
      </c>
      <c r="D911" s="574" t="s">
        <v>34</v>
      </c>
      <c r="E911" s="187" t="s">
        <v>112</v>
      </c>
      <c r="F911" s="98" t="s">
        <v>112</v>
      </c>
      <c r="G911" s="98" t="s">
        <v>112</v>
      </c>
      <c r="H911" s="98" t="s">
        <v>2622</v>
      </c>
      <c r="I911" s="533" t="s">
        <v>2623</v>
      </c>
      <c r="J911" s="98" t="s">
        <v>112</v>
      </c>
      <c r="K911" s="98" t="s">
        <v>112</v>
      </c>
      <c r="L911" s="98" t="s">
        <v>112</v>
      </c>
      <c r="M911" s="98" t="s">
        <v>1642</v>
      </c>
      <c r="N911" s="533" t="s">
        <v>2622</v>
      </c>
      <c r="O911" s="13"/>
      <c r="P911" s="883"/>
      <c r="Q911" s="19"/>
      <c r="R911" s="19"/>
      <c r="S911" s="13"/>
      <c r="T911" s="13"/>
      <c r="U911" s="13"/>
      <c r="V911" s="13"/>
      <c r="W911" s="13"/>
      <c r="X911" s="13"/>
      <c r="Y911" s="13"/>
    </row>
    <row r="912" spans="1:25" ht="15" customHeight="1" x14ac:dyDescent="0.2">
      <c r="A912" s="13"/>
      <c r="B912" s="46"/>
      <c r="C912" s="568" t="s">
        <v>75</v>
      </c>
      <c r="D912" s="574" t="s">
        <v>34</v>
      </c>
      <c r="E912" s="187" t="s">
        <v>112</v>
      </c>
      <c r="F912" s="98" t="s">
        <v>112</v>
      </c>
      <c r="G912" s="98" t="s">
        <v>112</v>
      </c>
      <c r="H912" s="98" t="s">
        <v>2622</v>
      </c>
      <c r="I912" s="533">
        <v>9.75</v>
      </c>
      <c r="J912" s="98" t="s">
        <v>112</v>
      </c>
      <c r="K912" s="98" t="s">
        <v>112</v>
      </c>
      <c r="L912" s="98" t="s">
        <v>112</v>
      </c>
      <c r="M912" s="98" t="s">
        <v>1642</v>
      </c>
      <c r="N912" s="533">
        <v>2.4300000000000002</v>
      </c>
      <c r="O912" s="13"/>
      <c r="P912" s="883"/>
      <c r="Q912" s="19"/>
      <c r="R912" s="19"/>
      <c r="S912" s="13"/>
      <c r="T912" s="13"/>
      <c r="U912" s="13"/>
      <c r="V912" s="13"/>
      <c r="W912" s="13"/>
      <c r="X912" s="13"/>
      <c r="Y912" s="13"/>
    </row>
    <row r="913" spans="1:25" ht="15" customHeight="1" x14ac:dyDescent="0.2">
      <c r="A913" s="13"/>
      <c r="B913" s="46"/>
      <c r="C913" s="568" t="s">
        <v>62</v>
      </c>
      <c r="D913" s="574" t="s">
        <v>34</v>
      </c>
      <c r="E913" s="187">
        <v>148.51</v>
      </c>
      <c r="F913" s="98">
        <v>146.37</v>
      </c>
      <c r="G913" s="98">
        <v>155.32</v>
      </c>
      <c r="H913" s="98">
        <v>160.69</v>
      </c>
      <c r="I913" s="533">
        <v>162.31</v>
      </c>
      <c r="J913" s="98">
        <v>107.01</v>
      </c>
      <c r="K913" s="98">
        <v>101.06</v>
      </c>
      <c r="L913" s="98">
        <v>105.35</v>
      </c>
      <c r="M913" s="98">
        <v>110.61</v>
      </c>
      <c r="N913" s="533">
        <v>118.53</v>
      </c>
      <c r="O913" s="13"/>
      <c r="P913" s="883"/>
      <c r="Q913" s="19"/>
      <c r="R913" s="19"/>
      <c r="S913" s="13"/>
      <c r="T913" s="13"/>
      <c r="U913" s="13"/>
      <c r="V913" s="13"/>
      <c r="W913" s="13"/>
      <c r="X913" s="13"/>
      <c r="Y913" s="13"/>
    </row>
    <row r="914" spans="1:25" ht="15" customHeight="1" x14ac:dyDescent="0.2">
      <c r="A914" s="13"/>
      <c r="B914" s="46"/>
      <c r="C914" s="2919" t="s">
        <v>108</v>
      </c>
      <c r="D914" s="2971"/>
      <c r="E914" s="535">
        <v>776.79</v>
      </c>
      <c r="F914" s="520">
        <v>764.81</v>
      </c>
      <c r="G914" s="520">
        <v>807.77</v>
      </c>
      <c r="H914" s="520">
        <v>831.79</v>
      </c>
      <c r="I914" s="521">
        <f>SUM(I905:I913)</f>
        <v>839.35000000000014</v>
      </c>
      <c r="J914" s="520">
        <v>583.63</v>
      </c>
      <c r="K914" s="520">
        <v>559.31999999999994</v>
      </c>
      <c r="L914" s="520">
        <v>590.58000000000004</v>
      </c>
      <c r="M914" s="520">
        <v>631.67000000000007</v>
      </c>
      <c r="N914" s="521">
        <f>SUM(N905:N913)</f>
        <v>676.92</v>
      </c>
      <c r="O914" s="13"/>
      <c r="P914" s="883"/>
      <c r="Q914" s="13"/>
      <c r="R914" s="13"/>
      <c r="S914" s="13"/>
      <c r="T914" s="13"/>
      <c r="U914" s="13"/>
      <c r="V914" s="13"/>
      <c r="W914" s="13"/>
      <c r="X914" s="13"/>
      <c r="Y914" s="13"/>
    </row>
    <row r="915" spans="1:25" ht="15" customHeight="1" x14ac:dyDescent="0.2">
      <c r="A915" s="13"/>
      <c r="B915" s="46"/>
      <c r="C915" s="568" t="s">
        <v>58</v>
      </c>
      <c r="D915" s="574" t="s">
        <v>46</v>
      </c>
      <c r="E915" s="187">
        <v>107.02</v>
      </c>
      <c r="F915" s="98">
        <v>101.74</v>
      </c>
      <c r="G915" s="98">
        <v>107.75</v>
      </c>
      <c r="H915" s="98">
        <v>111.16</v>
      </c>
      <c r="I915" s="533">
        <v>109.8</v>
      </c>
      <c r="J915" s="98">
        <v>87.52</v>
      </c>
      <c r="K915" s="98">
        <v>84.54</v>
      </c>
      <c r="L915" s="98">
        <v>89.54</v>
      </c>
      <c r="M915" s="98">
        <v>92.41</v>
      </c>
      <c r="N915" s="533">
        <v>92.3</v>
      </c>
      <c r="O915" s="13"/>
      <c r="P915" s="883"/>
      <c r="Q915" s="13"/>
      <c r="R915" s="13"/>
      <c r="S915" s="13"/>
      <c r="T915" s="13"/>
      <c r="U915" s="13"/>
      <c r="V915" s="13"/>
      <c r="W915" s="13"/>
      <c r="X915" s="13"/>
      <c r="Y915" s="13"/>
    </row>
    <row r="916" spans="1:25" ht="15" customHeight="1" x14ac:dyDescent="0.2">
      <c r="A916" s="13"/>
      <c r="B916" s="46"/>
      <c r="C916" s="568" t="s">
        <v>32</v>
      </c>
      <c r="D916" s="574" t="s">
        <v>46</v>
      </c>
      <c r="E916" s="187">
        <v>45.44</v>
      </c>
      <c r="F916" s="98">
        <v>45.93</v>
      </c>
      <c r="G916" s="98">
        <v>44.99</v>
      </c>
      <c r="H916" s="98">
        <v>226.86</v>
      </c>
      <c r="I916" s="533">
        <v>228.56</v>
      </c>
      <c r="J916" s="98">
        <v>33.69</v>
      </c>
      <c r="K916" s="98">
        <v>33.06</v>
      </c>
      <c r="L916" s="98">
        <v>35.58</v>
      </c>
      <c r="M916" s="98">
        <v>170.69</v>
      </c>
      <c r="N916" s="533">
        <v>181.57</v>
      </c>
      <c r="O916" s="13"/>
      <c r="P916" s="883"/>
      <c r="Q916" s="13"/>
      <c r="R916" s="13"/>
      <c r="S916" s="13"/>
      <c r="T916" s="13"/>
      <c r="U916" s="13"/>
      <c r="V916" s="13"/>
      <c r="W916" s="13"/>
      <c r="X916" s="13"/>
      <c r="Y916" s="13"/>
    </row>
    <row r="917" spans="1:25" ht="15" customHeight="1" x14ac:dyDescent="0.2">
      <c r="A917" s="13"/>
      <c r="B917" s="46"/>
      <c r="C917" s="568" t="s">
        <v>79</v>
      </c>
      <c r="D917" s="574" t="s">
        <v>46</v>
      </c>
      <c r="E917" s="187">
        <v>19.48</v>
      </c>
      <c r="F917" s="523">
        <v>19.38</v>
      </c>
      <c r="G917" s="523">
        <v>20.78</v>
      </c>
      <c r="H917" s="523">
        <v>43.41</v>
      </c>
      <c r="I917" s="533">
        <v>44.08</v>
      </c>
      <c r="J917" s="98">
        <v>7.95</v>
      </c>
      <c r="K917" s="523">
        <v>6.99</v>
      </c>
      <c r="L917" s="523">
        <v>6.74</v>
      </c>
      <c r="M917" s="523">
        <v>28.29</v>
      </c>
      <c r="N917" s="533">
        <v>44.08</v>
      </c>
      <c r="O917" s="13"/>
      <c r="P917" s="883"/>
      <c r="Q917" s="13"/>
      <c r="R917" s="13"/>
      <c r="S917" s="13"/>
      <c r="T917" s="13"/>
      <c r="U917" s="13"/>
      <c r="V917" s="13"/>
      <c r="W917" s="13"/>
      <c r="X917" s="13"/>
      <c r="Y917" s="13"/>
    </row>
    <row r="918" spans="1:25" ht="15" customHeight="1" x14ac:dyDescent="0.2">
      <c r="A918" s="13"/>
      <c r="B918" s="46"/>
      <c r="C918" s="568" t="s">
        <v>107</v>
      </c>
      <c r="D918" s="574" t="s">
        <v>46</v>
      </c>
      <c r="E918" s="187" t="s">
        <v>112</v>
      </c>
      <c r="F918" s="98" t="s">
        <v>112</v>
      </c>
      <c r="G918" s="98" t="s">
        <v>112</v>
      </c>
      <c r="H918" s="98">
        <v>21.5</v>
      </c>
      <c r="I918" s="533">
        <v>21.79</v>
      </c>
      <c r="J918" s="98" t="s">
        <v>112</v>
      </c>
      <c r="K918" s="98" t="s">
        <v>112</v>
      </c>
      <c r="L918" s="98" t="s">
        <v>112</v>
      </c>
      <c r="M918" s="98">
        <v>6.46</v>
      </c>
      <c r="N918" s="533">
        <v>8.67</v>
      </c>
      <c r="O918" s="13"/>
      <c r="P918" s="883"/>
      <c r="Q918" s="13"/>
      <c r="R918" s="13"/>
      <c r="S918" s="13"/>
      <c r="T918" s="13"/>
      <c r="U918" s="13"/>
      <c r="V918" s="13"/>
      <c r="W918" s="13"/>
      <c r="X918" s="13"/>
      <c r="Y918" s="13"/>
    </row>
    <row r="919" spans="1:25" ht="15" customHeight="1" x14ac:dyDescent="0.2">
      <c r="A919" s="13"/>
      <c r="B919" s="46"/>
      <c r="C919" s="568" t="s">
        <v>302</v>
      </c>
      <c r="D919" s="574" t="s">
        <v>46</v>
      </c>
      <c r="E919" s="187" t="s">
        <v>112</v>
      </c>
      <c r="F919" s="98" t="s">
        <v>112</v>
      </c>
      <c r="G919" s="98" t="s">
        <v>112</v>
      </c>
      <c r="H919" s="98" t="s">
        <v>2622</v>
      </c>
      <c r="I919" s="533" t="s">
        <v>2623</v>
      </c>
      <c r="J919" s="98" t="s">
        <v>112</v>
      </c>
      <c r="K919" s="98" t="s">
        <v>112</v>
      </c>
      <c r="L919" s="98" t="s">
        <v>112</v>
      </c>
      <c r="M919" s="98" t="s">
        <v>1642</v>
      </c>
      <c r="N919" s="533" t="s">
        <v>2622</v>
      </c>
      <c r="O919" s="13"/>
      <c r="P919" s="883"/>
      <c r="Q919" s="13"/>
      <c r="R919" s="13"/>
      <c r="S919" s="13"/>
      <c r="T919" s="13"/>
      <c r="U919" s="13"/>
      <c r="V919" s="13"/>
      <c r="W919" s="13"/>
      <c r="X919" s="13"/>
      <c r="Y919" s="13"/>
    </row>
    <row r="920" spans="1:25" ht="15" customHeight="1" x14ac:dyDescent="0.2">
      <c r="A920" s="13"/>
      <c r="B920" s="46"/>
      <c r="C920" s="568" t="s">
        <v>73</v>
      </c>
      <c r="D920" s="574" t="s">
        <v>46</v>
      </c>
      <c r="E920" s="187">
        <v>27.92</v>
      </c>
      <c r="F920" s="98">
        <v>25.09</v>
      </c>
      <c r="G920" s="98">
        <v>25.17</v>
      </c>
      <c r="H920" s="98">
        <v>23.14</v>
      </c>
      <c r="I920" s="533">
        <v>20.04</v>
      </c>
      <c r="J920" s="98">
        <v>22.71</v>
      </c>
      <c r="K920" s="98">
        <v>11.25</v>
      </c>
      <c r="L920" s="98">
        <v>14.49</v>
      </c>
      <c r="M920" s="98">
        <v>15.51</v>
      </c>
      <c r="N920" s="533">
        <v>14.62</v>
      </c>
      <c r="O920" s="13"/>
      <c r="P920" s="1791"/>
      <c r="Q920" s="13"/>
      <c r="R920" s="13"/>
      <c r="S920" s="13"/>
      <c r="T920" s="13"/>
      <c r="U920" s="13"/>
      <c r="V920" s="13"/>
      <c r="W920" s="13"/>
      <c r="X920" s="13"/>
      <c r="Y920" s="13"/>
    </row>
    <row r="921" spans="1:25" ht="15" customHeight="1" x14ac:dyDescent="0.2">
      <c r="A921" s="13"/>
      <c r="B921" s="46"/>
      <c r="C921" s="568" t="s">
        <v>74</v>
      </c>
      <c r="D921" s="574" t="s">
        <v>46</v>
      </c>
      <c r="E921" s="187" t="s">
        <v>112</v>
      </c>
      <c r="F921" s="98" t="s">
        <v>112</v>
      </c>
      <c r="G921" s="98" t="s">
        <v>112</v>
      </c>
      <c r="H921" s="98" t="s">
        <v>2622</v>
      </c>
      <c r="I921" s="533" t="s">
        <v>2623</v>
      </c>
      <c r="J921" s="98" t="s">
        <v>112</v>
      </c>
      <c r="K921" s="98" t="s">
        <v>112</v>
      </c>
      <c r="L921" s="98" t="s">
        <v>112</v>
      </c>
      <c r="M921" s="98" t="s">
        <v>1642</v>
      </c>
      <c r="N921" s="533" t="s">
        <v>2622</v>
      </c>
      <c r="O921" s="13"/>
      <c r="P921" s="883"/>
      <c r="Q921" s="13"/>
      <c r="R921" s="13"/>
      <c r="S921" s="13"/>
      <c r="T921" s="13"/>
      <c r="U921" s="13"/>
      <c r="V921" s="13"/>
      <c r="W921" s="13"/>
      <c r="X921" s="13"/>
      <c r="Y921" s="13"/>
    </row>
    <row r="922" spans="1:25" ht="15" customHeight="1" x14ac:dyDescent="0.2">
      <c r="A922" s="13"/>
      <c r="B922" s="46"/>
      <c r="C922" s="568" t="s">
        <v>75</v>
      </c>
      <c r="D922" s="574" t="s">
        <v>46</v>
      </c>
      <c r="E922" s="187" t="s">
        <v>112</v>
      </c>
      <c r="F922" s="98" t="s">
        <v>112</v>
      </c>
      <c r="G922" s="98" t="s">
        <v>112</v>
      </c>
      <c r="H922" s="98" t="s">
        <v>2625</v>
      </c>
      <c r="I922" s="533" t="s">
        <v>2623</v>
      </c>
      <c r="J922" s="98" t="s">
        <v>112</v>
      </c>
      <c r="K922" s="98" t="s">
        <v>112</v>
      </c>
      <c r="L922" s="98" t="s">
        <v>112</v>
      </c>
      <c r="M922" s="98" t="s">
        <v>1642</v>
      </c>
      <c r="N922" s="533" t="s">
        <v>2622</v>
      </c>
      <c r="O922" s="13"/>
      <c r="P922" s="883"/>
      <c r="Q922" s="13"/>
      <c r="R922" s="13"/>
      <c r="S922" s="13"/>
      <c r="T922" s="13"/>
      <c r="U922" s="13"/>
      <c r="V922" s="13"/>
      <c r="W922" s="13"/>
      <c r="X922" s="13"/>
      <c r="Y922" s="13"/>
    </row>
    <row r="923" spans="1:25" ht="15" customHeight="1" x14ac:dyDescent="0.2">
      <c r="A923" s="13"/>
      <c r="B923" s="46"/>
      <c r="C923" s="568" t="s">
        <v>62</v>
      </c>
      <c r="D923" s="574" t="s">
        <v>46</v>
      </c>
      <c r="E923" s="187">
        <v>63.36</v>
      </c>
      <c r="F923" s="98">
        <v>63.9</v>
      </c>
      <c r="G923" s="98">
        <v>67.42</v>
      </c>
      <c r="H923" s="98">
        <v>68.3</v>
      </c>
      <c r="I923" s="533">
        <v>71.239999999999995</v>
      </c>
      <c r="J923" s="98">
        <v>39.159999999999997</v>
      </c>
      <c r="K923" s="98">
        <v>38.520000000000003</v>
      </c>
      <c r="L923" s="98">
        <v>39.479999999999997</v>
      </c>
      <c r="M923" s="98">
        <v>41.56</v>
      </c>
      <c r="N923" s="533">
        <v>46.86</v>
      </c>
      <c r="O923" s="13"/>
      <c r="P923" s="883"/>
      <c r="S923" s="13"/>
      <c r="T923" s="13"/>
      <c r="U923" s="13"/>
      <c r="V923" s="13"/>
      <c r="W923" s="13"/>
      <c r="X923" s="13"/>
      <c r="Y923" s="13"/>
    </row>
    <row r="924" spans="1:25" ht="15" customHeight="1" x14ac:dyDescent="0.2">
      <c r="A924" s="13"/>
      <c r="B924" s="46"/>
      <c r="C924" s="2919" t="s">
        <v>109</v>
      </c>
      <c r="D924" s="2971"/>
      <c r="E924" s="535">
        <v>263.21999999999997</v>
      </c>
      <c r="F924" s="520">
        <v>256.03999999999996</v>
      </c>
      <c r="G924" s="520">
        <v>266.11</v>
      </c>
      <c r="H924" s="520">
        <v>494.36999999999995</v>
      </c>
      <c r="I924" s="521">
        <f>SUM(I915:I923)</f>
        <v>495.51000000000005</v>
      </c>
      <c r="J924" s="520">
        <v>191.03</v>
      </c>
      <c r="K924" s="520">
        <v>174.36</v>
      </c>
      <c r="L924" s="520">
        <v>185.83</v>
      </c>
      <c r="M924" s="520">
        <v>354.92</v>
      </c>
      <c r="N924" s="521">
        <f>SUM(N915:N923)</f>
        <v>388.1</v>
      </c>
      <c r="O924" s="13"/>
      <c r="P924" s="883"/>
      <c r="Q924" s="13"/>
      <c r="R924" s="13"/>
      <c r="S924" s="13"/>
      <c r="T924" s="13"/>
      <c r="U924" s="13"/>
      <c r="V924" s="13"/>
      <c r="W924" s="13"/>
      <c r="X924" s="13"/>
      <c r="Y924" s="13"/>
    </row>
    <row r="925" spans="1:25" ht="15" customHeight="1" x14ac:dyDescent="0.2">
      <c r="A925" s="13"/>
      <c r="B925" s="46"/>
      <c r="C925" s="568" t="s">
        <v>58</v>
      </c>
      <c r="D925" s="574" t="s">
        <v>40</v>
      </c>
      <c r="E925" s="187">
        <v>133.55000000000001</v>
      </c>
      <c r="F925" s="98">
        <v>131.22999999999999</v>
      </c>
      <c r="G925" s="98">
        <v>134.65</v>
      </c>
      <c r="H925" s="98">
        <v>130</v>
      </c>
      <c r="I925" s="533">
        <v>136.32</v>
      </c>
      <c r="J925" s="98">
        <v>109.24</v>
      </c>
      <c r="K925" s="98">
        <v>105.34</v>
      </c>
      <c r="L925" s="98">
        <v>109.34</v>
      </c>
      <c r="M925" s="98">
        <v>109.01</v>
      </c>
      <c r="N925" s="533">
        <v>115.57</v>
      </c>
      <c r="O925" s="13"/>
      <c r="P925" s="883"/>
      <c r="Q925" s="13"/>
      <c r="R925" s="13"/>
      <c r="S925" s="13"/>
      <c r="T925" s="13"/>
      <c r="U925" s="13"/>
      <c r="V925" s="13"/>
      <c r="W925" s="13"/>
      <c r="X925" s="13"/>
      <c r="Y925" s="13"/>
    </row>
    <row r="926" spans="1:25" ht="15" customHeight="1" x14ac:dyDescent="0.2">
      <c r="A926" s="13"/>
      <c r="B926" s="46"/>
      <c r="C926" s="568" t="s">
        <v>32</v>
      </c>
      <c r="D926" s="574" t="s">
        <v>40</v>
      </c>
      <c r="E926" s="187">
        <v>205</v>
      </c>
      <c r="F926" s="98">
        <v>198.52</v>
      </c>
      <c r="G926" s="98">
        <v>213.88</v>
      </c>
      <c r="H926" s="98">
        <v>206.76</v>
      </c>
      <c r="I926" s="533">
        <v>217.61</v>
      </c>
      <c r="J926" s="98">
        <v>153</v>
      </c>
      <c r="K926" s="98">
        <v>144.41999999999999</v>
      </c>
      <c r="L926" s="98">
        <v>158.04</v>
      </c>
      <c r="M926" s="98">
        <v>158.57</v>
      </c>
      <c r="N926" s="533">
        <v>174.52</v>
      </c>
      <c r="O926" s="13"/>
      <c r="P926" s="883"/>
      <c r="Q926" s="13"/>
      <c r="R926" s="13"/>
      <c r="S926" s="13"/>
      <c r="T926" s="13"/>
      <c r="U926" s="13"/>
      <c r="V926" s="13"/>
      <c r="W926" s="13"/>
      <c r="X926" s="13"/>
      <c r="Y926" s="13"/>
    </row>
    <row r="927" spans="1:25" ht="15" customHeight="1" x14ac:dyDescent="0.2">
      <c r="A927" s="13"/>
      <c r="B927" s="46"/>
      <c r="C927" s="568" t="s">
        <v>79</v>
      </c>
      <c r="D927" s="574" t="s">
        <v>40</v>
      </c>
      <c r="E927" s="187">
        <v>52.96</v>
      </c>
      <c r="F927" s="523">
        <v>52.5</v>
      </c>
      <c r="G927" s="523">
        <v>48.75</v>
      </c>
      <c r="H927" s="523">
        <v>71.73</v>
      </c>
      <c r="I927" s="533">
        <v>52.67</v>
      </c>
      <c r="J927" s="98">
        <v>46.18</v>
      </c>
      <c r="K927" s="523">
        <v>47.68</v>
      </c>
      <c r="L927" s="523">
        <v>41.13</v>
      </c>
      <c r="M927" s="523">
        <v>64.5</v>
      </c>
      <c r="N927" s="533">
        <v>48.16</v>
      </c>
      <c r="O927" s="13"/>
      <c r="P927" s="883"/>
      <c r="Q927" s="13"/>
      <c r="R927" s="13"/>
      <c r="S927" s="13"/>
      <c r="T927" s="13"/>
      <c r="U927" s="13"/>
      <c r="V927" s="13"/>
      <c r="W927" s="13"/>
      <c r="X927" s="13"/>
      <c r="Y927" s="13"/>
    </row>
    <row r="928" spans="1:25" ht="15" customHeight="1" x14ac:dyDescent="0.2">
      <c r="A928" s="13"/>
      <c r="B928" s="46"/>
      <c r="C928" s="568" t="s">
        <v>107</v>
      </c>
      <c r="D928" s="574" t="s">
        <v>40</v>
      </c>
      <c r="E928" s="187">
        <v>24.17</v>
      </c>
      <c r="F928" s="98">
        <v>25.02</v>
      </c>
      <c r="G928" s="98">
        <v>26.96</v>
      </c>
      <c r="H928" s="98">
        <v>29.65</v>
      </c>
      <c r="I928" s="533">
        <v>32.44</v>
      </c>
      <c r="J928" s="98">
        <v>11.47</v>
      </c>
      <c r="K928" s="98">
        <v>11.45</v>
      </c>
      <c r="L928" s="98">
        <v>14.03</v>
      </c>
      <c r="M928" s="98">
        <v>17.73</v>
      </c>
      <c r="N928" s="533">
        <v>21.42</v>
      </c>
      <c r="O928" s="13"/>
      <c r="P928" s="883"/>
      <c r="Q928" s="13"/>
      <c r="R928" s="13"/>
      <c r="S928" s="13"/>
      <c r="T928" s="13"/>
      <c r="U928" s="13"/>
      <c r="V928" s="13"/>
      <c r="W928" s="13"/>
      <c r="X928" s="13"/>
      <c r="Y928" s="13"/>
    </row>
    <row r="929" spans="1:25" ht="15" customHeight="1" x14ac:dyDescent="0.2">
      <c r="A929" s="13"/>
      <c r="B929" s="46"/>
      <c r="C929" s="568" t="s">
        <v>302</v>
      </c>
      <c r="D929" s="574" t="s">
        <v>40</v>
      </c>
      <c r="E929" s="187" t="s">
        <v>112</v>
      </c>
      <c r="F929" s="98" t="s">
        <v>112</v>
      </c>
      <c r="G929" s="98" t="s">
        <v>112</v>
      </c>
      <c r="H929" s="98" t="s">
        <v>2622</v>
      </c>
      <c r="I929" s="533" t="s">
        <v>2623</v>
      </c>
      <c r="J929" s="98" t="s">
        <v>112</v>
      </c>
      <c r="K929" s="98" t="s">
        <v>112</v>
      </c>
      <c r="L929" s="98" t="s">
        <v>112</v>
      </c>
      <c r="M929" s="98" t="s">
        <v>1642</v>
      </c>
      <c r="N929" s="533" t="s">
        <v>2622</v>
      </c>
      <c r="O929" s="13"/>
      <c r="P929" s="883"/>
      <c r="Q929" s="13"/>
      <c r="R929" s="13"/>
      <c r="S929" s="13"/>
      <c r="T929" s="13"/>
      <c r="U929" s="13"/>
      <c r="V929" s="13"/>
      <c r="W929" s="13"/>
      <c r="X929" s="13"/>
      <c r="Y929" s="13"/>
    </row>
    <row r="930" spans="1:25" ht="15" customHeight="1" x14ac:dyDescent="0.2">
      <c r="A930" s="13"/>
      <c r="B930" s="46"/>
      <c r="C930" s="568" t="s">
        <v>73</v>
      </c>
      <c r="D930" s="574" t="s">
        <v>40</v>
      </c>
      <c r="E930" s="187">
        <v>30.41</v>
      </c>
      <c r="F930" s="98">
        <v>27.97</v>
      </c>
      <c r="G930" s="98">
        <v>24.46</v>
      </c>
      <c r="H930" s="98">
        <v>24.5</v>
      </c>
      <c r="I930" s="533">
        <v>26.48</v>
      </c>
      <c r="J930" s="98">
        <v>22.9</v>
      </c>
      <c r="K930" s="98">
        <v>18.39</v>
      </c>
      <c r="L930" s="98">
        <v>14.74</v>
      </c>
      <c r="M930" s="98">
        <v>16.989999999999998</v>
      </c>
      <c r="N930" s="533">
        <v>20.079999999999998</v>
      </c>
      <c r="O930" s="13"/>
      <c r="P930" s="883"/>
      <c r="Q930" s="13"/>
      <c r="R930" s="13"/>
      <c r="S930" s="13"/>
      <c r="T930" s="13"/>
      <c r="U930" s="13"/>
      <c r="V930" s="13"/>
      <c r="W930" s="13"/>
      <c r="X930" s="13"/>
      <c r="Y930" s="13"/>
    </row>
    <row r="931" spans="1:25" ht="15" customHeight="1" x14ac:dyDescent="0.2">
      <c r="A931" s="13"/>
      <c r="B931" s="46"/>
      <c r="C931" s="568" t="s">
        <v>74</v>
      </c>
      <c r="D931" s="574" t="s">
        <v>40</v>
      </c>
      <c r="E931" s="187" t="s">
        <v>112</v>
      </c>
      <c r="F931" s="98" t="s">
        <v>112</v>
      </c>
      <c r="G931" s="98" t="s">
        <v>112</v>
      </c>
      <c r="H931" s="98" t="s">
        <v>2622</v>
      </c>
      <c r="I931" s="533" t="s">
        <v>2623</v>
      </c>
      <c r="J931" s="98" t="s">
        <v>112</v>
      </c>
      <c r="K931" s="98" t="s">
        <v>112</v>
      </c>
      <c r="L931" s="98" t="s">
        <v>112</v>
      </c>
      <c r="M931" s="98" t="s">
        <v>1642</v>
      </c>
      <c r="N931" s="533" t="s">
        <v>2622</v>
      </c>
      <c r="O931" s="13"/>
      <c r="P931" s="883"/>
      <c r="R931" s="13"/>
      <c r="S931" s="13"/>
      <c r="T931" s="13"/>
      <c r="U931" s="13"/>
      <c r="V931" s="13"/>
      <c r="W931" s="13"/>
      <c r="X931" s="13"/>
      <c r="Y931" s="13"/>
    </row>
    <row r="932" spans="1:25" ht="15" customHeight="1" x14ac:dyDescent="0.2">
      <c r="A932" s="13"/>
      <c r="B932" s="46"/>
      <c r="C932" s="568" t="s">
        <v>75</v>
      </c>
      <c r="D932" s="574" t="s">
        <v>40</v>
      </c>
      <c r="E932" s="187" t="s">
        <v>112</v>
      </c>
      <c r="F932" s="98" t="s">
        <v>112</v>
      </c>
      <c r="G932" s="98" t="s">
        <v>112</v>
      </c>
      <c r="H932" s="98" t="s">
        <v>2622</v>
      </c>
      <c r="I932" s="533" t="s">
        <v>2623</v>
      </c>
      <c r="J932" s="98" t="s">
        <v>112</v>
      </c>
      <c r="K932" s="98" t="s">
        <v>112</v>
      </c>
      <c r="L932" s="98" t="s">
        <v>112</v>
      </c>
      <c r="M932" s="98" t="s">
        <v>1642</v>
      </c>
      <c r="N932" s="533" t="s">
        <v>2622</v>
      </c>
      <c r="O932" s="13"/>
      <c r="P932" s="883"/>
      <c r="Q932" s="13"/>
      <c r="R932" s="13"/>
      <c r="S932" s="13"/>
      <c r="T932" s="13"/>
      <c r="U932" s="13"/>
      <c r="V932" s="13"/>
      <c r="W932" s="13"/>
      <c r="X932" s="13"/>
      <c r="Y932" s="13"/>
    </row>
    <row r="933" spans="1:25" s="19" customFormat="1" ht="15" customHeight="1" x14ac:dyDescent="0.2">
      <c r="B933" s="46"/>
      <c r="C933" s="568" t="s">
        <v>62</v>
      </c>
      <c r="D933" s="574" t="s">
        <v>40</v>
      </c>
      <c r="E933" s="187">
        <v>47.45</v>
      </c>
      <c r="F933" s="98">
        <v>47.97</v>
      </c>
      <c r="G933" s="98">
        <v>49.56</v>
      </c>
      <c r="H933" s="98">
        <v>49.4</v>
      </c>
      <c r="I933" s="533">
        <v>53.18</v>
      </c>
      <c r="J933" s="98">
        <v>24.19</v>
      </c>
      <c r="K933" s="98">
        <v>21.36</v>
      </c>
      <c r="L933" s="98">
        <v>26.76</v>
      </c>
      <c r="M933" s="98">
        <v>27.43</v>
      </c>
      <c r="N933" s="533">
        <v>31.76</v>
      </c>
      <c r="P933" s="883"/>
    </row>
    <row r="934" spans="1:25" s="19" customFormat="1" ht="15" customHeight="1" thickBot="1" x14ac:dyDescent="0.25">
      <c r="B934" s="46"/>
      <c r="C934" s="2968" t="s">
        <v>110</v>
      </c>
      <c r="D934" s="2969"/>
      <c r="E934" s="534">
        <v>493.54</v>
      </c>
      <c r="F934" s="529">
        <v>483.21000000000004</v>
      </c>
      <c r="G934" s="529">
        <v>498.25999999999993</v>
      </c>
      <c r="H934" s="529">
        <v>512.04</v>
      </c>
      <c r="I934" s="530">
        <f>SUM(I925:I933)</f>
        <v>518.70000000000005</v>
      </c>
      <c r="J934" s="529">
        <v>366.98</v>
      </c>
      <c r="K934" s="529">
        <v>348.64</v>
      </c>
      <c r="L934" s="529">
        <v>364.03999999999996</v>
      </c>
      <c r="M934" s="529">
        <v>394.23</v>
      </c>
      <c r="N934" s="530">
        <f>SUM(N925:N933)</f>
        <v>411.51</v>
      </c>
      <c r="P934" s="1791"/>
    </row>
    <row r="935" spans="1:25" s="19" customFormat="1" x14ac:dyDescent="0.2">
      <c r="B935" s="1883"/>
      <c r="C935" s="543"/>
      <c r="D935" s="587"/>
      <c r="E935" s="587"/>
      <c r="F935" s="587"/>
      <c r="G935" s="587"/>
      <c r="H935" s="587"/>
      <c r="I935" s="587"/>
      <c r="J935" s="587"/>
      <c r="K935" s="587"/>
      <c r="L935" s="587"/>
      <c r="M935" s="587"/>
      <c r="N935" s="587"/>
      <c r="P935" s="883"/>
    </row>
    <row r="936" spans="1:25" s="19" customFormat="1" x14ac:dyDescent="0.2">
      <c r="B936" s="1883"/>
      <c r="C936" s="587"/>
      <c r="D936" s="587"/>
      <c r="E936" s="587"/>
      <c r="F936" s="587"/>
      <c r="G936" s="587"/>
      <c r="H936" s="587"/>
      <c r="I936" s="587"/>
      <c r="J936" s="587"/>
      <c r="K936" s="587"/>
      <c r="L936" s="587"/>
      <c r="M936" s="587"/>
      <c r="N936" s="587"/>
      <c r="P936" s="883"/>
    </row>
    <row r="937" spans="1:25" s="19" customFormat="1" ht="16" thickBot="1" x14ac:dyDescent="0.25">
      <c r="B937" s="1904"/>
      <c r="C937" s="1905"/>
      <c r="D937" s="1905"/>
      <c r="E937" s="1905"/>
      <c r="F937" s="1905"/>
      <c r="G937" s="1905"/>
      <c r="H937" s="1905"/>
      <c r="I937" s="1905"/>
      <c r="J937" s="1905"/>
      <c r="K937" s="1905"/>
      <c r="L937" s="1905"/>
      <c r="M937" s="1905"/>
      <c r="N937" s="1905"/>
      <c r="O937" s="1905"/>
      <c r="P937" s="1917"/>
    </row>
    <row r="938" spans="1:25" s="19" customFormat="1" ht="16" thickTop="1" x14ac:dyDescent="0.2">
      <c r="B938" s="1883"/>
      <c r="C938" s="587"/>
      <c r="D938" s="587"/>
      <c r="E938" s="587"/>
      <c r="F938" s="587"/>
      <c r="G938" s="587"/>
      <c r="H938" s="587"/>
      <c r="I938" s="587"/>
      <c r="J938" s="587"/>
      <c r="K938" s="587"/>
      <c r="L938" s="587"/>
      <c r="M938" s="587"/>
      <c r="N938" s="884"/>
    </row>
    <row r="939" spans="1:25" s="19" customFormat="1" x14ac:dyDescent="0.2">
      <c r="B939" s="1883"/>
      <c r="C939" s="587"/>
      <c r="D939" s="587"/>
      <c r="E939" s="587"/>
      <c r="F939" s="587"/>
      <c r="G939" s="587"/>
      <c r="H939" s="587"/>
      <c r="I939" s="587"/>
      <c r="J939" s="587"/>
      <c r="K939" s="587"/>
      <c r="L939" s="587"/>
      <c r="M939" s="587"/>
      <c r="N939" s="884"/>
    </row>
    <row r="940" spans="1:25" x14ac:dyDescent="0.2">
      <c r="A940" s="13"/>
      <c r="B940" s="1868"/>
      <c r="C940" s="543"/>
      <c r="D940" s="543"/>
      <c r="E940" s="543"/>
      <c r="F940" s="543"/>
      <c r="G940" s="543"/>
      <c r="H940" s="543"/>
      <c r="I940" s="543"/>
      <c r="J940" s="543"/>
      <c r="K940" s="543"/>
      <c r="L940" s="543"/>
      <c r="M940" s="543"/>
      <c r="N940" s="883"/>
      <c r="O940" s="13"/>
      <c r="P940" s="13"/>
      <c r="Q940" s="13"/>
      <c r="R940" s="13"/>
      <c r="S940" s="13"/>
      <c r="T940" s="13"/>
      <c r="U940" s="13"/>
      <c r="V940" s="13"/>
      <c r="W940" s="13"/>
      <c r="X940" s="13"/>
      <c r="Y940" s="13"/>
    </row>
    <row r="941" spans="1:25" x14ac:dyDescent="0.2">
      <c r="A941" s="13"/>
      <c r="B941" s="1868"/>
      <c r="C941" s="543"/>
      <c r="D941" s="543"/>
      <c r="E941" s="543"/>
      <c r="F941" s="543"/>
      <c r="G941" s="543"/>
      <c r="H941" s="543"/>
      <c r="I941" s="543"/>
      <c r="J941" s="543"/>
      <c r="K941" s="543"/>
      <c r="L941" s="543"/>
      <c r="M941" s="543"/>
      <c r="N941" s="883"/>
      <c r="O941" s="13"/>
      <c r="P941" s="13"/>
      <c r="Q941" s="13"/>
      <c r="R941" s="13"/>
      <c r="S941" s="13"/>
      <c r="T941" s="13"/>
      <c r="U941" s="13"/>
      <c r="V941" s="13"/>
      <c r="W941" s="13"/>
      <c r="X941" s="13"/>
      <c r="Y941" s="13"/>
    </row>
    <row r="942" spans="1:25" x14ac:dyDescent="0.2">
      <c r="A942" s="13"/>
      <c r="B942" s="1868"/>
      <c r="C942" s="543"/>
      <c r="D942" s="543"/>
      <c r="E942" s="543"/>
      <c r="F942" s="543"/>
      <c r="G942" s="543"/>
      <c r="H942" s="543"/>
      <c r="I942" s="543"/>
      <c r="J942" s="543"/>
      <c r="K942" s="543"/>
      <c r="L942" s="543"/>
      <c r="M942" s="543"/>
      <c r="N942" s="883"/>
      <c r="O942" s="13"/>
      <c r="P942" s="13"/>
      <c r="Q942" s="13"/>
      <c r="R942" s="13"/>
      <c r="S942" s="13"/>
      <c r="T942" s="13"/>
      <c r="U942" s="13"/>
      <c r="V942" s="13"/>
      <c r="W942" s="13"/>
      <c r="X942" s="13"/>
      <c r="Y942" s="13"/>
    </row>
    <row r="943" spans="1:25" ht="16" thickBot="1" x14ac:dyDescent="0.25">
      <c r="A943" s="13"/>
      <c r="B943" s="1870"/>
      <c r="C943" s="1890"/>
      <c r="D943" s="1890"/>
      <c r="E943" s="1890"/>
      <c r="F943" s="1890"/>
      <c r="G943" s="1890"/>
      <c r="H943" s="1890"/>
      <c r="I943" s="1890"/>
      <c r="J943" s="1890"/>
      <c r="K943" s="1890"/>
      <c r="L943" s="1890"/>
      <c r="M943" s="1890"/>
      <c r="N943" s="889"/>
      <c r="O943" s="13"/>
      <c r="P943" s="13"/>
      <c r="Q943" s="13"/>
      <c r="R943" s="13"/>
      <c r="S943" s="13"/>
      <c r="T943" s="13"/>
      <c r="U943" s="13"/>
      <c r="V943" s="13"/>
      <c r="W943" s="13"/>
      <c r="X943" s="13"/>
      <c r="Y943" s="13"/>
    </row>
    <row r="944" spans="1:25" ht="15.75" customHeight="1" thickBot="1" x14ac:dyDescent="0.25">
      <c r="A944" s="13"/>
      <c r="B944" s="1898"/>
      <c r="C944" s="1899"/>
      <c r="D944" s="2881" t="s">
        <v>111</v>
      </c>
      <c r="E944" s="2882"/>
      <c r="F944" s="2882"/>
      <c r="G944" s="2882"/>
      <c r="H944" s="2882"/>
      <c r="I944" s="2882"/>
      <c r="J944" s="2882"/>
      <c r="K944" s="2882"/>
      <c r="L944" s="1899"/>
      <c r="M944" s="1899"/>
      <c r="N944" s="1900"/>
      <c r="O944" s="13"/>
      <c r="P944" s="13"/>
      <c r="Q944" s="13"/>
      <c r="R944" s="13"/>
      <c r="S944" s="13"/>
      <c r="T944" s="13"/>
      <c r="U944" s="13"/>
      <c r="V944" s="13"/>
      <c r="W944" s="13"/>
      <c r="X944" s="13"/>
      <c r="Y944" s="13"/>
    </row>
    <row r="945" spans="1:25" ht="15.75" customHeight="1" x14ac:dyDescent="0.2">
      <c r="A945" s="13"/>
      <c r="B945" s="1901"/>
      <c r="C945" s="1902"/>
      <c r="D945" s="1902"/>
      <c r="E945" s="1902"/>
      <c r="F945" s="1902"/>
      <c r="G945" s="1902"/>
      <c r="H945" s="1902"/>
      <c r="I945" s="1902"/>
      <c r="J945" s="1902"/>
      <c r="K945" s="1902"/>
      <c r="L945" s="1902"/>
      <c r="M945" s="871"/>
      <c r="N945" s="882"/>
      <c r="O945" s="13"/>
      <c r="P945" s="13"/>
      <c r="Q945" s="13"/>
      <c r="R945" s="13"/>
      <c r="S945" s="13"/>
      <c r="T945" s="13"/>
      <c r="U945" s="13"/>
      <c r="V945" s="13"/>
      <c r="W945" s="13"/>
      <c r="X945" s="13"/>
      <c r="Y945" s="13"/>
    </row>
    <row r="946" spans="1:25" x14ac:dyDescent="0.2">
      <c r="A946" s="13"/>
      <c r="B946" s="1868"/>
      <c r="C946" s="543"/>
      <c r="D946" s="543"/>
      <c r="E946" s="543"/>
      <c r="F946" s="543"/>
      <c r="G946" s="543"/>
      <c r="H946" s="543"/>
      <c r="I946" s="543"/>
      <c r="J946" s="543"/>
      <c r="K946" s="543"/>
      <c r="L946" s="543"/>
      <c r="M946" s="14"/>
      <c r="N946" s="883"/>
      <c r="O946" s="13"/>
      <c r="P946" s="13"/>
      <c r="Q946" s="13"/>
      <c r="R946" s="13"/>
      <c r="S946" s="13"/>
      <c r="T946" s="13"/>
      <c r="U946" s="13"/>
      <c r="V946" s="13"/>
      <c r="W946" s="13"/>
      <c r="X946" s="13"/>
      <c r="Y946" s="13"/>
    </row>
    <row r="947" spans="1:25" x14ac:dyDescent="0.2">
      <c r="A947" s="13"/>
      <c r="B947" s="1868"/>
      <c r="C947" s="543"/>
      <c r="D947" s="543"/>
      <c r="E947" s="543"/>
      <c r="F947" s="543"/>
      <c r="G947" s="543"/>
      <c r="H947" s="543"/>
      <c r="I947" s="543"/>
      <c r="J947" s="543"/>
      <c r="K947" s="543"/>
      <c r="L947" s="543"/>
      <c r="M947" s="14"/>
      <c r="N947" s="883"/>
      <c r="O947" s="13"/>
      <c r="P947" s="13"/>
      <c r="Q947" s="13"/>
      <c r="R947" s="13"/>
      <c r="S947" s="13"/>
      <c r="T947" s="13"/>
      <c r="U947" s="13"/>
      <c r="V947" s="13"/>
      <c r="W947" s="13"/>
      <c r="X947" s="13"/>
      <c r="Y947" s="13"/>
    </row>
    <row r="948" spans="1:25" x14ac:dyDescent="0.2">
      <c r="A948" s="13"/>
      <c r="B948" s="1868"/>
      <c r="C948" s="543"/>
      <c r="D948" s="543"/>
      <c r="E948" s="543"/>
      <c r="F948" s="543"/>
      <c r="G948" s="543"/>
      <c r="H948" s="543"/>
      <c r="I948" s="543"/>
      <c r="J948" s="543"/>
      <c r="K948" s="543"/>
      <c r="L948" s="543"/>
      <c r="M948" s="14"/>
      <c r="N948" s="883"/>
      <c r="O948" s="13"/>
      <c r="P948" s="13"/>
      <c r="Q948" s="13"/>
      <c r="R948" s="13"/>
      <c r="S948" s="13"/>
      <c r="T948" s="13"/>
      <c r="U948" s="13"/>
      <c r="V948" s="13"/>
      <c r="W948" s="13"/>
      <c r="X948" s="13"/>
      <c r="Y948" s="13"/>
    </row>
    <row r="949" spans="1:25" ht="16.5" customHeight="1" x14ac:dyDescent="0.2">
      <c r="A949" s="13"/>
      <c r="B949" s="1868"/>
      <c r="C949" s="1903"/>
      <c r="D949" s="1903"/>
      <c r="E949" s="1903"/>
      <c r="F949" s="1903"/>
      <c r="G949" s="1903"/>
      <c r="H949" s="543"/>
      <c r="I949" s="543"/>
      <c r="J949" s="543"/>
      <c r="K949" s="543"/>
      <c r="L949" s="543"/>
      <c r="M949" s="14"/>
      <c r="N949" s="883"/>
      <c r="O949" s="13"/>
      <c r="P949" s="13"/>
      <c r="Q949" s="13"/>
      <c r="R949" s="13"/>
      <c r="S949" s="13"/>
      <c r="T949" s="13"/>
      <c r="U949" s="13"/>
      <c r="V949" s="13"/>
      <c r="W949" s="13"/>
      <c r="X949" s="13"/>
      <c r="Y949" s="13"/>
    </row>
    <row r="950" spans="1:25" ht="13.5" customHeight="1" x14ac:dyDescent="0.2">
      <c r="A950" s="13"/>
      <c r="B950" s="1868"/>
      <c r="C950" s="1903"/>
      <c r="D950" s="1903"/>
      <c r="E950" s="1903"/>
      <c r="F950" s="1903"/>
      <c r="G950" s="1903"/>
      <c r="H950" s="543"/>
      <c r="I950" s="543"/>
      <c r="J950" s="543"/>
      <c r="K950" s="543"/>
      <c r="L950" s="543"/>
      <c r="M950" s="14"/>
      <c r="N950" s="883"/>
      <c r="O950" s="13"/>
      <c r="P950" s="13"/>
      <c r="Q950" s="13"/>
      <c r="R950" s="13"/>
      <c r="S950" s="13"/>
      <c r="T950" s="13"/>
      <c r="U950" s="13"/>
      <c r="V950" s="13"/>
      <c r="W950" s="13"/>
      <c r="X950" s="13"/>
      <c r="Y950" s="13"/>
    </row>
    <row r="951" spans="1:25" ht="12.75" customHeight="1" x14ac:dyDescent="0.2">
      <c r="A951" s="13"/>
      <c r="B951" s="1868"/>
      <c r="C951" s="1903"/>
      <c r="D951" s="1903"/>
      <c r="E951" s="1903"/>
      <c r="F951" s="1903"/>
      <c r="G951" s="1903"/>
      <c r="H951" s="543"/>
      <c r="I951" s="543"/>
      <c r="J951" s="543"/>
      <c r="K951" s="543"/>
      <c r="L951" s="543"/>
      <c r="M951" s="14"/>
      <c r="N951" s="883"/>
      <c r="O951" s="13"/>
      <c r="P951" s="13"/>
      <c r="Q951" s="13"/>
      <c r="R951" s="13"/>
      <c r="S951" s="13"/>
      <c r="T951" s="13"/>
      <c r="U951" s="13"/>
      <c r="V951" s="13"/>
      <c r="W951" s="13"/>
      <c r="X951" s="13"/>
      <c r="Y951" s="13"/>
    </row>
    <row r="952" spans="1:25" ht="12.75" customHeight="1" x14ac:dyDescent="0.2">
      <c r="A952" s="13"/>
      <c r="B952" s="1868"/>
      <c r="C952" s="1903"/>
      <c r="D952" s="1903"/>
      <c r="E952" s="1903"/>
      <c r="F952" s="1903"/>
      <c r="G952" s="1903"/>
      <c r="H952" s="543"/>
      <c r="I952" s="543"/>
      <c r="J952" s="543"/>
      <c r="K952" s="543"/>
      <c r="L952" s="543"/>
      <c r="M952" s="14"/>
      <c r="N952" s="883"/>
      <c r="O952" s="13"/>
      <c r="P952" s="13"/>
      <c r="Q952" s="13"/>
      <c r="R952" s="13"/>
      <c r="S952" s="13"/>
      <c r="T952" s="13"/>
      <c r="U952" s="13"/>
      <c r="V952" s="13"/>
      <c r="W952" s="13"/>
      <c r="X952" s="13"/>
      <c r="Y952" s="13"/>
    </row>
    <row r="953" spans="1:25" ht="12.75" customHeight="1" x14ac:dyDescent="0.2">
      <c r="A953" s="13"/>
      <c r="B953" s="1868"/>
      <c r="C953" s="1903"/>
      <c r="D953" s="1903"/>
      <c r="E953" s="1903"/>
      <c r="F953" s="1903"/>
      <c r="G953" s="1903"/>
      <c r="H953" s="543"/>
      <c r="I953" s="543"/>
      <c r="J953" s="543"/>
      <c r="K953" s="543"/>
      <c r="L953" s="543"/>
      <c r="M953" s="14"/>
      <c r="N953" s="883"/>
      <c r="O953" s="13"/>
      <c r="P953" s="13"/>
      <c r="Q953" s="13"/>
      <c r="R953" s="13"/>
      <c r="S953" s="13"/>
      <c r="T953" s="13"/>
      <c r="U953" s="13"/>
      <c r="V953" s="13"/>
      <c r="W953" s="13"/>
      <c r="X953" s="13"/>
      <c r="Y953" s="13"/>
    </row>
    <row r="954" spans="1:25" ht="12.75" customHeight="1" x14ac:dyDescent="0.2">
      <c r="A954" s="13"/>
      <c r="B954" s="1868"/>
      <c r="C954" s="1903"/>
      <c r="D954" s="1903"/>
      <c r="E954" s="1903"/>
      <c r="F954" s="1903"/>
      <c r="G954" s="1903"/>
      <c r="H954" s="543"/>
      <c r="I954" s="543"/>
      <c r="J954" s="543"/>
      <c r="K954" s="543"/>
      <c r="L954" s="543"/>
      <c r="M954" s="14"/>
      <c r="N954" s="883"/>
      <c r="O954" s="13"/>
      <c r="P954" s="13"/>
      <c r="Q954" s="13"/>
      <c r="R954" s="13"/>
      <c r="S954" s="13"/>
      <c r="T954" s="13"/>
      <c r="U954" s="13"/>
      <c r="V954" s="13"/>
      <c r="W954" s="13"/>
      <c r="X954" s="13"/>
      <c r="Y954" s="13"/>
    </row>
    <row r="955" spans="1:25" ht="12" customHeight="1" x14ac:dyDescent="0.2">
      <c r="A955" s="13"/>
      <c r="B955" s="1868"/>
      <c r="C955" s="1903"/>
      <c r="D955" s="1903"/>
      <c r="E955" s="1903"/>
      <c r="F955" s="1903"/>
      <c r="G955" s="1903"/>
      <c r="H955" s="543"/>
      <c r="I955" s="543"/>
      <c r="J955" s="543"/>
      <c r="K955" s="543"/>
      <c r="L955" s="543"/>
      <c r="M955" s="14"/>
      <c r="N955" s="883"/>
      <c r="O955" s="13"/>
      <c r="P955" s="13"/>
      <c r="Q955" s="13"/>
      <c r="R955" s="13"/>
      <c r="S955" s="13"/>
      <c r="T955" s="13"/>
      <c r="U955" s="13"/>
      <c r="V955" s="13"/>
      <c r="W955" s="13"/>
      <c r="X955" s="13"/>
      <c r="Y955" s="13"/>
    </row>
    <row r="956" spans="1:25" x14ac:dyDescent="0.2">
      <c r="A956" s="13"/>
      <c r="B956" s="1868"/>
      <c r="C956" s="543"/>
      <c r="D956" s="543"/>
      <c r="E956" s="543"/>
      <c r="F956" s="543"/>
      <c r="G956" s="543"/>
      <c r="H956" s="543"/>
      <c r="I956" s="543"/>
      <c r="J956" s="543"/>
      <c r="K956" s="543"/>
      <c r="L956" s="543"/>
      <c r="M956" s="14"/>
      <c r="N956" s="883"/>
      <c r="O956" s="13"/>
      <c r="P956" s="13"/>
      <c r="Q956" s="13"/>
      <c r="R956" s="13"/>
      <c r="S956" s="13"/>
      <c r="T956" s="13"/>
      <c r="U956" s="13"/>
      <c r="V956" s="13"/>
      <c r="W956" s="13"/>
      <c r="X956" s="13"/>
      <c r="Y956" s="13"/>
    </row>
    <row r="957" spans="1:25" x14ac:dyDescent="0.2">
      <c r="A957" s="13"/>
      <c r="B957" s="1868"/>
      <c r="C957" s="543"/>
      <c r="D957" s="543"/>
      <c r="E957" s="543"/>
      <c r="F957" s="543"/>
      <c r="G957" s="543"/>
      <c r="H957" s="543"/>
      <c r="I957" s="543"/>
      <c r="J957" s="543"/>
      <c r="K957" s="543"/>
      <c r="L957" s="543"/>
      <c r="M957" s="14"/>
      <c r="N957" s="883"/>
      <c r="O957" s="13"/>
      <c r="P957" s="13"/>
      <c r="Q957" s="13"/>
      <c r="R957" s="13"/>
      <c r="S957" s="13"/>
      <c r="T957" s="13"/>
      <c r="U957" s="13"/>
      <c r="V957" s="13"/>
      <c r="W957" s="13"/>
      <c r="X957" s="13"/>
      <c r="Y957" s="13"/>
    </row>
    <row r="958" spans="1:25" x14ac:dyDescent="0.2">
      <c r="A958" s="13"/>
      <c r="B958" s="46"/>
      <c r="C958" s="543"/>
      <c r="D958" s="543"/>
      <c r="E958" s="543"/>
      <c r="F958" s="543"/>
      <c r="G958" s="543"/>
      <c r="H958" s="543"/>
      <c r="I958" s="543"/>
      <c r="J958" s="543"/>
      <c r="K958" s="543"/>
      <c r="L958" s="543"/>
      <c r="M958" s="14"/>
      <c r="N958" s="883"/>
      <c r="O958" s="13"/>
      <c r="P958" s="13"/>
      <c r="Q958" s="13"/>
      <c r="R958" s="13"/>
      <c r="S958" s="13"/>
      <c r="T958" s="13"/>
      <c r="U958" s="13"/>
      <c r="V958" s="13"/>
      <c r="W958" s="13"/>
      <c r="X958" s="13"/>
      <c r="Y958" s="13"/>
    </row>
    <row r="959" spans="1:25" x14ac:dyDescent="0.2">
      <c r="A959" s="13"/>
      <c r="B959" s="46"/>
      <c r="C959" s="543"/>
      <c r="D959" s="543"/>
      <c r="E959" s="543"/>
      <c r="F959" s="543"/>
      <c r="G959" s="543"/>
      <c r="H959" s="543"/>
      <c r="I959" s="543"/>
      <c r="J959" s="543"/>
      <c r="K959" s="543"/>
      <c r="L959" s="543"/>
      <c r="M959" s="14"/>
      <c r="N959" s="883"/>
      <c r="O959" s="13"/>
      <c r="P959" s="13"/>
      <c r="Q959" s="13"/>
      <c r="R959" s="13"/>
      <c r="S959" s="13"/>
      <c r="T959" s="13"/>
      <c r="U959" s="13"/>
      <c r="V959" s="13"/>
      <c r="W959" s="13"/>
      <c r="X959" s="13"/>
      <c r="Y959" s="13"/>
    </row>
    <row r="960" spans="1:25" x14ac:dyDescent="0.2">
      <c r="A960" s="13"/>
      <c r="B960" s="46"/>
      <c r="C960" s="543"/>
      <c r="D960" s="543"/>
      <c r="E960" s="543"/>
      <c r="F960" s="543"/>
      <c r="G960" s="543"/>
      <c r="H960" s="543"/>
      <c r="I960" s="543"/>
      <c r="J960" s="543"/>
      <c r="K960" s="543"/>
      <c r="L960" s="543"/>
      <c r="M960" s="14"/>
      <c r="N960" s="883"/>
      <c r="O960" s="13"/>
      <c r="P960" s="13"/>
      <c r="Q960" s="13"/>
      <c r="R960" s="13"/>
      <c r="S960" s="13"/>
      <c r="T960" s="13"/>
      <c r="U960" s="13"/>
      <c r="V960" s="13"/>
      <c r="W960" s="13"/>
      <c r="X960" s="13"/>
      <c r="Y960" s="13"/>
    </row>
    <row r="961" spans="1:25" x14ac:dyDescent="0.2">
      <c r="A961" s="13"/>
      <c r="B961" s="46"/>
      <c r="C961" s="543"/>
      <c r="D961" s="543"/>
      <c r="E961" s="543"/>
      <c r="F961" s="543"/>
      <c r="G961" s="543"/>
      <c r="H961" s="543"/>
      <c r="I961" s="543"/>
      <c r="J961" s="543"/>
      <c r="K961" s="543"/>
      <c r="L961" s="543"/>
      <c r="M961" s="14"/>
      <c r="N961" s="883"/>
      <c r="O961" s="13"/>
      <c r="P961" s="13"/>
      <c r="Q961" s="13"/>
      <c r="R961" s="13"/>
      <c r="S961" s="13"/>
      <c r="T961" s="13"/>
      <c r="U961" s="13"/>
      <c r="V961" s="13"/>
      <c r="W961" s="13"/>
      <c r="X961" s="13"/>
      <c r="Y961" s="13"/>
    </row>
    <row r="962" spans="1:25" ht="16" thickBot="1" x14ac:dyDescent="0.25">
      <c r="A962" s="13"/>
      <c r="B962" s="1904"/>
      <c r="C962" s="1905"/>
      <c r="D962" s="1905"/>
      <c r="E962" s="1905"/>
      <c r="F962" s="1905"/>
      <c r="G962" s="1905"/>
      <c r="H962" s="1905"/>
      <c r="I962" s="1905"/>
      <c r="J962" s="1905"/>
      <c r="K962" s="1905"/>
      <c r="L962" s="1905"/>
      <c r="M962" s="1905"/>
      <c r="N962" s="1906"/>
      <c r="O962" s="1905"/>
      <c r="P962" s="1905"/>
      <c r="Q962" s="13"/>
      <c r="R962" s="13"/>
      <c r="S962" s="13"/>
      <c r="T962" s="13"/>
      <c r="U962" s="13"/>
      <c r="V962" s="13"/>
      <c r="W962" s="13"/>
      <c r="X962" s="13"/>
      <c r="Y962" s="13"/>
    </row>
    <row r="963" spans="1:25" ht="16" thickTop="1" x14ac:dyDescent="0.2">
      <c r="A963" s="13"/>
      <c r="B963" s="1901"/>
      <c r="C963" s="1902"/>
      <c r="D963" s="1902"/>
      <c r="E963" s="1902"/>
      <c r="F963" s="1902"/>
      <c r="G963" s="1902"/>
      <c r="H963" s="1902"/>
      <c r="I963" s="1902"/>
      <c r="J963" s="1902"/>
      <c r="K963" s="1902"/>
      <c r="L963" s="1902"/>
      <c r="M963" s="1902"/>
      <c r="N963" s="1902"/>
      <c r="O963" s="13"/>
      <c r="P963" s="883"/>
      <c r="Q963" s="13"/>
      <c r="R963" s="13"/>
      <c r="S963" s="13"/>
      <c r="T963" s="13"/>
      <c r="U963" s="13"/>
      <c r="V963" s="13"/>
      <c r="W963" s="13"/>
      <c r="X963" s="13"/>
      <c r="Y963" s="13"/>
    </row>
    <row r="964" spans="1:25" x14ac:dyDescent="0.2">
      <c r="A964" s="13"/>
      <c r="B964" s="1868"/>
      <c r="C964" s="543"/>
      <c r="D964" s="543"/>
      <c r="E964" s="543"/>
      <c r="F964" s="543"/>
      <c r="G964" s="543"/>
      <c r="H964" s="543"/>
      <c r="I964" s="543"/>
      <c r="J964" s="543"/>
      <c r="K964" s="543"/>
      <c r="L964" s="543"/>
      <c r="M964" s="543"/>
      <c r="N964" s="543"/>
      <c r="O964" s="543"/>
      <c r="P964" s="883"/>
      <c r="Q964" s="13"/>
      <c r="R964" s="13"/>
      <c r="S964" s="13"/>
      <c r="T964" s="13"/>
      <c r="U964" s="13"/>
      <c r="V964" s="13"/>
      <c r="W964" s="13"/>
      <c r="X964" s="13"/>
      <c r="Y964" s="13"/>
    </row>
    <row r="965" spans="1:25" x14ac:dyDescent="0.2">
      <c r="A965" s="13"/>
      <c r="B965" s="1868"/>
      <c r="C965" s="543"/>
      <c r="D965" s="543"/>
      <c r="E965" s="543"/>
      <c r="F965" s="543"/>
      <c r="G965" s="543"/>
      <c r="H965" s="543"/>
      <c r="I965" s="543"/>
      <c r="J965" s="543"/>
      <c r="K965" s="543"/>
      <c r="L965" s="543"/>
      <c r="M965" s="543"/>
      <c r="N965" s="543"/>
      <c r="O965" s="13"/>
      <c r="P965" s="883"/>
      <c r="Q965" s="13"/>
      <c r="R965" s="13"/>
      <c r="S965" s="13"/>
      <c r="T965" s="13"/>
      <c r="U965" s="13"/>
      <c r="V965" s="13"/>
      <c r="W965" s="13"/>
      <c r="X965" s="13"/>
      <c r="Y965" s="13"/>
    </row>
    <row r="966" spans="1:25" ht="16" x14ac:dyDescent="0.2">
      <c r="A966" s="13"/>
      <c r="B966" s="1868"/>
      <c r="C966" s="543"/>
      <c r="D966" s="543"/>
      <c r="E966" s="543"/>
      <c r="F966" s="543"/>
      <c r="G966" s="1919" t="s">
        <v>226</v>
      </c>
      <c r="H966" s="543"/>
      <c r="I966" s="543"/>
      <c r="J966" s="543"/>
      <c r="K966" s="543"/>
      <c r="L966" s="543"/>
      <c r="M966" s="543"/>
      <c r="N966" s="543"/>
      <c r="O966" s="13"/>
      <c r="P966" s="883"/>
      <c r="Q966" s="13"/>
      <c r="R966" s="13"/>
      <c r="S966" s="13"/>
      <c r="T966" s="13"/>
      <c r="U966" s="13"/>
      <c r="V966" s="13"/>
      <c r="W966" s="13"/>
      <c r="X966" s="13"/>
      <c r="Y966" s="13"/>
    </row>
    <row r="967" spans="1:25" ht="17" thickBot="1" x14ac:dyDescent="0.25">
      <c r="A967" s="13"/>
      <c r="B967" s="1868"/>
      <c r="C967" s="543"/>
      <c r="D967" s="543"/>
      <c r="E967" s="543"/>
      <c r="F967" s="543"/>
      <c r="G967" s="1919"/>
      <c r="H967" s="543"/>
      <c r="I967" s="543"/>
      <c r="J967" s="543"/>
      <c r="K967" s="543"/>
      <c r="L967" s="543"/>
      <c r="M967" s="543"/>
      <c r="N967" s="543"/>
      <c r="O967" s="13"/>
      <c r="P967" s="883"/>
      <c r="Q967" s="13"/>
      <c r="R967" s="13"/>
      <c r="S967" s="13"/>
      <c r="T967" s="13"/>
      <c r="U967" s="13"/>
      <c r="V967" s="13"/>
      <c r="W967" s="13"/>
      <c r="X967" s="13"/>
      <c r="Y967" s="13"/>
    </row>
    <row r="968" spans="1:25" ht="12.75" customHeight="1" x14ac:dyDescent="0.2">
      <c r="A968" s="13"/>
      <c r="B968" s="1868"/>
      <c r="C968" s="3014" t="s">
        <v>61</v>
      </c>
      <c r="D968" s="3016" t="s">
        <v>31</v>
      </c>
      <c r="E968" s="3006" t="s">
        <v>341</v>
      </c>
      <c r="F968" s="3006"/>
      <c r="G968" s="3006"/>
      <c r="H968" s="3006"/>
      <c r="I968" s="3007"/>
      <c r="J968" s="3005" t="s">
        <v>342</v>
      </c>
      <c r="K968" s="3006"/>
      <c r="L968" s="3006"/>
      <c r="M968" s="3006"/>
      <c r="N968" s="3007"/>
      <c r="O968" s="13"/>
      <c r="P968" s="883"/>
      <c r="Q968" s="13"/>
      <c r="R968" s="13"/>
      <c r="S968" s="13"/>
      <c r="T968" s="13"/>
      <c r="U968" s="13"/>
      <c r="V968" s="13"/>
      <c r="W968" s="13"/>
      <c r="X968" s="13"/>
      <c r="Y968" s="13"/>
    </row>
    <row r="969" spans="1:25" ht="12.75" customHeight="1" x14ac:dyDescent="0.2">
      <c r="A969" s="13"/>
      <c r="B969" s="1868"/>
      <c r="C969" s="3015"/>
      <c r="D969" s="3017"/>
      <c r="E969" s="516" t="s">
        <v>1713</v>
      </c>
      <c r="F969" s="512" t="s">
        <v>1910</v>
      </c>
      <c r="G969" s="512" t="s">
        <v>1999</v>
      </c>
      <c r="H969" s="512" t="s">
        <v>2621</v>
      </c>
      <c r="I969" s="513" t="str">
        <f>I673</f>
        <v>Jun 15</v>
      </c>
      <c r="J969" s="512" t="s">
        <v>1713</v>
      </c>
      <c r="K969" s="512" t="s">
        <v>1910</v>
      </c>
      <c r="L969" s="512" t="s">
        <v>1999</v>
      </c>
      <c r="M969" s="512" t="s">
        <v>2621</v>
      </c>
      <c r="N969" s="513" t="str">
        <f>I673</f>
        <v>Jun 15</v>
      </c>
      <c r="O969" s="13"/>
      <c r="P969" s="884"/>
      <c r="Q969" s="13"/>
      <c r="R969" s="13"/>
      <c r="S969" s="13"/>
      <c r="T969" s="13"/>
      <c r="U969" s="13"/>
      <c r="V969" s="13"/>
      <c r="W969" s="13"/>
      <c r="X969" s="13"/>
      <c r="Y969" s="13"/>
    </row>
    <row r="970" spans="1:25" ht="15" customHeight="1" x14ac:dyDescent="0.2">
      <c r="A970" s="13"/>
      <c r="B970" s="1868"/>
      <c r="C970" s="576" t="s">
        <v>58</v>
      </c>
      <c r="D970" s="577" t="s">
        <v>36</v>
      </c>
      <c r="E970" s="188">
        <v>6.83</v>
      </c>
      <c r="F970" s="99">
        <v>7.47</v>
      </c>
      <c r="G970" s="99">
        <v>7.31</v>
      </c>
      <c r="H970" s="99">
        <v>7.73</v>
      </c>
      <c r="I970" s="518">
        <v>8.1199999999999992</v>
      </c>
      <c r="J970" s="99">
        <v>1.92</v>
      </c>
      <c r="K970" s="99">
        <v>2.1</v>
      </c>
      <c r="L970" s="99">
        <v>2.0499999999999998</v>
      </c>
      <c r="M970" s="99">
        <v>2.17</v>
      </c>
      <c r="N970" s="518">
        <v>2.2799999999999998</v>
      </c>
      <c r="O970" s="13"/>
      <c r="P970" s="884"/>
      <c r="Q970" s="13"/>
      <c r="R970" s="13"/>
      <c r="S970" s="13"/>
      <c r="T970" s="13"/>
      <c r="U970" s="13"/>
      <c r="V970" s="13"/>
      <c r="W970" s="13"/>
      <c r="X970" s="13"/>
      <c r="Y970" s="13"/>
    </row>
    <row r="971" spans="1:25" ht="15" customHeight="1" x14ac:dyDescent="0.2">
      <c r="A971" s="13"/>
      <c r="B971" s="1868"/>
      <c r="C971" s="576" t="s">
        <v>32</v>
      </c>
      <c r="D971" s="577" t="s">
        <v>36</v>
      </c>
      <c r="E971" s="188">
        <v>64</v>
      </c>
      <c r="F971" s="99">
        <v>67.260000000000005</v>
      </c>
      <c r="G971" s="99">
        <v>70.39</v>
      </c>
      <c r="H971" s="99">
        <v>68.38</v>
      </c>
      <c r="I971" s="518">
        <v>77.31</v>
      </c>
      <c r="J971" s="99">
        <v>43</v>
      </c>
      <c r="K971" s="99">
        <v>45.02</v>
      </c>
      <c r="L971" s="99">
        <v>42.82</v>
      </c>
      <c r="M971" s="99">
        <v>38.270000000000003</v>
      </c>
      <c r="N971" s="518">
        <v>44.15</v>
      </c>
      <c r="O971" s="13"/>
      <c r="P971" s="884"/>
      <c r="Q971" s="13"/>
      <c r="R971" s="13"/>
      <c r="S971" s="13"/>
      <c r="T971" s="13"/>
      <c r="U971" s="13"/>
      <c r="V971" s="13"/>
      <c r="W971" s="13"/>
      <c r="X971" s="13"/>
      <c r="Y971" s="13"/>
    </row>
    <row r="972" spans="1:25" ht="15" customHeight="1" x14ac:dyDescent="0.2">
      <c r="A972" s="13"/>
      <c r="B972" s="46"/>
      <c r="C972" s="576" t="s">
        <v>63</v>
      </c>
      <c r="D972" s="577" t="s">
        <v>36</v>
      </c>
      <c r="E972" s="188">
        <v>13.54</v>
      </c>
      <c r="F972" s="99">
        <v>14.46</v>
      </c>
      <c r="G972" s="99">
        <v>15.37</v>
      </c>
      <c r="H972" s="99">
        <v>16.11</v>
      </c>
      <c r="I972" s="518">
        <v>17.95</v>
      </c>
      <c r="J972" s="99">
        <v>9.23</v>
      </c>
      <c r="K972" s="99">
        <v>9.85</v>
      </c>
      <c r="L972" s="99">
        <v>10.47</v>
      </c>
      <c r="M972" s="99">
        <v>10.98</v>
      </c>
      <c r="N972" s="518">
        <v>12.23</v>
      </c>
      <c r="O972" s="13"/>
      <c r="P972" s="884"/>
      <c r="Q972" s="13"/>
      <c r="R972" s="13"/>
      <c r="S972" s="13"/>
      <c r="T972" s="13"/>
      <c r="U972" s="13"/>
      <c r="V972" s="13"/>
      <c r="W972" s="13"/>
      <c r="X972" s="13"/>
      <c r="Y972" s="13"/>
    </row>
    <row r="973" spans="1:25" ht="15" customHeight="1" x14ac:dyDescent="0.2">
      <c r="A973" s="13"/>
      <c r="B973" s="46"/>
      <c r="C973" s="576" t="s">
        <v>72</v>
      </c>
      <c r="D973" s="577" t="s">
        <v>36</v>
      </c>
      <c r="E973" s="188">
        <v>9.83</v>
      </c>
      <c r="F973" s="99">
        <v>10.210000000000001</v>
      </c>
      <c r="G973" s="99">
        <v>8.99</v>
      </c>
      <c r="H973" s="99">
        <v>9.19</v>
      </c>
      <c r="I973" s="518">
        <v>8.61</v>
      </c>
      <c r="J973" s="99">
        <v>8.3580000000000005</v>
      </c>
      <c r="K973" s="99">
        <v>8.65</v>
      </c>
      <c r="L973" s="99">
        <v>7.64</v>
      </c>
      <c r="M973" s="99">
        <v>7.64</v>
      </c>
      <c r="N973" s="518">
        <v>7.32</v>
      </c>
      <c r="O973" s="13"/>
      <c r="P973" s="884"/>
      <c r="Q973" s="13"/>
      <c r="R973" s="13"/>
      <c r="S973" s="13"/>
      <c r="T973" s="13"/>
      <c r="U973" s="13"/>
      <c r="V973" s="13"/>
      <c r="W973" s="13"/>
      <c r="X973" s="13"/>
      <c r="Y973" s="13"/>
    </row>
    <row r="974" spans="1:25" ht="15" customHeight="1" x14ac:dyDescent="0.2">
      <c r="A974" s="13"/>
      <c r="B974" s="46"/>
      <c r="C974" s="576" t="s">
        <v>302</v>
      </c>
      <c r="D974" s="577" t="s">
        <v>36</v>
      </c>
      <c r="E974" s="188">
        <v>2.4500000000000002</v>
      </c>
      <c r="F974" s="99">
        <v>2.77</v>
      </c>
      <c r="G974" s="99">
        <v>3.17</v>
      </c>
      <c r="H974" s="99">
        <v>3.28</v>
      </c>
      <c r="I974" s="518">
        <v>3.57</v>
      </c>
      <c r="J974" s="99">
        <v>1.03</v>
      </c>
      <c r="K974" s="99">
        <v>1.1599999999999999</v>
      </c>
      <c r="L974" s="99">
        <v>1.33</v>
      </c>
      <c r="M974" s="99">
        <v>1.37</v>
      </c>
      <c r="N974" s="518">
        <v>1.5</v>
      </c>
      <c r="O974" s="13"/>
      <c r="P974" s="884"/>
      <c r="Q974" s="13"/>
      <c r="R974" s="13"/>
      <c r="S974" s="13"/>
      <c r="T974" s="13"/>
      <c r="U974" s="13"/>
      <c r="V974" s="13"/>
      <c r="W974" s="13"/>
      <c r="X974" s="13"/>
      <c r="Y974" s="13"/>
    </row>
    <row r="975" spans="1:25" ht="15" customHeight="1" x14ac:dyDescent="0.2">
      <c r="A975" s="13"/>
      <c r="B975" s="46"/>
      <c r="C975" s="576" t="s">
        <v>73</v>
      </c>
      <c r="D975" s="577" t="s">
        <v>36</v>
      </c>
      <c r="E975" s="188">
        <v>13.54</v>
      </c>
      <c r="F975" s="99">
        <v>13.36</v>
      </c>
      <c r="G975" s="99">
        <v>13.91</v>
      </c>
      <c r="H975" s="99">
        <v>13.95</v>
      </c>
      <c r="I975" s="518">
        <v>13.34</v>
      </c>
      <c r="J975" s="99">
        <v>4.78</v>
      </c>
      <c r="K975" s="99">
        <v>4.3600000000000003</v>
      </c>
      <c r="L975" s="99">
        <v>4.5599999999999996</v>
      </c>
      <c r="M975" s="99">
        <v>4.5</v>
      </c>
      <c r="N975" s="518">
        <v>0.5</v>
      </c>
      <c r="O975" s="13"/>
      <c r="P975" s="884"/>
      <c r="Q975" s="13"/>
      <c r="R975" s="13"/>
      <c r="S975" s="13"/>
      <c r="T975" s="13"/>
      <c r="U975" s="13"/>
      <c r="V975" s="13"/>
      <c r="W975" s="13"/>
      <c r="X975" s="13"/>
      <c r="Y975" s="13"/>
    </row>
    <row r="976" spans="1:25" ht="15" customHeight="1" x14ac:dyDescent="0.2">
      <c r="A976" s="13"/>
      <c r="B976" s="46"/>
      <c r="C976" s="576" t="s">
        <v>74</v>
      </c>
      <c r="D976" s="577" t="s">
        <v>36</v>
      </c>
      <c r="E976" s="188">
        <v>14.84</v>
      </c>
      <c r="F976" s="99">
        <v>14.31</v>
      </c>
      <c r="G976" s="99">
        <v>14.69</v>
      </c>
      <c r="H976" s="99">
        <v>13.75</v>
      </c>
      <c r="I976" s="518">
        <v>13.5</v>
      </c>
      <c r="J976" s="99">
        <v>6.56</v>
      </c>
      <c r="K976" s="99">
        <v>6.46</v>
      </c>
      <c r="L976" s="99">
        <v>5.67</v>
      </c>
      <c r="M976" s="99">
        <v>5.23</v>
      </c>
      <c r="N976" s="518">
        <v>4.74</v>
      </c>
      <c r="O976" s="13"/>
      <c r="P976" s="884"/>
      <c r="Q976" s="13"/>
      <c r="R976" s="13"/>
      <c r="S976" s="13"/>
      <c r="T976" s="13"/>
      <c r="U976" s="13"/>
      <c r="V976" s="13"/>
      <c r="W976" s="13"/>
      <c r="X976" s="13"/>
      <c r="Y976" s="13"/>
    </row>
    <row r="977" spans="1:25" ht="15" customHeight="1" x14ac:dyDescent="0.2">
      <c r="A977" s="13"/>
      <c r="B977" s="46"/>
      <c r="C977" s="576" t="s">
        <v>75</v>
      </c>
      <c r="D977" s="577" t="s">
        <v>36</v>
      </c>
      <c r="E977" s="188" t="s">
        <v>112</v>
      </c>
      <c r="F977" s="99" t="s">
        <v>112</v>
      </c>
      <c r="G977" s="99" t="s">
        <v>112</v>
      </c>
      <c r="H977" s="99" t="s">
        <v>112</v>
      </c>
      <c r="I977" s="518" t="s">
        <v>2934</v>
      </c>
      <c r="J977" s="99" t="s">
        <v>112</v>
      </c>
      <c r="K977" s="99" t="s">
        <v>112</v>
      </c>
      <c r="L977" s="99" t="s">
        <v>112</v>
      </c>
      <c r="M977" s="99" t="s">
        <v>112</v>
      </c>
      <c r="N977" s="518" t="s">
        <v>2623</v>
      </c>
      <c r="O977" s="13"/>
      <c r="P977" s="883"/>
      <c r="Q977" s="13"/>
      <c r="R977" s="13"/>
      <c r="S977" s="13"/>
      <c r="T977" s="13"/>
      <c r="U977" s="13"/>
      <c r="V977" s="13"/>
      <c r="W977" s="13"/>
      <c r="X977" s="13"/>
      <c r="Y977" s="13"/>
    </row>
    <row r="978" spans="1:25" ht="15" customHeight="1" x14ac:dyDescent="0.2">
      <c r="A978" s="13"/>
      <c r="B978" s="46"/>
      <c r="C978" s="576" t="s">
        <v>62</v>
      </c>
      <c r="D978" s="577" t="s">
        <v>36</v>
      </c>
      <c r="E978" s="188">
        <v>50.77</v>
      </c>
      <c r="F978" s="99">
        <v>53.19</v>
      </c>
      <c r="G978" s="99">
        <v>56.48</v>
      </c>
      <c r="H978" s="99">
        <v>56.63</v>
      </c>
      <c r="I978" s="518">
        <v>63.53</v>
      </c>
      <c r="J978" s="99">
        <v>40.619999999999997</v>
      </c>
      <c r="K978" s="99">
        <v>42.55</v>
      </c>
      <c r="L978" s="99">
        <v>41.43</v>
      </c>
      <c r="M978" s="99">
        <v>38.22</v>
      </c>
      <c r="N978" s="518">
        <v>42.88</v>
      </c>
      <c r="O978" s="13"/>
      <c r="P978" s="883"/>
      <c r="Q978" s="13"/>
      <c r="R978" s="13"/>
      <c r="S978" s="13"/>
      <c r="T978" s="13"/>
      <c r="U978" s="13"/>
      <c r="V978" s="13"/>
      <c r="W978" s="13"/>
      <c r="X978" s="13"/>
      <c r="Y978" s="13"/>
    </row>
    <row r="979" spans="1:25" ht="15" customHeight="1" x14ac:dyDescent="0.2">
      <c r="A979" s="13"/>
      <c r="B979" s="46"/>
      <c r="C979" s="2981" t="s">
        <v>76</v>
      </c>
      <c r="D979" s="2982"/>
      <c r="E979" s="536">
        <v>175.8</v>
      </c>
      <c r="F979" s="537">
        <v>183.03</v>
      </c>
      <c r="G979" s="537">
        <v>190.31</v>
      </c>
      <c r="H979" s="537">
        <v>189.01999999999998</v>
      </c>
      <c r="I979" s="521">
        <f>SUM(I970:I978)</f>
        <v>205.93</v>
      </c>
      <c r="J979" s="537">
        <v>115.49800000000002</v>
      </c>
      <c r="K979" s="537">
        <v>120.14999999999999</v>
      </c>
      <c r="L979" s="537">
        <v>115.97</v>
      </c>
      <c r="M979" s="537">
        <v>108.38000000000001</v>
      </c>
      <c r="N979" s="521">
        <f>SUM(N970:N978)</f>
        <v>115.6</v>
      </c>
      <c r="O979" s="13"/>
      <c r="P979" s="883"/>
      <c r="Q979" s="13"/>
      <c r="R979" s="13"/>
      <c r="S979" s="13"/>
      <c r="T979" s="13"/>
      <c r="U979" s="13"/>
      <c r="V979" s="13"/>
      <c r="W979" s="13"/>
      <c r="X979" s="13"/>
      <c r="Y979" s="13"/>
    </row>
    <row r="980" spans="1:25" ht="15" customHeight="1" x14ac:dyDescent="0.2">
      <c r="A980" s="13"/>
      <c r="B980" s="46"/>
      <c r="C980" s="576" t="s">
        <v>58</v>
      </c>
      <c r="D980" s="577" t="s">
        <v>45</v>
      </c>
      <c r="E980" s="188">
        <v>4.68</v>
      </c>
      <c r="F980" s="99">
        <v>4.29</v>
      </c>
      <c r="G980" s="99">
        <v>5.29</v>
      </c>
      <c r="H980" s="99">
        <v>5.54</v>
      </c>
      <c r="I980" s="518">
        <v>6.11</v>
      </c>
      <c r="J980" s="99">
        <v>1.32</v>
      </c>
      <c r="K980" s="99">
        <v>1.21</v>
      </c>
      <c r="L980" s="99">
        <v>1.49</v>
      </c>
      <c r="M980" s="99">
        <v>1.56</v>
      </c>
      <c r="N980" s="518">
        <v>1.72</v>
      </c>
      <c r="O980" s="13"/>
      <c r="P980" s="883"/>
      <c r="Q980" s="13"/>
      <c r="R980" s="13"/>
      <c r="S980" s="13"/>
      <c r="T980" s="13"/>
      <c r="U980" s="13"/>
      <c r="V980" s="13"/>
      <c r="W980" s="13"/>
      <c r="X980" s="13"/>
      <c r="Y980" s="13"/>
    </row>
    <row r="981" spans="1:25" ht="15" customHeight="1" x14ac:dyDescent="0.2">
      <c r="A981" s="13"/>
      <c r="B981" s="46"/>
      <c r="C981" s="576" t="s">
        <v>32</v>
      </c>
      <c r="D981" s="577" t="s">
        <v>45</v>
      </c>
      <c r="E981" s="188">
        <v>26</v>
      </c>
      <c r="F981" s="99">
        <v>28.77</v>
      </c>
      <c r="G981" s="99">
        <v>28.51</v>
      </c>
      <c r="H981" s="99">
        <v>28.83</v>
      </c>
      <c r="I981" s="518">
        <v>38.31</v>
      </c>
      <c r="J981" s="99">
        <v>18</v>
      </c>
      <c r="K981" s="99">
        <v>20.36</v>
      </c>
      <c r="L981" s="99">
        <v>17.8</v>
      </c>
      <c r="M981" s="99">
        <v>18.55</v>
      </c>
      <c r="N981" s="518">
        <v>24.72</v>
      </c>
      <c r="O981" s="13"/>
      <c r="P981" s="883"/>
      <c r="Q981" s="13"/>
      <c r="R981" s="13"/>
      <c r="S981" s="13"/>
      <c r="T981" s="13"/>
      <c r="U981" s="13"/>
      <c r="V981" s="13"/>
      <c r="W981" s="13"/>
      <c r="X981" s="13"/>
      <c r="Y981" s="13"/>
    </row>
    <row r="982" spans="1:25" ht="15" customHeight="1" x14ac:dyDescent="0.2">
      <c r="A982" s="13"/>
      <c r="B982" s="46"/>
      <c r="C982" s="576" t="s">
        <v>63</v>
      </c>
      <c r="D982" s="577" t="s">
        <v>45</v>
      </c>
      <c r="E982" s="188">
        <v>9.77</v>
      </c>
      <c r="F982" s="99">
        <v>10.07</v>
      </c>
      <c r="G982" s="99">
        <v>11.1</v>
      </c>
      <c r="H982" s="99">
        <v>11.4</v>
      </c>
      <c r="I982" s="518">
        <v>13.06</v>
      </c>
      <c r="J982" s="99">
        <v>3.97</v>
      </c>
      <c r="K982" s="99">
        <v>4.09</v>
      </c>
      <c r="L982" s="99">
        <v>4.82</v>
      </c>
      <c r="M982" s="99">
        <v>5.53</v>
      </c>
      <c r="N982" s="518">
        <v>6.33</v>
      </c>
      <c r="O982" s="13"/>
      <c r="P982" s="1791"/>
      <c r="Q982" s="13"/>
      <c r="R982" s="13"/>
      <c r="S982" s="13"/>
      <c r="T982" s="13"/>
      <c r="U982" s="13"/>
      <c r="V982" s="13"/>
      <c r="W982" s="13"/>
      <c r="X982" s="13"/>
      <c r="Y982" s="13"/>
    </row>
    <row r="983" spans="1:25" ht="15" customHeight="1" x14ac:dyDescent="0.2">
      <c r="A983" s="13"/>
      <c r="B983" s="46"/>
      <c r="C983" s="576" t="s">
        <v>77</v>
      </c>
      <c r="D983" s="577" t="s">
        <v>45</v>
      </c>
      <c r="E983" s="188">
        <v>5.84</v>
      </c>
      <c r="F983" s="99">
        <v>5.0199999999999996</v>
      </c>
      <c r="G983" s="99" t="s">
        <v>112</v>
      </c>
      <c r="H983" s="99" t="s">
        <v>112</v>
      </c>
      <c r="I983" s="518"/>
      <c r="J983" s="99">
        <v>4.2699999999999996</v>
      </c>
      <c r="K983" s="99">
        <v>2.4500000000000002</v>
      </c>
      <c r="L983" s="99" t="s">
        <v>112</v>
      </c>
      <c r="M983" s="99" t="s">
        <v>112</v>
      </c>
      <c r="N983" s="518"/>
      <c r="O983" s="13"/>
      <c r="P983" s="883"/>
      <c r="Q983" s="13"/>
      <c r="R983" s="13"/>
      <c r="S983" s="13"/>
      <c r="T983" s="13"/>
      <c r="U983" s="13"/>
      <c r="V983" s="13"/>
      <c r="W983" s="13"/>
      <c r="X983" s="13"/>
      <c r="Y983" s="13"/>
    </row>
    <row r="984" spans="1:25" ht="15" customHeight="1" x14ac:dyDescent="0.2">
      <c r="A984" s="13"/>
      <c r="B984" s="46"/>
      <c r="C984" s="576" t="s">
        <v>72</v>
      </c>
      <c r="D984" s="577" t="s">
        <v>45</v>
      </c>
      <c r="E984" s="188">
        <v>4.0999999999999996</v>
      </c>
      <c r="F984" s="99">
        <v>4.67</v>
      </c>
      <c r="G984" s="99">
        <v>4.8499999999999996</v>
      </c>
      <c r="H984" s="99">
        <v>5.24</v>
      </c>
      <c r="I984" s="518">
        <v>4.2699999999999996</v>
      </c>
      <c r="J984" s="99">
        <v>3.8610000000000002</v>
      </c>
      <c r="K984" s="99">
        <v>3.95</v>
      </c>
      <c r="L984" s="99">
        <v>4.1100000000000003</v>
      </c>
      <c r="M984" s="99">
        <v>4.24</v>
      </c>
      <c r="N984" s="518">
        <v>3.59</v>
      </c>
      <c r="O984" s="13"/>
      <c r="P984" s="883"/>
      <c r="Q984" s="13"/>
      <c r="R984" s="13"/>
      <c r="S984" s="13"/>
      <c r="T984" s="13"/>
      <c r="U984" s="13"/>
      <c r="V984" s="13"/>
      <c r="W984" s="13"/>
      <c r="X984" s="13"/>
      <c r="Y984" s="13"/>
    </row>
    <row r="985" spans="1:25" ht="15" customHeight="1" x14ac:dyDescent="0.2">
      <c r="A985" s="13"/>
      <c r="B985" s="46"/>
      <c r="C985" s="576" t="s">
        <v>302</v>
      </c>
      <c r="D985" s="577" t="s">
        <v>45</v>
      </c>
      <c r="E985" s="188" t="s">
        <v>112</v>
      </c>
      <c r="F985" s="99" t="s">
        <v>112</v>
      </c>
      <c r="G985" s="99" t="s">
        <v>112</v>
      </c>
      <c r="H985" s="99" t="s">
        <v>112</v>
      </c>
      <c r="I985" s="518" t="s">
        <v>2934</v>
      </c>
      <c r="J985" s="99" t="s">
        <v>112</v>
      </c>
      <c r="K985" s="99" t="s">
        <v>112</v>
      </c>
      <c r="L985" s="99" t="s">
        <v>112</v>
      </c>
      <c r="M985" s="99" t="s">
        <v>112</v>
      </c>
      <c r="N985" s="518" t="s">
        <v>2623</v>
      </c>
      <c r="O985" s="13"/>
      <c r="P985" s="883"/>
      <c r="Q985" s="13"/>
      <c r="R985" s="13"/>
      <c r="S985" s="13"/>
      <c r="T985" s="13"/>
      <c r="U985" s="13"/>
      <c r="V985" s="13"/>
      <c r="W985" s="13"/>
      <c r="X985" s="13"/>
      <c r="Y985" s="13"/>
    </row>
    <row r="986" spans="1:25" ht="15" customHeight="1" x14ac:dyDescent="0.2">
      <c r="A986" s="13"/>
      <c r="B986" s="46"/>
      <c r="C986" s="576" t="s">
        <v>73</v>
      </c>
      <c r="D986" s="577" t="s">
        <v>45</v>
      </c>
      <c r="E986" s="188">
        <v>16.63</v>
      </c>
      <c r="F986" s="99">
        <v>15.18</v>
      </c>
      <c r="G986" s="99">
        <v>18.05</v>
      </c>
      <c r="H986" s="99">
        <v>15.56</v>
      </c>
      <c r="I986" s="518">
        <v>17.05</v>
      </c>
      <c r="J986" s="99">
        <v>6.16</v>
      </c>
      <c r="K986" s="99">
        <v>5.41</v>
      </c>
      <c r="L986" s="99">
        <v>6.59</v>
      </c>
      <c r="M986" s="99">
        <v>5.66</v>
      </c>
      <c r="N986" s="518">
        <v>0.9</v>
      </c>
      <c r="O986" s="13"/>
      <c r="P986" s="1791"/>
      <c r="Q986" s="13"/>
      <c r="R986" s="13"/>
      <c r="S986" s="13"/>
      <c r="T986" s="13"/>
      <c r="U986" s="13"/>
      <c r="V986" s="13"/>
      <c r="W986" s="13"/>
      <c r="X986" s="13"/>
      <c r="Y986" s="13"/>
    </row>
    <row r="987" spans="1:25" ht="15" customHeight="1" x14ac:dyDescent="0.2">
      <c r="A987" s="13"/>
      <c r="B987" s="46"/>
      <c r="C987" s="576" t="s">
        <v>74</v>
      </c>
      <c r="D987" s="577" t="s">
        <v>45</v>
      </c>
      <c r="E987" s="188">
        <v>25.91</v>
      </c>
      <c r="F987" s="99">
        <v>23.52</v>
      </c>
      <c r="G987" s="99">
        <v>18</v>
      </c>
      <c r="H987" s="99">
        <v>25.32</v>
      </c>
      <c r="I987" s="518">
        <v>26.84</v>
      </c>
      <c r="J987" s="99">
        <v>13.56</v>
      </c>
      <c r="K987" s="99">
        <v>9.0399999999999991</v>
      </c>
      <c r="L987" s="99">
        <v>36.43</v>
      </c>
      <c r="M987" s="99">
        <v>13.56</v>
      </c>
      <c r="N987" s="518">
        <v>12.7</v>
      </c>
      <c r="O987" s="13"/>
      <c r="P987" s="883"/>
      <c r="Q987" s="13"/>
      <c r="R987" s="13"/>
      <c r="S987" s="13"/>
      <c r="T987" s="13"/>
      <c r="U987" s="13"/>
      <c r="V987" s="13"/>
      <c r="W987" s="13"/>
      <c r="X987" s="13"/>
      <c r="Y987" s="13"/>
    </row>
    <row r="988" spans="1:25" ht="15" customHeight="1" x14ac:dyDescent="0.2">
      <c r="A988" s="13"/>
      <c r="B988" s="46"/>
      <c r="C988" s="576" t="s">
        <v>75</v>
      </c>
      <c r="D988" s="577" t="s">
        <v>45</v>
      </c>
      <c r="E988" s="188" t="s">
        <v>112</v>
      </c>
      <c r="F988" s="99" t="s">
        <v>112</v>
      </c>
      <c r="G988" s="99" t="s">
        <v>112</v>
      </c>
      <c r="H988" s="99" t="s">
        <v>112</v>
      </c>
      <c r="I988" s="518" t="s">
        <v>2934</v>
      </c>
      <c r="J988" s="99" t="s">
        <v>112</v>
      </c>
      <c r="K988" s="99" t="s">
        <v>112</v>
      </c>
      <c r="L988" s="99" t="s">
        <v>112</v>
      </c>
      <c r="M988" s="99" t="s">
        <v>112</v>
      </c>
      <c r="N988" s="518" t="s">
        <v>2623</v>
      </c>
      <c r="O988" s="13"/>
      <c r="P988" s="1791"/>
      <c r="Q988" s="13"/>
      <c r="R988" s="13"/>
      <c r="S988" s="13"/>
      <c r="T988" s="13"/>
      <c r="U988" s="13"/>
      <c r="V988" s="13"/>
      <c r="W988" s="13"/>
      <c r="X988" s="13"/>
      <c r="Y988" s="13"/>
    </row>
    <row r="989" spans="1:25" ht="15" customHeight="1" x14ac:dyDescent="0.2">
      <c r="A989" s="13"/>
      <c r="B989" s="46"/>
      <c r="C989" s="576" t="s">
        <v>62</v>
      </c>
      <c r="D989" s="577" t="s">
        <v>45</v>
      </c>
      <c r="E989" s="188">
        <v>51.31</v>
      </c>
      <c r="F989" s="99">
        <v>53.57</v>
      </c>
      <c r="G989" s="99">
        <v>57.68</v>
      </c>
      <c r="H989" s="99">
        <v>56.98</v>
      </c>
      <c r="I989" s="518">
        <v>62.46</v>
      </c>
      <c r="J989" s="99">
        <v>41.37</v>
      </c>
      <c r="K989" s="99">
        <v>43.19</v>
      </c>
      <c r="L989" s="99">
        <v>42.2</v>
      </c>
      <c r="M989" s="99">
        <v>38.82</v>
      </c>
      <c r="N989" s="518">
        <v>42.55</v>
      </c>
      <c r="O989" s="13"/>
      <c r="P989" s="883"/>
      <c r="Q989" s="13"/>
      <c r="R989" s="13"/>
      <c r="S989" s="13"/>
      <c r="T989" s="13"/>
      <c r="U989" s="13"/>
      <c r="V989" s="13"/>
      <c r="W989" s="13"/>
      <c r="X989" s="13"/>
      <c r="Y989" s="13"/>
    </row>
    <row r="990" spans="1:25" ht="15" customHeight="1" x14ac:dyDescent="0.2">
      <c r="A990" s="13"/>
      <c r="B990" s="46"/>
      <c r="C990" s="576" t="s">
        <v>336</v>
      </c>
      <c r="D990" s="577" t="s">
        <v>45</v>
      </c>
      <c r="E990" s="188" t="s">
        <v>112</v>
      </c>
      <c r="F990" s="99" t="s">
        <v>112</v>
      </c>
      <c r="G990" s="99" t="s">
        <v>112</v>
      </c>
      <c r="H990" s="99" t="s">
        <v>112</v>
      </c>
      <c r="I990" s="518"/>
      <c r="J990" s="99" t="s">
        <v>112</v>
      </c>
      <c r="K990" s="99" t="s">
        <v>112</v>
      </c>
      <c r="L990" s="99" t="s">
        <v>112</v>
      </c>
      <c r="M990" s="99" t="s">
        <v>112</v>
      </c>
      <c r="N990" s="518"/>
      <c r="O990" s="13"/>
      <c r="P990" s="1791"/>
      <c r="Q990" s="13"/>
      <c r="R990" s="13"/>
      <c r="S990" s="13"/>
      <c r="T990" s="13"/>
      <c r="U990" s="13"/>
      <c r="V990" s="13"/>
      <c r="W990" s="13"/>
      <c r="X990" s="13"/>
      <c r="Y990" s="13"/>
    </row>
    <row r="991" spans="1:25" ht="15" customHeight="1" x14ac:dyDescent="0.2">
      <c r="A991" s="13"/>
      <c r="B991" s="46"/>
      <c r="C991" s="2981" t="s">
        <v>78</v>
      </c>
      <c r="D991" s="2982"/>
      <c r="E991" s="536">
        <v>144.24</v>
      </c>
      <c r="F991" s="537">
        <v>145.09</v>
      </c>
      <c r="G991" s="537">
        <v>143.48000000000002</v>
      </c>
      <c r="H991" s="537">
        <v>148.86999999999998</v>
      </c>
      <c r="I991" s="521">
        <f>SUM(I980:I990)</f>
        <v>168.1</v>
      </c>
      <c r="J991" s="538">
        <v>92.510999999999996</v>
      </c>
      <c r="K991" s="538">
        <v>89.699999999999989</v>
      </c>
      <c r="L991" s="538">
        <v>113.44000000000001</v>
      </c>
      <c r="M991" s="538">
        <v>87.920000000000016</v>
      </c>
      <c r="N991" s="521">
        <f>SUM(N980:N990)</f>
        <v>92.509999999999991</v>
      </c>
      <c r="O991" s="13"/>
      <c r="P991" s="883"/>
      <c r="Q991" s="13"/>
      <c r="R991" s="13"/>
      <c r="S991" s="13"/>
      <c r="T991" s="13"/>
      <c r="U991" s="13"/>
      <c r="V991" s="13"/>
      <c r="W991" s="13"/>
      <c r="X991" s="13"/>
      <c r="Y991" s="13"/>
    </row>
    <row r="992" spans="1:25" ht="15" customHeight="1" x14ac:dyDescent="0.2">
      <c r="A992" s="13"/>
      <c r="B992" s="46"/>
      <c r="C992" s="576" t="s">
        <v>58</v>
      </c>
      <c r="D992" s="577" t="s">
        <v>43</v>
      </c>
      <c r="E992" s="188">
        <v>6.07</v>
      </c>
      <c r="F992" s="99">
        <v>6.44</v>
      </c>
      <c r="G992" s="99">
        <v>6.62</v>
      </c>
      <c r="H992" s="99">
        <v>7.07</v>
      </c>
      <c r="I992" s="518">
        <v>7.38</v>
      </c>
      <c r="J992" s="99">
        <v>2.4700000000000002</v>
      </c>
      <c r="K992" s="99">
        <v>2.62</v>
      </c>
      <c r="L992" s="99">
        <v>2.69</v>
      </c>
      <c r="M992" s="99">
        <v>2.87</v>
      </c>
      <c r="N992" s="518">
        <v>3</v>
      </c>
      <c r="O992" s="13"/>
      <c r="P992" s="883"/>
      <c r="Q992" s="13"/>
      <c r="R992" s="13"/>
      <c r="S992" s="13"/>
      <c r="T992" s="13"/>
      <c r="U992" s="13"/>
      <c r="V992" s="13"/>
      <c r="W992" s="13"/>
      <c r="X992" s="13"/>
      <c r="Y992" s="13"/>
    </row>
    <row r="993" spans="1:25" ht="15" customHeight="1" x14ac:dyDescent="0.2">
      <c r="A993" s="13"/>
      <c r="B993" s="46"/>
      <c r="C993" s="576" t="s">
        <v>32</v>
      </c>
      <c r="D993" s="577" t="s">
        <v>43</v>
      </c>
      <c r="E993" s="188">
        <v>13</v>
      </c>
      <c r="F993" s="99">
        <v>13.25</v>
      </c>
      <c r="G993" s="99">
        <v>12.03</v>
      </c>
      <c r="H993" s="99">
        <v>10.99</v>
      </c>
      <c r="I993" s="518">
        <v>14.79</v>
      </c>
      <c r="J993" s="99">
        <v>8</v>
      </c>
      <c r="K993" s="99">
        <v>8.02</v>
      </c>
      <c r="L993" s="99">
        <v>7.12</v>
      </c>
      <c r="M993" s="99">
        <v>6.56</v>
      </c>
      <c r="N993" s="518">
        <v>8.83</v>
      </c>
      <c r="O993" s="13"/>
      <c r="P993" s="883"/>
      <c r="Q993" s="13"/>
      <c r="R993" s="13"/>
      <c r="S993" s="13"/>
      <c r="T993" s="13"/>
      <c r="U993" s="13"/>
      <c r="V993" s="13"/>
      <c r="W993" s="13"/>
      <c r="X993" s="13"/>
      <c r="Y993" s="13"/>
    </row>
    <row r="994" spans="1:25" ht="15" customHeight="1" x14ac:dyDescent="0.2">
      <c r="A994" s="13"/>
      <c r="B994" s="46"/>
      <c r="C994" s="576" t="s">
        <v>79</v>
      </c>
      <c r="D994" s="577" t="s">
        <v>43</v>
      </c>
      <c r="E994" s="188">
        <v>1.29</v>
      </c>
      <c r="F994" s="523">
        <v>1.37</v>
      </c>
      <c r="G994" s="523">
        <v>1</v>
      </c>
      <c r="H994" s="523">
        <v>1.51</v>
      </c>
      <c r="I994" s="518">
        <v>1.94</v>
      </c>
      <c r="J994" s="99">
        <v>1.17</v>
      </c>
      <c r="K994" s="523">
        <v>1.24</v>
      </c>
      <c r="L994" s="523">
        <v>0.93</v>
      </c>
      <c r="M994" s="523">
        <v>1.35</v>
      </c>
      <c r="N994" s="518">
        <v>1.69</v>
      </c>
      <c r="O994" s="13"/>
      <c r="P994" s="883"/>
      <c r="Q994" s="13"/>
      <c r="R994" s="13"/>
      <c r="S994" s="13"/>
      <c r="T994" s="13"/>
      <c r="U994" s="13"/>
      <c r="V994" s="13"/>
      <c r="W994" s="13"/>
      <c r="X994" s="13"/>
      <c r="Y994" s="13"/>
    </row>
    <row r="995" spans="1:25" ht="15" customHeight="1" x14ac:dyDescent="0.2">
      <c r="A995" s="13"/>
      <c r="B995" s="46"/>
      <c r="C995" s="576" t="s">
        <v>63</v>
      </c>
      <c r="D995" s="577" t="s">
        <v>43</v>
      </c>
      <c r="E995" s="188">
        <v>0.75</v>
      </c>
      <c r="F995" s="99">
        <v>0.84</v>
      </c>
      <c r="G995" s="99">
        <v>1.03</v>
      </c>
      <c r="H995" s="99">
        <v>1.41</v>
      </c>
      <c r="I995" s="518">
        <v>2.12</v>
      </c>
      <c r="J995" s="99">
        <v>0.4</v>
      </c>
      <c r="K995" s="99">
        <v>0.45</v>
      </c>
      <c r="L995" s="99">
        <v>0.56000000000000005</v>
      </c>
      <c r="M995" s="99">
        <v>0.77</v>
      </c>
      <c r="N995" s="518">
        <v>1.2</v>
      </c>
      <c r="O995" s="13"/>
      <c r="P995" s="883"/>
      <c r="Q995" s="13"/>
      <c r="R995" s="13"/>
      <c r="S995" s="13"/>
      <c r="T995" s="13"/>
      <c r="U995" s="13"/>
      <c r="V995" s="13"/>
      <c r="W995" s="13"/>
      <c r="X995" s="13"/>
      <c r="Y995" s="13"/>
    </row>
    <row r="996" spans="1:25" ht="15" customHeight="1" x14ac:dyDescent="0.2">
      <c r="A996" s="13"/>
      <c r="B996" s="46"/>
      <c r="C996" s="576" t="s">
        <v>302</v>
      </c>
      <c r="D996" s="577" t="s">
        <v>43</v>
      </c>
      <c r="E996" s="188">
        <v>1.63</v>
      </c>
      <c r="F996" s="99">
        <v>1.69</v>
      </c>
      <c r="G996" s="99">
        <v>1.75</v>
      </c>
      <c r="H996" s="99">
        <v>1.76</v>
      </c>
      <c r="I996" s="518">
        <v>1.93</v>
      </c>
      <c r="J996" s="99">
        <v>0.64</v>
      </c>
      <c r="K996" s="99">
        <v>0.66</v>
      </c>
      <c r="L996" s="99">
        <v>0.69</v>
      </c>
      <c r="M996" s="99">
        <v>0.69</v>
      </c>
      <c r="N996" s="518">
        <v>0.76</v>
      </c>
      <c r="O996" s="13"/>
      <c r="P996" s="883"/>
      <c r="Q996" s="13"/>
      <c r="R996" s="13"/>
      <c r="S996" s="13"/>
      <c r="T996" s="13"/>
      <c r="U996" s="13"/>
      <c r="V996" s="13"/>
      <c r="W996" s="13"/>
      <c r="X996" s="13"/>
      <c r="Y996" s="13"/>
    </row>
    <row r="997" spans="1:25" ht="15" customHeight="1" x14ac:dyDescent="0.2">
      <c r="A997" s="13"/>
      <c r="B997" s="46"/>
      <c r="C997" s="576" t="s">
        <v>73</v>
      </c>
      <c r="D997" s="577" t="s">
        <v>43</v>
      </c>
      <c r="E997" s="539">
        <v>2.4</v>
      </c>
      <c r="F997" s="540">
        <v>2.15</v>
      </c>
      <c r="G997" s="540">
        <v>1.88</v>
      </c>
      <c r="H997" s="540">
        <v>1.88</v>
      </c>
      <c r="I997" s="518">
        <v>4.08</v>
      </c>
      <c r="J997" s="540">
        <v>0.84</v>
      </c>
      <c r="K997" s="540">
        <v>0.65</v>
      </c>
      <c r="L997" s="540">
        <v>0.54</v>
      </c>
      <c r="M997" s="540">
        <v>0.51</v>
      </c>
      <c r="N997" s="518">
        <v>2.2200000000000002</v>
      </c>
      <c r="O997" s="13"/>
      <c r="P997" s="883"/>
      <c r="Q997" s="13"/>
      <c r="R997" s="13"/>
      <c r="S997" s="13"/>
      <c r="T997" s="13"/>
      <c r="U997" s="13"/>
      <c r="V997" s="13"/>
      <c r="W997" s="13"/>
      <c r="X997" s="13"/>
      <c r="Y997" s="13"/>
    </row>
    <row r="998" spans="1:25" ht="15" customHeight="1" x14ac:dyDescent="0.2">
      <c r="A998" s="13"/>
      <c r="B998" s="46"/>
      <c r="C998" s="576" t="s">
        <v>74</v>
      </c>
      <c r="D998" s="577" t="s">
        <v>43</v>
      </c>
      <c r="E998" s="188">
        <v>7.39</v>
      </c>
      <c r="F998" s="99">
        <v>7.01</v>
      </c>
      <c r="G998" s="99">
        <v>7.31</v>
      </c>
      <c r="H998" s="99">
        <v>7.34</v>
      </c>
      <c r="I998" s="518">
        <v>7.85</v>
      </c>
      <c r="J998" s="99">
        <v>3.36</v>
      </c>
      <c r="K998" s="99">
        <v>3.22</v>
      </c>
      <c r="L998" s="99">
        <v>2.85</v>
      </c>
      <c r="M998" s="99">
        <v>2.97</v>
      </c>
      <c r="N998" s="518">
        <v>3.33</v>
      </c>
      <c r="O998" s="13"/>
      <c r="P998" s="883"/>
      <c r="Q998" s="13"/>
      <c r="R998" s="13"/>
      <c r="S998" s="13"/>
      <c r="T998" s="13"/>
      <c r="U998" s="13"/>
      <c r="V998" s="13"/>
      <c r="W998" s="13"/>
      <c r="X998" s="13"/>
      <c r="Y998" s="13"/>
    </row>
    <row r="999" spans="1:25" ht="15" customHeight="1" x14ac:dyDescent="0.2">
      <c r="A999" s="13"/>
      <c r="B999" s="46"/>
      <c r="C999" s="576" t="s">
        <v>75</v>
      </c>
      <c r="D999" s="577" t="s">
        <v>43</v>
      </c>
      <c r="E999" s="188" t="s">
        <v>112</v>
      </c>
      <c r="F999" s="99" t="s">
        <v>112</v>
      </c>
      <c r="G999" s="99" t="s">
        <v>112</v>
      </c>
      <c r="H999" s="99" t="s">
        <v>112</v>
      </c>
      <c r="I999" s="518" t="s">
        <v>2934</v>
      </c>
      <c r="J999" s="99" t="s">
        <v>112</v>
      </c>
      <c r="K999" s="99" t="s">
        <v>112</v>
      </c>
      <c r="L999" s="99" t="s">
        <v>112</v>
      </c>
      <c r="M999" s="99" t="s">
        <v>112</v>
      </c>
      <c r="N999" s="518" t="s">
        <v>2623</v>
      </c>
      <c r="O999" s="13"/>
      <c r="P999" s="883"/>
      <c r="Q999" s="13"/>
      <c r="R999" s="13"/>
      <c r="S999" s="13"/>
      <c r="T999" s="13"/>
      <c r="U999" s="13"/>
      <c r="V999" s="13"/>
      <c r="W999" s="13"/>
      <c r="X999" s="13"/>
      <c r="Y999" s="13"/>
    </row>
    <row r="1000" spans="1:25" ht="15" customHeight="1" x14ac:dyDescent="0.2">
      <c r="A1000" s="13"/>
      <c r="B1000" s="46"/>
      <c r="C1000" s="576" t="s">
        <v>62</v>
      </c>
      <c r="D1000" s="577" t="s">
        <v>43</v>
      </c>
      <c r="E1000" s="188">
        <v>19.7</v>
      </c>
      <c r="F1000" s="99">
        <v>20.9</v>
      </c>
      <c r="G1000" s="99">
        <v>22.61</v>
      </c>
      <c r="H1000" s="99">
        <v>22.87</v>
      </c>
      <c r="I1000" s="518">
        <v>23.16</v>
      </c>
      <c r="J1000" s="99">
        <v>15.39</v>
      </c>
      <c r="K1000" s="99">
        <v>16.329999999999998</v>
      </c>
      <c r="L1000" s="99">
        <v>15.97</v>
      </c>
      <c r="M1000" s="99">
        <v>15.01</v>
      </c>
      <c r="N1000" s="518">
        <v>15.2</v>
      </c>
      <c r="O1000" s="13"/>
      <c r="P1000" s="883"/>
      <c r="Q1000" s="13"/>
      <c r="R1000" s="13"/>
      <c r="S1000" s="13"/>
      <c r="T1000" s="13"/>
      <c r="U1000" s="13"/>
      <c r="V1000" s="13"/>
      <c r="W1000" s="13"/>
      <c r="X1000" s="13"/>
      <c r="Y1000" s="13"/>
    </row>
    <row r="1001" spans="1:25" ht="15" customHeight="1" x14ac:dyDescent="0.2">
      <c r="A1001" s="13"/>
      <c r="B1001" s="46"/>
      <c r="C1001" s="2981" t="s">
        <v>487</v>
      </c>
      <c r="D1001" s="2982"/>
      <c r="E1001" s="536">
        <v>52.22999999999999</v>
      </c>
      <c r="F1001" s="537">
        <v>53.65</v>
      </c>
      <c r="G1001" s="537">
        <v>54.23</v>
      </c>
      <c r="H1001" s="537">
        <v>54.830000000000005</v>
      </c>
      <c r="I1001" s="521">
        <f>SUM(I992:I1000)</f>
        <v>63.25</v>
      </c>
      <c r="J1001" s="537">
        <v>32.270000000000003</v>
      </c>
      <c r="K1001" s="537">
        <v>33.19</v>
      </c>
      <c r="L1001" s="537">
        <v>31.35</v>
      </c>
      <c r="M1001" s="537">
        <v>30.729999999999997</v>
      </c>
      <c r="N1001" s="521">
        <f>SUM(N992:N1000)</f>
        <v>36.230000000000004</v>
      </c>
      <c r="O1001" s="13"/>
      <c r="P1001" s="883"/>
      <c r="Q1001" s="13"/>
      <c r="R1001" s="13"/>
      <c r="S1001" s="13"/>
      <c r="T1001" s="13"/>
      <c r="U1001" s="13"/>
      <c r="V1001" s="13"/>
      <c r="W1001" s="13"/>
      <c r="X1001" s="13"/>
      <c r="Y1001" s="13"/>
    </row>
    <row r="1002" spans="1:25" ht="15" customHeight="1" x14ac:dyDescent="0.2">
      <c r="A1002" s="13"/>
      <c r="B1002" s="46"/>
      <c r="C1002" s="576" t="s">
        <v>58</v>
      </c>
      <c r="D1002" s="577" t="s">
        <v>53</v>
      </c>
      <c r="E1002" s="188">
        <v>10.4</v>
      </c>
      <c r="F1002" s="99">
        <v>10.32</v>
      </c>
      <c r="G1002" s="99">
        <v>4.51</v>
      </c>
      <c r="H1002" s="99">
        <v>0</v>
      </c>
      <c r="I1002" s="518"/>
      <c r="J1002" s="99">
        <v>8.1199999999999992</v>
      </c>
      <c r="K1002" s="99">
        <v>8.06</v>
      </c>
      <c r="L1002" s="99">
        <v>3.52</v>
      </c>
      <c r="M1002" s="99">
        <v>0</v>
      </c>
      <c r="N1002" s="518"/>
      <c r="O1002" s="13"/>
      <c r="P1002" s="883"/>
      <c r="Q1002" s="13"/>
      <c r="R1002" s="13"/>
      <c r="S1002" s="13"/>
      <c r="T1002" s="13"/>
      <c r="U1002" s="13"/>
      <c r="V1002" s="13"/>
      <c r="W1002" s="13"/>
      <c r="X1002" s="13"/>
      <c r="Y1002" s="13"/>
    </row>
    <row r="1003" spans="1:25" ht="15" customHeight="1" x14ac:dyDescent="0.2">
      <c r="A1003" s="13"/>
      <c r="B1003" s="46"/>
      <c r="C1003" s="576" t="s">
        <v>79</v>
      </c>
      <c r="D1003" s="577" t="s">
        <v>53</v>
      </c>
      <c r="E1003" s="188">
        <v>3.19</v>
      </c>
      <c r="F1003" s="523">
        <v>3.16</v>
      </c>
      <c r="G1003" s="523">
        <v>2.87</v>
      </c>
      <c r="H1003" s="523">
        <v>3</v>
      </c>
      <c r="I1003" s="518">
        <v>3.27</v>
      </c>
      <c r="J1003" s="99">
        <v>2.8</v>
      </c>
      <c r="K1003" s="523">
        <v>2.77</v>
      </c>
      <c r="L1003" s="523">
        <v>2.52</v>
      </c>
      <c r="M1003" s="523">
        <v>2.64</v>
      </c>
      <c r="N1003" s="518">
        <v>2.85</v>
      </c>
      <c r="O1003" s="13"/>
      <c r="P1003" s="883"/>
      <c r="R1003" s="13"/>
      <c r="S1003" s="13"/>
      <c r="T1003" s="13"/>
      <c r="U1003" s="13"/>
      <c r="V1003" s="13"/>
      <c r="W1003" s="13"/>
      <c r="X1003" s="13"/>
      <c r="Y1003" s="13"/>
    </row>
    <row r="1004" spans="1:25" ht="15" customHeight="1" x14ac:dyDescent="0.2">
      <c r="A1004" s="13"/>
      <c r="B1004" s="46"/>
      <c r="C1004" s="576" t="s">
        <v>62</v>
      </c>
      <c r="D1004" s="577" t="s">
        <v>53</v>
      </c>
      <c r="E1004" s="188">
        <v>13.19</v>
      </c>
      <c r="F1004" s="99">
        <v>13.82</v>
      </c>
      <c r="G1004" s="99">
        <v>15.09</v>
      </c>
      <c r="H1004" s="99">
        <v>16.07</v>
      </c>
      <c r="I1004" s="518">
        <v>17.170000000000002</v>
      </c>
      <c r="J1004" s="99">
        <v>8.66</v>
      </c>
      <c r="K1004" s="99">
        <v>9.07</v>
      </c>
      <c r="L1004" s="99">
        <v>9.9</v>
      </c>
      <c r="M1004" s="99">
        <v>10.55</v>
      </c>
      <c r="N1004" s="518">
        <v>11.27</v>
      </c>
      <c r="O1004" s="13"/>
      <c r="P1004" s="883"/>
      <c r="Q1004" s="13"/>
      <c r="R1004" s="13"/>
      <c r="S1004" s="13"/>
      <c r="T1004" s="13"/>
      <c r="U1004" s="13"/>
      <c r="V1004" s="13"/>
      <c r="W1004" s="13"/>
      <c r="X1004" s="13"/>
      <c r="Y1004" s="13"/>
    </row>
    <row r="1005" spans="1:25" ht="15" customHeight="1" thickBot="1" x14ac:dyDescent="0.25">
      <c r="A1005" s="13"/>
      <c r="B1005" s="46"/>
      <c r="C1005" s="3008" t="s">
        <v>80</v>
      </c>
      <c r="D1005" s="3009"/>
      <c r="E1005" s="541">
        <v>26.78</v>
      </c>
      <c r="F1005" s="542">
        <v>27.3</v>
      </c>
      <c r="G1005" s="542">
        <v>22.47</v>
      </c>
      <c r="H1005" s="542">
        <v>19.07</v>
      </c>
      <c r="I1005" s="530">
        <f>SUM(I1002:I1004)</f>
        <v>20.440000000000001</v>
      </c>
      <c r="J1005" s="542">
        <v>19.579999999999998</v>
      </c>
      <c r="K1005" s="542">
        <v>19.899999999999999</v>
      </c>
      <c r="L1005" s="542">
        <v>15.940000000000001</v>
      </c>
      <c r="M1005" s="542">
        <v>13.190000000000001</v>
      </c>
      <c r="N1005" s="530">
        <f>SUM(N1002:N1004)</f>
        <v>14.12</v>
      </c>
      <c r="O1005" s="13"/>
      <c r="P1005" s="883"/>
      <c r="R1005" s="13"/>
      <c r="S1005" s="13"/>
      <c r="T1005" s="13"/>
      <c r="U1005" s="13"/>
      <c r="V1005" s="13"/>
      <c r="W1005" s="13"/>
      <c r="X1005" s="13"/>
      <c r="Y1005" s="13"/>
    </row>
    <row r="1006" spans="1:25" x14ac:dyDescent="0.2">
      <c r="A1006" s="13"/>
      <c r="B1006" s="1868"/>
      <c r="C1006" s="543"/>
      <c r="D1006" s="543"/>
      <c r="E1006" s="543"/>
      <c r="F1006" s="543"/>
      <c r="G1006" s="543"/>
      <c r="H1006" s="543"/>
      <c r="I1006" s="543"/>
      <c r="J1006" s="543"/>
      <c r="K1006" s="543"/>
      <c r="L1006" s="543"/>
      <c r="M1006" s="543"/>
      <c r="N1006" s="543"/>
      <c r="O1006" s="13"/>
      <c r="P1006" s="883"/>
      <c r="Q1006" s="13"/>
      <c r="R1006" s="13"/>
      <c r="S1006" s="13"/>
      <c r="T1006" s="13"/>
      <c r="U1006" s="13"/>
      <c r="V1006" s="13"/>
      <c r="W1006" s="13"/>
      <c r="X1006" s="13"/>
      <c r="Y1006" s="13"/>
    </row>
    <row r="1007" spans="1:25" x14ac:dyDescent="0.2">
      <c r="A1007" s="13"/>
      <c r="B1007" s="1868"/>
      <c r="C1007" s="543"/>
      <c r="D1007" s="543"/>
      <c r="E1007" s="543"/>
      <c r="F1007" s="543"/>
      <c r="G1007" s="543"/>
      <c r="H1007" s="543"/>
      <c r="I1007" s="543"/>
      <c r="J1007" s="543"/>
      <c r="K1007" s="543"/>
      <c r="L1007" s="543"/>
      <c r="M1007" s="543"/>
      <c r="N1007" s="543"/>
      <c r="O1007" s="13"/>
      <c r="P1007" s="883"/>
      <c r="Q1007" s="13"/>
      <c r="R1007" s="13"/>
      <c r="S1007" s="13"/>
      <c r="T1007" s="13"/>
      <c r="U1007" s="13"/>
      <c r="V1007" s="13"/>
      <c r="W1007" s="13"/>
      <c r="X1007" s="13"/>
      <c r="Y1007" s="13"/>
    </row>
    <row r="1008" spans="1:25" ht="16" thickBot="1" x14ac:dyDescent="0.25">
      <c r="A1008" s="13"/>
      <c r="B1008" s="1904"/>
      <c r="C1008" s="1905"/>
      <c r="D1008" s="1905"/>
      <c r="E1008" s="1905"/>
      <c r="F1008" s="1905"/>
      <c r="G1008" s="1905"/>
      <c r="H1008" s="1905"/>
      <c r="I1008" s="1905"/>
      <c r="J1008" s="1905"/>
      <c r="K1008" s="1905"/>
      <c r="L1008" s="1905"/>
      <c r="M1008" s="1905"/>
      <c r="N1008" s="1905"/>
      <c r="O1008" s="1905"/>
      <c r="P1008" s="1917"/>
      <c r="Q1008" s="13"/>
      <c r="R1008" s="13"/>
      <c r="S1008" s="13"/>
      <c r="T1008" s="13"/>
      <c r="U1008" s="13"/>
      <c r="V1008" s="13"/>
      <c r="W1008" s="13"/>
      <c r="X1008" s="13"/>
      <c r="Y1008" s="13"/>
    </row>
    <row r="1009" spans="1:25" ht="16" thickTop="1" x14ac:dyDescent="0.2">
      <c r="A1009" s="13"/>
      <c r="B1009" s="1901"/>
      <c r="C1009" s="1902"/>
      <c r="D1009" s="1902"/>
      <c r="E1009" s="1902"/>
      <c r="F1009" s="1902"/>
      <c r="G1009" s="1902"/>
      <c r="H1009" s="1902"/>
      <c r="I1009" s="1902"/>
      <c r="J1009" s="1902"/>
      <c r="K1009" s="1902"/>
      <c r="L1009" s="1902"/>
      <c r="M1009" s="1902"/>
      <c r="N1009" s="1902"/>
      <c r="O1009" s="1902"/>
      <c r="P1009" s="883"/>
      <c r="Q1009" s="13"/>
      <c r="R1009" s="13"/>
      <c r="S1009" s="13"/>
      <c r="T1009" s="13"/>
      <c r="U1009" s="13"/>
      <c r="V1009" s="13"/>
      <c r="W1009" s="13"/>
      <c r="X1009" s="13"/>
      <c r="Y1009" s="13"/>
    </row>
    <row r="1010" spans="1:25" x14ac:dyDescent="0.2">
      <c r="A1010" s="13"/>
      <c r="B1010" s="1868"/>
      <c r="C1010" s="543"/>
      <c r="D1010" s="543"/>
      <c r="E1010" s="543"/>
      <c r="F1010" s="543"/>
      <c r="G1010" s="543"/>
      <c r="H1010" s="543"/>
      <c r="I1010" s="543"/>
      <c r="J1010" s="543"/>
      <c r="K1010" s="543"/>
      <c r="L1010" s="543"/>
      <c r="M1010" s="543"/>
      <c r="N1010" s="543"/>
      <c r="O1010" s="13"/>
      <c r="P1010" s="883"/>
      <c r="Q1010" s="13"/>
      <c r="R1010" s="13"/>
      <c r="S1010" s="13"/>
      <c r="T1010" s="13"/>
      <c r="U1010" s="13"/>
      <c r="V1010" s="13"/>
      <c r="W1010" s="13"/>
      <c r="X1010" s="13"/>
      <c r="Y1010" s="13"/>
    </row>
    <row r="1011" spans="1:25" x14ac:dyDescent="0.2">
      <c r="A1011" s="13"/>
      <c r="B1011" s="1868"/>
      <c r="C1011" s="543"/>
      <c r="D1011" s="543"/>
      <c r="E1011" s="543"/>
      <c r="F1011" s="543"/>
      <c r="G1011" s="543"/>
      <c r="H1011" s="543"/>
      <c r="I1011" s="543"/>
      <c r="J1011" s="543"/>
      <c r="K1011" s="543"/>
      <c r="L1011" s="543"/>
      <c r="M1011" s="543"/>
      <c r="N1011" s="543"/>
      <c r="O1011" s="13"/>
      <c r="P1011" s="883"/>
      <c r="Q1011" s="13"/>
      <c r="R1011" s="13"/>
      <c r="S1011" s="13"/>
      <c r="T1011" s="13"/>
      <c r="U1011" s="13"/>
      <c r="V1011" s="13"/>
      <c r="W1011" s="13"/>
      <c r="X1011" s="13"/>
      <c r="Y1011" s="13"/>
    </row>
    <row r="1012" spans="1:25" x14ac:dyDescent="0.2">
      <c r="A1012" s="13"/>
      <c r="B1012" s="1868"/>
      <c r="C1012" s="543"/>
      <c r="D1012" s="543"/>
      <c r="E1012" s="543"/>
      <c r="F1012" s="543"/>
      <c r="G1012" s="543"/>
      <c r="H1012" s="543"/>
      <c r="I1012" s="543"/>
      <c r="J1012" s="543"/>
      <c r="K1012" s="543"/>
      <c r="L1012" s="543"/>
      <c r="M1012" s="543"/>
      <c r="N1012" s="543"/>
      <c r="O1012" s="13"/>
      <c r="P1012" s="883"/>
      <c r="Q1012" s="13"/>
      <c r="R1012" s="13"/>
      <c r="S1012" s="13"/>
      <c r="T1012" s="13"/>
      <c r="U1012" s="13"/>
      <c r="V1012" s="13"/>
      <c r="W1012" s="13"/>
      <c r="X1012" s="13"/>
      <c r="Y1012" s="13"/>
    </row>
    <row r="1013" spans="1:25" ht="20" thickBot="1" x14ac:dyDescent="0.25">
      <c r="A1013" s="13"/>
      <c r="B1013" s="1868"/>
      <c r="C1013" s="543"/>
      <c r="D1013" s="543"/>
      <c r="E1013" s="543"/>
      <c r="F1013" s="543"/>
      <c r="G1013" s="544" t="s">
        <v>284</v>
      </c>
      <c r="H1013" s="543"/>
      <c r="I1013" s="543"/>
      <c r="J1013" s="543"/>
      <c r="K1013" s="543"/>
      <c r="L1013" s="543"/>
      <c r="M1013" s="543"/>
      <c r="N1013" s="543"/>
      <c r="O1013" s="13"/>
      <c r="P1013" s="883"/>
      <c r="Q1013" s="13"/>
      <c r="R1013" s="13"/>
      <c r="S1013" s="13"/>
      <c r="T1013" s="13"/>
      <c r="U1013" s="13"/>
      <c r="V1013" s="13"/>
      <c r="W1013" s="13"/>
      <c r="X1013" s="13"/>
      <c r="Y1013" s="13"/>
    </row>
    <row r="1014" spans="1:25" ht="15.75" customHeight="1" x14ac:dyDescent="0.2">
      <c r="A1014" s="13"/>
      <c r="B1014" s="1868"/>
      <c r="C1014" s="2983" t="s">
        <v>61</v>
      </c>
      <c r="D1014" s="2985" t="s">
        <v>31</v>
      </c>
      <c r="E1014" s="3003" t="s">
        <v>341</v>
      </c>
      <c r="F1014" s="3003"/>
      <c r="G1014" s="3003"/>
      <c r="H1014" s="3003"/>
      <c r="I1014" s="3004"/>
      <c r="J1014" s="3002" t="s">
        <v>342</v>
      </c>
      <c r="K1014" s="3003"/>
      <c r="L1014" s="3003"/>
      <c r="M1014" s="3003"/>
      <c r="N1014" s="3004"/>
      <c r="O1014" s="13"/>
      <c r="P1014" s="883"/>
      <c r="Q1014" s="13"/>
      <c r="R1014" s="13"/>
      <c r="S1014" s="13"/>
      <c r="T1014" s="13"/>
      <c r="U1014" s="13"/>
      <c r="V1014" s="13"/>
      <c r="W1014" s="13"/>
      <c r="X1014" s="13"/>
      <c r="Y1014" s="13"/>
    </row>
    <row r="1015" spans="1:25" x14ac:dyDescent="0.2">
      <c r="A1015" s="13"/>
      <c r="B1015" s="1868"/>
      <c r="C1015" s="2984"/>
      <c r="D1015" s="2986"/>
      <c r="E1015" s="516" t="s">
        <v>1713</v>
      </c>
      <c r="F1015" s="512" t="s">
        <v>1910</v>
      </c>
      <c r="G1015" s="512" t="s">
        <v>1999</v>
      </c>
      <c r="H1015" s="512" t="s">
        <v>2621</v>
      </c>
      <c r="I1015" s="513" t="str">
        <f>I673</f>
        <v>Jun 15</v>
      </c>
      <c r="J1015" s="512" t="s">
        <v>1713</v>
      </c>
      <c r="K1015" s="512" t="s">
        <v>1910</v>
      </c>
      <c r="L1015" s="512" t="s">
        <v>1999</v>
      </c>
      <c r="M1015" s="512" t="s">
        <v>2621</v>
      </c>
      <c r="N1015" s="513" t="str">
        <f>I673</f>
        <v>Jun 15</v>
      </c>
      <c r="O1015" s="13"/>
      <c r="P1015" s="884"/>
      <c r="Q1015" s="19"/>
      <c r="R1015" s="13"/>
      <c r="S1015" s="13"/>
      <c r="T1015" s="13"/>
      <c r="U1015" s="13"/>
      <c r="V1015" s="13"/>
      <c r="W1015" s="13"/>
      <c r="X1015" s="13"/>
      <c r="Y1015" s="13"/>
    </row>
    <row r="1016" spans="1:25" ht="15" customHeight="1" x14ac:dyDescent="0.2">
      <c r="A1016" s="13"/>
      <c r="B1016" s="1868"/>
      <c r="C1016" s="568" t="s">
        <v>58</v>
      </c>
      <c r="D1016" s="574" t="s">
        <v>44</v>
      </c>
      <c r="E1016" s="187">
        <v>1.72</v>
      </c>
      <c r="F1016" s="98">
        <v>1.76</v>
      </c>
      <c r="G1016" s="98">
        <v>1.75</v>
      </c>
      <c r="H1016" s="98">
        <v>1.95</v>
      </c>
      <c r="I1016" s="518">
        <v>1.6</v>
      </c>
      <c r="J1016" s="98">
        <v>0.51</v>
      </c>
      <c r="K1016" s="98">
        <v>0.52</v>
      </c>
      <c r="L1016" s="98">
        <v>0.51</v>
      </c>
      <c r="M1016" s="98">
        <v>0.56999999999999995</v>
      </c>
      <c r="N1016" s="518">
        <v>0.47</v>
      </c>
      <c r="O1016" s="13"/>
      <c r="P1016" s="884"/>
      <c r="Q1016" s="19"/>
      <c r="R1016" s="13"/>
      <c r="S1016" s="13"/>
      <c r="T1016" s="13"/>
      <c r="U1016" s="13"/>
      <c r="V1016" s="13"/>
      <c r="W1016" s="13"/>
      <c r="X1016" s="13"/>
      <c r="Y1016" s="13"/>
    </row>
    <row r="1017" spans="1:25" ht="15" customHeight="1" x14ac:dyDescent="0.2">
      <c r="A1017" s="13"/>
      <c r="B1017" s="46"/>
      <c r="C1017" s="568" t="s">
        <v>32</v>
      </c>
      <c r="D1017" s="574" t="s">
        <v>44</v>
      </c>
      <c r="E1017" s="187">
        <v>36</v>
      </c>
      <c r="F1017" s="98">
        <v>31.91</v>
      </c>
      <c r="G1017" s="98">
        <v>33.549999999999997</v>
      </c>
      <c r="H1017" s="98">
        <v>31.3</v>
      </c>
      <c r="I1017" s="518">
        <v>34.93</v>
      </c>
      <c r="J1017" s="98">
        <v>25</v>
      </c>
      <c r="K1017" s="98">
        <v>22.07</v>
      </c>
      <c r="L1017" s="98">
        <v>23.04</v>
      </c>
      <c r="M1017" s="98">
        <v>21.44</v>
      </c>
      <c r="N1017" s="518">
        <v>23.87</v>
      </c>
      <c r="O1017" s="13"/>
      <c r="P1017" s="884"/>
      <c r="Q1017" s="19"/>
      <c r="R1017" s="13"/>
      <c r="S1017" s="13"/>
      <c r="T1017" s="13"/>
      <c r="U1017" s="13"/>
      <c r="V1017" s="13"/>
      <c r="W1017" s="13"/>
      <c r="X1017" s="13"/>
      <c r="Y1017" s="13"/>
    </row>
    <row r="1018" spans="1:25" ht="15" customHeight="1" x14ac:dyDescent="0.2">
      <c r="A1018" s="13"/>
      <c r="B1018" s="46"/>
      <c r="C1018" s="568" t="s">
        <v>79</v>
      </c>
      <c r="D1018" s="574" t="s">
        <v>44</v>
      </c>
      <c r="E1018" s="187">
        <v>7.62</v>
      </c>
      <c r="F1018" s="523">
        <v>7.01</v>
      </c>
      <c r="G1018" s="523">
        <v>14.04</v>
      </c>
      <c r="H1018" s="523">
        <v>9.3699999999999992</v>
      </c>
      <c r="I1018" s="518">
        <v>7.89</v>
      </c>
      <c r="J1018" s="98">
        <v>6.69</v>
      </c>
      <c r="K1018" s="523">
        <v>1.6999999999999999E-3</v>
      </c>
      <c r="L1018" s="523">
        <v>12.05</v>
      </c>
      <c r="M1018" s="523">
        <v>8.11</v>
      </c>
      <c r="N1018" s="518">
        <v>6.66</v>
      </c>
      <c r="O1018" s="13"/>
      <c r="P1018" s="884"/>
      <c r="Q1018" s="19"/>
      <c r="R1018" s="13"/>
      <c r="S1018" s="13"/>
      <c r="T1018" s="13"/>
      <c r="U1018" s="13"/>
      <c r="V1018" s="13"/>
      <c r="W1018" s="13"/>
      <c r="X1018" s="13"/>
      <c r="Y1018" s="13"/>
    </row>
    <row r="1019" spans="1:25" ht="15" customHeight="1" x14ac:dyDescent="0.2">
      <c r="A1019" s="13"/>
      <c r="B1019" s="46"/>
      <c r="C1019" s="568" t="s">
        <v>63</v>
      </c>
      <c r="D1019" s="574" t="s">
        <v>44</v>
      </c>
      <c r="E1019" s="187">
        <v>76.63</v>
      </c>
      <c r="F1019" s="98">
        <v>76.87</v>
      </c>
      <c r="G1019" s="98">
        <v>83.62</v>
      </c>
      <c r="H1019" s="98">
        <v>86.75</v>
      </c>
      <c r="I1019" s="518">
        <v>91.99</v>
      </c>
      <c r="J1019" s="98">
        <v>62.74</v>
      </c>
      <c r="K1019" s="98">
        <v>62.93</v>
      </c>
      <c r="L1019" s="98">
        <v>64.14</v>
      </c>
      <c r="M1019" s="98">
        <v>65.930000000000007</v>
      </c>
      <c r="N1019" s="518">
        <v>69.91</v>
      </c>
      <c r="O1019" s="13"/>
      <c r="P1019" s="884"/>
      <c r="Q1019" s="19"/>
      <c r="R1019" s="13"/>
      <c r="S1019" s="13"/>
      <c r="T1019" s="13"/>
      <c r="U1019" s="13"/>
      <c r="V1019" s="13"/>
      <c r="W1019" s="13"/>
      <c r="X1019" s="13"/>
      <c r="Y1019" s="13"/>
    </row>
    <row r="1020" spans="1:25" ht="15" customHeight="1" x14ac:dyDescent="0.2">
      <c r="A1020" s="13"/>
      <c r="B1020" s="46"/>
      <c r="C1020" s="568" t="s">
        <v>302</v>
      </c>
      <c r="D1020" s="574" t="s">
        <v>44</v>
      </c>
      <c r="E1020" s="187" t="s">
        <v>112</v>
      </c>
      <c r="F1020" s="98" t="s">
        <v>112</v>
      </c>
      <c r="G1020" s="98" t="s">
        <v>112</v>
      </c>
      <c r="H1020" s="98" t="s">
        <v>1642</v>
      </c>
      <c r="I1020" s="518" t="s">
        <v>2934</v>
      </c>
      <c r="J1020" s="98" t="s">
        <v>112</v>
      </c>
      <c r="K1020" s="98" t="s">
        <v>112</v>
      </c>
      <c r="L1020" s="98" t="s">
        <v>112</v>
      </c>
      <c r="M1020" s="98" t="s">
        <v>2623</v>
      </c>
      <c r="N1020" s="518" t="s">
        <v>2623</v>
      </c>
      <c r="O1020" s="13"/>
      <c r="P1020" s="884"/>
      <c r="Q1020" s="19"/>
      <c r="R1020" s="13"/>
      <c r="S1020" s="13"/>
      <c r="T1020" s="13"/>
      <c r="U1020" s="13"/>
      <c r="V1020" s="13"/>
      <c r="W1020" s="13"/>
      <c r="X1020" s="13"/>
      <c r="Y1020" s="13"/>
    </row>
    <row r="1021" spans="1:25" ht="15" customHeight="1" x14ac:dyDescent="0.2">
      <c r="A1021" s="13"/>
      <c r="B1021" s="46"/>
      <c r="C1021" s="568" t="s">
        <v>73</v>
      </c>
      <c r="D1021" s="574" t="s">
        <v>44</v>
      </c>
      <c r="E1021" s="187">
        <v>8.26</v>
      </c>
      <c r="F1021" s="98">
        <v>7.61</v>
      </c>
      <c r="G1021" s="98">
        <v>7.84</v>
      </c>
      <c r="H1021" s="98">
        <v>7.2</v>
      </c>
      <c r="I1021" s="518">
        <v>7.03</v>
      </c>
      <c r="J1021" s="98">
        <v>3.42</v>
      </c>
      <c r="K1021" s="98">
        <v>2.94</v>
      </c>
      <c r="L1021" s="98">
        <v>3.02</v>
      </c>
      <c r="M1021" s="98">
        <v>2.73</v>
      </c>
      <c r="N1021" s="518">
        <v>3.11</v>
      </c>
      <c r="O1021" s="13"/>
      <c r="P1021" s="883"/>
      <c r="Q1021" s="13"/>
      <c r="R1021" s="13"/>
      <c r="S1021" s="13"/>
      <c r="T1021" s="13"/>
      <c r="U1021" s="13"/>
      <c r="V1021" s="13"/>
      <c r="W1021" s="13"/>
      <c r="X1021" s="13"/>
      <c r="Y1021" s="13"/>
    </row>
    <row r="1022" spans="1:25" ht="15" customHeight="1" x14ac:dyDescent="0.2">
      <c r="A1022" s="13"/>
      <c r="B1022" s="46"/>
      <c r="C1022" s="568" t="s">
        <v>74</v>
      </c>
      <c r="D1022" s="574" t="s">
        <v>44</v>
      </c>
      <c r="E1022" s="187">
        <v>21.66</v>
      </c>
      <c r="F1022" s="98">
        <v>21.56</v>
      </c>
      <c r="G1022" s="98">
        <v>21.83</v>
      </c>
      <c r="H1022" s="98">
        <v>19.43</v>
      </c>
      <c r="I1022" s="518">
        <v>20.329999999999998</v>
      </c>
      <c r="J1022" s="98">
        <v>10.35</v>
      </c>
      <c r="K1022" s="98">
        <v>9.2100000000000009</v>
      </c>
      <c r="L1022" s="98">
        <v>9.9600000000000009</v>
      </c>
      <c r="M1022" s="98">
        <v>7.57</v>
      </c>
      <c r="N1022" s="518">
        <v>9.16</v>
      </c>
      <c r="O1022" s="13"/>
      <c r="P1022" s="883"/>
      <c r="Q1022" s="13"/>
      <c r="R1022" s="13"/>
      <c r="S1022" s="13"/>
      <c r="T1022" s="13"/>
      <c r="U1022" s="13"/>
      <c r="V1022" s="13"/>
      <c r="W1022" s="13"/>
      <c r="X1022" s="13"/>
      <c r="Y1022" s="13"/>
    </row>
    <row r="1023" spans="1:25" ht="15" customHeight="1" x14ac:dyDescent="0.2">
      <c r="A1023" s="13"/>
      <c r="B1023" s="46"/>
      <c r="C1023" s="568" t="s">
        <v>75</v>
      </c>
      <c r="D1023" s="574" t="s">
        <v>44</v>
      </c>
      <c r="E1023" s="187">
        <v>7.68</v>
      </c>
      <c r="F1023" s="98">
        <v>8.9</v>
      </c>
      <c r="G1023" s="98">
        <v>9.94</v>
      </c>
      <c r="H1023" s="98">
        <v>10.34</v>
      </c>
      <c r="I1023" s="518">
        <v>9.7200000000000006</v>
      </c>
      <c r="J1023" s="98">
        <v>4.42</v>
      </c>
      <c r="K1023" s="98">
        <v>4.84</v>
      </c>
      <c r="L1023" s="98">
        <v>5.41</v>
      </c>
      <c r="M1023" s="98">
        <v>5.62</v>
      </c>
      <c r="N1023" s="518">
        <v>5.72</v>
      </c>
      <c r="O1023" s="13"/>
      <c r="P1023" s="883"/>
      <c r="Q1023" s="13"/>
      <c r="R1023" s="13"/>
      <c r="S1023" s="13"/>
      <c r="T1023" s="13"/>
      <c r="U1023" s="13"/>
      <c r="V1023" s="13"/>
      <c r="W1023" s="13"/>
      <c r="X1023" s="13"/>
      <c r="Y1023" s="13"/>
    </row>
    <row r="1024" spans="1:25" ht="15" customHeight="1" x14ac:dyDescent="0.2">
      <c r="A1024" s="13"/>
      <c r="B1024" s="46"/>
      <c r="C1024" s="568" t="s">
        <v>62</v>
      </c>
      <c r="D1024" s="574" t="s">
        <v>44</v>
      </c>
      <c r="E1024" s="187">
        <v>56.93</v>
      </c>
      <c r="F1024" s="98">
        <v>56.55</v>
      </c>
      <c r="G1024" s="98">
        <v>63.33</v>
      </c>
      <c r="H1024" s="98">
        <v>65.45</v>
      </c>
      <c r="I1024" s="518">
        <v>69.849999999999994</v>
      </c>
      <c r="J1024" s="98">
        <v>39.5</v>
      </c>
      <c r="K1024" s="98">
        <v>39.229999999999997</v>
      </c>
      <c r="L1024" s="98">
        <v>43.94</v>
      </c>
      <c r="M1024" s="98">
        <v>45.41</v>
      </c>
      <c r="N1024" s="518">
        <v>48.46</v>
      </c>
      <c r="O1024" s="19"/>
      <c r="P1024" s="884"/>
      <c r="Q1024" s="19"/>
      <c r="R1024" s="19"/>
      <c r="S1024" s="13"/>
      <c r="T1024" s="13"/>
      <c r="U1024" s="13"/>
      <c r="V1024" s="13"/>
      <c r="W1024" s="13"/>
      <c r="X1024" s="13"/>
      <c r="Y1024" s="13"/>
    </row>
    <row r="1025" spans="1:25" ht="15" customHeight="1" x14ac:dyDescent="0.2">
      <c r="A1025" s="13"/>
      <c r="B1025" s="46"/>
      <c r="C1025" s="2919" t="s">
        <v>81</v>
      </c>
      <c r="D1025" s="2970"/>
      <c r="E1025" s="519">
        <v>216.5</v>
      </c>
      <c r="F1025" s="520">
        <v>212.17000000000002</v>
      </c>
      <c r="G1025" s="520">
        <v>235.89999999999998</v>
      </c>
      <c r="H1025" s="520">
        <v>231.79000000000002</v>
      </c>
      <c r="I1025" s="521">
        <f>SUM(I1016:I1024)</f>
        <v>243.33999999999997</v>
      </c>
      <c r="J1025" s="520">
        <v>152.63</v>
      </c>
      <c r="K1025" s="520">
        <v>141.74169999999998</v>
      </c>
      <c r="L1025" s="520">
        <v>162.07</v>
      </c>
      <c r="M1025" s="520">
        <v>157.38000000000002</v>
      </c>
      <c r="N1025" s="521">
        <f>SUM(N1016:N1024)</f>
        <v>167.35999999999999</v>
      </c>
      <c r="O1025" s="19"/>
      <c r="P1025" s="884"/>
      <c r="Q1025" s="19"/>
      <c r="R1025" s="19"/>
      <c r="S1025" s="13"/>
      <c r="T1025" s="13"/>
      <c r="U1025" s="13"/>
      <c r="V1025" s="13"/>
      <c r="W1025" s="13"/>
      <c r="X1025" s="13"/>
      <c r="Y1025" s="13"/>
    </row>
    <row r="1026" spans="1:25" ht="15" customHeight="1" x14ac:dyDescent="0.2">
      <c r="A1026" s="13"/>
      <c r="B1026" s="46"/>
      <c r="C1026" s="568" t="s">
        <v>58</v>
      </c>
      <c r="D1026" s="574" t="s">
        <v>37</v>
      </c>
      <c r="E1026" s="187">
        <v>0.89</v>
      </c>
      <c r="F1026" s="98">
        <v>0.88</v>
      </c>
      <c r="G1026" s="98">
        <v>0.89</v>
      </c>
      <c r="H1026" s="98">
        <v>1.33</v>
      </c>
      <c r="I1026" s="518">
        <v>0.88</v>
      </c>
      <c r="J1026" s="98">
        <v>0.26</v>
      </c>
      <c r="K1026" s="98">
        <v>0.26</v>
      </c>
      <c r="L1026" s="98">
        <v>0.26</v>
      </c>
      <c r="M1026" s="98">
        <v>0.39</v>
      </c>
      <c r="N1026" s="518">
        <v>0.26</v>
      </c>
      <c r="O1026" s="19"/>
      <c r="P1026" s="884"/>
      <c r="Q1026" s="19"/>
      <c r="R1026" s="19"/>
      <c r="S1026" s="13"/>
      <c r="T1026" s="13"/>
      <c r="U1026" s="13"/>
      <c r="V1026" s="13"/>
      <c r="W1026" s="13"/>
      <c r="X1026" s="13"/>
      <c r="Y1026" s="13"/>
    </row>
    <row r="1027" spans="1:25" ht="15" customHeight="1" x14ac:dyDescent="0.2">
      <c r="A1027" s="13"/>
      <c r="B1027" s="46"/>
      <c r="C1027" s="568" t="s">
        <v>32</v>
      </c>
      <c r="D1027" s="574" t="s">
        <v>37</v>
      </c>
      <c r="E1027" s="187">
        <v>18</v>
      </c>
      <c r="F1027" s="98">
        <v>15.96</v>
      </c>
      <c r="G1027" s="98">
        <v>15.96</v>
      </c>
      <c r="H1027" s="98">
        <v>15.51</v>
      </c>
      <c r="I1027" s="518">
        <v>18.510000000000002</v>
      </c>
      <c r="J1027" s="98">
        <v>10</v>
      </c>
      <c r="K1027" s="98">
        <v>8.9700000000000006</v>
      </c>
      <c r="L1027" s="98">
        <v>8.94</v>
      </c>
      <c r="M1027" s="98">
        <v>8.7200000000000006</v>
      </c>
      <c r="N1027" s="518">
        <v>10.43</v>
      </c>
      <c r="O1027" s="19"/>
      <c r="P1027" s="884"/>
      <c r="Q1027" s="19"/>
      <c r="R1027" s="19"/>
      <c r="S1027" s="13"/>
      <c r="T1027" s="13"/>
      <c r="U1027" s="13"/>
      <c r="V1027" s="13"/>
      <c r="W1027" s="13"/>
      <c r="X1027" s="13"/>
      <c r="Y1027" s="13"/>
    </row>
    <row r="1028" spans="1:25" ht="15" customHeight="1" x14ac:dyDescent="0.2">
      <c r="A1028" s="13"/>
      <c r="B1028" s="46"/>
      <c r="C1028" s="568" t="s">
        <v>79</v>
      </c>
      <c r="D1028" s="574" t="s">
        <v>37</v>
      </c>
      <c r="E1028" s="187">
        <v>6.76</v>
      </c>
      <c r="F1028" s="98">
        <v>6.43</v>
      </c>
      <c r="G1028" s="98">
        <v>5.13</v>
      </c>
      <c r="H1028" s="98">
        <v>7.7</v>
      </c>
      <c r="I1028" s="518">
        <v>7.31</v>
      </c>
      <c r="J1028" s="98">
        <v>4.82</v>
      </c>
      <c r="K1028" s="98">
        <v>4.37</v>
      </c>
      <c r="L1028" s="98">
        <v>3.65</v>
      </c>
      <c r="M1028" s="98">
        <v>5.45</v>
      </c>
      <c r="N1028" s="518">
        <v>5.18</v>
      </c>
      <c r="O1028" s="19"/>
      <c r="P1028" s="884"/>
      <c r="Q1028" s="19"/>
      <c r="R1028" s="19"/>
      <c r="S1028" s="13"/>
      <c r="T1028" s="13"/>
      <c r="U1028" s="13"/>
      <c r="V1028" s="13"/>
      <c r="W1028" s="13"/>
      <c r="X1028" s="13"/>
      <c r="Y1028" s="13"/>
    </row>
    <row r="1029" spans="1:25" ht="15" customHeight="1" x14ac:dyDescent="0.2">
      <c r="A1029" s="13"/>
      <c r="B1029" s="46"/>
      <c r="C1029" s="568" t="s">
        <v>63</v>
      </c>
      <c r="D1029" s="574" t="s">
        <v>37</v>
      </c>
      <c r="E1029" s="187">
        <v>31.88</v>
      </c>
      <c r="F1029" s="98">
        <v>32.58</v>
      </c>
      <c r="G1029" s="98">
        <v>36.17</v>
      </c>
      <c r="H1029" s="98">
        <v>39.15</v>
      </c>
      <c r="I1029" s="518">
        <v>42.17</v>
      </c>
      <c r="J1029" s="98">
        <v>18.13</v>
      </c>
      <c r="K1029" s="98">
        <v>18.53</v>
      </c>
      <c r="L1029" s="98">
        <v>21.33</v>
      </c>
      <c r="M1029" s="98">
        <v>23.29</v>
      </c>
      <c r="N1029" s="518">
        <v>25.09</v>
      </c>
      <c r="O1029" s="19"/>
      <c r="P1029" s="884"/>
      <c r="Q1029" s="19"/>
      <c r="R1029" s="19"/>
      <c r="S1029" s="13"/>
      <c r="T1029" s="13"/>
      <c r="U1029" s="13"/>
      <c r="V1029" s="13"/>
      <c r="W1029" s="13"/>
      <c r="X1029" s="13"/>
      <c r="Y1029" s="13"/>
    </row>
    <row r="1030" spans="1:25" ht="15" customHeight="1" x14ac:dyDescent="0.2">
      <c r="A1030" s="13"/>
      <c r="B1030" s="46"/>
      <c r="C1030" s="568" t="s">
        <v>302</v>
      </c>
      <c r="D1030" s="574" t="s">
        <v>37</v>
      </c>
      <c r="E1030" s="187">
        <v>0.82</v>
      </c>
      <c r="F1030" s="98">
        <v>0.95</v>
      </c>
      <c r="G1030" s="98">
        <v>1.07</v>
      </c>
      <c r="H1030" s="98">
        <v>1.23</v>
      </c>
      <c r="I1030" s="518">
        <v>1.46</v>
      </c>
      <c r="J1030" s="98">
        <v>0.32</v>
      </c>
      <c r="K1030" s="98">
        <v>0.37</v>
      </c>
      <c r="L1030" s="98">
        <v>0.42</v>
      </c>
      <c r="M1030" s="98">
        <v>0.48</v>
      </c>
      <c r="N1030" s="518">
        <v>0.57999999999999996</v>
      </c>
      <c r="O1030" s="19"/>
      <c r="P1030" s="884"/>
      <c r="Q1030" s="19"/>
      <c r="R1030" s="19"/>
      <c r="S1030" s="13"/>
      <c r="T1030" s="13"/>
      <c r="U1030" s="13"/>
      <c r="V1030" s="13"/>
      <c r="W1030" s="13"/>
      <c r="X1030" s="13"/>
      <c r="Y1030" s="13"/>
    </row>
    <row r="1031" spans="1:25" ht="15" customHeight="1" x14ac:dyDescent="0.2">
      <c r="A1031" s="13"/>
      <c r="B1031" s="46"/>
      <c r="C1031" s="568" t="s">
        <v>73</v>
      </c>
      <c r="D1031" s="574" t="s">
        <v>37</v>
      </c>
      <c r="E1031" s="187">
        <v>5.94</v>
      </c>
      <c r="F1031" s="98">
        <v>4.8499999999999996</v>
      </c>
      <c r="G1031" s="98">
        <v>5.09</v>
      </c>
      <c r="H1031" s="98">
        <v>4.45</v>
      </c>
      <c r="I1031" s="518">
        <v>4.72</v>
      </c>
      <c r="J1031" s="98">
        <v>2.37</v>
      </c>
      <c r="K1031" s="98">
        <v>1.72</v>
      </c>
      <c r="L1031" s="98">
        <v>1.82</v>
      </c>
      <c r="M1031" s="98">
        <v>1.56</v>
      </c>
      <c r="N1031" s="518">
        <v>3.94</v>
      </c>
      <c r="O1031" s="19"/>
      <c r="P1031" s="884"/>
      <c r="Q1031" s="19"/>
      <c r="R1031" s="19"/>
      <c r="S1031" s="13"/>
      <c r="T1031" s="13"/>
      <c r="U1031" s="13"/>
      <c r="V1031" s="13"/>
      <c r="W1031" s="13"/>
      <c r="X1031" s="13"/>
      <c r="Y1031" s="13"/>
    </row>
    <row r="1032" spans="1:25" ht="15" customHeight="1" x14ac:dyDescent="0.2">
      <c r="A1032" s="13"/>
      <c r="B1032" s="46"/>
      <c r="C1032" s="568" t="s">
        <v>74</v>
      </c>
      <c r="D1032" s="574" t="s">
        <v>37</v>
      </c>
      <c r="E1032" s="187">
        <v>9</v>
      </c>
      <c r="F1032" s="98">
        <v>9.73</v>
      </c>
      <c r="G1032" s="98">
        <v>9.59</v>
      </c>
      <c r="H1032" s="98">
        <v>10.07</v>
      </c>
      <c r="I1032" s="518">
        <v>9.84</v>
      </c>
      <c r="J1032" s="98">
        <v>4.0599999999999996</v>
      </c>
      <c r="K1032" s="98">
        <v>4.34</v>
      </c>
      <c r="L1032" s="98">
        <v>3.82</v>
      </c>
      <c r="M1032" s="98">
        <v>4.16</v>
      </c>
      <c r="N1032" s="518">
        <v>3.87</v>
      </c>
      <c r="O1032" s="19"/>
      <c r="P1032" s="884"/>
      <c r="Q1032" s="19"/>
      <c r="R1032" s="19"/>
      <c r="S1032" s="13"/>
      <c r="T1032" s="13"/>
      <c r="U1032" s="13"/>
      <c r="V1032" s="13"/>
      <c r="W1032" s="13"/>
      <c r="X1032" s="13"/>
      <c r="Y1032" s="13"/>
    </row>
    <row r="1033" spans="1:25" ht="15" customHeight="1" x14ac:dyDescent="0.2">
      <c r="A1033" s="13"/>
      <c r="B1033" s="46"/>
      <c r="C1033" s="568" t="s">
        <v>75</v>
      </c>
      <c r="D1033" s="574" t="s">
        <v>37</v>
      </c>
      <c r="E1033" s="545">
        <v>7.15</v>
      </c>
      <c r="F1033" s="546">
        <v>7.59</v>
      </c>
      <c r="G1033" s="546">
        <v>8.1199999999999992</v>
      </c>
      <c r="H1033" s="546">
        <v>8.42</v>
      </c>
      <c r="I1033" s="518">
        <v>8.9499999999999993</v>
      </c>
      <c r="J1033" s="546">
        <v>4.01</v>
      </c>
      <c r="K1033" s="546">
        <v>4.13</v>
      </c>
      <c r="L1033" s="546">
        <v>4.41</v>
      </c>
      <c r="M1033" s="546">
        <v>4.58</v>
      </c>
      <c r="N1033" s="518">
        <v>5.0999999999999996</v>
      </c>
      <c r="O1033" s="19"/>
      <c r="P1033" s="884"/>
      <c r="Q1033" s="19"/>
      <c r="R1033" s="19"/>
      <c r="S1033" s="13"/>
      <c r="T1033" s="13"/>
      <c r="U1033" s="13"/>
      <c r="V1033" s="13"/>
      <c r="W1033" s="13"/>
      <c r="X1033" s="13"/>
      <c r="Y1033" s="13"/>
    </row>
    <row r="1034" spans="1:25" ht="15" customHeight="1" x14ac:dyDescent="0.2">
      <c r="A1034" s="13"/>
      <c r="B1034" s="46"/>
      <c r="C1034" s="568" t="s">
        <v>336</v>
      </c>
      <c r="D1034" s="574" t="s">
        <v>37</v>
      </c>
      <c r="E1034" s="187">
        <v>0.96</v>
      </c>
      <c r="F1034" s="98">
        <v>0.99</v>
      </c>
      <c r="G1034" s="98">
        <v>0.9</v>
      </c>
      <c r="H1034" s="532">
        <v>1.33</v>
      </c>
      <c r="I1034" s="518">
        <v>0.91</v>
      </c>
      <c r="J1034" s="98">
        <v>0.62</v>
      </c>
      <c r="K1034" s="98">
        <v>0.56000000000000005</v>
      </c>
      <c r="L1034" s="98">
        <v>0.5</v>
      </c>
      <c r="M1034" s="98">
        <v>0.49</v>
      </c>
      <c r="N1034" s="518">
        <v>0.51</v>
      </c>
      <c r="O1034" s="19"/>
      <c r="P1034" s="884"/>
      <c r="Q1034" s="19"/>
      <c r="R1034" s="19"/>
      <c r="S1034" s="13"/>
      <c r="T1034" s="13"/>
      <c r="U1034" s="13"/>
      <c r="V1034" s="13"/>
      <c r="W1034" s="13"/>
      <c r="X1034" s="13"/>
      <c r="Y1034" s="13"/>
    </row>
    <row r="1035" spans="1:25" ht="15" customHeight="1" x14ac:dyDescent="0.2">
      <c r="A1035" s="13"/>
      <c r="B1035" s="46"/>
      <c r="C1035" s="568" t="s">
        <v>62</v>
      </c>
      <c r="D1035" s="574" t="s">
        <v>37</v>
      </c>
      <c r="E1035" s="187">
        <v>64.3</v>
      </c>
      <c r="F1035" s="98">
        <v>61.75</v>
      </c>
      <c r="G1035" s="98">
        <v>66.06</v>
      </c>
      <c r="H1035" s="98">
        <v>66.209999999999994</v>
      </c>
      <c r="I1035" s="518">
        <v>71.819999999999993</v>
      </c>
      <c r="J1035" s="98">
        <v>52.64</v>
      </c>
      <c r="K1035" s="98">
        <v>50.55</v>
      </c>
      <c r="L1035" s="98">
        <v>51.86</v>
      </c>
      <c r="M1035" s="98">
        <v>51.65</v>
      </c>
      <c r="N1035" s="518">
        <v>56.02</v>
      </c>
      <c r="O1035" s="19"/>
      <c r="P1035" s="884"/>
      <c r="Q1035" s="19"/>
      <c r="R1035" s="19"/>
      <c r="S1035" s="13"/>
      <c r="T1035" s="13"/>
      <c r="U1035" s="13"/>
      <c r="V1035" s="13"/>
      <c r="W1035" s="13"/>
      <c r="X1035" s="13"/>
      <c r="Y1035" s="13"/>
    </row>
    <row r="1036" spans="1:25" ht="15" customHeight="1" x14ac:dyDescent="0.2">
      <c r="A1036" s="13"/>
      <c r="B1036" s="46"/>
      <c r="C1036" s="2919" t="s">
        <v>82</v>
      </c>
      <c r="D1036" s="2971"/>
      <c r="E1036" s="519">
        <v>145.69999999999999</v>
      </c>
      <c r="F1036" s="520">
        <v>141.70999999999998</v>
      </c>
      <c r="G1036" s="520">
        <v>148.98000000000002</v>
      </c>
      <c r="H1036" s="520">
        <v>155.39999999999998</v>
      </c>
      <c r="I1036" s="521">
        <f>SUM(I1026:I1035)</f>
        <v>166.57</v>
      </c>
      <c r="J1036" s="520">
        <v>97.22999999999999</v>
      </c>
      <c r="K1036" s="520">
        <v>93.800000000000011</v>
      </c>
      <c r="L1036" s="520">
        <v>97.01</v>
      </c>
      <c r="M1036" s="520">
        <v>100.77</v>
      </c>
      <c r="N1036" s="521">
        <f>SUM(N1026:N1035)</f>
        <v>110.97999999999999</v>
      </c>
      <c r="O1036" s="19"/>
      <c r="P1036" s="884"/>
      <c r="Q1036" s="19"/>
      <c r="R1036" s="19"/>
      <c r="S1036" s="13"/>
      <c r="T1036" s="13"/>
      <c r="U1036" s="13"/>
      <c r="V1036" s="13"/>
      <c r="W1036" s="13"/>
      <c r="X1036" s="13"/>
      <c r="Y1036" s="13"/>
    </row>
    <row r="1037" spans="1:25" ht="15" customHeight="1" x14ac:dyDescent="0.2">
      <c r="A1037" s="13"/>
      <c r="B1037" s="46"/>
      <c r="C1037" s="568" t="s">
        <v>58</v>
      </c>
      <c r="D1037" s="574" t="s">
        <v>33</v>
      </c>
      <c r="E1037" s="187">
        <v>3.71</v>
      </c>
      <c r="F1037" s="98">
        <v>3.86</v>
      </c>
      <c r="G1037" s="98">
        <v>3.77</v>
      </c>
      <c r="H1037" s="98">
        <v>3.94</v>
      </c>
      <c r="I1037" s="518">
        <v>3.96</v>
      </c>
      <c r="J1037" s="98">
        <v>1.55</v>
      </c>
      <c r="K1037" s="98">
        <v>1.62</v>
      </c>
      <c r="L1037" s="98">
        <v>1.58</v>
      </c>
      <c r="M1037" s="98">
        <v>1.65</v>
      </c>
      <c r="N1037" s="518">
        <v>1.66</v>
      </c>
      <c r="O1037" s="19"/>
      <c r="P1037" s="884"/>
      <c r="Q1037" s="19"/>
      <c r="R1037" s="19"/>
      <c r="S1037" s="13"/>
      <c r="T1037" s="13"/>
      <c r="U1037" s="13"/>
      <c r="V1037" s="13"/>
      <c r="W1037" s="13"/>
      <c r="X1037" s="13"/>
      <c r="Y1037" s="13"/>
    </row>
    <row r="1038" spans="1:25" ht="15" customHeight="1" x14ac:dyDescent="0.2">
      <c r="A1038" s="13"/>
      <c r="B1038" s="46"/>
      <c r="C1038" s="568" t="s">
        <v>32</v>
      </c>
      <c r="D1038" s="574" t="s">
        <v>33</v>
      </c>
      <c r="E1038" s="187">
        <v>90</v>
      </c>
      <c r="F1038" s="98">
        <v>88.42</v>
      </c>
      <c r="G1038" s="98">
        <v>90.27</v>
      </c>
      <c r="H1038" s="98">
        <v>92.34</v>
      </c>
      <c r="I1038" s="518">
        <v>101.14</v>
      </c>
      <c r="J1038" s="98">
        <v>73</v>
      </c>
      <c r="K1038" s="98">
        <v>71.41</v>
      </c>
      <c r="L1038" s="98">
        <v>68.19</v>
      </c>
      <c r="M1038" s="98">
        <v>69.41</v>
      </c>
      <c r="N1038" s="518">
        <v>75.78</v>
      </c>
      <c r="O1038" s="19"/>
      <c r="P1038" s="884"/>
      <c r="Q1038" s="19"/>
      <c r="R1038" s="19"/>
      <c r="S1038" s="13"/>
      <c r="T1038" s="13"/>
      <c r="U1038" s="13"/>
      <c r="V1038" s="13"/>
      <c r="W1038" s="13"/>
      <c r="X1038" s="13"/>
      <c r="Y1038" s="13"/>
    </row>
    <row r="1039" spans="1:25" ht="15" customHeight="1" x14ac:dyDescent="0.2">
      <c r="A1039" s="13"/>
      <c r="B1039" s="46"/>
      <c r="C1039" s="568" t="s">
        <v>79</v>
      </c>
      <c r="D1039" s="574" t="s">
        <v>33</v>
      </c>
      <c r="E1039" s="187">
        <v>11.63</v>
      </c>
      <c r="F1039" s="523">
        <v>20.57</v>
      </c>
      <c r="G1039" s="523">
        <v>11.43</v>
      </c>
      <c r="H1039" s="523">
        <v>10.59</v>
      </c>
      <c r="I1039" s="518">
        <v>11.65</v>
      </c>
      <c r="J1039" s="98">
        <v>9.89</v>
      </c>
      <c r="K1039" s="523">
        <v>17.579999999999998</v>
      </c>
      <c r="L1039" s="523">
        <v>10.35</v>
      </c>
      <c r="M1039" s="523">
        <v>9.15</v>
      </c>
      <c r="N1039" s="518">
        <v>9.84</v>
      </c>
      <c r="O1039" s="19"/>
      <c r="P1039" s="884"/>
      <c r="Q1039" s="19"/>
      <c r="R1039" s="19"/>
      <c r="S1039" s="13"/>
      <c r="T1039" s="13"/>
      <c r="U1039" s="13"/>
      <c r="V1039" s="13"/>
      <c r="W1039" s="13"/>
      <c r="X1039" s="13"/>
      <c r="Y1039" s="13"/>
    </row>
    <row r="1040" spans="1:25" ht="15" customHeight="1" x14ac:dyDescent="0.2">
      <c r="A1040" s="13"/>
      <c r="B1040" s="46"/>
      <c r="C1040" s="568" t="s">
        <v>63</v>
      </c>
      <c r="D1040" s="574" t="s">
        <v>33</v>
      </c>
      <c r="E1040" s="187">
        <v>47.74</v>
      </c>
      <c r="F1040" s="98">
        <v>48.38</v>
      </c>
      <c r="G1040" s="98">
        <v>50.64</v>
      </c>
      <c r="H1040" s="98">
        <v>54.95</v>
      </c>
      <c r="I1040" s="518">
        <v>59.92</v>
      </c>
      <c r="J1040" s="98">
        <v>33.71</v>
      </c>
      <c r="K1040" s="98">
        <v>34.17</v>
      </c>
      <c r="L1040" s="98">
        <v>35.76</v>
      </c>
      <c r="M1040" s="98">
        <v>38.81</v>
      </c>
      <c r="N1040" s="518">
        <v>42.32</v>
      </c>
      <c r="O1040" s="19"/>
      <c r="P1040" s="884"/>
      <c r="Q1040" s="19"/>
      <c r="R1040" s="19"/>
      <c r="S1040" s="13"/>
      <c r="T1040" s="13"/>
      <c r="U1040" s="13"/>
      <c r="V1040" s="13"/>
      <c r="W1040" s="13"/>
      <c r="X1040" s="13"/>
      <c r="Y1040" s="13"/>
    </row>
    <row r="1041" spans="1:25" ht="15" customHeight="1" x14ac:dyDescent="0.2">
      <c r="A1041" s="13"/>
      <c r="B1041" s="46"/>
      <c r="C1041" s="568" t="s">
        <v>302</v>
      </c>
      <c r="D1041" s="574" t="s">
        <v>33</v>
      </c>
      <c r="E1041" s="187" t="s">
        <v>112</v>
      </c>
      <c r="F1041" s="98" t="s">
        <v>112</v>
      </c>
      <c r="G1041" s="98" t="s">
        <v>112</v>
      </c>
      <c r="H1041" s="98" t="s">
        <v>1642</v>
      </c>
      <c r="I1041" s="518" t="s">
        <v>2934</v>
      </c>
      <c r="J1041" s="98" t="s">
        <v>112</v>
      </c>
      <c r="K1041" s="98" t="s">
        <v>112</v>
      </c>
      <c r="L1041" s="98" t="s">
        <v>112</v>
      </c>
      <c r="M1041" s="98" t="s">
        <v>2623</v>
      </c>
      <c r="N1041" s="518" t="s">
        <v>2623</v>
      </c>
      <c r="O1041" s="19"/>
      <c r="P1041" s="884"/>
      <c r="Q1041" s="19"/>
      <c r="R1041" s="19"/>
      <c r="S1041" s="13"/>
      <c r="T1041" s="13"/>
      <c r="U1041" s="13"/>
      <c r="V1041" s="13"/>
      <c r="W1041" s="13"/>
      <c r="X1041" s="13"/>
      <c r="Y1041" s="13"/>
    </row>
    <row r="1042" spans="1:25" ht="15" customHeight="1" x14ac:dyDescent="0.2">
      <c r="A1042" s="13"/>
      <c r="B1042" s="46"/>
      <c r="C1042" s="568" t="s">
        <v>73</v>
      </c>
      <c r="D1042" s="574" t="s">
        <v>33</v>
      </c>
      <c r="E1042" s="187">
        <v>9.49</v>
      </c>
      <c r="F1042" s="98">
        <v>8.0299999999999994</v>
      </c>
      <c r="G1042" s="98">
        <v>8.44</v>
      </c>
      <c r="H1042" s="98">
        <v>7.68</v>
      </c>
      <c r="I1042" s="518">
        <v>8.2899999999999991</v>
      </c>
      <c r="J1042" s="98">
        <v>3.97</v>
      </c>
      <c r="K1042" s="98">
        <v>3.08</v>
      </c>
      <c r="L1042" s="98">
        <v>3.22</v>
      </c>
      <c r="M1042" s="98">
        <v>2.92</v>
      </c>
      <c r="N1042" s="518">
        <v>0.04</v>
      </c>
      <c r="O1042" s="19"/>
      <c r="P1042" s="884"/>
      <c r="Q1042" s="19"/>
      <c r="R1042" s="19"/>
      <c r="S1042" s="13"/>
      <c r="T1042" s="13"/>
      <c r="U1042" s="13"/>
      <c r="V1042" s="13"/>
      <c r="W1042" s="13"/>
      <c r="X1042" s="13"/>
      <c r="Y1042" s="13"/>
    </row>
    <row r="1043" spans="1:25" ht="15" customHeight="1" x14ac:dyDescent="0.2">
      <c r="A1043" s="13"/>
      <c r="B1043" s="46"/>
      <c r="C1043" s="568" t="s">
        <v>74</v>
      </c>
      <c r="D1043" s="574" t="s">
        <v>33</v>
      </c>
      <c r="E1043" s="187">
        <v>19.62</v>
      </c>
      <c r="F1043" s="98">
        <v>18.899999999999999</v>
      </c>
      <c r="G1043" s="98">
        <v>19.25</v>
      </c>
      <c r="H1043" s="98">
        <v>17.73</v>
      </c>
      <c r="I1043" s="518">
        <v>18.63</v>
      </c>
      <c r="J1043" s="98">
        <v>7.17</v>
      </c>
      <c r="K1043" s="98">
        <v>7.52</v>
      </c>
      <c r="L1043" s="98">
        <v>7.45</v>
      </c>
      <c r="M1043" s="98">
        <v>6.38</v>
      </c>
      <c r="N1043" s="518">
        <v>7.62</v>
      </c>
      <c r="O1043" s="19"/>
      <c r="P1043" s="884"/>
      <c r="Q1043" s="19"/>
      <c r="R1043" s="19"/>
      <c r="S1043" s="13"/>
      <c r="T1043" s="13"/>
      <c r="U1043" s="13"/>
      <c r="V1043" s="13"/>
      <c r="W1043" s="13"/>
      <c r="X1043" s="13"/>
      <c r="Y1043" s="13"/>
    </row>
    <row r="1044" spans="1:25" ht="15" customHeight="1" x14ac:dyDescent="0.2">
      <c r="A1044" s="13"/>
      <c r="B1044" s="46"/>
      <c r="C1044" s="568" t="s">
        <v>75</v>
      </c>
      <c r="D1044" s="574" t="s">
        <v>33</v>
      </c>
      <c r="E1044" s="187">
        <v>6.07</v>
      </c>
      <c r="F1044" s="98">
        <v>6.51</v>
      </c>
      <c r="G1044" s="98">
        <v>6.86</v>
      </c>
      <c r="H1044" s="98">
        <v>7.07</v>
      </c>
      <c r="I1044" s="518">
        <v>7.9</v>
      </c>
      <c r="J1044" s="98">
        <v>3.32</v>
      </c>
      <c r="K1044" s="98">
        <v>3.54</v>
      </c>
      <c r="L1044" s="98">
        <v>3.89</v>
      </c>
      <c r="M1044" s="98">
        <v>4.04</v>
      </c>
      <c r="N1044" s="518">
        <v>4.51</v>
      </c>
      <c r="O1044" s="19"/>
      <c r="P1044" s="884"/>
      <c r="Q1044" s="19"/>
      <c r="R1044" s="19"/>
      <c r="S1044" s="13"/>
      <c r="T1044" s="13"/>
      <c r="U1044" s="13"/>
      <c r="V1044" s="13"/>
      <c r="W1044" s="13"/>
      <c r="X1044" s="13"/>
      <c r="Y1044" s="13"/>
    </row>
    <row r="1045" spans="1:25" ht="15" customHeight="1" x14ac:dyDescent="0.2">
      <c r="A1045" s="13"/>
      <c r="B1045" s="46"/>
      <c r="C1045" s="568" t="s">
        <v>62</v>
      </c>
      <c r="D1045" s="574" t="s">
        <v>449</v>
      </c>
      <c r="E1045" s="187">
        <v>19.649999999999999</v>
      </c>
      <c r="F1045" s="98">
        <v>18.52</v>
      </c>
      <c r="G1045" s="98">
        <v>18.670000000000002</v>
      </c>
      <c r="H1045" s="98">
        <v>19.22</v>
      </c>
      <c r="I1045" s="518">
        <v>20.2</v>
      </c>
      <c r="J1045" s="98">
        <v>8.7200000000000006</v>
      </c>
      <c r="K1045" s="98">
        <v>8.2200000000000006</v>
      </c>
      <c r="L1045" s="98">
        <v>8.66</v>
      </c>
      <c r="M1045" s="98">
        <v>8.5299999999999994</v>
      </c>
      <c r="N1045" s="518">
        <v>9.42</v>
      </c>
      <c r="O1045" s="19"/>
      <c r="P1045" s="884"/>
      <c r="Q1045" s="19"/>
      <c r="R1045" s="19"/>
      <c r="S1045" s="13"/>
      <c r="T1045" s="13"/>
      <c r="U1045" s="13"/>
      <c r="V1045" s="13"/>
      <c r="W1045" s="13"/>
      <c r="X1045" s="13"/>
      <c r="Y1045" s="13"/>
    </row>
    <row r="1046" spans="1:25" ht="15" customHeight="1" x14ac:dyDescent="0.2">
      <c r="A1046" s="13"/>
      <c r="B1046" s="46"/>
      <c r="C1046" s="2919" t="s">
        <v>83</v>
      </c>
      <c r="D1046" s="2971"/>
      <c r="E1046" s="519">
        <v>207.91</v>
      </c>
      <c r="F1046" s="520">
        <v>213.19</v>
      </c>
      <c r="G1046" s="520">
        <v>209.33000000000004</v>
      </c>
      <c r="H1046" s="520">
        <v>213.51999999999998</v>
      </c>
      <c r="I1046" s="521">
        <f>SUM(I1037:I1045)</f>
        <v>231.69</v>
      </c>
      <c r="J1046" s="520">
        <v>141.32999999999998</v>
      </c>
      <c r="K1046" s="520">
        <v>147.13999999999999</v>
      </c>
      <c r="L1046" s="520">
        <v>139.1</v>
      </c>
      <c r="M1046" s="520">
        <v>140.89000000000001</v>
      </c>
      <c r="N1046" s="521">
        <f>SUM(N1037:N1045)</f>
        <v>151.18999999999997</v>
      </c>
      <c r="O1046" s="19"/>
      <c r="P1046" s="884"/>
      <c r="Q1046" s="19"/>
      <c r="R1046" s="19"/>
      <c r="S1046" s="13"/>
      <c r="T1046" s="13"/>
      <c r="U1046" s="13"/>
      <c r="V1046" s="13"/>
      <c r="W1046" s="13"/>
      <c r="X1046" s="13"/>
      <c r="Y1046" s="13"/>
    </row>
    <row r="1047" spans="1:25" ht="15" customHeight="1" x14ac:dyDescent="0.2">
      <c r="A1047" s="13"/>
      <c r="B1047" s="46"/>
      <c r="C1047" s="568" t="s">
        <v>58</v>
      </c>
      <c r="D1047" s="574" t="s">
        <v>41</v>
      </c>
      <c r="E1047" s="187">
        <v>4.5</v>
      </c>
      <c r="F1047" s="98">
        <v>4.5</v>
      </c>
      <c r="G1047" s="98">
        <v>4.68</v>
      </c>
      <c r="H1047" s="98">
        <v>4.8499999999999996</v>
      </c>
      <c r="I1047" s="518">
        <v>4.79</v>
      </c>
      <c r="J1047" s="98">
        <v>1.88</v>
      </c>
      <c r="K1047" s="98">
        <v>1.89</v>
      </c>
      <c r="L1047" s="98">
        <v>1.96</v>
      </c>
      <c r="M1047" s="98">
        <v>2.0299999999999998</v>
      </c>
      <c r="N1047" s="518">
        <v>2.0099999999999998</v>
      </c>
      <c r="O1047" s="19"/>
      <c r="P1047" s="884"/>
      <c r="Q1047" s="19"/>
      <c r="R1047" s="19"/>
      <c r="S1047" s="13"/>
      <c r="T1047" s="13"/>
      <c r="U1047" s="13"/>
      <c r="V1047" s="13"/>
      <c r="W1047" s="13"/>
      <c r="X1047" s="13"/>
      <c r="Y1047" s="13"/>
    </row>
    <row r="1048" spans="1:25" ht="15" customHeight="1" x14ac:dyDescent="0.2">
      <c r="A1048" s="13"/>
      <c r="B1048" s="46"/>
      <c r="C1048" s="568" t="s">
        <v>32</v>
      </c>
      <c r="D1048" s="574" t="s">
        <v>41</v>
      </c>
      <c r="E1048" s="187">
        <v>94</v>
      </c>
      <c r="F1048" s="98">
        <v>96.37</v>
      </c>
      <c r="G1048" s="98">
        <v>103.98</v>
      </c>
      <c r="H1048" s="98">
        <v>107.62</v>
      </c>
      <c r="I1048" s="518">
        <v>119.3</v>
      </c>
      <c r="J1048" s="98">
        <v>73</v>
      </c>
      <c r="K1048" s="98">
        <v>74.31</v>
      </c>
      <c r="L1048" s="98">
        <v>75.09</v>
      </c>
      <c r="M1048" s="98">
        <v>76.69</v>
      </c>
      <c r="N1048" s="518">
        <v>84.87</v>
      </c>
      <c r="O1048" s="19"/>
      <c r="P1048" s="884"/>
      <c r="Q1048" s="19"/>
      <c r="R1048" s="19"/>
      <c r="S1048" s="13"/>
      <c r="T1048" s="13"/>
      <c r="U1048" s="13"/>
      <c r="V1048" s="13"/>
      <c r="W1048" s="13"/>
      <c r="X1048" s="13"/>
      <c r="Y1048" s="13"/>
    </row>
    <row r="1049" spans="1:25" ht="15" customHeight="1" x14ac:dyDescent="0.2">
      <c r="A1049" s="13"/>
      <c r="B1049" s="46"/>
      <c r="C1049" s="568" t="s">
        <v>79</v>
      </c>
      <c r="D1049" s="574" t="s">
        <v>41</v>
      </c>
      <c r="E1049" s="187">
        <v>12.59</v>
      </c>
      <c r="F1049" s="523">
        <v>13.01</v>
      </c>
      <c r="G1049" s="523">
        <v>10.37</v>
      </c>
      <c r="H1049" s="523">
        <v>10.94</v>
      </c>
      <c r="I1049" s="518">
        <v>13.22</v>
      </c>
      <c r="J1049" s="98">
        <v>11.02</v>
      </c>
      <c r="K1049" s="523">
        <v>11.31</v>
      </c>
      <c r="L1049" s="523">
        <v>9.08</v>
      </c>
      <c r="M1049" s="523">
        <v>9.58</v>
      </c>
      <c r="N1049" s="518">
        <v>11.52</v>
      </c>
      <c r="O1049" s="19"/>
      <c r="P1049" s="884"/>
      <c r="Q1049" s="19"/>
      <c r="R1049" s="19"/>
      <c r="S1049" s="13"/>
      <c r="T1049" s="13"/>
      <c r="U1049" s="13"/>
      <c r="V1049" s="13"/>
      <c r="W1049" s="13"/>
      <c r="X1049" s="13"/>
      <c r="Y1049" s="13"/>
    </row>
    <row r="1050" spans="1:25" ht="15" customHeight="1" x14ac:dyDescent="0.2">
      <c r="A1050" s="13"/>
      <c r="B1050" s="46"/>
      <c r="C1050" s="568" t="s">
        <v>84</v>
      </c>
      <c r="D1050" s="574" t="s">
        <v>41</v>
      </c>
      <c r="E1050" s="187">
        <v>19.940000000000001</v>
      </c>
      <c r="F1050" s="98">
        <v>19.78</v>
      </c>
      <c r="G1050" s="98">
        <v>21.21</v>
      </c>
      <c r="H1050" s="98">
        <v>21.86</v>
      </c>
      <c r="I1050" s="518">
        <v>22.3</v>
      </c>
      <c r="J1050" s="98">
        <v>10.84</v>
      </c>
      <c r="K1050" s="98">
        <v>10.75</v>
      </c>
      <c r="L1050" s="98">
        <v>12.56</v>
      </c>
      <c r="M1050" s="98">
        <v>13.12</v>
      </c>
      <c r="N1050" s="518">
        <v>13.38</v>
      </c>
      <c r="O1050" s="13"/>
      <c r="P1050" s="883"/>
      <c r="Q1050" s="13"/>
      <c r="R1050" s="13"/>
      <c r="S1050" s="13"/>
      <c r="T1050" s="13"/>
      <c r="U1050" s="13"/>
      <c r="V1050" s="13"/>
      <c r="W1050" s="13"/>
      <c r="X1050" s="13"/>
      <c r="Y1050" s="13"/>
    </row>
    <row r="1051" spans="1:25" ht="15" customHeight="1" x14ac:dyDescent="0.2">
      <c r="A1051" s="13"/>
      <c r="B1051" s="46"/>
      <c r="C1051" s="568" t="s">
        <v>302</v>
      </c>
      <c r="D1051" s="574" t="s">
        <v>41</v>
      </c>
      <c r="E1051" s="187">
        <v>3.62</v>
      </c>
      <c r="F1051" s="98">
        <v>3.66</v>
      </c>
      <c r="G1051" s="98">
        <v>3.79</v>
      </c>
      <c r="H1051" s="98">
        <v>3.72</v>
      </c>
      <c r="I1051" s="518">
        <v>3.83</v>
      </c>
      <c r="J1051" s="98">
        <v>1.52</v>
      </c>
      <c r="K1051" s="98">
        <v>1.53</v>
      </c>
      <c r="L1051" s="98">
        <v>1.59</v>
      </c>
      <c r="M1051" s="98">
        <v>1.56</v>
      </c>
      <c r="N1051" s="518">
        <v>1.6</v>
      </c>
      <c r="O1051" s="13"/>
      <c r="P1051" s="883"/>
      <c r="Q1051" s="13"/>
      <c r="R1051" s="13"/>
      <c r="S1051" s="13"/>
      <c r="T1051" s="13"/>
      <c r="U1051" s="13"/>
      <c r="V1051" s="13"/>
      <c r="W1051" s="13"/>
      <c r="X1051" s="13"/>
      <c r="Y1051" s="13"/>
    </row>
    <row r="1052" spans="1:25" ht="15" customHeight="1" x14ac:dyDescent="0.2">
      <c r="A1052" s="13"/>
      <c r="B1052" s="46"/>
      <c r="C1052" s="568" t="s">
        <v>73</v>
      </c>
      <c r="D1052" s="574" t="s">
        <v>41</v>
      </c>
      <c r="E1052" s="187">
        <v>9.2200000000000006</v>
      </c>
      <c r="F1052" s="98">
        <v>8.67</v>
      </c>
      <c r="G1052" s="98">
        <v>9.25</v>
      </c>
      <c r="H1052" s="98">
        <v>8.74</v>
      </c>
      <c r="I1052" s="518">
        <v>8.6300000000000008</v>
      </c>
      <c r="J1052" s="98">
        <v>2.5499999999999998</v>
      </c>
      <c r="K1052" s="98">
        <v>2.14</v>
      </c>
      <c r="L1052" s="98">
        <v>2.38</v>
      </c>
      <c r="M1052" s="98">
        <v>2.08</v>
      </c>
      <c r="N1052" s="518">
        <v>0.06</v>
      </c>
      <c r="O1052" s="13"/>
      <c r="P1052" s="1791"/>
      <c r="Q1052" s="13"/>
      <c r="R1052" s="13"/>
      <c r="S1052" s="13"/>
      <c r="T1052" s="13"/>
      <c r="U1052" s="13"/>
      <c r="V1052" s="13"/>
      <c r="W1052" s="13"/>
      <c r="X1052" s="13"/>
      <c r="Y1052" s="13"/>
    </row>
    <row r="1053" spans="1:25" ht="15" customHeight="1" x14ac:dyDescent="0.2">
      <c r="A1053" s="13"/>
      <c r="B1053" s="46"/>
      <c r="C1053" s="568" t="s">
        <v>74</v>
      </c>
      <c r="D1053" s="574" t="s">
        <v>41</v>
      </c>
      <c r="E1053" s="187">
        <v>24.2</v>
      </c>
      <c r="F1053" s="98">
        <v>24.36</v>
      </c>
      <c r="G1053" s="98">
        <v>27.09</v>
      </c>
      <c r="H1053" s="98">
        <v>27.35</v>
      </c>
      <c r="I1053" s="518">
        <v>30.08</v>
      </c>
      <c r="J1053" s="98">
        <v>10.67</v>
      </c>
      <c r="K1053" s="98">
        <v>10.97</v>
      </c>
      <c r="L1053" s="98">
        <v>11.78</v>
      </c>
      <c r="M1053" s="98">
        <v>11.02</v>
      </c>
      <c r="N1053" s="518">
        <v>12.03</v>
      </c>
      <c r="O1053" s="13"/>
      <c r="P1053" s="883"/>
      <c r="Q1053" s="13"/>
      <c r="R1053" s="13"/>
      <c r="S1053" s="13"/>
      <c r="T1053" s="13"/>
      <c r="U1053" s="13"/>
      <c r="V1053" s="13"/>
      <c r="W1053" s="13"/>
      <c r="X1053" s="13"/>
      <c r="Y1053" s="13"/>
    </row>
    <row r="1054" spans="1:25" ht="15" customHeight="1" x14ac:dyDescent="0.2">
      <c r="A1054" s="13"/>
      <c r="B1054" s="46"/>
      <c r="C1054" s="568" t="s">
        <v>75</v>
      </c>
      <c r="D1054" s="574" t="s">
        <v>41</v>
      </c>
      <c r="E1054" s="187" t="s">
        <v>112</v>
      </c>
      <c r="F1054" s="98" t="s">
        <v>112</v>
      </c>
      <c r="G1054" s="98" t="s">
        <v>112</v>
      </c>
      <c r="H1054" s="98" t="s">
        <v>1642</v>
      </c>
      <c r="I1054" s="518" t="s">
        <v>2934</v>
      </c>
      <c r="J1054" s="98" t="s">
        <v>112</v>
      </c>
      <c r="K1054" s="98" t="s">
        <v>112</v>
      </c>
      <c r="L1054" s="98" t="s">
        <v>112</v>
      </c>
      <c r="M1054" s="98" t="s">
        <v>2623</v>
      </c>
      <c r="N1054" s="518" t="s">
        <v>2623</v>
      </c>
      <c r="O1054" s="13"/>
      <c r="P1054" s="883"/>
      <c r="Q1054" s="13"/>
      <c r="R1054" s="13"/>
      <c r="S1054" s="13"/>
      <c r="T1054" s="13"/>
      <c r="U1054" s="13"/>
      <c r="V1054" s="13"/>
      <c r="W1054" s="13"/>
      <c r="X1054" s="13"/>
      <c r="Y1054" s="13"/>
    </row>
    <row r="1055" spans="1:25" ht="15" customHeight="1" x14ac:dyDescent="0.2">
      <c r="A1055" s="13"/>
      <c r="B1055" s="46"/>
      <c r="C1055" s="568" t="s">
        <v>62</v>
      </c>
      <c r="D1055" s="574" t="s">
        <v>41</v>
      </c>
      <c r="E1055" s="187">
        <v>24.38</v>
      </c>
      <c r="F1055" s="98">
        <v>21.7</v>
      </c>
      <c r="G1055" s="98">
        <v>22.57</v>
      </c>
      <c r="H1055" s="98">
        <v>21.8</v>
      </c>
      <c r="I1055" s="518">
        <v>23.51</v>
      </c>
      <c r="J1055" s="98">
        <v>13.86</v>
      </c>
      <c r="K1055" s="98">
        <v>12.34</v>
      </c>
      <c r="L1055" s="98">
        <v>13.78</v>
      </c>
      <c r="M1055" s="98">
        <v>13.46</v>
      </c>
      <c r="N1055" s="518">
        <v>14.71</v>
      </c>
      <c r="O1055" s="13"/>
      <c r="P1055" s="1791"/>
      <c r="Q1055" s="13"/>
      <c r="R1055" s="13"/>
      <c r="S1055" s="13"/>
      <c r="T1055" s="13"/>
      <c r="U1055" s="13"/>
      <c r="V1055" s="13"/>
      <c r="W1055" s="13"/>
      <c r="X1055" s="13"/>
      <c r="Y1055" s="13"/>
    </row>
    <row r="1056" spans="1:25" ht="15" customHeight="1" x14ac:dyDescent="0.2">
      <c r="A1056" s="13"/>
      <c r="B1056" s="46"/>
      <c r="C1056" s="2919" t="s">
        <v>85</v>
      </c>
      <c r="D1056" s="2971"/>
      <c r="E1056" s="519">
        <v>192.45</v>
      </c>
      <c r="F1056" s="520">
        <v>192.05</v>
      </c>
      <c r="G1056" s="520">
        <v>202.94</v>
      </c>
      <c r="H1056" s="520">
        <v>206.88</v>
      </c>
      <c r="I1056" s="521">
        <f>SUM(I1047:I1055)</f>
        <v>225.66000000000003</v>
      </c>
      <c r="J1056" s="520">
        <v>125.33999999999999</v>
      </c>
      <c r="K1056" s="520">
        <v>125.24000000000001</v>
      </c>
      <c r="L1056" s="520">
        <v>128.22</v>
      </c>
      <c r="M1056" s="520">
        <v>129.54</v>
      </c>
      <c r="N1056" s="521">
        <f>SUM(N1047:N1055)</f>
        <v>140.18</v>
      </c>
      <c r="O1056" s="13"/>
      <c r="P1056" s="883"/>
      <c r="Q1056" s="13"/>
      <c r="R1056" s="13"/>
      <c r="S1056" s="13"/>
      <c r="T1056" s="13"/>
      <c r="U1056" s="13"/>
      <c r="V1056" s="13"/>
      <c r="W1056" s="13"/>
      <c r="X1056" s="13"/>
      <c r="Y1056" s="13"/>
    </row>
    <row r="1057" spans="1:25" ht="15" customHeight="1" x14ac:dyDescent="0.2">
      <c r="A1057" s="13"/>
      <c r="B1057" s="46"/>
      <c r="C1057" s="568" t="s">
        <v>58</v>
      </c>
      <c r="D1057" s="574" t="s">
        <v>55</v>
      </c>
      <c r="E1057" s="187">
        <v>43.55</v>
      </c>
      <c r="F1057" s="98">
        <v>44.91</v>
      </c>
      <c r="G1057" s="98">
        <v>47.99</v>
      </c>
      <c r="H1057" s="98">
        <v>54.7</v>
      </c>
      <c r="I1057" s="518">
        <v>56.63</v>
      </c>
      <c r="J1057" s="98">
        <v>34.56</v>
      </c>
      <c r="K1057" s="98">
        <v>35.65</v>
      </c>
      <c r="L1057" s="98">
        <v>38.090000000000003</v>
      </c>
      <c r="M1057" s="98">
        <v>43.4</v>
      </c>
      <c r="N1057" s="518">
        <v>43.83</v>
      </c>
      <c r="O1057" s="13"/>
      <c r="P1057" s="1791"/>
      <c r="Q1057" s="13"/>
      <c r="R1057" s="13"/>
      <c r="S1057" s="13"/>
      <c r="T1057" s="13"/>
      <c r="U1057" s="13"/>
      <c r="V1057" s="13"/>
      <c r="W1057" s="13"/>
      <c r="X1057" s="13"/>
      <c r="Y1057" s="13"/>
    </row>
    <row r="1058" spans="1:25" ht="15" customHeight="1" x14ac:dyDescent="0.2">
      <c r="A1058" s="13"/>
      <c r="B1058" s="46"/>
      <c r="C1058" s="568" t="s">
        <v>32</v>
      </c>
      <c r="D1058" s="574" t="s">
        <v>55</v>
      </c>
      <c r="E1058" s="187">
        <v>75</v>
      </c>
      <c r="F1058" s="98">
        <v>76.209999999999994</v>
      </c>
      <c r="G1058" s="98">
        <v>79.459999999999994</v>
      </c>
      <c r="H1058" s="98">
        <v>76.94</v>
      </c>
      <c r="I1058" s="518">
        <v>84.14</v>
      </c>
      <c r="J1058" s="98">
        <v>60</v>
      </c>
      <c r="K1058" s="98">
        <v>61.37</v>
      </c>
      <c r="L1058" s="98">
        <v>60.65</v>
      </c>
      <c r="M1058" s="98">
        <v>59.01</v>
      </c>
      <c r="N1058" s="518">
        <v>63.89</v>
      </c>
      <c r="O1058" s="13"/>
      <c r="P1058" s="883"/>
      <c r="Q1058" s="13"/>
      <c r="R1058" s="13"/>
      <c r="S1058" s="13"/>
      <c r="T1058" s="13"/>
      <c r="U1058" s="13"/>
      <c r="V1058" s="13"/>
      <c r="W1058" s="13"/>
      <c r="X1058" s="13"/>
      <c r="Y1058" s="13"/>
    </row>
    <row r="1059" spans="1:25" ht="15" customHeight="1" x14ac:dyDescent="0.2">
      <c r="A1059" s="13"/>
      <c r="B1059" s="46"/>
      <c r="C1059" s="568" t="s">
        <v>79</v>
      </c>
      <c r="D1059" s="574" t="s">
        <v>55</v>
      </c>
      <c r="E1059" s="187">
        <v>11.44</v>
      </c>
      <c r="F1059" s="523">
        <v>12.29</v>
      </c>
      <c r="G1059" s="523">
        <v>10.85</v>
      </c>
      <c r="H1059" s="523">
        <v>12.62</v>
      </c>
      <c r="I1059" s="518">
        <v>12.96</v>
      </c>
      <c r="J1059" s="98">
        <v>10.08</v>
      </c>
      <c r="K1059" s="523">
        <v>10.8</v>
      </c>
      <c r="L1059" s="523">
        <v>9.6</v>
      </c>
      <c r="M1059" s="523">
        <v>11.16</v>
      </c>
      <c r="N1059" s="518">
        <v>11.33</v>
      </c>
      <c r="O1059" s="13"/>
      <c r="P1059" s="883"/>
      <c r="Q1059" s="13"/>
      <c r="R1059" s="13"/>
      <c r="S1059" s="13"/>
      <c r="T1059" s="13"/>
      <c r="U1059" s="13"/>
      <c r="V1059" s="13"/>
      <c r="W1059" s="13"/>
      <c r="X1059" s="13"/>
      <c r="Y1059" s="13"/>
    </row>
    <row r="1060" spans="1:25" ht="15" customHeight="1" x14ac:dyDescent="0.2">
      <c r="A1060" s="13"/>
      <c r="B1060" s="46"/>
      <c r="C1060" s="568" t="s">
        <v>63</v>
      </c>
      <c r="D1060" s="574" t="s">
        <v>55</v>
      </c>
      <c r="E1060" s="187">
        <v>2.48</v>
      </c>
      <c r="F1060" s="98">
        <v>2.57</v>
      </c>
      <c r="G1060" s="98">
        <v>1.93</v>
      </c>
      <c r="H1060" s="98">
        <v>2.48</v>
      </c>
      <c r="I1060" s="518">
        <v>5.22</v>
      </c>
      <c r="J1060" s="98">
        <v>1.35</v>
      </c>
      <c r="K1060" s="98">
        <v>1.4</v>
      </c>
      <c r="L1060" s="98">
        <v>1.08</v>
      </c>
      <c r="M1060" s="98">
        <v>1.39</v>
      </c>
      <c r="N1060" s="518">
        <v>3.08</v>
      </c>
      <c r="O1060" s="13"/>
      <c r="P1060" s="883"/>
      <c r="Q1060" s="13"/>
      <c r="R1060" s="13"/>
      <c r="S1060" s="13"/>
      <c r="T1060" s="13"/>
      <c r="U1060" s="13"/>
      <c r="V1060" s="13"/>
      <c r="W1060" s="13"/>
      <c r="X1060" s="13"/>
      <c r="Y1060" s="13"/>
    </row>
    <row r="1061" spans="1:25" ht="15" customHeight="1" x14ac:dyDescent="0.2">
      <c r="A1061" s="13"/>
      <c r="B1061" s="46"/>
      <c r="C1061" s="568" t="s">
        <v>302</v>
      </c>
      <c r="D1061" s="574" t="s">
        <v>55</v>
      </c>
      <c r="E1061" s="187">
        <v>2.57</v>
      </c>
      <c r="F1061" s="98">
        <v>2.97</v>
      </c>
      <c r="G1061" s="98">
        <v>3.29</v>
      </c>
      <c r="H1061" s="98">
        <v>3.38</v>
      </c>
      <c r="I1061" s="518">
        <v>3.8</v>
      </c>
      <c r="J1061" s="98">
        <v>1.01</v>
      </c>
      <c r="K1061" s="98">
        <v>1.17</v>
      </c>
      <c r="L1061" s="98">
        <v>1.3</v>
      </c>
      <c r="M1061" s="98">
        <v>1.33</v>
      </c>
      <c r="N1061" s="518">
        <v>1.5</v>
      </c>
      <c r="O1061" s="13"/>
      <c r="P1061" s="883"/>
      <c r="Q1061" s="13"/>
      <c r="R1061" s="13"/>
      <c r="S1061" s="13"/>
      <c r="T1061" s="13"/>
      <c r="U1061" s="13"/>
      <c r="V1061" s="13"/>
      <c r="W1061" s="13"/>
      <c r="X1061" s="13"/>
      <c r="Y1061" s="13"/>
    </row>
    <row r="1062" spans="1:25" ht="15" customHeight="1" x14ac:dyDescent="0.2">
      <c r="A1062" s="13"/>
      <c r="B1062" s="46"/>
      <c r="C1062" s="568" t="s">
        <v>73</v>
      </c>
      <c r="D1062" s="574" t="s">
        <v>55</v>
      </c>
      <c r="E1062" s="187">
        <v>11.59</v>
      </c>
      <c r="F1062" s="98">
        <v>11.15</v>
      </c>
      <c r="G1062" s="98">
        <v>11.45</v>
      </c>
      <c r="H1062" s="98">
        <v>10.86</v>
      </c>
      <c r="I1062" s="518">
        <v>10.69</v>
      </c>
      <c r="J1062" s="98">
        <v>4.59</v>
      </c>
      <c r="K1062" s="98">
        <v>4.13</v>
      </c>
      <c r="L1062" s="98">
        <v>4.26</v>
      </c>
      <c r="M1062" s="98">
        <v>4.05</v>
      </c>
      <c r="N1062" s="518">
        <v>2.58</v>
      </c>
      <c r="O1062" s="13"/>
      <c r="P1062" s="883"/>
      <c r="Q1062" s="13"/>
      <c r="R1062" s="13"/>
      <c r="S1062" s="13"/>
      <c r="T1062" s="13"/>
      <c r="U1062" s="13"/>
      <c r="V1062" s="13"/>
      <c r="W1062" s="13"/>
      <c r="X1062" s="13"/>
      <c r="Y1062" s="13"/>
    </row>
    <row r="1063" spans="1:25" ht="15" customHeight="1" x14ac:dyDescent="0.2">
      <c r="A1063" s="13"/>
      <c r="B1063" s="46"/>
      <c r="C1063" s="568" t="s">
        <v>74</v>
      </c>
      <c r="D1063" s="574" t="s">
        <v>55</v>
      </c>
      <c r="E1063" s="187">
        <v>14.46</v>
      </c>
      <c r="F1063" s="98">
        <v>14.2</v>
      </c>
      <c r="G1063" s="98">
        <v>14.48</v>
      </c>
      <c r="H1063" s="98">
        <v>13.69</v>
      </c>
      <c r="I1063" s="518">
        <v>16.05</v>
      </c>
      <c r="J1063" s="98">
        <v>6.68</v>
      </c>
      <c r="K1063" s="98">
        <v>5.92</v>
      </c>
      <c r="L1063" s="98">
        <v>5.73</v>
      </c>
      <c r="M1063" s="98">
        <v>5.12</v>
      </c>
      <c r="N1063" s="518">
        <v>7.33</v>
      </c>
      <c r="O1063" s="13"/>
      <c r="P1063" s="883"/>
      <c r="Q1063" s="13"/>
      <c r="R1063" s="13"/>
      <c r="S1063" s="13"/>
      <c r="T1063" s="13"/>
      <c r="U1063" s="13"/>
      <c r="V1063" s="13"/>
      <c r="W1063" s="13"/>
      <c r="X1063" s="13"/>
      <c r="Y1063" s="13"/>
    </row>
    <row r="1064" spans="1:25" ht="15" customHeight="1" x14ac:dyDescent="0.2">
      <c r="A1064" s="13"/>
      <c r="B1064" s="46"/>
      <c r="C1064" s="568" t="s">
        <v>75</v>
      </c>
      <c r="D1064" s="574" t="s">
        <v>55</v>
      </c>
      <c r="E1064" s="187" t="s">
        <v>112</v>
      </c>
      <c r="F1064" s="98" t="s">
        <v>112</v>
      </c>
      <c r="G1064" s="98" t="s">
        <v>112</v>
      </c>
      <c r="H1064" s="98" t="s">
        <v>1642</v>
      </c>
      <c r="I1064" s="518" t="s">
        <v>2934</v>
      </c>
      <c r="J1064" s="98" t="s">
        <v>112</v>
      </c>
      <c r="K1064" s="98" t="s">
        <v>112</v>
      </c>
      <c r="L1064" s="98" t="s">
        <v>112</v>
      </c>
      <c r="M1064" s="98" t="s">
        <v>2623</v>
      </c>
      <c r="N1064" s="518" t="s">
        <v>2623</v>
      </c>
      <c r="O1064" s="13"/>
      <c r="P1064" s="883"/>
      <c r="Q1064" s="13"/>
      <c r="R1064" s="13"/>
      <c r="S1064" s="13"/>
      <c r="T1064" s="13"/>
      <c r="U1064" s="13"/>
      <c r="V1064" s="13"/>
      <c r="W1064" s="13"/>
      <c r="X1064" s="13"/>
      <c r="Y1064" s="13"/>
    </row>
    <row r="1065" spans="1:25" ht="15" customHeight="1" x14ac:dyDescent="0.2">
      <c r="A1065" s="13"/>
      <c r="B1065" s="46"/>
      <c r="C1065" s="568" t="s">
        <v>62</v>
      </c>
      <c r="D1065" s="574" t="s">
        <v>55</v>
      </c>
      <c r="E1065" s="187">
        <v>40.98</v>
      </c>
      <c r="F1065" s="98">
        <v>41.41</v>
      </c>
      <c r="G1065" s="98">
        <v>43.23</v>
      </c>
      <c r="H1065" s="98">
        <v>45.38</v>
      </c>
      <c r="I1065" s="518">
        <v>48.08</v>
      </c>
      <c r="J1065" s="98">
        <v>27.91</v>
      </c>
      <c r="K1065" s="98">
        <v>28.21</v>
      </c>
      <c r="L1065" s="98">
        <v>29.45</v>
      </c>
      <c r="M1065" s="98">
        <v>30.91</v>
      </c>
      <c r="N1065" s="518">
        <v>32.75</v>
      </c>
      <c r="O1065" s="13"/>
      <c r="P1065" s="1791"/>
      <c r="Q1065" s="13"/>
      <c r="R1065" s="13"/>
      <c r="S1065" s="13"/>
      <c r="T1065" s="13"/>
      <c r="U1065" s="13"/>
      <c r="V1065" s="13"/>
      <c r="W1065" s="13"/>
      <c r="X1065" s="13"/>
      <c r="Y1065" s="13"/>
    </row>
    <row r="1066" spans="1:25" ht="15" customHeight="1" thickBot="1" x14ac:dyDescent="0.25">
      <c r="A1066" s="13"/>
      <c r="B1066" s="46"/>
      <c r="C1066" s="2968" t="s">
        <v>86</v>
      </c>
      <c r="D1066" s="2969"/>
      <c r="E1066" s="534">
        <v>202.07</v>
      </c>
      <c r="F1066" s="547">
        <v>205.70999999999998</v>
      </c>
      <c r="G1066" s="547">
        <v>212.67999999999995</v>
      </c>
      <c r="H1066" s="547">
        <v>220.04999999999995</v>
      </c>
      <c r="I1066" s="530">
        <f>SUM(I1057:I1065)</f>
        <v>237.57000000000005</v>
      </c>
      <c r="J1066" s="529">
        <v>146.18</v>
      </c>
      <c r="K1066" s="529">
        <v>148.65</v>
      </c>
      <c r="L1066" s="547">
        <v>150.16</v>
      </c>
      <c r="M1066" s="547">
        <v>156.37</v>
      </c>
      <c r="N1066" s="530">
        <f>SUM(N1057:N1065)</f>
        <v>166.29</v>
      </c>
      <c r="O1066" s="13"/>
      <c r="P1066" s="883"/>
      <c r="Q1066" s="13"/>
      <c r="R1066" s="13"/>
      <c r="S1066" s="13"/>
      <c r="T1066" s="13"/>
      <c r="U1066" s="13"/>
      <c r="V1066" s="13"/>
      <c r="W1066" s="13"/>
      <c r="X1066" s="13"/>
      <c r="Y1066" s="13"/>
    </row>
    <row r="1067" spans="1:25" x14ac:dyDescent="0.2">
      <c r="A1067" s="13"/>
      <c r="B1067" s="1868"/>
      <c r="C1067" s="543"/>
      <c r="D1067" s="543"/>
      <c r="E1067" s="543"/>
      <c r="F1067" s="543"/>
      <c r="G1067" s="543"/>
      <c r="H1067" s="543"/>
      <c r="I1067" s="543"/>
      <c r="J1067" s="543"/>
      <c r="K1067" s="543"/>
      <c r="L1067" s="543"/>
      <c r="M1067" s="543"/>
      <c r="N1067" s="543"/>
      <c r="O1067" s="543"/>
      <c r="P1067" s="883"/>
      <c r="Q1067" s="13"/>
      <c r="R1067" s="13"/>
      <c r="S1067" s="13"/>
      <c r="T1067" s="13"/>
      <c r="U1067" s="13"/>
      <c r="V1067" s="13"/>
      <c r="W1067" s="13"/>
      <c r="X1067" s="13"/>
    </row>
    <row r="1068" spans="1:25" x14ac:dyDescent="0.2">
      <c r="A1068" s="13"/>
      <c r="B1068" s="1868"/>
      <c r="C1068" s="543"/>
      <c r="D1068" s="543"/>
      <c r="E1068" s="543"/>
      <c r="F1068" s="543"/>
      <c r="G1068" s="543"/>
      <c r="H1068" s="543"/>
      <c r="I1068" s="543"/>
      <c r="J1068" s="543"/>
      <c r="K1068" s="543"/>
      <c r="L1068" s="543"/>
      <c r="M1068" s="543"/>
      <c r="N1068" s="543"/>
      <c r="O1068" s="543"/>
      <c r="P1068" s="883"/>
      <c r="Q1068" s="13"/>
      <c r="R1068" s="13"/>
      <c r="S1068" s="13"/>
      <c r="T1068" s="13"/>
      <c r="U1068" s="13"/>
      <c r="V1068" s="13"/>
      <c r="W1068" s="13"/>
      <c r="X1068" s="13"/>
      <c r="Y1068" s="13"/>
    </row>
    <row r="1069" spans="1:25" ht="16" thickBot="1" x14ac:dyDescent="0.25">
      <c r="A1069" s="13"/>
      <c r="B1069" s="1904"/>
      <c r="C1069" s="1905"/>
      <c r="D1069" s="1905"/>
      <c r="E1069" s="1905"/>
      <c r="F1069" s="1905"/>
      <c r="G1069" s="1905"/>
      <c r="H1069" s="1905"/>
      <c r="I1069" s="1905"/>
      <c r="J1069" s="1905"/>
      <c r="K1069" s="1905"/>
      <c r="L1069" s="1905"/>
      <c r="M1069" s="1905"/>
      <c r="N1069" s="1905"/>
      <c r="O1069" s="1905"/>
      <c r="P1069" s="1917"/>
      <c r="Q1069" s="13"/>
      <c r="R1069" s="13"/>
      <c r="S1069" s="13"/>
      <c r="T1069" s="13"/>
      <c r="U1069" s="13"/>
      <c r="V1069" s="13"/>
      <c r="W1069" s="13"/>
      <c r="X1069" s="13"/>
      <c r="Y1069" s="13"/>
    </row>
    <row r="1070" spans="1:25" ht="16" thickTop="1" x14ac:dyDescent="0.2">
      <c r="A1070" s="13"/>
      <c r="B1070" s="1901"/>
      <c r="C1070" s="1902"/>
      <c r="D1070" s="1902"/>
      <c r="E1070" s="1902"/>
      <c r="F1070" s="1902"/>
      <c r="G1070" s="1902"/>
      <c r="H1070" s="1902"/>
      <c r="I1070" s="1902"/>
      <c r="J1070" s="1902"/>
      <c r="K1070" s="1902"/>
      <c r="L1070" s="1902"/>
      <c r="M1070" s="1902"/>
      <c r="N1070" s="1902"/>
      <c r="O1070" s="1902"/>
      <c r="P1070" s="883"/>
      <c r="Q1070" s="13"/>
      <c r="R1070" s="13"/>
      <c r="S1070" s="13"/>
      <c r="T1070" s="13"/>
      <c r="U1070" s="13"/>
      <c r="V1070" s="13"/>
      <c r="W1070" s="13"/>
      <c r="X1070" s="13"/>
      <c r="Y1070" s="13"/>
    </row>
    <row r="1071" spans="1:25" x14ac:dyDescent="0.2">
      <c r="A1071" s="13"/>
      <c r="B1071" s="1868"/>
      <c r="C1071" s="543"/>
      <c r="D1071" s="543"/>
      <c r="E1071" s="543"/>
      <c r="F1071" s="543"/>
      <c r="G1071" s="543"/>
      <c r="H1071" s="543"/>
      <c r="I1071" s="543"/>
      <c r="J1071" s="543"/>
      <c r="K1071" s="543"/>
      <c r="L1071" s="543"/>
      <c r="M1071" s="543"/>
      <c r="N1071" s="543"/>
      <c r="O1071" s="543"/>
      <c r="P1071" s="883"/>
      <c r="Q1071" s="13"/>
      <c r="R1071" s="13"/>
      <c r="S1071" s="13"/>
      <c r="T1071" s="13"/>
      <c r="U1071" s="13"/>
      <c r="V1071" s="13"/>
      <c r="W1071" s="13"/>
      <c r="X1071" s="13"/>
      <c r="Y1071" s="13"/>
    </row>
    <row r="1072" spans="1:25" x14ac:dyDescent="0.2">
      <c r="A1072" s="13"/>
      <c r="B1072" s="1868"/>
      <c r="C1072" s="543"/>
      <c r="D1072" s="543"/>
      <c r="E1072" s="543"/>
      <c r="F1072" s="543"/>
      <c r="G1072" s="543"/>
      <c r="H1072" s="543"/>
      <c r="I1072" s="543"/>
      <c r="J1072" s="543"/>
      <c r="K1072" s="543"/>
      <c r="L1072" s="543"/>
      <c r="M1072" s="543"/>
      <c r="N1072" s="543"/>
      <c r="O1072" s="543"/>
      <c r="P1072" s="883"/>
      <c r="Q1072" s="13"/>
      <c r="R1072" s="13"/>
      <c r="S1072" s="13"/>
      <c r="T1072" s="13"/>
      <c r="U1072" s="13"/>
      <c r="V1072" s="13"/>
      <c r="W1072" s="13"/>
      <c r="X1072" s="13"/>
      <c r="Y1072" s="13"/>
    </row>
    <row r="1073" spans="1:26" x14ac:dyDescent="0.2">
      <c r="A1073" s="13"/>
      <c r="B1073" s="1868"/>
      <c r="C1073" s="543"/>
      <c r="D1073" s="543"/>
      <c r="E1073" s="543"/>
      <c r="F1073" s="543"/>
      <c r="G1073" s="543"/>
      <c r="H1073" s="543"/>
      <c r="I1073" s="543"/>
      <c r="J1073" s="543"/>
      <c r="K1073" s="543"/>
      <c r="L1073" s="543"/>
      <c r="M1073" s="543"/>
      <c r="N1073" s="543"/>
      <c r="O1073" s="543"/>
      <c r="P1073" s="883"/>
      <c r="Q1073" s="13"/>
      <c r="R1073" s="13"/>
      <c r="S1073" s="13"/>
      <c r="T1073" s="13"/>
      <c r="U1073" s="13"/>
      <c r="V1073" s="13"/>
      <c r="W1073" s="13"/>
      <c r="X1073" s="13"/>
      <c r="Y1073" s="13"/>
    </row>
    <row r="1074" spans="1:26" ht="20" thickBot="1" x14ac:dyDescent="0.25">
      <c r="A1074" s="13"/>
      <c r="B1074" s="1868"/>
      <c r="C1074" s="543"/>
      <c r="D1074" s="543"/>
      <c r="E1074" s="543"/>
      <c r="F1074" s="543"/>
      <c r="G1074" s="544" t="s">
        <v>285</v>
      </c>
      <c r="H1074" s="543"/>
      <c r="I1074" s="543"/>
      <c r="J1074" s="543"/>
      <c r="K1074" s="543"/>
      <c r="L1074" s="543"/>
      <c r="M1074" s="543"/>
      <c r="N1074" s="543"/>
      <c r="O1074" s="543"/>
      <c r="P1074" s="883"/>
      <c r="Q1074" s="13"/>
      <c r="R1074" s="13"/>
      <c r="S1074" s="13"/>
      <c r="T1074" s="13"/>
      <c r="U1074" s="13"/>
      <c r="V1074" s="13"/>
      <c r="W1074" s="13"/>
      <c r="X1074" s="13"/>
      <c r="Y1074" s="13"/>
    </row>
    <row r="1075" spans="1:26" ht="15.75" customHeight="1" x14ac:dyDescent="0.2">
      <c r="A1075" s="13"/>
      <c r="B1075" s="1868"/>
      <c r="C1075" s="2983" t="s">
        <v>61</v>
      </c>
      <c r="D1075" s="2985" t="s">
        <v>31</v>
      </c>
      <c r="E1075" s="2914" t="s">
        <v>341</v>
      </c>
      <c r="F1075" s="2914"/>
      <c r="G1075" s="2914"/>
      <c r="H1075" s="2914"/>
      <c r="I1075" s="2915"/>
      <c r="J1075" s="2913" t="s">
        <v>342</v>
      </c>
      <c r="K1075" s="2914"/>
      <c r="L1075" s="2914"/>
      <c r="M1075" s="2914"/>
      <c r="N1075" s="2915"/>
      <c r="O1075" s="13"/>
      <c r="P1075" s="883"/>
      <c r="Q1075" s="13"/>
      <c r="R1075" s="13"/>
      <c r="S1075" s="13"/>
      <c r="T1075" s="13"/>
      <c r="U1075" s="13"/>
      <c r="V1075" s="13"/>
      <c r="W1075" s="13"/>
      <c r="X1075" s="13"/>
    </row>
    <row r="1076" spans="1:26" x14ac:dyDescent="0.2">
      <c r="A1076" s="13"/>
      <c r="B1076" s="1868"/>
      <c r="C1076" s="2984"/>
      <c r="D1076" s="2986"/>
      <c r="E1076" s="516" t="s">
        <v>1713</v>
      </c>
      <c r="F1076" s="512" t="s">
        <v>1910</v>
      </c>
      <c r="G1076" s="512" t="s">
        <v>1999</v>
      </c>
      <c r="H1076" s="512" t="s">
        <v>2621</v>
      </c>
      <c r="I1076" s="513" t="str">
        <f>I673</f>
        <v>Jun 15</v>
      </c>
      <c r="J1076" s="512" t="s">
        <v>1713</v>
      </c>
      <c r="K1076" s="512" t="s">
        <v>1910</v>
      </c>
      <c r="L1076" s="512" t="s">
        <v>1999</v>
      </c>
      <c r="M1076" s="512" t="s">
        <v>2621</v>
      </c>
      <c r="N1076" s="513" t="str">
        <f>I673</f>
        <v>Jun 15</v>
      </c>
      <c r="O1076" s="543"/>
      <c r="P1076" s="1791"/>
      <c r="Q1076" s="13"/>
      <c r="R1076" s="13"/>
      <c r="S1076" s="13"/>
      <c r="T1076" s="13"/>
      <c r="U1076" s="13"/>
      <c r="V1076" s="13"/>
      <c r="W1076" s="13"/>
      <c r="X1076" s="13"/>
      <c r="Y1076" s="13"/>
      <c r="Z1076" s="13"/>
    </row>
    <row r="1077" spans="1:26" ht="15" customHeight="1" x14ac:dyDescent="0.2">
      <c r="A1077" s="13"/>
      <c r="B1077" s="1868"/>
      <c r="C1077" s="568" t="s">
        <v>58</v>
      </c>
      <c r="D1077" s="574" t="s">
        <v>42</v>
      </c>
      <c r="E1077" s="187" t="s">
        <v>112</v>
      </c>
      <c r="F1077" s="98" t="s">
        <v>112</v>
      </c>
      <c r="G1077" s="98" t="s">
        <v>112</v>
      </c>
      <c r="H1077" s="98">
        <v>0.2</v>
      </c>
      <c r="I1077" s="518">
        <v>0.05</v>
      </c>
      <c r="J1077" s="98" t="s">
        <v>112</v>
      </c>
      <c r="K1077" s="98" t="s">
        <v>112</v>
      </c>
      <c r="L1077" s="98" t="s">
        <v>112</v>
      </c>
      <c r="M1077" s="98">
        <v>0.08</v>
      </c>
      <c r="N1077" s="518">
        <v>0.02</v>
      </c>
      <c r="O1077" s="587"/>
      <c r="P1077" s="884"/>
      <c r="Q1077" s="19"/>
      <c r="R1077" s="19"/>
      <c r="S1077" s="19"/>
      <c r="T1077" s="13"/>
      <c r="U1077" s="13"/>
      <c r="V1077" s="13"/>
      <c r="W1077" s="13"/>
      <c r="X1077" s="13"/>
      <c r="Y1077" s="13"/>
      <c r="Z1077" s="13"/>
    </row>
    <row r="1078" spans="1:26" ht="15" customHeight="1" x14ac:dyDescent="0.2">
      <c r="A1078" s="13"/>
      <c r="B1078" s="1868"/>
      <c r="C1078" s="568" t="s">
        <v>32</v>
      </c>
      <c r="D1078" s="574" t="s">
        <v>42</v>
      </c>
      <c r="E1078" s="187">
        <v>16</v>
      </c>
      <c r="F1078" s="98">
        <v>15.33</v>
      </c>
      <c r="G1078" s="98">
        <v>15.34</v>
      </c>
      <c r="H1078" s="98">
        <v>14.83</v>
      </c>
      <c r="I1078" s="518">
        <v>15.75</v>
      </c>
      <c r="J1078" s="98">
        <v>9</v>
      </c>
      <c r="K1078" s="98">
        <v>8.44</v>
      </c>
      <c r="L1078" s="98">
        <v>9.18</v>
      </c>
      <c r="M1078" s="98">
        <v>9</v>
      </c>
      <c r="N1078" s="518">
        <v>9.5399999999999991</v>
      </c>
      <c r="O1078" s="587"/>
      <c r="P1078" s="884"/>
      <c r="Q1078" s="19"/>
      <c r="R1078" s="19"/>
      <c r="S1078" s="19"/>
      <c r="T1078" s="13"/>
      <c r="U1078" s="13"/>
      <c r="V1078" s="13"/>
      <c r="W1078" s="13"/>
      <c r="X1078" s="13"/>
      <c r="Y1078" s="13"/>
      <c r="Z1078" s="13"/>
    </row>
    <row r="1079" spans="1:26" ht="15" customHeight="1" x14ac:dyDescent="0.2">
      <c r="A1079" s="13"/>
      <c r="B1079" s="46"/>
      <c r="C1079" s="568" t="s">
        <v>79</v>
      </c>
      <c r="D1079" s="574" t="s">
        <v>42</v>
      </c>
      <c r="E1079" s="187">
        <v>16.329999999999998</v>
      </c>
      <c r="F1079" s="523">
        <v>18.739999999999998</v>
      </c>
      <c r="G1079" s="523">
        <v>18</v>
      </c>
      <c r="H1079" s="523">
        <v>17.61</v>
      </c>
      <c r="I1079" s="518">
        <v>17.05</v>
      </c>
      <c r="J1079" s="98">
        <v>13.84</v>
      </c>
      <c r="K1079" s="523">
        <v>15.8</v>
      </c>
      <c r="L1079" s="523">
        <v>15.27</v>
      </c>
      <c r="M1079" s="523">
        <v>14.97</v>
      </c>
      <c r="N1079" s="518">
        <v>14.33</v>
      </c>
      <c r="O1079" s="587"/>
      <c r="P1079" s="884"/>
      <c r="Q1079" s="19"/>
      <c r="R1079" s="19"/>
      <c r="S1079" s="19"/>
      <c r="T1079" s="13"/>
      <c r="U1079" s="13"/>
      <c r="V1079" s="13"/>
      <c r="W1079" s="13"/>
      <c r="X1079" s="13"/>
      <c r="Y1079" s="13"/>
      <c r="Z1079" s="13"/>
    </row>
    <row r="1080" spans="1:26" ht="15" customHeight="1" x14ac:dyDescent="0.2">
      <c r="A1080" s="13"/>
      <c r="B1080" s="46"/>
      <c r="C1080" s="568" t="s">
        <v>63</v>
      </c>
      <c r="D1080" s="574" t="s">
        <v>42</v>
      </c>
      <c r="E1080" s="187">
        <v>48.14</v>
      </c>
      <c r="F1080" s="98">
        <v>51.36</v>
      </c>
      <c r="G1080" s="98">
        <v>55.51</v>
      </c>
      <c r="H1080" s="98">
        <v>59.07</v>
      </c>
      <c r="I1080" s="518">
        <v>64.66</v>
      </c>
      <c r="J1080" s="98">
        <v>33.4</v>
      </c>
      <c r="K1080" s="98">
        <v>35.630000000000003</v>
      </c>
      <c r="L1080" s="98">
        <v>38.51</v>
      </c>
      <c r="M1080" s="98">
        <v>40.98</v>
      </c>
      <c r="N1080" s="518">
        <v>44.86</v>
      </c>
      <c r="O1080" s="587"/>
      <c r="P1080" s="884"/>
      <c r="Q1080" s="19"/>
      <c r="R1080" s="19"/>
      <c r="S1080" s="19"/>
      <c r="T1080" s="13"/>
      <c r="U1080" s="13"/>
      <c r="V1080" s="13"/>
      <c r="W1080" s="13"/>
      <c r="X1080" s="13"/>
      <c r="Y1080" s="13"/>
      <c r="Z1080" s="13"/>
    </row>
    <row r="1081" spans="1:26" ht="15" customHeight="1" x14ac:dyDescent="0.2">
      <c r="A1081" s="13"/>
      <c r="B1081" s="46"/>
      <c r="C1081" s="568" t="s">
        <v>302</v>
      </c>
      <c r="D1081" s="574" t="s">
        <v>42</v>
      </c>
      <c r="E1081" s="187">
        <v>1.1200000000000001</v>
      </c>
      <c r="F1081" s="98">
        <v>1.21</v>
      </c>
      <c r="G1081" s="98">
        <v>1.36</v>
      </c>
      <c r="H1081" s="98">
        <v>1.47</v>
      </c>
      <c r="I1081" s="518">
        <v>1.73</v>
      </c>
      <c r="J1081" s="98">
        <v>0.47</v>
      </c>
      <c r="K1081" s="98">
        <v>0.51</v>
      </c>
      <c r="L1081" s="98">
        <v>0.56999999999999995</v>
      </c>
      <c r="M1081" s="98">
        <v>0.61</v>
      </c>
      <c r="N1081" s="518">
        <v>0.73</v>
      </c>
      <c r="O1081" s="587"/>
      <c r="P1081" s="884"/>
      <c r="Q1081" s="19"/>
      <c r="R1081" s="19"/>
      <c r="S1081" s="19"/>
      <c r="T1081" s="13"/>
      <c r="U1081" s="13"/>
      <c r="V1081" s="13"/>
      <c r="W1081" s="13"/>
      <c r="X1081" s="13"/>
      <c r="Y1081" s="13"/>
      <c r="Z1081" s="13"/>
    </row>
    <row r="1082" spans="1:26" ht="15" customHeight="1" x14ac:dyDescent="0.2">
      <c r="A1082" s="13"/>
      <c r="B1082" s="46"/>
      <c r="C1082" s="568" t="s">
        <v>73</v>
      </c>
      <c r="D1082" s="574" t="s">
        <v>42</v>
      </c>
      <c r="E1082" s="187">
        <v>3.17</v>
      </c>
      <c r="F1082" s="98">
        <v>2.98</v>
      </c>
      <c r="G1082" s="98">
        <v>2.88</v>
      </c>
      <c r="H1082" s="98">
        <v>2.52</v>
      </c>
      <c r="I1082" s="518">
        <v>2.46</v>
      </c>
      <c r="J1082" s="98">
        <v>1.34</v>
      </c>
      <c r="K1082" s="98">
        <v>1.1599999999999999</v>
      </c>
      <c r="L1082" s="98">
        <v>1.1000000000000001</v>
      </c>
      <c r="M1082" s="98">
        <v>0.94</v>
      </c>
      <c r="N1082" s="518">
        <v>2.4700000000000002</v>
      </c>
      <c r="O1082" s="587"/>
      <c r="P1082" s="884"/>
      <c r="Q1082" s="19"/>
      <c r="R1082" s="19"/>
      <c r="S1082" s="19"/>
      <c r="T1082" s="13"/>
      <c r="U1082" s="13"/>
      <c r="V1082" s="13"/>
      <c r="W1082" s="13"/>
      <c r="X1082" s="13"/>
      <c r="Y1082" s="13"/>
      <c r="Z1082" s="13"/>
    </row>
    <row r="1083" spans="1:26" ht="15" customHeight="1" x14ac:dyDescent="0.2">
      <c r="A1083" s="13"/>
      <c r="B1083" s="46"/>
      <c r="C1083" s="568" t="s">
        <v>74</v>
      </c>
      <c r="D1083" s="574" t="s">
        <v>42</v>
      </c>
      <c r="E1083" s="187">
        <v>4.92</v>
      </c>
      <c r="F1083" s="98">
        <v>5.05</v>
      </c>
      <c r="G1083" s="98">
        <v>5.36</v>
      </c>
      <c r="H1083" s="98">
        <v>5.46</v>
      </c>
      <c r="I1083" s="518">
        <v>5.77</v>
      </c>
      <c r="J1083" s="98">
        <v>3</v>
      </c>
      <c r="K1083" s="98">
        <v>1.84</v>
      </c>
      <c r="L1083" s="98">
        <v>2.4500000000000002</v>
      </c>
      <c r="M1083" s="98">
        <v>2.39</v>
      </c>
      <c r="N1083" s="518">
        <v>2.66</v>
      </c>
      <c r="O1083" s="587"/>
      <c r="P1083" s="884"/>
      <c r="Q1083" s="19"/>
      <c r="R1083" s="19"/>
      <c r="S1083" s="19"/>
      <c r="T1083" s="13"/>
      <c r="U1083" s="13"/>
      <c r="V1083" s="13"/>
      <c r="W1083" s="13"/>
      <c r="X1083" s="13"/>
      <c r="Y1083" s="13"/>
      <c r="Z1083" s="13"/>
    </row>
    <row r="1084" spans="1:26" ht="15" customHeight="1" x14ac:dyDescent="0.2">
      <c r="A1084" s="13"/>
      <c r="B1084" s="46"/>
      <c r="C1084" s="568" t="s">
        <v>75</v>
      </c>
      <c r="D1084" s="574" t="s">
        <v>42</v>
      </c>
      <c r="E1084" s="187" t="s">
        <v>112</v>
      </c>
      <c r="F1084" s="98" t="s">
        <v>112</v>
      </c>
      <c r="G1084" s="98" t="s">
        <v>112</v>
      </c>
      <c r="H1084" s="98" t="s">
        <v>1642</v>
      </c>
      <c r="I1084" s="518" t="s">
        <v>2934</v>
      </c>
      <c r="J1084" s="98" t="s">
        <v>112</v>
      </c>
      <c r="K1084" s="98" t="s">
        <v>112</v>
      </c>
      <c r="L1084" s="98" t="s">
        <v>112</v>
      </c>
      <c r="M1084" s="98" t="s">
        <v>2623</v>
      </c>
      <c r="N1084" s="518" t="s">
        <v>2623</v>
      </c>
      <c r="O1084" s="587"/>
      <c r="P1084" s="884"/>
      <c r="Q1084" s="19"/>
      <c r="R1084" s="19"/>
      <c r="S1084" s="19"/>
      <c r="T1084" s="13"/>
      <c r="U1084" s="13"/>
      <c r="V1084" s="13"/>
      <c r="W1084" s="13"/>
      <c r="X1084" s="13"/>
      <c r="Y1084" s="13"/>
      <c r="Z1084" s="13"/>
    </row>
    <row r="1085" spans="1:26" ht="15" customHeight="1" x14ac:dyDescent="0.2">
      <c r="A1085" s="13"/>
      <c r="B1085" s="46"/>
      <c r="C1085" s="568" t="s">
        <v>62</v>
      </c>
      <c r="D1085" s="574" t="s">
        <v>42</v>
      </c>
      <c r="E1085" s="187">
        <v>25.95</v>
      </c>
      <c r="F1085" s="98">
        <v>26.87</v>
      </c>
      <c r="G1085" s="98">
        <v>27.4</v>
      </c>
      <c r="H1085" s="98">
        <v>28.18</v>
      </c>
      <c r="I1085" s="518">
        <v>30.99</v>
      </c>
      <c r="J1085" s="98">
        <v>17.68</v>
      </c>
      <c r="K1085" s="98">
        <v>18.3</v>
      </c>
      <c r="L1085" s="98">
        <v>18.670000000000002</v>
      </c>
      <c r="M1085" s="98">
        <v>19.2</v>
      </c>
      <c r="N1085" s="518">
        <v>21.11</v>
      </c>
      <c r="O1085" s="587"/>
      <c r="P1085" s="884"/>
      <c r="Q1085" s="19"/>
      <c r="R1085" s="19"/>
      <c r="S1085" s="19"/>
      <c r="T1085" s="13"/>
      <c r="U1085" s="13"/>
      <c r="V1085" s="13"/>
      <c r="W1085" s="13"/>
      <c r="X1085" s="13"/>
      <c r="Y1085" s="13"/>
      <c r="Z1085" s="13"/>
    </row>
    <row r="1086" spans="1:26" ht="15" customHeight="1" x14ac:dyDescent="0.2">
      <c r="A1086" s="13"/>
      <c r="B1086" s="46"/>
      <c r="C1086" s="2919" t="s">
        <v>87</v>
      </c>
      <c r="D1086" s="2920"/>
      <c r="E1086" s="548">
        <v>115.63000000000001</v>
      </c>
      <c r="F1086" s="549">
        <v>121.54</v>
      </c>
      <c r="G1086" s="549">
        <v>125.85</v>
      </c>
      <c r="H1086" s="549">
        <v>129.13999999999999</v>
      </c>
      <c r="I1086" s="521">
        <f>SUM(I1077:I1085)</f>
        <v>138.45999999999998</v>
      </c>
      <c r="J1086" s="549">
        <v>78.72999999999999</v>
      </c>
      <c r="K1086" s="549">
        <v>81.680000000000007</v>
      </c>
      <c r="L1086" s="549">
        <v>85.75</v>
      </c>
      <c r="M1086" s="549">
        <v>88.089999999999989</v>
      </c>
      <c r="N1086" s="521">
        <f>SUM(N1077:N1085)</f>
        <v>95.72</v>
      </c>
      <c r="O1086" s="587"/>
      <c r="P1086" s="884"/>
      <c r="Q1086" s="19"/>
      <c r="R1086" s="19"/>
      <c r="S1086" s="19"/>
      <c r="T1086" s="13"/>
      <c r="U1086" s="13"/>
      <c r="V1086" s="13"/>
      <c r="W1086" s="13"/>
      <c r="X1086" s="13"/>
      <c r="Y1086" s="13"/>
      <c r="Z1086" s="13"/>
    </row>
    <row r="1087" spans="1:26" ht="15" customHeight="1" x14ac:dyDescent="0.2">
      <c r="A1087" s="13"/>
      <c r="B1087" s="46"/>
      <c r="C1087" s="514" t="s">
        <v>58</v>
      </c>
      <c r="D1087" s="574" t="s">
        <v>48</v>
      </c>
      <c r="E1087" s="550">
        <v>1.25</v>
      </c>
      <c r="F1087" s="551">
        <v>1.31</v>
      </c>
      <c r="G1087" s="551">
        <v>1.26</v>
      </c>
      <c r="H1087" s="551">
        <v>1.95</v>
      </c>
      <c r="I1087" s="518">
        <v>1</v>
      </c>
      <c r="J1087" s="551">
        <v>0.52</v>
      </c>
      <c r="K1087" s="551">
        <v>0.55000000000000004</v>
      </c>
      <c r="L1087" s="551">
        <v>0.53</v>
      </c>
      <c r="M1087" s="551">
        <v>0.81</v>
      </c>
      <c r="N1087" s="518">
        <v>0.42</v>
      </c>
      <c r="O1087" s="587"/>
      <c r="P1087" s="884"/>
      <c r="Q1087" s="19"/>
      <c r="R1087" s="19"/>
      <c r="S1087" s="19"/>
      <c r="T1087" s="13"/>
      <c r="U1087" s="13"/>
      <c r="V1087" s="13"/>
      <c r="W1087" s="13"/>
      <c r="X1087" s="13"/>
      <c r="Y1087" s="13"/>
      <c r="Z1087" s="13"/>
    </row>
    <row r="1088" spans="1:26" ht="15" customHeight="1" x14ac:dyDescent="0.2">
      <c r="A1088" s="13"/>
      <c r="B1088" s="46"/>
      <c r="C1088" s="568" t="s">
        <v>32</v>
      </c>
      <c r="D1088" s="574" t="s">
        <v>48</v>
      </c>
      <c r="E1088" s="187">
        <v>32</v>
      </c>
      <c r="F1088" s="98">
        <v>31.89</v>
      </c>
      <c r="G1088" s="98">
        <v>31.79</v>
      </c>
      <c r="H1088" s="98">
        <v>32.159999999999997</v>
      </c>
      <c r="I1088" s="518">
        <v>33.93</v>
      </c>
      <c r="J1088" s="98">
        <v>21</v>
      </c>
      <c r="K1088" s="98">
        <v>21.07</v>
      </c>
      <c r="L1088" s="98">
        <v>20.91</v>
      </c>
      <c r="M1088" s="98">
        <v>21.16</v>
      </c>
      <c r="N1088" s="518">
        <v>22.21</v>
      </c>
      <c r="O1088" s="587"/>
      <c r="P1088" s="884"/>
      <c r="Q1088" s="19"/>
      <c r="R1088" s="19"/>
      <c r="S1088" s="19"/>
      <c r="T1088" s="13"/>
      <c r="U1088" s="13"/>
      <c r="V1088" s="13"/>
      <c r="W1088" s="13"/>
      <c r="X1088" s="13"/>
      <c r="Y1088" s="13"/>
      <c r="Z1088" s="13"/>
    </row>
    <row r="1089" spans="1:26" ht="15" customHeight="1" x14ac:dyDescent="0.2">
      <c r="A1089" s="13"/>
      <c r="B1089" s="46"/>
      <c r="C1089" s="568" t="s">
        <v>79</v>
      </c>
      <c r="D1089" s="574" t="s">
        <v>48</v>
      </c>
      <c r="E1089" s="187">
        <v>5.91</v>
      </c>
      <c r="F1089" s="523">
        <v>7.63</v>
      </c>
      <c r="G1089" s="523">
        <v>6.63</v>
      </c>
      <c r="H1089" s="523">
        <v>6.22</v>
      </c>
      <c r="I1089" s="518">
        <v>6.6</v>
      </c>
      <c r="J1089" s="98">
        <v>3.5</v>
      </c>
      <c r="K1089" s="523">
        <v>4.47</v>
      </c>
      <c r="L1089" s="523">
        <v>3.91</v>
      </c>
      <c r="M1089" s="523">
        <v>3.68</v>
      </c>
      <c r="N1089" s="518">
        <v>3.87</v>
      </c>
      <c r="O1089" s="587"/>
      <c r="P1089" s="884"/>
      <c r="Q1089" s="19"/>
      <c r="R1089" s="19"/>
      <c r="S1089" s="19"/>
      <c r="T1089" s="13"/>
      <c r="U1089" s="13"/>
      <c r="V1089" s="13"/>
      <c r="W1089" s="13"/>
      <c r="X1089" s="13"/>
      <c r="Y1089" s="13"/>
      <c r="Z1089" s="13"/>
    </row>
    <row r="1090" spans="1:26" ht="15" customHeight="1" x14ac:dyDescent="0.2">
      <c r="A1090" s="13"/>
      <c r="B1090" s="46"/>
      <c r="C1090" s="568" t="s">
        <v>88</v>
      </c>
      <c r="D1090" s="574" t="s">
        <v>48</v>
      </c>
      <c r="E1090" s="187">
        <v>22.16</v>
      </c>
      <c r="F1090" s="98">
        <v>23.55</v>
      </c>
      <c r="G1090" s="98">
        <v>25.82</v>
      </c>
      <c r="H1090" s="98">
        <v>28</v>
      </c>
      <c r="I1090" s="518">
        <v>30.67</v>
      </c>
      <c r="J1090" s="98">
        <v>15.1</v>
      </c>
      <c r="K1090" s="98">
        <v>16.04</v>
      </c>
      <c r="L1090" s="98">
        <v>17.59</v>
      </c>
      <c r="M1090" s="98">
        <v>19.079999999999998</v>
      </c>
      <c r="N1090" s="518">
        <v>20.89</v>
      </c>
      <c r="O1090" s="587"/>
      <c r="P1090" s="884"/>
      <c r="Q1090" s="19"/>
      <c r="R1090" s="19"/>
      <c r="S1090" s="19"/>
      <c r="T1090" s="13"/>
      <c r="U1090" s="13"/>
      <c r="V1090" s="13"/>
      <c r="W1090" s="13"/>
      <c r="X1090" s="13"/>
      <c r="Y1090" s="13"/>
      <c r="Z1090" s="13"/>
    </row>
    <row r="1091" spans="1:26" ht="15" customHeight="1" x14ac:dyDescent="0.2">
      <c r="A1091" s="13"/>
      <c r="B1091" s="46"/>
      <c r="C1091" s="568" t="s">
        <v>302</v>
      </c>
      <c r="D1091" s="574" t="s">
        <v>48</v>
      </c>
      <c r="E1091" s="187" t="s">
        <v>112</v>
      </c>
      <c r="F1091" s="98" t="s">
        <v>112</v>
      </c>
      <c r="G1091" s="98" t="s">
        <v>112</v>
      </c>
      <c r="H1091" s="98" t="s">
        <v>1642</v>
      </c>
      <c r="I1091" s="518" t="s">
        <v>2934</v>
      </c>
      <c r="J1091" s="98" t="s">
        <v>112</v>
      </c>
      <c r="K1091" s="98" t="s">
        <v>112</v>
      </c>
      <c r="L1091" s="98" t="s">
        <v>112</v>
      </c>
      <c r="M1091" s="98" t="s">
        <v>2623</v>
      </c>
      <c r="N1091" s="518" t="s">
        <v>2623</v>
      </c>
      <c r="O1091" s="587"/>
      <c r="P1091" s="884"/>
      <c r="Q1091" s="19"/>
      <c r="R1091" s="19"/>
      <c r="S1091" s="19"/>
      <c r="T1091" s="13"/>
      <c r="U1091" s="13"/>
      <c r="V1091" s="13"/>
      <c r="W1091" s="13"/>
      <c r="X1091" s="13"/>
      <c r="Y1091" s="13"/>
      <c r="Z1091" s="13"/>
    </row>
    <row r="1092" spans="1:26" ht="15" customHeight="1" x14ac:dyDescent="0.2">
      <c r="A1092" s="13"/>
      <c r="B1092" s="46"/>
      <c r="C1092" s="568" t="s">
        <v>362</v>
      </c>
      <c r="D1092" s="574" t="s">
        <v>48</v>
      </c>
      <c r="E1092" s="524">
        <v>2.02</v>
      </c>
      <c r="F1092" s="98">
        <v>2.02</v>
      </c>
      <c r="G1092" s="98">
        <v>2.9</v>
      </c>
      <c r="H1092" s="98">
        <v>0.05</v>
      </c>
      <c r="I1092" s="552">
        <v>1.01</v>
      </c>
      <c r="J1092" s="98">
        <v>0.5</v>
      </c>
      <c r="K1092" s="98">
        <v>1E-3</v>
      </c>
      <c r="L1092" s="98">
        <v>0.89</v>
      </c>
      <c r="M1092" s="98">
        <v>1E-3</v>
      </c>
      <c r="N1092" s="518">
        <v>4.8000000000000001E-2</v>
      </c>
      <c r="O1092" s="587"/>
      <c r="P1092" s="884"/>
      <c r="Q1092" s="19"/>
      <c r="R1092" s="19"/>
      <c r="S1092" s="19"/>
      <c r="T1092" s="13"/>
      <c r="U1092" s="13"/>
      <c r="V1092" s="13"/>
      <c r="W1092" s="13"/>
      <c r="X1092" s="13"/>
      <c r="Y1092" s="13"/>
      <c r="Z1092" s="13"/>
    </row>
    <row r="1093" spans="1:26" ht="15" customHeight="1" x14ac:dyDescent="0.2">
      <c r="A1093" s="13"/>
      <c r="B1093" s="46"/>
      <c r="C1093" s="568" t="s">
        <v>73</v>
      </c>
      <c r="D1093" s="574" t="s">
        <v>48</v>
      </c>
      <c r="E1093" s="187">
        <v>3.33</v>
      </c>
      <c r="F1093" s="98">
        <v>2.97</v>
      </c>
      <c r="G1093" s="98">
        <v>3.22</v>
      </c>
      <c r="H1093" s="98">
        <v>3.21</v>
      </c>
      <c r="I1093" s="518">
        <v>3.2</v>
      </c>
      <c r="J1093" s="98">
        <v>1.37</v>
      </c>
      <c r="K1093" s="98">
        <v>1.05</v>
      </c>
      <c r="L1093" s="98">
        <v>1.26</v>
      </c>
      <c r="M1093" s="98">
        <v>1.27</v>
      </c>
      <c r="N1093" s="518">
        <v>0.09</v>
      </c>
      <c r="O1093" s="587"/>
      <c r="P1093" s="884"/>
      <c r="Q1093" s="19"/>
      <c r="R1093" s="19"/>
      <c r="S1093" s="19"/>
      <c r="T1093" s="13"/>
      <c r="U1093" s="13"/>
      <c r="V1093" s="13"/>
      <c r="W1093" s="13"/>
      <c r="X1093" s="13"/>
      <c r="Y1093" s="13"/>
      <c r="Z1093" s="13"/>
    </row>
    <row r="1094" spans="1:26" ht="15" customHeight="1" x14ac:dyDescent="0.2">
      <c r="A1094" s="13"/>
      <c r="B1094" s="46"/>
      <c r="C1094" s="568" t="s">
        <v>74</v>
      </c>
      <c r="D1094" s="574" t="s">
        <v>48</v>
      </c>
      <c r="E1094" s="187">
        <v>6.39</v>
      </c>
      <c r="F1094" s="98">
        <v>6.11</v>
      </c>
      <c r="G1094" s="98">
        <v>6.93</v>
      </c>
      <c r="H1094" s="98">
        <v>7.22</v>
      </c>
      <c r="I1094" s="518">
        <v>7.49</v>
      </c>
      <c r="J1094" s="98">
        <v>3.33</v>
      </c>
      <c r="K1094" s="98">
        <v>3.06</v>
      </c>
      <c r="L1094" s="98">
        <v>3.18</v>
      </c>
      <c r="M1094" s="98">
        <v>3.35</v>
      </c>
      <c r="N1094" s="518">
        <v>3.41</v>
      </c>
      <c r="O1094" s="587"/>
      <c r="P1094" s="884"/>
      <c r="Q1094" s="19"/>
      <c r="R1094" s="19"/>
      <c r="S1094" s="19"/>
      <c r="T1094" s="13"/>
      <c r="U1094" s="13"/>
      <c r="V1094" s="13"/>
      <c r="W1094" s="13"/>
      <c r="X1094" s="13"/>
      <c r="Y1094" s="13"/>
      <c r="Z1094" s="13"/>
    </row>
    <row r="1095" spans="1:26" ht="15" customHeight="1" x14ac:dyDescent="0.2">
      <c r="A1095" s="13"/>
      <c r="B1095" s="46"/>
      <c r="C1095" s="568" t="s">
        <v>62</v>
      </c>
      <c r="D1095" s="574" t="s">
        <v>48</v>
      </c>
      <c r="E1095" s="187">
        <v>16</v>
      </c>
      <c r="F1095" s="98">
        <v>15.66</v>
      </c>
      <c r="G1095" s="98">
        <v>15.64</v>
      </c>
      <c r="H1095" s="98">
        <v>15.46</v>
      </c>
      <c r="I1095" s="518">
        <v>17.29</v>
      </c>
      <c r="J1095" s="553">
        <v>10.9</v>
      </c>
      <c r="K1095" s="98">
        <v>10.67</v>
      </c>
      <c r="L1095" s="98">
        <v>10.65</v>
      </c>
      <c r="M1095" s="98">
        <v>10.53</v>
      </c>
      <c r="N1095" s="518">
        <v>11.78</v>
      </c>
      <c r="O1095" s="587"/>
      <c r="P1095" s="884"/>
      <c r="Q1095" s="19"/>
      <c r="R1095" s="19"/>
      <c r="S1095" s="19"/>
      <c r="T1095" s="13"/>
      <c r="U1095" s="13"/>
      <c r="V1095" s="13"/>
      <c r="W1095" s="13"/>
      <c r="X1095" s="13"/>
      <c r="Y1095" s="13"/>
      <c r="Z1095" s="13"/>
    </row>
    <row r="1096" spans="1:26" ht="15" customHeight="1" x14ac:dyDescent="0.2">
      <c r="A1096" s="13"/>
      <c r="B1096" s="46"/>
      <c r="C1096" s="2919" t="s">
        <v>89</v>
      </c>
      <c r="D1096" s="2971"/>
      <c r="E1096" s="519">
        <v>89.06</v>
      </c>
      <c r="F1096" s="520">
        <v>91.14</v>
      </c>
      <c r="G1096" s="520">
        <v>94.190000000000012</v>
      </c>
      <c r="H1096" s="520">
        <v>94.269999999999982</v>
      </c>
      <c r="I1096" s="521">
        <f>SUM(I1087:I1095)</f>
        <v>101.19</v>
      </c>
      <c r="J1096" s="520">
        <v>56.219999999999992</v>
      </c>
      <c r="K1096" s="520">
        <v>56.910999999999994</v>
      </c>
      <c r="L1096" s="520">
        <v>58.919999999999995</v>
      </c>
      <c r="M1096" s="520">
        <v>59.881</v>
      </c>
      <c r="N1096" s="521">
        <f>SUM(N1087:N1095)</f>
        <v>62.718000000000004</v>
      </c>
      <c r="O1096" s="587"/>
      <c r="P1096" s="884"/>
      <c r="Q1096" s="19"/>
      <c r="R1096" s="19"/>
      <c r="S1096" s="19"/>
      <c r="T1096" s="13"/>
      <c r="U1096" s="13"/>
      <c r="V1096" s="13"/>
      <c r="W1096" s="13"/>
      <c r="X1096" s="13"/>
      <c r="Y1096" s="13"/>
      <c r="Z1096" s="13"/>
    </row>
    <row r="1097" spans="1:26" ht="15" customHeight="1" x14ac:dyDescent="0.2">
      <c r="A1097" s="13"/>
      <c r="B1097" s="46"/>
      <c r="C1097" s="568" t="s">
        <v>58</v>
      </c>
      <c r="D1097" s="574" t="s">
        <v>39</v>
      </c>
      <c r="E1097" s="187" t="s">
        <v>112</v>
      </c>
      <c r="F1097" s="98" t="s">
        <v>112</v>
      </c>
      <c r="G1097" s="98" t="s">
        <v>112</v>
      </c>
      <c r="H1097" s="98">
        <v>0.39</v>
      </c>
      <c r="I1097" s="554" t="s">
        <v>2934</v>
      </c>
      <c r="J1097" s="553" t="s">
        <v>112</v>
      </c>
      <c r="K1097" s="98" t="s">
        <v>112</v>
      </c>
      <c r="L1097" s="98" t="s">
        <v>112</v>
      </c>
      <c r="M1097" s="98">
        <v>0.11</v>
      </c>
      <c r="N1097" s="518" t="s">
        <v>2623</v>
      </c>
      <c r="O1097" s="587"/>
      <c r="P1097" s="884"/>
      <c r="Q1097" s="19"/>
      <c r="R1097" s="19"/>
      <c r="S1097" s="19"/>
      <c r="T1097" s="13"/>
      <c r="U1097" s="13"/>
      <c r="V1097" s="13"/>
      <c r="W1097" s="13"/>
      <c r="X1097" s="13"/>
      <c r="Y1097" s="13"/>
      <c r="Z1097" s="13"/>
    </row>
    <row r="1098" spans="1:26" ht="15" customHeight="1" x14ac:dyDescent="0.2">
      <c r="A1098" s="13"/>
      <c r="B1098" s="46"/>
      <c r="C1098" s="568" t="s">
        <v>32</v>
      </c>
      <c r="D1098" s="574" t="s">
        <v>39</v>
      </c>
      <c r="E1098" s="187">
        <v>6</v>
      </c>
      <c r="F1098" s="98">
        <v>5.87</v>
      </c>
      <c r="G1098" s="98">
        <v>6.2</v>
      </c>
      <c r="H1098" s="98">
        <v>5.81</v>
      </c>
      <c r="I1098" s="518">
        <v>6.8</v>
      </c>
      <c r="J1098" s="553">
        <v>4</v>
      </c>
      <c r="K1098" s="98">
        <v>3.19</v>
      </c>
      <c r="L1098" s="98">
        <v>3.38</v>
      </c>
      <c r="M1098" s="98">
        <v>3.16</v>
      </c>
      <c r="N1098" s="518">
        <v>3.72</v>
      </c>
      <c r="O1098" s="587"/>
      <c r="P1098" s="884"/>
      <c r="Q1098" s="19"/>
      <c r="R1098" s="19"/>
      <c r="S1098" s="19"/>
      <c r="T1098" s="13"/>
      <c r="U1098" s="13"/>
      <c r="V1098" s="13"/>
      <c r="W1098" s="13"/>
      <c r="X1098" s="13"/>
      <c r="Y1098" s="13"/>
      <c r="Z1098" s="13"/>
    </row>
    <row r="1099" spans="1:26" ht="15" customHeight="1" x14ac:dyDescent="0.2">
      <c r="A1099" s="13"/>
      <c r="B1099" s="46"/>
      <c r="C1099" s="568" t="s">
        <v>79</v>
      </c>
      <c r="D1099" s="574" t="s">
        <v>39</v>
      </c>
      <c r="E1099" s="187">
        <v>5.34</v>
      </c>
      <c r="F1099" s="523">
        <v>4.74</v>
      </c>
      <c r="G1099" s="523">
        <v>4.8099999999999996</v>
      </c>
      <c r="H1099" s="523">
        <v>4.5999999999999996</v>
      </c>
      <c r="I1099" s="518">
        <v>5.45</v>
      </c>
      <c r="J1099" s="553">
        <v>4.54</v>
      </c>
      <c r="K1099" s="523">
        <v>4.05</v>
      </c>
      <c r="L1099" s="523">
        <v>4.1100000000000003</v>
      </c>
      <c r="M1099" s="523">
        <v>3.95</v>
      </c>
      <c r="N1099" s="518">
        <v>4.63</v>
      </c>
      <c r="O1099" s="587"/>
      <c r="P1099" s="884"/>
      <c r="Q1099" s="19"/>
      <c r="R1099" s="19"/>
      <c r="S1099" s="19"/>
      <c r="T1099" s="13"/>
      <c r="U1099" s="13"/>
      <c r="V1099" s="13"/>
      <c r="W1099" s="13"/>
      <c r="X1099" s="13"/>
      <c r="Y1099" s="13"/>
      <c r="Z1099" s="13"/>
    </row>
    <row r="1100" spans="1:26" ht="15" customHeight="1" x14ac:dyDescent="0.2">
      <c r="A1100" s="13"/>
      <c r="B1100" s="46"/>
      <c r="C1100" s="568" t="s">
        <v>63</v>
      </c>
      <c r="D1100" s="574" t="s">
        <v>39</v>
      </c>
      <c r="E1100" s="187">
        <v>13.22</v>
      </c>
      <c r="F1100" s="98">
        <v>13.28</v>
      </c>
      <c r="G1100" s="98">
        <v>14.15</v>
      </c>
      <c r="H1100" s="98">
        <v>14.51</v>
      </c>
      <c r="I1100" s="518">
        <v>16.05</v>
      </c>
      <c r="J1100" s="553">
        <v>7.19</v>
      </c>
      <c r="K1100" s="98">
        <v>7.22</v>
      </c>
      <c r="L1100" s="98">
        <v>8.3699999999999992</v>
      </c>
      <c r="M1100" s="98">
        <v>8.8000000000000007</v>
      </c>
      <c r="N1100" s="518">
        <v>9.73</v>
      </c>
      <c r="O1100" s="587"/>
      <c r="P1100" s="884"/>
      <c r="Q1100" s="19"/>
      <c r="R1100" s="19"/>
      <c r="S1100" s="19"/>
      <c r="T1100" s="13"/>
      <c r="U1100" s="13"/>
      <c r="V1100" s="13"/>
      <c r="W1100" s="13"/>
      <c r="X1100" s="13"/>
      <c r="Y1100" s="13"/>
      <c r="Z1100" s="13"/>
    </row>
    <row r="1101" spans="1:26" ht="15" customHeight="1" x14ac:dyDescent="0.2">
      <c r="A1101" s="13"/>
      <c r="B1101" s="46"/>
      <c r="C1101" s="568" t="s">
        <v>302</v>
      </c>
      <c r="D1101" s="574" t="s">
        <v>39</v>
      </c>
      <c r="E1101" s="187" t="s">
        <v>112</v>
      </c>
      <c r="F1101" s="98" t="s">
        <v>112</v>
      </c>
      <c r="G1101" s="98" t="s">
        <v>112</v>
      </c>
      <c r="H1101" s="98" t="s">
        <v>1642</v>
      </c>
      <c r="I1101" s="518" t="s">
        <v>2934</v>
      </c>
      <c r="J1101" s="553" t="s">
        <v>112</v>
      </c>
      <c r="K1101" s="98" t="s">
        <v>112</v>
      </c>
      <c r="L1101" s="98" t="s">
        <v>112</v>
      </c>
      <c r="M1101" s="98" t="s">
        <v>2623</v>
      </c>
      <c r="N1101" s="518" t="s">
        <v>2623</v>
      </c>
      <c r="O1101" s="587"/>
      <c r="P1101" s="884"/>
      <c r="Q1101" s="19"/>
      <c r="R1101" s="19"/>
      <c r="S1101" s="19"/>
      <c r="T1101" s="13"/>
      <c r="U1101" s="13"/>
      <c r="V1101" s="13"/>
      <c r="W1101" s="13"/>
      <c r="X1101" s="13"/>
      <c r="Y1101" s="13"/>
      <c r="Z1101" s="13"/>
    </row>
    <row r="1102" spans="1:26" ht="15" customHeight="1" x14ac:dyDescent="0.2">
      <c r="A1102" s="13"/>
      <c r="B1102" s="46"/>
      <c r="C1102" s="568" t="s">
        <v>73</v>
      </c>
      <c r="D1102" s="574" t="s">
        <v>39</v>
      </c>
      <c r="E1102" s="187">
        <v>1.67</v>
      </c>
      <c r="F1102" s="98">
        <v>1.21</v>
      </c>
      <c r="G1102" s="98">
        <v>1.21</v>
      </c>
      <c r="H1102" s="98">
        <v>1.0900000000000001</v>
      </c>
      <c r="I1102" s="518">
        <v>1.04</v>
      </c>
      <c r="J1102" s="553">
        <v>0.75</v>
      </c>
      <c r="K1102" s="98">
        <v>0.53</v>
      </c>
      <c r="L1102" s="98">
        <v>0.54</v>
      </c>
      <c r="M1102" s="98">
        <v>0.49</v>
      </c>
      <c r="N1102" s="518">
        <v>0.45</v>
      </c>
      <c r="O1102" s="587"/>
      <c r="P1102" s="884"/>
      <c r="Q1102" s="19"/>
      <c r="R1102" s="19"/>
      <c r="S1102" s="19"/>
      <c r="T1102" s="13"/>
      <c r="U1102" s="13"/>
      <c r="V1102" s="13"/>
      <c r="W1102" s="13"/>
      <c r="X1102" s="13"/>
      <c r="Y1102" s="13"/>
      <c r="Z1102" s="13"/>
    </row>
    <row r="1103" spans="1:26" ht="15" customHeight="1" x14ac:dyDescent="0.2">
      <c r="A1103" s="13"/>
      <c r="B1103" s="46"/>
      <c r="C1103" s="568" t="s">
        <v>74</v>
      </c>
      <c r="D1103" s="574" t="s">
        <v>39</v>
      </c>
      <c r="E1103" s="187">
        <v>6.4</v>
      </c>
      <c r="F1103" s="98">
        <v>6.48</v>
      </c>
      <c r="G1103" s="98">
        <v>7.1</v>
      </c>
      <c r="H1103" s="98">
        <v>7.58</v>
      </c>
      <c r="I1103" s="518">
        <v>7.61</v>
      </c>
      <c r="J1103" s="553">
        <v>2.8</v>
      </c>
      <c r="K1103" s="98">
        <v>2.93</v>
      </c>
      <c r="L1103" s="98">
        <v>3.11</v>
      </c>
      <c r="M1103" s="98">
        <v>3.38</v>
      </c>
      <c r="N1103" s="518">
        <v>3.14</v>
      </c>
      <c r="O1103" s="587"/>
      <c r="P1103" s="884"/>
      <c r="Q1103" s="19"/>
      <c r="R1103" s="19"/>
      <c r="S1103" s="19"/>
      <c r="T1103" s="13"/>
      <c r="U1103" s="13"/>
      <c r="V1103" s="13"/>
      <c r="W1103" s="13"/>
      <c r="X1103" s="13"/>
      <c r="Y1103" s="13"/>
      <c r="Z1103" s="13"/>
    </row>
    <row r="1104" spans="1:26" ht="15" customHeight="1" x14ac:dyDescent="0.2">
      <c r="A1104" s="13"/>
      <c r="B1104" s="46"/>
      <c r="C1104" s="568" t="s">
        <v>75</v>
      </c>
      <c r="D1104" s="574" t="s">
        <v>39</v>
      </c>
      <c r="E1104" s="187" t="s">
        <v>112</v>
      </c>
      <c r="F1104" s="98" t="s">
        <v>112</v>
      </c>
      <c r="G1104" s="98" t="s">
        <v>112</v>
      </c>
      <c r="H1104" s="98" t="s">
        <v>1642</v>
      </c>
      <c r="I1104" s="518" t="s">
        <v>2934</v>
      </c>
      <c r="J1104" s="553" t="s">
        <v>112</v>
      </c>
      <c r="K1104" s="98" t="s">
        <v>112</v>
      </c>
      <c r="L1104" s="98" t="s">
        <v>112</v>
      </c>
      <c r="M1104" s="98" t="s">
        <v>2623</v>
      </c>
      <c r="N1104" s="518" t="s">
        <v>2623</v>
      </c>
      <c r="O1104" s="587"/>
      <c r="P1104" s="884"/>
      <c r="Q1104" s="19"/>
      <c r="R1104" s="19"/>
      <c r="S1104" s="19"/>
      <c r="T1104" s="13"/>
      <c r="U1104" s="13"/>
      <c r="V1104" s="13"/>
      <c r="W1104" s="13"/>
      <c r="X1104" s="13"/>
      <c r="Y1104" s="13"/>
      <c r="Z1104" s="13"/>
    </row>
    <row r="1105" spans="1:26" ht="15" customHeight="1" x14ac:dyDescent="0.2">
      <c r="A1105" s="13"/>
      <c r="B1105" s="46"/>
      <c r="C1105" s="568" t="s">
        <v>336</v>
      </c>
      <c r="D1105" s="574" t="s">
        <v>39</v>
      </c>
      <c r="E1105" s="187">
        <v>0.93</v>
      </c>
      <c r="F1105" s="98">
        <v>0.68</v>
      </c>
      <c r="G1105" s="98">
        <v>0.64</v>
      </c>
      <c r="H1105" s="98">
        <v>1.2</v>
      </c>
      <c r="I1105" s="518">
        <v>1.1200000000000001</v>
      </c>
      <c r="J1105" s="553">
        <v>0.63</v>
      </c>
      <c r="K1105" s="98">
        <v>0.38</v>
      </c>
      <c r="L1105" s="98">
        <v>0.36</v>
      </c>
      <c r="M1105" s="98">
        <v>0.28999999999999998</v>
      </c>
      <c r="N1105" s="518">
        <v>0.63</v>
      </c>
      <c r="O1105" s="587"/>
      <c r="P1105" s="884"/>
      <c r="Q1105" s="19"/>
      <c r="R1105" s="19"/>
      <c r="S1105" s="19"/>
      <c r="T1105" s="13"/>
      <c r="U1105" s="13"/>
      <c r="V1105" s="13"/>
      <c r="W1105" s="13"/>
      <c r="X1105" s="13"/>
      <c r="Y1105" s="13"/>
      <c r="Z1105" s="13"/>
    </row>
    <row r="1106" spans="1:26" ht="15" customHeight="1" x14ac:dyDescent="0.2">
      <c r="A1106" s="13"/>
      <c r="B1106" s="46"/>
      <c r="C1106" s="568" t="s">
        <v>62</v>
      </c>
      <c r="D1106" s="574" t="s">
        <v>39</v>
      </c>
      <c r="E1106" s="187">
        <v>15.08</v>
      </c>
      <c r="F1106" s="98">
        <v>14.82</v>
      </c>
      <c r="G1106" s="98">
        <v>15.51</v>
      </c>
      <c r="H1106" s="98">
        <v>15.96</v>
      </c>
      <c r="I1106" s="518">
        <v>17.71</v>
      </c>
      <c r="J1106" s="553">
        <v>12.16</v>
      </c>
      <c r="K1106" s="98">
        <v>11.95</v>
      </c>
      <c r="L1106" s="98">
        <v>12.13</v>
      </c>
      <c r="M1106" s="98">
        <v>12.45</v>
      </c>
      <c r="N1106" s="518">
        <v>13.82</v>
      </c>
      <c r="O1106" s="587"/>
      <c r="P1106" s="884"/>
      <c r="Q1106" s="19"/>
      <c r="R1106" s="19"/>
      <c r="S1106" s="19"/>
      <c r="T1106" s="13"/>
      <c r="U1106" s="13"/>
      <c r="V1106" s="13"/>
      <c r="W1106" s="13"/>
      <c r="X1106" s="13"/>
      <c r="Y1106" s="13"/>
      <c r="Z1106" s="13"/>
    </row>
    <row r="1107" spans="1:26" ht="15" customHeight="1" x14ac:dyDescent="0.2">
      <c r="A1107" s="13"/>
      <c r="B1107" s="46"/>
      <c r="C1107" s="2919" t="s">
        <v>90</v>
      </c>
      <c r="D1107" s="2971"/>
      <c r="E1107" s="519">
        <v>48.64</v>
      </c>
      <c r="F1107" s="520">
        <v>47.080000000000005</v>
      </c>
      <c r="G1107" s="520">
        <v>49.62</v>
      </c>
      <c r="H1107" s="520">
        <v>50.750000000000007</v>
      </c>
      <c r="I1107" s="521">
        <f>SUM(I1097:I1106)</f>
        <v>55.78</v>
      </c>
      <c r="J1107" s="520">
        <v>32.07</v>
      </c>
      <c r="K1107" s="520">
        <v>30.25</v>
      </c>
      <c r="L1107" s="520">
        <v>32</v>
      </c>
      <c r="M1107" s="520">
        <v>32.519999999999996</v>
      </c>
      <c r="N1107" s="521">
        <f>SUM(N1097:N1106)</f>
        <v>36.119999999999997</v>
      </c>
      <c r="O1107" s="587"/>
      <c r="P1107" s="884"/>
      <c r="Q1107" s="19"/>
      <c r="R1107" s="19"/>
      <c r="S1107" s="19"/>
      <c r="T1107" s="13"/>
      <c r="U1107" s="13"/>
      <c r="V1107" s="13"/>
      <c r="W1107" s="13"/>
      <c r="X1107" s="13"/>
      <c r="Y1107" s="13"/>
      <c r="Z1107" s="13"/>
    </row>
    <row r="1108" spans="1:26" ht="15" customHeight="1" x14ac:dyDescent="0.2">
      <c r="A1108" s="13"/>
      <c r="B1108" s="46"/>
      <c r="C1108" s="568" t="s">
        <v>58</v>
      </c>
      <c r="D1108" s="574" t="s">
        <v>91</v>
      </c>
      <c r="E1108" s="187">
        <v>0.8</v>
      </c>
      <c r="F1108" s="98">
        <v>0.82</v>
      </c>
      <c r="G1108" s="98">
        <v>0.98</v>
      </c>
      <c r="H1108" s="98">
        <v>0.94</v>
      </c>
      <c r="I1108" s="518">
        <v>0.97</v>
      </c>
      <c r="J1108" s="555">
        <v>0.24</v>
      </c>
      <c r="K1108" s="98">
        <v>0.24</v>
      </c>
      <c r="L1108" s="98">
        <v>0.28999999999999998</v>
      </c>
      <c r="M1108" s="98">
        <v>0.28000000000000003</v>
      </c>
      <c r="N1108" s="518">
        <v>0.28999999999999998</v>
      </c>
      <c r="O1108" s="587"/>
      <c r="P1108" s="884"/>
      <c r="Q1108" s="19"/>
      <c r="R1108" s="19"/>
      <c r="S1108" s="19"/>
      <c r="T1108" s="13"/>
      <c r="U1108" s="13"/>
      <c r="V1108" s="13"/>
      <c r="W1108" s="13"/>
      <c r="X1108" s="13"/>
      <c r="Y1108" s="13"/>
      <c r="Z1108" s="13"/>
    </row>
    <row r="1109" spans="1:26" ht="15" customHeight="1" x14ac:dyDescent="0.2">
      <c r="A1109" s="13"/>
      <c r="B1109" s="46"/>
      <c r="C1109" s="568" t="s">
        <v>32</v>
      </c>
      <c r="D1109" s="574" t="s">
        <v>91</v>
      </c>
      <c r="E1109" s="187">
        <v>21</v>
      </c>
      <c r="F1109" s="98">
        <v>20.010000000000002</v>
      </c>
      <c r="G1109" s="98">
        <v>22.6</v>
      </c>
      <c r="H1109" s="98">
        <v>23.81</v>
      </c>
      <c r="I1109" s="518">
        <v>25.99</v>
      </c>
      <c r="J1109" s="555">
        <v>12</v>
      </c>
      <c r="K1109" s="98">
        <v>11.25</v>
      </c>
      <c r="L1109" s="98">
        <v>12.73</v>
      </c>
      <c r="M1109" s="98">
        <v>13.42</v>
      </c>
      <c r="N1109" s="518">
        <v>14.67</v>
      </c>
      <c r="O1109" s="587"/>
      <c r="P1109" s="884"/>
      <c r="Q1109" s="19"/>
      <c r="R1109" s="19"/>
      <c r="S1109" s="19"/>
      <c r="T1109" s="13"/>
      <c r="U1109" s="13"/>
      <c r="V1109" s="13"/>
      <c r="W1109" s="13"/>
      <c r="X1109" s="13"/>
      <c r="Y1109" s="13"/>
      <c r="Z1109" s="13"/>
    </row>
    <row r="1110" spans="1:26" ht="15" customHeight="1" x14ac:dyDescent="0.2">
      <c r="A1110" s="13"/>
      <c r="B1110" s="46"/>
      <c r="C1110" s="568" t="s">
        <v>79</v>
      </c>
      <c r="D1110" s="574" t="s">
        <v>91</v>
      </c>
      <c r="E1110" s="187">
        <v>6.68</v>
      </c>
      <c r="F1110" s="523">
        <v>6.46</v>
      </c>
      <c r="G1110" s="523">
        <v>6.49</v>
      </c>
      <c r="H1110" s="523">
        <v>7.77</v>
      </c>
      <c r="I1110" s="518">
        <v>6.01</v>
      </c>
      <c r="J1110" s="555">
        <v>5.87</v>
      </c>
      <c r="K1110" s="523">
        <v>5.69</v>
      </c>
      <c r="L1110" s="523">
        <v>5.71</v>
      </c>
      <c r="M1110" s="523">
        <v>6.82</v>
      </c>
      <c r="N1110" s="518">
        <v>5.32</v>
      </c>
      <c r="O1110" s="587"/>
      <c r="P1110" s="884"/>
      <c r="Q1110" s="19"/>
      <c r="R1110" s="19"/>
      <c r="S1110" s="19"/>
      <c r="T1110" s="13"/>
      <c r="U1110" s="13"/>
      <c r="V1110" s="13"/>
      <c r="W1110" s="13"/>
      <c r="X1110" s="13"/>
      <c r="Y1110" s="13"/>
      <c r="Z1110" s="13"/>
    </row>
    <row r="1111" spans="1:26" ht="15" customHeight="1" x14ac:dyDescent="0.2">
      <c r="A1111" s="13"/>
      <c r="B1111" s="46"/>
      <c r="C1111" s="568" t="s">
        <v>92</v>
      </c>
      <c r="D1111" s="574" t="s">
        <v>91</v>
      </c>
      <c r="E1111" s="524">
        <v>39.119999999999997</v>
      </c>
      <c r="F1111" s="525">
        <v>38.58</v>
      </c>
      <c r="G1111" s="525">
        <v>40.549999999999997</v>
      </c>
      <c r="H1111" s="525">
        <v>42.01</v>
      </c>
      <c r="I1111" s="518">
        <v>44.85</v>
      </c>
      <c r="J1111" s="555">
        <v>26.65</v>
      </c>
      <c r="K1111" s="525">
        <v>26.28</v>
      </c>
      <c r="L1111" s="525">
        <v>27.62</v>
      </c>
      <c r="M1111" s="525">
        <v>28.62</v>
      </c>
      <c r="N1111" s="518">
        <v>30.55</v>
      </c>
      <c r="O1111" s="587"/>
      <c r="P1111" s="884"/>
      <c r="Q1111" s="19"/>
      <c r="R1111" s="19"/>
      <c r="S1111" s="19"/>
      <c r="T1111" s="13"/>
      <c r="U1111" s="13"/>
      <c r="V1111" s="13"/>
      <c r="W1111" s="13"/>
      <c r="X1111" s="13"/>
      <c r="Y1111" s="13"/>
      <c r="Z1111" s="13"/>
    </row>
    <row r="1112" spans="1:26" ht="15" customHeight="1" x14ac:dyDescent="0.2">
      <c r="A1112" s="13"/>
      <c r="B1112" s="46"/>
      <c r="C1112" s="568" t="s">
        <v>302</v>
      </c>
      <c r="D1112" s="574" t="s">
        <v>91</v>
      </c>
      <c r="E1112" s="524">
        <v>0.48</v>
      </c>
      <c r="F1112" s="525">
        <v>0.5</v>
      </c>
      <c r="G1112" s="525">
        <v>0.6</v>
      </c>
      <c r="H1112" s="525">
        <v>0.72</v>
      </c>
      <c r="I1112" s="518">
        <v>0.85</v>
      </c>
      <c r="J1112" s="555">
        <v>0.2</v>
      </c>
      <c r="K1112" s="525">
        <v>0.21</v>
      </c>
      <c r="L1112" s="525">
        <v>0.25</v>
      </c>
      <c r="M1112" s="525">
        <v>0.3</v>
      </c>
      <c r="N1112" s="518">
        <v>0.36</v>
      </c>
      <c r="O1112" s="587"/>
      <c r="P1112" s="884"/>
      <c r="Q1112" s="19"/>
      <c r="R1112" s="19"/>
      <c r="S1112" s="19"/>
      <c r="T1112" s="13"/>
      <c r="U1112" s="13"/>
      <c r="V1112" s="13"/>
      <c r="W1112" s="13"/>
      <c r="X1112" s="13"/>
      <c r="Y1112" s="13"/>
      <c r="Z1112" s="13"/>
    </row>
    <row r="1113" spans="1:26" ht="15" customHeight="1" x14ac:dyDescent="0.2">
      <c r="A1113" s="13"/>
      <c r="B1113" s="46"/>
      <c r="C1113" s="568" t="s">
        <v>73</v>
      </c>
      <c r="D1113" s="574" t="s">
        <v>91</v>
      </c>
      <c r="E1113" s="187">
        <v>4.09</v>
      </c>
      <c r="F1113" s="98">
        <v>3.28</v>
      </c>
      <c r="G1113" s="98">
        <v>3.3</v>
      </c>
      <c r="H1113" s="98">
        <v>2.73</v>
      </c>
      <c r="I1113" s="518">
        <v>2.94</v>
      </c>
      <c r="J1113" s="555">
        <v>1.92</v>
      </c>
      <c r="K1113" s="98">
        <v>1.54</v>
      </c>
      <c r="L1113" s="98">
        <v>1.55</v>
      </c>
      <c r="M1113" s="98">
        <v>1.29</v>
      </c>
      <c r="N1113" s="518">
        <v>1.67</v>
      </c>
      <c r="O1113" s="587"/>
      <c r="P1113" s="884"/>
      <c r="Q1113" s="19"/>
      <c r="R1113" s="19"/>
      <c r="S1113" s="19"/>
      <c r="T1113" s="13"/>
      <c r="U1113" s="13"/>
      <c r="V1113" s="13"/>
      <c r="W1113" s="13"/>
      <c r="X1113" s="13"/>
      <c r="Y1113" s="13"/>
      <c r="Z1113" s="13"/>
    </row>
    <row r="1114" spans="1:26" ht="15" customHeight="1" x14ac:dyDescent="0.2">
      <c r="A1114" s="13"/>
      <c r="B1114" s="46"/>
      <c r="C1114" s="568" t="s">
        <v>74</v>
      </c>
      <c r="D1114" s="574" t="s">
        <v>91</v>
      </c>
      <c r="E1114" s="187">
        <v>7.98</v>
      </c>
      <c r="F1114" s="98">
        <v>7.48</v>
      </c>
      <c r="G1114" s="98">
        <v>8.1300000000000008</v>
      </c>
      <c r="H1114" s="98">
        <v>8.09</v>
      </c>
      <c r="I1114" s="518">
        <v>8.5</v>
      </c>
      <c r="J1114" s="555">
        <v>3.81</v>
      </c>
      <c r="K1114" s="98">
        <v>3.7</v>
      </c>
      <c r="L1114" s="98">
        <v>3.7</v>
      </c>
      <c r="M1114" s="98">
        <v>3.7</v>
      </c>
      <c r="N1114" s="518">
        <v>4.0999999999999996</v>
      </c>
      <c r="O1114" s="587"/>
      <c r="P1114" s="884"/>
      <c r="Q1114" s="19"/>
      <c r="R1114" s="19"/>
      <c r="S1114" s="19"/>
      <c r="T1114" s="13"/>
      <c r="U1114" s="13"/>
      <c r="V1114" s="13"/>
      <c r="W1114" s="13"/>
      <c r="X1114" s="13"/>
      <c r="Y1114" s="13"/>
      <c r="Z1114" s="13"/>
    </row>
    <row r="1115" spans="1:26" ht="15" customHeight="1" x14ac:dyDescent="0.2">
      <c r="A1115" s="13"/>
      <c r="B1115" s="46"/>
      <c r="C1115" s="568" t="s">
        <v>75</v>
      </c>
      <c r="D1115" s="574" t="s">
        <v>91</v>
      </c>
      <c r="E1115" s="187">
        <v>9.0399999999999991</v>
      </c>
      <c r="F1115" s="98">
        <v>9.35</v>
      </c>
      <c r="G1115" s="98">
        <v>10.130000000000001</v>
      </c>
      <c r="H1115" s="98">
        <v>10.81</v>
      </c>
      <c r="I1115" s="518">
        <v>11.37</v>
      </c>
      <c r="J1115" s="555">
        <v>4.91</v>
      </c>
      <c r="K1115" s="98">
        <v>5.09</v>
      </c>
      <c r="L1115" s="98">
        <v>5.84</v>
      </c>
      <c r="M1115" s="98">
        <v>6.26</v>
      </c>
      <c r="N1115" s="518">
        <v>6.78</v>
      </c>
      <c r="O1115" s="587"/>
      <c r="P1115" s="884"/>
      <c r="Q1115" s="19"/>
      <c r="R1115" s="19"/>
      <c r="S1115" s="19"/>
      <c r="T1115" s="13"/>
      <c r="U1115" s="13"/>
      <c r="V1115" s="13"/>
      <c r="W1115" s="13"/>
      <c r="X1115" s="13"/>
      <c r="Y1115" s="13"/>
      <c r="Z1115" s="13"/>
    </row>
    <row r="1116" spans="1:26" ht="15" customHeight="1" x14ac:dyDescent="0.2">
      <c r="A1116" s="13"/>
      <c r="B1116" s="46"/>
      <c r="C1116" s="568" t="s">
        <v>336</v>
      </c>
      <c r="D1116" s="574" t="s">
        <v>91</v>
      </c>
      <c r="E1116" s="187">
        <v>0.43</v>
      </c>
      <c r="F1116" s="98">
        <v>0.43</v>
      </c>
      <c r="G1116" s="98">
        <v>0.43</v>
      </c>
      <c r="H1116" s="98">
        <v>0.43</v>
      </c>
      <c r="I1116" s="554">
        <v>0.32</v>
      </c>
      <c r="J1116" s="555">
        <v>0.21</v>
      </c>
      <c r="K1116" s="98">
        <v>0.22</v>
      </c>
      <c r="L1116" s="98">
        <v>0.21</v>
      </c>
      <c r="M1116" s="98">
        <v>0.21</v>
      </c>
      <c r="N1116" s="518">
        <v>0.24</v>
      </c>
      <c r="O1116" s="587"/>
      <c r="P1116" s="884"/>
      <c r="Q1116" s="19"/>
      <c r="R1116" s="19"/>
      <c r="S1116" s="19"/>
      <c r="T1116" s="13"/>
      <c r="U1116" s="13"/>
      <c r="V1116" s="13"/>
      <c r="W1116" s="13"/>
      <c r="X1116" s="13"/>
      <c r="Y1116" s="13"/>
      <c r="Z1116" s="13"/>
    </row>
    <row r="1117" spans="1:26" ht="15" customHeight="1" x14ac:dyDescent="0.2">
      <c r="A1117" s="13"/>
      <c r="B1117" s="46"/>
      <c r="C1117" s="568" t="s">
        <v>62</v>
      </c>
      <c r="D1117" s="574" t="s">
        <v>91</v>
      </c>
      <c r="E1117" s="187">
        <v>27.39</v>
      </c>
      <c r="F1117" s="98">
        <v>25.12</v>
      </c>
      <c r="G1117" s="98">
        <v>25.09</v>
      </c>
      <c r="H1117" s="98">
        <v>25.05</v>
      </c>
      <c r="I1117" s="518">
        <v>26.3</v>
      </c>
      <c r="J1117" s="555">
        <v>21.74</v>
      </c>
      <c r="K1117" s="98">
        <v>19.940000000000001</v>
      </c>
      <c r="L1117" s="98">
        <v>19.920000000000002</v>
      </c>
      <c r="M1117" s="98">
        <v>19.88</v>
      </c>
      <c r="N1117" s="518">
        <v>20.43</v>
      </c>
      <c r="O1117" s="587"/>
      <c r="P1117" s="884"/>
      <c r="Q1117" s="19"/>
      <c r="R1117" s="19"/>
      <c r="S1117" s="19"/>
      <c r="T1117" s="13"/>
      <c r="U1117" s="13"/>
      <c r="V1117" s="13"/>
      <c r="W1117" s="13"/>
      <c r="X1117" s="13"/>
      <c r="Y1117" s="13"/>
      <c r="Z1117" s="13"/>
    </row>
    <row r="1118" spans="1:26" ht="15" customHeight="1" x14ac:dyDescent="0.2">
      <c r="A1118" s="13"/>
      <c r="B1118" s="46"/>
      <c r="C1118" s="2919" t="s">
        <v>93</v>
      </c>
      <c r="D1118" s="2971"/>
      <c r="E1118" s="519">
        <v>117.01</v>
      </c>
      <c r="F1118" s="520">
        <v>112.03000000000002</v>
      </c>
      <c r="G1118" s="520">
        <v>118.3</v>
      </c>
      <c r="H1118" s="520">
        <v>122.36000000000001</v>
      </c>
      <c r="I1118" s="521">
        <f>SUM(I1108:I1117)</f>
        <v>128.1</v>
      </c>
      <c r="J1118" s="520">
        <v>77.550000000000011</v>
      </c>
      <c r="K1118" s="520">
        <v>74.16</v>
      </c>
      <c r="L1118" s="520">
        <v>77.819999999999993</v>
      </c>
      <c r="M1118" s="520">
        <v>80.78</v>
      </c>
      <c r="N1118" s="521">
        <f>SUM(N1108:N1117)</f>
        <v>84.41</v>
      </c>
      <c r="O1118" s="587"/>
      <c r="P1118" s="884"/>
      <c r="Q1118" s="19"/>
      <c r="R1118" s="19"/>
      <c r="S1118" s="19"/>
      <c r="T1118" s="13"/>
      <c r="U1118" s="13"/>
      <c r="V1118" s="13"/>
      <c r="W1118" s="13"/>
      <c r="X1118" s="13"/>
      <c r="Y1118" s="13"/>
      <c r="Z1118" s="13"/>
    </row>
    <row r="1119" spans="1:26" ht="15" customHeight="1" x14ac:dyDescent="0.2">
      <c r="A1119" s="13"/>
      <c r="B1119" s="46"/>
      <c r="C1119" s="568" t="s">
        <v>58</v>
      </c>
      <c r="D1119" s="574" t="s">
        <v>94</v>
      </c>
      <c r="E1119" s="187">
        <v>7.91</v>
      </c>
      <c r="F1119" s="98">
        <v>7.69</v>
      </c>
      <c r="G1119" s="98">
        <v>7.82</v>
      </c>
      <c r="H1119" s="98">
        <v>8.44</v>
      </c>
      <c r="I1119" s="518">
        <v>9.59</v>
      </c>
      <c r="J1119" s="555">
        <v>3.31</v>
      </c>
      <c r="K1119" s="98">
        <v>3.22</v>
      </c>
      <c r="L1119" s="98">
        <v>3.79</v>
      </c>
      <c r="M1119" s="98">
        <v>4.16</v>
      </c>
      <c r="N1119" s="518">
        <v>4.7300000000000004</v>
      </c>
      <c r="O1119" s="587"/>
      <c r="P1119" s="884"/>
      <c r="Q1119" s="19"/>
      <c r="R1119" s="19"/>
      <c r="S1119" s="19"/>
      <c r="T1119" s="13"/>
      <c r="U1119" s="13"/>
      <c r="V1119" s="13"/>
      <c r="W1119" s="13"/>
      <c r="X1119" s="13"/>
      <c r="Y1119" s="13"/>
      <c r="Z1119" s="13"/>
    </row>
    <row r="1120" spans="1:26" ht="15" customHeight="1" x14ac:dyDescent="0.2">
      <c r="A1120" s="13"/>
      <c r="B1120" s="46"/>
      <c r="C1120" s="568" t="s">
        <v>32</v>
      </c>
      <c r="D1120" s="574" t="s">
        <v>94</v>
      </c>
      <c r="E1120" s="187">
        <v>54</v>
      </c>
      <c r="F1120" s="98">
        <v>48.41</v>
      </c>
      <c r="G1120" s="98">
        <v>49.72</v>
      </c>
      <c r="H1120" s="98">
        <v>50.83</v>
      </c>
      <c r="I1120" s="518">
        <v>55.38</v>
      </c>
      <c r="J1120" s="555">
        <v>37</v>
      </c>
      <c r="K1120" s="98">
        <v>33.29</v>
      </c>
      <c r="L1120" s="98">
        <v>34.15</v>
      </c>
      <c r="M1120" s="98">
        <v>34.96</v>
      </c>
      <c r="N1120" s="518">
        <v>38.1</v>
      </c>
      <c r="O1120" s="587"/>
      <c r="P1120" s="884"/>
      <c r="Q1120" s="19"/>
      <c r="R1120" s="19"/>
      <c r="S1120" s="19"/>
      <c r="T1120" s="13"/>
      <c r="U1120" s="13"/>
      <c r="V1120" s="13"/>
      <c r="W1120" s="13"/>
      <c r="X1120" s="13"/>
      <c r="Y1120" s="13"/>
      <c r="Z1120" s="13"/>
    </row>
    <row r="1121" spans="1:26" ht="15" customHeight="1" x14ac:dyDescent="0.2">
      <c r="A1121" s="13"/>
      <c r="B1121" s="46"/>
      <c r="C1121" s="568" t="s">
        <v>79</v>
      </c>
      <c r="D1121" s="574" t="s">
        <v>94</v>
      </c>
      <c r="E1121" s="187">
        <v>11.86</v>
      </c>
      <c r="F1121" s="523">
        <v>12.49</v>
      </c>
      <c r="G1121" s="523">
        <v>11.37</v>
      </c>
      <c r="H1121" s="523">
        <v>12.11</v>
      </c>
      <c r="I1121" s="518">
        <v>12.59</v>
      </c>
      <c r="J1121" s="555">
        <v>10.130000000000001</v>
      </c>
      <c r="K1121" s="523">
        <v>10.66</v>
      </c>
      <c r="L1121" s="523">
        <v>9.75</v>
      </c>
      <c r="M1121" s="523">
        <v>10.34</v>
      </c>
      <c r="N1121" s="518">
        <v>10.71</v>
      </c>
      <c r="O1121" s="587"/>
      <c r="P1121" s="884"/>
      <c r="Q1121" s="19"/>
      <c r="R1121" s="19"/>
      <c r="S1121" s="19"/>
      <c r="T1121" s="13"/>
      <c r="U1121" s="13"/>
      <c r="V1121" s="13"/>
      <c r="W1121" s="13"/>
      <c r="X1121" s="13"/>
      <c r="Y1121" s="13"/>
      <c r="Z1121" s="13"/>
    </row>
    <row r="1122" spans="1:26" ht="15" customHeight="1" x14ac:dyDescent="0.2">
      <c r="A1122" s="13"/>
      <c r="B1122" s="46"/>
      <c r="C1122" s="568" t="s">
        <v>95</v>
      </c>
      <c r="D1122" s="574" t="s">
        <v>94</v>
      </c>
      <c r="E1122" s="187">
        <v>23.44</v>
      </c>
      <c r="F1122" s="98">
        <v>21.67</v>
      </c>
      <c r="G1122" s="98">
        <v>22.97</v>
      </c>
      <c r="H1122" s="98">
        <v>25.5</v>
      </c>
      <c r="I1122" s="518">
        <v>28.59</v>
      </c>
      <c r="J1122" s="555">
        <v>13.04</v>
      </c>
      <c r="K1122" s="98">
        <v>12.05</v>
      </c>
      <c r="L1122" s="98">
        <v>12.77</v>
      </c>
      <c r="M1122" s="98">
        <v>14.18</v>
      </c>
      <c r="N1122" s="518">
        <v>15.9</v>
      </c>
      <c r="O1122" s="587"/>
      <c r="P1122" s="884"/>
      <c r="Q1122" s="19"/>
      <c r="R1122" s="19"/>
      <c r="S1122" s="19"/>
      <c r="T1122" s="13"/>
      <c r="U1122" s="13"/>
      <c r="V1122" s="13"/>
      <c r="W1122" s="13"/>
      <c r="X1122" s="13"/>
      <c r="Y1122" s="13"/>
      <c r="Z1122" s="13"/>
    </row>
    <row r="1123" spans="1:26" ht="15" customHeight="1" x14ac:dyDescent="0.2">
      <c r="A1123" s="13"/>
      <c r="B1123" s="46"/>
      <c r="C1123" s="568" t="s">
        <v>302</v>
      </c>
      <c r="D1123" s="574" t="s">
        <v>94</v>
      </c>
      <c r="E1123" s="187" t="s">
        <v>112</v>
      </c>
      <c r="F1123" s="98" t="s">
        <v>112</v>
      </c>
      <c r="G1123" s="98" t="s">
        <v>112</v>
      </c>
      <c r="H1123" s="98" t="s">
        <v>1642</v>
      </c>
      <c r="I1123" s="554" t="s">
        <v>2934</v>
      </c>
      <c r="J1123" s="555" t="s">
        <v>112</v>
      </c>
      <c r="K1123" s="98" t="s">
        <v>112</v>
      </c>
      <c r="L1123" s="98" t="s">
        <v>112</v>
      </c>
      <c r="M1123" s="98" t="s">
        <v>2623</v>
      </c>
      <c r="N1123" s="518" t="s">
        <v>2623</v>
      </c>
      <c r="O1123" s="587"/>
      <c r="P1123" s="884"/>
      <c r="Q1123" s="19"/>
      <c r="R1123" s="19"/>
      <c r="S1123" s="19"/>
      <c r="T1123" s="13"/>
      <c r="U1123" s="13"/>
      <c r="V1123" s="13"/>
      <c r="W1123" s="13"/>
      <c r="X1123" s="13"/>
      <c r="Y1123" s="13"/>
      <c r="Z1123" s="13"/>
    </row>
    <row r="1124" spans="1:26" ht="15" customHeight="1" x14ac:dyDescent="0.2">
      <c r="A1124" s="13"/>
      <c r="B1124" s="46"/>
      <c r="C1124" s="568" t="s">
        <v>73</v>
      </c>
      <c r="D1124" s="574" t="s">
        <v>94</v>
      </c>
      <c r="E1124" s="187">
        <v>7.54</v>
      </c>
      <c r="F1124" s="98">
        <v>7.29</v>
      </c>
      <c r="G1124" s="98">
        <v>5.97</v>
      </c>
      <c r="H1124" s="98">
        <v>5.47</v>
      </c>
      <c r="I1124" s="518">
        <v>5.72</v>
      </c>
      <c r="J1124" s="555">
        <v>3.34</v>
      </c>
      <c r="K1124" s="98">
        <v>2.66</v>
      </c>
      <c r="L1124" s="98">
        <v>2.57</v>
      </c>
      <c r="M1124" s="98">
        <v>2.36</v>
      </c>
      <c r="N1124" s="518">
        <v>0.88</v>
      </c>
      <c r="O1124" s="587"/>
      <c r="P1124" s="884"/>
      <c r="Q1124" s="19"/>
      <c r="R1124" s="19"/>
      <c r="S1124" s="19"/>
      <c r="T1124" s="13"/>
      <c r="U1124" s="13"/>
      <c r="V1124" s="13"/>
      <c r="W1124" s="13"/>
      <c r="X1124" s="13"/>
      <c r="Y1124" s="13"/>
      <c r="Z1124" s="13"/>
    </row>
    <row r="1125" spans="1:26" ht="15" customHeight="1" x14ac:dyDescent="0.2">
      <c r="A1125" s="13"/>
      <c r="B1125" s="46"/>
      <c r="C1125" s="568" t="s">
        <v>74</v>
      </c>
      <c r="D1125" s="574" t="s">
        <v>94</v>
      </c>
      <c r="E1125" s="187">
        <v>7.43</v>
      </c>
      <c r="F1125" s="98">
        <v>6.17</v>
      </c>
      <c r="G1125" s="98">
        <v>7</v>
      </c>
      <c r="H1125" s="98">
        <v>7.32</v>
      </c>
      <c r="I1125" s="518">
        <v>8.17</v>
      </c>
      <c r="J1125" s="555">
        <v>3.67</v>
      </c>
      <c r="K1125" s="98">
        <v>3.04</v>
      </c>
      <c r="L1125" s="98">
        <v>2.67</v>
      </c>
      <c r="M1125" s="98">
        <v>3.17</v>
      </c>
      <c r="N1125" s="518">
        <v>3.84</v>
      </c>
      <c r="O1125" s="587"/>
      <c r="P1125" s="884"/>
      <c r="Q1125" s="19"/>
      <c r="R1125" s="19"/>
      <c r="S1125" s="19"/>
      <c r="T1125" s="13"/>
      <c r="U1125" s="13"/>
      <c r="V1125" s="13"/>
      <c r="W1125" s="13"/>
      <c r="X1125" s="13"/>
      <c r="Y1125" s="13"/>
      <c r="Z1125" s="13"/>
    </row>
    <row r="1126" spans="1:26" ht="15" customHeight="1" x14ac:dyDescent="0.2">
      <c r="A1126" s="13"/>
      <c r="B1126" s="46"/>
      <c r="C1126" s="568" t="s">
        <v>75</v>
      </c>
      <c r="D1126" s="574" t="s">
        <v>94</v>
      </c>
      <c r="E1126" s="187">
        <v>13.71</v>
      </c>
      <c r="F1126" s="98">
        <v>13.49</v>
      </c>
      <c r="G1126" s="98">
        <v>14.24</v>
      </c>
      <c r="H1126" s="98">
        <v>15.05</v>
      </c>
      <c r="I1126" s="518">
        <v>16.37</v>
      </c>
      <c r="J1126" s="555">
        <v>7.45</v>
      </c>
      <c r="K1126" s="98">
        <v>7.34</v>
      </c>
      <c r="L1126" s="98">
        <v>8.17</v>
      </c>
      <c r="M1126" s="98">
        <v>8.68</v>
      </c>
      <c r="N1126" s="518">
        <v>9.61</v>
      </c>
      <c r="O1126" s="587"/>
      <c r="P1126" s="884"/>
      <c r="Q1126" s="19"/>
      <c r="R1126" s="19"/>
      <c r="S1126" s="19"/>
      <c r="T1126" s="13"/>
      <c r="U1126" s="13"/>
      <c r="V1126" s="13"/>
      <c r="W1126" s="13"/>
      <c r="X1126" s="13"/>
      <c r="Y1126" s="13"/>
      <c r="Z1126" s="13"/>
    </row>
    <row r="1127" spans="1:26" ht="15" customHeight="1" x14ac:dyDescent="0.2">
      <c r="A1127" s="13"/>
      <c r="B1127" s="46"/>
      <c r="C1127" s="568" t="s">
        <v>336</v>
      </c>
      <c r="D1127" s="574" t="s">
        <v>94</v>
      </c>
      <c r="E1127" s="187">
        <v>0.3</v>
      </c>
      <c r="F1127" s="98">
        <v>0.3</v>
      </c>
      <c r="G1127" s="98">
        <v>0.3</v>
      </c>
      <c r="H1127" s="98">
        <v>0.3</v>
      </c>
      <c r="I1127" s="554">
        <v>0.2</v>
      </c>
      <c r="J1127" s="555">
        <v>0.15</v>
      </c>
      <c r="K1127" s="98">
        <v>0.15</v>
      </c>
      <c r="L1127" s="98">
        <v>0.15</v>
      </c>
      <c r="M1127" s="98">
        <v>0.15</v>
      </c>
      <c r="N1127" s="518">
        <v>0.17</v>
      </c>
      <c r="O1127" s="587"/>
      <c r="P1127" s="884"/>
      <c r="Q1127" s="19"/>
      <c r="R1127" s="19"/>
      <c r="S1127" s="19"/>
      <c r="T1127" s="13"/>
      <c r="U1127" s="13"/>
      <c r="V1127" s="13"/>
      <c r="W1127" s="13"/>
      <c r="X1127" s="13"/>
      <c r="Y1127" s="13"/>
      <c r="Z1127" s="13"/>
    </row>
    <row r="1128" spans="1:26" ht="15" customHeight="1" x14ac:dyDescent="0.2">
      <c r="A1128" s="13"/>
      <c r="B1128" s="46"/>
      <c r="C1128" s="568" t="s">
        <v>62</v>
      </c>
      <c r="D1128" s="574" t="s">
        <v>94</v>
      </c>
      <c r="E1128" s="187">
        <v>56.1</v>
      </c>
      <c r="F1128" s="98">
        <v>51.86</v>
      </c>
      <c r="G1128" s="98">
        <v>54.68</v>
      </c>
      <c r="H1128" s="98">
        <v>57.29</v>
      </c>
      <c r="I1128" s="518">
        <v>61.78</v>
      </c>
      <c r="J1128" s="555">
        <v>45.93</v>
      </c>
      <c r="K1128" s="98">
        <v>42.46</v>
      </c>
      <c r="L1128" s="98">
        <v>42.98</v>
      </c>
      <c r="M1128" s="98">
        <v>44.83</v>
      </c>
      <c r="N1128" s="518">
        <v>48.34</v>
      </c>
      <c r="O1128" s="587"/>
      <c r="P1128" s="884"/>
      <c r="Q1128" s="19"/>
      <c r="R1128" s="19"/>
      <c r="S1128" s="19"/>
      <c r="T1128" s="13"/>
      <c r="U1128" s="13"/>
      <c r="V1128" s="13"/>
      <c r="W1128" s="13"/>
      <c r="X1128" s="13"/>
      <c r="Y1128" s="13"/>
      <c r="Z1128" s="13"/>
    </row>
    <row r="1129" spans="1:26" ht="15" customHeight="1" x14ac:dyDescent="0.2">
      <c r="A1129" s="13"/>
      <c r="B1129" s="46"/>
      <c r="C1129" s="2919" t="s">
        <v>96</v>
      </c>
      <c r="D1129" s="2971"/>
      <c r="E1129" s="519">
        <v>182.29000000000002</v>
      </c>
      <c r="F1129" s="520">
        <v>169.37</v>
      </c>
      <c r="G1129" s="520">
        <v>174.07</v>
      </c>
      <c r="H1129" s="520">
        <v>182.30999999999997</v>
      </c>
      <c r="I1129" s="521">
        <f>SUM(I1119:I1128)</f>
        <v>198.39</v>
      </c>
      <c r="J1129" s="520">
        <v>124.02000000000001</v>
      </c>
      <c r="K1129" s="520">
        <v>114.87</v>
      </c>
      <c r="L1129" s="520">
        <v>117</v>
      </c>
      <c r="M1129" s="520">
        <v>122.83000000000003</v>
      </c>
      <c r="N1129" s="521">
        <f>SUM(N1119:N1128)</f>
        <v>132.28</v>
      </c>
      <c r="O1129" s="587"/>
      <c r="P1129" s="884"/>
      <c r="Q1129" s="19"/>
      <c r="R1129" s="19"/>
      <c r="S1129" s="19"/>
      <c r="T1129" s="13"/>
      <c r="U1129" s="13"/>
      <c r="V1129" s="13"/>
      <c r="W1129" s="13"/>
      <c r="X1129" s="13"/>
      <c r="Y1129" s="13"/>
      <c r="Z1129" s="13"/>
    </row>
    <row r="1130" spans="1:26" ht="15" customHeight="1" x14ac:dyDescent="0.2">
      <c r="A1130" s="13"/>
      <c r="B1130" s="46"/>
      <c r="C1130" s="514" t="s">
        <v>58</v>
      </c>
      <c r="D1130" s="575" t="s">
        <v>49</v>
      </c>
      <c r="E1130" s="187">
        <v>5.68</v>
      </c>
      <c r="F1130" s="98">
        <v>6.1</v>
      </c>
      <c r="G1130" s="98">
        <v>6.52</v>
      </c>
      <c r="H1130" s="98">
        <v>7.15</v>
      </c>
      <c r="I1130" s="554">
        <v>6.93</v>
      </c>
      <c r="J1130" s="98">
        <v>1.67</v>
      </c>
      <c r="K1130" s="98">
        <v>1.79</v>
      </c>
      <c r="L1130" s="98">
        <v>3</v>
      </c>
      <c r="M1130" s="98">
        <v>3.48</v>
      </c>
      <c r="N1130" s="554">
        <v>3.37</v>
      </c>
      <c r="O1130" s="587"/>
      <c r="P1130" s="884"/>
      <c r="Q1130" s="19"/>
      <c r="R1130" s="19"/>
      <c r="S1130" s="19"/>
      <c r="T1130" s="13"/>
      <c r="U1130" s="13"/>
      <c r="V1130" s="13"/>
      <c r="W1130" s="13"/>
      <c r="X1130" s="13"/>
      <c r="Y1130" s="13"/>
      <c r="Z1130" s="13"/>
    </row>
    <row r="1131" spans="1:26" ht="15" customHeight="1" x14ac:dyDescent="0.2">
      <c r="A1131" s="13"/>
      <c r="B1131" s="46"/>
      <c r="C1131" s="568" t="s">
        <v>32</v>
      </c>
      <c r="D1131" s="574" t="s">
        <v>49</v>
      </c>
      <c r="E1131" s="187">
        <v>58</v>
      </c>
      <c r="F1131" s="98">
        <v>57.12</v>
      </c>
      <c r="G1131" s="98">
        <v>61.48</v>
      </c>
      <c r="H1131" s="98">
        <v>64.319999999999993</v>
      </c>
      <c r="I1131" s="554">
        <v>71.3</v>
      </c>
      <c r="J1131" s="525">
        <v>40</v>
      </c>
      <c r="K1131" s="98">
        <v>38.979999999999997</v>
      </c>
      <c r="L1131" s="98">
        <v>42.08</v>
      </c>
      <c r="M1131" s="98">
        <v>43.99</v>
      </c>
      <c r="N1131" s="554">
        <v>48.73</v>
      </c>
      <c r="O1131" s="587"/>
      <c r="P1131" s="884"/>
      <c r="Q1131" s="19"/>
      <c r="R1131" s="19"/>
      <c r="S1131" s="19"/>
      <c r="T1131" s="13"/>
      <c r="U1131" s="13"/>
      <c r="V1131" s="13"/>
      <c r="W1131" s="13"/>
      <c r="X1131" s="13"/>
      <c r="Y1131" s="13"/>
      <c r="Z1131" s="13"/>
    </row>
    <row r="1132" spans="1:26" ht="15" customHeight="1" x14ac:dyDescent="0.2">
      <c r="A1132" s="13"/>
      <c r="B1132" s="46"/>
      <c r="C1132" s="568" t="s">
        <v>79</v>
      </c>
      <c r="D1132" s="574" t="s">
        <v>49</v>
      </c>
      <c r="E1132" s="187">
        <v>4.26</v>
      </c>
      <c r="F1132" s="523">
        <v>3.9</v>
      </c>
      <c r="G1132" s="523">
        <v>2.68</v>
      </c>
      <c r="H1132" s="523">
        <v>8.2799999999999994</v>
      </c>
      <c r="I1132" s="554">
        <v>8.23</v>
      </c>
      <c r="J1132" s="525">
        <v>3.24</v>
      </c>
      <c r="K1132" s="523">
        <v>2.92</v>
      </c>
      <c r="L1132" s="523">
        <v>1.96</v>
      </c>
      <c r="M1132" s="523">
        <v>6.09</v>
      </c>
      <c r="N1132" s="554">
        <v>5.87</v>
      </c>
      <c r="O1132" s="587"/>
      <c r="P1132" s="884"/>
      <c r="Q1132" s="19"/>
      <c r="R1132" s="19"/>
      <c r="S1132" s="19"/>
      <c r="T1132" s="13"/>
      <c r="U1132" s="13"/>
      <c r="V1132" s="13"/>
      <c r="W1132" s="13"/>
      <c r="X1132" s="13"/>
      <c r="Y1132" s="13"/>
      <c r="Z1132" s="13"/>
    </row>
    <row r="1133" spans="1:26" ht="15" customHeight="1" x14ac:dyDescent="0.2">
      <c r="A1133" s="13"/>
      <c r="B1133" s="46"/>
      <c r="C1133" s="568" t="s">
        <v>95</v>
      </c>
      <c r="D1133" s="574" t="s">
        <v>49</v>
      </c>
      <c r="E1133" s="187">
        <v>15.82</v>
      </c>
      <c r="F1133" s="98">
        <v>15.22</v>
      </c>
      <c r="G1133" s="98">
        <v>15.46</v>
      </c>
      <c r="H1133" s="98">
        <v>16.559999999999999</v>
      </c>
      <c r="I1133" s="554">
        <v>18.43</v>
      </c>
      <c r="J1133" s="525">
        <v>9</v>
      </c>
      <c r="K1133" s="98">
        <v>8.66</v>
      </c>
      <c r="L1133" s="98">
        <v>8.7899999999999991</v>
      </c>
      <c r="M1133" s="98">
        <v>9.42</v>
      </c>
      <c r="N1133" s="554">
        <v>10.48</v>
      </c>
      <c r="O1133" s="587"/>
      <c r="P1133" s="884"/>
      <c r="Q1133" s="19"/>
      <c r="R1133" s="19"/>
      <c r="S1133" s="19"/>
      <c r="T1133" s="13"/>
      <c r="U1133" s="13"/>
      <c r="V1133" s="13"/>
      <c r="W1133" s="13"/>
      <c r="X1133" s="13"/>
      <c r="Y1133" s="13"/>
      <c r="Z1133" s="13"/>
    </row>
    <row r="1134" spans="1:26" ht="15" customHeight="1" x14ac:dyDescent="0.2">
      <c r="A1134" s="13"/>
      <c r="B1134" s="46"/>
      <c r="C1134" s="568" t="s">
        <v>302</v>
      </c>
      <c r="D1134" s="574" t="s">
        <v>49</v>
      </c>
      <c r="E1134" s="187">
        <v>4.6399999999999997</v>
      </c>
      <c r="F1134" s="98">
        <v>4.8</v>
      </c>
      <c r="G1134" s="98">
        <v>5.0999999999999996</v>
      </c>
      <c r="H1134" s="98">
        <v>6.07</v>
      </c>
      <c r="I1134" s="554">
        <v>5.53</v>
      </c>
      <c r="J1134" s="525">
        <v>1.74</v>
      </c>
      <c r="K1134" s="98">
        <v>1.77</v>
      </c>
      <c r="L1134" s="98">
        <v>1.91</v>
      </c>
      <c r="M1134" s="98">
        <v>1.88</v>
      </c>
      <c r="N1134" s="554">
        <v>2.06</v>
      </c>
      <c r="O1134" s="587"/>
      <c r="P1134" s="884"/>
      <c r="Q1134" s="19"/>
      <c r="R1134" s="19"/>
      <c r="S1134" s="19"/>
      <c r="T1134" s="13"/>
      <c r="U1134" s="13"/>
      <c r="V1134" s="13"/>
      <c r="W1134" s="13"/>
      <c r="X1134" s="13"/>
      <c r="Y1134" s="13"/>
      <c r="Z1134" s="13"/>
    </row>
    <row r="1135" spans="1:26" ht="15" customHeight="1" x14ac:dyDescent="0.2">
      <c r="A1135" s="13"/>
      <c r="B1135" s="46"/>
      <c r="C1135" s="568" t="s">
        <v>73</v>
      </c>
      <c r="D1135" s="574" t="s">
        <v>49</v>
      </c>
      <c r="E1135" s="187">
        <v>5.84</v>
      </c>
      <c r="F1135" s="98">
        <v>5.4</v>
      </c>
      <c r="G1135" s="98">
        <v>5.56</v>
      </c>
      <c r="H1135" s="98">
        <v>5.52</v>
      </c>
      <c r="I1135" s="554">
        <v>5.93</v>
      </c>
      <c r="J1135" s="525">
        <v>2.63</v>
      </c>
      <c r="K1135" s="98">
        <v>2.35</v>
      </c>
      <c r="L1135" s="98">
        <v>2.42</v>
      </c>
      <c r="M1135" s="98">
        <v>2.4</v>
      </c>
      <c r="N1135" s="554">
        <v>0.98</v>
      </c>
      <c r="O1135" s="587"/>
      <c r="P1135" s="884"/>
      <c r="Q1135" s="19"/>
      <c r="R1135" s="19"/>
      <c r="S1135" s="19"/>
      <c r="T1135" s="13"/>
      <c r="U1135" s="13"/>
      <c r="V1135" s="13"/>
      <c r="W1135" s="13"/>
      <c r="X1135" s="13"/>
      <c r="Y1135" s="13"/>
      <c r="Z1135" s="13"/>
    </row>
    <row r="1136" spans="1:26" ht="15" customHeight="1" x14ac:dyDescent="0.2">
      <c r="A1136" s="13"/>
      <c r="B1136" s="46"/>
      <c r="C1136" s="568" t="s">
        <v>74</v>
      </c>
      <c r="D1136" s="574" t="s">
        <v>49</v>
      </c>
      <c r="E1136" s="187">
        <v>4.68</v>
      </c>
      <c r="F1136" s="98">
        <v>4.16</v>
      </c>
      <c r="G1136" s="98">
        <v>4.5599999999999996</v>
      </c>
      <c r="H1136" s="98">
        <v>4.8600000000000003</v>
      </c>
      <c r="I1136" s="554">
        <v>4.6399999999999997</v>
      </c>
      <c r="J1136" s="525">
        <v>2.27</v>
      </c>
      <c r="K1136" s="98">
        <v>1.94</v>
      </c>
      <c r="L1136" s="98">
        <v>2.06</v>
      </c>
      <c r="M1136" s="98">
        <v>2.3199999999999998</v>
      </c>
      <c r="N1136" s="554">
        <v>1.98</v>
      </c>
      <c r="O1136" s="587"/>
      <c r="P1136" s="884"/>
      <c r="Q1136" s="19"/>
      <c r="R1136" s="19"/>
      <c r="S1136" s="19"/>
      <c r="T1136" s="13"/>
      <c r="U1136" s="13"/>
      <c r="V1136" s="13"/>
      <c r="W1136" s="13"/>
      <c r="X1136" s="13"/>
      <c r="Y1136" s="13"/>
      <c r="Z1136" s="13"/>
    </row>
    <row r="1137" spans="1:26" ht="15" customHeight="1" x14ac:dyDescent="0.2">
      <c r="A1137" s="13"/>
      <c r="B1137" s="46"/>
      <c r="C1137" s="568" t="s">
        <v>75</v>
      </c>
      <c r="D1137" s="574" t="s">
        <v>49</v>
      </c>
      <c r="E1137" s="187" t="s">
        <v>112</v>
      </c>
      <c r="F1137" s="98" t="s">
        <v>112</v>
      </c>
      <c r="G1137" s="98" t="s">
        <v>112</v>
      </c>
      <c r="H1137" s="98" t="s">
        <v>1642</v>
      </c>
      <c r="I1137" s="554" t="s">
        <v>2934</v>
      </c>
      <c r="J1137" s="525" t="s">
        <v>112</v>
      </c>
      <c r="K1137" s="98" t="s">
        <v>112</v>
      </c>
      <c r="L1137" s="98" t="s">
        <v>112</v>
      </c>
      <c r="M1137" s="98" t="s">
        <v>2623</v>
      </c>
      <c r="N1137" s="554" t="s">
        <v>2623</v>
      </c>
      <c r="O1137" s="587"/>
      <c r="P1137" s="884"/>
      <c r="Q1137" s="19"/>
      <c r="R1137" s="19"/>
      <c r="S1137" s="19"/>
      <c r="T1137" s="13"/>
      <c r="U1137" s="13"/>
      <c r="V1137" s="13"/>
      <c r="W1137" s="13"/>
      <c r="X1137" s="13"/>
      <c r="Y1137" s="13"/>
      <c r="Z1137" s="13"/>
    </row>
    <row r="1138" spans="1:26" ht="15" customHeight="1" x14ac:dyDescent="0.2">
      <c r="A1138" s="13"/>
      <c r="B1138" s="46"/>
      <c r="C1138" s="568" t="s">
        <v>62</v>
      </c>
      <c r="D1138" s="574" t="s">
        <v>49</v>
      </c>
      <c r="E1138" s="187">
        <v>31.11</v>
      </c>
      <c r="F1138" s="98">
        <v>29.51</v>
      </c>
      <c r="G1138" s="98">
        <v>30.32</v>
      </c>
      <c r="H1138" s="98">
        <v>29.68</v>
      </c>
      <c r="I1138" s="554">
        <v>31.72</v>
      </c>
      <c r="J1138" s="525">
        <v>13.42</v>
      </c>
      <c r="K1138" s="98">
        <v>12.72</v>
      </c>
      <c r="L1138" s="98">
        <v>13.83</v>
      </c>
      <c r="M1138" s="98">
        <v>13.65</v>
      </c>
      <c r="N1138" s="554">
        <v>15.7</v>
      </c>
      <c r="O1138" s="587"/>
      <c r="P1138" s="884"/>
      <c r="Q1138" s="19"/>
      <c r="R1138" s="19"/>
      <c r="S1138" s="19"/>
      <c r="T1138" s="13"/>
      <c r="U1138" s="13"/>
      <c r="V1138" s="13"/>
      <c r="W1138" s="13"/>
      <c r="X1138" s="13"/>
      <c r="Y1138" s="13"/>
      <c r="Z1138" s="13"/>
    </row>
    <row r="1139" spans="1:26" ht="15" customHeight="1" x14ac:dyDescent="0.2">
      <c r="A1139" s="13"/>
      <c r="B1139" s="46"/>
      <c r="C1139" s="2919" t="s">
        <v>98</v>
      </c>
      <c r="D1139" s="2971"/>
      <c r="E1139" s="519">
        <v>130.02999999999997</v>
      </c>
      <c r="F1139" s="520">
        <v>126.21000000000001</v>
      </c>
      <c r="G1139" s="520">
        <v>131.68</v>
      </c>
      <c r="H1139" s="520">
        <v>142.44</v>
      </c>
      <c r="I1139" s="521">
        <f>SUM(I1130:I1138)</f>
        <v>152.70999999999998</v>
      </c>
      <c r="J1139" s="520">
        <v>73.970000000000013</v>
      </c>
      <c r="K1139" s="520">
        <v>71.13</v>
      </c>
      <c r="L1139" s="520">
        <v>76.05</v>
      </c>
      <c r="M1139" s="520">
        <v>83.23</v>
      </c>
      <c r="N1139" s="521">
        <f>SUM(N1130:N1138)</f>
        <v>89.17</v>
      </c>
      <c r="O1139" s="587"/>
      <c r="P1139" s="884"/>
      <c r="Q1139" s="19"/>
      <c r="R1139" s="19"/>
      <c r="S1139" s="19"/>
      <c r="T1139" s="13"/>
      <c r="U1139" s="13"/>
      <c r="V1139" s="13"/>
      <c r="W1139" s="13"/>
      <c r="X1139" s="13"/>
      <c r="Y1139" s="13"/>
      <c r="Z1139" s="13"/>
    </row>
    <row r="1140" spans="1:26" ht="15" customHeight="1" x14ac:dyDescent="0.2">
      <c r="A1140" s="13"/>
      <c r="B1140" s="46"/>
      <c r="C1140" s="514" t="s">
        <v>58</v>
      </c>
      <c r="D1140" s="575" t="s">
        <v>99</v>
      </c>
      <c r="E1140" s="187" t="s">
        <v>112</v>
      </c>
      <c r="F1140" s="98" t="s">
        <v>112</v>
      </c>
      <c r="G1140" s="98" t="s">
        <v>112</v>
      </c>
      <c r="H1140" s="98">
        <v>0.79</v>
      </c>
      <c r="I1140" s="554" t="s">
        <v>2934</v>
      </c>
      <c r="J1140" s="98" t="s">
        <v>112</v>
      </c>
      <c r="K1140" s="98" t="s">
        <v>112</v>
      </c>
      <c r="L1140" s="98" t="s">
        <v>112</v>
      </c>
      <c r="M1140" s="98">
        <v>0.23</v>
      </c>
      <c r="N1140" s="554" t="s">
        <v>2623</v>
      </c>
      <c r="O1140" s="587"/>
      <c r="P1140" s="884"/>
      <c r="Q1140" s="19"/>
      <c r="R1140" s="19"/>
      <c r="S1140" s="19"/>
      <c r="T1140" s="13"/>
      <c r="U1140" s="13"/>
      <c r="V1140" s="13"/>
      <c r="W1140" s="13"/>
      <c r="X1140" s="13"/>
      <c r="Y1140" s="13"/>
      <c r="Z1140" s="13"/>
    </row>
    <row r="1141" spans="1:26" ht="15" customHeight="1" x14ac:dyDescent="0.2">
      <c r="A1141" s="13"/>
      <c r="B1141" s="46"/>
      <c r="C1141" s="568" t="s">
        <v>32</v>
      </c>
      <c r="D1141" s="574" t="s">
        <v>99</v>
      </c>
      <c r="E1141" s="187">
        <v>31</v>
      </c>
      <c r="F1141" s="98">
        <v>27.94</v>
      </c>
      <c r="G1141" s="98">
        <v>28.6</v>
      </c>
      <c r="H1141" s="98">
        <v>28.9</v>
      </c>
      <c r="I1141" s="554">
        <v>32.06</v>
      </c>
      <c r="J1141" s="525">
        <v>16</v>
      </c>
      <c r="K1141" s="98">
        <v>14.74</v>
      </c>
      <c r="L1141" s="98">
        <v>16.63</v>
      </c>
      <c r="M1141" s="98">
        <v>17.170000000000002</v>
      </c>
      <c r="N1141" s="554">
        <v>19.04</v>
      </c>
      <c r="O1141" s="587"/>
      <c r="P1141" s="884"/>
      <c r="Q1141" s="19"/>
      <c r="R1141" s="19"/>
      <c r="S1141" s="19"/>
      <c r="T1141" s="13"/>
      <c r="U1141" s="13"/>
      <c r="V1141" s="13"/>
      <c r="W1141" s="13"/>
      <c r="X1141" s="13"/>
      <c r="Y1141" s="13"/>
      <c r="Z1141" s="13"/>
    </row>
    <row r="1142" spans="1:26" ht="15" customHeight="1" x14ac:dyDescent="0.2">
      <c r="A1142" s="13"/>
      <c r="B1142" s="46"/>
      <c r="C1142" s="568" t="s">
        <v>79</v>
      </c>
      <c r="D1142" s="574" t="s">
        <v>99</v>
      </c>
      <c r="E1142" s="187">
        <v>6.04</v>
      </c>
      <c r="F1142" s="523">
        <v>6.45</v>
      </c>
      <c r="G1142" s="523">
        <v>5.07</v>
      </c>
      <c r="H1142" s="523">
        <v>5.85</v>
      </c>
      <c r="I1142" s="554">
        <v>8.0299999999999994</v>
      </c>
      <c r="J1142" s="525">
        <v>5.18</v>
      </c>
      <c r="K1142" s="523">
        <v>5.53</v>
      </c>
      <c r="L1142" s="523">
        <v>4.38</v>
      </c>
      <c r="M1142" s="523">
        <v>4.45</v>
      </c>
      <c r="N1142" s="554">
        <v>6.75</v>
      </c>
      <c r="O1142" s="587"/>
      <c r="P1142" s="884"/>
      <c r="Q1142" s="19"/>
      <c r="R1142" s="19"/>
      <c r="S1142" s="19"/>
      <c r="T1142" s="13"/>
      <c r="U1142" s="13"/>
      <c r="V1142" s="13"/>
      <c r="W1142" s="13"/>
      <c r="X1142" s="13"/>
      <c r="Y1142" s="13"/>
      <c r="Z1142" s="13"/>
    </row>
    <row r="1143" spans="1:26" ht="15" customHeight="1" x14ac:dyDescent="0.2">
      <c r="A1143" s="13"/>
      <c r="B1143" s="46"/>
      <c r="C1143" s="568" t="s">
        <v>95</v>
      </c>
      <c r="D1143" s="574" t="s">
        <v>99</v>
      </c>
      <c r="E1143" s="187">
        <v>56.18</v>
      </c>
      <c r="F1143" s="98">
        <v>53.9</v>
      </c>
      <c r="G1143" s="98">
        <v>57.52</v>
      </c>
      <c r="H1143" s="98">
        <v>62.39</v>
      </c>
      <c r="I1143" s="554">
        <v>68.48</v>
      </c>
      <c r="J1143" s="525">
        <v>38.270000000000003</v>
      </c>
      <c r="K1143" s="98">
        <v>36.72</v>
      </c>
      <c r="L1143" s="98">
        <v>39.19</v>
      </c>
      <c r="M1143" s="98">
        <v>42.5</v>
      </c>
      <c r="N1143" s="554">
        <v>46.65</v>
      </c>
      <c r="O1143" s="587"/>
      <c r="P1143" s="884"/>
      <c r="Q1143" s="19"/>
      <c r="R1143" s="19"/>
      <c r="S1143" s="19"/>
      <c r="T1143" s="13"/>
      <c r="U1143" s="13"/>
      <c r="V1143" s="13"/>
      <c r="W1143" s="13"/>
      <c r="X1143" s="13"/>
      <c r="Y1143" s="13"/>
      <c r="Z1143" s="13"/>
    </row>
    <row r="1144" spans="1:26" ht="15" customHeight="1" x14ac:dyDescent="0.2">
      <c r="A1144" s="13"/>
      <c r="B1144" s="46"/>
      <c r="C1144" s="568" t="s">
        <v>302</v>
      </c>
      <c r="D1144" s="574" t="s">
        <v>99</v>
      </c>
      <c r="E1144" s="187" t="s">
        <v>112</v>
      </c>
      <c r="F1144" s="98" t="s">
        <v>112</v>
      </c>
      <c r="G1144" s="98" t="s">
        <v>112</v>
      </c>
      <c r="H1144" s="98" t="s">
        <v>1642</v>
      </c>
      <c r="I1144" s="554" t="s">
        <v>2934</v>
      </c>
      <c r="J1144" s="525" t="s">
        <v>112</v>
      </c>
      <c r="K1144" s="98" t="s">
        <v>112</v>
      </c>
      <c r="L1144" s="98" t="s">
        <v>112</v>
      </c>
      <c r="M1144" s="98" t="s">
        <v>2623</v>
      </c>
      <c r="N1144" s="554" t="s">
        <v>2623</v>
      </c>
      <c r="O1144" s="587"/>
      <c r="P1144" s="884"/>
      <c r="Q1144" s="19"/>
      <c r="R1144" s="19"/>
      <c r="S1144" s="19"/>
      <c r="T1144" s="13"/>
      <c r="U1144" s="13"/>
      <c r="V1144" s="13"/>
      <c r="W1144" s="13"/>
      <c r="X1144" s="13"/>
      <c r="Y1144" s="13"/>
      <c r="Z1144" s="13"/>
    </row>
    <row r="1145" spans="1:26" ht="15" customHeight="1" x14ac:dyDescent="0.2">
      <c r="A1145" s="13"/>
      <c r="B1145" s="46"/>
      <c r="C1145" s="568" t="s">
        <v>73</v>
      </c>
      <c r="D1145" s="574" t="s">
        <v>99</v>
      </c>
      <c r="E1145" s="524">
        <v>18.420000000000002</v>
      </c>
      <c r="F1145" s="525">
        <v>13.25</v>
      </c>
      <c r="G1145" s="525">
        <v>2.5099999999999998</v>
      </c>
      <c r="H1145" s="525">
        <v>2.33</v>
      </c>
      <c r="I1145" s="554">
        <v>2.2599999999999998</v>
      </c>
      <c r="J1145" s="525">
        <v>10.36</v>
      </c>
      <c r="K1145" s="525">
        <v>7.45</v>
      </c>
      <c r="L1145" s="525">
        <v>0.99</v>
      </c>
      <c r="M1145" s="525">
        <v>0.93</v>
      </c>
      <c r="N1145" s="554">
        <v>2.6</v>
      </c>
      <c r="O1145" s="587"/>
      <c r="P1145" s="884"/>
      <c r="Q1145" s="19"/>
      <c r="R1145" s="19"/>
      <c r="S1145" s="19"/>
      <c r="T1145" s="13"/>
      <c r="U1145" s="13"/>
      <c r="V1145" s="13"/>
      <c r="W1145" s="13"/>
      <c r="X1145" s="13"/>
      <c r="Y1145" s="13"/>
      <c r="Z1145" s="13"/>
    </row>
    <row r="1146" spans="1:26" ht="15" customHeight="1" x14ac:dyDescent="0.2">
      <c r="A1146" s="13"/>
      <c r="B1146" s="46"/>
      <c r="C1146" s="568" t="s">
        <v>74</v>
      </c>
      <c r="D1146" s="574" t="s">
        <v>99</v>
      </c>
      <c r="E1146" s="187">
        <v>9.58</v>
      </c>
      <c r="F1146" s="98">
        <v>9.5299999999999994</v>
      </c>
      <c r="G1146" s="98">
        <v>10.69</v>
      </c>
      <c r="H1146" s="98">
        <v>11.15</v>
      </c>
      <c r="I1146" s="554">
        <v>11.77</v>
      </c>
      <c r="J1146" s="525">
        <v>4.9400000000000004</v>
      </c>
      <c r="K1146" s="98">
        <v>4.53</v>
      </c>
      <c r="L1146" s="98">
        <v>5.38</v>
      </c>
      <c r="M1146" s="98">
        <v>5.46</v>
      </c>
      <c r="N1146" s="554">
        <v>5.72</v>
      </c>
      <c r="O1146" s="587"/>
      <c r="P1146" s="884"/>
      <c r="Q1146" s="19"/>
      <c r="R1146" s="19"/>
      <c r="S1146" s="19"/>
      <c r="T1146" s="13"/>
      <c r="U1146" s="13"/>
      <c r="V1146" s="13"/>
      <c r="W1146" s="13"/>
      <c r="X1146" s="13"/>
      <c r="Y1146" s="13"/>
      <c r="Z1146" s="13"/>
    </row>
    <row r="1147" spans="1:26" ht="15" customHeight="1" x14ac:dyDescent="0.2">
      <c r="A1147" s="13"/>
      <c r="B1147" s="46"/>
      <c r="C1147" s="568" t="s">
        <v>75</v>
      </c>
      <c r="D1147" s="574" t="s">
        <v>99</v>
      </c>
      <c r="E1147" s="187" t="s">
        <v>112</v>
      </c>
      <c r="F1147" s="98" t="s">
        <v>112</v>
      </c>
      <c r="G1147" s="98" t="s">
        <v>112</v>
      </c>
      <c r="H1147" s="98" t="s">
        <v>1642</v>
      </c>
      <c r="I1147" s="554" t="s">
        <v>2934</v>
      </c>
      <c r="J1147" s="525" t="s">
        <v>112</v>
      </c>
      <c r="K1147" s="98" t="s">
        <v>112</v>
      </c>
      <c r="L1147" s="98" t="s">
        <v>112</v>
      </c>
      <c r="M1147" s="98" t="s">
        <v>2623</v>
      </c>
      <c r="N1147" s="554" t="s">
        <v>2623</v>
      </c>
      <c r="O1147" s="587"/>
      <c r="P1147" s="884"/>
      <c r="Q1147" s="19"/>
      <c r="R1147" s="19"/>
      <c r="S1147" s="19"/>
      <c r="T1147" s="13"/>
      <c r="U1147" s="13"/>
      <c r="V1147" s="13"/>
      <c r="W1147" s="13"/>
      <c r="X1147" s="13"/>
      <c r="Y1147" s="13"/>
      <c r="Z1147" s="13"/>
    </row>
    <row r="1148" spans="1:26" ht="15" customHeight="1" x14ac:dyDescent="0.2">
      <c r="A1148" s="13"/>
      <c r="B1148" s="46"/>
      <c r="C1148" s="568" t="s">
        <v>336</v>
      </c>
      <c r="D1148" s="574" t="s">
        <v>99</v>
      </c>
      <c r="E1148" s="187">
        <v>1.43</v>
      </c>
      <c r="F1148" s="98">
        <v>1.02</v>
      </c>
      <c r="G1148" s="98">
        <v>0.84</v>
      </c>
      <c r="H1148" s="98">
        <v>1.89</v>
      </c>
      <c r="I1148" s="554">
        <v>1.41</v>
      </c>
      <c r="J1148" s="525">
        <v>0.49</v>
      </c>
      <c r="K1148" s="98">
        <v>0.56999999999999995</v>
      </c>
      <c r="L1148" s="98">
        <v>0.47</v>
      </c>
      <c r="M1148" s="98">
        <v>0.38</v>
      </c>
      <c r="N1148" s="554">
        <v>0.79</v>
      </c>
      <c r="O1148" s="587"/>
      <c r="P1148" s="884"/>
      <c r="Q1148" s="19"/>
      <c r="R1148" s="19"/>
      <c r="S1148" s="19"/>
      <c r="T1148" s="13"/>
      <c r="U1148" s="13"/>
      <c r="V1148" s="13"/>
      <c r="W1148" s="13"/>
      <c r="X1148" s="13"/>
      <c r="Y1148" s="13"/>
      <c r="Z1148" s="13"/>
    </row>
    <row r="1149" spans="1:26" ht="15" customHeight="1" x14ac:dyDescent="0.2">
      <c r="A1149" s="13"/>
      <c r="B1149" s="46"/>
      <c r="C1149" s="568" t="s">
        <v>62</v>
      </c>
      <c r="D1149" s="574" t="s">
        <v>99</v>
      </c>
      <c r="E1149" s="187">
        <v>8.7200000000000006</v>
      </c>
      <c r="F1149" s="98">
        <v>8.32</v>
      </c>
      <c r="G1149" s="98">
        <v>9.3000000000000007</v>
      </c>
      <c r="H1149" s="98">
        <v>9.93</v>
      </c>
      <c r="I1149" s="554">
        <v>11.44</v>
      </c>
      <c r="J1149" s="525">
        <v>5.83</v>
      </c>
      <c r="K1149" s="98">
        <v>5.57</v>
      </c>
      <c r="L1149" s="98">
        <v>6.22</v>
      </c>
      <c r="M1149" s="98">
        <v>6.64</v>
      </c>
      <c r="N1149" s="554">
        <v>7.65</v>
      </c>
      <c r="O1149" s="587"/>
      <c r="P1149" s="884"/>
      <c r="Q1149" s="19"/>
      <c r="R1149" s="19"/>
      <c r="S1149" s="19"/>
      <c r="T1149" s="13"/>
      <c r="U1149" s="13"/>
      <c r="V1149" s="13"/>
      <c r="W1149" s="13"/>
      <c r="X1149" s="13"/>
      <c r="Y1149" s="13"/>
      <c r="Z1149" s="13"/>
    </row>
    <row r="1150" spans="1:26" ht="15" customHeight="1" x14ac:dyDescent="0.2">
      <c r="A1150" s="13"/>
      <c r="B1150" s="46"/>
      <c r="C1150" s="2919" t="s">
        <v>100</v>
      </c>
      <c r="D1150" s="2971"/>
      <c r="E1150" s="519">
        <v>131.37</v>
      </c>
      <c r="F1150" s="520">
        <v>92.47</v>
      </c>
      <c r="G1150" s="520">
        <v>85.93</v>
      </c>
      <c r="H1150" s="520">
        <v>93.539999999999992</v>
      </c>
      <c r="I1150" s="521">
        <f>SUM(I1140:I1149)</f>
        <v>135.45000000000002</v>
      </c>
      <c r="J1150" s="520">
        <v>81.069999999999993</v>
      </c>
      <c r="K1150" s="520">
        <v>75.109999999999985</v>
      </c>
      <c r="L1150" s="520">
        <v>73.259999999999991</v>
      </c>
      <c r="M1150" s="520">
        <v>77.53</v>
      </c>
      <c r="N1150" s="521">
        <f>SUM(N1140:N1149)</f>
        <v>89.2</v>
      </c>
      <c r="O1150" s="587"/>
      <c r="P1150" s="884"/>
      <c r="Q1150" s="19"/>
      <c r="R1150" s="19"/>
      <c r="S1150" s="19"/>
      <c r="T1150" s="13"/>
      <c r="U1150" s="13"/>
      <c r="V1150" s="13"/>
      <c r="W1150" s="13"/>
      <c r="X1150" s="13"/>
      <c r="Y1150" s="13"/>
      <c r="Z1150" s="13"/>
    </row>
    <row r="1151" spans="1:26" ht="15" customHeight="1" x14ac:dyDescent="0.2">
      <c r="A1151" s="13"/>
      <c r="B1151" s="46"/>
      <c r="C1151" s="568" t="s">
        <v>58</v>
      </c>
      <c r="D1151" s="574" t="s">
        <v>101</v>
      </c>
      <c r="E1151" s="187">
        <v>6.44</v>
      </c>
      <c r="F1151" s="98">
        <v>6.55</v>
      </c>
      <c r="G1151" s="98">
        <v>7</v>
      </c>
      <c r="H1151" s="98">
        <v>7.37</v>
      </c>
      <c r="I1151" s="554">
        <v>7.17</v>
      </c>
      <c r="J1151" s="525">
        <v>2.78</v>
      </c>
      <c r="K1151" s="98">
        <v>2.82</v>
      </c>
      <c r="L1151" s="98">
        <v>3.34</v>
      </c>
      <c r="M1151" s="98">
        <v>3.57</v>
      </c>
      <c r="N1151" s="554">
        <v>3.48</v>
      </c>
      <c r="O1151" s="587"/>
      <c r="P1151" s="884"/>
      <c r="Q1151" s="19"/>
      <c r="R1151" s="19"/>
      <c r="S1151" s="19"/>
      <c r="T1151" s="13"/>
      <c r="U1151" s="13"/>
      <c r="V1151" s="13"/>
      <c r="W1151" s="13"/>
      <c r="X1151" s="13"/>
      <c r="Y1151" s="13"/>
      <c r="Z1151" s="13"/>
    </row>
    <row r="1152" spans="1:26" ht="15" customHeight="1" x14ac:dyDescent="0.2">
      <c r="A1152" s="13"/>
      <c r="B1152" s="46"/>
      <c r="C1152" s="568" t="s">
        <v>32</v>
      </c>
      <c r="D1152" s="574" t="s">
        <v>101</v>
      </c>
      <c r="E1152" s="187">
        <v>24</v>
      </c>
      <c r="F1152" s="98">
        <v>23.36</v>
      </c>
      <c r="G1152" s="98">
        <v>25.82</v>
      </c>
      <c r="H1152" s="98">
        <v>26.81</v>
      </c>
      <c r="I1152" s="554">
        <v>28.46</v>
      </c>
      <c r="J1152" s="525">
        <v>14</v>
      </c>
      <c r="K1152" s="98">
        <v>12.98</v>
      </c>
      <c r="L1152" s="98">
        <v>15.51</v>
      </c>
      <c r="M1152" s="98">
        <v>16.3</v>
      </c>
      <c r="N1152" s="554">
        <v>17.309999999999999</v>
      </c>
      <c r="O1152" s="587"/>
      <c r="P1152" s="884"/>
      <c r="Q1152" s="19"/>
      <c r="R1152" s="19"/>
      <c r="S1152" s="19"/>
      <c r="T1152" s="13"/>
      <c r="U1152" s="13"/>
      <c r="V1152" s="13"/>
      <c r="W1152" s="13"/>
      <c r="X1152" s="13"/>
      <c r="Y1152" s="13"/>
      <c r="Z1152" s="13"/>
    </row>
    <row r="1153" spans="1:26" ht="15" customHeight="1" x14ac:dyDescent="0.2">
      <c r="A1153" s="13"/>
      <c r="B1153" s="46"/>
      <c r="C1153" s="568" t="s">
        <v>79</v>
      </c>
      <c r="D1153" s="574" t="s">
        <v>101</v>
      </c>
      <c r="E1153" s="187">
        <v>4.88</v>
      </c>
      <c r="F1153" s="523">
        <v>5.71</v>
      </c>
      <c r="G1153" s="523">
        <v>6.7</v>
      </c>
      <c r="H1153" s="523">
        <v>7.06</v>
      </c>
      <c r="I1153" s="554">
        <v>5.04</v>
      </c>
      <c r="J1153" s="525">
        <v>3.52</v>
      </c>
      <c r="K1153" s="523">
        <v>4.08</v>
      </c>
      <c r="L1153" s="523">
        <v>4.8</v>
      </c>
      <c r="M1153" s="523">
        <v>5.0599999999999996</v>
      </c>
      <c r="N1153" s="554">
        <v>3.61</v>
      </c>
      <c r="O1153" s="587"/>
      <c r="P1153" s="884"/>
      <c r="Q1153" s="19"/>
      <c r="R1153" s="19"/>
      <c r="S1153" s="19"/>
      <c r="T1153" s="13"/>
      <c r="U1153" s="13"/>
      <c r="V1153" s="13"/>
      <c r="W1153" s="13"/>
      <c r="X1153" s="13"/>
      <c r="Y1153" s="13"/>
      <c r="Z1153" s="13"/>
    </row>
    <row r="1154" spans="1:26" ht="15" customHeight="1" x14ac:dyDescent="0.2">
      <c r="A1154" s="13"/>
      <c r="B1154" s="46"/>
      <c r="C1154" s="568" t="s">
        <v>107</v>
      </c>
      <c r="D1154" s="574" t="s">
        <v>101</v>
      </c>
      <c r="E1154" s="187">
        <v>5.0199999999999996</v>
      </c>
      <c r="F1154" s="98">
        <v>5.0999999999999996</v>
      </c>
      <c r="G1154" s="98">
        <v>5.33</v>
      </c>
      <c r="H1154" s="98">
        <v>5.97</v>
      </c>
      <c r="I1154" s="554">
        <v>6.54</v>
      </c>
      <c r="J1154" s="525">
        <v>3.35</v>
      </c>
      <c r="K1154" s="98">
        <v>3.41</v>
      </c>
      <c r="L1154" s="98">
        <v>3.66</v>
      </c>
      <c r="M1154" s="98">
        <v>4.1100000000000003</v>
      </c>
      <c r="N1154" s="554">
        <v>4.5</v>
      </c>
      <c r="O1154" s="587"/>
      <c r="P1154" s="884"/>
      <c r="Q1154" s="19"/>
      <c r="R1154" s="19"/>
      <c r="S1154" s="19"/>
      <c r="T1154" s="13"/>
      <c r="U1154" s="13"/>
      <c r="V1154" s="13"/>
      <c r="W1154" s="13"/>
      <c r="X1154" s="13"/>
      <c r="Y1154" s="13"/>
      <c r="Z1154" s="13"/>
    </row>
    <row r="1155" spans="1:26" ht="15" customHeight="1" x14ac:dyDescent="0.2">
      <c r="A1155" s="13"/>
      <c r="B1155" s="46"/>
      <c r="C1155" s="568" t="s">
        <v>302</v>
      </c>
      <c r="D1155" s="574" t="s">
        <v>101</v>
      </c>
      <c r="E1155" s="187">
        <v>2.9</v>
      </c>
      <c r="F1155" s="98">
        <v>2.75</v>
      </c>
      <c r="G1155" s="98">
        <v>2.73</v>
      </c>
      <c r="H1155" s="98">
        <v>2.64</v>
      </c>
      <c r="I1155" s="554">
        <v>2.59</v>
      </c>
      <c r="J1155" s="525">
        <v>1.1399999999999999</v>
      </c>
      <c r="K1155" s="98">
        <v>1.08</v>
      </c>
      <c r="L1155" s="98">
        <v>1.08</v>
      </c>
      <c r="M1155" s="98">
        <v>1.04</v>
      </c>
      <c r="N1155" s="554">
        <v>1.02</v>
      </c>
      <c r="O1155" s="587"/>
      <c r="P1155" s="884"/>
      <c r="Q1155" s="19"/>
      <c r="R1155" s="19"/>
      <c r="S1155" s="19"/>
      <c r="T1155" s="13"/>
      <c r="U1155" s="13"/>
      <c r="V1155" s="13"/>
      <c r="W1155" s="13"/>
      <c r="X1155" s="13"/>
      <c r="Y1155" s="13"/>
      <c r="Z1155" s="13"/>
    </row>
    <row r="1156" spans="1:26" ht="15" customHeight="1" x14ac:dyDescent="0.2">
      <c r="A1156" s="13"/>
      <c r="B1156" s="46"/>
      <c r="C1156" s="568" t="s">
        <v>73</v>
      </c>
      <c r="D1156" s="574" t="s">
        <v>101</v>
      </c>
      <c r="E1156" s="556">
        <v>7.81</v>
      </c>
      <c r="F1156" s="557">
        <v>6.93</v>
      </c>
      <c r="G1156" s="557">
        <v>0</v>
      </c>
      <c r="H1156" s="557">
        <v>0.01</v>
      </c>
      <c r="I1156" s="554">
        <v>0.16</v>
      </c>
      <c r="J1156" s="525">
        <v>4.3899999999999997</v>
      </c>
      <c r="K1156" s="557">
        <v>3.9</v>
      </c>
      <c r="L1156" s="557">
        <v>0</v>
      </c>
      <c r="M1156" s="557">
        <v>0</v>
      </c>
      <c r="N1156" s="554">
        <v>0.7</v>
      </c>
      <c r="O1156" s="587"/>
      <c r="P1156" s="884"/>
      <c r="Q1156" s="19"/>
      <c r="R1156" s="19"/>
      <c r="S1156" s="19"/>
      <c r="T1156" s="13"/>
      <c r="U1156" s="13"/>
      <c r="V1156" s="13"/>
      <c r="W1156" s="13"/>
      <c r="X1156" s="13"/>
      <c r="Y1156" s="13"/>
      <c r="Z1156" s="13"/>
    </row>
    <row r="1157" spans="1:26" ht="15" customHeight="1" x14ac:dyDescent="0.2">
      <c r="A1157" s="13"/>
      <c r="B1157" s="46"/>
      <c r="C1157" s="568" t="s">
        <v>74</v>
      </c>
      <c r="D1157" s="574" t="s">
        <v>101</v>
      </c>
      <c r="E1157" s="187">
        <v>1.45</v>
      </c>
      <c r="F1157" s="98">
        <v>0.51</v>
      </c>
      <c r="G1157" s="98">
        <v>0.5</v>
      </c>
      <c r="H1157" s="98">
        <v>0.47</v>
      </c>
      <c r="I1157" s="554">
        <v>0.71</v>
      </c>
      <c r="J1157" s="525">
        <v>0.56999999999999995</v>
      </c>
      <c r="K1157" s="98">
        <v>0.47</v>
      </c>
      <c r="L1157" s="98">
        <v>0.23</v>
      </c>
      <c r="M1157" s="98">
        <v>0</v>
      </c>
      <c r="N1157" s="554">
        <v>0.44</v>
      </c>
      <c r="O1157" s="587"/>
      <c r="P1157" s="884"/>
      <c r="Q1157" s="19"/>
      <c r="R1157" s="19"/>
      <c r="S1157" s="19"/>
      <c r="T1157" s="13"/>
      <c r="U1157" s="13"/>
      <c r="V1157" s="13"/>
      <c r="W1157" s="13"/>
      <c r="X1157" s="13"/>
      <c r="Y1157" s="13"/>
      <c r="Z1157" s="13"/>
    </row>
    <row r="1158" spans="1:26" ht="15" customHeight="1" x14ac:dyDescent="0.2">
      <c r="A1158" s="13"/>
      <c r="B1158" s="46"/>
      <c r="C1158" s="568" t="s">
        <v>75</v>
      </c>
      <c r="D1158" s="574" t="s">
        <v>101</v>
      </c>
      <c r="E1158" s="187" t="s">
        <v>112</v>
      </c>
      <c r="F1158" s="98" t="s">
        <v>112</v>
      </c>
      <c r="G1158" s="98" t="s">
        <v>112</v>
      </c>
      <c r="H1158" s="98" t="s">
        <v>1642</v>
      </c>
      <c r="I1158" s="554" t="s">
        <v>2934</v>
      </c>
      <c r="J1158" s="525" t="s">
        <v>112</v>
      </c>
      <c r="K1158" s="98" t="s">
        <v>112</v>
      </c>
      <c r="L1158" s="98" t="s">
        <v>112</v>
      </c>
      <c r="M1158" s="98" t="s">
        <v>2623</v>
      </c>
      <c r="N1158" s="554" t="s">
        <v>2623</v>
      </c>
      <c r="O1158" s="587"/>
      <c r="P1158" s="884"/>
      <c r="Q1158" s="19"/>
      <c r="R1158" s="19"/>
      <c r="S1158" s="19"/>
      <c r="T1158" s="13"/>
      <c r="U1158" s="13"/>
      <c r="V1158" s="13"/>
      <c r="W1158" s="13"/>
      <c r="X1158" s="13"/>
      <c r="Y1158" s="13"/>
      <c r="Z1158" s="13"/>
    </row>
    <row r="1159" spans="1:26" ht="15" customHeight="1" x14ac:dyDescent="0.2">
      <c r="A1159" s="13"/>
      <c r="B1159" s="1868"/>
      <c r="C1159" s="568" t="s">
        <v>62</v>
      </c>
      <c r="D1159" s="574" t="s">
        <v>101</v>
      </c>
      <c r="E1159" s="187">
        <v>30.49</v>
      </c>
      <c r="F1159" s="98">
        <v>379.63</v>
      </c>
      <c r="G1159" s="98">
        <v>31.91</v>
      </c>
      <c r="H1159" s="98">
        <v>33.409999999999997</v>
      </c>
      <c r="I1159" s="554">
        <v>34.549999999999997</v>
      </c>
      <c r="J1159" s="525">
        <v>24.58</v>
      </c>
      <c r="K1159" s="98">
        <v>24.49</v>
      </c>
      <c r="L1159" s="98">
        <v>25.73</v>
      </c>
      <c r="M1159" s="98">
        <v>26.94</v>
      </c>
      <c r="N1159" s="554">
        <v>27.85</v>
      </c>
      <c r="O1159" s="587"/>
      <c r="P1159" s="884"/>
      <c r="Q1159" s="19"/>
      <c r="R1159" s="19"/>
      <c r="S1159" s="19"/>
      <c r="T1159" s="13"/>
      <c r="U1159" s="13"/>
      <c r="V1159" s="13"/>
      <c r="W1159" s="13"/>
      <c r="X1159" s="13"/>
      <c r="Y1159" s="13"/>
      <c r="Z1159" s="13"/>
    </row>
    <row r="1160" spans="1:26" ht="15" customHeight="1" thickBot="1" x14ac:dyDescent="0.25">
      <c r="A1160" s="13"/>
      <c r="B1160" s="1868"/>
      <c r="C1160" s="2968" t="s">
        <v>103</v>
      </c>
      <c r="D1160" s="2969"/>
      <c r="E1160" s="534">
        <v>82.990000000000009</v>
      </c>
      <c r="F1160" s="547">
        <v>430.53999999999996</v>
      </c>
      <c r="G1160" s="547">
        <v>79.989999999999995</v>
      </c>
      <c r="H1160" s="547">
        <v>83.74</v>
      </c>
      <c r="I1160" s="530">
        <f>SUM(I1151:I1159)</f>
        <v>85.22</v>
      </c>
      <c r="J1160" s="529">
        <v>54.33</v>
      </c>
      <c r="K1160" s="529">
        <v>53.230000000000004</v>
      </c>
      <c r="L1160" s="529">
        <v>54.35</v>
      </c>
      <c r="M1160" s="529">
        <v>57.019999999999996</v>
      </c>
      <c r="N1160" s="530">
        <f>SUM(N1151:N1159)</f>
        <v>58.91</v>
      </c>
      <c r="O1160" s="1920"/>
      <c r="P1160" s="884"/>
      <c r="Q1160" s="19"/>
      <c r="R1160" s="19"/>
      <c r="S1160" s="19"/>
      <c r="T1160" s="13"/>
      <c r="U1160" s="13"/>
      <c r="V1160" s="13"/>
      <c r="W1160" s="13"/>
      <c r="X1160" s="13"/>
      <c r="Y1160" s="13"/>
      <c r="Z1160" s="13"/>
    </row>
    <row r="1161" spans="1:26" x14ac:dyDescent="0.2">
      <c r="A1161" s="13"/>
      <c r="B1161" s="1868"/>
      <c r="C1161" s="543"/>
      <c r="D1161" s="543"/>
      <c r="E1161" s="543"/>
      <c r="F1161" s="543"/>
      <c r="G1161" s="543"/>
      <c r="H1161" s="543"/>
      <c r="I1161" s="543"/>
      <c r="J1161" s="543"/>
      <c r="K1161" s="543"/>
      <c r="L1161" s="543"/>
      <c r="M1161" s="543"/>
      <c r="N1161" s="543"/>
      <c r="O1161" s="19"/>
      <c r="P1161" s="884"/>
      <c r="Q1161" s="19"/>
      <c r="R1161" s="19"/>
      <c r="S1161" s="19"/>
      <c r="T1161" s="13"/>
      <c r="U1161" s="13"/>
      <c r="V1161" s="13"/>
      <c r="W1161" s="13"/>
      <c r="X1161" s="13"/>
    </row>
    <row r="1162" spans="1:26" ht="16" thickBot="1" x14ac:dyDescent="0.25">
      <c r="A1162" s="13"/>
      <c r="B1162" s="1904"/>
      <c r="C1162" s="1905"/>
      <c r="D1162" s="1905"/>
      <c r="E1162" s="1905"/>
      <c r="F1162" s="1905"/>
      <c r="G1162" s="1905"/>
      <c r="H1162" s="1905"/>
      <c r="I1162" s="1905"/>
      <c r="J1162" s="1905"/>
      <c r="K1162" s="1905"/>
      <c r="L1162" s="1905"/>
      <c r="M1162" s="1905"/>
      <c r="N1162" s="1905"/>
      <c r="O1162" s="1905"/>
      <c r="P1162" s="1906"/>
      <c r="Q1162" s="19"/>
      <c r="R1162" s="19"/>
      <c r="S1162" s="19"/>
      <c r="T1162" s="13"/>
      <c r="U1162" s="13"/>
      <c r="V1162" s="13"/>
      <c r="W1162" s="13"/>
      <c r="X1162" s="13"/>
    </row>
    <row r="1163" spans="1:26" ht="16" thickTop="1" x14ac:dyDescent="0.2">
      <c r="A1163" s="13"/>
      <c r="B1163" s="1901"/>
      <c r="C1163" s="1902"/>
      <c r="D1163" s="1902"/>
      <c r="E1163" s="1902"/>
      <c r="F1163" s="1902"/>
      <c r="G1163" s="1902"/>
      <c r="H1163" s="1902"/>
      <c r="I1163" s="1902"/>
      <c r="J1163" s="1902"/>
      <c r="K1163" s="1902"/>
      <c r="L1163" s="1902"/>
      <c r="M1163" s="1902"/>
      <c r="N1163" s="1902"/>
      <c r="O1163" s="1921"/>
      <c r="P1163" s="884"/>
      <c r="Q1163" s="19"/>
      <c r="R1163" s="19"/>
      <c r="S1163" s="19"/>
      <c r="T1163" s="13"/>
      <c r="U1163" s="13"/>
      <c r="V1163" s="13"/>
      <c r="W1163" s="13"/>
      <c r="X1163" s="13"/>
      <c r="Y1163" s="13"/>
    </row>
    <row r="1164" spans="1:26" x14ac:dyDescent="0.2">
      <c r="A1164" s="13"/>
      <c r="B1164" s="1868"/>
      <c r="C1164" s="543"/>
      <c r="D1164" s="543"/>
      <c r="E1164" s="543"/>
      <c r="F1164" s="543"/>
      <c r="G1164" s="543"/>
      <c r="H1164" s="543"/>
      <c r="I1164" s="543"/>
      <c r="J1164" s="543"/>
      <c r="K1164" s="543"/>
      <c r="L1164" s="543"/>
      <c r="M1164" s="543"/>
      <c r="N1164" s="13"/>
      <c r="O1164" s="19"/>
      <c r="P1164" s="884"/>
      <c r="Q1164" s="19"/>
      <c r="R1164" s="19"/>
      <c r="S1164" s="19"/>
      <c r="T1164" s="13"/>
      <c r="U1164" s="13"/>
      <c r="V1164" s="13"/>
      <c r="W1164" s="13"/>
      <c r="X1164" s="13"/>
      <c r="Y1164" s="13"/>
    </row>
    <row r="1165" spans="1:26" x14ac:dyDescent="0.2">
      <c r="A1165" s="13"/>
      <c r="B1165" s="1868"/>
      <c r="C1165" s="543"/>
      <c r="D1165" s="543"/>
      <c r="E1165" s="543"/>
      <c r="F1165" s="543"/>
      <c r="G1165" s="543"/>
      <c r="H1165" s="543"/>
      <c r="I1165" s="543"/>
      <c r="J1165" s="543"/>
      <c r="K1165" s="543"/>
      <c r="L1165" s="543"/>
      <c r="M1165" s="543"/>
      <c r="N1165" s="13"/>
      <c r="O1165" s="19"/>
      <c r="P1165" s="884"/>
      <c r="Q1165" s="19"/>
      <c r="R1165" s="19"/>
      <c r="S1165" s="19"/>
      <c r="T1165" s="13"/>
      <c r="U1165" s="13"/>
      <c r="V1165" s="13"/>
      <c r="W1165" s="13"/>
      <c r="X1165" s="13"/>
      <c r="Y1165" s="13"/>
    </row>
    <row r="1166" spans="1:26" x14ac:dyDescent="0.2">
      <c r="A1166" s="13"/>
      <c r="B1166" s="1868"/>
      <c r="C1166" s="543"/>
      <c r="D1166" s="543"/>
      <c r="E1166" s="543"/>
      <c r="F1166" s="543"/>
      <c r="G1166" s="543"/>
      <c r="H1166" s="543"/>
      <c r="I1166" s="543"/>
      <c r="J1166" s="543"/>
      <c r="K1166" s="543"/>
      <c r="L1166" s="543"/>
      <c r="M1166" s="543"/>
      <c r="N1166" s="13"/>
      <c r="O1166" s="19"/>
      <c r="P1166" s="884"/>
      <c r="Q1166" s="19"/>
      <c r="R1166" s="19"/>
      <c r="S1166" s="19"/>
      <c r="T1166" s="13"/>
      <c r="U1166" s="13"/>
      <c r="V1166" s="13"/>
      <c r="W1166" s="13"/>
      <c r="X1166" s="13"/>
      <c r="Y1166" s="13"/>
    </row>
    <row r="1167" spans="1:26" ht="20" thickBot="1" x14ac:dyDescent="0.25">
      <c r="A1167" s="13"/>
      <c r="B1167" s="1868"/>
      <c r="C1167" s="543"/>
      <c r="D1167" s="543"/>
      <c r="E1167" s="543"/>
      <c r="F1167" s="543"/>
      <c r="G1167" s="544" t="s">
        <v>286</v>
      </c>
      <c r="H1167" s="543"/>
      <c r="I1167" s="543"/>
      <c r="J1167" s="543"/>
      <c r="K1167" s="543"/>
      <c r="L1167" s="543"/>
      <c r="M1167" s="543"/>
      <c r="N1167" s="240"/>
      <c r="O1167" s="19"/>
      <c r="P1167" s="884"/>
      <c r="Q1167" s="19"/>
      <c r="R1167" s="19"/>
      <c r="S1167" s="19"/>
      <c r="T1167" s="13"/>
      <c r="U1167" s="13"/>
      <c r="V1167" s="13"/>
      <c r="W1167" s="13"/>
      <c r="X1167" s="13"/>
      <c r="Y1167" s="13"/>
    </row>
    <row r="1168" spans="1:26" ht="15.75" customHeight="1" x14ac:dyDescent="0.2">
      <c r="A1168" s="13"/>
      <c r="B1168" s="1868"/>
      <c r="C1168" s="2983" t="s">
        <v>61</v>
      </c>
      <c r="D1168" s="2985" t="s">
        <v>31</v>
      </c>
      <c r="E1168" s="2914" t="s">
        <v>341</v>
      </c>
      <c r="F1168" s="2914"/>
      <c r="G1168" s="2914"/>
      <c r="H1168" s="2914"/>
      <c r="I1168" s="2915"/>
      <c r="J1168" s="2913" t="s">
        <v>342</v>
      </c>
      <c r="K1168" s="2914"/>
      <c r="L1168" s="2914"/>
      <c r="M1168" s="2914"/>
      <c r="N1168" s="2915"/>
      <c r="O1168" s="19"/>
      <c r="P1168" s="884"/>
      <c r="Q1168" s="19"/>
      <c r="R1168" s="19"/>
      <c r="S1168" s="19"/>
      <c r="T1168" s="13"/>
      <c r="U1168" s="13"/>
      <c r="V1168" s="13"/>
      <c r="W1168" s="13"/>
      <c r="X1168" s="13"/>
    </row>
    <row r="1169" spans="1:25" x14ac:dyDescent="0.2">
      <c r="A1169" s="13"/>
      <c r="B1169" s="1868"/>
      <c r="C1169" s="2984"/>
      <c r="D1169" s="2986"/>
      <c r="E1169" s="516" t="s">
        <v>1713</v>
      </c>
      <c r="F1169" s="512" t="s">
        <v>1910</v>
      </c>
      <c r="G1169" s="512" t="s">
        <v>1999</v>
      </c>
      <c r="H1169" s="512" t="s">
        <v>2621</v>
      </c>
      <c r="I1169" s="513" t="str">
        <f>I673</f>
        <v>Jun 15</v>
      </c>
      <c r="J1169" s="512" t="s">
        <v>1713</v>
      </c>
      <c r="K1169" s="512" t="s">
        <v>1910</v>
      </c>
      <c r="L1169" s="512" t="s">
        <v>1999</v>
      </c>
      <c r="M1169" s="512" t="s">
        <v>2621</v>
      </c>
      <c r="N1169" s="513" t="str">
        <f>I673</f>
        <v>Jun 15</v>
      </c>
      <c r="O1169" s="19"/>
      <c r="P1169" s="884"/>
      <c r="Q1169" s="19"/>
      <c r="R1169" s="19"/>
      <c r="S1169" s="19"/>
      <c r="T1169" s="13"/>
      <c r="U1169" s="13"/>
      <c r="V1169" s="13"/>
      <c r="W1169" s="13"/>
      <c r="X1169" s="13"/>
      <c r="Y1169" s="13"/>
    </row>
    <row r="1170" spans="1:25" ht="15" customHeight="1" x14ac:dyDescent="0.2">
      <c r="A1170" s="13"/>
      <c r="B1170" s="1868"/>
      <c r="C1170" s="568" t="s">
        <v>58</v>
      </c>
      <c r="D1170" s="574" t="s">
        <v>69</v>
      </c>
      <c r="E1170" s="187">
        <v>1.1200000000000001</v>
      </c>
      <c r="F1170" s="98">
        <v>1.21</v>
      </c>
      <c r="G1170" s="98">
        <v>1.21</v>
      </c>
      <c r="H1170" s="98">
        <v>1.21</v>
      </c>
      <c r="I1170" s="554">
        <v>1.26</v>
      </c>
      <c r="J1170" s="98">
        <v>0.33</v>
      </c>
      <c r="K1170" s="98">
        <v>0.36</v>
      </c>
      <c r="L1170" s="98">
        <v>0.35</v>
      </c>
      <c r="M1170" s="98">
        <v>0.35</v>
      </c>
      <c r="N1170" s="554">
        <v>0.37</v>
      </c>
      <c r="O1170" s="19"/>
      <c r="P1170" s="884"/>
      <c r="Q1170" s="19"/>
      <c r="R1170" s="19"/>
      <c r="S1170" s="19"/>
      <c r="T1170" s="13"/>
      <c r="U1170" s="13"/>
      <c r="V1170" s="13"/>
      <c r="W1170" s="13"/>
      <c r="X1170" s="13"/>
      <c r="Y1170" s="13"/>
    </row>
    <row r="1171" spans="1:25" ht="15" customHeight="1" x14ac:dyDescent="0.2">
      <c r="A1171" s="13"/>
      <c r="B1171" s="1868"/>
      <c r="C1171" s="568" t="s">
        <v>32</v>
      </c>
      <c r="D1171" s="574" t="s">
        <v>69</v>
      </c>
      <c r="E1171" s="187">
        <v>8</v>
      </c>
      <c r="F1171" s="98">
        <v>8.33</v>
      </c>
      <c r="G1171" s="98">
        <v>8.57</v>
      </c>
      <c r="H1171" s="98">
        <v>8.56</v>
      </c>
      <c r="I1171" s="554">
        <v>9.89</v>
      </c>
      <c r="J1171" s="98">
        <v>4</v>
      </c>
      <c r="K1171" s="98">
        <v>4.62</v>
      </c>
      <c r="L1171" s="98">
        <v>5.37</v>
      </c>
      <c r="M1171" s="98">
        <v>5.43</v>
      </c>
      <c r="N1171" s="554">
        <v>6.27</v>
      </c>
      <c r="O1171" s="19"/>
      <c r="P1171" s="884"/>
      <c r="Q1171" s="19"/>
      <c r="R1171" s="19"/>
      <c r="S1171" s="19"/>
      <c r="T1171" s="13"/>
      <c r="U1171" s="13"/>
      <c r="V1171" s="13"/>
      <c r="W1171" s="13"/>
      <c r="X1171" s="13"/>
      <c r="Y1171" s="13"/>
    </row>
    <row r="1172" spans="1:25" ht="15" customHeight="1" x14ac:dyDescent="0.2">
      <c r="A1172" s="13"/>
      <c r="B1172" s="46"/>
      <c r="C1172" s="568" t="s">
        <v>79</v>
      </c>
      <c r="D1172" s="574" t="s">
        <v>69</v>
      </c>
      <c r="E1172" s="558">
        <v>2.87</v>
      </c>
      <c r="F1172" s="523">
        <v>3.06</v>
      </c>
      <c r="G1172" s="523">
        <v>2.78</v>
      </c>
      <c r="H1172" s="523">
        <v>3.24</v>
      </c>
      <c r="I1172" s="554">
        <v>2.97</v>
      </c>
      <c r="J1172" s="98">
        <v>2.42</v>
      </c>
      <c r="K1172" s="523">
        <v>2.58</v>
      </c>
      <c r="L1172" s="523">
        <v>2.36</v>
      </c>
      <c r="M1172" s="523">
        <v>2.73</v>
      </c>
      <c r="N1172" s="554">
        <v>2.5099999999999998</v>
      </c>
      <c r="O1172" s="19"/>
      <c r="P1172" s="884"/>
      <c r="Q1172" s="19"/>
      <c r="R1172" s="19"/>
      <c r="S1172" s="19"/>
      <c r="T1172" s="13"/>
      <c r="U1172" s="13"/>
      <c r="V1172" s="13"/>
      <c r="W1172" s="13"/>
      <c r="X1172" s="13"/>
      <c r="Y1172" s="13"/>
    </row>
    <row r="1173" spans="1:25" ht="15" customHeight="1" x14ac:dyDescent="0.2">
      <c r="A1173" s="13"/>
      <c r="B1173" s="46"/>
      <c r="C1173" s="568" t="s">
        <v>63</v>
      </c>
      <c r="D1173" s="574" t="s">
        <v>69</v>
      </c>
      <c r="E1173" s="187">
        <v>1.49</v>
      </c>
      <c r="F1173" s="98">
        <v>1.53</v>
      </c>
      <c r="G1173" s="98">
        <v>1.56</v>
      </c>
      <c r="H1173" s="98">
        <v>1.95</v>
      </c>
      <c r="I1173" s="554">
        <v>2.39</v>
      </c>
      <c r="J1173" s="98">
        <v>0.62</v>
      </c>
      <c r="K1173" s="98">
        <v>0.64</v>
      </c>
      <c r="L1173" s="98">
        <v>0.65</v>
      </c>
      <c r="M1173" s="98">
        <v>0.82</v>
      </c>
      <c r="N1173" s="554">
        <v>1.1200000000000001</v>
      </c>
      <c r="O1173" s="19"/>
      <c r="P1173" s="884"/>
      <c r="Q1173" s="19"/>
      <c r="R1173" s="19"/>
      <c r="S1173" s="19"/>
      <c r="T1173" s="13"/>
      <c r="U1173" s="13"/>
      <c r="V1173" s="13"/>
      <c r="W1173" s="13"/>
      <c r="X1173" s="13"/>
      <c r="Y1173" s="13"/>
    </row>
    <row r="1174" spans="1:25" ht="15" customHeight="1" x14ac:dyDescent="0.2">
      <c r="A1174" s="13"/>
      <c r="B1174" s="46"/>
      <c r="C1174" s="568" t="s">
        <v>302</v>
      </c>
      <c r="D1174" s="574" t="s">
        <v>69</v>
      </c>
      <c r="E1174" s="187" t="s">
        <v>112</v>
      </c>
      <c r="F1174" s="98" t="s">
        <v>112</v>
      </c>
      <c r="G1174" s="98" t="s">
        <v>112</v>
      </c>
      <c r="H1174" s="98" t="s">
        <v>1642</v>
      </c>
      <c r="I1174" s="554" t="s">
        <v>2934</v>
      </c>
      <c r="J1174" s="98" t="s">
        <v>112</v>
      </c>
      <c r="K1174" s="98" t="s">
        <v>112</v>
      </c>
      <c r="L1174" s="98" t="s">
        <v>112</v>
      </c>
      <c r="M1174" s="98" t="s">
        <v>2623</v>
      </c>
      <c r="N1174" s="554" t="s">
        <v>2623</v>
      </c>
      <c r="O1174" s="19"/>
      <c r="P1174" s="884"/>
      <c r="Q1174" s="19"/>
      <c r="R1174" s="19"/>
      <c r="S1174" s="19"/>
      <c r="T1174" s="13"/>
      <c r="U1174" s="13"/>
      <c r="V1174" s="13"/>
      <c r="W1174" s="13"/>
      <c r="X1174" s="13"/>
      <c r="Y1174" s="13"/>
    </row>
    <row r="1175" spans="1:25" ht="15" customHeight="1" x14ac:dyDescent="0.2">
      <c r="A1175" s="13"/>
      <c r="B1175" s="46"/>
      <c r="C1175" s="568" t="s">
        <v>73</v>
      </c>
      <c r="D1175" s="574" t="s">
        <v>69</v>
      </c>
      <c r="E1175" s="187">
        <v>0.25</v>
      </c>
      <c r="F1175" s="98">
        <v>0.12</v>
      </c>
      <c r="G1175" s="98">
        <v>0.17</v>
      </c>
      <c r="H1175" s="98">
        <v>0.15</v>
      </c>
      <c r="I1175" s="554">
        <v>0.13</v>
      </c>
      <c r="J1175" s="98">
        <v>0.09</v>
      </c>
      <c r="K1175" s="98">
        <v>0.03</v>
      </c>
      <c r="L1175" s="98">
        <v>0.06</v>
      </c>
      <c r="M1175" s="98">
        <v>0.05</v>
      </c>
      <c r="N1175" s="554">
        <v>1.24</v>
      </c>
      <c r="O1175" s="19"/>
      <c r="P1175" s="884"/>
      <c r="Q1175" s="19"/>
      <c r="R1175" s="19"/>
      <c r="S1175" s="19"/>
      <c r="T1175" s="13"/>
      <c r="U1175" s="13"/>
      <c r="V1175" s="13"/>
      <c r="W1175" s="13"/>
      <c r="X1175" s="13"/>
      <c r="Y1175" s="13"/>
    </row>
    <row r="1176" spans="1:25" ht="15" customHeight="1" x14ac:dyDescent="0.2">
      <c r="A1176" s="13"/>
      <c r="B1176" s="46"/>
      <c r="C1176" s="568" t="s">
        <v>74</v>
      </c>
      <c r="D1176" s="574" t="s">
        <v>69</v>
      </c>
      <c r="E1176" s="187">
        <v>0.46</v>
      </c>
      <c r="F1176" s="98">
        <v>0.42</v>
      </c>
      <c r="G1176" s="98">
        <v>0.4</v>
      </c>
      <c r="H1176" s="98">
        <v>0.44</v>
      </c>
      <c r="I1176" s="554">
        <v>0.46</v>
      </c>
      <c r="J1176" s="98">
        <v>0.21</v>
      </c>
      <c r="K1176" s="98">
        <v>0.17</v>
      </c>
      <c r="L1176" s="98">
        <v>0.13</v>
      </c>
      <c r="M1176" s="98">
        <v>0.14000000000000001</v>
      </c>
      <c r="N1176" s="554">
        <v>0.19</v>
      </c>
      <c r="O1176" s="19"/>
      <c r="P1176" s="884"/>
      <c r="Q1176" s="19"/>
      <c r="R1176" s="19"/>
      <c r="S1176" s="19"/>
      <c r="T1176" s="13"/>
      <c r="U1176" s="13"/>
      <c r="V1176" s="13"/>
      <c r="W1176" s="13"/>
      <c r="X1176" s="13"/>
      <c r="Y1176" s="13"/>
    </row>
    <row r="1177" spans="1:25" ht="15" customHeight="1" x14ac:dyDescent="0.2">
      <c r="A1177" s="13"/>
      <c r="B1177" s="46"/>
      <c r="C1177" s="568" t="s">
        <v>75</v>
      </c>
      <c r="D1177" s="574" t="s">
        <v>69</v>
      </c>
      <c r="E1177" s="187" t="s">
        <v>112</v>
      </c>
      <c r="F1177" s="98" t="s">
        <v>112</v>
      </c>
      <c r="G1177" s="98" t="s">
        <v>112</v>
      </c>
      <c r="H1177" s="98" t="s">
        <v>1642</v>
      </c>
      <c r="I1177" s="554" t="s">
        <v>2934</v>
      </c>
      <c r="J1177" s="98" t="s">
        <v>112</v>
      </c>
      <c r="K1177" s="98" t="s">
        <v>112</v>
      </c>
      <c r="L1177" s="98" t="s">
        <v>112</v>
      </c>
      <c r="M1177" s="98" t="s">
        <v>2623</v>
      </c>
      <c r="N1177" s="554" t="s">
        <v>2623</v>
      </c>
      <c r="O1177" s="19"/>
      <c r="P1177" s="884"/>
      <c r="Q1177" s="19"/>
      <c r="R1177" s="19"/>
      <c r="S1177" s="19"/>
      <c r="T1177" s="13"/>
      <c r="U1177" s="13"/>
      <c r="V1177" s="13"/>
      <c r="W1177" s="13"/>
      <c r="X1177" s="13"/>
      <c r="Y1177" s="13"/>
    </row>
    <row r="1178" spans="1:25" ht="15" customHeight="1" x14ac:dyDescent="0.2">
      <c r="A1178" s="13"/>
      <c r="B1178" s="46"/>
      <c r="C1178" s="568" t="s">
        <v>62</v>
      </c>
      <c r="D1178" s="574" t="s">
        <v>69</v>
      </c>
      <c r="E1178" s="187">
        <v>1.1100000000000001</v>
      </c>
      <c r="F1178" s="98">
        <v>0.97</v>
      </c>
      <c r="G1178" s="98">
        <v>1.08</v>
      </c>
      <c r="H1178" s="98">
        <v>1.04</v>
      </c>
      <c r="I1178" s="554">
        <v>1.48</v>
      </c>
      <c r="J1178" s="98">
        <v>0.6</v>
      </c>
      <c r="K1178" s="98">
        <v>0.53</v>
      </c>
      <c r="L1178" s="98">
        <v>0.59</v>
      </c>
      <c r="M1178" s="98">
        <v>0.56999999999999995</v>
      </c>
      <c r="N1178" s="554">
        <v>0.81</v>
      </c>
      <c r="O1178" s="19"/>
      <c r="P1178" s="884"/>
      <c r="Q1178" s="19"/>
      <c r="R1178" s="19"/>
      <c r="S1178" s="19"/>
      <c r="T1178" s="13"/>
      <c r="U1178" s="13"/>
      <c r="V1178" s="13"/>
      <c r="W1178" s="13"/>
      <c r="X1178" s="13"/>
      <c r="Y1178" s="13"/>
    </row>
    <row r="1179" spans="1:25" ht="15" customHeight="1" x14ac:dyDescent="0.2">
      <c r="A1179" s="13"/>
      <c r="B1179" s="46"/>
      <c r="C1179" s="2919" t="s">
        <v>104</v>
      </c>
      <c r="D1179" s="2920"/>
      <c r="E1179" s="519">
        <v>15.300000000000002</v>
      </c>
      <c r="F1179" s="520">
        <v>15.639999999999999</v>
      </c>
      <c r="G1179" s="520">
        <v>15.770000000000001</v>
      </c>
      <c r="H1179" s="520">
        <v>16.59</v>
      </c>
      <c r="I1179" s="521">
        <f>SUM(I1170:I1178)</f>
        <v>18.580000000000002</v>
      </c>
      <c r="J1179" s="520">
        <v>8.27</v>
      </c>
      <c r="K1179" s="520">
        <v>8.93</v>
      </c>
      <c r="L1179" s="520">
        <v>9.5100000000000016</v>
      </c>
      <c r="M1179" s="520">
        <v>10.090000000000002</v>
      </c>
      <c r="N1179" s="521">
        <f>SUM(N1170:N1178)</f>
        <v>12.51</v>
      </c>
      <c r="O1179" s="19"/>
      <c r="P1179" s="884"/>
      <c r="Q1179" s="19"/>
      <c r="R1179" s="19"/>
      <c r="S1179" s="19"/>
      <c r="T1179" s="13"/>
      <c r="U1179" s="13"/>
      <c r="V1179" s="13"/>
      <c r="W1179" s="13"/>
      <c r="X1179" s="13"/>
      <c r="Y1179" s="13"/>
    </row>
    <row r="1180" spans="1:25" ht="15" customHeight="1" x14ac:dyDescent="0.2">
      <c r="A1180" s="13"/>
      <c r="B1180" s="46"/>
      <c r="C1180" s="568" t="s">
        <v>58</v>
      </c>
      <c r="D1180" s="574" t="s">
        <v>47</v>
      </c>
      <c r="E1180" s="187">
        <v>5.71</v>
      </c>
      <c r="F1180" s="98">
        <v>5.47</v>
      </c>
      <c r="G1180" s="98">
        <v>5.42</v>
      </c>
      <c r="H1180" s="98">
        <v>5.92</v>
      </c>
      <c r="I1180" s="554">
        <v>6.19</v>
      </c>
      <c r="J1180" s="98">
        <v>2.39</v>
      </c>
      <c r="K1180" s="98">
        <v>2.29</v>
      </c>
      <c r="L1180" s="98">
        <v>2.27</v>
      </c>
      <c r="M1180" s="98">
        <v>2.48</v>
      </c>
      <c r="N1180" s="554">
        <v>2.59</v>
      </c>
      <c r="O1180" s="19"/>
      <c r="P1180" s="884"/>
      <c r="Q1180" s="19"/>
      <c r="R1180" s="19"/>
      <c r="S1180" s="19"/>
      <c r="T1180" s="13"/>
      <c r="U1180" s="13"/>
      <c r="V1180" s="13"/>
      <c r="W1180" s="13"/>
      <c r="X1180" s="13"/>
      <c r="Y1180" s="13"/>
    </row>
    <row r="1181" spans="1:25" ht="15" customHeight="1" x14ac:dyDescent="0.2">
      <c r="A1181" s="13"/>
      <c r="B1181" s="46"/>
      <c r="C1181" s="568" t="s">
        <v>32</v>
      </c>
      <c r="D1181" s="574" t="s">
        <v>47</v>
      </c>
      <c r="E1181" s="187">
        <v>24</v>
      </c>
      <c r="F1181" s="98">
        <v>22.86</v>
      </c>
      <c r="G1181" s="98">
        <v>23.81</v>
      </c>
      <c r="H1181" s="98">
        <v>25.46</v>
      </c>
      <c r="I1181" s="554">
        <v>25.76</v>
      </c>
      <c r="J1181" s="98">
        <v>17</v>
      </c>
      <c r="K1181" s="98">
        <v>15.56</v>
      </c>
      <c r="L1181" s="98">
        <v>16.2</v>
      </c>
      <c r="M1181" s="98">
        <v>17.32</v>
      </c>
      <c r="N1181" s="554">
        <v>17.53</v>
      </c>
      <c r="O1181" s="19"/>
      <c r="P1181" s="884"/>
      <c r="Q1181" s="19"/>
      <c r="R1181" s="19"/>
      <c r="S1181" s="19"/>
      <c r="T1181" s="13"/>
      <c r="U1181" s="13"/>
      <c r="V1181" s="13"/>
      <c r="W1181" s="13"/>
      <c r="X1181" s="13"/>
      <c r="Y1181" s="13"/>
    </row>
    <row r="1182" spans="1:25" ht="15" customHeight="1" x14ac:dyDescent="0.2">
      <c r="A1182" s="13"/>
      <c r="B1182" s="46"/>
      <c r="C1182" s="568" t="s">
        <v>79</v>
      </c>
      <c r="D1182" s="574" t="s">
        <v>47</v>
      </c>
      <c r="E1182" s="558">
        <v>5.18</v>
      </c>
      <c r="F1182" s="523">
        <v>5.44</v>
      </c>
      <c r="G1182" s="523">
        <v>4.46</v>
      </c>
      <c r="H1182" s="523">
        <v>6.98</v>
      </c>
      <c r="I1182" s="554">
        <v>7.43</v>
      </c>
      <c r="J1182" s="98">
        <v>4.54</v>
      </c>
      <c r="K1182" s="523">
        <v>4.72</v>
      </c>
      <c r="L1182" s="523">
        <v>3.98</v>
      </c>
      <c r="M1182" s="523">
        <v>6.03</v>
      </c>
      <c r="N1182" s="554">
        <v>6.32</v>
      </c>
      <c r="O1182" s="19"/>
      <c r="P1182" s="884"/>
      <c r="Q1182" s="19"/>
      <c r="R1182" s="19"/>
      <c r="S1182" s="19"/>
      <c r="T1182" s="13"/>
      <c r="U1182" s="13"/>
      <c r="V1182" s="13"/>
      <c r="W1182" s="13"/>
      <c r="X1182" s="13"/>
      <c r="Y1182" s="13"/>
    </row>
    <row r="1183" spans="1:25" ht="15" customHeight="1" x14ac:dyDescent="0.2">
      <c r="A1183" s="13"/>
      <c r="B1183" s="46"/>
      <c r="C1183" s="568" t="s">
        <v>92</v>
      </c>
      <c r="D1183" s="574" t="s">
        <v>47</v>
      </c>
      <c r="E1183" s="187">
        <v>1.61</v>
      </c>
      <c r="F1183" s="98">
        <v>1.54</v>
      </c>
      <c r="G1183" s="98">
        <v>1.77</v>
      </c>
      <c r="H1183" s="98">
        <v>2.1</v>
      </c>
      <c r="I1183" s="554">
        <v>2.4</v>
      </c>
      <c r="J1183" s="98">
        <v>0.88</v>
      </c>
      <c r="K1183" s="98">
        <v>0.84</v>
      </c>
      <c r="L1183" s="98">
        <v>1</v>
      </c>
      <c r="M1183" s="98">
        <v>1.18</v>
      </c>
      <c r="N1183" s="554">
        <v>1.41</v>
      </c>
      <c r="O1183" s="19"/>
      <c r="P1183" s="884"/>
      <c r="Q1183" s="19"/>
      <c r="R1183" s="19"/>
      <c r="S1183" s="19"/>
      <c r="T1183" s="13"/>
      <c r="U1183" s="13"/>
      <c r="V1183" s="13"/>
      <c r="W1183" s="13"/>
      <c r="X1183" s="13"/>
      <c r="Y1183" s="13"/>
    </row>
    <row r="1184" spans="1:25" ht="15" customHeight="1" x14ac:dyDescent="0.2">
      <c r="A1184" s="13"/>
      <c r="B1184" s="46"/>
      <c r="C1184" s="568" t="s">
        <v>302</v>
      </c>
      <c r="D1184" s="574" t="s">
        <v>47</v>
      </c>
      <c r="E1184" s="187" t="s">
        <v>112</v>
      </c>
      <c r="F1184" s="98" t="s">
        <v>112</v>
      </c>
      <c r="G1184" s="98" t="s">
        <v>112</v>
      </c>
      <c r="H1184" s="98" t="s">
        <v>1642</v>
      </c>
      <c r="I1184" s="554" t="s">
        <v>2934</v>
      </c>
      <c r="J1184" s="98" t="s">
        <v>112</v>
      </c>
      <c r="K1184" s="98" t="s">
        <v>112</v>
      </c>
      <c r="L1184" s="98" t="s">
        <v>112</v>
      </c>
      <c r="M1184" s="98" t="s">
        <v>2623</v>
      </c>
      <c r="N1184" s="554" t="s">
        <v>2623</v>
      </c>
      <c r="O1184" s="19"/>
      <c r="P1184" s="884"/>
      <c r="Q1184" s="19"/>
      <c r="R1184" s="19"/>
      <c r="S1184" s="19"/>
      <c r="T1184" s="13"/>
      <c r="U1184" s="13"/>
      <c r="V1184" s="13"/>
      <c r="W1184" s="13"/>
      <c r="X1184" s="13"/>
      <c r="Y1184" s="13"/>
    </row>
    <row r="1185" spans="1:25" ht="15" customHeight="1" x14ac:dyDescent="0.2">
      <c r="A1185" s="13"/>
      <c r="B1185" s="46"/>
      <c r="C1185" s="568" t="s">
        <v>73</v>
      </c>
      <c r="D1185" s="574" t="s">
        <v>47</v>
      </c>
      <c r="E1185" s="187">
        <v>0.53</v>
      </c>
      <c r="F1185" s="98">
        <v>0.25</v>
      </c>
      <c r="G1185" s="98">
        <v>0.28999999999999998</v>
      </c>
      <c r="H1185" s="98">
        <v>0.27</v>
      </c>
      <c r="I1185" s="554">
        <v>0.27</v>
      </c>
      <c r="J1185" s="98">
        <v>0.22</v>
      </c>
      <c r="K1185" s="98">
        <v>0.08</v>
      </c>
      <c r="L1185" s="98">
        <v>0.1</v>
      </c>
      <c r="M1185" s="98">
        <v>0.08</v>
      </c>
      <c r="N1185" s="554">
        <v>1.39</v>
      </c>
      <c r="O1185" s="19"/>
      <c r="P1185" s="884"/>
      <c r="Q1185" s="19"/>
      <c r="R1185" s="19"/>
      <c r="S1185" s="19"/>
      <c r="T1185" s="13"/>
      <c r="U1185" s="13"/>
      <c r="V1185" s="13"/>
      <c r="W1185" s="13"/>
      <c r="X1185" s="13"/>
      <c r="Y1185" s="13"/>
    </row>
    <row r="1186" spans="1:25" ht="15" customHeight="1" x14ac:dyDescent="0.2">
      <c r="A1186" s="13"/>
      <c r="B1186" s="46"/>
      <c r="C1186" s="568" t="s">
        <v>74</v>
      </c>
      <c r="D1186" s="574" t="s">
        <v>47</v>
      </c>
      <c r="E1186" s="187">
        <v>4.22</v>
      </c>
      <c r="F1186" s="98">
        <v>4.3600000000000003</v>
      </c>
      <c r="G1186" s="98">
        <v>4.28</v>
      </c>
      <c r="H1186" s="98">
        <v>4.1900000000000004</v>
      </c>
      <c r="I1186" s="554">
        <v>4.6500000000000004</v>
      </c>
      <c r="J1186" s="98">
        <v>1.94</v>
      </c>
      <c r="K1186" s="98">
        <v>2.09</v>
      </c>
      <c r="L1186" s="98">
        <v>1.91</v>
      </c>
      <c r="M1186" s="98">
        <v>1.87</v>
      </c>
      <c r="N1186" s="554">
        <v>2.35</v>
      </c>
      <c r="O1186" s="19"/>
      <c r="P1186" s="884"/>
      <c r="Q1186" s="19"/>
      <c r="R1186" s="19"/>
      <c r="S1186" s="19"/>
      <c r="T1186" s="13"/>
      <c r="U1186" s="13"/>
      <c r="V1186" s="13"/>
      <c r="W1186" s="13"/>
      <c r="X1186" s="13"/>
      <c r="Y1186" s="13"/>
    </row>
    <row r="1187" spans="1:25" ht="15" customHeight="1" x14ac:dyDescent="0.2">
      <c r="A1187" s="13"/>
      <c r="B1187" s="46"/>
      <c r="C1187" s="568" t="s">
        <v>75</v>
      </c>
      <c r="D1187" s="574" t="s">
        <v>47</v>
      </c>
      <c r="E1187" s="187" t="s">
        <v>112</v>
      </c>
      <c r="F1187" s="98" t="s">
        <v>112</v>
      </c>
      <c r="G1187" s="98" t="s">
        <v>112</v>
      </c>
      <c r="H1187" s="98" t="s">
        <v>1642</v>
      </c>
      <c r="I1187" s="554" t="s">
        <v>2934</v>
      </c>
      <c r="J1187" s="98" t="s">
        <v>112</v>
      </c>
      <c r="K1187" s="98" t="s">
        <v>112</v>
      </c>
      <c r="L1187" s="98" t="s">
        <v>112</v>
      </c>
      <c r="M1187" s="98" t="s">
        <v>2623</v>
      </c>
      <c r="N1187" s="554" t="s">
        <v>2623</v>
      </c>
      <c r="O1187" s="19"/>
      <c r="P1187" s="884"/>
      <c r="Q1187" s="19"/>
      <c r="R1187" s="19"/>
      <c r="S1187" s="19"/>
      <c r="T1187" s="13"/>
      <c r="U1187" s="13"/>
      <c r="V1187" s="13"/>
      <c r="W1187" s="13"/>
      <c r="X1187" s="13"/>
      <c r="Y1187" s="13"/>
    </row>
    <row r="1188" spans="1:25" ht="15" customHeight="1" x14ac:dyDescent="0.2">
      <c r="A1188" s="13"/>
      <c r="B1188" s="46"/>
      <c r="C1188" s="568" t="s">
        <v>62</v>
      </c>
      <c r="D1188" s="574" t="s">
        <v>47</v>
      </c>
      <c r="E1188" s="187">
        <v>7.39</v>
      </c>
      <c r="F1188" s="98">
        <v>6.94</v>
      </c>
      <c r="G1188" s="98">
        <v>7.32</v>
      </c>
      <c r="H1188" s="98">
        <v>7.79</v>
      </c>
      <c r="I1188" s="554">
        <v>8.34</v>
      </c>
      <c r="J1188" s="98">
        <v>4.9400000000000004</v>
      </c>
      <c r="K1188" s="98">
        <v>4.6399999999999997</v>
      </c>
      <c r="L1188" s="98">
        <v>4.8899999999999997</v>
      </c>
      <c r="M1188" s="98">
        <v>5.21</v>
      </c>
      <c r="N1188" s="554">
        <v>5.58</v>
      </c>
      <c r="O1188" s="19"/>
      <c r="P1188" s="884"/>
      <c r="Q1188" s="19"/>
      <c r="R1188" s="19"/>
      <c r="S1188" s="19"/>
      <c r="T1188" s="13"/>
      <c r="U1188" s="13"/>
      <c r="V1188" s="13"/>
      <c r="W1188" s="13"/>
      <c r="X1188" s="13"/>
      <c r="Y1188" s="13"/>
    </row>
    <row r="1189" spans="1:25" ht="15" customHeight="1" x14ac:dyDescent="0.2">
      <c r="A1189" s="13"/>
      <c r="B1189" s="46"/>
      <c r="C1189" s="2919" t="s">
        <v>105</v>
      </c>
      <c r="D1189" s="2971"/>
      <c r="E1189" s="519">
        <v>48.64</v>
      </c>
      <c r="F1189" s="520">
        <v>46.859999999999992</v>
      </c>
      <c r="G1189" s="520">
        <v>47.35</v>
      </c>
      <c r="H1189" s="520">
        <v>52.71</v>
      </c>
      <c r="I1189" s="521">
        <f>SUM(I1180:I1188)</f>
        <v>55.040000000000006</v>
      </c>
      <c r="J1189" s="520">
        <v>31.91</v>
      </c>
      <c r="K1189" s="520">
        <v>30.22</v>
      </c>
      <c r="L1189" s="520">
        <v>30.35</v>
      </c>
      <c r="M1189" s="520">
        <v>34.17</v>
      </c>
      <c r="N1189" s="521">
        <f>SUM(N1180:N1188)</f>
        <v>37.17</v>
      </c>
      <c r="O1189" s="19"/>
      <c r="P1189" s="884"/>
      <c r="Q1189" s="19"/>
      <c r="R1189" s="19"/>
      <c r="S1189" s="19"/>
      <c r="T1189" s="13"/>
      <c r="U1189" s="13"/>
      <c r="V1189" s="13"/>
      <c r="W1189" s="13"/>
      <c r="X1189" s="13"/>
      <c r="Y1189" s="13"/>
    </row>
    <row r="1190" spans="1:25" ht="15" customHeight="1" x14ac:dyDescent="0.2">
      <c r="A1190" s="13"/>
      <c r="B1190" s="46"/>
      <c r="C1190" s="568" t="s">
        <v>58</v>
      </c>
      <c r="D1190" s="574" t="s">
        <v>35</v>
      </c>
      <c r="E1190" s="187">
        <v>7.57</v>
      </c>
      <c r="F1190" s="98">
        <v>7.41</v>
      </c>
      <c r="G1190" s="98">
        <v>7.83</v>
      </c>
      <c r="H1190" s="98">
        <v>8.17</v>
      </c>
      <c r="I1190" s="554">
        <v>8.84</v>
      </c>
      <c r="J1190" s="98">
        <v>3.17</v>
      </c>
      <c r="K1190" s="98">
        <v>3.1</v>
      </c>
      <c r="L1190" s="98">
        <v>3.28</v>
      </c>
      <c r="M1190" s="98">
        <v>3.42</v>
      </c>
      <c r="N1190" s="554">
        <v>3.7</v>
      </c>
      <c r="O1190" s="19"/>
      <c r="P1190" s="884"/>
      <c r="Q1190" s="19"/>
      <c r="R1190" s="19"/>
      <c r="S1190" s="19"/>
      <c r="T1190" s="13"/>
      <c r="U1190" s="13"/>
      <c r="V1190" s="13"/>
      <c r="W1190" s="13"/>
      <c r="X1190" s="13"/>
      <c r="Y1190" s="13"/>
    </row>
    <row r="1191" spans="1:25" ht="15" customHeight="1" x14ac:dyDescent="0.2">
      <c r="A1191" s="13"/>
      <c r="B1191" s="46"/>
      <c r="C1191" s="568" t="s">
        <v>32</v>
      </c>
      <c r="D1191" s="574" t="s">
        <v>35</v>
      </c>
      <c r="E1191" s="187">
        <v>73</v>
      </c>
      <c r="F1191" s="98">
        <v>68.78</v>
      </c>
      <c r="G1191" s="98">
        <v>71.59</v>
      </c>
      <c r="H1191" s="98">
        <v>75.64</v>
      </c>
      <c r="I1191" s="554">
        <v>79.34</v>
      </c>
      <c r="J1191" s="98">
        <v>60</v>
      </c>
      <c r="K1191" s="98">
        <v>56.27</v>
      </c>
      <c r="L1191" s="98">
        <v>58.56</v>
      </c>
      <c r="M1191" s="98">
        <v>61.88</v>
      </c>
      <c r="N1191" s="554">
        <v>64.92</v>
      </c>
      <c r="O1191" s="19"/>
      <c r="P1191" s="884"/>
      <c r="Q1191" s="19"/>
      <c r="R1191" s="19"/>
      <c r="S1191" s="19"/>
      <c r="T1191" s="13"/>
      <c r="U1191" s="13"/>
      <c r="V1191" s="13"/>
      <c r="W1191" s="13"/>
      <c r="X1191" s="13"/>
      <c r="Y1191" s="13"/>
    </row>
    <row r="1192" spans="1:25" ht="15" customHeight="1" x14ac:dyDescent="0.2">
      <c r="A1192" s="13"/>
      <c r="B1192" s="46"/>
      <c r="C1192" s="568" t="s">
        <v>79</v>
      </c>
      <c r="D1192" s="574" t="s">
        <v>35</v>
      </c>
      <c r="E1192" s="558">
        <v>4.5999999999999996</v>
      </c>
      <c r="F1192" s="523">
        <v>3.84</v>
      </c>
      <c r="G1192" s="523">
        <v>3.36</v>
      </c>
      <c r="H1192" s="523">
        <v>3.02</v>
      </c>
      <c r="I1192" s="554">
        <v>5.56</v>
      </c>
      <c r="J1192" s="98">
        <v>3.93</v>
      </c>
      <c r="K1192" s="523">
        <v>3.32</v>
      </c>
      <c r="L1192" s="523">
        <v>2.93</v>
      </c>
      <c r="M1192" s="523">
        <v>2.65</v>
      </c>
      <c r="N1192" s="554">
        <v>4.68</v>
      </c>
      <c r="O1192" s="19"/>
      <c r="P1192" s="884"/>
      <c r="Q1192" s="19"/>
      <c r="R1192" s="19"/>
      <c r="S1192" s="19"/>
      <c r="T1192" s="13"/>
      <c r="U1192" s="13"/>
      <c r="V1192" s="13"/>
      <c r="W1192" s="13"/>
      <c r="X1192" s="13"/>
      <c r="Y1192" s="13"/>
    </row>
    <row r="1193" spans="1:25" ht="15" customHeight="1" x14ac:dyDescent="0.2">
      <c r="A1193" s="13"/>
      <c r="B1193" s="46"/>
      <c r="C1193" s="568" t="s">
        <v>63</v>
      </c>
      <c r="D1193" s="574" t="s">
        <v>35</v>
      </c>
      <c r="E1193" s="187">
        <v>16.420000000000002</v>
      </c>
      <c r="F1193" s="98">
        <v>15.3</v>
      </c>
      <c r="G1193" s="98">
        <v>15.58</v>
      </c>
      <c r="H1193" s="98">
        <v>16.48</v>
      </c>
      <c r="I1193" s="554">
        <v>18.57</v>
      </c>
      <c r="J1193" s="98">
        <v>8.93</v>
      </c>
      <c r="K1193" s="98">
        <v>8.32</v>
      </c>
      <c r="L1193" s="98">
        <v>8.4700000000000006</v>
      </c>
      <c r="M1193" s="98">
        <v>8.9600000000000009</v>
      </c>
      <c r="N1193" s="554">
        <v>10.1</v>
      </c>
      <c r="O1193" s="19"/>
      <c r="P1193" s="884"/>
      <c r="Q1193" s="19"/>
      <c r="R1193" s="19"/>
      <c r="S1193" s="19"/>
      <c r="T1193" s="13"/>
      <c r="U1193" s="13"/>
      <c r="V1193" s="13"/>
      <c r="W1193" s="13"/>
      <c r="X1193" s="13"/>
      <c r="Y1193" s="13"/>
    </row>
    <row r="1194" spans="1:25" ht="15" customHeight="1" x14ac:dyDescent="0.2">
      <c r="A1194" s="13"/>
      <c r="B1194" s="46"/>
      <c r="C1194" s="568" t="s">
        <v>302</v>
      </c>
      <c r="D1194" s="574" t="s">
        <v>35</v>
      </c>
      <c r="E1194" s="187" t="s">
        <v>112</v>
      </c>
      <c r="F1194" s="98" t="s">
        <v>112</v>
      </c>
      <c r="G1194" s="98" t="s">
        <v>112</v>
      </c>
      <c r="H1194" s="239" t="s">
        <v>1642</v>
      </c>
      <c r="I1194" s="554" t="s">
        <v>2934</v>
      </c>
      <c r="J1194" s="98" t="s">
        <v>112</v>
      </c>
      <c r="K1194" s="98" t="s">
        <v>112</v>
      </c>
      <c r="L1194" s="98" t="s">
        <v>112</v>
      </c>
      <c r="M1194" s="239" t="s">
        <v>2623</v>
      </c>
      <c r="N1194" s="554" t="s">
        <v>2623</v>
      </c>
      <c r="O1194" s="19"/>
      <c r="P1194" s="884"/>
      <c r="Q1194" s="19"/>
      <c r="R1194" s="19"/>
      <c r="S1194" s="19"/>
      <c r="T1194" s="13"/>
      <c r="U1194" s="13"/>
      <c r="V1194" s="13"/>
      <c r="W1194" s="13"/>
      <c r="X1194" s="13"/>
      <c r="Y1194" s="13"/>
    </row>
    <row r="1195" spans="1:25" ht="15" customHeight="1" x14ac:dyDescent="0.2">
      <c r="A1195" s="13"/>
      <c r="B1195" s="46"/>
      <c r="C1195" s="568" t="s">
        <v>73</v>
      </c>
      <c r="D1195" s="574" t="s">
        <v>35</v>
      </c>
      <c r="E1195" s="559">
        <v>4.07</v>
      </c>
      <c r="F1195" s="560">
        <v>2.38</v>
      </c>
      <c r="G1195" s="560">
        <v>2.62</v>
      </c>
      <c r="H1195" s="98">
        <v>1.96</v>
      </c>
      <c r="I1195" s="554">
        <v>2.36</v>
      </c>
      <c r="J1195" s="98">
        <v>1.67</v>
      </c>
      <c r="K1195" s="560">
        <v>0.98</v>
      </c>
      <c r="L1195" s="560">
        <v>1.0900000000000001</v>
      </c>
      <c r="M1195" s="98">
        <v>0.82</v>
      </c>
      <c r="N1195" s="554">
        <v>6.13</v>
      </c>
      <c r="O1195" s="19"/>
      <c r="P1195" s="884"/>
      <c r="Q1195" s="19"/>
      <c r="R1195" s="19"/>
      <c r="S1195" s="19"/>
      <c r="T1195" s="13"/>
      <c r="U1195" s="13"/>
      <c r="V1195" s="13"/>
      <c r="W1195" s="13"/>
      <c r="X1195" s="13"/>
      <c r="Y1195" s="13"/>
    </row>
    <row r="1196" spans="1:25" ht="15" customHeight="1" x14ac:dyDescent="0.2">
      <c r="A1196" s="13"/>
      <c r="B1196" s="46"/>
      <c r="C1196" s="568" t="s">
        <v>74</v>
      </c>
      <c r="D1196" s="574" t="s">
        <v>35</v>
      </c>
      <c r="E1196" s="187">
        <v>4.76</v>
      </c>
      <c r="F1196" s="98">
        <v>4.28</v>
      </c>
      <c r="G1196" s="98">
        <v>4.46</v>
      </c>
      <c r="H1196" s="98">
        <v>4.0999999999999996</v>
      </c>
      <c r="I1196" s="554">
        <v>4.1900000000000004</v>
      </c>
      <c r="J1196" s="98">
        <v>2.5299999999999998</v>
      </c>
      <c r="K1196" s="98">
        <v>1.71</v>
      </c>
      <c r="L1196" s="98">
        <v>1.98</v>
      </c>
      <c r="M1196" s="98">
        <v>1.82</v>
      </c>
      <c r="N1196" s="554">
        <v>1.89</v>
      </c>
      <c r="O1196" s="19"/>
      <c r="P1196" s="884"/>
      <c r="Q1196" s="19"/>
      <c r="R1196" s="19"/>
      <c r="S1196" s="19"/>
      <c r="T1196" s="13"/>
      <c r="U1196" s="13"/>
      <c r="V1196" s="13"/>
      <c r="W1196" s="13"/>
      <c r="X1196" s="13"/>
      <c r="Y1196" s="13"/>
    </row>
    <row r="1197" spans="1:25" ht="15" customHeight="1" x14ac:dyDescent="0.2">
      <c r="A1197" s="13"/>
      <c r="B1197" s="46"/>
      <c r="C1197" s="568" t="s">
        <v>75</v>
      </c>
      <c r="D1197" s="574" t="s">
        <v>35</v>
      </c>
      <c r="E1197" s="187">
        <v>8</v>
      </c>
      <c r="F1197" s="98">
        <v>8.26</v>
      </c>
      <c r="G1197" s="98">
        <v>8.7899999999999991</v>
      </c>
      <c r="H1197" s="98">
        <v>9.41</v>
      </c>
      <c r="I1197" s="554">
        <v>9.94</v>
      </c>
      <c r="J1197" s="98">
        <v>4.3499999999999996</v>
      </c>
      <c r="K1197" s="98">
        <v>4.49</v>
      </c>
      <c r="L1197" s="98">
        <v>5.09</v>
      </c>
      <c r="M1197" s="98">
        <v>5.47</v>
      </c>
      <c r="N1197" s="554">
        <v>5.96</v>
      </c>
      <c r="O1197" s="19"/>
      <c r="P1197" s="884"/>
      <c r="Q1197" s="19"/>
      <c r="R1197" s="19"/>
      <c r="S1197" s="19"/>
      <c r="T1197" s="13"/>
      <c r="U1197" s="13"/>
      <c r="V1197" s="13"/>
      <c r="W1197" s="13"/>
      <c r="X1197" s="13"/>
      <c r="Y1197" s="13"/>
    </row>
    <row r="1198" spans="1:25" ht="15" customHeight="1" x14ac:dyDescent="0.2">
      <c r="A1198" s="13"/>
      <c r="B1198" s="46"/>
      <c r="C1198" s="568" t="s">
        <v>336</v>
      </c>
      <c r="D1198" s="574" t="s">
        <v>35</v>
      </c>
      <c r="E1198" s="187">
        <v>0.19</v>
      </c>
      <c r="F1198" s="98">
        <v>0.19</v>
      </c>
      <c r="G1198" s="98">
        <v>0.19</v>
      </c>
      <c r="H1198" s="98">
        <v>0.19</v>
      </c>
      <c r="I1198" s="554">
        <v>0.17</v>
      </c>
      <c r="J1198" s="98">
        <v>0.09</v>
      </c>
      <c r="K1198" s="98">
        <v>0.09</v>
      </c>
      <c r="L1198" s="98">
        <v>0.09</v>
      </c>
      <c r="M1198" s="98">
        <v>0.09</v>
      </c>
      <c r="N1198" s="554">
        <v>0.1</v>
      </c>
      <c r="O1198" s="19"/>
      <c r="P1198" s="884"/>
      <c r="Q1198" s="19"/>
      <c r="R1198" s="19"/>
      <c r="S1198" s="19"/>
      <c r="T1198" s="13"/>
      <c r="U1198" s="13"/>
      <c r="V1198" s="13"/>
      <c r="W1198" s="13"/>
      <c r="X1198" s="13"/>
      <c r="Y1198" s="13"/>
    </row>
    <row r="1199" spans="1:25" ht="15" customHeight="1" x14ac:dyDescent="0.2">
      <c r="A1199" s="13"/>
      <c r="B1199" s="46"/>
      <c r="C1199" s="568" t="s">
        <v>62</v>
      </c>
      <c r="D1199" s="574" t="s">
        <v>35</v>
      </c>
      <c r="E1199" s="187">
        <v>17.47</v>
      </c>
      <c r="F1199" s="98">
        <v>16.12</v>
      </c>
      <c r="G1199" s="98">
        <v>16.96</v>
      </c>
      <c r="H1199" s="98">
        <v>17.5</v>
      </c>
      <c r="I1199" s="554">
        <v>18.93</v>
      </c>
      <c r="J1199" s="98">
        <v>11.68</v>
      </c>
      <c r="K1199" s="98">
        <v>10.78</v>
      </c>
      <c r="L1199" s="98">
        <v>11.34</v>
      </c>
      <c r="M1199" s="98">
        <v>11.7</v>
      </c>
      <c r="N1199" s="554">
        <v>12.66</v>
      </c>
      <c r="O1199" s="19"/>
      <c r="P1199" s="884"/>
      <c r="Q1199" s="19"/>
      <c r="R1199" s="19"/>
      <c r="S1199" s="19"/>
      <c r="T1199" s="13"/>
      <c r="U1199" s="13"/>
      <c r="V1199" s="13"/>
      <c r="W1199" s="13"/>
      <c r="X1199" s="13"/>
      <c r="Y1199" s="13"/>
    </row>
    <row r="1200" spans="1:25" ht="15" customHeight="1" x14ac:dyDescent="0.2">
      <c r="A1200" s="13"/>
      <c r="B1200" s="46"/>
      <c r="C1200" s="2919" t="s">
        <v>106</v>
      </c>
      <c r="D1200" s="2971"/>
      <c r="E1200" s="519">
        <v>136.07999999999998</v>
      </c>
      <c r="F1200" s="520">
        <v>126.56</v>
      </c>
      <c r="G1200" s="520">
        <v>131.38</v>
      </c>
      <c r="H1200" s="520">
        <v>136.46999999999997</v>
      </c>
      <c r="I1200" s="521">
        <f>SUM(I1190:I1199)</f>
        <v>147.9</v>
      </c>
      <c r="J1200" s="520">
        <v>96.35</v>
      </c>
      <c r="K1200" s="520">
        <v>89.06</v>
      </c>
      <c r="L1200" s="520">
        <v>92.830000000000027</v>
      </c>
      <c r="M1200" s="520">
        <v>96.809999999999988</v>
      </c>
      <c r="N1200" s="521">
        <f>SUM(N1190:N1199)</f>
        <v>110.13999999999999</v>
      </c>
      <c r="O1200" s="19"/>
      <c r="P1200" s="884"/>
      <c r="Q1200" s="19"/>
      <c r="R1200" s="19"/>
      <c r="S1200" s="19"/>
      <c r="T1200" s="13"/>
      <c r="U1200" s="13"/>
      <c r="V1200" s="13"/>
      <c r="W1200" s="13"/>
      <c r="X1200" s="13"/>
      <c r="Y1200" s="13"/>
    </row>
    <row r="1201" spans="1:25" ht="15" customHeight="1" x14ac:dyDescent="0.2">
      <c r="A1201" s="13"/>
      <c r="B1201" s="46"/>
      <c r="C1201" s="568" t="s">
        <v>58</v>
      </c>
      <c r="D1201" s="574" t="s">
        <v>34</v>
      </c>
      <c r="E1201" s="187">
        <v>11.28</v>
      </c>
      <c r="F1201" s="98">
        <v>11.44</v>
      </c>
      <c r="G1201" s="98">
        <v>11.71</v>
      </c>
      <c r="H1201" s="98">
        <v>12.01</v>
      </c>
      <c r="I1201" s="554">
        <v>12.43</v>
      </c>
      <c r="J1201" s="98">
        <v>6.28</v>
      </c>
      <c r="K1201" s="98">
        <v>6.36</v>
      </c>
      <c r="L1201" s="98">
        <v>6.51</v>
      </c>
      <c r="M1201" s="98">
        <v>6.68</v>
      </c>
      <c r="N1201" s="554">
        <v>6.91</v>
      </c>
      <c r="O1201" s="19"/>
      <c r="P1201" s="884"/>
      <c r="Q1201" s="19"/>
      <c r="R1201" s="19"/>
      <c r="S1201" s="19"/>
      <c r="T1201" s="13"/>
      <c r="U1201" s="13"/>
      <c r="V1201" s="13"/>
      <c r="W1201" s="13"/>
      <c r="X1201" s="13"/>
      <c r="Y1201" s="13"/>
    </row>
    <row r="1202" spans="1:25" ht="15" customHeight="1" x14ac:dyDescent="0.2">
      <c r="A1202" s="13"/>
      <c r="B1202" s="46"/>
      <c r="C1202" s="568" t="s">
        <v>32</v>
      </c>
      <c r="D1202" s="574" t="s">
        <v>34</v>
      </c>
      <c r="E1202" s="187">
        <v>17</v>
      </c>
      <c r="F1202" s="98">
        <v>16.95</v>
      </c>
      <c r="G1202" s="98">
        <v>19.010000000000002</v>
      </c>
      <c r="H1202" s="98">
        <v>19.77</v>
      </c>
      <c r="I1202" s="554">
        <v>20.78</v>
      </c>
      <c r="J1202" s="98">
        <v>12</v>
      </c>
      <c r="K1202" s="98">
        <v>11.54</v>
      </c>
      <c r="L1202" s="98">
        <v>12.95</v>
      </c>
      <c r="M1202" s="98">
        <v>13.46</v>
      </c>
      <c r="N1202" s="554">
        <v>14.16</v>
      </c>
      <c r="O1202" s="19"/>
      <c r="P1202" s="884"/>
      <c r="Q1202" s="19"/>
      <c r="R1202" s="19"/>
      <c r="S1202" s="19"/>
      <c r="T1202" s="13"/>
      <c r="U1202" s="13"/>
      <c r="V1202" s="13"/>
      <c r="W1202" s="13"/>
      <c r="X1202" s="13"/>
      <c r="Y1202" s="13"/>
    </row>
    <row r="1203" spans="1:25" ht="15" customHeight="1" x14ac:dyDescent="0.2">
      <c r="A1203" s="13"/>
      <c r="B1203" s="46"/>
      <c r="C1203" s="568" t="s">
        <v>79</v>
      </c>
      <c r="D1203" s="574" t="s">
        <v>34</v>
      </c>
      <c r="E1203" s="558">
        <v>1.86</v>
      </c>
      <c r="F1203" s="523">
        <v>2.19</v>
      </c>
      <c r="G1203" s="523">
        <v>1.59</v>
      </c>
      <c r="H1203" s="523">
        <v>2.89</v>
      </c>
      <c r="I1203" s="554">
        <v>4.01</v>
      </c>
      <c r="J1203" s="98">
        <v>1.7</v>
      </c>
      <c r="K1203" s="523">
        <v>1.95</v>
      </c>
      <c r="L1203" s="523">
        <v>1.46</v>
      </c>
      <c r="M1203" s="523">
        <v>2.4900000000000002</v>
      </c>
      <c r="N1203" s="554">
        <v>3.39</v>
      </c>
      <c r="O1203" s="19"/>
      <c r="P1203" s="884"/>
      <c r="Q1203" s="19"/>
      <c r="R1203" s="19"/>
      <c r="S1203" s="19"/>
      <c r="T1203" s="13"/>
      <c r="U1203" s="13"/>
      <c r="V1203" s="13"/>
      <c r="W1203" s="13"/>
      <c r="X1203" s="13"/>
      <c r="Y1203" s="13"/>
    </row>
    <row r="1204" spans="1:25" ht="15" customHeight="1" x14ac:dyDescent="0.2">
      <c r="A1204" s="13"/>
      <c r="B1204" s="46"/>
      <c r="C1204" s="568" t="s">
        <v>63</v>
      </c>
      <c r="D1204" s="574" t="s">
        <v>34</v>
      </c>
      <c r="E1204" s="187">
        <v>1.02</v>
      </c>
      <c r="F1204" s="98">
        <v>0.92</v>
      </c>
      <c r="G1204" s="98">
        <v>1.02</v>
      </c>
      <c r="H1204" s="98">
        <v>1.1299999999999999</v>
      </c>
      <c r="I1204" s="554">
        <v>1.4</v>
      </c>
      <c r="J1204" s="98">
        <v>0.56000000000000005</v>
      </c>
      <c r="K1204" s="98">
        <v>0.5</v>
      </c>
      <c r="L1204" s="98">
        <v>0.56999999999999995</v>
      </c>
      <c r="M1204" s="98">
        <v>0.64</v>
      </c>
      <c r="N1204" s="554">
        <v>0.79</v>
      </c>
      <c r="O1204" s="19"/>
      <c r="P1204" s="884"/>
      <c r="Q1204" s="19"/>
      <c r="R1204" s="19"/>
      <c r="S1204" s="19"/>
      <c r="T1204" s="13"/>
      <c r="U1204" s="13"/>
      <c r="V1204" s="13"/>
      <c r="W1204" s="13"/>
      <c r="X1204" s="13"/>
      <c r="Y1204" s="13"/>
    </row>
    <row r="1205" spans="1:25" ht="15" customHeight="1" x14ac:dyDescent="0.2">
      <c r="A1205" s="13"/>
      <c r="B1205" s="46"/>
      <c r="C1205" s="568" t="s">
        <v>302</v>
      </c>
      <c r="D1205" s="574" t="s">
        <v>34</v>
      </c>
      <c r="E1205" s="187" t="s">
        <v>112</v>
      </c>
      <c r="F1205" s="98" t="s">
        <v>112</v>
      </c>
      <c r="G1205" s="98" t="s">
        <v>112</v>
      </c>
      <c r="H1205" s="98" t="s">
        <v>1642</v>
      </c>
      <c r="I1205" s="554"/>
      <c r="J1205" s="98" t="s">
        <v>112</v>
      </c>
      <c r="K1205" s="98" t="s">
        <v>112</v>
      </c>
      <c r="L1205" s="98" t="s">
        <v>112</v>
      </c>
      <c r="M1205" s="98" t="s">
        <v>2623</v>
      </c>
      <c r="N1205" s="554" t="s">
        <v>2623</v>
      </c>
      <c r="O1205" s="19"/>
      <c r="P1205" s="884"/>
      <c r="Q1205" s="19"/>
      <c r="R1205" s="19"/>
      <c r="S1205" s="19"/>
      <c r="T1205" s="13"/>
      <c r="U1205" s="13"/>
      <c r="V1205" s="13"/>
      <c r="W1205" s="13"/>
      <c r="X1205" s="13"/>
      <c r="Y1205" s="13"/>
    </row>
    <row r="1206" spans="1:25" ht="15" customHeight="1" x14ac:dyDescent="0.2">
      <c r="A1206" s="13"/>
      <c r="B1206" s="46"/>
      <c r="C1206" s="568" t="s">
        <v>73</v>
      </c>
      <c r="D1206" s="574" t="s">
        <v>34</v>
      </c>
      <c r="E1206" s="187">
        <v>6.84</v>
      </c>
      <c r="F1206" s="98">
        <v>5.16</v>
      </c>
      <c r="G1206" s="98">
        <v>5.5</v>
      </c>
      <c r="H1206" s="98">
        <v>5.89</v>
      </c>
      <c r="I1206" s="554">
        <v>5.85</v>
      </c>
      <c r="J1206" s="98">
        <v>4.0199999999999996</v>
      </c>
      <c r="K1206" s="98">
        <v>3.03</v>
      </c>
      <c r="L1206" s="98">
        <v>3.23</v>
      </c>
      <c r="M1206" s="98">
        <v>3.46</v>
      </c>
      <c r="N1206" s="554">
        <v>3.43</v>
      </c>
      <c r="O1206" s="19"/>
      <c r="P1206" s="884"/>
      <c r="Q1206" s="19"/>
      <c r="R1206" s="19"/>
      <c r="S1206" s="19"/>
      <c r="T1206" s="13"/>
      <c r="U1206" s="13"/>
      <c r="V1206" s="13"/>
      <c r="W1206" s="13"/>
      <c r="X1206" s="13"/>
      <c r="Y1206" s="13"/>
    </row>
    <row r="1207" spans="1:25" ht="15" customHeight="1" x14ac:dyDescent="0.2">
      <c r="A1207" s="13"/>
      <c r="B1207" s="46"/>
      <c r="C1207" s="568" t="s">
        <v>74</v>
      </c>
      <c r="D1207" s="574" t="s">
        <v>34</v>
      </c>
      <c r="E1207" s="187" t="s">
        <v>112</v>
      </c>
      <c r="F1207" s="98" t="s">
        <v>112</v>
      </c>
      <c r="G1207" s="98" t="s">
        <v>112</v>
      </c>
      <c r="H1207" s="98" t="s">
        <v>1642</v>
      </c>
      <c r="I1207" s="554" t="s">
        <v>2934</v>
      </c>
      <c r="J1207" s="98" t="s">
        <v>112</v>
      </c>
      <c r="K1207" s="98" t="s">
        <v>112</v>
      </c>
      <c r="L1207" s="98" t="s">
        <v>112</v>
      </c>
      <c r="M1207" s="98" t="s">
        <v>2623</v>
      </c>
      <c r="N1207" s="554" t="s">
        <v>2623</v>
      </c>
      <c r="O1207" s="19"/>
      <c r="P1207" s="884"/>
      <c r="Q1207" s="19"/>
      <c r="R1207" s="19"/>
      <c r="S1207" s="19"/>
      <c r="T1207" s="13"/>
      <c r="U1207" s="13"/>
      <c r="V1207" s="13"/>
      <c r="W1207" s="13"/>
      <c r="X1207" s="13"/>
      <c r="Y1207" s="13"/>
    </row>
    <row r="1208" spans="1:25" ht="15" customHeight="1" x14ac:dyDescent="0.2">
      <c r="A1208" s="13"/>
      <c r="B1208" s="46"/>
      <c r="C1208" s="568" t="s">
        <v>75</v>
      </c>
      <c r="D1208" s="574" t="s">
        <v>34</v>
      </c>
      <c r="E1208" s="187" t="s">
        <v>112</v>
      </c>
      <c r="F1208" s="98" t="s">
        <v>112</v>
      </c>
      <c r="G1208" s="98">
        <v>0.2</v>
      </c>
      <c r="H1208" s="98">
        <v>0.19</v>
      </c>
      <c r="I1208" s="554">
        <v>0.19</v>
      </c>
      <c r="J1208" s="98" t="s">
        <v>112</v>
      </c>
      <c r="K1208" s="98" t="s">
        <v>112</v>
      </c>
      <c r="L1208" s="98" t="s">
        <v>112</v>
      </c>
      <c r="M1208" s="98" t="s">
        <v>2623</v>
      </c>
      <c r="N1208" s="554">
        <v>0.12</v>
      </c>
      <c r="O1208" s="19"/>
      <c r="P1208" s="884"/>
      <c r="Q1208" s="19"/>
      <c r="R1208" s="19"/>
      <c r="S1208" s="19"/>
      <c r="T1208" s="13"/>
      <c r="U1208" s="13"/>
      <c r="V1208" s="13"/>
      <c r="W1208" s="13"/>
      <c r="X1208" s="13"/>
      <c r="Y1208" s="13"/>
    </row>
    <row r="1209" spans="1:25" ht="15" customHeight="1" x14ac:dyDescent="0.2">
      <c r="A1209" s="13"/>
      <c r="B1209" s="46"/>
      <c r="C1209" s="568" t="s">
        <v>62</v>
      </c>
      <c r="D1209" s="574" t="s">
        <v>34</v>
      </c>
      <c r="E1209" s="187">
        <v>8.56</v>
      </c>
      <c r="F1209" s="98">
        <v>8.08</v>
      </c>
      <c r="G1209" s="98">
        <v>8.43</v>
      </c>
      <c r="H1209" s="98">
        <v>8.85</v>
      </c>
      <c r="I1209" s="554">
        <v>9.48</v>
      </c>
      <c r="J1209" s="98">
        <v>5.72</v>
      </c>
      <c r="K1209" s="98">
        <v>5.41</v>
      </c>
      <c r="L1209" s="98">
        <v>5.64</v>
      </c>
      <c r="M1209" s="98">
        <v>5.92</v>
      </c>
      <c r="N1209" s="554">
        <v>6.34</v>
      </c>
      <c r="O1209" s="19"/>
      <c r="P1209" s="884"/>
      <c r="Q1209" s="19"/>
      <c r="R1209" s="19"/>
      <c r="S1209" s="19"/>
      <c r="T1209" s="13"/>
      <c r="U1209" s="13"/>
      <c r="V1209" s="13"/>
      <c r="W1209" s="13"/>
      <c r="X1209" s="13"/>
      <c r="Y1209" s="13"/>
    </row>
    <row r="1210" spans="1:25" ht="15" customHeight="1" x14ac:dyDescent="0.2">
      <c r="A1210" s="13"/>
      <c r="B1210" s="46"/>
      <c r="C1210" s="2919" t="s">
        <v>108</v>
      </c>
      <c r="D1210" s="2971"/>
      <c r="E1210" s="519">
        <v>46.56</v>
      </c>
      <c r="F1210" s="520">
        <v>44.74</v>
      </c>
      <c r="G1210" s="520">
        <v>47.460000000000008</v>
      </c>
      <c r="H1210" s="520">
        <v>50.730000000000004</v>
      </c>
      <c r="I1210" s="521">
        <f>SUM(I1201:I1209)</f>
        <v>54.14</v>
      </c>
      <c r="J1210" s="520">
        <v>30.279999999999998</v>
      </c>
      <c r="K1210" s="520">
        <v>28.79</v>
      </c>
      <c r="L1210" s="520">
        <v>30.360000000000003</v>
      </c>
      <c r="M1210" s="520">
        <v>32.650000000000006</v>
      </c>
      <c r="N1210" s="521">
        <f>SUM(N1201:N1209)</f>
        <v>35.14</v>
      </c>
      <c r="O1210" s="19"/>
      <c r="P1210" s="884"/>
      <c r="Q1210" s="19"/>
      <c r="R1210" s="19"/>
      <c r="S1210" s="19"/>
      <c r="T1210" s="13"/>
      <c r="U1210" s="13"/>
      <c r="V1210" s="13"/>
      <c r="W1210" s="13"/>
      <c r="X1210" s="13"/>
      <c r="Y1210" s="13"/>
    </row>
    <row r="1211" spans="1:25" ht="15" customHeight="1" x14ac:dyDescent="0.2">
      <c r="A1211" s="13"/>
      <c r="B1211" s="46"/>
      <c r="C1211" s="568" t="s">
        <v>58</v>
      </c>
      <c r="D1211" s="574" t="s">
        <v>46</v>
      </c>
      <c r="E1211" s="187">
        <v>7</v>
      </c>
      <c r="F1211" s="98">
        <v>6.76</v>
      </c>
      <c r="G1211" s="98">
        <v>7.16</v>
      </c>
      <c r="H1211" s="98">
        <v>7.39</v>
      </c>
      <c r="I1211" s="554">
        <v>7.38</v>
      </c>
      <c r="J1211" s="98">
        <v>3.02</v>
      </c>
      <c r="K1211" s="98">
        <v>2.92</v>
      </c>
      <c r="L1211" s="98">
        <v>3.51</v>
      </c>
      <c r="M1211" s="98">
        <v>3.73</v>
      </c>
      <c r="N1211" s="554">
        <v>3.73</v>
      </c>
      <c r="O1211" s="19"/>
      <c r="P1211" s="884"/>
      <c r="Q1211" s="19"/>
      <c r="R1211" s="19"/>
      <c r="S1211" s="19"/>
      <c r="T1211" s="13"/>
      <c r="U1211" s="13"/>
      <c r="V1211" s="13"/>
      <c r="W1211" s="13"/>
      <c r="X1211" s="13"/>
      <c r="Y1211" s="13"/>
    </row>
    <row r="1212" spans="1:25" ht="15" customHeight="1" x14ac:dyDescent="0.2">
      <c r="A1212" s="13"/>
      <c r="B1212" s="46"/>
      <c r="C1212" s="568" t="s">
        <v>32</v>
      </c>
      <c r="D1212" s="574" t="s">
        <v>46</v>
      </c>
      <c r="E1212" s="187">
        <v>2.69</v>
      </c>
      <c r="F1212" s="98">
        <v>12.48</v>
      </c>
      <c r="G1212" s="98">
        <v>2.85</v>
      </c>
      <c r="H1212" s="98">
        <v>13.65</v>
      </c>
      <c r="I1212" s="554">
        <v>14.53</v>
      </c>
      <c r="J1212" s="98">
        <v>2.31</v>
      </c>
      <c r="K1212" s="98">
        <v>6.78</v>
      </c>
      <c r="L1212" s="98">
        <v>2.4300000000000002</v>
      </c>
      <c r="M1212" s="98">
        <v>8.35</v>
      </c>
      <c r="N1212" s="554">
        <v>8</v>
      </c>
      <c r="O1212" s="19"/>
      <c r="P1212" s="884"/>
      <c r="Q1212" s="19"/>
      <c r="R1212" s="19"/>
      <c r="S1212" s="19"/>
      <c r="T1212" s="13"/>
      <c r="U1212" s="13"/>
      <c r="V1212" s="13"/>
      <c r="W1212" s="13"/>
      <c r="X1212" s="13"/>
      <c r="Y1212" s="13"/>
    </row>
    <row r="1213" spans="1:25" ht="15" customHeight="1" x14ac:dyDescent="0.2">
      <c r="A1213" s="13"/>
      <c r="B1213" s="46"/>
      <c r="C1213" s="568" t="s">
        <v>79</v>
      </c>
      <c r="D1213" s="574" t="s">
        <v>46</v>
      </c>
      <c r="E1213" s="558">
        <v>0.64</v>
      </c>
      <c r="F1213" s="523">
        <v>2.64</v>
      </c>
      <c r="G1213" s="523">
        <v>0.54</v>
      </c>
      <c r="H1213" s="523">
        <v>2.2599999999999998</v>
      </c>
      <c r="I1213" s="554">
        <v>3.53</v>
      </c>
      <c r="J1213" s="98">
        <v>0.35</v>
      </c>
      <c r="K1213" s="523">
        <v>2.27</v>
      </c>
      <c r="L1213" s="523">
        <v>0.33</v>
      </c>
      <c r="M1213" s="523">
        <v>1.96</v>
      </c>
      <c r="N1213" s="554">
        <v>8.8800000000000008</v>
      </c>
      <c r="O1213" s="19"/>
      <c r="P1213" s="884"/>
      <c r="Q1213" s="19"/>
      <c r="R1213" s="19"/>
      <c r="S1213" s="19"/>
      <c r="T1213" s="13"/>
      <c r="U1213" s="13"/>
      <c r="V1213" s="13"/>
      <c r="W1213" s="13"/>
      <c r="X1213" s="13"/>
      <c r="Y1213" s="13"/>
    </row>
    <row r="1214" spans="1:25" ht="15" customHeight="1" x14ac:dyDescent="0.2">
      <c r="A1214" s="13"/>
      <c r="B1214" s="46"/>
      <c r="C1214" s="568" t="s">
        <v>63</v>
      </c>
      <c r="D1214" s="574" t="s">
        <v>46</v>
      </c>
      <c r="E1214" s="187" t="s">
        <v>112</v>
      </c>
      <c r="F1214" s="98">
        <v>0.56000000000000005</v>
      </c>
      <c r="G1214" s="98" t="s">
        <v>112</v>
      </c>
      <c r="H1214" s="98">
        <v>0.52</v>
      </c>
      <c r="I1214" s="554">
        <v>0.69</v>
      </c>
      <c r="J1214" s="98" t="s">
        <v>112</v>
      </c>
      <c r="K1214" s="98">
        <v>0.3</v>
      </c>
      <c r="L1214" s="98" t="s">
        <v>112</v>
      </c>
      <c r="M1214" s="98">
        <v>0.32</v>
      </c>
      <c r="N1214" s="554">
        <v>0.44</v>
      </c>
      <c r="O1214" s="19"/>
      <c r="P1214" s="884"/>
      <c r="Q1214" s="19"/>
      <c r="R1214" s="19"/>
      <c r="S1214" s="19"/>
      <c r="T1214" s="13"/>
      <c r="U1214" s="13"/>
      <c r="V1214" s="13"/>
      <c r="W1214" s="13"/>
      <c r="X1214" s="13"/>
      <c r="Y1214" s="13"/>
    </row>
    <row r="1215" spans="1:25" ht="15" customHeight="1" x14ac:dyDescent="0.2">
      <c r="A1215" s="13"/>
      <c r="B1215" s="46"/>
      <c r="C1215" s="568" t="s">
        <v>302</v>
      </c>
      <c r="D1215" s="574" t="s">
        <v>46</v>
      </c>
      <c r="E1215" s="625" t="s">
        <v>112</v>
      </c>
      <c r="F1215" s="626" t="s">
        <v>112</v>
      </c>
      <c r="G1215" s="626" t="s">
        <v>112</v>
      </c>
      <c r="H1215" s="626" t="s">
        <v>1642</v>
      </c>
      <c r="I1215" s="554" t="s">
        <v>2934</v>
      </c>
      <c r="J1215" s="626" t="s">
        <v>112</v>
      </c>
      <c r="K1215" s="626" t="s">
        <v>112</v>
      </c>
      <c r="L1215" s="626" t="s">
        <v>112</v>
      </c>
      <c r="M1215" s="626" t="s">
        <v>2623</v>
      </c>
      <c r="N1215" s="554" t="s">
        <v>2623</v>
      </c>
      <c r="O1215" s="19"/>
      <c r="P1215" s="884"/>
      <c r="Q1215" s="19"/>
      <c r="R1215" s="19"/>
      <c r="S1215" s="19"/>
      <c r="T1215" s="13"/>
      <c r="U1215" s="13"/>
      <c r="V1215" s="13"/>
      <c r="W1215" s="13"/>
      <c r="X1215" s="13"/>
      <c r="Y1215" s="13"/>
    </row>
    <row r="1216" spans="1:25" ht="15" customHeight="1" x14ac:dyDescent="0.2">
      <c r="A1216" s="13"/>
      <c r="B1216" s="46"/>
      <c r="C1216" s="568" t="s">
        <v>73</v>
      </c>
      <c r="D1216" s="574" t="s">
        <v>46</v>
      </c>
      <c r="E1216" s="187">
        <v>1.82</v>
      </c>
      <c r="F1216" s="98">
        <v>0.9</v>
      </c>
      <c r="G1216" s="98">
        <v>1.1599999999999999</v>
      </c>
      <c r="H1216" s="98">
        <v>1.24</v>
      </c>
      <c r="I1216" s="554">
        <v>1.17</v>
      </c>
      <c r="J1216" s="98">
        <v>1.02</v>
      </c>
      <c r="K1216" s="98">
        <v>0.51</v>
      </c>
      <c r="L1216" s="98">
        <v>0.65</v>
      </c>
      <c r="M1216" s="98">
        <v>0.7</v>
      </c>
      <c r="N1216" s="554">
        <v>0.66</v>
      </c>
      <c r="O1216" s="19"/>
      <c r="P1216" s="884"/>
      <c r="Q1216" s="19"/>
      <c r="R1216" s="19"/>
      <c r="S1216" s="19"/>
      <c r="T1216" s="13"/>
      <c r="U1216" s="13"/>
      <c r="V1216" s="13"/>
      <c r="W1216" s="13"/>
      <c r="X1216" s="13"/>
      <c r="Y1216" s="13"/>
    </row>
    <row r="1217" spans="1:25" ht="15" customHeight="1" x14ac:dyDescent="0.2">
      <c r="A1217" s="13"/>
      <c r="B1217" s="46"/>
      <c r="C1217" s="568" t="s">
        <v>74</v>
      </c>
      <c r="D1217" s="574" t="s">
        <v>46</v>
      </c>
      <c r="E1217" s="187">
        <v>0</v>
      </c>
      <c r="F1217" s="98">
        <v>0</v>
      </c>
      <c r="G1217" s="98" t="s">
        <v>112</v>
      </c>
      <c r="H1217" s="98" t="s">
        <v>1642</v>
      </c>
      <c r="I1217" s="554" t="s">
        <v>2934</v>
      </c>
      <c r="J1217" s="98">
        <v>0</v>
      </c>
      <c r="K1217" s="98">
        <v>0</v>
      </c>
      <c r="L1217" s="98" t="s">
        <v>112</v>
      </c>
      <c r="M1217" s="98" t="s">
        <v>2623</v>
      </c>
      <c r="N1217" s="554" t="s">
        <v>2623</v>
      </c>
      <c r="O1217" s="19"/>
      <c r="P1217" s="884"/>
      <c r="Q1217" s="19"/>
      <c r="R1217" s="19"/>
      <c r="S1217" s="19"/>
      <c r="T1217" s="13"/>
      <c r="U1217" s="13"/>
      <c r="V1217" s="13"/>
      <c r="W1217" s="13"/>
      <c r="X1217" s="13"/>
      <c r="Y1217" s="13"/>
    </row>
    <row r="1218" spans="1:25" ht="15" customHeight="1" x14ac:dyDescent="0.2">
      <c r="A1218" s="13"/>
      <c r="B1218" s="46"/>
      <c r="C1218" s="568" t="s">
        <v>75</v>
      </c>
      <c r="D1218" s="574" t="s">
        <v>46</v>
      </c>
      <c r="E1218" s="187" t="s">
        <v>112</v>
      </c>
      <c r="F1218" s="98" t="s">
        <v>112</v>
      </c>
      <c r="G1218" s="98" t="s">
        <v>112</v>
      </c>
      <c r="H1218" s="98" t="s">
        <v>2624</v>
      </c>
      <c r="I1218" s="554" t="s">
        <v>2934</v>
      </c>
      <c r="J1218" s="98" t="s">
        <v>112</v>
      </c>
      <c r="K1218" s="98" t="s">
        <v>112</v>
      </c>
      <c r="L1218" s="98" t="s">
        <v>112</v>
      </c>
      <c r="M1218" s="98" t="s">
        <v>2623</v>
      </c>
      <c r="N1218" s="554" t="s">
        <v>2623</v>
      </c>
      <c r="O1218" s="19"/>
      <c r="P1218" s="884"/>
      <c r="Q1218" s="19"/>
      <c r="R1218" s="19"/>
      <c r="S1218" s="19"/>
      <c r="T1218" s="13"/>
      <c r="U1218" s="13"/>
      <c r="V1218" s="13"/>
      <c r="W1218" s="13"/>
      <c r="X1218" s="13"/>
      <c r="Y1218" s="13"/>
    </row>
    <row r="1219" spans="1:25" ht="15" customHeight="1" x14ac:dyDescent="0.2">
      <c r="A1219" s="13"/>
      <c r="B1219" s="46"/>
      <c r="C1219" s="568" t="s">
        <v>62</v>
      </c>
      <c r="D1219" s="574" t="s">
        <v>46</v>
      </c>
      <c r="E1219" s="187">
        <v>3.13</v>
      </c>
      <c r="F1219" s="98">
        <v>3.08</v>
      </c>
      <c r="G1219" s="98">
        <v>3.16</v>
      </c>
      <c r="H1219" s="98">
        <v>3.32</v>
      </c>
      <c r="I1219" s="554">
        <v>3.75</v>
      </c>
      <c r="J1219" s="98">
        <v>2.09</v>
      </c>
      <c r="K1219" s="98">
        <v>2.06</v>
      </c>
      <c r="L1219" s="98">
        <v>2.11</v>
      </c>
      <c r="M1219" s="98">
        <v>2.2200000000000002</v>
      </c>
      <c r="N1219" s="554">
        <v>2.5099999999999998</v>
      </c>
      <c r="O1219" s="19"/>
      <c r="P1219" s="884"/>
      <c r="Q1219" s="19"/>
      <c r="R1219" s="19"/>
      <c r="S1219" s="19"/>
      <c r="T1219" s="13"/>
      <c r="U1219" s="13"/>
      <c r="V1219" s="13"/>
      <c r="W1219" s="13"/>
      <c r="X1219" s="13"/>
      <c r="Y1219" s="13"/>
    </row>
    <row r="1220" spans="1:25" ht="15" customHeight="1" x14ac:dyDescent="0.2">
      <c r="A1220" s="13"/>
      <c r="B1220" s="46"/>
      <c r="C1220" s="2919" t="s">
        <v>109</v>
      </c>
      <c r="D1220" s="2971"/>
      <c r="E1220" s="519">
        <v>15.280000000000001</v>
      </c>
      <c r="F1220" s="520">
        <v>26.42</v>
      </c>
      <c r="G1220" s="520">
        <v>14.870000000000001</v>
      </c>
      <c r="H1220" s="520">
        <v>28.379999999999995</v>
      </c>
      <c r="I1220" s="521">
        <f>SUM(I1211:I1219)</f>
        <v>31.050000000000004</v>
      </c>
      <c r="J1220" s="520">
        <v>8.7899999999999991</v>
      </c>
      <c r="K1220" s="520">
        <v>14.84</v>
      </c>
      <c r="L1220" s="520">
        <v>9.0299999999999994</v>
      </c>
      <c r="M1220" s="520">
        <v>17.279999999999998</v>
      </c>
      <c r="N1220" s="521">
        <f>SUM(N1211:N1219)</f>
        <v>24.22</v>
      </c>
      <c r="O1220" s="19"/>
      <c r="P1220" s="884"/>
      <c r="Q1220" s="19"/>
      <c r="R1220" s="19"/>
      <c r="S1220" s="19"/>
      <c r="T1220" s="13"/>
      <c r="U1220" s="13"/>
      <c r="V1220" s="13"/>
      <c r="W1220" s="13"/>
      <c r="X1220" s="13"/>
      <c r="Y1220" s="13"/>
    </row>
    <row r="1221" spans="1:25" ht="15" customHeight="1" x14ac:dyDescent="0.2">
      <c r="A1221" s="13"/>
      <c r="B1221" s="46"/>
      <c r="C1221" s="568" t="s">
        <v>58</v>
      </c>
      <c r="D1221" s="574" t="s">
        <v>40</v>
      </c>
      <c r="E1221" s="187">
        <v>8.74</v>
      </c>
      <c r="F1221" s="98">
        <v>8.43</v>
      </c>
      <c r="G1221" s="98">
        <v>8.75</v>
      </c>
      <c r="H1221" s="98">
        <v>8.7200000000000006</v>
      </c>
      <c r="I1221" s="554">
        <v>9.25</v>
      </c>
      <c r="J1221" s="98">
        <v>3.66</v>
      </c>
      <c r="K1221" s="98">
        <v>3.53</v>
      </c>
      <c r="L1221" s="98">
        <v>4.24</v>
      </c>
      <c r="M1221" s="98">
        <v>4.29</v>
      </c>
      <c r="N1221" s="554">
        <v>4.55</v>
      </c>
      <c r="O1221" s="19"/>
      <c r="P1221" s="884"/>
      <c r="Q1221" s="19"/>
      <c r="R1221" s="19"/>
      <c r="S1221" s="19"/>
      <c r="T1221" s="13"/>
      <c r="U1221" s="13"/>
      <c r="V1221" s="13"/>
      <c r="W1221" s="13"/>
      <c r="X1221" s="13"/>
      <c r="Y1221" s="13"/>
    </row>
    <row r="1222" spans="1:25" ht="15" customHeight="1" x14ac:dyDescent="0.2">
      <c r="A1222" s="13"/>
      <c r="B1222" s="46"/>
      <c r="C1222" s="568" t="s">
        <v>32</v>
      </c>
      <c r="D1222" s="574" t="s">
        <v>40</v>
      </c>
      <c r="E1222" s="187">
        <v>12</v>
      </c>
      <c r="F1222" s="98">
        <v>11.55</v>
      </c>
      <c r="G1222" s="98">
        <v>12.64</v>
      </c>
      <c r="H1222" s="98">
        <v>12.69</v>
      </c>
      <c r="I1222" s="554">
        <v>13.96</v>
      </c>
      <c r="J1222" s="98">
        <v>7</v>
      </c>
      <c r="K1222" s="98">
        <v>6.42</v>
      </c>
      <c r="L1222" s="98">
        <v>7.45</v>
      </c>
      <c r="M1222" s="98">
        <v>7.52</v>
      </c>
      <c r="N1222" s="554">
        <v>8.27</v>
      </c>
      <c r="O1222" s="19"/>
      <c r="P1222" s="884"/>
      <c r="Q1222" s="19"/>
      <c r="R1222" s="19"/>
      <c r="S1222" s="19"/>
      <c r="T1222" s="13"/>
      <c r="U1222" s="13"/>
      <c r="V1222" s="13"/>
      <c r="W1222" s="13"/>
      <c r="X1222" s="13"/>
      <c r="Y1222" s="13"/>
    </row>
    <row r="1223" spans="1:25" ht="15" customHeight="1" x14ac:dyDescent="0.2">
      <c r="A1223" s="13"/>
      <c r="B1223" s="46"/>
      <c r="C1223" s="568" t="s">
        <v>79</v>
      </c>
      <c r="D1223" s="574" t="s">
        <v>40</v>
      </c>
      <c r="E1223" s="558">
        <v>3.69</v>
      </c>
      <c r="F1223" s="523">
        <v>3.81</v>
      </c>
      <c r="G1223" s="523">
        <v>3.29</v>
      </c>
      <c r="H1223" s="523">
        <v>5.16</v>
      </c>
      <c r="I1223" s="554">
        <v>3.85</v>
      </c>
      <c r="J1223" s="98">
        <v>2.61</v>
      </c>
      <c r="K1223" s="523">
        <v>2.71</v>
      </c>
      <c r="L1223" s="523">
        <v>2.35</v>
      </c>
      <c r="M1223" s="523">
        <v>3.7</v>
      </c>
      <c r="N1223" s="554">
        <v>2.71</v>
      </c>
      <c r="O1223" s="19"/>
      <c r="P1223" s="884"/>
      <c r="Q1223" s="19"/>
      <c r="R1223" s="19"/>
      <c r="S1223" s="19"/>
      <c r="T1223" s="13"/>
      <c r="U1223" s="13"/>
      <c r="V1223" s="13"/>
      <c r="W1223" s="13"/>
      <c r="X1223" s="13"/>
      <c r="Y1223" s="13"/>
    </row>
    <row r="1224" spans="1:25" ht="15" customHeight="1" x14ac:dyDescent="0.2">
      <c r="A1224" s="13"/>
      <c r="B1224" s="46"/>
      <c r="C1224" s="568" t="s">
        <v>63</v>
      </c>
      <c r="D1224" s="574" t="s">
        <v>40</v>
      </c>
      <c r="E1224" s="187">
        <v>0.92</v>
      </c>
      <c r="F1224" s="98">
        <v>0.92</v>
      </c>
      <c r="G1224" s="98">
        <v>1.1200000000000001</v>
      </c>
      <c r="H1224" s="98">
        <v>1.42</v>
      </c>
      <c r="I1224" s="554">
        <v>1.71</v>
      </c>
      <c r="J1224" s="98">
        <v>0.38</v>
      </c>
      <c r="K1224" s="98">
        <v>0.5</v>
      </c>
      <c r="L1224" s="98">
        <v>0.63</v>
      </c>
      <c r="M1224" s="98">
        <v>0.8</v>
      </c>
      <c r="N1224" s="554">
        <v>0.96</v>
      </c>
      <c r="O1224" s="19"/>
      <c r="P1224" s="884"/>
      <c r="Q1224" s="19"/>
      <c r="R1224" s="19"/>
      <c r="S1224" s="19"/>
      <c r="T1224" s="13"/>
      <c r="U1224" s="13"/>
      <c r="V1224" s="13"/>
      <c r="W1224" s="13"/>
      <c r="X1224" s="13"/>
      <c r="Y1224" s="13"/>
    </row>
    <row r="1225" spans="1:25" ht="15" customHeight="1" x14ac:dyDescent="0.2">
      <c r="A1225" s="13"/>
      <c r="B1225" s="46"/>
      <c r="C1225" s="568" t="s">
        <v>302</v>
      </c>
      <c r="D1225" s="574" t="s">
        <v>40</v>
      </c>
      <c r="E1225" s="187" t="s">
        <v>112</v>
      </c>
      <c r="F1225" s="98" t="s">
        <v>112</v>
      </c>
      <c r="G1225" s="98" t="s">
        <v>112</v>
      </c>
      <c r="H1225" s="98" t="s">
        <v>1642</v>
      </c>
      <c r="I1225" s="554" t="s">
        <v>2934</v>
      </c>
      <c r="J1225" s="98" t="s">
        <v>112</v>
      </c>
      <c r="K1225" s="98" t="s">
        <v>112</v>
      </c>
      <c r="L1225" s="98" t="s">
        <v>112</v>
      </c>
      <c r="M1225" s="98" t="s">
        <v>2623</v>
      </c>
      <c r="N1225" s="554" t="s">
        <v>2623</v>
      </c>
      <c r="O1225" s="19"/>
      <c r="P1225" s="884"/>
      <c r="Q1225" s="19"/>
      <c r="R1225" s="19"/>
      <c r="S1225" s="19"/>
      <c r="T1225" s="13"/>
      <c r="U1225" s="13"/>
      <c r="V1225" s="13"/>
      <c r="W1225" s="13"/>
      <c r="X1225" s="13"/>
      <c r="Y1225" s="13"/>
    </row>
    <row r="1226" spans="1:25" ht="15" customHeight="1" x14ac:dyDescent="0.2">
      <c r="A1226" s="13"/>
      <c r="B1226" s="46"/>
      <c r="C1226" s="568" t="s">
        <v>73</v>
      </c>
      <c r="D1226" s="574" t="s">
        <v>40</v>
      </c>
      <c r="E1226" s="187">
        <v>1.83</v>
      </c>
      <c r="F1226" s="98">
        <v>1.47</v>
      </c>
      <c r="G1226" s="98">
        <v>1.18</v>
      </c>
      <c r="H1226" s="98">
        <v>1.36</v>
      </c>
      <c r="I1226" s="554">
        <v>1.61</v>
      </c>
      <c r="J1226" s="98">
        <v>0.8</v>
      </c>
      <c r="K1226" s="98">
        <v>0.64</v>
      </c>
      <c r="L1226" s="98">
        <v>0.51</v>
      </c>
      <c r="M1226" s="98">
        <v>0.59</v>
      </c>
      <c r="N1226" s="554">
        <v>4.3099999999999996</v>
      </c>
      <c r="O1226" s="13"/>
      <c r="P1226" s="1791"/>
      <c r="Q1226" s="13"/>
      <c r="R1226" s="13"/>
      <c r="S1226" s="13"/>
      <c r="T1226" s="13"/>
      <c r="U1226" s="13"/>
      <c r="V1226" s="13"/>
      <c r="W1226" s="13"/>
      <c r="X1226" s="13"/>
      <c r="Y1226" s="13"/>
    </row>
    <row r="1227" spans="1:25" ht="15" customHeight="1" x14ac:dyDescent="0.2">
      <c r="A1227" s="13"/>
      <c r="B1227" s="46"/>
      <c r="C1227" s="568" t="s">
        <v>74</v>
      </c>
      <c r="D1227" s="574" t="s">
        <v>40</v>
      </c>
      <c r="E1227" s="187" t="s">
        <v>112</v>
      </c>
      <c r="F1227" s="98" t="s">
        <v>112</v>
      </c>
      <c r="G1227" s="98" t="s">
        <v>112</v>
      </c>
      <c r="H1227" s="98" t="s">
        <v>1642</v>
      </c>
      <c r="I1227" s="554" t="s">
        <v>2934</v>
      </c>
      <c r="J1227" s="98" t="s">
        <v>112</v>
      </c>
      <c r="K1227" s="98" t="s">
        <v>112</v>
      </c>
      <c r="L1227" s="98" t="s">
        <v>112</v>
      </c>
      <c r="M1227" s="98" t="s">
        <v>2623</v>
      </c>
      <c r="N1227" s="554" t="s">
        <v>2623</v>
      </c>
      <c r="O1227" s="13"/>
      <c r="P1227" s="883"/>
      <c r="Q1227" s="13"/>
      <c r="R1227" s="13"/>
      <c r="S1227" s="13"/>
      <c r="T1227" s="13"/>
      <c r="U1227" s="13"/>
      <c r="V1227" s="13"/>
      <c r="W1227" s="13"/>
      <c r="X1227" s="13"/>
      <c r="Y1227" s="13"/>
    </row>
    <row r="1228" spans="1:25" s="19" customFormat="1" ht="15" customHeight="1" x14ac:dyDescent="0.2">
      <c r="B1228" s="46"/>
      <c r="C1228" s="568" t="s">
        <v>75</v>
      </c>
      <c r="D1228" s="574" t="s">
        <v>40</v>
      </c>
      <c r="E1228" s="187" t="s">
        <v>112</v>
      </c>
      <c r="F1228" s="98" t="s">
        <v>112</v>
      </c>
      <c r="G1228" s="98" t="s">
        <v>112</v>
      </c>
      <c r="H1228" s="98" t="s">
        <v>1642</v>
      </c>
      <c r="I1228" s="554" t="s">
        <v>2934</v>
      </c>
      <c r="J1228" s="98" t="s">
        <v>112</v>
      </c>
      <c r="K1228" s="98" t="s">
        <v>112</v>
      </c>
      <c r="L1228" s="98" t="s">
        <v>112</v>
      </c>
      <c r="M1228" s="98" t="s">
        <v>2623</v>
      </c>
      <c r="N1228" s="554" t="s">
        <v>2623</v>
      </c>
      <c r="P1228" s="1791"/>
      <c r="Q1228" s="13"/>
    </row>
    <row r="1229" spans="1:25" s="19" customFormat="1" ht="15" customHeight="1" x14ac:dyDescent="0.2">
      <c r="B1229" s="1883"/>
      <c r="C1229" s="568" t="s">
        <v>62</v>
      </c>
      <c r="D1229" s="574" t="s">
        <v>40</v>
      </c>
      <c r="E1229" s="187">
        <v>1.94</v>
      </c>
      <c r="F1229" s="98">
        <v>1.71</v>
      </c>
      <c r="G1229" s="98">
        <v>2.14</v>
      </c>
      <c r="H1229" s="98">
        <v>2.19</v>
      </c>
      <c r="I1229" s="554">
        <v>2.54</v>
      </c>
      <c r="J1229" s="98">
        <v>1.29</v>
      </c>
      <c r="K1229" s="98">
        <v>1.1399999999999999</v>
      </c>
      <c r="L1229" s="98">
        <v>1.43</v>
      </c>
      <c r="M1229" s="98">
        <v>1.47</v>
      </c>
      <c r="N1229" s="554">
        <v>1.7</v>
      </c>
      <c r="P1229" s="883"/>
      <c r="Q1229" s="13"/>
    </row>
    <row r="1230" spans="1:25" s="19" customFormat="1" ht="15" customHeight="1" thickBot="1" x14ac:dyDescent="0.25">
      <c r="B1230" s="1883"/>
      <c r="C1230" s="2968" t="s">
        <v>110</v>
      </c>
      <c r="D1230" s="2969"/>
      <c r="E1230" s="534">
        <v>29.120000000000008</v>
      </c>
      <c r="F1230" s="547">
        <v>27.89</v>
      </c>
      <c r="G1230" s="547">
        <v>29.12</v>
      </c>
      <c r="H1230" s="547">
        <v>31.540000000000003</v>
      </c>
      <c r="I1230" s="530">
        <f>SUM(I1221:I1229)</f>
        <v>32.92</v>
      </c>
      <c r="J1230" s="529">
        <v>15.740000000000002</v>
      </c>
      <c r="K1230" s="529">
        <v>14.940000000000001</v>
      </c>
      <c r="L1230" s="529">
        <v>16.610000000000003</v>
      </c>
      <c r="M1230" s="529">
        <v>18.369999999999997</v>
      </c>
      <c r="N1230" s="561">
        <f>SUM(N1221:N1229)</f>
        <v>22.5</v>
      </c>
      <c r="P1230" s="1791"/>
      <c r="Q1230" s="13"/>
    </row>
    <row r="1231" spans="1:25" s="19" customFormat="1" ht="16" thickBot="1" x14ac:dyDescent="0.25">
      <c r="B1231" s="1883"/>
      <c r="C1231" s="543"/>
      <c r="D1231" s="587"/>
      <c r="E1231" s="587"/>
      <c r="F1231" s="587"/>
      <c r="G1231" s="587"/>
      <c r="H1231" s="587"/>
      <c r="I1231" s="587"/>
      <c r="J1231" s="587"/>
      <c r="K1231" s="587"/>
      <c r="L1231" s="587"/>
      <c r="M1231" s="587"/>
      <c r="N1231" s="884"/>
      <c r="O1231" s="1905"/>
      <c r="P1231" s="1917"/>
      <c r="Q1231" s="13"/>
    </row>
    <row r="1232" spans="1:25" ht="15.75" customHeight="1" thickTop="1" thickBot="1" x14ac:dyDescent="0.25">
      <c r="A1232" s="13"/>
      <c r="B1232" s="1898"/>
      <c r="C1232" s="1899"/>
      <c r="D1232" s="2881" t="s">
        <v>452</v>
      </c>
      <c r="E1232" s="2882"/>
      <c r="F1232" s="2882"/>
      <c r="G1232" s="2882"/>
      <c r="H1232" s="2882"/>
      <c r="I1232" s="2882"/>
      <c r="J1232" s="2882"/>
      <c r="K1232" s="2882"/>
      <c r="L1232" s="1899"/>
      <c r="M1232" s="1899"/>
      <c r="N1232" s="1900"/>
      <c r="O1232" s="1902"/>
      <c r="P1232" s="13"/>
      <c r="Q1232" s="13"/>
      <c r="R1232" s="13"/>
      <c r="S1232" s="13"/>
      <c r="T1232" s="13"/>
      <c r="U1232" s="13"/>
      <c r="V1232" s="13"/>
      <c r="W1232" s="13"/>
    </row>
    <row r="1233" spans="1:25" ht="15.75" customHeight="1" x14ac:dyDescent="0.2">
      <c r="A1233" s="13"/>
      <c r="B1233" s="1901"/>
      <c r="C1233" s="1902"/>
      <c r="D1233" s="1902"/>
      <c r="E1233" s="1902"/>
      <c r="F1233" s="1902"/>
      <c r="G1233" s="1902"/>
      <c r="H1233" s="1902"/>
      <c r="I1233" s="1902"/>
      <c r="J1233" s="1902"/>
      <c r="K1233" s="1902"/>
      <c r="L1233" s="1902"/>
      <c r="M1233" s="871"/>
      <c r="N1233" s="882"/>
      <c r="O1233" s="13"/>
      <c r="P1233" s="13"/>
      <c r="Q1233" s="13"/>
      <c r="R1233" s="13"/>
      <c r="S1233" s="13"/>
      <c r="T1233" s="13"/>
      <c r="U1233" s="13"/>
      <c r="V1233" s="13"/>
      <c r="W1233" s="13"/>
      <c r="X1233" s="13"/>
      <c r="Y1233" s="13"/>
    </row>
    <row r="1234" spans="1:25" x14ac:dyDescent="0.2">
      <c r="A1234" s="13"/>
      <c r="B1234" s="1868"/>
      <c r="C1234" s="543"/>
      <c r="D1234" s="543"/>
      <c r="E1234" s="543"/>
      <c r="F1234" s="543"/>
      <c r="G1234" s="543"/>
      <c r="H1234" s="543"/>
      <c r="I1234" s="543"/>
      <c r="J1234" s="543"/>
      <c r="K1234" s="543"/>
      <c r="L1234" s="543"/>
      <c r="M1234" s="14"/>
      <c r="N1234" s="883"/>
      <c r="O1234" s="13"/>
      <c r="P1234" s="13"/>
      <c r="Q1234" s="13"/>
      <c r="R1234" s="13"/>
      <c r="S1234" s="13"/>
      <c r="T1234" s="13"/>
      <c r="U1234" s="13"/>
      <c r="V1234" s="13"/>
      <c r="W1234" s="13"/>
      <c r="X1234" s="13"/>
      <c r="Y1234" s="13"/>
    </row>
    <row r="1235" spans="1:25" x14ac:dyDescent="0.2">
      <c r="A1235" s="13"/>
      <c r="B1235" s="1868"/>
      <c r="C1235" s="543"/>
      <c r="D1235" s="543"/>
      <c r="E1235" s="543"/>
      <c r="F1235" s="543"/>
      <c r="G1235" s="543"/>
      <c r="H1235" s="543"/>
      <c r="I1235" s="543"/>
      <c r="J1235" s="543"/>
      <c r="K1235" s="543"/>
      <c r="L1235" s="543"/>
      <c r="M1235" s="14"/>
      <c r="N1235" s="883"/>
      <c r="O1235" s="13"/>
      <c r="P1235" s="13"/>
      <c r="Q1235" s="13"/>
      <c r="R1235" s="13"/>
      <c r="S1235" s="13"/>
      <c r="T1235" s="13"/>
      <c r="U1235" s="13"/>
      <c r="V1235" s="13"/>
      <c r="W1235" s="13"/>
      <c r="X1235" s="13"/>
      <c r="Y1235" s="13"/>
    </row>
    <row r="1236" spans="1:25" x14ac:dyDescent="0.2">
      <c r="A1236" s="13"/>
      <c r="B1236" s="1868"/>
      <c r="C1236" s="543"/>
      <c r="D1236" s="543"/>
      <c r="E1236" s="543"/>
      <c r="F1236" s="543"/>
      <c r="G1236" s="543"/>
      <c r="H1236" s="543"/>
      <c r="I1236" s="543"/>
      <c r="J1236" s="543"/>
      <c r="K1236" s="543"/>
      <c r="L1236" s="543"/>
      <c r="M1236" s="14"/>
      <c r="N1236" s="883"/>
      <c r="O1236" s="13"/>
      <c r="P1236" s="13"/>
      <c r="Q1236" s="13"/>
      <c r="R1236" s="13"/>
      <c r="S1236" s="13"/>
      <c r="T1236" s="13"/>
      <c r="U1236" s="13"/>
      <c r="V1236" s="13"/>
      <c r="W1236" s="13"/>
      <c r="X1236" s="13"/>
      <c r="Y1236" s="13"/>
    </row>
    <row r="1237" spans="1:25" ht="16.5" customHeight="1" x14ac:dyDescent="0.2">
      <c r="A1237" s="13"/>
      <c r="B1237" s="1868"/>
      <c r="C1237" s="1903"/>
      <c r="D1237" s="1903"/>
      <c r="E1237" s="1903"/>
      <c r="F1237" s="1903"/>
      <c r="G1237" s="1903"/>
      <c r="H1237" s="543"/>
      <c r="I1237" s="543"/>
      <c r="J1237" s="543"/>
      <c r="K1237" s="543"/>
      <c r="L1237" s="543"/>
      <c r="M1237" s="14"/>
      <c r="N1237" s="883"/>
      <c r="O1237" s="13"/>
      <c r="P1237" s="13"/>
      <c r="Q1237" s="13"/>
      <c r="R1237" s="13"/>
      <c r="S1237" s="13"/>
      <c r="T1237" s="13"/>
      <c r="U1237" s="13"/>
      <c r="V1237" s="13"/>
      <c r="W1237" s="13"/>
      <c r="X1237" s="13"/>
      <c r="Y1237" s="13"/>
    </row>
    <row r="1238" spans="1:25" ht="13.5" customHeight="1" x14ac:dyDescent="0.2">
      <c r="A1238" s="13"/>
      <c r="B1238" s="1868"/>
      <c r="C1238" s="1903"/>
      <c r="D1238" s="1903"/>
      <c r="E1238" s="1903"/>
      <c r="F1238" s="1903"/>
      <c r="G1238" s="1903"/>
      <c r="H1238" s="543"/>
      <c r="I1238" s="543"/>
      <c r="J1238" s="543"/>
      <c r="K1238" s="543"/>
      <c r="L1238" s="543"/>
      <c r="M1238" s="14"/>
      <c r="N1238" s="883"/>
      <c r="O1238" s="13"/>
      <c r="P1238" s="13"/>
      <c r="Q1238" s="13"/>
      <c r="R1238" s="13"/>
      <c r="S1238" s="13"/>
      <c r="T1238" s="13"/>
      <c r="U1238" s="13"/>
      <c r="V1238" s="13"/>
      <c r="W1238" s="13"/>
      <c r="X1238" s="13"/>
      <c r="Y1238" s="13"/>
    </row>
    <row r="1239" spans="1:25" ht="12.75" customHeight="1" x14ac:dyDescent="0.2">
      <c r="A1239" s="13"/>
      <c r="B1239" s="1868"/>
      <c r="C1239" s="1903"/>
      <c r="D1239" s="1903"/>
      <c r="E1239" s="1903"/>
      <c r="F1239" s="1903"/>
      <c r="G1239" s="1903"/>
      <c r="H1239" s="543"/>
      <c r="I1239" s="543"/>
      <c r="J1239" s="543"/>
      <c r="K1239" s="543"/>
      <c r="L1239" s="543"/>
      <c r="M1239" s="14"/>
      <c r="N1239" s="883"/>
      <c r="O1239" s="13"/>
      <c r="P1239" s="13"/>
      <c r="Q1239" s="13"/>
      <c r="R1239" s="13"/>
      <c r="S1239" s="13"/>
      <c r="T1239" s="13"/>
      <c r="U1239" s="13"/>
      <c r="V1239" s="13"/>
      <c r="W1239" s="13"/>
      <c r="X1239" s="13"/>
      <c r="Y1239" s="13"/>
    </row>
    <row r="1240" spans="1:25" ht="12.75" customHeight="1" x14ac:dyDescent="0.2">
      <c r="A1240" s="13"/>
      <c r="B1240" s="1868"/>
      <c r="C1240" s="1903"/>
      <c r="D1240" s="1903"/>
      <c r="E1240" s="1903"/>
      <c r="F1240" s="1903"/>
      <c r="G1240" s="1903"/>
      <c r="H1240" s="543"/>
      <c r="I1240" s="543"/>
      <c r="J1240" s="543"/>
      <c r="K1240" s="543"/>
      <c r="L1240" s="543"/>
      <c r="M1240" s="14"/>
      <c r="N1240" s="883"/>
      <c r="O1240" s="13"/>
      <c r="P1240" s="13"/>
      <c r="Q1240" s="13"/>
      <c r="R1240" s="13"/>
      <c r="S1240" s="13"/>
      <c r="T1240" s="13"/>
      <c r="U1240" s="13"/>
      <c r="V1240" s="13"/>
      <c r="W1240" s="13"/>
      <c r="X1240" s="13"/>
      <c r="Y1240" s="13"/>
    </row>
    <row r="1241" spans="1:25" ht="12.75" customHeight="1" x14ac:dyDescent="0.2">
      <c r="A1241" s="13"/>
      <c r="B1241" s="1868"/>
      <c r="C1241" s="1903"/>
      <c r="D1241" s="1903"/>
      <c r="E1241" s="1903"/>
      <c r="F1241" s="1903"/>
      <c r="G1241" s="1903"/>
      <c r="H1241" s="543"/>
      <c r="I1241" s="543"/>
      <c r="J1241" s="543"/>
      <c r="K1241" s="543"/>
      <c r="L1241" s="543"/>
      <c r="M1241" s="14"/>
      <c r="N1241" s="883"/>
      <c r="O1241" s="13"/>
      <c r="P1241" s="13"/>
      <c r="Q1241" s="13"/>
      <c r="R1241" s="13"/>
      <c r="S1241" s="13"/>
      <c r="T1241" s="13"/>
      <c r="U1241" s="13"/>
      <c r="V1241" s="13"/>
      <c r="W1241" s="13"/>
      <c r="X1241" s="13"/>
      <c r="Y1241" s="13"/>
    </row>
    <row r="1242" spans="1:25" ht="12.75" customHeight="1" x14ac:dyDescent="0.2">
      <c r="A1242" s="13"/>
      <c r="B1242" s="1868"/>
      <c r="C1242" s="1903"/>
      <c r="D1242" s="1903"/>
      <c r="E1242" s="1903"/>
      <c r="F1242" s="1903"/>
      <c r="G1242" s="1903"/>
      <c r="H1242" s="543"/>
      <c r="I1242" s="543"/>
      <c r="J1242" s="543"/>
      <c r="K1242" s="543"/>
      <c r="L1242" s="543"/>
      <c r="M1242" s="14"/>
      <c r="N1242" s="883"/>
      <c r="O1242" s="13"/>
      <c r="P1242" s="13"/>
      <c r="Q1242" s="13"/>
      <c r="R1242" s="13"/>
      <c r="S1242" s="13"/>
      <c r="T1242" s="13"/>
      <c r="U1242" s="13"/>
      <c r="V1242" s="13"/>
      <c r="W1242" s="13"/>
      <c r="X1242" s="13"/>
      <c r="Y1242" s="13"/>
    </row>
    <row r="1243" spans="1:25" ht="12" customHeight="1" x14ac:dyDescent="0.2">
      <c r="A1243" s="13"/>
      <c r="B1243" s="1868"/>
      <c r="C1243" s="1903"/>
      <c r="D1243" s="1903"/>
      <c r="E1243" s="1903"/>
      <c r="F1243" s="1903"/>
      <c r="G1243" s="1903"/>
      <c r="H1243" s="543"/>
      <c r="I1243" s="543"/>
      <c r="J1243" s="543"/>
      <c r="K1243" s="543"/>
      <c r="L1243" s="543"/>
      <c r="M1243" s="14"/>
      <c r="N1243" s="883"/>
      <c r="O1243" s="13"/>
      <c r="P1243" s="13"/>
      <c r="Q1243" s="13"/>
      <c r="R1243" s="13"/>
      <c r="S1243" s="13"/>
      <c r="T1243" s="13"/>
      <c r="U1243" s="13"/>
      <c r="V1243" s="13"/>
      <c r="W1243" s="13"/>
      <c r="X1243" s="13"/>
      <c r="Y1243" s="13"/>
    </row>
    <row r="1244" spans="1:25" x14ac:dyDescent="0.2">
      <c r="A1244" s="13"/>
      <c r="B1244" s="1868"/>
      <c r="C1244" s="543"/>
      <c r="D1244" s="543"/>
      <c r="E1244" s="543"/>
      <c r="F1244" s="543"/>
      <c r="G1244" s="543"/>
      <c r="H1244" s="543"/>
      <c r="I1244" s="543"/>
      <c r="J1244" s="543"/>
      <c r="K1244" s="543"/>
      <c r="L1244" s="543"/>
      <c r="M1244" s="14"/>
      <c r="N1244" s="883"/>
      <c r="O1244" s="13"/>
      <c r="P1244" s="13"/>
      <c r="Q1244" s="13"/>
      <c r="R1244" s="13"/>
      <c r="S1244" s="13"/>
      <c r="T1244" s="13"/>
      <c r="U1244" s="13"/>
      <c r="V1244" s="13"/>
      <c r="W1244" s="13"/>
      <c r="X1244" s="13"/>
      <c r="Y1244" s="13"/>
    </row>
    <row r="1245" spans="1:25" x14ac:dyDescent="0.2">
      <c r="A1245" s="13"/>
      <c r="B1245" s="1868"/>
      <c r="C1245" s="543"/>
      <c r="D1245" s="543"/>
      <c r="E1245" s="543"/>
      <c r="F1245" s="543"/>
      <c r="G1245" s="543"/>
      <c r="H1245" s="543"/>
      <c r="I1245" s="543"/>
      <c r="J1245" s="543"/>
      <c r="K1245" s="543"/>
      <c r="L1245" s="543"/>
      <c r="M1245" s="14"/>
      <c r="N1245" s="883"/>
      <c r="O1245" s="13"/>
      <c r="P1245" s="13"/>
      <c r="Q1245" s="13"/>
      <c r="S1245" s="13"/>
      <c r="T1245" s="13"/>
      <c r="U1245" s="13"/>
      <c r="V1245" s="13"/>
      <c r="W1245" s="13"/>
      <c r="X1245" s="13"/>
      <c r="Y1245" s="13"/>
    </row>
    <row r="1246" spans="1:25" x14ac:dyDescent="0.2">
      <c r="A1246" s="13"/>
      <c r="B1246" s="46"/>
      <c r="C1246" s="543"/>
      <c r="D1246" s="543"/>
      <c r="E1246" s="543"/>
      <c r="F1246" s="543"/>
      <c r="G1246" s="543"/>
      <c r="H1246" s="543"/>
      <c r="I1246" s="543"/>
      <c r="J1246" s="543"/>
      <c r="K1246" s="543"/>
      <c r="L1246" s="543"/>
      <c r="M1246" s="14"/>
      <c r="N1246" s="883"/>
      <c r="O1246" s="13"/>
      <c r="P1246" s="13"/>
      <c r="Q1246" s="13"/>
      <c r="S1246" s="13"/>
      <c r="T1246" s="13"/>
      <c r="U1246" s="13"/>
      <c r="V1246" s="13"/>
      <c r="W1246" s="13"/>
      <c r="X1246" s="13"/>
      <c r="Y1246" s="13"/>
    </row>
    <row r="1247" spans="1:25" x14ac:dyDescent="0.2">
      <c r="A1247" s="13"/>
      <c r="B1247" s="46"/>
      <c r="C1247" s="543"/>
      <c r="D1247" s="543"/>
      <c r="E1247" s="543"/>
      <c r="F1247" s="543"/>
      <c r="G1247" s="543"/>
      <c r="H1247" s="543"/>
      <c r="I1247" s="543"/>
      <c r="J1247" s="543"/>
      <c r="K1247" s="543"/>
      <c r="L1247" s="543"/>
      <c r="M1247" s="14"/>
      <c r="N1247" s="883"/>
      <c r="O1247" s="13"/>
      <c r="P1247" s="13"/>
      <c r="Q1247" s="13"/>
      <c r="R1247" s="19"/>
      <c r="S1247" s="13"/>
      <c r="T1247" s="13"/>
      <c r="U1247" s="13"/>
      <c r="V1247" s="13"/>
      <c r="W1247" s="13"/>
      <c r="X1247" s="13"/>
      <c r="Y1247" s="13"/>
    </row>
    <row r="1248" spans="1:25" x14ac:dyDescent="0.2">
      <c r="A1248" s="13"/>
      <c r="B1248" s="46"/>
      <c r="C1248" s="543"/>
      <c r="D1248" s="543"/>
      <c r="E1248" s="543"/>
      <c r="F1248" s="543"/>
      <c r="G1248" s="543"/>
      <c r="H1248" s="543"/>
      <c r="I1248" s="543"/>
      <c r="J1248" s="543"/>
      <c r="K1248" s="543"/>
      <c r="L1248" s="543"/>
      <c r="M1248" s="14"/>
      <c r="N1248" s="883"/>
      <c r="O1248" s="13"/>
      <c r="P1248" s="13"/>
      <c r="Q1248" s="13"/>
      <c r="R1248" s="13"/>
      <c r="S1248" s="13"/>
      <c r="T1248" s="13"/>
      <c r="U1248" s="13"/>
      <c r="V1248" s="13"/>
      <c r="W1248" s="13"/>
      <c r="X1248" s="13"/>
      <c r="Y1248" s="13"/>
    </row>
    <row r="1249" spans="1:25" x14ac:dyDescent="0.2">
      <c r="A1249" s="13"/>
      <c r="B1249" s="46"/>
      <c r="C1249" s="543"/>
      <c r="D1249" s="543"/>
      <c r="E1249" s="543"/>
      <c r="F1249" s="543"/>
      <c r="G1249" s="543"/>
      <c r="H1249" s="543"/>
      <c r="I1249" s="543"/>
      <c r="J1249" s="543"/>
      <c r="K1249" s="543"/>
      <c r="L1249" s="543"/>
      <c r="M1249" s="14"/>
      <c r="N1249" s="883"/>
      <c r="O1249" s="13"/>
      <c r="P1249" s="13"/>
      <c r="Q1249" s="13"/>
      <c r="R1249" s="13"/>
      <c r="S1249" s="13"/>
      <c r="T1249" s="13"/>
      <c r="U1249" s="13"/>
      <c r="V1249" s="13"/>
      <c r="W1249" s="13"/>
      <c r="X1249" s="13"/>
      <c r="Y1249" s="13"/>
    </row>
    <row r="1250" spans="1:25" ht="16" thickBot="1" x14ac:dyDescent="0.25">
      <c r="A1250" s="13"/>
      <c r="B1250" s="1904"/>
      <c r="C1250" s="1905"/>
      <c r="D1250" s="1905"/>
      <c r="E1250" s="1905"/>
      <c r="F1250" s="1905"/>
      <c r="G1250" s="1905"/>
      <c r="H1250" s="1905"/>
      <c r="I1250" s="1905"/>
      <c r="J1250" s="1905"/>
      <c r="K1250" s="1905"/>
      <c r="L1250" s="1905"/>
      <c r="M1250" s="1905"/>
      <c r="N1250" s="1906"/>
      <c r="O1250" s="1905"/>
      <c r="P1250" s="1905"/>
      <c r="Q1250" s="1905"/>
      <c r="R1250" s="1905"/>
      <c r="S1250" s="1905"/>
      <c r="T1250" s="13"/>
      <c r="U1250" s="13"/>
      <c r="V1250" s="13"/>
      <c r="W1250" s="13"/>
      <c r="X1250" s="13"/>
      <c r="Y1250" s="13"/>
    </row>
    <row r="1251" spans="1:25" s="19" customFormat="1" ht="16" thickTop="1" x14ac:dyDescent="0.2">
      <c r="O1251" s="1902"/>
      <c r="P1251" s="1902"/>
      <c r="Q1251" s="1902"/>
      <c r="R1251" s="1902"/>
      <c r="S1251" s="883"/>
      <c r="T1251" s="13"/>
    </row>
    <row r="1252" spans="1:25" s="19" customFormat="1" x14ac:dyDescent="0.2">
      <c r="S1252" s="883"/>
      <c r="T1252" s="13"/>
      <c r="U1252" s="13"/>
    </row>
    <row r="1253" spans="1:25" s="19" customFormat="1" ht="16" thickBot="1" x14ac:dyDescent="0.25">
      <c r="S1253" s="883"/>
      <c r="T1253" s="13"/>
    </row>
    <row r="1254" spans="1:25" s="19" customFormat="1" ht="15.75" customHeight="1" x14ac:dyDescent="0.2">
      <c r="B1254" s="849" t="s">
        <v>61</v>
      </c>
      <c r="C1254" s="1922" t="s">
        <v>31</v>
      </c>
      <c r="D1254" s="2978" t="s">
        <v>450</v>
      </c>
      <c r="E1254" s="2979"/>
      <c r="F1254" s="2979"/>
      <c r="G1254" s="2979"/>
      <c r="H1254" s="2980"/>
      <c r="I1254" s="2978" t="s">
        <v>451</v>
      </c>
      <c r="J1254" s="2979"/>
      <c r="K1254" s="2979"/>
      <c r="L1254" s="2979"/>
      <c r="M1254" s="2980"/>
      <c r="N1254" s="2978" t="s">
        <v>341</v>
      </c>
      <c r="O1254" s="2979"/>
      <c r="P1254" s="2979"/>
      <c r="Q1254" s="2979"/>
      <c r="R1254" s="2980"/>
      <c r="S1254" s="883"/>
      <c r="T1254" s="13"/>
    </row>
    <row r="1255" spans="1:25" s="19" customFormat="1" ht="14.25" customHeight="1" x14ac:dyDescent="0.2">
      <c r="B1255" s="848"/>
      <c r="C1255" s="563"/>
      <c r="D1255" s="511" t="s">
        <v>1713</v>
      </c>
      <c r="E1255" s="512" t="s">
        <v>1910</v>
      </c>
      <c r="F1255" s="512" t="s">
        <v>1999</v>
      </c>
      <c r="G1255" s="512" t="s">
        <v>2621</v>
      </c>
      <c r="H1255" s="513" t="str">
        <f>I673</f>
        <v>Jun 15</v>
      </c>
      <c r="I1255" s="511" t="s">
        <v>1713</v>
      </c>
      <c r="J1255" s="512" t="s">
        <v>1910</v>
      </c>
      <c r="K1255" s="512" t="s">
        <v>1999</v>
      </c>
      <c r="L1255" s="512" t="s">
        <v>2621</v>
      </c>
      <c r="M1255" s="513" t="str">
        <f>I673</f>
        <v>Jun 15</v>
      </c>
      <c r="N1255" s="511" t="s">
        <v>1713</v>
      </c>
      <c r="O1255" s="512" t="s">
        <v>1910</v>
      </c>
      <c r="P1255" s="512" t="s">
        <v>1999</v>
      </c>
      <c r="Q1255" s="512" t="s">
        <v>2621</v>
      </c>
      <c r="R1255" s="513" t="str">
        <f>I673</f>
        <v>Jun 15</v>
      </c>
      <c r="S1255" s="883"/>
      <c r="T1255" s="13"/>
    </row>
    <row r="1256" spans="1:25" s="19" customFormat="1" x14ac:dyDescent="0.2">
      <c r="B1256" s="568" t="s">
        <v>58</v>
      </c>
      <c r="C1256" s="571" t="s">
        <v>325</v>
      </c>
      <c r="D1256" s="189">
        <v>393.56</v>
      </c>
      <c r="E1256" s="98">
        <v>402.57</v>
      </c>
      <c r="F1256" s="98">
        <v>416.77</v>
      </c>
      <c r="G1256" s="98">
        <v>444.97</v>
      </c>
      <c r="H1256" s="496">
        <v>220.42</v>
      </c>
      <c r="I1256" s="189">
        <v>181.66</v>
      </c>
      <c r="J1256" s="98">
        <v>192.92</v>
      </c>
      <c r="K1256" s="98">
        <v>193.45</v>
      </c>
      <c r="L1256" s="98">
        <v>206.94</v>
      </c>
      <c r="M1256" s="496">
        <v>0.72</v>
      </c>
      <c r="N1256" s="189">
        <v>14.53</v>
      </c>
      <c r="O1256" s="98">
        <v>15.43</v>
      </c>
      <c r="P1256" s="98">
        <v>15.48</v>
      </c>
      <c r="Q1256" s="98">
        <v>16.559999999999999</v>
      </c>
      <c r="R1256" s="496">
        <v>0.06</v>
      </c>
      <c r="S1256" s="883"/>
      <c r="T1256" s="13"/>
    </row>
    <row r="1257" spans="1:25" s="19" customFormat="1" x14ac:dyDescent="0.2">
      <c r="B1257" s="568" t="s">
        <v>129</v>
      </c>
      <c r="C1257" s="571" t="s">
        <v>325</v>
      </c>
      <c r="D1257" s="189">
        <v>2415</v>
      </c>
      <c r="E1257" s="497">
        <v>2533.5500000000002</v>
      </c>
      <c r="F1257" s="497">
        <v>2539.3200000000002</v>
      </c>
      <c r="G1257" s="497">
        <v>2387.9699999999998</v>
      </c>
      <c r="H1257" s="496">
        <v>2202.63</v>
      </c>
      <c r="I1257" s="189">
        <v>1870</v>
      </c>
      <c r="J1257" s="497">
        <v>1973.23</v>
      </c>
      <c r="K1257" s="497">
        <v>1972.53</v>
      </c>
      <c r="L1257" s="497">
        <v>1870.34</v>
      </c>
      <c r="M1257" s="496">
        <v>1700.74</v>
      </c>
      <c r="N1257" s="189">
        <v>150</v>
      </c>
      <c r="O1257" s="498">
        <v>157.86000000000001</v>
      </c>
      <c r="P1257" s="498">
        <v>157.80000000000001</v>
      </c>
      <c r="Q1257" s="498">
        <v>149.63</v>
      </c>
      <c r="R1257" s="496">
        <v>136.06</v>
      </c>
      <c r="S1257" s="883"/>
      <c r="T1257" s="13"/>
    </row>
    <row r="1258" spans="1:25" s="19" customFormat="1" x14ac:dyDescent="0.2">
      <c r="B1258" s="514" t="s">
        <v>459</v>
      </c>
      <c r="C1258" s="571" t="s">
        <v>325</v>
      </c>
      <c r="D1258" s="189">
        <v>2.54</v>
      </c>
      <c r="E1258" s="98">
        <v>3.56</v>
      </c>
      <c r="F1258" s="98">
        <v>6.35</v>
      </c>
      <c r="G1258" s="98">
        <v>6.25</v>
      </c>
      <c r="H1258" s="496">
        <v>6.44</v>
      </c>
      <c r="I1258" s="189">
        <v>2.54</v>
      </c>
      <c r="J1258" s="98">
        <v>3.56</v>
      </c>
      <c r="K1258" s="98">
        <v>6.35</v>
      </c>
      <c r="L1258" s="98">
        <v>6.25</v>
      </c>
      <c r="M1258" s="496">
        <v>6.44</v>
      </c>
      <c r="N1258" s="189">
        <v>0.2</v>
      </c>
      <c r="O1258" s="98">
        <v>0.28000000000000003</v>
      </c>
      <c r="P1258" s="98">
        <v>0.51</v>
      </c>
      <c r="Q1258" s="98">
        <v>0.5</v>
      </c>
      <c r="R1258" s="496">
        <v>0.52</v>
      </c>
      <c r="S1258" s="883"/>
      <c r="T1258" s="13"/>
    </row>
    <row r="1259" spans="1:25" s="19" customFormat="1" x14ac:dyDescent="0.2">
      <c r="B1259" s="568" t="s">
        <v>1577</v>
      </c>
      <c r="C1259" s="571" t="s">
        <v>325</v>
      </c>
      <c r="D1259" s="189">
        <v>2</v>
      </c>
      <c r="E1259" s="497" t="s">
        <v>112</v>
      </c>
      <c r="F1259" s="497">
        <v>2.67</v>
      </c>
      <c r="G1259" s="497">
        <v>3.72</v>
      </c>
      <c r="H1259" s="496">
        <v>4.9800000000000004</v>
      </c>
      <c r="I1259" s="189">
        <v>2</v>
      </c>
      <c r="J1259" s="497" t="s">
        <v>112</v>
      </c>
      <c r="K1259" s="497">
        <v>2.67</v>
      </c>
      <c r="L1259" s="497">
        <v>3.72</v>
      </c>
      <c r="M1259" s="496">
        <v>4.9800000000000004</v>
      </c>
      <c r="N1259" s="189">
        <v>0.16</v>
      </c>
      <c r="O1259" s="498" t="s">
        <v>112</v>
      </c>
      <c r="P1259" s="498">
        <v>0.21</v>
      </c>
      <c r="Q1259" s="515">
        <v>0.3</v>
      </c>
      <c r="R1259" s="496">
        <v>0.4</v>
      </c>
      <c r="S1259" s="883"/>
      <c r="T1259" s="13"/>
    </row>
    <row r="1260" spans="1:25" s="19" customFormat="1" x14ac:dyDescent="0.2">
      <c r="B1260" s="568" t="s">
        <v>79</v>
      </c>
      <c r="C1260" s="571" t="s">
        <v>325</v>
      </c>
      <c r="D1260" s="189">
        <v>1534.34</v>
      </c>
      <c r="E1260" s="98">
        <v>1735.77</v>
      </c>
      <c r="F1260" s="98">
        <v>1261.44</v>
      </c>
      <c r="G1260" s="98">
        <v>1442.07</v>
      </c>
      <c r="H1260" s="496">
        <v>1428.3</v>
      </c>
      <c r="I1260" s="499">
        <v>1534.34</v>
      </c>
      <c r="J1260" s="98">
        <v>1735.77</v>
      </c>
      <c r="K1260" s="98">
        <v>1261.44</v>
      </c>
      <c r="L1260" s="98">
        <v>1442.07</v>
      </c>
      <c r="M1260" s="496">
        <v>1428.3</v>
      </c>
      <c r="N1260" s="189">
        <v>122.75</v>
      </c>
      <c r="O1260" s="98">
        <v>138.86000000000001</v>
      </c>
      <c r="P1260" s="98">
        <v>100.92</v>
      </c>
      <c r="Q1260" s="98">
        <v>115.37</v>
      </c>
      <c r="R1260" s="496">
        <v>114.26</v>
      </c>
      <c r="S1260" s="883"/>
      <c r="T1260" s="13"/>
    </row>
    <row r="1261" spans="1:25" s="19" customFormat="1" x14ac:dyDescent="0.2">
      <c r="B1261" s="568" t="s">
        <v>1579</v>
      </c>
      <c r="C1261" s="571" t="s">
        <v>325</v>
      </c>
      <c r="D1261" s="189">
        <v>3.76</v>
      </c>
      <c r="E1261" s="497" t="s">
        <v>112</v>
      </c>
      <c r="F1261" s="497">
        <v>3.77</v>
      </c>
      <c r="G1261" s="497">
        <v>4.0599999999999996</v>
      </c>
      <c r="H1261" s="496">
        <v>24.34</v>
      </c>
      <c r="I1261" s="189">
        <v>3.76</v>
      </c>
      <c r="J1261" s="497" t="s">
        <v>112</v>
      </c>
      <c r="K1261" s="497">
        <v>3.77</v>
      </c>
      <c r="L1261" s="497">
        <v>4.0599999999999996</v>
      </c>
      <c r="M1261" s="496">
        <v>0.4</v>
      </c>
      <c r="N1261" s="189">
        <v>0.3</v>
      </c>
      <c r="O1261" s="497" t="s">
        <v>112</v>
      </c>
      <c r="P1261" s="497">
        <v>0.3</v>
      </c>
      <c r="Q1261" s="497">
        <v>0.32</v>
      </c>
      <c r="R1261" s="496">
        <v>0.03</v>
      </c>
      <c r="S1261" s="883"/>
      <c r="T1261" s="13"/>
    </row>
    <row r="1262" spans="1:25" s="19" customFormat="1" ht="22.5" customHeight="1" x14ac:dyDescent="0.2">
      <c r="B1262" s="514" t="s">
        <v>506</v>
      </c>
      <c r="C1262" s="571" t="s">
        <v>325</v>
      </c>
      <c r="D1262" s="189">
        <v>2.4300000000000002</v>
      </c>
      <c r="E1262" s="98" t="s">
        <v>112</v>
      </c>
      <c r="F1262" s="98">
        <v>2.67</v>
      </c>
      <c r="G1262" s="98">
        <v>3.79</v>
      </c>
      <c r="H1262" s="496">
        <v>2.82</v>
      </c>
      <c r="I1262" s="189">
        <v>2.4300000000000002</v>
      </c>
      <c r="J1262" s="98" t="s">
        <v>112</v>
      </c>
      <c r="K1262" s="98">
        <v>2.67</v>
      </c>
      <c r="L1262" s="98">
        <v>3.79</v>
      </c>
      <c r="M1262" s="496">
        <v>2.82</v>
      </c>
      <c r="N1262" s="189">
        <v>0.2</v>
      </c>
      <c r="O1262" s="98" t="s">
        <v>112</v>
      </c>
      <c r="P1262" s="98">
        <v>0.25</v>
      </c>
      <c r="Q1262" s="98">
        <v>0.3</v>
      </c>
      <c r="R1262" s="496">
        <v>0.25</v>
      </c>
      <c r="S1262" s="883"/>
      <c r="T1262" s="13"/>
    </row>
    <row r="1263" spans="1:25" s="19" customFormat="1" x14ac:dyDescent="0.2">
      <c r="B1263" s="568" t="s">
        <v>107</v>
      </c>
      <c r="C1263" s="571" t="s">
        <v>325</v>
      </c>
      <c r="D1263" s="189">
        <v>989.95</v>
      </c>
      <c r="E1263" s="98">
        <v>1006.91</v>
      </c>
      <c r="F1263" s="98">
        <v>1015.6</v>
      </c>
      <c r="G1263" s="98">
        <v>977.2</v>
      </c>
      <c r="H1263" s="496">
        <v>806.93</v>
      </c>
      <c r="I1263" s="189">
        <v>688.56</v>
      </c>
      <c r="J1263" s="98">
        <v>698.7</v>
      </c>
      <c r="K1263" s="98">
        <v>708.73</v>
      </c>
      <c r="L1263" s="98">
        <v>682.66</v>
      </c>
      <c r="M1263" s="496">
        <v>573.28</v>
      </c>
      <c r="N1263" s="189">
        <v>55.08</v>
      </c>
      <c r="O1263" s="98">
        <v>55.9</v>
      </c>
      <c r="P1263" s="98">
        <v>56.7</v>
      </c>
      <c r="Q1263" s="98">
        <v>54.61</v>
      </c>
      <c r="R1263" s="496">
        <v>45.86</v>
      </c>
      <c r="S1263" s="883"/>
      <c r="T1263" s="13"/>
    </row>
    <row r="1264" spans="1:25" s="19" customFormat="1" x14ac:dyDescent="0.2">
      <c r="B1264" s="568" t="s">
        <v>67</v>
      </c>
      <c r="C1264" s="571" t="s">
        <v>325</v>
      </c>
      <c r="D1264" s="189">
        <v>4.59</v>
      </c>
      <c r="E1264" s="98">
        <v>5.27</v>
      </c>
      <c r="F1264" s="98">
        <v>3.6</v>
      </c>
      <c r="G1264" s="98">
        <v>4.58</v>
      </c>
      <c r="H1264" s="496">
        <v>3.91</v>
      </c>
      <c r="I1264" s="189">
        <v>3.55</v>
      </c>
      <c r="J1264" s="98">
        <v>3.01</v>
      </c>
      <c r="K1264" s="98">
        <v>2.31</v>
      </c>
      <c r="L1264" s="98">
        <v>3.88</v>
      </c>
      <c r="M1264" s="496">
        <v>3.52</v>
      </c>
      <c r="N1264" s="189">
        <v>0.28000000000000003</v>
      </c>
      <c r="O1264" s="98">
        <v>0.24</v>
      </c>
      <c r="P1264" s="98">
        <v>0.19</v>
      </c>
      <c r="Q1264" s="98">
        <v>0.31</v>
      </c>
      <c r="R1264" s="496">
        <v>0.28000000000000003</v>
      </c>
      <c r="S1264" s="883"/>
      <c r="T1264" s="13"/>
    </row>
    <row r="1265" spans="2:20" s="19" customFormat="1" x14ac:dyDescent="0.2">
      <c r="B1265" s="568" t="s">
        <v>1580</v>
      </c>
      <c r="C1265" s="571" t="s">
        <v>325</v>
      </c>
      <c r="D1265" s="189">
        <v>1.2999999999999999E-2</v>
      </c>
      <c r="E1265" s="98" t="s">
        <v>112</v>
      </c>
      <c r="F1265" s="98" t="s">
        <v>112</v>
      </c>
      <c r="G1265" s="98">
        <v>0</v>
      </c>
      <c r="H1265" s="496">
        <v>0</v>
      </c>
      <c r="I1265" s="189">
        <v>1.2999999999999999E-2</v>
      </c>
      <c r="J1265" s="98" t="s">
        <v>112</v>
      </c>
      <c r="K1265" s="98" t="s">
        <v>112</v>
      </c>
      <c r="L1265" s="98">
        <v>0</v>
      </c>
      <c r="M1265" s="496">
        <v>0</v>
      </c>
      <c r="N1265" s="189">
        <v>1E-3</v>
      </c>
      <c r="O1265" s="98" t="s">
        <v>112</v>
      </c>
      <c r="P1265" s="98" t="s">
        <v>112</v>
      </c>
      <c r="Q1265" s="98">
        <v>0</v>
      </c>
      <c r="R1265" s="496">
        <v>0</v>
      </c>
      <c r="S1265" s="883"/>
      <c r="T1265" s="13"/>
    </row>
    <row r="1266" spans="2:20" s="19" customFormat="1" x14ac:dyDescent="0.2">
      <c r="B1266" s="568" t="s">
        <v>72</v>
      </c>
      <c r="C1266" s="571" t="s">
        <v>464</v>
      </c>
      <c r="D1266" s="189">
        <v>0.18</v>
      </c>
      <c r="E1266" s="98">
        <v>0.19</v>
      </c>
      <c r="F1266" s="98">
        <v>0.18</v>
      </c>
      <c r="G1266" s="98">
        <v>0.17</v>
      </c>
      <c r="H1266" s="496">
        <v>0.17</v>
      </c>
      <c r="I1266" s="189">
        <v>0.18</v>
      </c>
      <c r="J1266" s="98">
        <v>0.19</v>
      </c>
      <c r="K1266" s="98">
        <v>0.18</v>
      </c>
      <c r="L1266" s="98">
        <v>0.17</v>
      </c>
      <c r="M1266" s="496">
        <v>0.17</v>
      </c>
      <c r="N1266" s="189">
        <v>0.01</v>
      </c>
      <c r="O1266" s="98">
        <v>0.02</v>
      </c>
      <c r="P1266" s="98">
        <v>0.01</v>
      </c>
      <c r="Q1266" s="98">
        <v>0.01</v>
      </c>
      <c r="R1266" s="496">
        <v>0.01</v>
      </c>
      <c r="S1266" s="883"/>
      <c r="T1266" s="13"/>
    </row>
    <row r="1267" spans="2:20" s="19" customFormat="1" ht="24" x14ac:dyDescent="0.2">
      <c r="B1267" s="514" t="s">
        <v>594</v>
      </c>
      <c r="C1267" s="571" t="s">
        <v>325</v>
      </c>
      <c r="D1267" s="189">
        <v>64.78</v>
      </c>
      <c r="E1267" s="98" t="s">
        <v>112</v>
      </c>
      <c r="F1267" s="98">
        <v>74.02</v>
      </c>
      <c r="G1267" s="98">
        <v>86.4</v>
      </c>
      <c r="H1267" s="496">
        <v>95.28</v>
      </c>
      <c r="I1267" s="189">
        <v>64.78</v>
      </c>
      <c r="J1267" s="98" t="s">
        <v>112</v>
      </c>
      <c r="K1267" s="98">
        <v>74.02</v>
      </c>
      <c r="L1267" s="98">
        <v>86.4</v>
      </c>
      <c r="M1267" s="496">
        <v>95.28</v>
      </c>
      <c r="N1267" s="189">
        <v>5.18</v>
      </c>
      <c r="O1267" s="98" t="s">
        <v>112</v>
      </c>
      <c r="P1267" s="98">
        <v>5.92</v>
      </c>
      <c r="Q1267" s="98">
        <v>6.91</v>
      </c>
      <c r="R1267" s="496">
        <v>7.62</v>
      </c>
      <c r="S1267" s="883"/>
      <c r="T1267" s="13"/>
    </row>
    <row r="1268" spans="2:20" s="19" customFormat="1" x14ac:dyDescent="0.2">
      <c r="B1268" s="568" t="s">
        <v>454</v>
      </c>
      <c r="C1268" s="571" t="s">
        <v>325</v>
      </c>
      <c r="D1268" s="189">
        <v>4.1100000000000003</v>
      </c>
      <c r="E1268" s="98">
        <v>88.78</v>
      </c>
      <c r="F1268" s="98">
        <v>86.76</v>
      </c>
      <c r="G1268" s="98">
        <v>73.47</v>
      </c>
      <c r="H1268" s="496">
        <v>72.94</v>
      </c>
      <c r="I1268" s="189">
        <v>3.73</v>
      </c>
      <c r="J1268" s="98">
        <v>84.88</v>
      </c>
      <c r="K1268" s="98">
        <v>86.76</v>
      </c>
      <c r="L1268" s="98">
        <v>71.010000000000005</v>
      </c>
      <c r="M1268" s="496">
        <v>72.94</v>
      </c>
      <c r="N1268" s="189">
        <v>0.3</v>
      </c>
      <c r="O1268" s="98">
        <v>6.79</v>
      </c>
      <c r="P1268" s="98">
        <v>6.94</v>
      </c>
      <c r="Q1268" s="98">
        <v>6.94</v>
      </c>
      <c r="R1268" s="496">
        <v>5.83</v>
      </c>
      <c r="S1268" s="883"/>
      <c r="T1268" s="13"/>
    </row>
    <row r="1269" spans="2:20" s="19" customFormat="1" x14ac:dyDescent="0.2">
      <c r="B1269" s="568" t="s">
        <v>59</v>
      </c>
      <c r="C1269" s="571" t="s">
        <v>325</v>
      </c>
      <c r="D1269" s="189">
        <v>830.05</v>
      </c>
      <c r="E1269" s="98">
        <v>828.02</v>
      </c>
      <c r="F1269" s="98">
        <v>809.26</v>
      </c>
      <c r="G1269" s="98">
        <v>849.34</v>
      </c>
      <c r="H1269" s="496">
        <v>785.78</v>
      </c>
      <c r="I1269" s="189">
        <v>656.78</v>
      </c>
      <c r="J1269" s="98">
        <v>604.96</v>
      </c>
      <c r="K1269" s="98">
        <v>614.16</v>
      </c>
      <c r="L1269" s="98">
        <v>617.79999999999995</v>
      </c>
      <c r="M1269" s="496">
        <v>636.6</v>
      </c>
      <c r="N1269" s="189">
        <v>52.54</v>
      </c>
      <c r="O1269" s="98">
        <v>48.4</v>
      </c>
      <c r="P1269" s="98">
        <v>49.13</v>
      </c>
      <c r="Q1269" s="98">
        <v>49.42</v>
      </c>
      <c r="R1269" s="496">
        <v>50.93</v>
      </c>
      <c r="S1269" s="883"/>
      <c r="T1269" s="13"/>
    </row>
    <row r="1270" spans="2:20" s="19" customFormat="1" x14ac:dyDescent="0.2">
      <c r="B1270" s="568" t="s">
        <v>455</v>
      </c>
      <c r="C1270" s="571" t="s">
        <v>325</v>
      </c>
      <c r="D1270" s="189">
        <v>76.319999999999993</v>
      </c>
      <c r="E1270" s="98">
        <v>79.34</v>
      </c>
      <c r="F1270" s="98">
        <v>81.48</v>
      </c>
      <c r="G1270" s="98">
        <v>91.58</v>
      </c>
      <c r="H1270" s="496">
        <v>87.62</v>
      </c>
      <c r="I1270" s="189">
        <v>76.319999999999993</v>
      </c>
      <c r="J1270" s="98">
        <v>79.34</v>
      </c>
      <c r="K1270" s="98">
        <v>81.48</v>
      </c>
      <c r="L1270" s="98">
        <v>91.58</v>
      </c>
      <c r="M1270" s="496">
        <v>87.62</v>
      </c>
      <c r="N1270" s="189">
        <v>6.11</v>
      </c>
      <c r="O1270" s="98">
        <v>6.35</v>
      </c>
      <c r="P1270" s="98">
        <v>6.52</v>
      </c>
      <c r="Q1270" s="98">
        <v>7.33</v>
      </c>
      <c r="R1270" s="496">
        <v>7.01</v>
      </c>
      <c r="S1270" s="883"/>
      <c r="T1270" s="13"/>
    </row>
    <row r="1271" spans="2:20" s="19" customFormat="1" x14ac:dyDescent="0.2">
      <c r="B1271" s="568" t="s">
        <v>456</v>
      </c>
      <c r="C1271" s="571" t="s">
        <v>325</v>
      </c>
      <c r="D1271" s="189">
        <v>7.86</v>
      </c>
      <c r="E1271" s="98">
        <v>7.18</v>
      </c>
      <c r="F1271" s="98">
        <v>10.119999999999999</v>
      </c>
      <c r="G1271" s="98">
        <v>9.32</v>
      </c>
      <c r="H1271" s="496">
        <v>7.57</v>
      </c>
      <c r="I1271" s="189">
        <v>7.86</v>
      </c>
      <c r="J1271" s="98">
        <v>7.18</v>
      </c>
      <c r="K1271" s="98">
        <v>10.119999999999999</v>
      </c>
      <c r="L1271" s="98">
        <v>9.32</v>
      </c>
      <c r="M1271" s="496">
        <v>7.57</v>
      </c>
      <c r="N1271" s="189">
        <v>0.63</v>
      </c>
      <c r="O1271" s="98">
        <v>0.56999999999999995</v>
      </c>
      <c r="P1271" s="98">
        <v>0.81</v>
      </c>
      <c r="Q1271" s="98">
        <v>0.75</v>
      </c>
      <c r="R1271" s="496">
        <v>0.61</v>
      </c>
      <c r="S1271" s="883"/>
      <c r="T1271" s="13"/>
    </row>
    <row r="1272" spans="2:20" s="19" customFormat="1" x14ac:dyDescent="0.2">
      <c r="B1272" s="568" t="s">
        <v>457</v>
      </c>
      <c r="C1272" s="571" t="s">
        <v>325</v>
      </c>
      <c r="D1272" s="189">
        <v>390.17</v>
      </c>
      <c r="E1272" s="98">
        <v>402.38</v>
      </c>
      <c r="F1272" s="98">
        <v>383.31</v>
      </c>
      <c r="G1272" s="98">
        <v>411.43</v>
      </c>
      <c r="H1272" s="496">
        <v>407.51</v>
      </c>
      <c r="I1272" s="189">
        <v>315.26</v>
      </c>
      <c r="J1272" s="98">
        <v>320.49</v>
      </c>
      <c r="K1272" s="98">
        <v>327.18</v>
      </c>
      <c r="L1272" s="98">
        <v>350.18</v>
      </c>
      <c r="M1272" s="496">
        <v>343.91</v>
      </c>
      <c r="N1272" s="189">
        <v>25.22</v>
      </c>
      <c r="O1272" s="98">
        <v>25.64</v>
      </c>
      <c r="P1272" s="98">
        <v>26.17</v>
      </c>
      <c r="Q1272" s="98">
        <v>28.01</v>
      </c>
      <c r="R1272" s="496">
        <v>27.51</v>
      </c>
      <c r="S1272" s="883"/>
      <c r="T1272" s="13"/>
    </row>
    <row r="1273" spans="2:20" s="19" customFormat="1" x14ac:dyDescent="0.2">
      <c r="B1273" s="568" t="s">
        <v>268</v>
      </c>
      <c r="C1273" s="571" t="s">
        <v>325</v>
      </c>
      <c r="D1273" s="189">
        <v>464.09</v>
      </c>
      <c r="E1273" s="98">
        <v>500.88</v>
      </c>
      <c r="F1273" s="98">
        <v>483.65</v>
      </c>
      <c r="G1273" s="98">
        <v>473.11</v>
      </c>
      <c r="H1273" s="496">
        <v>397.72</v>
      </c>
      <c r="I1273" s="189">
        <v>212.03</v>
      </c>
      <c r="J1273" s="98">
        <v>225.25</v>
      </c>
      <c r="K1273" s="98">
        <v>179.48</v>
      </c>
      <c r="L1273" s="98">
        <v>181.23</v>
      </c>
      <c r="M1273" s="496">
        <v>19.899999999999999</v>
      </c>
      <c r="N1273" s="189">
        <v>16.96</v>
      </c>
      <c r="O1273" s="98">
        <v>18.02</v>
      </c>
      <c r="P1273" s="98">
        <v>14.36</v>
      </c>
      <c r="Q1273" s="98">
        <v>14.5</v>
      </c>
      <c r="R1273" s="496">
        <v>15.92</v>
      </c>
      <c r="S1273" s="883"/>
      <c r="T1273" s="13"/>
    </row>
    <row r="1274" spans="2:20" s="19" customFormat="1" x14ac:dyDescent="0.2">
      <c r="B1274" s="568" t="s">
        <v>1582</v>
      </c>
      <c r="C1274" s="571" t="s">
        <v>325</v>
      </c>
      <c r="D1274" s="189">
        <v>0</v>
      </c>
      <c r="E1274" s="98" t="s">
        <v>112</v>
      </c>
      <c r="F1274" s="98">
        <v>0</v>
      </c>
      <c r="G1274" s="98">
        <v>0</v>
      </c>
      <c r="H1274" s="496">
        <v>0</v>
      </c>
      <c r="I1274" s="189">
        <v>0</v>
      </c>
      <c r="J1274" s="98" t="s">
        <v>112</v>
      </c>
      <c r="K1274" s="98">
        <v>0</v>
      </c>
      <c r="L1274" s="98">
        <v>0</v>
      </c>
      <c r="M1274" s="496">
        <v>0</v>
      </c>
      <c r="N1274" s="189">
        <v>0</v>
      </c>
      <c r="O1274" s="98">
        <v>0</v>
      </c>
      <c r="P1274" s="98">
        <v>0</v>
      </c>
      <c r="Q1274" s="98">
        <v>0</v>
      </c>
      <c r="R1274" s="496">
        <v>0</v>
      </c>
      <c r="S1274" s="883"/>
      <c r="T1274" s="13"/>
    </row>
    <row r="1275" spans="2:20" s="19" customFormat="1" x14ac:dyDescent="0.2">
      <c r="B1275" s="568" t="s">
        <v>1583</v>
      </c>
      <c r="C1275" s="571" t="s">
        <v>325</v>
      </c>
      <c r="D1275" s="189">
        <v>15.13</v>
      </c>
      <c r="E1275" s="98" t="s">
        <v>112</v>
      </c>
      <c r="F1275" s="98">
        <v>16.28</v>
      </c>
      <c r="G1275" s="98">
        <v>15.99</v>
      </c>
      <c r="H1275" s="496">
        <v>18.09</v>
      </c>
      <c r="I1275" s="189">
        <v>15.13</v>
      </c>
      <c r="J1275" s="98" t="s">
        <v>112</v>
      </c>
      <c r="K1275" s="98">
        <v>16.28</v>
      </c>
      <c r="L1275" s="98">
        <v>15.99</v>
      </c>
      <c r="M1275" s="496">
        <v>18.09</v>
      </c>
      <c r="N1275" s="189">
        <v>1.21</v>
      </c>
      <c r="O1275" s="98" t="s">
        <v>112</v>
      </c>
      <c r="P1275" s="98">
        <v>1.3</v>
      </c>
      <c r="Q1275" s="98">
        <v>1.28</v>
      </c>
      <c r="R1275" s="496">
        <v>1.45</v>
      </c>
      <c r="S1275" s="883"/>
      <c r="T1275" s="13"/>
    </row>
    <row r="1276" spans="2:20" s="19" customFormat="1" x14ac:dyDescent="0.2">
      <c r="B1276" s="568" t="s">
        <v>364</v>
      </c>
      <c r="C1276" s="571" t="s">
        <v>325</v>
      </c>
      <c r="D1276" s="189">
        <v>0.84</v>
      </c>
      <c r="E1276" s="98">
        <v>0.01</v>
      </c>
      <c r="F1276" s="98" t="s">
        <v>112</v>
      </c>
      <c r="G1276" s="98" t="s">
        <v>112</v>
      </c>
      <c r="H1276" s="496" t="s">
        <v>112</v>
      </c>
      <c r="I1276" s="189">
        <v>0.84</v>
      </c>
      <c r="J1276" s="98">
        <v>0.11</v>
      </c>
      <c r="K1276" s="98" t="s">
        <v>112</v>
      </c>
      <c r="L1276" s="98" t="s">
        <v>112</v>
      </c>
      <c r="M1276" s="496" t="s">
        <v>112</v>
      </c>
      <c r="N1276" s="189">
        <v>7.0000000000000007E-2</v>
      </c>
      <c r="O1276" s="98">
        <v>0.01</v>
      </c>
      <c r="P1276" s="98" t="s">
        <v>112</v>
      </c>
      <c r="Q1276" s="98" t="s">
        <v>112</v>
      </c>
      <c r="R1276" s="496" t="s">
        <v>112</v>
      </c>
      <c r="S1276" s="883"/>
      <c r="T1276" s="13"/>
    </row>
    <row r="1277" spans="2:20" s="19" customFormat="1" ht="24" x14ac:dyDescent="0.2">
      <c r="B1277" s="514" t="s">
        <v>1584</v>
      </c>
      <c r="C1277" s="571" t="s">
        <v>325</v>
      </c>
      <c r="D1277" s="189">
        <v>101.81</v>
      </c>
      <c r="E1277" s="98">
        <v>111.85</v>
      </c>
      <c r="F1277" s="98">
        <v>88.88</v>
      </c>
      <c r="G1277" s="98">
        <v>100.59</v>
      </c>
      <c r="H1277" s="496">
        <v>86.07</v>
      </c>
      <c r="I1277" s="189">
        <v>20.34</v>
      </c>
      <c r="J1277" s="98">
        <v>22.82</v>
      </c>
      <c r="K1277" s="98">
        <v>3.39</v>
      </c>
      <c r="L1277" s="98">
        <v>13.1</v>
      </c>
      <c r="M1277" s="496">
        <v>21.56</v>
      </c>
      <c r="N1277" s="189">
        <v>1.63</v>
      </c>
      <c r="O1277" s="98">
        <v>1.83</v>
      </c>
      <c r="P1277" s="98">
        <v>0.27</v>
      </c>
      <c r="Q1277" s="98">
        <v>1.83</v>
      </c>
      <c r="R1277" s="496">
        <v>1.45</v>
      </c>
      <c r="S1277" s="883"/>
      <c r="T1277" s="13"/>
    </row>
    <row r="1278" spans="2:20" s="19" customFormat="1" x14ac:dyDescent="0.2">
      <c r="B1278" s="568" t="s">
        <v>458</v>
      </c>
      <c r="C1278" s="571" t="s">
        <v>325</v>
      </c>
      <c r="D1278" s="189" t="s">
        <v>112</v>
      </c>
      <c r="E1278" s="98" t="s">
        <v>112</v>
      </c>
      <c r="F1278" s="98" t="s">
        <v>112</v>
      </c>
      <c r="G1278" s="98" t="s">
        <v>112</v>
      </c>
      <c r="H1278" s="496" t="s">
        <v>112</v>
      </c>
      <c r="I1278" s="189" t="s">
        <v>112</v>
      </c>
      <c r="J1278" s="98" t="s">
        <v>112</v>
      </c>
      <c r="K1278" s="98" t="s">
        <v>112</v>
      </c>
      <c r="L1278" s="98" t="s">
        <v>112</v>
      </c>
      <c r="M1278" s="496" t="s">
        <v>112</v>
      </c>
      <c r="N1278" s="189" t="s">
        <v>112</v>
      </c>
      <c r="O1278" s="98" t="s">
        <v>112</v>
      </c>
      <c r="P1278" s="98" t="s">
        <v>112</v>
      </c>
      <c r="Q1278" s="98" t="s">
        <v>112</v>
      </c>
      <c r="R1278" s="496" t="s">
        <v>112</v>
      </c>
      <c r="S1278" s="883"/>
      <c r="T1278" s="13"/>
    </row>
    <row r="1279" spans="2:20" s="19" customFormat="1" x14ac:dyDescent="0.2">
      <c r="B1279" s="568" t="s">
        <v>336</v>
      </c>
      <c r="C1279" s="571" t="s">
        <v>325</v>
      </c>
      <c r="D1279" s="189">
        <v>132.31</v>
      </c>
      <c r="E1279" s="98" t="s">
        <v>112</v>
      </c>
      <c r="F1279" s="98" t="s">
        <v>112</v>
      </c>
      <c r="G1279" s="98">
        <v>138.09</v>
      </c>
      <c r="H1279" s="496" t="s">
        <v>112</v>
      </c>
      <c r="I1279" s="189">
        <v>71.48</v>
      </c>
      <c r="J1279" s="98" t="s">
        <v>112</v>
      </c>
      <c r="K1279" s="98" t="s">
        <v>112</v>
      </c>
      <c r="L1279" s="98">
        <v>48.08</v>
      </c>
      <c r="M1279" s="496" t="s">
        <v>112</v>
      </c>
      <c r="N1279" s="189">
        <v>5.72</v>
      </c>
      <c r="O1279" s="98" t="s">
        <v>112</v>
      </c>
      <c r="P1279" s="98" t="s">
        <v>112</v>
      </c>
      <c r="Q1279" s="98">
        <v>3.85</v>
      </c>
      <c r="R1279" s="496" t="s">
        <v>112</v>
      </c>
      <c r="S1279" s="883"/>
      <c r="T1279" s="13"/>
    </row>
    <row r="1280" spans="2:20" s="19" customFormat="1" ht="16" thickBot="1" x14ac:dyDescent="0.25">
      <c r="B1280" s="570" t="s">
        <v>207</v>
      </c>
      <c r="C1280" s="573" t="s">
        <v>325</v>
      </c>
      <c r="D1280" s="500">
        <v>1470.01</v>
      </c>
      <c r="E1280" s="501">
        <v>1498.86</v>
      </c>
      <c r="F1280" s="501">
        <v>1540.79</v>
      </c>
      <c r="G1280" s="501">
        <v>1397.88</v>
      </c>
      <c r="H1280" s="502">
        <v>1082.02</v>
      </c>
      <c r="I1280" s="500">
        <v>1094.7</v>
      </c>
      <c r="J1280" s="501">
        <v>1116.93</v>
      </c>
      <c r="K1280" s="501">
        <v>1153.55</v>
      </c>
      <c r="L1280" s="501">
        <v>1045.2</v>
      </c>
      <c r="M1280" s="502">
        <v>802.43</v>
      </c>
      <c r="N1280" s="500">
        <v>87.58</v>
      </c>
      <c r="O1280" s="501">
        <v>89.35</v>
      </c>
      <c r="P1280" s="501">
        <v>92.28</v>
      </c>
      <c r="Q1280" s="501">
        <v>83.62</v>
      </c>
      <c r="R1280" s="502">
        <v>64.19</v>
      </c>
      <c r="S1280" s="883"/>
      <c r="T1280" s="13"/>
    </row>
    <row r="1281" spans="2:20" s="19" customFormat="1" x14ac:dyDescent="0.2">
      <c r="S1281" s="883"/>
      <c r="T1281" s="13"/>
    </row>
    <row r="1282" spans="2:20" s="19" customFormat="1" x14ac:dyDescent="0.2">
      <c r="S1282" s="883"/>
      <c r="T1282" s="13"/>
    </row>
    <row r="1283" spans="2:20" s="19" customFormat="1" x14ac:dyDescent="0.2">
      <c r="S1283" s="883"/>
      <c r="T1283" s="13"/>
    </row>
    <row r="1284" spans="2:20" s="19" customFormat="1" ht="16" thickBot="1" x14ac:dyDescent="0.25">
      <c r="S1284" s="883"/>
      <c r="T1284" s="13"/>
    </row>
    <row r="1285" spans="2:20" s="19" customFormat="1" ht="15.75" customHeight="1" thickBot="1" x14ac:dyDescent="0.25">
      <c r="B1285" s="847" t="s">
        <v>61</v>
      </c>
      <c r="C1285" s="562" t="s">
        <v>31</v>
      </c>
      <c r="D1285" s="2972" t="s">
        <v>450</v>
      </c>
      <c r="E1285" s="2973"/>
      <c r="F1285" s="2973"/>
      <c r="G1285" s="2973"/>
      <c r="H1285" s="2974"/>
      <c r="I1285" s="2972" t="s">
        <v>451</v>
      </c>
      <c r="J1285" s="2973"/>
      <c r="K1285" s="2973"/>
      <c r="L1285" s="2973"/>
      <c r="M1285" s="2974"/>
      <c r="N1285" s="2972" t="s">
        <v>341</v>
      </c>
      <c r="O1285" s="2973"/>
      <c r="P1285" s="2973"/>
      <c r="Q1285" s="2973"/>
      <c r="R1285" s="2974"/>
      <c r="S1285" s="883"/>
      <c r="T1285" s="13"/>
    </row>
    <row r="1286" spans="2:20" s="19" customFormat="1" ht="12" customHeight="1" x14ac:dyDescent="0.2">
      <c r="B1286" s="848"/>
      <c r="C1286" s="563"/>
      <c r="D1286" s="511" t="s">
        <v>1713</v>
      </c>
      <c r="E1286" s="512" t="s">
        <v>1910</v>
      </c>
      <c r="F1286" s="512" t="s">
        <v>1999</v>
      </c>
      <c r="G1286" s="512" t="s">
        <v>2621</v>
      </c>
      <c r="H1286" s="513" t="str">
        <f>I673</f>
        <v>Jun 15</v>
      </c>
      <c r="I1286" s="511" t="s">
        <v>1713</v>
      </c>
      <c r="J1286" s="512" t="s">
        <v>1910</v>
      </c>
      <c r="K1286" s="512" t="s">
        <v>1999</v>
      </c>
      <c r="L1286" s="512" t="s">
        <v>2621</v>
      </c>
      <c r="M1286" s="513" t="str">
        <f>I673</f>
        <v>Jun 15</v>
      </c>
      <c r="N1286" s="511" t="s">
        <v>1713</v>
      </c>
      <c r="O1286" s="512" t="s">
        <v>1910</v>
      </c>
      <c r="P1286" s="512" t="s">
        <v>1999</v>
      </c>
      <c r="Q1286" s="512" t="s">
        <v>2621</v>
      </c>
      <c r="R1286" s="513" t="str">
        <f>I673</f>
        <v>Jun 15</v>
      </c>
      <c r="S1286" s="883"/>
      <c r="T1286" s="13"/>
    </row>
    <row r="1287" spans="2:20" s="19" customFormat="1" x14ac:dyDescent="0.2">
      <c r="B1287" s="568" t="s">
        <v>58</v>
      </c>
      <c r="C1287" s="571" t="s">
        <v>325</v>
      </c>
      <c r="D1287" s="189">
        <v>271.74</v>
      </c>
      <c r="E1287" s="98">
        <v>206.72</v>
      </c>
      <c r="F1287" s="98">
        <v>197.74</v>
      </c>
      <c r="G1287" s="98">
        <v>225.99</v>
      </c>
      <c r="H1287" s="496">
        <v>449.72</v>
      </c>
      <c r="I1287" s="189">
        <v>39.14</v>
      </c>
      <c r="J1287" s="98">
        <v>11.39</v>
      </c>
      <c r="K1287" s="98">
        <v>0.49</v>
      </c>
      <c r="L1287" s="98">
        <v>-4.78</v>
      </c>
      <c r="M1287" s="496">
        <v>219.72</v>
      </c>
      <c r="N1287" s="189">
        <v>2.56</v>
      </c>
      <c r="O1287" s="98">
        <v>0.91</v>
      </c>
      <c r="P1287" s="98">
        <v>0.04</v>
      </c>
      <c r="Q1287" s="98">
        <v>0</v>
      </c>
      <c r="R1287" s="496">
        <v>17.579999999999998</v>
      </c>
      <c r="S1287" s="883"/>
      <c r="T1287" s="13"/>
    </row>
    <row r="1288" spans="2:20" s="19" customFormat="1" x14ac:dyDescent="0.2">
      <c r="B1288" s="568" t="s">
        <v>129</v>
      </c>
      <c r="C1288" s="571" t="s">
        <v>325</v>
      </c>
      <c r="D1288" s="189">
        <v>1031</v>
      </c>
      <c r="E1288" s="98">
        <v>1034.3399999999999</v>
      </c>
      <c r="F1288" s="98">
        <v>1015.43</v>
      </c>
      <c r="G1288" s="98">
        <v>1100.72</v>
      </c>
      <c r="H1288" s="496">
        <v>1224.4000000000001</v>
      </c>
      <c r="I1288" s="189">
        <v>330</v>
      </c>
      <c r="J1288" s="98">
        <v>266.39</v>
      </c>
      <c r="K1288" s="98">
        <v>253.79</v>
      </c>
      <c r="L1288" s="98">
        <v>309.72000000000003</v>
      </c>
      <c r="M1288" s="496">
        <v>302.45</v>
      </c>
      <c r="N1288" s="189">
        <v>26</v>
      </c>
      <c r="O1288" s="98">
        <v>21.31</v>
      </c>
      <c r="P1288" s="98">
        <v>20.3</v>
      </c>
      <c r="Q1288" s="98">
        <v>24.78</v>
      </c>
      <c r="R1288" s="496">
        <v>24.2</v>
      </c>
      <c r="S1288" s="883"/>
      <c r="T1288" s="13"/>
    </row>
    <row r="1289" spans="2:20" s="19" customFormat="1" x14ac:dyDescent="0.2">
      <c r="B1289" s="514" t="s">
        <v>459</v>
      </c>
      <c r="C1289" s="571" t="s">
        <v>325</v>
      </c>
      <c r="D1289" s="189">
        <v>180.36</v>
      </c>
      <c r="E1289" s="98">
        <v>198.03</v>
      </c>
      <c r="F1289" s="98">
        <v>193.99</v>
      </c>
      <c r="G1289" s="98">
        <v>178.31</v>
      </c>
      <c r="H1289" s="496">
        <v>187.3</v>
      </c>
      <c r="I1289" s="189">
        <v>180.36</v>
      </c>
      <c r="J1289" s="98">
        <v>198.03</v>
      </c>
      <c r="K1289" s="98">
        <v>193.99</v>
      </c>
      <c r="L1289" s="98">
        <v>178.31</v>
      </c>
      <c r="M1289" s="496">
        <v>187.3</v>
      </c>
      <c r="N1289" s="189">
        <v>14.43</v>
      </c>
      <c r="O1289" s="98">
        <v>15.84</v>
      </c>
      <c r="P1289" s="98">
        <v>15.52</v>
      </c>
      <c r="Q1289" s="98">
        <v>14.26</v>
      </c>
      <c r="R1289" s="496">
        <v>14.98</v>
      </c>
      <c r="S1289" s="883"/>
      <c r="T1289" s="13"/>
    </row>
    <row r="1290" spans="2:20" s="19" customFormat="1" x14ac:dyDescent="0.2">
      <c r="B1290" s="568" t="s">
        <v>79</v>
      </c>
      <c r="C1290" s="571" t="s">
        <v>325</v>
      </c>
      <c r="D1290" s="189">
        <v>299.24</v>
      </c>
      <c r="E1290" s="98">
        <v>252.97</v>
      </c>
      <c r="F1290" s="98">
        <v>262.05</v>
      </c>
      <c r="G1290" s="98">
        <v>279.64999999999998</v>
      </c>
      <c r="H1290" s="496">
        <v>267.63</v>
      </c>
      <c r="I1290" s="189">
        <v>298.56</v>
      </c>
      <c r="J1290" s="98">
        <v>248.71</v>
      </c>
      <c r="K1290" s="98">
        <v>261</v>
      </c>
      <c r="L1290" s="98">
        <v>259.41000000000003</v>
      </c>
      <c r="M1290" s="496">
        <v>257.92</v>
      </c>
      <c r="N1290" s="189">
        <v>23.88</v>
      </c>
      <c r="O1290" s="98">
        <v>19.899999999999999</v>
      </c>
      <c r="P1290" s="98">
        <v>20.88</v>
      </c>
      <c r="Q1290" s="98">
        <v>20.75</v>
      </c>
      <c r="R1290" s="496">
        <v>20.63</v>
      </c>
      <c r="S1290" s="883"/>
      <c r="T1290" s="13"/>
    </row>
    <row r="1291" spans="2:20" s="19" customFormat="1" x14ac:dyDescent="0.2">
      <c r="B1291" s="568" t="s">
        <v>460</v>
      </c>
      <c r="C1291" s="571" t="s">
        <v>325</v>
      </c>
      <c r="D1291" s="189">
        <v>138.72999999999999</v>
      </c>
      <c r="E1291" s="98">
        <v>184.09</v>
      </c>
      <c r="F1291" s="98">
        <v>175.95</v>
      </c>
      <c r="G1291" s="98">
        <v>205.96</v>
      </c>
      <c r="H1291" s="496">
        <v>170.73</v>
      </c>
      <c r="I1291" s="189">
        <v>138.72999999999999</v>
      </c>
      <c r="J1291" s="98">
        <v>184.09</v>
      </c>
      <c r="K1291" s="98">
        <v>175.95</v>
      </c>
      <c r="L1291" s="98">
        <v>205.96</v>
      </c>
      <c r="M1291" s="496">
        <v>170.73</v>
      </c>
      <c r="N1291" s="189">
        <v>11.1</v>
      </c>
      <c r="O1291" s="98">
        <v>14.73</v>
      </c>
      <c r="P1291" s="98">
        <v>14.08</v>
      </c>
      <c r="Q1291" s="98">
        <v>16.48</v>
      </c>
      <c r="R1291" s="496">
        <v>13.66</v>
      </c>
      <c r="S1291" s="883"/>
      <c r="T1291" s="13"/>
    </row>
    <row r="1292" spans="2:20" s="19" customFormat="1" x14ac:dyDescent="0.2">
      <c r="B1292" s="568" t="s">
        <v>461</v>
      </c>
      <c r="C1292" s="571" t="s">
        <v>325</v>
      </c>
      <c r="D1292" s="189" t="s">
        <v>112</v>
      </c>
      <c r="E1292" s="98" t="s">
        <v>112</v>
      </c>
      <c r="F1292" s="98" t="s">
        <v>112</v>
      </c>
      <c r="G1292" s="98" t="s">
        <v>112</v>
      </c>
      <c r="H1292" s="496"/>
      <c r="I1292" s="189" t="s">
        <v>112</v>
      </c>
      <c r="J1292" s="98" t="s">
        <v>112</v>
      </c>
      <c r="K1292" s="98" t="s">
        <v>112</v>
      </c>
      <c r="L1292" s="98" t="s">
        <v>112</v>
      </c>
      <c r="M1292" s="496"/>
      <c r="N1292" s="189" t="s">
        <v>112</v>
      </c>
      <c r="O1292" s="98" t="s">
        <v>112</v>
      </c>
      <c r="P1292" s="98" t="s">
        <v>112</v>
      </c>
      <c r="Q1292" s="98" t="s">
        <v>112</v>
      </c>
      <c r="R1292" s="496"/>
      <c r="S1292" s="883"/>
      <c r="T1292" s="13"/>
    </row>
    <row r="1293" spans="2:20" s="19" customFormat="1" x14ac:dyDescent="0.2">
      <c r="B1293" s="568" t="s">
        <v>1578</v>
      </c>
      <c r="C1293" s="571" t="s">
        <v>325</v>
      </c>
      <c r="D1293" s="189">
        <v>11.76</v>
      </c>
      <c r="E1293" s="98" t="s">
        <v>112</v>
      </c>
      <c r="F1293" s="98">
        <v>3.94</v>
      </c>
      <c r="G1293" s="98">
        <v>0.18</v>
      </c>
      <c r="H1293" s="496">
        <v>4.17</v>
      </c>
      <c r="I1293" s="189">
        <v>1.0900000000000001</v>
      </c>
      <c r="J1293" s="98" t="s">
        <v>112</v>
      </c>
      <c r="K1293" s="98">
        <v>0.09</v>
      </c>
      <c r="L1293" s="98">
        <v>0.03</v>
      </c>
      <c r="M1293" s="496">
        <v>4.17</v>
      </c>
      <c r="N1293" s="189">
        <v>0.09</v>
      </c>
      <c r="O1293" s="98" t="s">
        <v>112</v>
      </c>
      <c r="P1293" s="98">
        <v>0.01</v>
      </c>
      <c r="Q1293" s="98">
        <v>0</v>
      </c>
      <c r="R1293" s="496">
        <v>0.33</v>
      </c>
      <c r="S1293" s="883"/>
      <c r="T1293" s="13"/>
    </row>
    <row r="1294" spans="2:20" s="19" customFormat="1" x14ac:dyDescent="0.2">
      <c r="B1294" s="568" t="s">
        <v>107</v>
      </c>
      <c r="C1294" s="571" t="s">
        <v>325</v>
      </c>
      <c r="D1294" s="189">
        <v>148.1</v>
      </c>
      <c r="E1294" s="98">
        <v>152.38</v>
      </c>
      <c r="F1294" s="98">
        <v>134.16999999999999</v>
      </c>
      <c r="G1294" s="98">
        <v>146.37</v>
      </c>
      <c r="H1294" s="496">
        <v>189</v>
      </c>
      <c r="I1294" s="189">
        <v>41.04</v>
      </c>
      <c r="J1294" s="98">
        <v>27.12</v>
      </c>
      <c r="K1294" s="98">
        <v>17.09</v>
      </c>
      <c r="L1294" s="98">
        <v>12.06</v>
      </c>
      <c r="M1294" s="496">
        <v>16.72</v>
      </c>
      <c r="N1294" s="189">
        <v>3.28</v>
      </c>
      <c r="O1294" s="98">
        <v>2.17</v>
      </c>
      <c r="P1294" s="98">
        <v>1.37</v>
      </c>
      <c r="Q1294" s="98">
        <v>0.96</v>
      </c>
      <c r="R1294" s="496">
        <v>1.34</v>
      </c>
      <c r="S1294" s="883"/>
      <c r="T1294" s="13"/>
    </row>
    <row r="1295" spans="2:20" s="19" customFormat="1" x14ac:dyDescent="0.2">
      <c r="B1295" s="568" t="s">
        <v>1581</v>
      </c>
      <c r="C1295" s="571"/>
      <c r="D1295" s="189">
        <v>32.92</v>
      </c>
      <c r="E1295" s="98" t="s">
        <v>112</v>
      </c>
      <c r="F1295" s="98">
        <v>35.799999999999997</v>
      </c>
      <c r="G1295" s="98">
        <v>30.62</v>
      </c>
      <c r="H1295" s="496">
        <v>31.35</v>
      </c>
      <c r="I1295" s="189">
        <v>32.92</v>
      </c>
      <c r="J1295" s="98" t="s">
        <v>112</v>
      </c>
      <c r="K1295" s="98">
        <v>35.799999999999997</v>
      </c>
      <c r="L1295" s="98">
        <v>30.62</v>
      </c>
      <c r="M1295" s="496">
        <v>31.35</v>
      </c>
      <c r="N1295" s="189">
        <v>2.68</v>
      </c>
      <c r="O1295" s="98" t="s">
        <v>112</v>
      </c>
      <c r="P1295" s="98">
        <v>2.9</v>
      </c>
      <c r="Q1295" s="98">
        <v>2.4500000000000002</v>
      </c>
      <c r="R1295" s="496">
        <v>2.5099999999999998</v>
      </c>
      <c r="S1295" s="883"/>
      <c r="T1295" s="13"/>
    </row>
    <row r="1296" spans="2:20" s="19" customFormat="1" x14ac:dyDescent="0.2">
      <c r="B1296" s="568" t="s">
        <v>59</v>
      </c>
      <c r="C1296" s="571" t="s">
        <v>325</v>
      </c>
      <c r="D1296" s="189">
        <v>285.22000000000003</v>
      </c>
      <c r="E1296" s="98">
        <v>306.79000000000002</v>
      </c>
      <c r="F1296" s="98">
        <v>491.42</v>
      </c>
      <c r="G1296" s="98">
        <v>363.57</v>
      </c>
      <c r="H1296" s="496">
        <v>320.04000000000002</v>
      </c>
      <c r="I1296" s="189">
        <v>3.15</v>
      </c>
      <c r="J1296" s="98">
        <v>0.15</v>
      </c>
      <c r="K1296" s="98">
        <v>2.08</v>
      </c>
      <c r="L1296" s="98">
        <v>58.32</v>
      </c>
      <c r="M1296" s="496">
        <v>110.11</v>
      </c>
      <c r="N1296" s="189">
        <v>0.25</v>
      </c>
      <c r="O1296" s="98">
        <v>0.01</v>
      </c>
      <c r="P1296" s="98">
        <v>0.17</v>
      </c>
      <c r="Q1296" s="98">
        <v>4.67</v>
      </c>
      <c r="R1296" s="496">
        <v>8.81</v>
      </c>
      <c r="S1296" s="883"/>
      <c r="T1296" s="13"/>
    </row>
    <row r="1297" spans="2:20" s="19" customFormat="1" x14ac:dyDescent="0.2">
      <c r="B1297" s="568" t="s">
        <v>455</v>
      </c>
      <c r="C1297" s="571" t="s">
        <v>325</v>
      </c>
      <c r="D1297" s="189">
        <v>94.9</v>
      </c>
      <c r="E1297" s="98">
        <v>90.73</v>
      </c>
      <c r="F1297" s="98">
        <v>73.66</v>
      </c>
      <c r="G1297" s="98">
        <v>64.760000000000005</v>
      </c>
      <c r="H1297" s="496">
        <v>91.8</v>
      </c>
      <c r="I1297" s="189">
        <v>27.99</v>
      </c>
      <c r="J1297" s="98">
        <v>14.4</v>
      </c>
      <c r="K1297" s="98">
        <v>6.42</v>
      </c>
      <c r="L1297" s="98">
        <v>8.1999999999999993</v>
      </c>
      <c r="M1297" s="496">
        <v>9.25</v>
      </c>
      <c r="N1297" s="189">
        <v>2.2400000000000002</v>
      </c>
      <c r="O1297" s="98">
        <v>1.1499999999999999</v>
      </c>
      <c r="P1297" s="98">
        <v>0.51</v>
      </c>
      <c r="Q1297" s="98">
        <v>0.66</v>
      </c>
      <c r="R1297" s="496">
        <v>0.74</v>
      </c>
      <c r="S1297" s="883"/>
      <c r="T1297" s="13"/>
    </row>
    <row r="1298" spans="2:20" s="19" customFormat="1" x14ac:dyDescent="0.2">
      <c r="B1298" s="568" t="s">
        <v>456</v>
      </c>
      <c r="C1298" s="571" t="s">
        <v>325</v>
      </c>
      <c r="D1298" s="189">
        <v>19.87</v>
      </c>
      <c r="E1298" s="98">
        <v>18.32</v>
      </c>
      <c r="F1298" s="98">
        <v>18.829999999999998</v>
      </c>
      <c r="G1298" s="98">
        <v>21.75</v>
      </c>
      <c r="H1298" s="496">
        <v>33.619999999999997</v>
      </c>
      <c r="I1298" s="189">
        <v>19.87</v>
      </c>
      <c r="J1298" s="98">
        <v>18.32</v>
      </c>
      <c r="K1298" s="98">
        <v>18.829999999999998</v>
      </c>
      <c r="L1298" s="98">
        <v>21.75</v>
      </c>
      <c r="M1298" s="496">
        <v>33.619999999999997</v>
      </c>
      <c r="N1298" s="189">
        <v>1.59</v>
      </c>
      <c r="O1298" s="98">
        <v>1.47</v>
      </c>
      <c r="P1298" s="98">
        <v>1.51</v>
      </c>
      <c r="Q1298" s="98">
        <v>1.74</v>
      </c>
      <c r="R1298" s="496">
        <v>2.69</v>
      </c>
      <c r="S1298" s="883"/>
      <c r="T1298" s="13"/>
    </row>
    <row r="1299" spans="2:20" s="19" customFormat="1" x14ac:dyDescent="0.2">
      <c r="B1299" s="568" t="s">
        <v>457</v>
      </c>
      <c r="C1299" s="571" t="s">
        <v>325</v>
      </c>
      <c r="D1299" s="189">
        <v>320.75</v>
      </c>
      <c r="E1299" s="98">
        <v>340.02</v>
      </c>
      <c r="F1299" s="98">
        <v>328.42</v>
      </c>
      <c r="G1299" s="98">
        <v>322.69</v>
      </c>
      <c r="H1299" s="496">
        <v>348.03</v>
      </c>
      <c r="I1299" s="189">
        <v>74.56</v>
      </c>
      <c r="J1299" s="98">
        <v>54.97</v>
      </c>
      <c r="K1299" s="98">
        <v>68.12</v>
      </c>
      <c r="L1299" s="98">
        <v>49.82</v>
      </c>
      <c r="M1299" s="496">
        <v>49.72</v>
      </c>
      <c r="N1299" s="189">
        <v>5.97</v>
      </c>
      <c r="O1299" s="98">
        <v>4.4000000000000004</v>
      </c>
      <c r="P1299" s="98">
        <v>5.45</v>
      </c>
      <c r="Q1299" s="98">
        <v>3.99</v>
      </c>
      <c r="R1299" s="496">
        <v>3.98</v>
      </c>
      <c r="S1299" s="883"/>
      <c r="T1299" s="13"/>
    </row>
    <row r="1300" spans="2:20" s="19" customFormat="1" x14ac:dyDescent="0.2">
      <c r="B1300" s="514" t="s">
        <v>1582</v>
      </c>
      <c r="C1300" s="571" t="s">
        <v>325</v>
      </c>
      <c r="D1300" s="189">
        <v>17.850000000000001</v>
      </c>
      <c r="E1300" s="98" t="s">
        <v>112</v>
      </c>
      <c r="F1300" s="98">
        <v>21.2</v>
      </c>
      <c r="G1300" s="98">
        <v>23.41</v>
      </c>
      <c r="H1300" s="496">
        <v>21.62</v>
      </c>
      <c r="I1300" s="189">
        <v>17.850000000000001</v>
      </c>
      <c r="J1300" s="98" t="s">
        <v>112</v>
      </c>
      <c r="K1300" s="98">
        <v>21.2</v>
      </c>
      <c r="L1300" s="98">
        <v>23.41</v>
      </c>
      <c r="M1300" s="496">
        <v>21.62</v>
      </c>
      <c r="N1300" s="189">
        <v>1.43</v>
      </c>
      <c r="O1300" s="98" t="s">
        <v>112</v>
      </c>
      <c r="P1300" s="98">
        <v>1.7</v>
      </c>
      <c r="Q1300" s="98">
        <v>1.87</v>
      </c>
      <c r="R1300" s="496">
        <v>1.73</v>
      </c>
      <c r="S1300" s="883"/>
      <c r="T1300" s="13"/>
    </row>
    <row r="1301" spans="2:20" s="19" customFormat="1" ht="24" x14ac:dyDescent="0.2">
      <c r="B1301" s="514" t="s">
        <v>1585</v>
      </c>
      <c r="C1301" s="571" t="s">
        <v>325</v>
      </c>
      <c r="D1301" s="189">
        <v>6.94</v>
      </c>
      <c r="E1301" s="98">
        <v>1.56</v>
      </c>
      <c r="F1301" s="98">
        <v>0.69</v>
      </c>
      <c r="G1301" s="98" t="s">
        <v>112</v>
      </c>
      <c r="H1301" s="496">
        <v>0.28999999999999998</v>
      </c>
      <c r="I1301" s="189">
        <v>0.91</v>
      </c>
      <c r="J1301" s="98">
        <v>0.13</v>
      </c>
      <c r="K1301" s="98">
        <v>0.04</v>
      </c>
      <c r="L1301" s="98" t="s">
        <v>112</v>
      </c>
      <c r="M1301" s="496">
        <v>0.28999999999999998</v>
      </c>
      <c r="N1301" s="189">
        <v>0.04</v>
      </c>
      <c r="O1301" s="98">
        <v>0.01</v>
      </c>
      <c r="P1301" s="98">
        <v>3.0000000000000001E-3</v>
      </c>
      <c r="Q1301" s="98" t="s">
        <v>112</v>
      </c>
      <c r="R1301" s="496">
        <v>0.02</v>
      </c>
      <c r="S1301" s="883"/>
      <c r="T1301" s="13"/>
    </row>
    <row r="1302" spans="2:20" s="19" customFormat="1" x14ac:dyDescent="0.2">
      <c r="B1302" s="568" t="s">
        <v>458</v>
      </c>
      <c r="C1302" s="571" t="s">
        <v>325</v>
      </c>
      <c r="D1302" s="189">
        <v>171.21</v>
      </c>
      <c r="E1302" s="98">
        <v>180.9</v>
      </c>
      <c r="F1302" s="98">
        <v>176.72</v>
      </c>
      <c r="G1302" s="98">
        <v>172.68</v>
      </c>
      <c r="H1302" s="496">
        <v>136.94999999999999</v>
      </c>
      <c r="I1302" s="189">
        <v>171.21</v>
      </c>
      <c r="J1302" s="98">
        <v>180.9</v>
      </c>
      <c r="K1302" s="98">
        <v>176.72</v>
      </c>
      <c r="L1302" s="98">
        <v>172.68</v>
      </c>
      <c r="M1302" s="496">
        <v>136.94999999999999</v>
      </c>
      <c r="N1302" s="189">
        <v>13.7</v>
      </c>
      <c r="O1302" s="98">
        <v>14.47</v>
      </c>
      <c r="P1302" s="98">
        <v>14.14</v>
      </c>
      <c r="Q1302" s="98">
        <v>13.81</v>
      </c>
      <c r="R1302" s="496">
        <v>10.96</v>
      </c>
      <c r="S1302" s="883"/>
      <c r="T1302" s="13"/>
    </row>
    <row r="1303" spans="2:20" s="19" customFormat="1" x14ac:dyDescent="0.2">
      <c r="B1303" s="569" t="s">
        <v>336</v>
      </c>
      <c r="C1303" s="571" t="s">
        <v>325</v>
      </c>
      <c r="D1303" s="189">
        <v>75.599999999999994</v>
      </c>
      <c r="E1303" s="98">
        <v>88.78</v>
      </c>
      <c r="F1303" s="98">
        <v>60.49</v>
      </c>
      <c r="G1303" s="98">
        <v>143.47999999999999</v>
      </c>
      <c r="H1303" s="503">
        <v>94.82</v>
      </c>
      <c r="I1303" s="189">
        <v>16.02</v>
      </c>
      <c r="J1303" s="98">
        <v>17.03</v>
      </c>
      <c r="K1303" s="98">
        <v>2.1</v>
      </c>
      <c r="L1303" s="98">
        <v>24.33</v>
      </c>
      <c r="M1303" s="503">
        <v>-1.9</v>
      </c>
      <c r="N1303" s="189">
        <v>1.28</v>
      </c>
      <c r="O1303" s="98">
        <v>1.36</v>
      </c>
      <c r="P1303" s="98">
        <v>0.17</v>
      </c>
      <c r="Q1303" s="98">
        <v>1.95</v>
      </c>
      <c r="R1303" s="503">
        <v>0</v>
      </c>
      <c r="S1303" s="883"/>
      <c r="T1303" s="13"/>
    </row>
    <row r="1304" spans="2:20" s="19" customFormat="1" ht="16" thickBot="1" x14ac:dyDescent="0.25">
      <c r="B1304" s="570" t="s">
        <v>207</v>
      </c>
      <c r="C1304" s="573" t="s">
        <v>325</v>
      </c>
      <c r="D1304" s="500">
        <v>469.76</v>
      </c>
      <c r="E1304" s="501">
        <v>466.5</v>
      </c>
      <c r="F1304" s="501">
        <v>504.54</v>
      </c>
      <c r="G1304" s="501">
        <v>533.09</v>
      </c>
      <c r="H1304" s="502">
        <v>509.86</v>
      </c>
      <c r="I1304" s="500">
        <v>236.57</v>
      </c>
      <c r="J1304" s="501">
        <v>207.76</v>
      </c>
      <c r="K1304" s="501">
        <v>186.13</v>
      </c>
      <c r="L1304" s="501">
        <v>194.05</v>
      </c>
      <c r="M1304" s="502">
        <v>172.34</v>
      </c>
      <c r="N1304" s="500">
        <v>18.93</v>
      </c>
      <c r="O1304" s="501">
        <v>16.62</v>
      </c>
      <c r="P1304" s="501">
        <v>14.89</v>
      </c>
      <c r="Q1304" s="501">
        <v>15.52</v>
      </c>
      <c r="R1304" s="502">
        <v>13.79</v>
      </c>
      <c r="S1304" s="883"/>
      <c r="T1304" s="13"/>
    </row>
    <row r="1305" spans="2:20" s="19" customFormat="1" x14ac:dyDescent="0.2">
      <c r="S1305" s="883"/>
      <c r="T1305" s="13"/>
    </row>
    <row r="1306" spans="2:20" s="19" customFormat="1" x14ac:dyDescent="0.2">
      <c r="S1306" s="883"/>
      <c r="T1306" s="13"/>
    </row>
    <row r="1307" spans="2:20" s="19" customFormat="1" x14ac:dyDescent="0.2">
      <c r="S1307" s="883"/>
      <c r="T1307" s="13"/>
    </row>
    <row r="1308" spans="2:20" s="19" customFormat="1" ht="16" thickBot="1" x14ac:dyDescent="0.25">
      <c r="S1308" s="883"/>
      <c r="T1308" s="13"/>
    </row>
    <row r="1309" spans="2:20" s="19" customFormat="1" ht="15.75" customHeight="1" thickBot="1" x14ac:dyDescent="0.25">
      <c r="B1309" s="564" t="s">
        <v>61</v>
      </c>
      <c r="C1309" s="565" t="s">
        <v>31</v>
      </c>
      <c r="D1309" s="2975" t="s">
        <v>450</v>
      </c>
      <c r="E1309" s="2976"/>
      <c r="F1309" s="2976"/>
      <c r="G1309" s="2976"/>
      <c r="H1309" s="2977"/>
      <c r="I1309" s="2975" t="s">
        <v>451</v>
      </c>
      <c r="J1309" s="2976"/>
      <c r="K1309" s="2976"/>
      <c r="L1309" s="2976"/>
      <c r="M1309" s="2977"/>
      <c r="N1309" s="2975" t="s">
        <v>341</v>
      </c>
      <c r="O1309" s="2976"/>
      <c r="P1309" s="2976"/>
      <c r="Q1309" s="2976"/>
      <c r="R1309" s="2977"/>
      <c r="S1309" s="883"/>
      <c r="T1309" s="13"/>
    </row>
    <row r="1310" spans="2:20" s="19" customFormat="1" ht="14.25" customHeight="1" x14ac:dyDescent="0.2">
      <c r="B1310" s="566"/>
      <c r="C1310" s="567"/>
      <c r="D1310" s="511" t="s">
        <v>1713</v>
      </c>
      <c r="E1310" s="512" t="s">
        <v>1910</v>
      </c>
      <c r="F1310" s="512" t="s">
        <v>1999</v>
      </c>
      <c r="G1310" s="512" t="s">
        <v>2621</v>
      </c>
      <c r="H1310" s="513" t="str">
        <f>I673</f>
        <v>Jun 15</v>
      </c>
      <c r="I1310" s="511" t="s">
        <v>1713</v>
      </c>
      <c r="J1310" s="512" t="s">
        <v>1910</v>
      </c>
      <c r="K1310" s="512" t="s">
        <v>1999</v>
      </c>
      <c r="L1310" s="512" t="s">
        <v>2621</v>
      </c>
      <c r="M1310" s="513" t="str">
        <f>I673</f>
        <v>Jun 15</v>
      </c>
      <c r="N1310" s="511" t="s">
        <v>1713</v>
      </c>
      <c r="O1310" s="512" t="s">
        <v>1910</v>
      </c>
      <c r="P1310" s="512" t="s">
        <v>1999</v>
      </c>
      <c r="Q1310" s="512" t="s">
        <v>2621</v>
      </c>
      <c r="R1310" s="513" t="str">
        <f>I673</f>
        <v>Jun 15</v>
      </c>
      <c r="S1310" s="883"/>
      <c r="T1310" s="13"/>
    </row>
    <row r="1311" spans="2:20" s="19" customFormat="1" x14ac:dyDescent="0.2">
      <c r="B1311" s="568" t="s">
        <v>58</v>
      </c>
      <c r="C1311" s="571" t="s">
        <v>325</v>
      </c>
      <c r="D1311" s="483">
        <v>29.44</v>
      </c>
      <c r="E1311" s="484">
        <v>30.9</v>
      </c>
      <c r="F1311" s="485">
        <v>31.8</v>
      </c>
      <c r="G1311" s="485">
        <v>25.75</v>
      </c>
      <c r="H1311" s="486">
        <v>26.81</v>
      </c>
      <c r="I1311" s="483">
        <v>29.44</v>
      </c>
      <c r="J1311" s="484">
        <v>30.9</v>
      </c>
      <c r="K1311" s="485">
        <v>31.8</v>
      </c>
      <c r="L1311" s="485">
        <v>25.75</v>
      </c>
      <c r="M1311" s="486">
        <v>26.81</v>
      </c>
      <c r="N1311" s="483">
        <v>2.36</v>
      </c>
      <c r="O1311" s="485">
        <v>2.4700000000000002</v>
      </c>
      <c r="P1311" s="485">
        <v>2.54</v>
      </c>
      <c r="Q1311" s="485">
        <v>2.06</v>
      </c>
      <c r="R1311" s="486">
        <v>2.15</v>
      </c>
      <c r="S1311" s="883"/>
      <c r="T1311" s="13"/>
    </row>
    <row r="1312" spans="2:20" s="19" customFormat="1" x14ac:dyDescent="0.2">
      <c r="B1312" s="568" t="s">
        <v>129</v>
      </c>
      <c r="C1312" s="571" t="s">
        <v>325</v>
      </c>
      <c r="D1312" s="483">
        <v>676</v>
      </c>
      <c r="E1312" s="484">
        <v>690.87</v>
      </c>
      <c r="F1312" s="485">
        <v>720.71</v>
      </c>
      <c r="G1312" s="485">
        <v>695.25</v>
      </c>
      <c r="H1312" s="486">
        <v>777.56</v>
      </c>
      <c r="I1312" s="483">
        <v>676</v>
      </c>
      <c r="J1312" s="484">
        <v>690.87</v>
      </c>
      <c r="K1312" s="485">
        <v>720.71</v>
      </c>
      <c r="L1312" s="485">
        <v>695.25</v>
      </c>
      <c r="M1312" s="486">
        <v>777.56</v>
      </c>
      <c r="N1312" s="483">
        <v>54</v>
      </c>
      <c r="O1312" s="485">
        <v>55.27</v>
      </c>
      <c r="P1312" s="485">
        <v>57.66</v>
      </c>
      <c r="Q1312" s="485">
        <v>55.62</v>
      </c>
      <c r="R1312" s="486">
        <v>62.2</v>
      </c>
      <c r="S1312" s="883"/>
      <c r="T1312" s="13"/>
    </row>
    <row r="1313" spans="2:20" s="19" customFormat="1" x14ac:dyDescent="0.2">
      <c r="B1313" s="568" t="s">
        <v>462</v>
      </c>
      <c r="C1313" s="571" t="s">
        <v>1586</v>
      </c>
      <c r="D1313" s="483">
        <v>0.06</v>
      </c>
      <c r="E1313" s="484" t="s">
        <v>112</v>
      </c>
      <c r="F1313" s="485">
        <v>0.08</v>
      </c>
      <c r="G1313" s="485">
        <v>0</v>
      </c>
      <c r="H1313" s="486">
        <v>0</v>
      </c>
      <c r="I1313" s="483">
        <v>0.06</v>
      </c>
      <c r="J1313" s="484" t="s">
        <v>112</v>
      </c>
      <c r="K1313" s="485">
        <v>0.08</v>
      </c>
      <c r="L1313" s="485">
        <v>0</v>
      </c>
      <c r="M1313" s="486">
        <v>0</v>
      </c>
      <c r="N1313" s="483">
        <v>0.01</v>
      </c>
      <c r="O1313" s="485" t="s">
        <v>112</v>
      </c>
      <c r="P1313" s="485">
        <v>0.01</v>
      </c>
      <c r="Q1313" s="485">
        <v>0</v>
      </c>
      <c r="R1313" s="486">
        <v>0</v>
      </c>
      <c r="S1313" s="883"/>
      <c r="T1313" s="13"/>
    </row>
    <row r="1314" spans="2:20" s="19" customFormat="1" x14ac:dyDescent="0.2">
      <c r="B1314" s="514" t="s">
        <v>459</v>
      </c>
      <c r="C1314" s="571" t="s">
        <v>325</v>
      </c>
      <c r="D1314" s="483">
        <v>3.82</v>
      </c>
      <c r="E1314" s="484">
        <v>2.71</v>
      </c>
      <c r="F1314" s="485">
        <v>2.72</v>
      </c>
      <c r="G1314" s="485">
        <v>4.1900000000000004</v>
      </c>
      <c r="H1314" s="486">
        <v>4.53</v>
      </c>
      <c r="I1314" s="483">
        <v>3.82</v>
      </c>
      <c r="J1314" s="484">
        <v>2.71</v>
      </c>
      <c r="K1314" s="485">
        <v>2.72</v>
      </c>
      <c r="L1314" s="485">
        <v>4.1900000000000004</v>
      </c>
      <c r="M1314" s="486">
        <v>4.53</v>
      </c>
      <c r="N1314" s="483">
        <v>0.31</v>
      </c>
      <c r="O1314" s="485">
        <v>0.22</v>
      </c>
      <c r="P1314" s="485">
        <v>0.22</v>
      </c>
      <c r="Q1314" s="485">
        <v>0.34</v>
      </c>
      <c r="R1314" s="486">
        <v>0.36</v>
      </c>
      <c r="S1314" s="883"/>
      <c r="T1314" s="13"/>
    </row>
    <row r="1315" spans="2:20" s="19" customFormat="1" x14ac:dyDescent="0.2">
      <c r="B1315" s="568" t="s">
        <v>1587</v>
      </c>
      <c r="C1315" s="571" t="s">
        <v>325</v>
      </c>
      <c r="D1315" s="189">
        <v>34.159999999999997</v>
      </c>
      <c r="E1315" s="98" t="s">
        <v>112</v>
      </c>
      <c r="F1315" s="98">
        <v>156.63</v>
      </c>
      <c r="G1315" s="98">
        <v>175.01</v>
      </c>
      <c r="H1315" s="486">
        <v>172.89</v>
      </c>
      <c r="I1315" s="189">
        <v>34.15</v>
      </c>
      <c r="J1315" s="98" t="s">
        <v>112</v>
      </c>
      <c r="K1315" s="98">
        <v>2.64</v>
      </c>
      <c r="L1315" s="98">
        <v>2.73</v>
      </c>
      <c r="M1315" s="486">
        <v>0.98</v>
      </c>
      <c r="N1315" s="189">
        <v>1E-3</v>
      </c>
      <c r="O1315" s="98" t="s">
        <v>112</v>
      </c>
      <c r="P1315" s="98">
        <v>0.21</v>
      </c>
      <c r="Q1315" s="98">
        <v>0.22</v>
      </c>
      <c r="R1315" s="486">
        <v>0.08</v>
      </c>
      <c r="S1315" s="883"/>
      <c r="T1315" s="13"/>
    </row>
    <row r="1316" spans="2:20" s="19" customFormat="1" x14ac:dyDescent="0.2">
      <c r="B1316" s="568" t="s">
        <v>1588</v>
      </c>
      <c r="C1316" s="571"/>
      <c r="D1316" s="189">
        <v>81.14</v>
      </c>
      <c r="E1316" s="98" t="s">
        <v>112</v>
      </c>
      <c r="F1316" s="98" t="s">
        <v>112</v>
      </c>
      <c r="G1316" s="98" t="s">
        <v>112</v>
      </c>
      <c r="H1316" s="486" t="s">
        <v>112</v>
      </c>
      <c r="I1316" s="189">
        <v>1.29</v>
      </c>
      <c r="J1316" s="98" t="s">
        <v>112</v>
      </c>
      <c r="K1316" s="98" t="s">
        <v>112</v>
      </c>
      <c r="L1316" s="98" t="s">
        <v>112</v>
      </c>
      <c r="M1316" s="486" t="s">
        <v>112</v>
      </c>
      <c r="N1316" s="189">
        <v>0.1</v>
      </c>
      <c r="O1316" s="98" t="s">
        <v>112</v>
      </c>
      <c r="P1316" s="98" t="s">
        <v>112</v>
      </c>
      <c r="Q1316" s="98" t="s">
        <v>112</v>
      </c>
      <c r="R1316" s="486" t="s">
        <v>112</v>
      </c>
      <c r="S1316" s="883"/>
      <c r="T1316" s="13"/>
    </row>
    <row r="1317" spans="2:20" s="19" customFormat="1" x14ac:dyDescent="0.2">
      <c r="B1317" s="568" t="s">
        <v>79</v>
      </c>
      <c r="C1317" s="571" t="s">
        <v>325</v>
      </c>
      <c r="D1317" s="483">
        <v>1378.83</v>
      </c>
      <c r="E1317" s="484">
        <v>1219.8399999999999</v>
      </c>
      <c r="F1317" s="484">
        <v>1307.33</v>
      </c>
      <c r="G1317" s="484">
        <v>1417.01</v>
      </c>
      <c r="H1317" s="486">
        <v>1443.88</v>
      </c>
      <c r="I1317" s="483">
        <v>8.8699999999999992</v>
      </c>
      <c r="J1317" s="484">
        <v>7.6</v>
      </c>
      <c r="K1317" s="484">
        <v>9.41</v>
      </c>
      <c r="L1317" s="484">
        <v>9.5500000000000007</v>
      </c>
      <c r="M1317" s="486">
        <v>12.48</v>
      </c>
      <c r="N1317" s="483">
        <v>0.71</v>
      </c>
      <c r="O1317" s="484">
        <v>6.61</v>
      </c>
      <c r="P1317" s="484">
        <v>0.75</v>
      </c>
      <c r="Q1317" s="484">
        <v>0.76</v>
      </c>
      <c r="R1317" s="486">
        <v>1</v>
      </c>
      <c r="S1317" s="883"/>
      <c r="T1317" s="13"/>
    </row>
    <row r="1318" spans="2:20" s="19" customFormat="1" x14ac:dyDescent="0.2">
      <c r="B1318" s="568" t="s">
        <v>460</v>
      </c>
      <c r="C1318" s="571" t="s">
        <v>325</v>
      </c>
      <c r="D1318" s="487" t="s">
        <v>112</v>
      </c>
      <c r="E1318" s="484" t="s">
        <v>112</v>
      </c>
      <c r="F1318" s="484" t="s">
        <v>112</v>
      </c>
      <c r="G1318" s="484" t="s">
        <v>2622</v>
      </c>
      <c r="H1318" s="486" t="s">
        <v>2623</v>
      </c>
      <c r="I1318" s="483" t="s">
        <v>112</v>
      </c>
      <c r="J1318" s="484" t="s">
        <v>112</v>
      </c>
      <c r="K1318" s="484" t="s">
        <v>1642</v>
      </c>
      <c r="L1318" s="484" t="s">
        <v>1642</v>
      </c>
      <c r="M1318" s="486" t="s">
        <v>2622</v>
      </c>
      <c r="N1318" s="483" t="s">
        <v>112</v>
      </c>
      <c r="O1318" s="484" t="s">
        <v>112</v>
      </c>
      <c r="P1318" s="484" t="s">
        <v>112</v>
      </c>
      <c r="Q1318" s="484" t="s">
        <v>1642</v>
      </c>
      <c r="R1318" s="486" t="s">
        <v>2934</v>
      </c>
      <c r="S1318" s="883"/>
      <c r="T1318" s="13"/>
    </row>
    <row r="1319" spans="2:20" s="19" customFormat="1" x14ac:dyDescent="0.2">
      <c r="B1319" s="568" t="s">
        <v>1578</v>
      </c>
      <c r="C1319" s="571" t="s">
        <v>325</v>
      </c>
      <c r="D1319" s="189">
        <v>18.72</v>
      </c>
      <c r="E1319" s="98" t="s">
        <v>112</v>
      </c>
      <c r="F1319" s="98">
        <v>22.32</v>
      </c>
      <c r="G1319" s="98">
        <v>22.81</v>
      </c>
      <c r="H1319" s="486">
        <v>0.77</v>
      </c>
      <c r="I1319" s="189">
        <v>0.28999999999999998</v>
      </c>
      <c r="J1319" s="98" t="s">
        <v>112</v>
      </c>
      <c r="K1319" s="98">
        <v>0.25</v>
      </c>
      <c r="L1319" s="98">
        <v>0.36</v>
      </c>
      <c r="M1319" s="486">
        <v>0.06</v>
      </c>
      <c r="N1319" s="189">
        <v>0.02</v>
      </c>
      <c r="O1319" s="98" t="s">
        <v>112</v>
      </c>
      <c r="P1319" s="98">
        <v>0.02</v>
      </c>
      <c r="Q1319" s="98">
        <v>0.03</v>
      </c>
      <c r="R1319" s="486">
        <v>5.0000000000000001E-3</v>
      </c>
      <c r="S1319" s="883"/>
      <c r="T1319" s="13"/>
    </row>
    <row r="1320" spans="2:20" s="19" customFormat="1" x14ac:dyDescent="0.2">
      <c r="B1320" s="568" t="s">
        <v>1589</v>
      </c>
      <c r="C1320" s="571" t="s">
        <v>325</v>
      </c>
      <c r="D1320" s="189">
        <v>0.18</v>
      </c>
      <c r="E1320" s="98" t="s">
        <v>112</v>
      </c>
      <c r="F1320" s="98">
        <v>0.28000000000000003</v>
      </c>
      <c r="G1320" s="98">
        <v>0.25</v>
      </c>
      <c r="H1320" s="486">
        <v>0.32</v>
      </c>
      <c r="I1320" s="189">
        <v>0.18</v>
      </c>
      <c r="J1320" s="98" t="s">
        <v>112</v>
      </c>
      <c r="K1320" s="98">
        <v>0</v>
      </c>
      <c r="L1320" s="98">
        <v>0</v>
      </c>
      <c r="M1320" s="486">
        <v>0</v>
      </c>
      <c r="N1320" s="189">
        <v>0</v>
      </c>
      <c r="O1320" s="98" t="s">
        <v>112</v>
      </c>
      <c r="P1320" s="98">
        <v>0</v>
      </c>
      <c r="Q1320" s="98">
        <v>0</v>
      </c>
      <c r="R1320" s="486">
        <v>0</v>
      </c>
      <c r="S1320" s="883"/>
      <c r="T1320" s="13"/>
    </row>
    <row r="1321" spans="2:20" s="19" customFormat="1" x14ac:dyDescent="0.2">
      <c r="B1321" s="568" t="s">
        <v>1590</v>
      </c>
      <c r="C1321" s="571" t="s">
        <v>325</v>
      </c>
      <c r="D1321" s="189">
        <v>1.19</v>
      </c>
      <c r="E1321" s="98" t="s">
        <v>112</v>
      </c>
      <c r="F1321" s="98">
        <v>2.4700000000000002</v>
      </c>
      <c r="G1321" s="98">
        <v>3.86</v>
      </c>
      <c r="H1321" s="486">
        <v>6.02</v>
      </c>
      <c r="I1321" s="189">
        <v>0.01</v>
      </c>
      <c r="J1321" s="98" t="s">
        <v>112</v>
      </c>
      <c r="K1321" s="98">
        <v>3.0000000000000001E-3</v>
      </c>
      <c r="L1321" s="98">
        <v>1.9E-2</v>
      </c>
      <c r="M1321" s="486">
        <v>0.02</v>
      </c>
      <c r="N1321" s="189">
        <v>1E-3</v>
      </c>
      <c r="O1321" s="98" t="s">
        <v>112</v>
      </c>
      <c r="P1321" s="98">
        <v>1E-3</v>
      </c>
      <c r="Q1321" s="98">
        <v>1E-3</v>
      </c>
      <c r="R1321" s="486">
        <v>1E-3</v>
      </c>
      <c r="S1321" s="883"/>
      <c r="T1321" s="13"/>
    </row>
    <row r="1322" spans="2:20" s="19" customFormat="1" x14ac:dyDescent="0.2">
      <c r="B1322" s="568" t="s">
        <v>1591</v>
      </c>
      <c r="C1322" s="571" t="s">
        <v>325</v>
      </c>
      <c r="D1322" s="189">
        <v>1.26</v>
      </c>
      <c r="E1322" s="98" t="s">
        <v>112</v>
      </c>
      <c r="F1322" s="98">
        <v>1.19</v>
      </c>
      <c r="G1322" s="98">
        <v>0.52</v>
      </c>
      <c r="H1322" s="486">
        <v>0.53</v>
      </c>
      <c r="I1322" s="189">
        <v>1.1499999999999999</v>
      </c>
      <c r="J1322" s="98" t="s">
        <v>112</v>
      </c>
      <c r="K1322" s="98" t="s">
        <v>112</v>
      </c>
      <c r="L1322" s="98">
        <v>0.47</v>
      </c>
      <c r="M1322" s="486">
        <v>0.47</v>
      </c>
      <c r="N1322" s="189">
        <v>0.09</v>
      </c>
      <c r="O1322" s="98" t="s">
        <v>112</v>
      </c>
      <c r="P1322" s="98" t="s">
        <v>112</v>
      </c>
      <c r="Q1322" s="98">
        <v>0.04</v>
      </c>
      <c r="R1322" s="486">
        <v>0.04</v>
      </c>
      <c r="S1322" s="883"/>
      <c r="T1322" s="13"/>
    </row>
    <row r="1323" spans="2:20" s="19" customFormat="1" x14ac:dyDescent="0.2">
      <c r="B1323" s="568" t="s">
        <v>453</v>
      </c>
      <c r="C1323" s="571" t="s">
        <v>325</v>
      </c>
      <c r="D1323" s="483">
        <v>0.24</v>
      </c>
      <c r="E1323" s="484" t="s">
        <v>112</v>
      </c>
      <c r="F1323" s="485">
        <v>0.19</v>
      </c>
      <c r="G1323" s="485">
        <v>0.71</v>
      </c>
      <c r="H1323" s="486" t="s">
        <v>112</v>
      </c>
      <c r="I1323" s="483">
        <v>0.22</v>
      </c>
      <c r="J1323" s="484" t="s">
        <v>112</v>
      </c>
      <c r="K1323" s="485">
        <v>1.1299999999999999</v>
      </c>
      <c r="L1323" s="485">
        <v>0.63</v>
      </c>
      <c r="M1323" s="486" t="s">
        <v>112</v>
      </c>
      <c r="N1323" s="483">
        <v>0.02</v>
      </c>
      <c r="O1323" s="485" t="s">
        <v>112</v>
      </c>
      <c r="P1323" s="485">
        <v>0.09</v>
      </c>
      <c r="Q1323" s="485">
        <v>0.05</v>
      </c>
      <c r="R1323" s="486" t="s">
        <v>112</v>
      </c>
      <c r="S1323" s="883"/>
      <c r="T1323" s="13"/>
    </row>
    <row r="1324" spans="2:20" s="19" customFormat="1" ht="22.5" customHeight="1" x14ac:dyDescent="0.2">
      <c r="B1324" s="514" t="s">
        <v>506</v>
      </c>
      <c r="C1324" s="571" t="s">
        <v>325</v>
      </c>
      <c r="D1324" s="483">
        <v>0.36</v>
      </c>
      <c r="E1324" s="484" t="s">
        <v>112</v>
      </c>
      <c r="F1324" s="484">
        <v>0.44</v>
      </c>
      <c r="G1324" s="484">
        <v>0.54</v>
      </c>
      <c r="H1324" s="486">
        <v>0.68</v>
      </c>
      <c r="I1324" s="483">
        <v>0.36</v>
      </c>
      <c r="J1324" s="484" t="s">
        <v>112</v>
      </c>
      <c r="K1324" s="484">
        <v>0.17</v>
      </c>
      <c r="L1324" s="484">
        <v>0.54</v>
      </c>
      <c r="M1324" s="486">
        <v>0.68</v>
      </c>
      <c r="N1324" s="483">
        <v>0.04</v>
      </c>
      <c r="O1324" s="484" t="s">
        <v>112</v>
      </c>
      <c r="P1324" s="484">
        <v>0.01</v>
      </c>
      <c r="Q1324" s="484">
        <v>0.04</v>
      </c>
      <c r="R1324" s="486">
        <v>0.06</v>
      </c>
      <c r="S1324" s="883"/>
      <c r="T1324" s="13"/>
    </row>
    <row r="1325" spans="2:20" s="19" customFormat="1" ht="22.5" customHeight="1" x14ac:dyDescent="0.2">
      <c r="B1325" s="514" t="s">
        <v>1592</v>
      </c>
      <c r="C1325" s="571" t="s">
        <v>325</v>
      </c>
      <c r="D1325" s="189">
        <v>23.6</v>
      </c>
      <c r="E1325" s="98">
        <v>29.59</v>
      </c>
      <c r="F1325" s="98">
        <v>36.39</v>
      </c>
      <c r="G1325" s="98" t="s">
        <v>2622</v>
      </c>
      <c r="H1325" s="486">
        <v>41.11</v>
      </c>
      <c r="I1325" s="189" t="s">
        <v>112</v>
      </c>
      <c r="J1325" s="98" t="s">
        <v>112</v>
      </c>
      <c r="K1325" s="98">
        <v>0.44</v>
      </c>
      <c r="L1325" s="98" t="s">
        <v>1642</v>
      </c>
      <c r="M1325" s="486" t="s">
        <v>2622</v>
      </c>
      <c r="N1325" s="189">
        <v>1E-3</v>
      </c>
      <c r="O1325" s="98">
        <v>1E-4</v>
      </c>
      <c r="P1325" s="98">
        <v>0.05</v>
      </c>
      <c r="Q1325" s="98">
        <v>1E-3</v>
      </c>
      <c r="R1325" s="486">
        <v>1E-3</v>
      </c>
      <c r="S1325" s="883"/>
      <c r="T1325" s="13"/>
    </row>
    <row r="1326" spans="2:20" s="19" customFormat="1" ht="27.75" customHeight="1" x14ac:dyDescent="0.2">
      <c r="B1326" s="514" t="s">
        <v>696</v>
      </c>
      <c r="C1326" s="571" t="s">
        <v>325</v>
      </c>
      <c r="D1326" s="483">
        <v>0.74</v>
      </c>
      <c r="E1326" s="484" t="s">
        <v>112</v>
      </c>
      <c r="F1326" s="484">
        <v>0.88</v>
      </c>
      <c r="G1326" s="484">
        <v>1.06</v>
      </c>
      <c r="H1326" s="486">
        <v>1.59</v>
      </c>
      <c r="I1326" s="483">
        <v>0.03</v>
      </c>
      <c r="J1326" s="484" t="s">
        <v>112</v>
      </c>
      <c r="K1326" s="484" t="s">
        <v>112</v>
      </c>
      <c r="L1326" s="484">
        <v>7.0000000000000007E-2</v>
      </c>
      <c r="M1326" s="486">
        <v>0.26</v>
      </c>
      <c r="N1326" s="483">
        <v>3.0000000000000001E-3</v>
      </c>
      <c r="O1326" s="484" t="s">
        <v>112</v>
      </c>
      <c r="P1326" s="484">
        <v>1E-3</v>
      </c>
      <c r="Q1326" s="484">
        <v>5.0000000000000001E-3</v>
      </c>
      <c r="R1326" s="486">
        <v>0.02</v>
      </c>
      <c r="S1326" s="883"/>
      <c r="T1326" s="13"/>
    </row>
    <row r="1327" spans="2:20" s="19" customFormat="1" x14ac:dyDescent="0.2">
      <c r="B1327" s="569" t="s">
        <v>72</v>
      </c>
      <c r="C1327" s="572" t="s">
        <v>464</v>
      </c>
      <c r="D1327" s="488">
        <v>206.81</v>
      </c>
      <c r="E1327" s="489">
        <v>206.12</v>
      </c>
      <c r="F1327" s="490">
        <v>207.99</v>
      </c>
      <c r="G1327" s="490">
        <v>207.64</v>
      </c>
      <c r="H1327" s="490">
        <v>216.95</v>
      </c>
      <c r="I1327" s="488">
        <v>2.62</v>
      </c>
      <c r="J1327" s="489">
        <v>2.4700000000000002</v>
      </c>
      <c r="K1327" s="490">
        <v>0.11</v>
      </c>
      <c r="L1327" s="490">
        <v>1.38</v>
      </c>
      <c r="M1327" s="490">
        <v>1.76</v>
      </c>
      <c r="N1327" s="488">
        <v>0.21</v>
      </c>
      <c r="O1327" s="490">
        <v>0.2</v>
      </c>
      <c r="P1327" s="490">
        <v>8.9999999999999993E-3</v>
      </c>
      <c r="Q1327" s="490">
        <v>0.11</v>
      </c>
      <c r="R1327" s="486">
        <v>0.14000000000000001</v>
      </c>
      <c r="S1327" s="883"/>
      <c r="T1327" s="13"/>
    </row>
    <row r="1328" spans="2:20" s="19" customFormat="1" x14ac:dyDescent="0.2">
      <c r="B1328" s="569" t="s">
        <v>1593</v>
      </c>
      <c r="C1328" s="572" t="s">
        <v>325</v>
      </c>
      <c r="D1328" s="189">
        <v>0.13</v>
      </c>
      <c r="E1328" s="98" t="s">
        <v>112</v>
      </c>
      <c r="F1328" s="98">
        <v>0.16</v>
      </c>
      <c r="G1328" s="98">
        <v>0.21</v>
      </c>
      <c r="H1328" s="491">
        <v>0.12</v>
      </c>
      <c r="I1328" s="189">
        <v>0.13</v>
      </c>
      <c r="J1328" s="98" t="s">
        <v>112</v>
      </c>
      <c r="K1328" s="98">
        <v>2.0099999999999998</v>
      </c>
      <c r="L1328" s="98">
        <v>0.21</v>
      </c>
      <c r="M1328" s="491">
        <v>0.12</v>
      </c>
      <c r="N1328" s="189">
        <v>0.01</v>
      </c>
      <c r="O1328" s="98" t="s">
        <v>112</v>
      </c>
      <c r="P1328" s="98">
        <v>0.16</v>
      </c>
      <c r="Q1328" s="98">
        <v>0.02</v>
      </c>
      <c r="R1328" s="486">
        <v>0.01</v>
      </c>
      <c r="S1328" s="883"/>
      <c r="T1328" s="13"/>
    </row>
    <row r="1329" spans="2:20" s="19" customFormat="1" x14ac:dyDescent="0.2">
      <c r="B1329" s="569" t="s">
        <v>1594</v>
      </c>
      <c r="C1329" s="572" t="s">
        <v>325</v>
      </c>
      <c r="D1329" s="189">
        <v>3.54</v>
      </c>
      <c r="E1329" s="98" t="s">
        <v>112</v>
      </c>
      <c r="F1329" s="98">
        <v>5.31</v>
      </c>
      <c r="G1329" s="98">
        <v>6.37</v>
      </c>
      <c r="H1329" s="491">
        <v>7.96</v>
      </c>
      <c r="I1329" s="189">
        <v>8.0000000000000004E-4</v>
      </c>
      <c r="J1329" s="98" t="s">
        <v>112</v>
      </c>
      <c r="K1329" s="98">
        <v>0.16</v>
      </c>
      <c r="L1329" s="98">
        <v>2E-3</v>
      </c>
      <c r="M1329" s="491">
        <v>1E-3</v>
      </c>
      <c r="N1329" s="189">
        <v>2.5000000000000001E-4</v>
      </c>
      <c r="O1329" s="98" t="s">
        <v>112</v>
      </c>
      <c r="P1329" s="98">
        <v>0.01</v>
      </c>
      <c r="Q1329" s="98">
        <v>2.0000000000000001E-4</v>
      </c>
      <c r="R1329" s="486">
        <v>2.9999999999999997E-4</v>
      </c>
      <c r="S1329" s="883"/>
      <c r="T1329" s="13"/>
    </row>
    <row r="1330" spans="2:20" s="19" customFormat="1" x14ac:dyDescent="0.2">
      <c r="B1330" s="569" t="s">
        <v>1581</v>
      </c>
      <c r="C1330" s="572" t="s">
        <v>325</v>
      </c>
      <c r="D1330" s="189">
        <v>0.21</v>
      </c>
      <c r="E1330" s="98" t="s">
        <v>112</v>
      </c>
      <c r="F1330" s="98">
        <v>0.17</v>
      </c>
      <c r="G1330" s="98">
        <v>0.16</v>
      </c>
      <c r="H1330" s="491">
        <v>0.26</v>
      </c>
      <c r="I1330" s="189">
        <v>0.21</v>
      </c>
      <c r="J1330" s="98" t="s">
        <v>112</v>
      </c>
      <c r="K1330" s="98">
        <v>5.9999999999999995E-4</v>
      </c>
      <c r="L1330" s="98">
        <v>0.16</v>
      </c>
      <c r="M1330" s="491">
        <v>0.26</v>
      </c>
      <c r="N1330" s="189">
        <v>0.02</v>
      </c>
      <c r="O1330" s="98" t="s">
        <v>112</v>
      </c>
      <c r="P1330" s="98">
        <v>2.5000000000000001E-4</v>
      </c>
      <c r="Q1330" s="98">
        <v>0.01</v>
      </c>
      <c r="R1330" s="486">
        <v>0.02</v>
      </c>
      <c r="S1330" s="883"/>
      <c r="T1330" s="13"/>
    </row>
    <row r="1331" spans="2:20" s="19" customFormat="1" x14ac:dyDescent="0.2">
      <c r="B1331" s="569" t="s">
        <v>1595</v>
      </c>
      <c r="C1331" s="572" t="s">
        <v>325</v>
      </c>
      <c r="D1331" s="189">
        <v>0.5</v>
      </c>
      <c r="E1331" s="98" t="s">
        <v>112</v>
      </c>
      <c r="F1331" s="98">
        <v>0.65</v>
      </c>
      <c r="G1331" s="98">
        <v>1.1000000000000001</v>
      </c>
      <c r="H1331" s="491">
        <v>0.62</v>
      </c>
      <c r="I1331" s="189">
        <v>0.5</v>
      </c>
      <c r="J1331" s="98" t="s">
        <v>112</v>
      </c>
      <c r="K1331" s="98">
        <v>0.17</v>
      </c>
      <c r="L1331" s="98">
        <v>1.1000000000000001</v>
      </c>
      <c r="M1331" s="491">
        <v>0.62</v>
      </c>
      <c r="N1331" s="189">
        <v>0.04</v>
      </c>
      <c r="O1331" s="98" t="s">
        <v>112</v>
      </c>
      <c r="P1331" s="98">
        <v>0.02</v>
      </c>
      <c r="Q1331" s="98">
        <v>0.09</v>
      </c>
      <c r="R1331" s="486">
        <v>0.05</v>
      </c>
      <c r="S1331" s="883"/>
      <c r="T1331" s="13"/>
    </row>
    <row r="1332" spans="2:20" s="19" customFormat="1" x14ac:dyDescent="0.2">
      <c r="B1332" s="569" t="s">
        <v>1596</v>
      </c>
      <c r="C1332" s="572" t="s">
        <v>325</v>
      </c>
      <c r="D1332" s="189">
        <v>39.74</v>
      </c>
      <c r="E1332" s="98" t="s">
        <v>112</v>
      </c>
      <c r="F1332" s="98">
        <v>44.46</v>
      </c>
      <c r="G1332" s="98">
        <v>47.6</v>
      </c>
      <c r="H1332" s="491">
        <v>51.37</v>
      </c>
      <c r="I1332" s="189">
        <v>39.74</v>
      </c>
      <c r="J1332" s="98" t="s">
        <v>112</v>
      </c>
      <c r="K1332" s="98">
        <v>0.65</v>
      </c>
      <c r="L1332" s="98">
        <v>47.6</v>
      </c>
      <c r="M1332" s="491">
        <v>51.37</v>
      </c>
      <c r="N1332" s="189">
        <v>3.18</v>
      </c>
      <c r="O1332" s="98" t="s">
        <v>112</v>
      </c>
      <c r="P1332" s="98">
        <v>0.05</v>
      </c>
      <c r="Q1332" s="98">
        <v>3.81</v>
      </c>
      <c r="R1332" s="486">
        <v>4.1100000000000003</v>
      </c>
      <c r="S1332" s="883"/>
      <c r="T1332" s="13"/>
    </row>
    <row r="1333" spans="2:20" s="19" customFormat="1" x14ac:dyDescent="0.2">
      <c r="B1333" s="568" t="s">
        <v>454</v>
      </c>
      <c r="C1333" s="571" t="s">
        <v>325</v>
      </c>
      <c r="D1333" s="483">
        <v>66.64</v>
      </c>
      <c r="E1333" s="484">
        <v>10.130000000000001</v>
      </c>
      <c r="F1333" s="485">
        <v>11.43</v>
      </c>
      <c r="G1333" s="485">
        <v>18.7</v>
      </c>
      <c r="H1333" s="486">
        <v>12.1</v>
      </c>
      <c r="I1333" s="483">
        <v>60.47</v>
      </c>
      <c r="J1333" s="484">
        <v>10.130000000000001</v>
      </c>
      <c r="K1333" s="485">
        <v>44.46</v>
      </c>
      <c r="L1333" s="485">
        <v>18.7</v>
      </c>
      <c r="M1333" s="486">
        <v>12.1</v>
      </c>
      <c r="N1333" s="483">
        <v>4.84</v>
      </c>
      <c r="O1333" s="485">
        <v>0.81</v>
      </c>
      <c r="P1333" s="485">
        <v>3.56</v>
      </c>
      <c r="Q1333" s="485">
        <v>1.5</v>
      </c>
      <c r="R1333" s="486">
        <v>0.97</v>
      </c>
      <c r="S1333" s="883"/>
      <c r="T1333" s="13"/>
    </row>
    <row r="1334" spans="2:20" s="19" customFormat="1" x14ac:dyDescent="0.2">
      <c r="B1334" s="568" t="s">
        <v>1597</v>
      </c>
      <c r="C1334" s="571" t="s">
        <v>325</v>
      </c>
      <c r="D1334" s="483">
        <v>1.43</v>
      </c>
      <c r="E1334" s="484" t="s">
        <v>112</v>
      </c>
      <c r="F1334" s="485">
        <v>3.02</v>
      </c>
      <c r="G1334" s="485">
        <v>2.46</v>
      </c>
      <c r="H1334" s="486">
        <v>0.01</v>
      </c>
      <c r="I1334" s="483">
        <v>1.43</v>
      </c>
      <c r="J1334" s="484" t="s">
        <v>112</v>
      </c>
      <c r="K1334" s="485">
        <v>11.43</v>
      </c>
      <c r="L1334" s="485">
        <v>2.46</v>
      </c>
      <c r="M1334" s="486">
        <v>0.01</v>
      </c>
      <c r="N1334" s="483">
        <v>0.11</v>
      </c>
      <c r="O1334" s="485" t="s">
        <v>112</v>
      </c>
      <c r="P1334" s="485">
        <v>0.91</v>
      </c>
      <c r="Q1334" s="485">
        <v>0.2</v>
      </c>
      <c r="R1334" s="486">
        <v>0</v>
      </c>
      <c r="S1334" s="883"/>
      <c r="T1334" s="13"/>
    </row>
    <row r="1335" spans="2:20" s="19" customFormat="1" x14ac:dyDescent="0.2">
      <c r="B1335" s="568" t="s">
        <v>455</v>
      </c>
      <c r="C1335" s="571" t="s">
        <v>325</v>
      </c>
      <c r="D1335" s="483">
        <v>32.72</v>
      </c>
      <c r="E1335" s="484">
        <v>34.19</v>
      </c>
      <c r="F1335" s="485">
        <v>32.729999999999997</v>
      </c>
      <c r="G1335" s="485">
        <v>35.869999999999997</v>
      </c>
      <c r="H1335" s="486">
        <v>37.520000000000003</v>
      </c>
      <c r="I1335" s="483">
        <v>1.89</v>
      </c>
      <c r="J1335" s="484">
        <v>2.2400000000000002</v>
      </c>
      <c r="K1335" s="485">
        <v>3.02</v>
      </c>
      <c r="L1335" s="485">
        <v>2.5</v>
      </c>
      <c r="M1335" s="486">
        <v>1.97</v>
      </c>
      <c r="N1335" s="483">
        <v>0.15</v>
      </c>
      <c r="O1335" s="485">
        <v>0.18</v>
      </c>
      <c r="P1335" s="485">
        <v>0.24</v>
      </c>
      <c r="Q1335" s="485">
        <v>0.2</v>
      </c>
      <c r="R1335" s="486">
        <v>0.16</v>
      </c>
      <c r="S1335" s="883"/>
      <c r="T1335" s="13"/>
    </row>
    <row r="1336" spans="2:20" s="19" customFormat="1" x14ac:dyDescent="0.2">
      <c r="B1336" s="568" t="s">
        <v>456</v>
      </c>
      <c r="C1336" s="571" t="s">
        <v>325</v>
      </c>
      <c r="D1336" s="189" t="s">
        <v>112</v>
      </c>
      <c r="E1336" s="98" t="s">
        <v>112</v>
      </c>
      <c r="F1336" s="98" t="s">
        <v>112</v>
      </c>
      <c r="G1336" s="98" t="s">
        <v>112</v>
      </c>
      <c r="H1336" s="486" t="s">
        <v>112</v>
      </c>
      <c r="I1336" s="189" t="s">
        <v>112</v>
      </c>
      <c r="J1336" s="98" t="s">
        <v>112</v>
      </c>
      <c r="K1336" s="98">
        <v>2.16</v>
      </c>
      <c r="L1336" s="98" t="s">
        <v>112</v>
      </c>
      <c r="M1336" s="486" t="s">
        <v>112</v>
      </c>
      <c r="N1336" s="189" t="s">
        <v>112</v>
      </c>
      <c r="O1336" s="98" t="s">
        <v>112</v>
      </c>
      <c r="P1336" s="98">
        <v>0.17</v>
      </c>
      <c r="Q1336" s="98" t="s">
        <v>112</v>
      </c>
      <c r="R1336" s="486" t="s">
        <v>112</v>
      </c>
      <c r="S1336" s="883"/>
      <c r="T1336" s="13"/>
    </row>
    <row r="1337" spans="2:20" s="19" customFormat="1" x14ac:dyDescent="0.2">
      <c r="B1337" s="568" t="s">
        <v>457</v>
      </c>
      <c r="C1337" s="571" t="s">
        <v>325</v>
      </c>
      <c r="D1337" s="483">
        <v>260.14</v>
      </c>
      <c r="E1337" s="484">
        <v>262.14</v>
      </c>
      <c r="F1337" s="485">
        <v>252.91</v>
      </c>
      <c r="G1337" s="485">
        <v>252.82</v>
      </c>
      <c r="H1337" s="486">
        <v>274.02</v>
      </c>
      <c r="I1337" s="483">
        <v>22.2</v>
      </c>
      <c r="J1337" s="484">
        <v>24.35</v>
      </c>
      <c r="K1337" s="485">
        <v>3.9</v>
      </c>
      <c r="L1337" s="485">
        <v>15.97</v>
      </c>
      <c r="M1337" s="486">
        <v>17.079999999999998</v>
      </c>
      <c r="N1337" s="483">
        <v>1.776</v>
      </c>
      <c r="O1337" s="485">
        <v>1.95</v>
      </c>
      <c r="P1337" s="485">
        <v>0.31</v>
      </c>
      <c r="Q1337" s="485">
        <v>1.28</v>
      </c>
      <c r="R1337" s="486">
        <v>1.37</v>
      </c>
      <c r="S1337" s="883"/>
      <c r="T1337" s="13"/>
    </row>
    <row r="1338" spans="2:20" s="19" customFormat="1" x14ac:dyDescent="0.2">
      <c r="B1338" s="568" t="s">
        <v>465</v>
      </c>
      <c r="C1338" s="571" t="s">
        <v>325</v>
      </c>
      <c r="D1338" s="483">
        <v>40.72</v>
      </c>
      <c r="E1338" s="484">
        <v>38.409999999999997</v>
      </c>
      <c r="F1338" s="485" t="s">
        <v>1642</v>
      </c>
      <c r="G1338" s="485" t="s">
        <v>2622</v>
      </c>
      <c r="H1338" s="486" t="s">
        <v>2623</v>
      </c>
      <c r="I1338" s="483">
        <v>0</v>
      </c>
      <c r="J1338" s="484" t="s">
        <v>112</v>
      </c>
      <c r="K1338" s="485" t="s">
        <v>1642</v>
      </c>
      <c r="L1338" s="485" t="s">
        <v>1642</v>
      </c>
      <c r="M1338" s="486" t="s">
        <v>2622</v>
      </c>
      <c r="N1338" s="483">
        <v>0</v>
      </c>
      <c r="O1338" s="485" t="s">
        <v>112</v>
      </c>
      <c r="P1338" s="485" t="s">
        <v>1642</v>
      </c>
      <c r="Q1338" s="485" t="s">
        <v>1642</v>
      </c>
      <c r="R1338" s="486" t="s">
        <v>2934</v>
      </c>
      <c r="S1338" s="883"/>
      <c r="T1338" s="13"/>
    </row>
    <row r="1339" spans="2:20" s="19" customFormat="1" x14ac:dyDescent="0.2">
      <c r="B1339" s="568" t="s">
        <v>463</v>
      </c>
      <c r="C1339" s="571" t="s">
        <v>325</v>
      </c>
      <c r="D1339" s="483">
        <v>2.44</v>
      </c>
      <c r="E1339" s="484">
        <v>0.02</v>
      </c>
      <c r="F1339" s="485">
        <v>0.02</v>
      </c>
      <c r="G1339" s="485">
        <v>0.02</v>
      </c>
      <c r="H1339" s="486">
        <v>0.02</v>
      </c>
      <c r="I1339" s="483">
        <v>2.17</v>
      </c>
      <c r="J1339" s="484" t="s">
        <v>112</v>
      </c>
      <c r="K1339" s="485" t="s">
        <v>1642</v>
      </c>
      <c r="L1339" s="485" t="s">
        <v>1642</v>
      </c>
      <c r="M1339" s="486" t="s">
        <v>2622</v>
      </c>
      <c r="N1339" s="492">
        <v>0.17</v>
      </c>
      <c r="O1339" s="485" t="s">
        <v>112</v>
      </c>
      <c r="P1339" s="485">
        <v>1E-3</v>
      </c>
      <c r="Q1339" s="485">
        <v>2E-3</v>
      </c>
      <c r="R1339" s="486">
        <v>1E-3</v>
      </c>
      <c r="S1339" s="883"/>
      <c r="T1339" s="13"/>
    </row>
    <row r="1340" spans="2:20" s="19" customFormat="1" x14ac:dyDescent="0.2">
      <c r="B1340" s="568" t="s">
        <v>1598</v>
      </c>
      <c r="C1340" s="571"/>
      <c r="D1340" s="483" t="s">
        <v>112</v>
      </c>
      <c r="E1340" s="484" t="s">
        <v>112</v>
      </c>
      <c r="F1340" s="485">
        <v>0</v>
      </c>
      <c r="G1340" s="485">
        <v>0</v>
      </c>
      <c r="H1340" s="486">
        <v>0</v>
      </c>
      <c r="I1340" s="483" t="s">
        <v>112</v>
      </c>
      <c r="J1340" s="484" t="s">
        <v>112</v>
      </c>
      <c r="K1340" s="485">
        <v>0</v>
      </c>
      <c r="L1340" s="485">
        <v>0</v>
      </c>
      <c r="M1340" s="486">
        <v>0</v>
      </c>
      <c r="N1340" s="492">
        <v>1E-3</v>
      </c>
      <c r="O1340" s="485" t="s">
        <v>112</v>
      </c>
      <c r="P1340" s="485">
        <v>1E-3</v>
      </c>
      <c r="Q1340" s="485">
        <v>1E-3</v>
      </c>
      <c r="R1340" s="486">
        <v>1E-3</v>
      </c>
      <c r="S1340" s="883"/>
      <c r="T1340" s="13"/>
    </row>
    <row r="1341" spans="2:20" s="19" customFormat="1" ht="22.5" customHeight="1" x14ac:dyDescent="0.2">
      <c r="B1341" s="514" t="s">
        <v>507</v>
      </c>
      <c r="C1341" s="571" t="s">
        <v>325</v>
      </c>
      <c r="D1341" s="483">
        <v>43.49</v>
      </c>
      <c r="E1341" s="484" t="s">
        <v>112</v>
      </c>
      <c r="F1341" s="484">
        <v>50.93</v>
      </c>
      <c r="G1341" s="484">
        <v>57.33</v>
      </c>
      <c r="H1341" s="486">
        <v>60.96</v>
      </c>
      <c r="I1341" s="483">
        <v>2.2799999999999998</v>
      </c>
      <c r="J1341" s="484" t="s">
        <v>112</v>
      </c>
      <c r="K1341" s="484">
        <v>2.31</v>
      </c>
      <c r="L1341" s="484">
        <v>2.64</v>
      </c>
      <c r="M1341" s="486">
        <v>2.48</v>
      </c>
      <c r="N1341" s="483">
        <v>0.18</v>
      </c>
      <c r="O1341" s="484" t="s">
        <v>112</v>
      </c>
      <c r="P1341" s="484">
        <v>0.18</v>
      </c>
      <c r="Q1341" s="484">
        <v>0.21</v>
      </c>
      <c r="R1341" s="486">
        <v>0.2</v>
      </c>
      <c r="S1341" s="883"/>
      <c r="T1341" s="13"/>
    </row>
    <row r="1342" spans="2:20" s="19" customFormat="1" x14ac:dyDescent="0.2">
      <c r="B1342" s="568" t="s">
        <v>364</v>
      </c>
      <c r="C1342" s="571" t="s">
        <v>325</v>
      </c>
      <c r="D1342" s="483">
        <v>7.0000000000000007E-2</v>
      </c>
      <c r="E1342" s="484">
        <v>2E-3</v>
      </c>
      <c r="F1342" s="485" t="s">
        <v>112</v>
      </c>
      <c r="G1342" s="485" t="s">
        <v>112</v>
      </c>
      <c r="H1342" s="486" t="s">
        <v>112</v>
      </c>
      <c r="I1342" s="483" t="s">
        <v>112</v>
      </c>
      <c r="J1342" s="484" t="s">
        <v>112</v>
      </c>
      <c r="K1342" s="485" t="s">
        <v>112</v>
      </c>
      <c r="L1342" s="485" t="s">
        <v>112</v>
      </c>
      <c r="M1342" s="486" t="s">
        <v>112</v>
      </c>
      <c r="N1342" s="483" t="s">
        <v>112</v>
      </c>
      <c r="O1342" s="485" t="s">
        <v>112</v>
      </c>
      <c r="P1342" s="485" t="s">
        <v>112</v>
      </c>
      <c r="Q1342" s="485" t="s">
        <v>112</v>
      </c>
      <c r="R1342" s="486" t="s">
        <v>112</v>
      </c>
      <c r="S1342" s="883"/>
      <c r="T1342" s="13"/>
    </row>
    <row r="1343" spans="2:20" s="19" customFormat="1" x14ac:dyDescent="0.2">
      <c r="B1343" s="568" t="s">
        <v>458</v>
      </c>
      <c r="C1343" s="571" t="s">
        <v>325</v>
      </c>
      <c r="D1343" s="483">
        <v>2.8</v>
      </c>
      <c r="E1343" s="484">
        <v>2.67</v>
      </c>
      <c r="F1343" s="485">
        <v>2.15</v>
      </c>
      <c r="G1343" s="485">
        <v>1.9</v>
      </c>
      <c r="H1343" s="486">
        <v>1.58</v>
      </c>
      <c r="I1343" s="483">
        <v>2.8</v>
      </c>
      <c r="J1343" s="484">
        <v>2.67</v>
      </c>
      <c r="K1343" s="485">
        <v>2.15</v>
      </c>
      <c r="L1343" s="485">
        <v>0.15</v>
      </c>
      <c r="M1343" s="486">
        <v>1.58</v>
      </c>
      <c r="N1343" s="483">
        <v>0.22</v>
      </c>
      <c r="O1343" s="485">
        <v>0.21</v>
      </c>
      <c r="P1343" s="485">
        <v>0.17</v>
      </c>
      <c r="Q1343" s="485">
        <v>0.17</v>
      </c>
      <c r="R1343" s="486">
        <v>0.13</v>
      </c>
      <c r="S1343" s="883"/>
      <c r="T1343" s="13"/>
    </row>
    <row r="1344" spans="2:20" s="19" customFormat="1" ht="16" thickBot="1" x14ac:dyDescent="0.25">
      <c r="B1344" s="570" t="s">
        <v>207</v>
      </c>
      <c r="C1344" s="573" t="s">
        <v>325</v>
      </c>
      <c r="D1344" s="493">
        <v>50.51</v>
      </c>
      <c r="E1344" s="494">
        <v>56.96</v>
      </c>
      <c r="F1344" s="494">
        <v>66.150000000000006</v>
      </c>
      <c r="G1344" s="494">
        <v>84.06</v>
      </c>
      <c r="H1344" s="495">
        <v>92.05</v>
      </c>
      <c r="I1344" s="493">
        <v>0.03</v>
      </c>
      <c r="J1344" s="494">
        <v>0.03</v>
      </c>
      <c r="K1344" s="494">
        <v>0.02</v>
      </c>
      <c r="L1344" s="494">
        <v>0.04</v>
      </c>
      <c r="M1344" s="495">
        <v>0.05</v>
      </c>
      <c r="N1344" s="493">
        <v>3.0000000000000001E-3</v>
      </c>
      <c r="O1344" s="494">
        <v>3.0000000000000001E-3</v>
      </c>
      <c r="P1344" s="494">
        <v>3.0000000000000001E-3</v>
      </c>
      <c r="Q1344" s="494">
        <v>4.0000000000000001E-3</v>
      </c>
      <c r="R1344" s="495">
        <v>5.0000000000000001E-3</v>
      </c>
      <c r="S1344" s="883"/>
      <c r="T1344" s="13"/>
    </row>
    <row r="1345" spans="2:20" s="19" customFormat="1" x14ac:dyDescent="0.2">
      <c r="S1345" s="883"/>
      <c r="T1345" s="13"/>
    </row>
    <row r="1346" spans="2:20" s="19" customFormat="1" ht="16" thickBot="1" x14ac:dyDescent="0.25">
      <c r="Q1346" s="1893"/>
      <c r="R1346" s="1893"/>
      <c r="S1346" s="1894"/>
      <c r="T1346" s="13"/>
    </row>
    <row r="1347" spans="2:20" s="19" customFormat="1" x14ac:dyDescent="0.2">
      <c r="B1347" s="1896"/>
      <c r="C1347" s="1897"/>
      <c r="D1347" s="1897"/>
      <c r="E1347" s="1897"/>
      <c r="F1347" s="1897"/>
      <c r="G1347" s="1897"/>
      <c r="H1347" s="1897"/>
      <c r="I1347" s="1897"/>
      <c r="J1347" s="1897"/>
      <c r="K1347" s="1897"/>
      <c r="L1347" s="1897"/>
      <c r="M1347" s="1897"/>
      <c r="N1347" s="1897"/>
      <c r="O1347" s="1897"/>
      <c r="P1347" s="1902"/>
      <c r="Q1347" s="884"/>
    </row>
    <row r="1348" spans="2:20" s="19" customFormat="1" x14ac:dyDescent="0.2">
      <c r="B1348" s="1883"/>
      <c r="C1348" s="587"/>
      <c r="D1348" s="587"/>
      <c r="E1348" s="587"/>
      <c r="F1348" s="587"/>
      <c r="G1348" s="587"/>
      <c r="H1348" s="587"/>
      <c r="I1348" s="587"/>
      <c r="J1348" s="587"/>
      <c r="K1348" s="587"/>
      <c r="L1348" s="587"/>
      <c r="M1348" s="587"/>
      <c r="N1348" s="587"/>
      <c r="O1348" s="587"/>
      <c r="Q1348" s="883"/>
      <c r="R1348" s="13"/>
    </row>
    <row r="1349" spans="2:20" s="19" customFormat="1" x14ac:dyDescent="0.2">
      <c r="B1349" s="1883"/>
      <c r="C1349" s="587"/>
      <c r="D1349" s="587"/>
      <c r="E1349" s="1179"/>
      <c r="F1349" s="1179"/>
      <c r="G1349" s="1179"/>
      <c r="H1349" s="587"/>
      <c r="I1349" s="587"/>
      <c r="J1349" s="587"/>
      <c r="K1349" s="587"/>
      <c r="L1349" s="587"/>
      <c r="M1349" s="587"/>
      <c r="Q1349" s="883"/>
      <c r="R1349" s="13"/>
    </row>
    <row r="1350" spans="2:20" s="19" customFormat="1" x14ac:dyDescent="0.2">
      <c r="B1350" s="1883"/>
      <c r="C1350" s="587"/>
      <c r="D1350" s="587"/>
      <c r="E1350" s="587"/>
      <c r="F1350" s="587"/>
      <c r="G1350" s="587"/>
      <c r="H1350" s="587"/>
      <c r="I1350" s="587"/>
      <c r="J1350" s="587"/>
      <c r="K1350" s="587"/>
      <c r="L1350" s="587"/>
      <c r="M1350" s="587"/>
      <c r="Q1350" s="883"/>
      <c r="R1350" s="13"/>
    </row>
    <row r="1351" spans="2:20" s="19" customFormat="1" ht="16" thickBot="1" x14ac:dyDescent="0.25">
      <c r="B1351" s="1883"/>
      <c r="C1351" s="587"/>
      <c r="D1351" s="587"/>
      <c r="E1351" s="587"/>
      <c r="F1351" s="1923" t="s">
        <v>113</v>
      </c>
      <c r="G1351" s="587"/>
      <c r="H1351" s="587"/>
      <c r="I1351" s="587"/>
      <c r="J1351" s="587"/>
      <c r="K1351" s="587"/>
      <c r="L1351" s="587"/>
      <c r="M1351" s="587"/>
      <c r="Q1351" s="883"/>
      <c r="R1351" s="13"/>
    </row>
    <row r="1352" spans="2:20" s="19" customFormat="1" ht="16.5" customHeight="1" thickBot="1" x14ac:dyDescent="0.25">
      <c r="B1352" s="1883"/>
      <c r="C1352" s="2993" t="s">
        <v>113</v>
      </c>
      <c r="D1352" s="2994"/>
      <c r="E1352" s="2997" t="s">
        <v>442</v>
      </c>
      <c r="F1352" s="2998"/>
      <c r="G1352" s="2998"/>
      <c r="H1352" s="2998"/>
      <c r="I1352" s="2998"/>
      <c r="J1352" s="2998"/>
      <c r="K1352" s="2998"/>
      <c r="L1352" s="2998"/>
      <c r="M1352" s="2998"/>
      <c r="N1352" s="2999"/>
      <c r="Q1352" s="883"/>
      <c r="R1352" s="13"/>
    </row>
    <row r="1353" spans="2:20" s="19" customFormat="1" ht="30.75" customHeight="1" x14ac:dyDescent="0.2">
      <c r="B1353" s="1883"/>
      <c r="C1353" s="2991" t="s">
        <v>114</v>
      </c>
      <c r="D1353" s="2992"/>
      <c r="E1353" s="1924" t="str">
        <f>'Market share &amp; Sub Trends '!C700</f>
        <v>Jan-18</v>
      </c>
      <c r="F1353" s="1925" t="str">
        <f>'Market share &amp; Sub Trends '!D700</f>
        <v>Dec-17</v>
      </c>
      <c r="G1353" s="1925" t="str">
        <f>'Market share &amp; Sub Trends '!E700</f>
        <v>Nov-17</v>
      </c>
      <c r="H1353" s="1925" t="str">
        <f>'Market share &amp; Sub Trends '!F700</f>
        <v>Oct-17</v>
      </c>
      <c r="I1353" s="1925" t="str">
        <f>'Market share &amp; Sub Trends '!G700</f>
        <v>Sep-17</v>
      </c>
      <c r="J1353" s="1925" t="str">
        <f>'Market share &amp; Sub Trends '!H700</f>
        <v>Aug-17</v>
      </c>
      <c r="K1353" s="1925" t="str">
        <f>'Market share &amp; Sub Trends '!I700</f>
        <v>Jul-17</v>
      </c>
      <c r="L1353" s="1925" t="str">
        <f>'Market share &amp; Sub Trends '!J700</f>
        <v>Jun-17</v>
      </c>
      <c r="M1353" s="1925" t="str">
        <f>'Market share &amp; Sub Trends '!K700</f>
        <v>May-17</v>
      </c>
      <c r="N1353" s="1926" t="str">
        <f>'Market share &amp; Sub Trends '!L700</f>
        <v>Apr-17</v>
      </c>
      <c r="Q1353" s="883"/>
      <c r="S1353" s="13"/>
    </row>
    <row r="1354" spans="2:20" s="19" customFormat="1" ht="33.75" customHeight="1" x14ac:dyDescent="0.2">
      <c r="B1354" s="1883"/>
      <c r="C1354" s="2987" t="s">
        <v>115</v>
      </c>
      <c r="D1354" s="2988"/>
      <c r="E1354" s="1927">
        <f>'Market share &amp; Sub Trends '!C701</f>
        <v>1175.01</v>
      </c>
      <c r="F1354" s="1928">
        <f>'Market share &amp; Sub Trends '!D701</f>
        <v>1190.67</v>
      </c>
      <c r="G1354" s="1928">
        <f>'Market share &amp; Sub Trends '!E701</f>
        <v>1185.8800000000001</v>
      </c>
      <c r="H1354" s="1928">
        <f>'Market share &amp; Sub Trends '!F701</f>
        <v>1201.72</v>
      </c>
      <c r="I1354" s="1928">
        <f>'Market share &amp; Sub Trends '!G701</f>
        <v>1206.71</v>
      </c>
      <c r="J1354" s="1928">
        <f>'Market share &amp; Sub Trends '!H701</f>
        <v>1209.6099999999999</v>
      </c>
      <c r="K1354" s="1928">
        <f>'Market share &amp; Sub Trends '!I701</f>
        <v>1210.71</v>
      </c>
      <c r="L1354" s="1928">
        <f>'Market share &amp; Sub Trends '!J701</f>
        <v>1210.8399999999999</v>
      </c>
      <c r="M1354" s="1928">
        <f>'Market share &amp; Sub Trends '!K701</f>
        <v>1204.98</v>
      </c>
      <c r="N1354" s="1929">
        <f>'Market share &amp; Sub Trends '!L701</f>
        <v>1198.8900000000001</v>
      </c>
      <c r="Q1354" s="883"/>
      <c r="S1354" s="13"/>
    </row>
    <row r="1355" spans="2:20" s="19" customFormat="1" ht="24" customHeight="1" x14ac:dyDescent="0.2">
      <c r="B1355" s="1883"/>
      <c r="C1355" s="2987" t="s">
        <v>116</v>
      </c>
      <c r="D1355" s="2988"/>
      <c r="E1355" s="1927">
        <f>'Market share &amp; Sub Trends '!C702</f>
        <v>1151.94</v>
      </c>
      <c r="F1355" s="1928">
        <f>'Market share &amp; Sub Trends '!D702</f>
        <v>1167.44</v>
      </c>
      <c r="G1355" s="1928">
        <f>'Market share &amp; Sub Trends '!E702</f>
        <v>1162.47</v>
      </c>
      <c r="H1355" s="1928">
        <f>'Market share &amp; Sub Trends '!F702</f>
        <v>1178.2</v>
      </c>
      <c r="I1355" s="1928">
        <f>'Market share &amp; Sub Trends '!G702</f>
        <v>1183.04</v>
      </c>
      <c r="J1355" s="1928">
        <f>'Market share &amp; Sub Trends '!H702</f>
        <v>1185.8399999999999</v>
      </c>
      <c r="K1355" s="1928">
        <f>'Market share &amp; Sub Trends '!I702</f>
        <v>1186.79</v>
      </c>
      <c r="L1355" s="1928">
        <f>'Market share &amp; Sub Trends '!J702</f>
        <v>1186.8399999999999</v>
      </c>
      <c r="M1355" s="1928">
        <f>'Market share &amp; Sub Trends '!K702</f>
        <v>1180.82</v>
      </c>
      <c r="N1355" s="1929">
        <f>'Market share &amp; Sub Trends '!L702</f>
        <v>1174.5999999999999</v>
      </c>
      <c r="Q1355" s="883"/>
      <c r="S1355" s="13"/>
    </row>
    <row r="1356" spans="2:20" s="19" customFormat="1" ht="15" customHeight="1" x14ac:dyDescent="0.2">
      <c r="B1356" s="1883"/>
      <c r="C1356" s="2987" t="s">
        <v>590</v>
      </c>
      <c r="D1356" s="2988"/>
      <c r="E1356" s="1930">
        <f>'Market share &amp; Sub Trends '!C703</f>
        <v>1147</v>
      </c>
      <c r="F1356" s="754">
        <f>'Market share &amp; Sub Trends '!D703</f>
        <v>1162.29</v>
      </c>
      <c r="G1356" s="754">
        <f>'Market share &amp; Sub Trends '!E703</f>
        <v>1157.1600000000001</v>
      </c>
      <c r="H1356" s="754">
        <f>'Market share &amp; Sub Trends '!F703</f>
        <v>1167.52</v>
      </c>
      <c r="I1356" s="754">
        <f>'Market share &amp; Sub Trends '!G703</f>
        <v>1171.51</v>
      </c>
      <c r="J1356" s="754">
        <f>'Market share &amp; Sub Trends '!H703</f>
        <v>1182.72</v>
      </c>
      <c r="K1356" s="754">
        <f>'Market share &amp; Sub Trends '!I703</f>
        <v>1178.51</v>
      </c>
      <c r="L1356" s="754">
        <f>'Market share &amp; Sub Trends '!J703</f>
        <v>1177.29</v>
      </c>
      <c r="M1356" s="754">
        <f>'Market share &amp; Sub Trends '!K703</f>
        <v>1168.6400000000001</v>
      </c>
      <c r="N1356" s="1931">
        <f>'Market share &amp; Sub Trends '!L703</f>
        <v>1161.76</v>
      </c>
      <c r="Q1356" s="883"/>
      <c r="S1356" s="13"/>
    </row>
    <row r="1357" spans="2:20" s="19" customFormat="1" ht="15" customHeight="1" x14ac:dyDescent="0.2">
      <c r="B1357" s="1883"/>
      <c r="C1357" s="2987" t="s">
        <v>591</v>
      </c>
      <c r="D1357" s="2988"/>
      <c r="E1357" s="1930">
        <f>'Market share &amp; Sub Trends '!C704</f>
        <v>4.93</v>
      </c>
      <c r="F1357" s="754">
        <f>'Market share &amp; Sub Trends '!D704</f>
        <v>5.14</v>
      </c>
      <c r="G1357" s="754">
        <f>'Market share &amp; Sub Trends '!E704</f>
        <v>5.3</v>
      </c>
      <c r="H1357" s="754">
        <f>'Market share &amp; Sub Trends '!F704</f>
        <v>9.1999999999999993</v>
      </c>
      <c r="I1357" s="754">
        <f>'Market share &amp; Sub Trends '!G704</f>
        <v>9.86</v>
      </c>
      <c r="J1357" s="754">
        <f>'Market share &amp; Sub Trends '!H704</f>
        <v>10.33</v>
      </c>
      <c r="K1357" s="754">
        <f>'Market share &amp; Sub Trends '!I704</f>
        <v>10.75</v>
      </c>
      <c r="L1357" s="754">
        <f>'Market share &amp; Sub Trends '!J704</f>
        <v>11.21</v>
      </c>
      <c r="M1357" s="754">
        <f>'Market share &amp; Sub Trends '!K704</f>
        <v>12.18</v>
      </c>
      <c r="N1357" s="1931">
        <f>'Market share &amp; Sub Trends '!L704</f>
        <v>12.83</v>
      </c>
      <c r="Q1357" s="883"/>
      <c r="S1357" s="13"/>
    </row>
    <row r="1358" spans="2:20" s="19" customFormat="1" ht="15" customHeight="1" x14ac:dyDescent="0.2">
      <c r="B1358" s="1883"/>
      <c r="C1358" s="2987" t="s">
        <v>117</v>
      </c>
      <c r="D1358" s="2988"/>
      <c r="E1358" s="1927">
        <f>'Market share &amp; Sub Trends '!C705</f>
        <v>23.07</v>
      </c>
      <c r="F1358" s="1928">
        <f>'Market share &amp; Sub Trends '!D705</f>
        <v>23.23</v>
      </c>
      <c r="G1358" s="1928">
        <f>'Market share &amp; Sub Trends '!E705</f>
        <v>23.41</v>
      </c>
      <c r="H1358" s="1928">
        <f>'Market share &amp; Sub Trends '!F705</f>
        <v>23.53</v>
      </c>
      <c r="I1358" s="1928">
        <f>'Market share &amp; Sub Trends '!G705</f>
        <v>23.67</v>
      </c>
      <c r="J1358" s="1928">
        <f>'Market share &amp; Sub Trends '!H705</f>
        <v>23.77</v>
      </c>
      <c r="K1358" s="1928">
        <f>'Market share &amp; Sub Trends '!I705</f>
        <v>23.92</v>
      </c>
      <c r="L1358" s="1928">
        <f>'Market share &amp; Sub Trends '!J705</f>
        <v>24</v>
      </c>
      <c r="M1358" s="1928">
        <f>'Market share &amp; Sub Trends '!K705</f>
        <v>24.16</v>
      </c>
      <c r="N1358" s="1929">
        <f>'Market share &amp; Sub Trends '!L705</f>
        <v>24.3</v>
      </c>
      <c r="Q1358" s="883"/>
      <c r="S1358" s="13"/>
    </row>
    <row r="1359" spans="2:20" s="19" customFormat="1" ht="15" customHeight="1" x14ac:dyDescent="0.2">
      <c r="B1359" s="1932"/>
      <c r="C1359" s="2987" t="s">
        <v>118</v>
      </c>
      <c r="D1359" s="2988"/>
      <c r="E1359" s="1933">
        <f>'Market share &amp; Sub Trends '!C706</f>
        <v>90.61</v>
      </c>
      <c r="F1359" s="1934">
        <f>'Market share &amp; Sub Trends '!D706</f>
        <v>91.9</v>
      </c>
      <c r="G1359" s="1934">
        <f>'Market share &amp; Sub Trends '!E706</f>
        <v>91.61</v>
      </c>
      <c r="H1359" s="1934">
        <f>'Market share &amp; Sub Trends '!F706</f>
        <v>92.92</v>
      </c>
      <c r="I1359" s="1934">
        <f>'Market share &amp; Sub Trends '!G706</f>
        <v>93.4</v>
      </c>
      <c r="J1359" s="1934">
        <f>'Market share &amp; Sub Trends '!H706</f>
        <v>93.71</v>
      </c>
      <c r="K1359" s="1934">
        <f>'Market share &amp; Sub Trends '!I706</f>
        <v>93.88</v>
      </c>
      <c r="L1359" s="1934">
        <f>'Market share &amp; Sub Trends '!J706</f>
        <v>93.98</v>
      </c>
      <c r="M1359" s="1934">
        <f>'Market share &amp; Sub Trends '!K706</f>
        <v>93.61</v>
      </c>
      <c r="N1359" s="1935">
        <f>'Market share &amp; Sub Trends '!L706</f>
        <v>93.23</v>
      </c>
      <c r="Q1359" s="883"/>
      <c r="S1359" s="13"/>
    </row>
    <row r="1360" spans="2:20" s="19" customFormat="1" ht="15" customHeight="1" x14ac:dyDescent="0.2">
      <c r="B1360" s="1883"/>
      <c r="C1360" s="2987" t="s">
        <v>334</v>
      </c>
      <c r="D1360" s="2988"/>
      <c r="E1360" s="1927">
        <f>'Market share &amp; Sub Trends '!C707</f>
        <v>88.83</v>
      </c>
      <c r="F1360" s="1928">
        <f>'Market share &amp; Sub Trends '!D707</f>
        <v>90.11</v>
      </c>
      <c r="G1360" s="1928">
        <f>'Market share &amp; Sub Trends '!E707</f>
        <v>89.81</v>
      </c>
      <c r="H1360" s="1928">
        <f>'Market share &amp; Sub Trends '!F707</f>
        <v>91.11</v>
      </c>
      <c r="I1360" s="1928">
        <f>'Market share &amp; Sub Trends '!G707</f>
        <v>91.56</v>
      </c>
      <c r="J1360" s="1928">
        <f>'Market share &amp; Sub Trends '!H707</f>
        <v>91.87</v>
      </c>
      <c r="K1360" s="1928">
        <f>'Market share &amp; Sub Trends '!I707</f>
        <v>92.03</v>
      </c>
      <c r="L1360" s="1928">
        <f>'Market share &amp; Sub Trends '!J707</f>
        <v>92.12</v>
      </c>
      <c r="M1360" s="1928">
        <f>'Market share &amp; Sub Trends '!K707</f>
        <v>91.74</v>
      </c>
      <c r="N1360" s="1929">
        <f>'Market share &amp; Sub Trends '!L707</f>
        <v>91.34</v>
      </c>
      <c r="Q1360" s="883"/>
      <c r="S1360" s="13"/>
    </row>
    <row r="1361" spans="2:19" s="19" customFormat="1" ht="15" customHeight="1" thickBot="1" x14ac:dyDescent="0.25">
      <c r="B1361" s="1883"/>
      <c r="C1361" s="2995" t="s">
        <v>119</v>
      </c>
      <c r="D1361" s="2996"/>
      <c r="E1361" s="1936">
        <f>'Market share &amp; Sub Trends '!C708</f>
        <v>17.87</v>
      </c>
      <c r="F1361" s="1937">
        <f>'Market share &amp; Sub Trends '!D708</f>
        <v>17.86</v>
      </c>
      <c r="G1361" s="1937">
        <f>'Market share &amp; Sub Trends '!E708</f>
        <v>17.850000000000001</v>
      </c>
      <c r="H1361" s="1937">
        <f>'Market share &amp; Sub Trends '!F708</f>
        <v>17.98</v>
      </c>
      <c r="I1361" s="1937">
        <f>'Market share &amp; Sub Trends '!G708</f>
        <v>18.04</v>
      </c>
      <c r="J1361" s="1937">
        <f>'Market share &amp; Sub Trends '!H708</f>
        <v>18.11</v>
      </c>
      <c r="K1361" s="1937">
        <f>'Market share &amp; Sub Trends '!I708</f>
        <v>18.14</v>
      </c>
      <c r="L1361" s="1937">
        <f>'Market share &amp; Sub Trends '!J708</f>
        <v>18.329999999999998</v>
      </c>
      <c r="M1361" s="1937">
        <f>'Market share &amp; Sub Trends '!K708</f>
        <v>18.23</v>
      </c>
      <c r="N1361" s="1938">
        <f>'Market share &amp; Sub Trends '!L708</f>
        <v>18.25</v>
      </c>
      <c r="Q1361" s="883"/>
      <c r="S1361" s="13"/>
    </row>
    <row r="1362" spans="2:19" s="19" customFormat="1" ht="23.25" customHeight="1" thickBot="1" x14ac:dyDescent="0.25">
      <c r="B1362" s="1883"/>
      <c r="C1362" s="1939"/>
      <c r="D1362" s="1940"/>
      <c r="E1362" s="1940"/>
      <c r="F1362" s="1940"/>
      <c r="G1362" s="1940"/>
      <c r="H1362" s="1940"/>
      <c r="I1362" s="1940"/>
      <c r="J1362" s="1940"/>
      <c r="K1362" s="1940"/>
      <c r="L1362" s="1940"/>
      <c r="M1362" s="1940"/>
      <c r="N1362" s="1941"/>
      <c r="Q1362" s="1942"/>
      <c r="S1362" s="13"/>
    </row>
    <row r="1363" spans="2:19" s="19" customFormat="1" ht="27.75" customHeight="1" x14ac:dyDescent="0.2">
      <c r="B1363" s="1883"/>
      <c r="C1363" s="2991" t="s">
        <v>120</v>
      </c>
      <c r="D1363" s="2992"/>
      <c r="E1363" s="1924" t="str">
        <f>E1353</f>
        <v>Jan-18</v>
      </c>
      <c r="F1363" s="1925" t="str">
        <f t="shared" ref="F1363:N1363" si="0">F1353</f>
        <v>Dec-17</v>
      </c>
      <c r="G1363" s="1925" t="str">
        <f t="shared" si="0"/>
        <v>Nov-17</v>
      </c>
      <c r="H1363" s="1925" t="str">
        <f t="shared" si="0"/>
        <v>Oct-17</v>
      </c>
      <c r="I1363" s="1925" t="str">
        <f t="shared" si="0"/>
        <v>Sep-17</v>
      </c>
      <c r="J1363" s="1925" t="str">
        <f t="shared" si="0"/>
        <v>Aug-17</v>
      </c>
      <c r="K1363" s="1925" t="str">
        <f t="shared" si="0"/>
        <v>Jul-17</v>
      </c>
      <c r="L1363" s="1925" t="str">
        <f t="shared" si="0"/>
        <v>Jun-17</v>
      </c>
      <c r="M1363" s="1925" t="str">
        <f t="shared" si="0"/>
        <v>May-17</v>
      </c>
      <c r="N1363" s="1926" t="str">
        <f t="shared" si="0"/>
        <v>Apr-17</v>
      </c>
      <c r="Q1363" s="1942"/>
      <c r="S1363" s="13"/>
    </row>
    <row r="1364" spans="2:19" s="19" customFormat="1" ht="24" customHeight="1" x14ac:dyDescent="0.2">
      <c r="B1364" s="1883"/>
      <c r="C1364" s="2987" t="s">
        <v>121</v>
      </c>
      <c r="D1364" s="2988"/>
      <c r="E1364" s="1930">
        <f>'Market share &amp; Sub Trends '!C711</f>
        <v>-15.289999999999964</v>
      </c>
      <c r="F1364" s="754">
        <f>'Market share &amp; Sub Trends '!D711</f>
        <v>5.1299999999998818</v>
      </c>
      <c r="G1364" s="754">
        <f>'Market share &amp; Sub Trends '!E711</f>
        <v>-10.3599999999999</v>
      </c>
      <c r="H1364" s="754">
        <f>'Market share &amp; Sub Trends '!F711</f>
        <v>-3.9900000000000091</v>
      </c>
      <c r="I1364" s="754">
        <f>'Market share &amp; Sub Trends '!G711</f>
        <v>-11.210000000000036</v>
      </c>
      <c r="J1364" s="754">
        <f>'Market share &amp; Sub Trends '!H711</f>
        <v>4.2100000000000364</v>
      </c>
      <c r="K1364" s="754">
        <f>'Market share &amp; Sub Trends '!I711</f>
        <v>1.2200000000000273</v>
      </c>
      <c r="L1364" s="754">
        <f>'Market share &amp; Sub Trends '!J711</f>
        <v>8.6499999999998636</v>
      </c>
      <c r="M1364" s="754">
        <f>'Market share &amp; Sub Trends '!K711</f>
        <v>6.8800000000001091</v>
      </c>
      <c r="N1364" s="1931">
        <f>'Market share &amp; Sub Trends '!L711</f>
        <v>4.9000000000000909</v>
      </c>
      <c r="Q1364" s="1942"/>
      <c r="S1364" s="13"/>
    </row>
    <row r="1365" spans="2:19" s="19" customFormat="1" ht="24" customHeight="1" x14ac:dyDescent="0.2">
      <c r="B1365" s="1883"/>
      <c r="C1365" s="2987" t="s">
        <v>122</v>
      </c>
      <c r="D1365" s="2988"/>
      <c r="E1365" s="1930">
        <f>'Market share &amp; Sub Trends '!C712</f>
        <v>-0.20999999999999996</v>
      </c>
      <c r="F1365" s="754">
        <f>'Market share &amp; Sub Trends '!D712</f>
        <v>-0.16000000000000014</v>
      </c>
      <c r="G1365" s="754">
        <f>'Market share &amp; Sub Trends '!E712</f>
        <v>-3.8999999999999995</v>
      </c>
      <c r="H1365" s="754">
        <f>'Market share &amp; Sub Trends '!F712</f>
        <v>-0.66000000000000014</v>
      </c>
      <c r="I1365" s="754">
        <f>'Market share &amp; Sub Trends '!G712</f>
        <v>-0.47000000000000064</v>
      </c>
      <c r="J1365" s="754">
        <f>'Market share &amp; Sub Trends '!H712</f>
        <v>-0.41999999999999993</v>
      </c>
      <c r="K1365" s="754">
        <f>'Market share &amp; Sub Trends '!I712</f>
        <v>-0.46000000000000085</v>
      </c>
      <c r="L1365" s="754">
        <f>'Market share &amp; Sub Trends '!J712</f>
        <v>-0.96999999999999886</v>
      </c>
      <c r="M1365" s="754">
        <f>'Market share &amp; Sub Trends '!K712</f>
        <v>-0.65000000000000036</v>
      </c>
      <c r="N1365" s="1931">
        <f>'Market share &amp; Sub Trends '!L712</f>
        <v>-0.53999999999999915</v>
      </c>
      <c r="Q1365" s="1942"/>
      <c r="S1365" s="13"/>
    </row>
    <row r="1366" spans="2:19" s="19" customFormat="1" ht="25.5" customHeight="1" x14ac:dyDescent="0.2">
      <c r="B1366" s="1883"/>
      <c r="C1366" s="2987" t="s">
        <v>123</v>
      </c>
      <c r="D1366" s="2988"/>
      <c r="E1366" s="1930">
        <f>'Market share &amp; Sub Trends '!C713</f>
        <v>-15.5</v>
      </c>
      <c r="F1366" s="754">
        <f>'Market share &amp; Sub Trends '!D713</f>
        <v>4.9700000000000273</v>
      </c>
      <c r="G1366" s="754">
        <f>'Market share &amp; Sub Trends '!E713</f>
        <v>-15.730000000000018</v>
      </c>
      <c r="H1366" s="754">
        <f>'Market share &amp; Sub Trends '!F713</f>
        <v>-4.8399999999999181</v>
      </c>
      <c r="I1366" s="754">
        <f>'Market share &amp; Sub Trends '!G713</f>
        <v>-2.7999999999999545</v>
      </c>
      <c r="J1366" s="754">
        <f>'Market share &amp; Sub Trends '!H713</f>
        <v>-0.95000000000004547</v>
      </c>
      <c r="K1366" s="754">
        <f>'Market share &amp; Sub Trends '!I713</f>
        <v>-4.9999999999954525E-2</v>
      </c>
      <c r="L1366" s="754">
        <f>'Market share &amp; Sub Trends '!J713</f>
        <v>6.0199999999999818</v>
      </c>
      <c r="M1366" s="754">
        <f>'Market share &amp; Sub Trends '!K713</f>
        <v>6.2200000000000273</v>
      </c>
      <c r="N1366" s="1931">
        <f>'Market share &amp; Sub Trends '!L713</f>
        <v>4.4199999999998454</v>
      </c>
      <c r="Q1366" s="883"/>
      <c r="S1366" s="13"/>
    </row>
    <row r="1367" spans="2:19" s="19" customFormat="1" ht="24" customHeight="1" thickBot="1" x14ac:dyDescent="0.25">
      <c r="B1367" s="1883"/>
      <c r="C1367" s="2989" t="s">
        <v>124</v>
      </c>
      <c r="D1367" s="2990"/>
      <c r="E1367" s="1943">
        <f>'Market share &amp; Sub Trends '!C714</f>
        <v>-0.16000000000000014</v>
      </c>
      <c r="F1367" s="1944">
        <f>'Market share &amp; Sub Trends '!D714</f>
        <v>-0.17999999999999972</v>
      </c>
      <c r="G1367" s="1944">
        <f>'Market share &amp; Sub Trends '!E714</f>
        <v>-0.12000000000000099</v>
      </c>
      <c r="H1367" s="1944">
        <f>'Market share &amp; Sub Trends '!F714</f>
        <v>-0.14000000000000057</v>
      </c>
      <c r="I1367" s="1944">
        <f>'Market share &amp; Sub Trends '!G714</f>
        <v>-9.9999999999997868E-2</v>
      </c>
      <c r="J1367" s="1944">
        <f>'Market share &amp; Sub Trends '!H714</f>
        <v>-0.15000000000000213</v>
      </c>
      <c r="K1367" s="1944">
        <f>'Market share &amp; Sub Trends '!I714</f>
        <v>-7.9999999999998295E-2</v>
      </c>
      <c r="L1367" s="1944">
        <f>'Market share &amp; Sub Trends '!J714</f>
        <v>-0.16000000000000014</v>
      </c>
      <c r="M1367" s="1944">
        <f>'Market share &amp; Sub Trends '!K714</f>
        <v>-0.14000000000000057</v>
      </c>
      <c r="N1367" s="1945">
        <f>'Market share &amp; Sub Trends '!L714</f>
        <v>-9.9999999999997868E-2</v>
      </c>
      <c r="Q1367" s="883"/>
      <c r="S1367" s="13"/>
    </row>
    <row r="1368" spans="2:19" s="19" customFormat="1" ht="17.25" customHeight="1" x14ac:dyDescent="0.2">
      <c r="B1368" s="1883"/>
      <c r="C1368" s="1946" t="s">
        <v>421</v>
      </c>
      <c r="Q1368" s="883"/>
      <c r="R1368" s="13"/>
    </row>
    <row r="1369" spans="2:19" s="19" customFormat="1" x14ac:dyDescent="0.2">
      <c r="B1369" s="1883"/>
      <c r="C1369" s="1227" t="s">
        <v>589</v>
      </c>
      <c r="D1369" s="587"/>
      <c r="E1369" s="587"/>
      <c r="F1369" s="587"/>
      <c r="G1369" s="587"/>
      <c r="H1369" s="587"/>
      <c r="I1369" s="587"/>
      <c r="J1369" s="587"/>
      <c r="K1369" s="587"/>
      <c r="L1369" s="587"/>
      <c r="M1369" s="587"/>
      <c r="Q1369" s="883"/>
      <c r="R1369" s="13"/>
    </row>
    <row r="1370" spans="2:19" s="19" customFormat="1" x14ac:dyDescent="0.2">
      <c r="B1370" s="1883"/>
      <c r="C1370" s="587"/>
      <c r="D1370" s="1947"/>
      <c r="E1370" s="587"/>
      <c r="F1370" s="587"/>
      <c r="G1370" s="587"/>
      <c r="H1370" s="1948"/>
      <c r="I1370" s="587"/>
      <c r="J1370" s="587"/>
      <c r="K1370" s="1948"/>
      <c r="L1370" s="587"/>
      <c r="M1370" s="587"/>
      <c r="N1370" s="1949"/>
      <c r="Q1370" s="883"/>
      <c r="R1370" s="13"/>
    </row>
    <row r="1371" spans="2:19" s="19" customFormat="1" x14ac:dyDescent="0.2">
      <c r="B1371" s="1883"/>
      <c r="C1371" s="587"/>
      <c r="D1371" s="587"/>
      <c r="E1371" s="587"/>
      <c r="F1371" s="587"/>
      <c r="G1371" s="587"/>
      <c r="H1371" s="587"/>
      <c r="I1371" s="587"/>
      <c r="J1371" s="587"/>
      <c r="K1371" s="587"/>
      <c r="L1371" s="587"/>
      <c r="M1371" s="587"/>
      <c r="Q1371" s="883"/>
      <c r="R1371" s="13"/>
    </row>
    <row r="1372" spans="2:19" s="19" customFormat="1" x14ac:dyDescent="0.2">
      <c r="B1372" s="1883"/>
      <c r="C1372" s="587"/>
      <c r="D1372" s="587"/>
      <c r="E1372" s="587"/>
      <c r="F1372" s="587"/>
      <c r="G1372" s="587"/>
      <c r="H1372" s="587"/>
      <c r="I1372" s="587"/>
      <c r="J1372" s="587"/>
      <c r="K1372" s="587"/>
      <c r="L1372" s="587"/>
      <c r="M1372" s="587"/>
      <c r="Q1372" s="883"/>
      <c r="R1372" s="13"/>
    </row>
    <row r="1373" spans="2:19" s="19" customFormat="1" ht="15.75" customHeight="1" thickBot="1" x14ac:dyDescent="0.25">
      <c r="B1373" s="1892"/>
      <c r="C1373" s="1893"/>
      <c r="D1373" s="1893"/>
      <c r="E1373" s="1893"/>
      <c r="F1373" s="1893"/>
      <c r="G1373" s="1893"/>
      <c r="H1373" s="1893"/>
      <c r="I1373" s="1893"/>
      <c r="J1373" s="1893"/>
      <c r="K1373" s="1893"/>
      <c r="L1373" s="1893"/>
      <c r="M1373" s="1893"/>
      <c r="N1373" s="1893"/>
      <c r="O1373" s="1893"/>
      <c r="P1373" s="1893"/>
      <c r="Q1373" s="1894"/>
      <c r="R1373" s="13"/>
    </row>
    <row r="1374" spans="2:19" s="19" customFormat="1" x14ac:dyDescent="0.2">
      <c r="B1374" s="1883"/>
      <c r="C1374" s="587"/>
      <c r="D1374" s="587"/>
      <c r="E1374" s="587"/>
      <c r="F1374" s="587"/>
      <c r="G1374" s="587"/>
      <c r="H1374" s="587"/>
      <c r="I1374" s="587"/>
      <c r="J1374" s="587"/>
      <c r="K1374" s="587"/>
      <c r="L1374" s="587"/>
      <c r="M1374" s="587"/>
      <c r="N1374" s="884"/>
      <c r="P1374" s="587"/>
      <c r="Q1374" s="587"/>
      <c r="R1374" s="587"/>
    </row>
    <row r="1375" spans="2:19" s="19" customFormat="1" x14ac:dyDescent="0.2">
      <c r="B1375" s="1883"/>
      <c r="C1375" s="587"/>
      <c r="D1375" s="587"/>
      <c r="E1375" s="587"/>
      <c r="F1375" s="587"/>
      <c r="G1375" s="587"/>
      <c r="H1375" s="587"/>
      <c r="I1375" s="587"/>
      <c r="J1375" s="587"/>
      <c r="K1375" s="587"/>
      <c r="L1375" s="587"/>
      <c r="M1375" s="587"/>
      <c r="N1375" s="884"/>
    </row>
    <row r="1376" spans="2:19" s="19" customFormat="1" x14ac:dyDescent="0.2">
      <c r="B1376" s="1883"/>
      <c r="C1376" s="587"/>
      <c r="D1376" s="587"/>
      <c r="E1376" s="587"/>
      <c r="F1376" s="587"/>
      <c r="G1376" s="587"/>
      <c r="H1376" s="587"/>
      <c r="I1376" s="587"/>
      <c r="J1376" s="587"/>
      <c r="K1376" s="587"/>
      <c r="L1376" s="587"/>
      <c r="M1376" s="587"/>
      <c r="N1376" s="884"/>
    </row>
    <row r="1377" spans="2:14" s="19" customFormat="1" x14ac:dyDescent="0.2">
      <c r="B1377" s="1883"/>
      <c r="C1377" s="587"/>
      <c r="D1377" s="587"/>
      <c r="E1377" s="587"/>
      <c r="F1377" s="587"/>
      <c r="G1377" s="587"/>
      <c r="H1377" s="587"/>
      <c r="I1377" s="587"/>
      <c r="J1377" s="587"/>
      <c r="K1377" s="587"/>
      <c r="L1377" s="587"/>
      <c r="M1377" s="587"/>
      <c r="N1377" s="884"/>
    </row>
    <row r="1378" spans="2:14" s="19" customFormat="1" ht="15.75" customHeight="1" x14ac:dyDescent="0.2">
      <c r="B1378" s="1883"/>
      <c r="C1378" s="587"/>
      <c r="D1378" s="587"/>
      <c r="E1378" s="587"/>
      <c r="F1378" s="587"/>
      <c r="G1378" s="587"/>
      <c r="H1378" s="587"/>
      <c r="I1378" s="587"/>
      <c r="J1378" s="587"/>
      <c r="K1378" s="587"/>
      <c r="L1378" s="587"/>
      <c r="M1378" s="587"/>
      <c r="N1378" s="884"/>
    </row>
    <row r="1379" spans="2:14" s="19" customFormat="1" ht="15.75" customHeight="1" thickBot="1" x14ac:dyDescent="0.25">
      <c r="B1379" s="1883"/>
      <c r="C1379" s="587"/>
      <c r="D1379" s="587"/>
      <c r="E1379" s="587"/>
      <c r="F1379" s="587"/>
      <c r="G1379" s="587"/>
      <c r="H1379" s="587"/>
      <c r="I1379" s="587"/>
      <c r="J1379" s="587"/>
      <c r="K1379" s="587"/>
      <c r="L1379" s="587"/>
      <c r="M1379" s="587"/>
      <c r="N1379" s="884"/>
    </row>
    <row r="1380" spans="2:14" s="19" customFormat="1" ht="16" thickBot="1" x14ac:dyDescent="0.25">
      <c r="B1380" s="1883"/>
      <c r="C1380" s="2916" t="s">
        <v>595</v>
      </c>
      <c r="D1380" s="2917"/>
      <c r="E1380" s="2917"/>
      <c r="F1380" s="2917"/>
      <c r="G1380" s="2917"/>
      <c r="H1380" s="2917"/>
      <c r="I1380" s="2917"/>
      <c r="J1380" s="2917"/>
      <c r="K1380" s="2917"/>
      <c r="L1380" s="2918"/>
      <c r="M1380" s="587"/>
      <c r="N1380" s="884"/>
    </row>
    <row r="1381" spans="2:14" s="19" customFormat="1" x14ac:dyDescent="0.2">
      <c r="B1381" s="1883"/>
      <c r="C1381" s="587"/>
      <c r="D1381" s="587"/>
      <c r="E1381" s="587"/>
      <c r="F1381" s="587"/>
      <c r="G1381" s="587"/>
      <c r="H1381" s="587"/>
      <c r="I1381" s="587"/>
      <c r="J1381" s="587"/>
      <c r="K1381" s="587"/>
      <c r="L1381" s="587"/>
      <c r="M1381" s="587"/>
      <c r="N1381" s="884"/>
    </row>
    <row r="1382" spans="2:14" s="19" customFormat="1" x14ac:dyDescent="0.2">
      <c r="B1382" s="1883"/>
      <c r="C1382" s="587"/>
      <c r="D1382" s="587"/>
      <c r="E1382" s="587"/>
      <c r="F1382" s="587"/>
      <c r="G1382" s="587"/>
      <c r="H1382" s="587"/>
      <c r="I1382" s="587"/>
      <c r="J1382" s="587"/>
      <c r="K1382" s="587"/>
      <c r="L1382" s="587"/>
      <c r="M1382" s="587"/>
      <c r="N1382" s="884"/>
    </row>
    <row r="1383" spans="2:14" s="19" customFormat="1" x14ac:dyDescent="0.2">
      <c r="B1383" s="1883"/>
      <c r="C1383" s="587"/>
      <c r="D1383" s="587"/>
      <c r="E1383" s="587"/>
      <c r="F1383" s="587"/>
      <c r="G1383" s="587"/>
      <c r="H1383" s="587"/>
      <c r="I1383" s="587"/>
      <c r="J1383" s="587"/>
      <c r="K1383" s="587"/>
      <c r="L1383" s="587"/>
      <c r="M1383" s="587"/>
      <c r="N1383" s="884"/>
    </row>
    <row r="1384" spans="2:14" s="19" customFormat="1" x14ac:dyDescent="0.2">
      <c r="B1384" s="1883"/>
      <c r="C1384" s="587"/>
      <c r="D1384" s="587"/>
      <c r="E1384" s="587"/>
      <c r="F1384" s="587"/>
      <c r="G1384" s="587"/>
      <c r="H1384" s="587"/>
      <c r="I1384" s="587"/>
      <c r="J1384" s="587"/>
      <c r="K1384" s="587"/>
      <c r="L1384" s="587"/>
      <c r="M1384" s="587"/>
      <c r="N1384" s="884"/>
    </row>
    <row r="1385" spans="2:14" s="19" customFormat="1" x14ac:dyDescent="0.2">
      <c r="B1385" s="1883"/>
      <c r="C1385" s="587"/>
      <c r="D1385" s="587"/>
      <c r="E1385" s="587"/>
      <c r="F1385" s="587"/>
      <c r="G1385" s="587"/>
      <c r="H1385" s="587"/>
      <c r="I1385" s="587"/>
      <c r="J1385" s="587"/>
      <c r="K1385" s="587"/>
      <c r="L1385" s="587"/>
      <c r="M1385" s="587"/>
      <c r="N1385" s="884"/>
    </row>
    <row r="1386" spans="2:14" s="19" customFormat="1" x14ac:dyDescent="0.2">
      <c r="B1386" s="1883"/>
      <c r="C1386" s="587"/>
      <c r="D1386" s="587"/>
      <c r="E1386" s="587"/>
      <c r="F1386" s="587"/>
      <c r="G1386" s="587"/>
      <c r="H1386" s="587"/>
      <c r="I1386" s="587"/>
      <c r="J1386" s="587"/>
      <c r="K1386" s="587"/>
      <c r="L1386" s="587"/>
      <c r="M1386" s="587"/>
      <c r="N1386" s="884"/>
    </row>
    <row r="1387" spans="2:14" s="19" customFormat="1" x14ac:dyDescent="0.2">
      <c r="B1387" s="1883"/>
      <c r="C1387" s="587"/>
      <c r="D1387" s="587"/>
      <c r="E1387" s="587"/>
      <c r="F1387" s="587"/>
      <c r="G1387" s="587"/>
      <c r="H1387" s="587"/>
      <c r="I1387" s="587"/>
      <c r="J1387" s="587"/>
      <c r="K1387" s="587"/>
      <c r="L1387" s="587"/>
      <c r="M1387" s="587"/>
      <c r="N1387" s="884"/>
    </row>
    <row r="1388" spans="2:14" s="19" customFormat="1" x14ac:dyDescent="0.2">
      <c r="B1388" s="1883"/>
      <c r="C1388" s="587"/>
      <c r="D1388" s="587"/>
      <c r="E1388" s="587"/>
      <c r="F1388" s="587"/>
      <c r="G1388" s="587"/>
      <c r="H1388" s="587"/>
      <c r="I1388" s="587"/>
      <c r="J1388" s="587"/>
      <c r="K1388" s="587"/>
      <c r="L1388" s="587"/>
      <c r="M1388" s="587"/>
      <c r="N1388" s="884"/>
    </row>
    <row r="1389" spans="2:14" s="19" customFormat="1" x14ac:dyDescent="0.2">
      <c r="B1389" s="1883"/>
      <c r="C1389" s="587"/>
      <c r="D1389" s="587"/>
      <c r="E1389" s="587"/>
      <c r="F1389" s="587"/>
      <c r="G1389" s="587"/>
      <c r="H1389" s="587"/>
      <c r="I1389" s="587"/>
      <c r="J1389" s="587"/>
      <c r="K1389" s="587"/>
      <c r="L1389" s="587"/>
      <c r="M1389" s="587"/>
      <c r="N1389" s="884"/>
    </row>
    <row r="1390" spans="2:14" s="19" customFormat="1" x14ac:dyDescent="0.2">
      <c r="B1390" s="1883"/>
      <c r="C1390" s="587"/>
      <c r="D1390" s="587"/>
      <c r="E1390" s="587"/>
      <c r="F1390" s="587"/>
      <c r="G1390" s="587"/>
      <c r="H1390" s="587"/>
      <c r="I1390" s="587"/>
      <c r="J1390" s="587"/>
      <c r="K1390" s="587"/>
      <c r="L1390" s="587"/>
      <c r="M1390" s="587"/>
      <c r="N1390" s="884"/>
    </row>
    <row r="1391" spans="2:14" s="19" customFormat="1" x14ac:dyDescent="0.2">
      <c r="B1391" s="1883"/>
      <c r="C1391" s="587"/>
      <c r="D1391" s="587"/>
      <c r="E1391" s="587"/>
      <c r="F1391" s="587"/>
      <c r="G1391" s="587"/>
      <c r="H1391" s="587"/>
      <c r="I1391" s="587"/>
      <c r="J1391" s="587"/>
      <c r="K1391" s="587"/>
      <c r="L1391" s="587"/>
      <c r="M1391" s="587"/>
      <c r="N1391" s="884"/>
    </row>
    <row r="1392" spans="2:14" s="19" customFormat="1" x14ac:dyDescent="0.2">
      <c r="B1392" s="1883"/>
      <c r="C1392" s="587"/>
      <c r="D1392" s="587"/>
      <c r="E1392" s="587"/>
      <c r="F1392" s="587"/>
      <c r="G1392" s="587"/>
      <c r="H1392" s="587"/>
      <c r="I1392" s="587"/>
      <c r="J1392" s="587"/>
      <c r="K1392" s="587"/>
      <c r="L1392" s="587"/>
      <c r="M1392" s="587"/>
      <c r="N1392" s="884"/>
    </row>
    <row r="1393" spans="2:14" s="19" customFormat="1" x14ac:dyDescent="0.2">
      <c r="B1393" s="1883"/>
      <c r="C1393" s="587"/>
      <c r="D1393" s="587"/>
      <c r="E1393" s="587"/>
      <c r="F1393" s="587"/>
      <c r="G1393" s="587"/>
      <c r="H1393" s="587"/>
      <c r="I1393" s="587"/>
      <c r="J1393" s="587"/>
      <c r="K1393" s="587"/>
      <c r="L1393" s="587"/>
      <c r="M1393" s="587"/>
      <c r="N1393" s="884"/>
    </row>
    <row r="1394" spans="2:14" s="19" customFormat="1" x14ac:dyDescent="0.2">
      <c r="B1394" s="1883"/>
      <c r="C1394" s="587"/>
      <c r="D1394" s="587"/>
      <c r="E1394" s="587"/>
      <c r="F1394" s="587"/>
      <c r="G1394" s="587"/>
      <c r="H1394" s="587"/>
      <c r="I1394" s="587"/>
      <c r="J1394" s="587"/>
      <c r="K1394" s="587"/>
      <c r="L1394" s="587"/>
      <c r="M1394" s="587"/>
      <c r="N1394" s="884"/>
    </row>
    <row r="1395" spans="2:14" s="19" customFormat="1" x14ac:dyDescent="0.2">
      <c r="B1395" s="1883"/>
      <c r="C1395" s="587"/>
      <c r="D1395" s="587"/>
      <c r="E1395" s="587"/>
      <c r="F1395" s="587"/>
      <c r="G1395" s="587"/>
      <c r="H1395" s="587"/>
      <c r="I1395" s="587"/>
      <c r="J1395" s="587"/>
      <c r="K1395" s="587"/>
      <c r="L1395" s="587"/>
      <c r="M1395" s="587"/>
      <c r="N1395" s="884"/>
    </row>
    <row r="1396" spans="2:14" s="19" customFormat="1" x14ac:dyDescent="0.2">
      <c r="B1396" s="1883"/>
      <c r="C1396" s="587"/>
      <c r="D1396" s="587"/>
      <c r="E1396" s="587"/>
      <c r="F1396" s="587"/>
      <c r="G1396" s="587"/>
      <c r="H1396" s="587"/>
      <c r="I1396" s="587"/>
      <c r="J1396" s="587"/>
      <c r="K1396" s="587"/>
      <c r="L1396" s="587"/>
      <c r="M1396" s="587"/>
      <c r="N1396" s="884"/>
    </row>
    <row r="1397" spans="2:14" s="19" customFormat="1" x14ac:dyDescent="0.2">
      <c r="B1397" s="1883"/>
      <c r="C1397" s="587"/>
      <c r="D1397" s="587"/>
      <c r="E1397" s="587"/>
      <c r="F1397" s="587"/>
      <c r="G1397" s="587"/>
      <c r="H1397" s="587"/>
      <c r="I1397" s="587"/>
      <c r="J1397" s="587"/>
      <c r="K1397" s="587"/>
      <c r="L1397" s="587"/>
      <c r="M1397" s="587"/>
      <c r="N1397" s="884"/>
    </row>
    <row r="1398" spans="2:14" s="19" customFormat="1" x14ac:dyDescent="0.2">
      <c r="B1398" s="1883"/>
      <c r="C1398" s="587"/>
      <c r="D1398" s="587"/>
      <c r="E1398" s="587"/>
      <c r="F1398" s="587"/>
      <c r="G1398" s="587"/>
      <c r="H1398" s="587"/>
      <c r="I1398" s="587"/>
      <c r="J1398" s="587"/>
      <c r="K1398" s="587"/>
      <c r="L1398" s="587"/>
      <c r="M1398" s="587"/>
      <c r="N1398" s="884"/>
    </row>
    <row r="1399" spans="2:14" s="19" customFormat="1" x14ac:dyDescent="0.2">
      <c r="B1399" s="1883"/>
      <c r="C1399" s="587"/>
      <c r="D1399" s="587"/>
      <c r="E1399" s="587"/>
      <c r="F1399" s="587"/>
      <c r="G1399" s="587"/>
      <c r="H1399" s="587"/>
      <c r="I1399" s="587"/>
      <c r="J1399" s="587"/>
      <c r="K1399" s="587"/>
      <c r="L1399" s="587"/>
      <c r="M1399" s="587"/>
      <c r="N1399" s="884"/>
    </row>
    <row r="1400" spans="2:14" s="19" customFormat="1" x14ac:dyDescent="0.2">
      <c r="B1400" s="1883"/>
      <c r="C1400" s="587"/>
      <c r="D1400" s="587"/>
      <c r="E1400" s="587"/>
      <c r="F1400" s="587"/>
      <c r="G1400" s="587"/>
      <c r="H1400" s="587"/>
      <c r="I1400" s="587"/>
      <c r="J1400" s="587"/>
      <c r="K1400" s="587"/>
      <c r="L1400" s="587"/>
      <c r="M1400" s="587"/>
      <c r="N1400" s="884"/>
    </row>
    <row r="1401" spans="2:14" s="19" customFormat="1" ht="16" thickBot="1" x14ac:dyDescent="0.25">
      <c r="B1401" s="1892"/>
      <c r="C1401" s="1893"/>
      <c r="D1401" s="1893"/>
      <c r="E1401" s="1893"/>
      <c r="F1401" s="1893"/>
      <c r="G1401" s="1893"/>
      <c r="H1401" s="1893"/>
      <c r="I1401" s="1893"/>
      <c r="J1401" s="1893"/>
      <c r="K1401" s="1893"/>
      <c r="L1401" s="1893"/>
      <c r="M1401" s="1893"/>
      <c r="N1401" s="1894"/>
    </row>
    <row r="1402" spans="2:14" s="19" customFormat="1" x14ac:dyDescent="0.2">
      <c r="B1402" s="1896"/>
      <c r="C1402" s="1897"/>
      <c r="D1402" s="1897"/>
      <c r="E1402" s="1897"/>
      <c r="F1402" s="1897"/>
      <c r="G1402" s="1897"/>
      <c r="H1402" s="1897"/>
      <c r="I1402" s="1897"/>
      <c r="J1402" s="1897"/>
      <c r="K1402" s="1897"/>
      <c r="L1402" s="1897"/>
      <c r="M1402" s="1897"/>
      <c r="N1402" s="1891"/>
    </row>
    <row r="1403" spans="2:14" s="19" customFormat="1" x14ac:dyDescent="0.2">
      <c r="B1403" s="1883"/>
      <c r="C1403" s="587"/>
      <c r="D1403" s="587"/>
      <c r="E1403" s="587"/>
      <c r="F1403" s="587"/>
      <c r="G1403" s="587"/>
      <c r="H1403" s="587"/>
      <c r="I1403" s="587"/>
      <c r="J1403" s="587"/>
      <c r="K1403" s="587"/>
      <c r="L1403" s="587"/>
      <c r="M1403" s="587"/>
      <c r="N1403" s="884"/>
    </row>
    <row r="1404" spans="2:14" s="19" customFormat="1" x14ac:dyDescent="0.2">
      <c r="B1404" s="1883"/>
      <c r="C1404" s="587"/>
      <c r="D1404" s="587"/>
      <c r="E1404" s="587"/>
      <c r="F1404" s="587"/>
      <c r="G1404" s="587"/>
      <c r="H1404" s="587"/>
      <c r="I1404" s="587"/>
      <c r="J1404" s="587"/>
      <c r="K1404" s="587"/>
      <c r="L1404" s="587"/>
      <c r="M1404" s="587"/>
      <c r="N1404" s="884"/>
    </row>
    <row r="1405" spans="2:14" s="19" customFormat="1" x14ac:dyDescent="0.2">
      <c r="B1405" s="1883"/>
      <c r="C1405" s="587"/>
      <c r="D1405" s="587"/>
      <c r="E1405" s="587"/>
      <c r="F1405" s="587"/>
      <c r="G1405" s="587"/>
      <c r="H1405" s="587"/>
      <c r="I1405" s="587"/>
      <c r="J1405" s="587"/>
      <c r="K1405" s="587"/>
      <c r="L1405" s="587"/>
      <c r="M1405" s="587"/>
      <c r="N1405" s="884"/>
    </row>
    <row r="1406" spans="2:14" s="19" customFormat="1" x14ac:dyDescent="0.2">
      <c r="B1406" s="1883"/>
      <c r="C1406" s="587"/>
      <c r="D1406" s="587"/>
      <c r="E1406" s="587"/>
      <c r="F1406" s="587"/>
      <c r="G1406" s="587"/>
      <c r="H1406" s="587"/>
      <c r="I1406" s="587"/>
      <c r="J1406" s="587"/>
      <c r="K1406" s="587"/>
      <c r="L1406" s="587"/>
      <c r="M1406" s="587"/>
      <c r="N1406" s="884"/>
    </row>
    <row r="1407" spans="2:14" s="19" customFormat="1" x14ac:dyDescent="0.2">
      <c r="B1407" s="1883"/>
      <c r="C1407" s="587"/>
      <c r="D1407" s="587"/>
      <c r="E1407" s="587"/>
      <c r="F1407" s="587"/>
      <c r="G1407" s="587"/>
      <c r="H1407" s="587"/>
      <c r="I1407" s="587"/>
      <c r="J1407" s="587"/>
      <c r="K1407" s="587"/>
      <c r="L1407" s="587"/>
      <c r="M1407" s="587"/>
      <c r="N1407" s="884"/>
    </row>
    <row r="1408" spans="2:14" s="19" customFormat="1" x14ac:dyDescent="0.2">
      <c r="B1408" s="1883"/>
      <c r="C1408" s="587"/>
      <c r="D1408" s="587"/>
      <c r="E1408" s="587"/>
      <c r="F1408" s="587"/>
      <c r="G1408" s="587"/>
      <c r="H1408" s="587"/>
      <c r="I1408" s="587"/>
      <c r="J1408" s="587"/>
      <c r="K1408" s="587"/>
      <c r="L1408" s="587"/>
      <c r="M1408" s="587"/>
      <c r="N1408" s="884"/>
    </row>
    <row r="1409" spans="2:14" s="19" customFormat="1" x14ac:dyDescent="0.2">
      <c r="B1409" s="1883"/>
      <c r="C1409" s="587"/>
      <c r="D1409" s="587"/>
      <c r="E1409" s="587"/>
      <c r="F1409" s="587"/>
      <c r="G1409" s="587"/>
      <c r="H1409" s="587"/>
      <c r="I1409" s="587"/>
      <c r="J1409" s="587"/>
      <c r="K1409" s="587"/>
      <c r="L1409" s="587"/>
      <c r="M1409" s="587"/>
      <c r="N1409" s="884"/>
    </row>
    <row r="1410" spans="2:14" s="19" customFormat="1" x14ac:dyDescent="0.2">
      <c r="B1410" s="1883"/>
      <c r="C1410" s="587"/>
      <c r="D1410" s="587"/>
      <c r="E1410" s="587"/>
      <c r="F1410" s="587"/>
      <c r="G1410" s="587"/>
      <c r="H1410" s="587"/>
      <c r="I1410" s="587"/>
      <c r="J1410" s="587"/>
      <c r="K1410" s="587"/>
      <c r="L1410" s="587"/>
      <c r="M1410" s="587"/>
      <c r="N1410" s="884"/>
    </row>
    <row r="1411" spans="2:14" s="19" customFormat="1" x14ac:dyDescent="0.2">
      <c r="B1411" s="1883"/>
      <c r="C1411" s="587"/>
      <c r="D1411" s="587"/>
      <c r="E1411" s="587"/>
      <c r="F1411" s="587"/>
      <c r="G1411" s="587"/>
      <c r="H1411" s="587"/>
      <c r="I1411" s="587"/>
      <c r="J1411" s="587"/>
      <c r="K1411" s="587"/>
      <c r="L1411" s="587"/>
      <c r="M1411" s="587"/>
      <c r="N1411" s="884"/>
    </row>
    <row r="1412" spans="2:14" s="19" customFormat="1" x14ac:dyDescent="0.2">
      <c r="B1412" s="1883"/>
      <c r="C1412" s="587"/>
      <c r="D1412" s="587"/>
      <c r="E1412" s="587"/>
      <c r="F1412" s="587"/>
      <c r="G1412" s="587"/>
      <c r="H1412" s="587"/>
      <c r="I1412" s="587"/>
      <c r="J1412" s="587"/>
      <c r="K1412" s="587"/>
      <c r="L1412" s="587"/>
      <c r="M1412" s="587"/>
      <c r="N1412" s="884"/>
    </row>
    <row r="1413" spans="2:14" s="19" customFormat="1" x14ac:dyDescent="0.2">
      <c r="B1413" s="1883"/>
      <c r="C1413" s="587"/>
      <c r="D1413" s="587"/>
      <c r="E1413" s="587"/>
      <c r="F1413" s="587"/>
      <c r="G1413" s="587"/>
      <c r="H1413" s="587"/>
      <c r="I1413" s="587"/>
      <c r="J1413" s="587"/>
      <c r="K1413" s="587"/>
      <c r="L1413" s="587"/>
      <c r="M1413" s="587"/>
      <c r="N1413" s="884"/>
    </row>
    <row r="1414" spans="2:14" s="19" customFormat="1" x14ac:dyDescent="0.2">
      <c r="B1414" s="1883"/>
      <c r="C1414" s="587"/>
      <c r="D1414" s="587"/>
      <c r="E1414" s="587"/>
      <c r="F1414" s="587"/>
      <c r="G1414" s="587"/>
      <c r="H1414" s="587"/>
      <c r="I1414" s="587"/>
      <c r="J1414" s="587"/>
      <c r="K1414" s="587"/>
      <c r="L1414" s="587"/>
      <c r="M1414" s="587"/>
      <c r="N1414" s="884"/>
    </row>
    <row r="1415" spans="2:14" s="19" customFormat="1" x14ac:dyDescent="0.2">
      <c r="B1415" s="1883"/>
      <c r="C1415" s="587"/>
      <c r="D1415" s="587"/>
      <c r="E1415" s="587"/>
      <c r="F1415" s="587"/>
      <c r="G1415" s="587"/>
      <c r="H1415" s="587"/>
      <c r="I1415" s="587"/>
      <c r="J1415" s="587"/>
      <c r="K1415" s="587"/>
      <c r="L1415" s="587"/>
      <c r="M1415" s="587"/>
      <c r="N1415" s="884"/>
    </row>
    <row r="1416" spans="2:14" s="19" customFormat="1" x14ac:dyDescent="0.2">
      <c r="B1416" s="1883"/>
      <c r="C1416" s="587"/>
      <c r="D1416" s="587"/>
      <c r="E1416" s="587"/>
      <c r="F1416" s="587"/>
      <c r="G1416" s="587"/>
      <c r="H1416" s="587"/>
      <c r="I1416" s="587"/>
      <c r="J1416" s="587"/>
      <c r="K1416" s="587"/>
      <c r="L1416" s="587"/>
      <c r="M1416" s="587"/>
      <c r="N1416" s="884"/>
    </row>
    <row r="1417" spans="2:14" s="19" customFormat="1" x14ac:dyDescent="0.2">
      <c r="B1417" s="1883"/>
      <c r="C1417" s="587"/>
      <c r="D1417" s="587"/>
      <c r="E1417" s="587"/>
      <c r="F1417" s="587"/>
      <c r="G1417" s="587"/>
      <c r="H1417" s="587"/>
      <c r="I1417" s="587"/>
      <c r="J1417" s="587"/>
      <c r="K1417" s="587"/>
      <c r="L1417" s="587"/>
      <c r="M1417" s="587"/>
      <c r="N1417" s="884"/>
    </row>
    <row r="1418" spans="2:14" s="19" customFormat="1" x14ac:dyDescent="0.2">
      <c r="B1418" s="1883"/>
      <c r="C1418" s="587"/>
      <c r="D1418" s="587"/>
      <c r="E1418" s="587"/>
      <c r="F1418" s="587"/>
      <c r="G1418" s="587"/>
      <c r="H1418" s="587"/>
      <c r="I1418" s="587"/>
      <c r="J1418" s="587"/>
      <c r="K1418" s="587"/>
      <c r="L1418" s="587"/>
      <c r="M1418" s="587"/>
      <c r="N1418" s="884"/>
    </row>
    <row r="1419" spans="2:14" s="19" customFormat="1" x14ac:dyDescent="0.2">
      <c r="B1419" s="1883"/>
      <c r="C1419" s="587"/>
      <c r="D1419" s="587"/>
      <c r="E1419" s="587"/>
      <c r="F1419" s="587"/>
      <c r="G1419" s="587"/>
      <c r="H1419" s="587"/>
      <c r="I1419" s="587"/>
      <c r="J1419" s="587"/>
      <c r="K1419" s="587"/>
      <c r="L1419" s="587"/>
      <c r="M1419" s="587"/>
      <c r="N1419" s="884"/>
    </row>
    <row r="1420" spans="2:14" s="19" customFormat="1" x14ac:dyDescent="0.2">
      <c r="B1420" s="1883"/>
      <c r="C1420" s="587"/>
      <c r="D1420" s="587"/>
      <c r="E1420" s="587"/>
      <c r="F1420" s="587"/>
      <c r="G1420" s="587"/>
      <c r="H1420" s="587"/>
      <c r="I1420" s="587"/>
      <c r="J1420" s="587"/>
      <c r="K1420" s="587"/>
      <c r="L1420" s="587"/>
      <c r="M1420" s="587"/>
      <c r="N1420" s="884"/>
    </row>
    <row r="1421" spans="2:14" s="19" customFormat="1" x14ac:dyDescent="0.2">
      <c r="B1421" s="1883"/>
      <c r="C1421" s="587"/>
      <c r="D1421" s="587"/>
      <c r="E1421" s="587"/>
      <c r="F1421" s="587"/>
      <c r="G1421" s="587"/>
      <c r="H1421" s="587"/>
      <c r="I1421" s="587"/>
      <c r="J1421" s="587"/>
      <c r="K1421" s="587"/>
      <c r="L1421" s="587"/>
      <c r="M1421" s="587"/>
      <c r="N1421" s="884"/>
    </row>
    <row r="1422" spans="2:14" s="19" customFormat="1" x14ac:dyDescent="0.2">
      <c r="B1422" s="1883"/>
      <c r="C1422" s="587"/>
      <c r="D1422" s="587"/>
      <c r="E1422" s="587"/>
      <c r="F1422" s="587"/>
      <c r="G1422" s="587"/>
      <c r="H1422" s="587"/>
      <c r="I1422" s="587"/>
      <c r="J1422" s="587"/>
      <c r="K1422" s="587"/>
      <c r="L1422" s="587"/>
      <c r="M1422" s="587"/>
      <c r="N1422" s="884"/>
    </row>
    <row r="1423" spans="2:14" s="19" customFormat="1" x14ac:dyDescent="0.2">
      <c r="B1423" s="1883"/>
      <c r="C1423" s="587"/>
      <c r="D1423" s="587"/>
      <c r="E1423" s="587"/>
      <c r="F1423" s="587"/>
      <c r="G1423" s="587"/>
      <c r="H1423" s="587"/>
      <c r="I1423" s="587"/>
      <c r="J1423" s="587"/>
      <c r="K1423" s="587"/>
      <c r="L1423" s="587"/>
      <c r="M1423" s="587"/>
      <c r="N1423" s="884"/>
    </row>
    <row r="1424" spans="2:14" s="19" customFormat="1" x14ac:dyDescent="0.2">
      <c r="B1424" s="1883"/>
      <c r="C1424" s="587"/>
      <c r="D1424" s="587"/>
      <c r="E1424" s="587"/>
      <c r="F1424" s="587"/>
      <c r="G1424" s="587"/>
      <c r="H1424" s="587"/>
      <c r="I1424" s="587"/>
      <c r="J1424" s="587"/>
      <c r="K1424" s="587"/>
      <c r="L1424" s="587"/>
      <c r="M1424" s="587"/>
      <c r="N1424" s="884"/>
    </row>
    <row r="1425" spans="2:14" s="19" customFormat="1" x14ac:dyDescent="0.2">
      <c r="B1425" s="1883"/>
      <c r="C1425" s="587"/>
      <c r="D1425" s="587"/>
      <c r="E1425" s="587"/>
      <c r="G1425" s="587"/>
      <c r="H1425" s="587"/>
      <c r="I1425" s="587"/>
      <c r="J1425" s="587"/>
      <c r="K1425" s="587"/>
      <c r="L1425" s="587"/>
      <c r="M1425" s="587"/>
      <c r="N1425" s="884"/>
    </row>
    <row r="1426" spans="2:14" s="19" customFormat="1" x14ac:dyDescent="0.2">
      <c r="B1426" s="1883"/>
      <c r="C1426" s="587"/>
      <c r="D1426" s="587"/>
      <c r="E1426" s="587"/>
      <c r="F1426" s="587"/>
      <c r="G1426" s="587"/>
      <c r="H1426" s="587"/>
      <c r="I1426" s="587"/>
      <c r="J1426" s="587"/>
      <c r="K1426" s="587"/>
      <c r="L1426" s="587"/>
      <c r="M1426" s="587"/>
      <c r="N1426" s="884"/>
    </row>
    <row r="1427" spans="2:14" s="19" customFormat="1" x14ac:dyDescent="0.2">
      <c r="B1427" s="1883"/>
      <c r="C1427" s="587"/>
      <c r="D1427" s="587"/>
      <c r="E1427" s="587"/>
      <c r="F1427" s="587"/>
      <c r="G1427" s="587"/>
      <c r="H1427" s="587"/>
      <c r="I1427" s="587"/>
      <c r="J1427" s="587"/>
      <c r="K1427" s="587"/>
      <c r="L1427" s="587"/>
      <c r="M1427" s="587"/>
      <c r="N1427" s="884"/>
    </row>
    <row r="1428" spans="2:14" s="19" customFormat="1" x14ac:dyDescent="0.2">
      <c r="B1428" s="1883"/>
      <c r="C1428" s="587"/>
      <c r="D1428" s="587"/>
      <c r="E1428" s="587"/>
      <c r="F1428" s="587"/>
      <c r="G1428" s="587"/>
      <c r="H1428" s="587"/>
      <c r="I1428" s="587"/>
      <c r="J1428" s="587"/>
      <c r="K1428" s="587"/>
      <c r="L1428" s="587"/>
      <c r="M1428" s="587"/>
      <c r="N1428" s="884"/>
    </row>
    <row r="1429" spans="2:14" s="19" customFormat="1" ht="17.25" customHeight="1" x14ac:dyDescent="0.2">
      <c r="B1429" s="1883"/>
      <c r="C1429" s="587"/>
      <c r="D1429" s="587"/>
      <c r="E1429" s="587"/>
      <c r="F1429" s="587"/>
      <c r="G1429" s="587"/>
      <c r="H1429" s="587"/>
      <c r="I1429" s="587"/>
      <c r="J1429" s="587"/>
      <c r="K1429" s="587"/>
      <c r="L1429" s="587"/>
      <c r="M1429" s="587"/>
      <c r="N1429" s="884"/>
    </row>
    <row r="1430" spans="2:14" s="19" customFormat="1" x14ac:dyDescent="0.2">
      <c r="B1430" s="1883"/>
      <c r="C1430" s="587"/>
      <c r="D1430" s="587"/>
      <c r="E1430" s="587"/>
      <c r="F1430" s="587"/>
      <c r="G1430" s="587"/>
      <c r="H1430" s="587"/>
      <c r="I1430" s="587"/>
      <c r="J1430" s="587"/>
      <c r="K1430" s="587"/>
      <c r="L1430" s="587"/>
      <c r="M1430" s="587"/>
      <c r="N1430" s="884"/>
    </row>
    <row r="1431" spans="2:14" s="19" customFormat="1" x14ac:dyDescent="0.2">
      <c r="B1431" s="1883"/>
      <c r="C1431" s="587"/>
      <c r="D1431" s="587"/>
      <c r="E1431" s="587"/>
      <c r="F1431" s="587"/>
      <c r="G1431" s="587"/>
      <c r="H1431" s="587"/>
      <c r="I1431" s="587"/>
      <c r="J1431" s="587"/>
      <c r="K1431" s="587"/>
      <c r="L1431" s="587"/>
      <c r="M1431" s="587"/>
      <c r="N1431" s="884"/>
    </row>
    <row r="1432" spans="2:14" s="19" customFormat="1" ht="16" thickBot="1" x14ac:dyDescent="0.25">
      <c r="B1432" s="1892"/>
      <c r="C1432" s="1893"/>
      <c r="D1432" s="1893"/>
      <c r="E1432" s="1893"/>
      <c r="F1432" s="1893"/>
      <c r="G1432" s="1893"/>
      <c r="H1432" s="1893"/>
      <c r="I1432" s="1893"/>
      <c r="J1432" s="1893"/>
      <c r="K1432" s="1893"/>
      <c r="L1432" s="1893"/>
      <c r="M1432" s="1893"/>
      <c r="N1432" s="1894"/>
    </row>
    <row r="1433" spans="2:14" s="19" customFormat="1" x14ac:dyDescent="0.2">
      <c r="B1433" s="1896"/>
      <c r="C1433" s="1897"/>
      <c r="D1433" s="1897"/>
      <c r="E1433" s="1897"/>
      <c r="F1433" s="1897"/>
      <c r="G1433" s="1897"/>
      <c r="H1433" s="1897"/>
      <c r="I1433" s="1897"/>
      <c r="J1433" s="1897"/>
      <c r="K1433" s="1897"/>
      <c r="L1433" s="1897"/>
      <c r="M1433" s="1897"/>
      <c r="N1433" s="1891"/>
    </row>
    <row r="1434" spans="2:14" s="19" customFormat="1" x14ac:dyDescent="0.2">
      <c r="B1434" s="1883"/>
      <c r="C1434" s="587"/>
      <c r="D1434" s="587"/>
      <c r="E1434" s="587"/>
      <c r="F1434" s="587"/>
      <c r="G1434" s="587"/>
      <c r="H1434" s="587"/>
      <c r="I1434" s="587"/>
      <c r="J1434" s="587"/>
      <c r="K1434" s="587"/>
      <c r="L1434" s="587"/>
      <c r="M1434" s="587"/>
      <c r="N1434" s="884"/>
    </row>
    <row r="1435" spans="2:14" s="19" customFormat="1" x14ac:dyDescent="0.2">
      <c r="B1435" s="1883"/>
      <c r="C1435" s="587"/>
      <c r="D1435" s="587"/>
      <c r="E1435" s="587"/>
      <c r="F1435" s="587"/>
      <c r="G1435" s="587"/>
      <c r="H1435" s="587"/>
      <c r="I1435" s="587"/>
      <c r="J1435" s="587"/>
      <c r="K1435" s="587"/>
      <c r="L1435" s="587"/>
      <c r="M1435" s="587"/>
      <c r="N1435" s="884"/>
    </row>
    <row r="1436" spans="2:14" s="19" customFormat="1" x14ac:dyDescent="0.2">
      <c r="B1436" s="1883"/>
      <c r="C1436" s="587"/>
      <c r="D1436" s="587"/>
      <c r="E1436" s="587"/>
      <c r="F1436" s="587"/>
      <c r="G1436" s="587"/>
      <c r="H1436" s="587"/>
      <c r="I1436" s="587"/>
      <c r="J1436" s="587"/>
      <c r="K1436" s="587"/>
      <c r="L1436" s="587"/>
      <c r="M1436" s="587"/>
      <c r="N1436" s="884"/>
    </row>
    <row r="1437" spans="2:14" s="19" customFormat="1" x14ac:dyDescent="0.2">
      <c r="B1437" s="1883"/>
      <c r="C1437" s="587"/>
      <c r="D1437" s="587"/>
      <c r="E1437" s="587"/>
      <c r="F1437" s="587"/>
      <c r="G1437" s="587"/>
      <c r="H1437" s="587"/>
      <c r="I1437" s="587"/>
      <c r="J1437" s="587"/>
      <c r="K1437" s="587"/>
      <c r="L1437" s="587"/>
      <c r="M1437" s="587"/>
      <c r="N1437" s="884"/>
    </row>
    <row r="1438" spans="2:14" s="19" customFormat="1" x14ac:dyDescent="0.2">
      <c r="B1438" s="1883"/>
      <c r="C1438" s="587"/>
      <c r="D1438" s="587"/>
      <c r="E1438" s="587"/>
      <c r="F1438" s="587"/>
      <c r="G1438" s="587"/>
      <c r="H1438" s="587"/>
      <c r="I1438" s="587"/>
      <c r="J1438" s="587"/>
      <c r="K1438" s="587"/>
      <c r="L1438" s="587"/>
      <c r="M1438" s="587"/>
      <c r="N1438" s="884"/>
    </row>
    <row r="1439" spans="2:14" s="19" customFormat="1" x14ac:dyDescent="0.2">
      <c r="B1439" s="1883"/>
      <c r="C1439" s="587"/>
      <c r="D1439" s="587"/>
      <c r="E1439" s="587"/>
      <c r="F1439" s="587"/>
      <c r="G1439" s="587"/>
      <c r="H1439" s="587"/>
      <c r="I1439" s="587"/>
      <c r="J1439" s="587"/>
      <c r="K1439" s="587"/>
      <c r="L1439" s="587"/>
      <c r="M1439" s="587"/>
      <c r="N1439" s="884"/>
    </row>
    <row r="1440" spans="2:14" s="19" customFormat="1" x14ac:dyDescent="0.2">
      <c r="B1440" s="1883"/>
      <c r="C1440" s="587"/>
      <c r="D1440" s="587"/>
      <c r="E1440" s="587"/>
      <c r="F1440" s="587"/>
      <c r="G1440" s="587"/>
      <c r="H1440" s="587"/>
      <c r="I1440" s="587"/>
      <c r="J1440" s="587"/>
      <c r="K1440" s="587"/>
      <c r="L1440" s="587"/>
      <c r="M1440" s="587"/>
      <c r="N1440" s="884"/>
    </row>
    <row r="1441" spans="2:14" s="19" customFormat="1" x14ac:dyDescent="0.2">
      <c r="B1441" s="1883"/>
      <c r="C1441" s="587"/>
      <c r="D1441" s="587"/>
      <c r="E1441" s="587"/>
      <c r="F1441" s="587"/>
      <c r="G1441" s="587"/>
      <c r="H1441" s="587"/>
      <c r="I1441" s="587"/>
      <c r="J1441" s="587"/>
      <c r="K1441" s="587"/>
      <c r="L1441" s="587"/>
      <c r="M1441" s="587"/>
      <c r="N1441" s="884"/>
    </row>
    <row r="1442" spans="2:14" s="19" customFormat="1" x14ac:dyDescent="0.2">
      <c r="B1442" s="1883"/>
      <c r="C1442" s="587"/>
      <c r="D1442" s="587"/>
      <c r="E1442" s="587"/>
      <c r="F1442" s="587"/>
      <c r="G1442" s="587"/>
      <c r="H1442" s="587"/>
      <c r="I1442" s="587"/>
      <c r="J1442" s="587"/>
      <c r="K1442" s="587"/>
      <c r="L1442" s="587"/>
      <c r="M1442" s="587"/>
      <c r="N1442" s="884"/>
    </row>
    <row r="1443" spans="2:14" s="19" customFormat="1" x14ac:dyDescent="0.2">
      <c r="B1443" s="1883"/>
      <c r="C1443" s="587"/>
      <c r="D1443" s="587"/>
      <c r="E1443" s="587"/>
      <c r="F1443" s="587"/>
      <c r="G1443" s="587"/>
      <c r="H1443" s="587"/>
      <c r="I1443" s="587"/>
      <c r="J1443" s="587"/>
      <c r="K1443" s="587"/>
      <c r="L1443" s="587"/>
      <c r="M1443" s="587"/>
      <c r="N1443" s="884"/>
    </row>
    <row r="1444" spans="2:14" s="19" customFormat="1" x14ac:dyDescent="0.2">
      <c r="B1444" s="1883"/>
      <c r="C1444" s="587"/>
      <c r="D1444" s="587"/>
      <c r="E1444" s="587"/>
      <c r="F1444" s="587"/>
      <c r="G1444" s="587"/>
      <c r="H1444" s="587"/>
      <c r="I1444" s="587"/>
      <c r="J1444" s="587"/>
      <c r="K1444" s="587"/>
      <c r="L1444" s="587"/>
      <c r="M1444" s="587"/>
      <c r="N1444" s="884"/>
    </row>
    <row r="1445" spans="2:14" s="19" customFormat="1" x14ac:dyDescent="0.2">
      <c r="B1445" s="1883"/>
      <c r="C1445" s="587"/>
      <c r="D1445" s="587"/>
      <c r="E1445" s="587"/>
      <c r="F1445" s="587"/>
      <c r="G1445" s="587"/>
      <c r="H1445" s="587"/>
      <c r="I1445" s="587"/>
      <c r="J1445" s="587"/>
      <c r="K1445" s="587"/>
      <c r="L1445" s="587"/>
      <c r="M1445" s="587"/>
      <c r="N1445" s="884"/>
    </row>
    <row r="1446" spans="2:14" s="19" customFormat="1" x14ac:dyDescent="0.2">
      <c r="B1446" s="1883"/>
      <c r="C1446" s="587"/>
      <c r="D1446" s="587"/>
      <c r="E1446" s="587"/>
      <c r="F1446" s="587"/>
      <c r="G1446" s="587"/>
      <c r="H1446" s="587"/>
      <c r="I1446" s="587"/>
      <c r="J1446" s="587"/>
      <c r="K1446" s="587"/>
      <c r="L1446" s="587"/>
      <c r="M1446" s="587"/>
      <c r="N1446" s="884"/>
    </row>
    <row r="1447" spans="2:14" s="19" customFormat="1" x14ac:dyDescent="0.2">
      <c r="B1447" s="1883"/>
      <c r="C1447" s="587"/>
      <c r="D1447" s="587"/>
      <c r="E1447" s="587"/>
      <c r="F1447" s="587"/>
      <c r="G1447" s="587"/>
      <c r="H1447" s="587"/>
      <c r="I1447" s="587"/>
      <c r="J1447" s="587"/>
      <c r="K1447" s="587"/>
      <c r="L1447" s="587"/>
      <c r="M1447" s="587"/>
      <c r="N1447" s="884"/>
    </row>
    <row r="1448" spans="2:14" s="19" customFormat="1" x14ac:dyDescent="0.2">
      <c r="B1448" s="1883"/>
      <c r="C1448" s="587"/>
      <c r="D1448" s="587"/>
      <c r="E1448" s="587"/>
      <c r="F1448" s="587"/>
      <c r="G1448" s="587"/>
      <c r="H1448" s="587"/>
      <c r="I1448" s="587"/>
      <c r="J1448" s="587"/>
      <c r="K1448" s="587"/>
      <c r="L1448" s="587"/>
      <c r="M1448" s="587"/>
      <c r="N1448" s="884"/>
    </row>
    <row r="1449" spans="2:14" s="19" customFormat="1" x14ac:dyDescent="0.2">
      <c r="B1449" s="1883"/>
      <c r="C1449" s="587"/>
      <c r="D1449" s="587"/>
      <c r="E1449" s="587"/>
      <c r="F1449" s="587"/>
      <c r="G1449" s="587"/>
      <c r="H1449" s="587"/>
      <c r="I1449" s="587"/>
      <c r="J1449" s="587"/>
      <c r="K1449" s="587"/>
      <c r="L1449" s="587"/>
      <c r="M1449" s="587"/>
      <c r="N1449" s="884"/>
    </row>
    <row r="1450" spans="2:14" s="19" customFormat="1" x14ac:dyDescent="0.2">
      <c r="B1450" s="1883"/>
      <c r="C1450" s="587"/>
      <c r="D1450" s="587"/>
      <c r="E1450" s="587"/>
      <c r="F1450" s="587"/>
      <c r="G1450" s="587"/>
      <c r="H1450" s="587"/>
      <c r="I1450" s="587"/>
      <c r="J1450" s="587"/>
      <c r="K1450" s="587"/>
      <c r="L1450" s="587"/>
      <c r="M1450" s="587"/>
      <c r="N1450" s="884"/>
    </row>
    <row r="1451" spans="2:14" s="19" customFormat="1" x14ac:dyDescent="0.2">
      <c r="B1451" s="1883"/>
      <c r="C1451" s="587"/>
      <c r="D1451" s="587"/>
      <c r="E1451" s="587"/>
      <c r="F1451" s="587"/>
      <c r="G1451" s="587"/>
      <c r="H1451" s="587"/>
      <c r="I1451" s="587"/>
      <c r="J1451" s="587"/>
      <c r="K1451" s="587"/>
      <c r="L1451" s="587"/>
      <c r="M1451" s="587"/>
      <c r="N1451" s="884"/>
    </row>
    <row r="1452" spans="2:14" s="19" customFormat="1" x14ac:dyDescent="0.2">
      <c r="B1452" s="1883"/>
      <c r="C1452" s="587"/>
      <c r="D1452" s="587"/>
      <c r="E1452" s="587"/>
      <c r="F1452" s="587"/>
      <c r="G1452" s="587"/>
      <c r="H1452" s="587"/>
      <c r="I1452" s="587"/>
      <c r="J1452" s="587"/>
      <c r="K1452" s="587"/>
      <c r="L1452" s="587"/>
      <c r="M1452" s="587"/>
      <c r="N1452" s="884"/>
    </row>
    <row r="1453" spans="2:14" s="19" customFormat="1" x14ac:dyDescent="0.2">
      <c r="B1453" s="1883"/>
      <c r="C1453" s="587"/>
      <c r="D1453" s="587"/>
      <c r="E1453" s="587"/>
      <c r="F1453" s="587"/>
      <c r="G1453" s="587"/>
      <c r="H1453" s="587"/>
      <c r="I1453" s="587"/>
      <c r="J1453" s="587"/>
      <c r="K1453" s="587"/>
      <c r="L1453" s="587"/>
      <c r="M1453" s="587"/>
      <c r="N1453" s="884"/>
    </row>
    <row r="1454" spans="2:14" s="19" customFormat="1" x14ac:dyDescent="0.2">
      <c r="B1454" s="1883"/>
      <c r="C1454" s="587"/>
      <c r="D1454" s="587"/>
      <c r="E1454" s="587"/>
      <c r="F1454" s="587"/>
      <c r="G1454" s="587"/>
      <c r="H1454" s="587"/>
      <c r="I1454" s="587"/>
      <c r="J1454" s="587"/>
      <c r="K1454" s="587"/>
      <c r="L1454" s="587"/>
      <c r="M1454" s="587"/>
      <c r="N1454" s="884"/>
    </row>
    <row r="1455" spans="2:14" s="19" customFormat="1" x14ac:dyDescent="0.2">
      <c r="B1455" s="1883"/>
      <c r="C1455" s="587"/>
      <c r="D1455" s="587"/>
      <c r="E1455" s="587"/>
      <c r="F1455" s="587"/>
      <c r="G1455" s="587"/>
      <c r="H1455" s="587"/>
      <c r="I1455" s="587"/>
      <c r="J1455" s="587"/>
      <c r="K1455" s="587"/>
      <c r="L1455" s="587"/>
      <c r="M1455" s="587"/>
      <c r="N1455" s="884"/>
    </row>
    <row r="1456" spans="2:14" s="19" customFormat="1" x14ac:dyDescent="0.2">
      <c r="B1456" s="1883"/>
      <c r="C1456" s="587"/>
      <c r="D1456" s="587"/>
      <c r="E1456" s="587"/>
      <c r="F1456" s="587"/>
      <c r="G1456" s="587"/>
      <c r="H1456" s="587"/>
      <c r="I1456" s="587"/>
      <c r="J1456" s="587"/>
      <c r="K1456" s="587"/>
      <c r="L1456" s="587"/>
      <c r="M1456" s="587"/>
      <c r="N1456" s="884"/>
    </row>
    <row r="1457" spans="2:53" s="19" customFormat="1" x14ac:dyDescent="0.2">
      <c r="B1457" s="1883"/>
      <c r="C1457" s="587"/>
      <c r="D1457" s="587"/>
      <c r="E1457" s="587"/>
      <c r="F1457" s="587"/>
      <c r="G1457" s="587"/>
      <c r="H1457" s="587"/>
      <c r="I1457" s="587"/>
      <c r="J1457" s="587"/>
      <c r="K1457" s="587"/>
      <c r="L1457" s="587"/>
      <c r="M1457" s="587"/>
      <c r="N1457" s="884"/>
    </row>
    <row r="1458" spans="2:53" s="19" customFormat="1" x14ac:dyDescent="0.2">
      <c r="B1458" s="1883"/>
      <c r="C1458" s="587"/>
      <c r="D1458" s="587"/>
      <c r="E1458" s="587"/>
      <c r="F1458" s="587"/>
      <c r="G1458" s="587"/>
      <c r="H1458" s="587"/>
      <c r="I1458" s="587"/>
      <c r="J1458" s="587"/>
      <c r="K1458" s="587"/>
      <c r="L1458" s="587"/>
      <c r="M1458" s="587"/>
      <c r="N1458" s="884"/>
    </row>
    <row r="1459" spans="2:53" s="19" customFormat="1" x14ac:dyDescent="0.2">
      <c r="B1459" s="1883"/>
      <c r="C1459" s="587"/>
      <c r="D1459" s="587"/>
      <c r="E1459" s="587"/>
      <c r="F1459" s="587"/>
      <c r="G1459" s="587"/>
      <c r="H1459" s="587"/>
      <c r="I1459" s="587"/>
      <c r="J1459" s="587"/>
      <c r="K1459" s="587"/>
      <c r="L1459" s="587"/>
      <c r="M1459" s="587"/>
      <c r="N1459" s="884"/>
    </row>
    <row r="1460" spans="2:53" s="19" customFormat="1" x14ac:dyDescent="0.2">
      <c r="B1460" s="1883"/>
      <c r="C1460" s="587"/>
      <c r="D1460" s="587"/>
      <c r="E1460" s="587"/>
      <c r="F1460" s="587"/>
      <c r="G1460" s="587"/>
      <c r="H1460" s="587"/>
      <c r="I1460" s="587"/>
      <c r="J1460" s="587"/>
      <c r="K1460" s="587"/>
      <c r="L1460" s="587"/>
      <c r="M1460" s="587"/>
      <c r="N1460" s="884"/>
    </row>
    <row r="1461" spans="2:53" s="19" customFormat="1" x14ac:dyDescent="0.2">
      <c r="B1461" s="1883"/>
      <c r="C1461" s="587"/>
      <c r="D1461" s="587"/>
      <c r="E1461" s="587"/>
      <c r="F1461" s="587"/>
      <c r="G1461" s="587"/>
      <c r="H1461" s="587"/>
      <c r="I1461" s="587"/>
      <c r="J1461" s="587"/>
      <c r="K1461" s="587"/>
      <c r="L1461" s="587"/>
      <c r="M1461" s="587"/>
      <c r="N1461" s="884"/>
    </row>
    <row r="1462" spans="2:53" s="19" customFormat="1" x14ac:dyDescent="0.2">
      <c r="B1462" s="1883"/>
      <c r="C1462" s="587"/>
      <c r="D1462" s="587"/>
      <c r="E1462" s="587"/>
      <c r="F1462" s="587"/>
      <c r="G1462" s="587"/>
      <c r="H1462" s="587"/>
      <c r="I1462" s="587"/>
      <c r="J1462" s="587"/>
      <c r="K1462" s="587"/>
      <c r="L1462" s="587"/>
      <c r="M1462" s="587"/>
      <c r="N1462" s="884"/>
    </row>
    <row r="1463" spans="2:53" s="19" customFormat="1" x14ac:dyDescent="0.2">
      <c r="B1463" s="1883"/>
      <c r="C1463" s="587"/>
      <c r="D1463" s="587"/>
      <c r="E1463" s="587"/>
      <c r="F1463" s="587"/>
      <c r="G1463" s="587"/>
      <c r="H1463" s="587"/>
      <c r="I1463" s="587"/>
      <c r="J1463" s="587"/>
      <c r="K1463" s="587"/>
      <c r="L1463" s="587"/>
      <c r="M1463" s="587"/>
      <c r="N1463" s="884"/>
    </row>
    <row r="1464" spans="2:53" s="19" customFormat="1" x14ac:dyDescent="0.2">
      <c r="B1464" s="1883"/>
      <c r="C1464" s="587"/>
      <c r="D1464" s="587"/>
      <c r="E1464" s="587"/>
      <c r="F1464" s="587"/>
      <c r="G1464" s="587"/>
      <c r="H1464" s="587"/>
      <c r="I1464" s="587"/>
      <c r="J1464" s="587"/>
      <c r="K1464" s="587"/>
      <c r="L1464" s="587"/>
      <c r="M1464" s="587"/>
      <c r="N1464" s="884"/>
    </row>
    <row r="1465" spans="2:53" s="19" customFormat="1" x14ac:dyDescent="0.2">
      <c r="B1465" s="1883"/>
      <c r="C1465" s="587"/>
      <c r="D1465" s="587"/>
      <c r="E1465" s="587"/>
      <c r="F1465" s="587"/>
      <c r="G1465" s="587"/>
      <c r="H1465" s="587"/>
      <c r="I1465" s="587"/>
      <c r="J1465" s="587"/>
      <c r="K1465" s="587"/>
      <c r="L1465" s="587"/>
      <c r="M1465" s="587"/>
      <c r="N1465" s="884"/>
    </row>
    <row r="1466" spans="2:53" s="19" customFormat="1" x14ac:dyDescent="0.2">
      <c r="B1466" s="1883"/>
      <c r="C1466" s="587"/>
      <c r="D1466" s="587"/>
      <c r="E1466" s="587"/>
      <c r="F1466" s="587"/>
      <c r="G1466" s="587"/>
      <c r="H1466" s="587"/>
      <c r="I1466" s="587"/>
      <c r="J1466" s="587"/>
      <c r="K1466" s="587"/>
      <c r="L1466" s="587"/>
      <c r="M1466" s="587"/>
      <c r="N1466" s="884"/>
    </row>
    <row r="1467" spans="2:53" s="19" customFormat="1" x14ac:dyDescent="0.2">
      <c r="B1467" s="1883"/>
      <c r="C1467" s="587"/>
      <c r="D1467" s="587"/>
      <c r="E1467" s="587"/>
      <c r="F1467" s="587"/>
      <c r="G1467" s="587"/>
      <c r="H1467" s="587"/>
      <c r="I1467" s="587"/>
      <c r="J1467" s="587"/>
      <c r="K1467" s="587"/>
      <c r="L1467" s="587"/>
      <c r="M1467" s="587"/>
      <c r="N1467" s="884"/>
    </row>
    <row r="1468" spans="2:53" s="19" customFormat="1" ht="16" thickBot="1" x14ac:dyDescent="0.25">
      <c r="B1468" s="1892"/>
      <c r="C1468" s="1893"/>
      <c r="D1468" s="1893"/>
      <c r="E1468" s="1893"/>
      <c r="F1468" s="1893"/>
      <c r="G1468" s="1893"/>
      <c r="H1468" s="1893"/>
      <c r="I1468" s="1893"/>
      <c r="J1468" s="1893"/>
      <c r="K1468" s="1893"/>
      <c r="L1468" s="1893"/>
      <c r="M1468" s="1893"/>
      <c r="N1468" s="1894"/>
    </row>
    <row r="1469" spans="2:53" s="19" customFormat="1" x14ac:dyDescent="0.2">
      <c r="B1469" s="1896"/>
      <c r="C1469" s="1897"/>
      <c r="D1469" s="1897"/>
      <c r="E1469" s="1897"/>
      <c r="F1469" s="1897"/>
      <c r="G1469" s="1897"/>
      <c r="H1469" s="1897"/>
      <c r="I1469" s="1897"/>
      <c r="J1469" s="1897"/>
      <c r="K1469" s="1897"/>
      <c r="L1469" s="1897"/>
      <c r="M1469" s="1897"/>
      <c r="N1469" s="1891"/>
      <c r="O1469" s="887"/>
      <c r="P1469" s="887"/>
      <c r="Q1469" s="887"/>
      <c r="R1469" s="887"/>
      <c r="S1469" s="887"/>
      <c r="T1469" s="887"/>
      <c r="U1469" s="887"/>
      <c r="V1469" s="887"/>
      <c r="W1469" s="887"/>
      <c r="X1469" s="887"/>
      <c r="Y1469" s="887"/>
      <c r="Z1469" s="887"/>
      <c r="AA1469" s="887"/>
      <c r="AB1469" s="887"/>
      <c r="AC1469" s="887"/>
      <c r="AD1469" s="887"/>
      <c r="AE1469" s="887"/>
      <c r="AF1469" s="887"/>
      <c r="AG1469" s="887"/>
      <c r="AH1469" s="887"/>
      <c r="AI1469" s="887"/>
      <c r="AJ1469" s="887"/>
      <c r="AK1469" s="887"/>
    </row>
    <row r="1470" spans="2:53" s="19" customFormat="1" x14ac:dyDescent="0.2">
      <c r="B1470" s="1883"/>
      <c r="C1470" s="587"/>
      <c r="D1470" s="587"/>
      <c r="E1470" s="587"/>
      <c r="F1470" s="587"/>
      <c r="G1470" s="587"/>
      <c r="H1470" s="587"/>
      <c r="I1470" s="587"/>
      <c r="J1470" s="587"/>
      <c r="K1470" s="587"/>
      <c r="L1470" s="587"/>
      <c r="M1470" s="587"/>
      <c r="N1470" s="884"/>
      <c r="O1470" s="887"/>
      <c r="P1470" s="887"/>
      <c r="Q1470" s="887"/>
      <c r="R1470" s="887">
        <v>8814.9399999999987</v>
      </c>
      <c r="S1470" s="887"/>
      <c r="T1470" s="887"/>
      <c r="U1470" s="887"/>
      <c r="V1470" s="887"/>
      <c r="W1470" s="887"/>
      <c r="X1470" s="887"/>
      <c r="Y1470" s="887"/>
      <c r="Z1470" s="887"/>
      <c r="AA1470" s="887"/>
      <c r="AB1470" s="887"/>
      <c r="AC1470" s="887"/>
      <c r="AD1470" s="887"/>
      <c r="AE1470" s="887"/>
      <c r="AF1470" s="887"/>
      <c r="AG1470" s="887"/>
      <c r="AH1470" s="887"/>
      <c r="AI1470" s="887"/>
      <c r="AJ1470" s="887"/>
      <c r="AK1470" s="887"/>
      <c r="AL1470" s="191"/>
      <c r="AM1470" s="191"/>
      <c r="AN1470" s="191"/>
      <c r="AO1470" s="191"/>
      <c r="AP1470" s="191"/>
      <c r="AQ1470" s="191"/>
      <c r="AR1470" s="191"/>
    </row>
    <row r="1471" spans="2:53" s="19" customFormat="1" x14ac:dyDescent="0.2">
      <c r="B1471" s="1883"/>
      <c r="C1471" s="587"/>
      <c r="D1471" s="587"/>
      <c r="E1471" s="587"/>
      <c r="F1471" s="587"/>
      <c r="G1471" s="587"/>
      <c r="H1471" s="587"/>
      <c r="I1471" s="587"/>
      <c r="J1471" s="587"/>
      <c r="K1471" s="587"/>
      <c r="L1471" s="587"/>
      <c r="M1471" s="587"/>
      <c r="N1471" s="884"/>
      <c r="O1471" s="887"/>
      <c r="P1471" s="887"/>
      <c r="Q1471" s="887"/>
      <c r="R1471" s="886"/>
      <c r="S1471" s="886"/>
      <c r="T1471" s="886"/>
      <c r="U1471" s="886"/>
      <c r="V1471" s="886"/>
      <c r="W1471" s="886"/>
      <c r="X1471" s="886"/>
      <c r="Y1471" s="886"/>
      <c r="Z1471" s="886"/>
      <c r="AA1471" s="886"/>
      <c r="AB1471" s="886"/>
      <c r="AC1471" s="886"/>
      <c r="AD1471" s="886"/>
      <c r="AE1471" s="886"/>
      <c r="AF1471" s="886"/>
      <c r="AG1471" s="886"/>
      <c r="AH1471" s="886"/>
      <c r="AI1471" s="886"/>
      <c r="AJ1471" s="886"/>
      <c r="AK1471" s="886"/>
      <c r="AL1471" s="886"/>
      <c r="AM1471" s="886"/>
      <c r="AN1471" s="191"/>
      <c r="AO1471" s="191"/>
      <c r="AP1471" s="191"/>
      <c r="AQ1471" s="191"/>
      <c r="AR1471" s="191"/>
    </row>
    <row r="1472" spans="2:53" s="19" customFormat="1" x14ac:dyDescent="0.2">
      <c r="B1472" s="1883"/>
      <c r="C1472" s="587"/>
      <c r="D1472" s="587"/>
      <c r="E1472" s="587"/>
      <c r="F1472" s="587"/>
      <c r="G1472" s="587"/>
      <c r="H1472" s="587"/>
      <c r="I1472" s="587"/>
      <c r="J1472" s="587"/>
      <c r="K1472" s="587"/>
      <c r="L1472" s="587"/>
      <c r="M1472" s="587"/>
      <c r="N1472" s="884"/>
      <c r="O1472" s="887"/>
      <c r="P1472" s="886"/>
      <c r="Q1472" s="886"/>
      <c r="R1472" s="886"/>
      <c r="S1472" s="886"/>
      <c r="T1472" s="886"/>
      <c r="U1472" s="886"/>
      <c r="V1472" s="886"/>
      <c r="W1472" s="886"/>
      <c r="X1472" s="886"/>
      <c r="Y1472" s="886"/>
      <c r="Z1472" s="886"/>
      <c r="AA1472" s="886"/>
      <c r="AB1472" s="886"/>
      <c r="AC1472" s="886"/>
      <c r="AD1472" s="886"/>
      <c r="AE1472" s="886"/>
      <c r="AF1472" s="886"/>
      <c r="AG1472" s="886"/>
      <c r="AH1472" s="886"/>
      <c r="AI1472" s="886"/>
      <c r="AJ1472" s="886"/>
      <c r="AK1472" s="886"/>
      <c r="AL1472" s="886"/>
      <c r="AM1472" s="886"/>
      <c r="AN1472" s="886"/>
      <c r="AO1472" s="886"/>
      <c r="AP1472" s="886"/>
      <c r="AQ1472" s="886"/>
      <c r="AR1472" s="886"/>
      <c r="AS1472" s="886"/>
      <c r="AT1472" s="886"/>
      <c r="AU1472" s="886"/>
      <c r="AV1472" s="886"/>
      <c r="AW1472" s="886"/>
      <c r="AX1472" s="886"/>
      <c r="AY1472" s="886"/>
      <c r="AZ1472" s="886"/>
      <c r="BA1472" s="886"/>
    </row>
    <row r="1473" spans="2:53" s="19" customFormat="1" x14ac:dyDescent="0.2">
      <c r="B1473" s="1883"/>
      <c r="C1473" s="587"/>
      <c r="D1473" s="587"/>
      <c r="E1473" s="587"/>
      <c r="F1473" s="587"/>
      <c r="G1473" s="587"/>
      <c r="H1473" s="587"/>
      <c r="I1473" s="587"/>
      <c r="J1473" s="587"/>
      <c r="K1473" s="587"/>
      <c r="L1473" s="587"/>
      <c r="M1473" s="587"/>
      <c r="N1473" s="884"/>
      <c r="O1473" s="887"/>
      <c r="P1473" s="886"/>
      <c r="Q1473" s="886"/>
      <c r="R1473" s="886"/>
      <c r="S1473" s="886"/>
      <c r="T1473" s="886"/>
      <c r="U1473" s="886"/>
      <c r="V1473" s="886"/>
      <c r="W1473" s="886"/>
      <c r="X1473" s="886"/>
      <c r="Y1473" s="886"/>
      <c r="Z1473" s="886"/>
      <c r="AA1473" s="886"/>
      <c r="AB1473" s="886"/>
      <c r="AC1473" s="886"/>
      <c r="AD1473" s="886"/>
      <c r="AE1473" s="886"/>
      <c r="AF1473" s="886"/>
      <c r="AG1473" s="886"/>
      <c r="AH1473" s="886"/>
      <c r="AI1473" s="886"/>
      <c r="AJ1473" s="886"/>
      <c r="AK1473" s="886"/>
      <c r="AL1473" s="886"/>
      <c r="AM1473" s="886"/>
      <c r="AN1473" s="886"/>
      <c r="AO1473" s="886"/>
      <c r="AP1473" s="886"/>
      <c r="AQ1473" s="886"/>
      <c r="AR1473" s="886"/>
      <c r="AS1473" s="886"/>
      <c r="AT1473" s="886"/>
      <c r="AU1473" s="886"/>
      <c r="AV1473" s="886"/>
      <c r="AW1473" s="886"/>
      <c r="AX1473" s="886"/>
      <c r="AY1473" s="886"/>
      <c r="AZ1473" s="886"/>
      <c r="BA1473" s="886"/>
    </row>
    <row r="1474" spans="2:53" s="19" customFormat="1" x14ac:dyDescent="0.2">
      <c r="B1474" s="1883"/>
      <c r="C1474" s="587"/>
      <c r="D1474" s="587"/>
      <c r="E1474" s="587"/>
      <c r="F1474" s="587"/>
      <c r="G1474" s="587"/>
      <c r="H1474" s="587"/>
      <c r="I1474" s="587"/>
      <c r="J1474" s="587"/>
      <c r="K1474" s="587"/>
      <c r="L1474" s="587"/>
      <c r="M1474" s="587"/>
      <c r="N1474" s="884"/>
      <c r="O1474" s="887"/>
      <c r="P1474" s="886"/>
      <c r="Q1474" s="886"/>
      <c r="R1474" s="886"/>
      <c r="S1474" s="887"/>
      <c r="T1474" s="887"/>
      <c r="U1474" s="887"/>
      <c r="V1474" s="887"/>
      <c r="W1474" s="887"/>
      <c r="X1474" s="887"/>
      <c r="Y1474" s="887"/>
      <c r="Z1474" s="886"/>
      <c r="AA1474" s="886"/>
      <c r="AB1474" s="886"/>
      <c r="AC1474" s="886"/>
      <c r="AD1474" s="886"/>
      <c r="AE1474" s="886"/>
      <c r="AF1474" s="886"/>
      <c r="AG1474" s="886"/>
      <c r="AH1474" s="886"/>
      <c r="AI1474" s="886"/>
      <c r="AJ1474" s="886"/>
      <c r="AO1474" s="886"/>
      <c r="AP1474" s="886"/>
      <c r="AQ1474" s="886"/>
      <c r="AR1474" s="886"/>
      <c r="AS1474" s="886"/>
      <c r="AT1474" s="886"/>
      <c r="AU1474" s="886"/>
      <c r="AV1474" s="886"/>
      <c r="AW1474" s="886"/>
      <c r="AX1474" s="886"/>
      <c r="AY1474" s="886"/>
      <c r="AZ1474" s="886"/>
      <c r="BA1474" s="886"/>
    </row>
    <row r="1475" spans="2:53" s="19" customFormat="1" x14ac:dyDescent="0.2">
      <c r="B1475" s="1883"/>
      <c r="C1475" s="587"/>
      <c r="D1475" s="587"/>
      <c r="E1475" s="587"/>
      <c r="F1475" s="587"/>
      <c r="G1475" s="587"/>
      <c r="H1475" s="587"/>
      <c r="I1475" s="587"/>
      <c r="J1475" s="587"/>
      <c r="K1475" s="587"/>
      <c r="L1475" s="587"/>
      <c r="M1475" s="587"/>
      <c r="N1475" s="884"/>
      <c r="O1475" s="887"/>
      <c r="P1475" s="886"/>
      <c r="Q1475" s="1950"/>
      <c r="R1475" s="886"/>
      <c r="S1475" s="887"/>
      <c r="T1475" s="887"/>
      <c r="U1475" s="1951"/>
      <c r="V1475" s="887"/>
      <c r="W1475" s="1951"/>
      <c r="X1475" s="886"/>
      <c r="Y1475" s="886"/>
      <c r="Z1475" s="886"/>
      <c r="AA1475" s="1952"/>
      <c r="AB1475" s="886"/>
      <c r="AC1475" s="886"/>
      <c r="AD1475" s="886"/>
      <c r="AE1475" s="1952"/>
      <c r="AF1475" s="886"/>
      <c r="AG1475" s="886"/>
      <c r="AH1475" s="1953"/>
      <c r="AI1475" s="886"/>
      <c r="AJ1475" s="886"/>
      <c r="AO1475" s="886"/>
      <c r="AP1475" s="886"/>
      <c r="AQ1475" s="886"/>
      <c r="AR1475" s="886"/>
      <c r="AS1475" s="886"/>
      <c r="AT1475" s="886"/>
      <c r="AU1475" s="886"/>
      <c r="AV1475" s="886"/>
      <c r="AW1475" s="886"/>
      <c r="AX1475" s="886"/>
      <c r="AY1475" s="886"/>
      <c r="AZ1475" s="886"/>
      <c r="BA1475" s="886"/>
    </row>
    <row r="1476" spans="2:53" s="19" customFormat="1" x14ac:dyDescent="0.2">
      <c r="B1476" s="1883"/>
      <c r="C1476" s="587"/>
      <c r="D1476" s="587"/>
      <c r="E1476" s="587"/>
      <c r="F1476" s="587"/>
      <c r="G1476" s="587"/>
      <c r="H1476" s="587"/>
      <c r="I1476" s="587"/>
      <c r="J1476" s="587"/>
      <c r="K1476" s="587"/>
      <c r="L1476" s="587"/>
      <c r="M1476" s="587"/>
      <c r="N1476" s="884"/>
      <c r="O1476" s="887"/>
      <c r="P1476" s="886"/>
      <c r="Q1476" s="886"/>
      <c r="R1476" s="886"/>
      <c r="S1476" s="887"/>
      <c r="T1476" s="887"/>
      <c r="U1476" s="887"/>
      <c r="V1476" s="887"/>
      <c r="W1476" s="887"/>
      <c r="X1476" s="886"/>
      <c r="Y1476" s="886"/>
      <c r="Z1476" s="886"/>
      <c r="AA1476" s="886"/>
      <c r="AB1476" s="886"/>
      <c r="AC1476" s="886"/>
      <c r="AD1476" s="886"/>
      <c r="AE1476" s="886"/>
      <c r="AF1476" s="886"/>
      <c r="AG1476" s="886"/>
      <c r="AH1476" s="886"/>
      <c r="AI1476" s="886"/>
      <c r="AJ1476" s="886"/>
      <c r="AO1476" s="886"/>
      <c r="AP1476" s="886"/>
      <c r="AQ1476" s="886"/>
      <c r="AR1476" s="886"/>
      <c r="AS1476" s="886"/>
      <c r="AT1476" s="886"/>
      <c r="AU1476" s="886"/>
      <c r="AV1476" s="886"/>
      <c r="AW1476" s="886"/>
      <c r="AX1476" s="886"/>
      <c r="AY1476" s="886"/>
      <c r="AZ1476" s="886"/>
      <c r="BA1476" s="886"/>
    </row>
    <row r="1477" spans="2:53" s="19" customFormat="1" x14ac:dyDescent="0.2">
      <c r="B1477" s="1883"/>
      <c r="C1477" s="587"/>
      <c r="D1477" s="587"/>
      <c r="E1477" s="587"/>
      <c r="F1477" s="587"/>
      <c r="G1477" s="587"/>
      <c r="H1477" s="587"/>
      <c r="I1477" s="587"/>
      <c r="J1477" s="587"/>
      <c r="K1477" s="587"/>
      <c r="L1477" s="587"/>
      <c r="M1477" s="587"/>
      <c r="N1477" s="884"/>
      <c r="O1477" s="887"/>
      <c r="Q1477" s="886"/>
      <c r="R1477" s="886"/>
      <c r="S1477" s="887"/>
      <c r="T1477" s="887"/>
      <c r="U1477" s="2875">
        <v>41974</v>
      </c>
      <c r="V1477" s="2876"/>
      <c r="W1477" s="2876"/>
      <c r="X1477" s="886"/>
      <c r="Y1477" s="886"/>
      <c r="Z1477" s="886"/>
      <c r="AA1477" s="886"/>
      <c r="AB1477" s="886"/>
      <c r="AC1477" s="886"/>
      <c r="AD1477" s="886"/>
      <c r="AE1477" s="886"/>
      <c r="AF1477" s="886"/>
      <c r="AG1477" s="886"/>
      <c r="AH1477" s="886"/>
      <c r="AI1477" s="886"/>
      <c r="AJ1477" s="886"/>
      <c r="AO1477" s="886"/>
      <c r="AP1477" s="886"/>
      <c r="AQ1477" s="886"/>
      <c r="AR1477" s="886"/>
      <c r="AS1477" s="886"/>
      <c r="AT1477" s="886"/>
      <c r="AU1477" s="886"/>
      <c r="AV1477" s="886"/>
      <c r="AW1477" s="886"/>
      <c r="AX1477" s="886"/>
      <c r="AY1477" s="886"/>
      <c r="AZ1477" s="886"/>
      <c r="BA1477" s="886"/>
    </row>
    <row r="1478" spans="2:53" s="19" customFormat="1" x14ac:dyDescent="0.2">
      <c r="B1478" s="1883"/>
      <c r="C1478" s="587"/>
      <c r="D1478" s="587"/>
      <c r="E1478" s="587"/>
      <c r="F1478" s="587"/>
      <c r="G1478" s="587"/>
      <c r="H1478" s="587"/>
      <c r="I1478" s="587"/>
      <c r="J1478" s="587"/>
      <c r="K1478" s="587"/>
      <c r="L1478" s="587"/>
      <c r="M1478" s="587"/>
      <c r="N1478" s="884"/>
      <c r="O1478" s="887"/>
      <c r="Q1478" s="886"/>
      <c r="R1478" s="886"/>
      <c r="S1478" s="887"/>
      <c r="T1478" s="887"/>
      <c r="U1478" s="887" t="s">
        <v>327</v>
      </c>
      <c r="V1478" s="887" t="s">
        <v>328</v>
      </c>
      <c r="W1478" s="887"/>
      <c r="X1478" s="886"/>
      <c r="Y1478" s="886"/>
      <c r="Z1478" s="886"/>
      <c r="AA1478" s="886"/>
      <c r="AB1478" s="886"/>
      <c r="AC1478" s="886"/>
      <c r="AD1478" s="886"/>
      <c r="AE1478" s="886"/>
      <c r="AF1478" s="886"/>
      <c r="AG1478" s="886"/>
      <c r="AH1478" s="886"/>
      <c r="AI1478" s="886"/>
      <c r="AJ1478" s="886"/>
      <c r="AK1478" s="886"/>
      <c r="AL1478" s="886"/>
      <c r="AM1478" s="886"/>
      <c r="AN1478" s="886"/>
      <c r="AO1478" s="886"/>
      <c r="AP1478" s="886"/>
      <c r="AQ1478" s="886"/>
      <c r="AR1478" s="886"/>
      <c r="AS1478" s="886"/>
      <c r="AT1478" s="886"/>
      <c r="AU1478" s="886"/>
      <c r="AV1478" s="886"/>
      <c r="AW1478" s="886"/>
      <c r="AX1478" s="886"/>
      <c r="AY1478" s="886"/>
      <c r="AZ1478" s="886"/>
      <c r="BA1478" s="886"/>
    </row>
    <row r="1479" spans="2:53" s="19" customFormat="1" x14ac:dyDescent="0.2">
      <c r="B1479" s="1883"/>
      <c r="C1479" s="587"/>
      <c r="D1479" s="587"/>
      <c r="E1479" s="587"/>
      <c r="F1479" s="587"/>
      <c r="G1479" s="587"/>
      <c r="H1479" s="587"/>
      <c r="I1479" s="587"/>
      <c r="J1479" s="587"/>
      <c r="K1479" s="587"/>
      <c r="L1479" s="587"/>
      <c r="M1479" s="587"/>
      <c r="N1479" s="884"/>
      <c r="O1479" s="887"/>
      <c r="Q1479" s="886"/>
      <c r="R1479" s="886"/>
      <c r="S1479" s="887"/>
      <c r="T1479" s="887" t="s">
        <v>236</v>
      </c>
      <c r="U1479" s="887">
        <v>2594.8199999999997</v>
      </c>
      <c r="V1479" s="887">
        <v>1854.9799999999998</v>
      </c>
      <c r="W1479" s="887"/>
      <c r="X1479" s="886"/>
      <c r="Y1479" s="886"/>
      <c r="Z1479" s="886"/>
      <c r="AA1479" s="886"/>
      <c r="AB1479" s="886"/>
      <c r="AC1479" s="886"/>
      <c r="AD1479" s="886"/>
      <c r="AE1479" s="886"/>
      <c r="AF1479" s="886"/>
      <c r="AG1479" s="886"/>
      <c r="AH1479" s="886"/>
      <c r="AI1479" s="886"/>
      <c r="AJ1479" s="886"/>
      <c r="AK1479" s="886"/>
      <c r="AL1479" s="886"/>
      <c r="AM1479" s="886"/>
      <c r="AN1479" s="886"/>
      <c r="AO1479" s="886"/>
      <c r="AP1479" s="886"/>
      <c r="AQ1479" s="886"/>
      <c r="AR1479" s="886"/>
      <c r="AS1479" s="886"/>
      <c r="AT1479" s="886"/>
      <c r="AU1479" s="886"/>
      <c r="AV1479" s="886"/>
      <c r="AW1479" s="886"/>
      <c r="AX1479" s="886"/>
      <c r="AY1479" s="886"/>
      <c r="AZ1479" s="886"/>
      <c r="BA1479" s="886"/>
    </row>
    <row r="1480" spans="2:53" s="19" customFormat="1" x14ac:dyDescent="0.2">
      <c r="B1480" s="1883"/>
      <c r="C1480" s="587"/>
      <c r="D1480" s="587"/>
      <c r="E1480" s="587"/>
      <c r="F1480" s="587"/>
      <c r="G1480" s="587"/>
      <c r="H1480" s="587"/>
      <c r="I1480" s="587"/>
      <c r="J1480" s="587"/>
      <c r="K1480" s="587"/>
      <c r="L1480" s="587"/>
      <c r="M1480" s="587"/>
      <c r="N1480" s="884"/>
      <c r="O1480" s="887"/>
      <c r="Q1480" s="886"/>
      <c r="R1480" s="886"/>
      <c r="S1480" s="887"/>
      <c r="T1480" s="887" t="s">
        <v>491</v>
      </c>
      <c r="U1480" s="887">
        <v>14403.599999999999</v>
      </c>
      <c r="V1480" s="887">
        <v>10300.41</v>
      </c>
      <c r="W1480" s="887"/>
      <c r="X1480" s="886"/>
      <c r="Y1480" s="886"/>
      <c r="Z1480" s="886"/>
      <c r="AA1480" s="886"/>
      <c r="AB1480" s="886"/>
      <c r="AC1480" s="886"/>
      <c r="AD1480" s="886"/>
      <c r="AE1480" s="886"/>
      <c r="AF1480" s="886"/>
      <c r="AG1480" s="886"/>
      <c r="AH1480" s="886"/>
      <c r="AI1480" s="886"/>
      <c r="AJ1480" s="886"/>
      <c r="AK1480" s="886"/>
      <c r="AL1480" s="886"/>
      <c r="AM1480" s="886"/>
      <c r="AN1480" s="886"/>
      <c r="AO1480" s="886"/>
      <c r="AP1480" s="886"/>
      <c r="AQ1480" s="886"/>
      <c r="AR1480" s="886"/>
      <c r="AS1480" s="886"/>
      <c r="AT1480" s="886"/>
      <c r="AU1480" s="886"/>
      <c r="AV1480" s="886"/>
      <c r="AW1480" s="886"/>
      <c r="AX1480" s="886"/>
      <c r="AY1480" s="886"/>
      <c r="AZ1480" s="886"/>
      <c r="BA1480" s="886"/>
    </row>
    <row r="1481" spans="2:53" s="19" customFormat="1" x14ac:dyDescent="0.2">
      <c r="B1481" s="1883"/>
      <c r="C1481" s="587"/>
      <c r="D1481" s="587"/>
      <c r="E1481" s="587"/>
      <c r="F1481" s="587"/>
      <c r="G1481" s="587"/>
      <c r="H1481" s="587"/>
      <c r="I1481" s="587"/>
      <c r="J1481" s="587"/>
      <c r="K1481" s="587"/>
      <c r="L1481" s="587"/>
      <c r="M1481" s="587"/>
      <c r="N1481" s="884"/>
      <c r="O1481" s="887"/>
      <c r="Q1481" s="886"/>
      <c r="R1481" s="886"/>
      <c r="S1481" s="887"/>
      <c r="T1481" s="887" t="s">
        <v>79</v>
      </c>
      <c r="U1481" s="887">
        <v>3723.82</v>
      </c>
      <c r="V1481" s="887">
        <v>2752.7299999999996</v>
      </c>
      <c r="W1481" s="887"/>
      <c r="X1481" s="886"/>
      <c r="Y1481" s="886"/>
      <c r="Z1481" s="886"/>
      <c r="AA1481" s="886"/>
      <c r="AB1481" s="886"/>
      <c r="AC1481" s="886"/>
      <c r="AD1481" s="886"/>
      <c r="AE1481" s="886"/>
      <c r="AF1481" s="886"/>
      <c r="AG1481" s="886"/>
      <c r="AH1481" s="886"/>
      <c r="AI1481" s="886"/>
      <c r="AJ1481" s="886"/>
      <c r="AK1481" s="886"/>
      <c r="AL1481" s="886"/>
      <c r="AM1481" s="886"/>
      <c r="AN1481" s="886"/>
      <c r="AO1481" s="886"/>
      <c r="AP1481" s="886"/>
      <c r="AQ1481" s="886"/>
      <c r="AR1481" s="886"/>
      <c r="AS1481" s="886"/>
      <c r="AT1481" s="886"/>
      <c r="AU1481" s="886"/>
      <c r="AV1481" s="886"/>
      <c r="AW1481" s="886"/>
      <c r="AX1481" s="886"/>
      <c r="AY1481" s="886"/>
      <c r="AZ1481" s="886"/>
      <c r="BA1481" s="886"/>
    </row>
    <row r="1482" spans="2:53" s="19" customFormat="1" x14ac:dyDescent="0.2">
      <c r="B1482" s="1883"/>
      <c r="C1482" s="587"/>
      <c r="D1482" s="587"/>
      <c r="E1482" s="587"/>
      <c r="F1482" s="587"/>
      <c r="G1482" s="587"/>
      <c r="H1482" s="587"/>
      <c r="I1482" s="587"/>
      <c r="J1482" s="587"/>
      <c r="K1482" s="587"/>
      <c r="L1482" s="587"/>
      <c r="M1482" s="587"/>
      <c r="N1482" s="884"/>
      <c r="O1482" s="887"/>
      <c r="Q1482" s="886"/>
      <c r="R1482" s="886"/>
      <c r="S1482" s="887"/>
      <c r="T1482" s="887" t="s">
        <v>1715</v>
      </c>
      <c r="U1482" s="887">
        <v>8162.7599999999993</v>
      </c>
      <c r="V1482" s="887">
        <v>5999.4900000000007</v>
      </c>
      <c r="W1482" s="887"/>
      <c r="X1482" s="886"/>
      <c r="Y1482" s="886"/>
      <c r="Z1482" s="886"/>
      <c r="AA1482" s="886"/>
      <c r="AB1482" s="886"/>
      <c r="AC1482" s="886"/>
      <c r="AD1482" s="886"/>
      <c r="AE1482" s="886"/>
      <c r="AF1482" s="886"/>
      <c r="AG1482" s="886"/>
      <c r="AH1482" s="886"/>
      <c r="AI1482" s="886"/>
      <c r="AJ1482" s="886"/>
      <c r="AK1482" s="886"/>
      <c r="AL1482" s="886"/>
      <c r="AM1482" s="886"/>
      <c r="AN1482" s="886"/>
      <c r="AO1482" s="886"/>
      <c r="AP1482" s="886"/>
      <c r="AQ1482" s="886"/>
      <c r="AR1482" s="886"/>
      <c r="AS1482" s="886"/>
      <c r="AT1482" s="886"/>
      <c r="AU1482" s="886"/>
      <c r="AV1482" s="886"/>
      <c r="AW1482" s="886"/>
      <c r="AX1482" s="886"/>
      <c r="AY1482" s="886"/>
      <c r="AZ1482" s="886"/>
      <c r="BA1482" s="886"/>
    </row>
    <row r="1483" spans="2:53" s="19" customFormat="1" x14ac:dyDescent="0.2">
      <c r="B1483" s="1883"/>
      <c r="C1483" s="587"/>
      <c r="D1483" s="587"/>
      <c r="E1483" s="587"/>
      <c r="F1483" s="587"/>
      <c r="G1483" s="587"/>
      <c r="H1483" s="587"/>
      <c r="I1483" s="587"/>
      <c r="J1483" s="587"/>
      <c r="K1483" s="587"/>
      <c r="L1483" s="587"/>
      <c r="M1483" s="587"/>
      <c r="N1483" s="884"/>
      <c r="O1483" s="887"/>
      <c r="Q1483" s="886"/>
      <c r="R1483" s="886"/>
      <c r="S1483" s="887"/>
      <c r="T1483" s="887" t="s">
        <v>1716</v>
      </c>
      <c r="U1483" s="887">
        <v>195.16000000000003</v>
      </c>
      <c r="V1483" s="887">
        <v>173.08</v>
      </c>
      <c r="W1483" s="887"/>
      <c r="X1483" s="886"/>
      <c r="Y1483" s="886"/>
      <c r="Z1483" s="886"/>
      <c r="AA1483" s="886"/>
      <c r="AB1483" s="886"/>
      <c r="AC1483" s="886"/>
      <c r="AD1483" s="886"/>
      <c r="AE1483" s="886"/>
      <c r="AF1483" s="886"/>
      <c r="AG1483" s="886"/>
      <c r="AH1483" s="886"/>
      <c r="AI1483" s="886"/>
      <c r="AJ1483" s="886"/>
      <c r="AK1483" s="886"/>
      <c r="AL1483" s="886"/>
      <c r="AM1483" s="886"/>
      <c r="AN1483" s="886"/>
      <c r="AO1483" s="886"/>
      <c r="AP1483" s="886"/>
      <c r="AQ1483" s="886"/>
      <c r="AR1483" s="886"/>
      <c r="AS1483" s="886"/>
      <c r="AT1483" s="886"/>
      <c r="AU1483" s="886"/>
      <c r="AV1483" s="886"/>
      <c r="AW1483" s="886"/>
      <c r="AX1483" s="886"/>
      <c r="AY1483" s="886"/>
      <c r="AZ1483" s="886"/>
      <c r="BA1483" s="886"/>
    </row>
    <row r="1484" spans="2:53" s="19" customFormat="1" x14ac:dyDescent="0.2">
      <c r="B1484" s="1883"/>
      <c r="C1484" s="587"/>
      <c r="D1484" s="587"/>
      <c r="E1484" s="587"/>
      <c r="F1484" s="587"/>
      <c r="G1484" s="587"/>
      <c r="H1484" s="587"/>
      <c r="I1484" s="587"/>
      <c r="J1484" s="587"/>
      <c r="K1484" s="587"/>
      <c r="L1484" s="587"/>
      <c r="M1484" s="587"/>
      <c r="N1484" s="884"/>
      <c r="O1484" s="887"/>
      <c r="Q1484" s="886"/>
      <c r="R1484" s="886"/>
      <c r="S1484" s="887"/>
      <c r="T1484" s="887" t="s">
        <v>302</v>
      </c>
      <c r="U1484" s="887">
        <v>351.38</v>
      </c>
      <c r="V1484" s="887">
        <v>285.99</v>
      </c>
      <c r="W1484" s="887"/>
      <c r="X1484" s="886"/>
      <c r="Y1484" s="886"/>
      <c r="Z1484" s="886"/>
      <c r="AA1484" s="886"/>
      <c r="AB1484" s="886"/>
      <c r="AC1484" s="886"/>
      <c r="AD1484" s="886"/>
      <c r="AE1484" s="886"/>
      <c r="AF1484" s="886"/>
      <c r="AG1484" s="886"/>
      <c r="AH1484" s="886"/>
      <c r="AI1484" s="886"/>
      <c r="AJ1484" s="886"/>
      <c r="AK1484" s="886"/>
      <c r="AL1484" s="886"/>
      <c r="AM1484" s="886"/>
      <c r="AN1484" s="886"/>
      <c r="AO1484" s="886"/>
      <c r="AP1484" s="886"/>
      <c r="AQ1484" s="886"/>
      <c r="AR1484" s="886"/>
      <c r="AS1484" s="886"/>
      <c r="AT1484" s="886"/>
      <c r="AU1484" s="886"/>
      <c r="AV1484" s="886"/>
      <c r="AW1484" s="886"/>
      <c r="AX1484" s="886"/>
      <c r="AY1484" s="886"/>
      <c r="AZ1484" s="886"/>
      <c r="BA1484" s="886"/>
    </row>
    <row r="1485" spans="2:53" s="19" customFormat="1" x14ac:dyDescent="0.2">
      <c r="B1485" s="1883"/>
      <c r="C1485" s="587"/>
      <c r="D1485" s="587"/>
      <c r="E1485" s="587"/>
      <c r="F1485" s="587"/>
      <c r="G1485" s="587"/>
      <c r="H1485" s="587"/>
      <c r="I1485" s="587"/>
      <c r="J1485" s="587"/>
      <c r="K1485" s="587"/>
      <c r="L1485" s="587"/>
      <c r="M1485" s="587"/>
      <c r="N1485" s="884"/>
      <c r="O1485" s="887"/>
      <c r="Q1485" s="886"/>
      <c r="R1485" s="886"/>
      <c r="S1485" s="887"/>
      <c r="T1485" s="887" t="s">
        <v>1717</v>
      </c>
      <c r="U1485" s="887">
        <v>90.99</v>
      </c>
      <c r="V1485" s="887">
        <v>36.29</v>
      </c>
      <c r="W1485" s="887"/>
      <c r="X1485" s="886"/>
      <c r="Y1485" s="886"/>
      <c r="Z1485" s="886"/>
      <c r="AA1485" s="886"/>
      <c r="AB1485" s="886"/>
      <c r="AC1485" s="886"/>
      <c r="AD1485" s="886"/>
      <c r="AE1485" s="886"/>
      <c r="AF1485" s="886"/>
      <c r="AG1485" s="886"/>
      <c r="AH1485" s="886"/>
      <c r="AI1485" s="886"/>
      <c r="AJ1485" s="886"/>
      <c r="AK1485" s="886"/>
      <c r="AL1485" s="886"/>
      <c r="AM1485" s="886"/>
      <c r="AN1485" s="886"/>
      <c r="AO1485" s="886"/>
      <c r="AP1485" s="886"/>
      <c r="AQ1485" s="886"/>
      <c r="AR1485" s="886"/>
      <c r="AS1485" s="886"/>
      <c r="AT1485" s="886"/>
      <c r="AU1485" s="886"/>
      <c r="AV1485" s="886"/>
      <c r="AW1485" s="886"/>
      <c r="AX1485" s="886"/>
      <c r="AY1485" s="886"/>
      <c r="AZ1485" s="886"/>
      <c r="BA1485" s="886"/>
    </row>
    <row r="1486" spans="2:53" s="19" customFormat="1" x14ac:dyDescent="0.2">
      <c r="B1486" s="1883"/>
      <c r="C1486" s="587"/>
      <c r="D1486" s="587"/>
      <c r="E1486" s="587"/>
      <c r="F1486" s="587"/>
      <c r="G1486" s="587"/>
      <c r="H1486" s="587"/>
      <c r="I1486" s="587"/>
      <c r="J1486" s="587"/>
      <c r="K1486" s="587"/>
      <c r="L1486" s="587"/>
      <c r="M1486" s="587"/>
      <c r="N1486" s="884"/>
      <c r="O1486" s="887"/>
      <c r="Q1486" s="886"/>
      <c r="R1486" s="886"/>
      <c r="S1486" s="887"/>
      <c r="T1486" s="887" t="s">
        <v>1718</v>
      </c>
      <c r="U1486" s="887">
        <v>2054.6</v>
      </c>
      <c r="V1486" s="887">
        <v>1310.2899999999997</v>
      </c>
      <c r="W1486" s="887"/>
      <c r="X1486" s="886"/>
      <c r="Y1486" s="886"/>
      <c r="Z1486" s="886"/>
      <c r="AA1486" s="886"/>
      <c r="AB1486" s="886"/>
      <c r="AC1486" s="886"/>
      <c r="AD1486" s="886"/>
      <c r="AE1486" s="886"/>
      <c r="AF1486" s="886"/>
      <c r="AG1486" s="886"/>
      <c r="AH1486" s="886"/>
      <c r="AI1486" s="886"/>
      <c r="AJ1486" s="886"/>
      <c r="AK1486" s="886"/>
      <c r="AL1486" s="886"/>
      <c r="AM1486" s="886"/>
      <c r="AN1486" s="886"/>
      <c r="AO1486" s="886"/>
      <c r="AP1486" s="886"/>
      <c r="AQ1486" s="886"/>
      <c r="AR1486" s="886"/>
      <c r="AS1486" s="886"/>
      <c r="AT1486" s="886"/>
      <c r="AU1486" s="886"/>
      <c r="AV1486" s="886"/>
      <c r="AW1486" s="886"/>
      <c r="AX1486" s="886"/>
      <c r="AY1486" s="886"/>
      <c r="AZ1486" s="886"/>
      <c r="BA1486" s="886"/>
    </row>
    <row r="1487" spans="2:53" s="19" customFormat="1" x14ac:dyDescent="0.2">
      <c r="B1487" s="1883"/>
      <c r="C1487" s="587"/>
      <c r="D1487" s="587"/>
      <c r="E1487" s="587"/>
      <c r="F1487" s="587"/>
      <c r="G1487" s="587"/>
      <c r="H1487" s="587"/>
      <c r="I1487" s="587"/>
      <c r="J1487" s="587"/>
      <c r="K1487" s="587"/>
      <c r="L1487" s="587"/>
      <c r="M1487" s="587"/>
      <c r="N1487" s="884"/>
      <c r="O1487" s="887"/>
      <c r="Q1487" s="886"/>
      <c r="R1487" s="886"/>
      <c r="S1487" s="887"/>
      <c r="T1487" s="887" t="s">
        <v>1719</v>
      </c>
      <c r="U1487" s="887">
        <v>3339.42</v>
      </c>
      <c r="V1487" s="887">
        <v>2395.85</v>
      </c>
      <c r="W1487" s="887"/>
      <c r="X1487" s="886"/>
      <c r="Y1487" s="886"/>
      <c r="Z1487" s="886"/>
      <c r="AA1487" s="886"/>
      <c r="AB1487" s="886"/>
      <c r="AC1487" s="886"/>
      <c r="AD1487" s="886"/>
      <c r="AE1487" s="886"/>
      <c r="AF1487" s="886"/>
      <c r="AG1487" s="886"/>
      <c r="AH1487" s="886"/>
      <c r="AI1487" s="886"/>
      <c r="AJ1487" s="886"/>
      <c r="AK1487" s="886"/>
      <c r="AL1487" s="886"/>
      <c r="AM1487" s="886"/>
      <c r="AN1487" s="886"/>
      <c r="AO1487" s="886"/>
      <c r="AP1487" s="886"/>
      <c r="AQ1487" s="886"/>
      <c r="AR1487" s="886"/>
      <c r="AS1487" s="886"/>
      <c r="AT1487" s="886"/>
      <c r="AU1487" s="886"/>
      <c r="AV1487" s="886"/>
      <c r="AW1487" s="886"/>
      <c r="AX1487" s="886"/>
      <c r="AY1487" s="886"/>
      <c r="AZ1487" s="886"/>
      <c r="BA1487" s="886"/>
    </row>
    <row r="1488" spans="2:53" s="19" customFormat="1" x14ac:dyDescent="0.2">
      <c r="B1488" s="1883"/>
      <c r="C1488" s="587"/>
      <c r="D1488" s="587"/>
      <c r="E1488" s="587"/>
      <c r="F1488" s="587"/>
      <c r="G1488" s="587"/>
      <c r="H1488" s="587"/>
      <c r="I1488" s="587"/>
      <c r="J1488" s="587"/>
      <c r="K1488" s="587"/>
      <c r="L1488" s="587"/>
      <c r="M1488" s="587"/>
      <c r="N1488" s="884"/>
      <c r="O1488" s="887"/>
      <c r="Q1488" s="886"/>
      <c r="R1488" s="886"/>
      <c r="S1488" s="887"/>
      <c r="T1488" s="887" t="s">
        <v>75</v>
      </c>
      <c r="U1488" s="887">
        <v>1095.6099999999999</v>
      </c>
      <c r="V1488" s="887">
        <v>725.98</v>
      </c>
      <c r="W1488" s="887"/>
      <c r="X1488" s="886"/>
      <c r="Y1488" s="886"/>
      <c r="Z1488" s="886"/>
      <c r="AA1488" s="886"/>
      <c r="AB1488" s="886"/>
      <c r="AC1488" s="886"/>
      <c r="AD1488" s="886"/>
      <c r="AE1488" s="886"/>
      <c r="AF1488" s="886"/>
      <c r="AG1488" s="886"/>
      <c r="AH1488" s="886"/>
      <c r="AI1488" s="886"/>
      <c r="AJ1488" s="886"/>
      <c r="AK1488" s="886"/>
      <c r="AL1488" s="886"/>
      <c r="AM1488" s="886"/>
      <c r="AN1488" s="886"/>
      <c r="AO1488" s="886"/>
      <c r="AP1488" s="886"/>
      <c r="AQ1488" s="886"/>
      <c r="AR1488" s="886"/>
      <c r="AS1488" s="886"/>
      <c r="AT1488" s="886"/>
      <c r="AU1488" s="886"/>
      <c r="AV1488" s="886"/>
      <c r="AW1488" s="886"/>
      <c r="AX1488" s="886"/>
      <c r="AY1488" s="886"/>
      <c r="AZ1488" s="886"/>
      <c r="BA1488" s="886"/>
    </row>
    <row r="1489" spans="2:53" s="19" customFormat="1" x14ac:dyDescent="0.2">
      <c r="B1489" s="1883"/>
      <c r="C1489" s="587"/>
      <c r="D1489" s="587"/>
      <c r="E1489" s="587"/>
      <c r="F1489" s="587"/>
      <c r="G1489" s="587"/>
      <c r="H1489" s="587"/>
      <c r="I1489" s="587"/>
      <c r="J1489" s="587"/>
      <c r="K1489" s="587"/>
      <c r="L1489" s="587"/>
      <c r="M1489" s="587"/>
      <c r="N1489" s="884"/>
      <c r="O1489" s="887"/>
      <c r="Q1489" s="886"/>
      <c r="R1489" s="886"/>
      <c r="S1489" s="887"/>
      <c r="T1489" s="887" t="s">
        <v>1080</v>
      </c>
      <c r="U1489" s="887">
        <v>126.22999999999999</v>
      </c>
      <c r="V1489" s="887">
        <v>27.93</v>
      </c>
      <c r="W1489" s="887"/>
      <c r="X1489" s="886"/>
      <c r="Y1489" s="886"/>
      <c r="Z1489" s="886"/>
      <c r="AA1489" s="886"/>
      <c r="AB1489" s="886"/>
      <c r="AC1489" s="886"/>
      <c r="AD1489" s="886"/>
      <c r="AE1489" s="886"/>
      <c r="AF1489" s="886"/>
      <c r="AG1489" s="886"/>
      <c r="AH1489" s="886"/>
      <c r="AI1489" s="886"/>
      <c r="AJ1489" s="886"/>
      <c r="AK1489" s="886"/>
      <c r="AL1489" s="886"/>
      <c r="AM1489" s="886"/>
      <c r="AN1489" s="886"/>
      <c r="AO1489" s="886"/>
      <c r="AP1489" s="886"/>
      <c r="AQ1489" s="886"/>
      <c r="AR1489" s="886"/>
      <c r="AS1489" s="886"/>
      <c r="AT1489" s="886"/>
      <c r="AU1489" s="886"/>
      <c r="AV1489" s="886"/>
      <c r="AW1489" s="886"/>
      <c r="AX1489" s="886"/>
      <c r="AY1489" s="886"/>
      <c r="AZ1489" s="886"/>
      <c r="BA1489" s="886"/>
    </row>
    <row r="1490" spans="2:53" s="19" customFormat="1" x14ac:dyDescent="0.2">
      <c r="B1490" s="1883"/>
      <c r="C1490" s="587"/>
      <c r="D1490" s="587"/>
      <c r="E1490" s="587"/>
      <c r="F1490" s="587"/>
      <c r="G1490" s="587"/>
      <c r="H1490" s="587"/>
      <c r="I1490" s="587"/>
      <c r="J1490" s="587"/>
      <c r="K1490" s="587"/>
      <c r="L1490" s="587"/>
      <c r="M1490" s="587"/>
      <c r="N1490" s="884"/>
      <c r="O1490" s="887"/>
      <c r="Q1490" s="886"/>
      <c r="R1490" s="886"/>
      <c r="S1490" s="1954"/>
      <c r="T1490" s="1954" t="s">
        <v>1720</v>
      </c>
      <c r="U1490" s="1954">
        <v>10879.74</v>
      </c>
      <c r="V1490" s="1954">
        <v>7683.36</v>
      </c>
      <c r="W1490" s="1954"/>
      <c r="X1490" s="1955"/>
      <c r="Y1490" s="886"/>
      <c r="Z1490" s="886"/>
      <c r="AA1490" s="886"/>
      <c r="AB1490" s="886"/>
      <c r="AC1490" s="886"/>
      <c r="AD1490" s="886"/>
      <c r="AE1490" s="886"/>
      <c r="AF1490" s="886"/>
      <c r="AG1490" s="886"/>
      <c r="AH1490" s="886"/>
      <c r="AI1490" s="886"/>
      <c r="AJ1490" s="886"/>
      <c r="AK1490" s="886"/>
      <c r="AL1490" s="886"/>
      <c r="AM1490" s="886"/>
      <c r="AN1490" s="886"/>
      <c r="AO1490" s="886"/>
      <c r="AP1490" s="886"/>
      <c r="AQ1490" s="886"/>
      <c r="AR1490" s="886"/>
      <c r="AS1490" s="886"/>
      <c r="AT1490" s="886"/>
      <c r="AU1490" s="886"/>
      <c r="AV1490" s="886"/>
      <c r="AW1490" s="886"/>
      <c r="AX1490" s="886"/>
      <c r="AY1490" s="886"/>
      <c r="AZ1490" s="886"/>
      <c r="BA1490" s="886"/>
    </row>
    <row r="1491" spans="2:53" s="19" customFormat="1" x14ac:dyDescent="0.2">
      <c r="B1491" s="1883"/>
      <c r="C1491" s="587"/>
      <c r="D1491" s="587"/>
      <c r="E1491" s="587"/>
      <c r="F1491" s="587"/>
      <c r="G1491" s="587"/>
      <c r="H1491" s="587"/>
      <c r="I1491" s="587"/>
      <c r="J1491" s="587"/>
      <c r="K1491" s="587"/>
      <c r="L1491" s="587"/>
      <c r="M1491" s="587"/>
      <c r="N1491" s="884"/>
      <c r="O1491" s="887"/>
      <c r="P1491" s="886"/>
      <c r="Q1491" s="1955"/>
      <c r="R1491" s="1955"/>
      <c r="S1491" s="887"/>
      <c r="T1491" s="887"/>
      <c r="U1491" s="887"/>
      <c r="V1491" s="887"/>
      <c r="W1491" s="887"/>
      <c r="X1491" s="886"/>
      <c r="Y1491" s="1955"/>
      <c r="Z1491" s="1955"/>
      <c r="AA1491" s="1955"/>
      <c r="AB1491" s="1955"/>
      <c r="AC1491" s="1955"/>
      <c r="AD1491" s="886"/>
      <c r="AE1491" s="886"/>
      <c r="AF1491" s="886"/>
      <c r="AG1491" s="886"/>
      <c r="AH1491" s="886"/>
      <c r="AI1491" s="886"/>
      <c r="AJ1491" s="886"/>
      <c r="AK1491" s="886"/>
      <c r="AL1491" s="886"/>
      <c r="AM1491" s="886"/>
      <c r="AN1491" s="886"/>
      <c r="AO1491" s="886"/>
      <c r="AP1491" s="886"/>
      <c r="AQ1491" s="886"/>
      <c r="AR1491" s="886"/>
      <c r="AS1491" s="886"/>
      <c r="AT1491" s="886"/>
      <c r="AU1491" s="886"/>
      <c r="AV1491" s="886"/>
      <c r="AW1491" s="886"/>
      <c r="AX1491" s="886"/>
      <c r="AY1491" s="886"/>
      <c r="AZ1491" s="886"/>
      <c r="BA1491" s="886"/>
    </row>
    <row r="1492" spans="2:53" s="19" customFormat="1" x14ac:dyDescent="0.2">
      <c r="B1492" s="1883"/>
      <c r="C1492" s="587"/>
      <c r="D1492" s="587"/>
      <c r="E1492" s="587"/>
      <c r="F1492" s="587"/>
      <c r="G1492" s="587"/>
      <c r="H1492" s="587"/>
      <c r="I1492" s="587"/>
      <c r="J1492" s="587"/>
      <c r="K1492" s="587"/>
      <c r="L1492" s="587"/>
      <c r="M1492" s="587"/>
      <c r="N1492" s="884"/>
      <c r="O1492" s="887"/>
      <c r="P1492" s="886"/>
      <c r="Q1492" s="886"/>
      <c r="R1492" s="886"/>
      <c r="S1492" s="887"/>
      <c r="T1492" s="887"/>
      <c r="U1492" s="887"/>
      <c r="V1492" s="887"/>
      <c r="W1492" s="887"/>
      <c r="X1492" s="886"/>
      <c r="Y1492" s="886"/>
      <c r="Z1492" s="886"/>
      <c r="AA1492" s="886"/>
      <c r="AB1492" s="886"/>
      <c r="AC1492" s="886"/>
      <c r="AD1492" s="886"/>
      <c r="AE1492" s="886"/>
      <c r="AF1492" s="886"/>
      <c r="AG1492" s="886"/>
      <c r="AH1492" s="886"/>
      <c r="AI1492" s="886"/>
      <c r="AJ1492" s="886"/>
      <c r="AK1492" s="886"/>
      <c r="AL1492" s="886"/>
      <c r="AM1492" s="886"/>
      <c r="AN1492" s="886"/>
      <c r="AO1492" s="886"/>
      <c r="AP1492" s="886"/>
      <c r="AQ1492" s="886"/>
      <c r="AR1492" s="886"/>
      <c r="AS1492" s="886"/>
      <c r="AT1492" s="886"/>
      <c r="AU1492" s="886"/>
      <c r="AV1492" s="886"/>
      <c r="AW1492" s="886"/>
      <c r="AX1492" s="886"/>
      <c r="AY1492" s="886"/>
      <c r="AZ1492" s="886"/>
      <c r="BA1492" s="886"/>
    </row>
    <row r="1493" spans="2:53" s="19" customFormat="1" x14ac:dyDescent="0.2">
      <c r="B1493" s="1883"/>
      <c r="C1493" s="587"/>
      <c r="D1493" s="587"/>
      <c r="E1493" s="587"/>
      <c r="F1493" s="587"/>
      <c r="G1493" s="587"/>
      <c r="H1493" s="587"/>
      <c r="I1493" s="587"/>
      <c r="J1493" s="587"/>
      <c r="K1493" s="587"/>
      <c r="L1493" s="587"/>
      <c r="M1493" s="587"/>
      <c r="N1493" s="884"/>
      <c r="O1493" s="887"/>
      <c r="P1493" s="886"/>
      <c r="Q1493" s="886"/>
      <c r="R1493" s="886"/>
      <c r="S1493" s="887"/>
      <c r="T1493" s="887"/>
      <c r="U1493" s="887"/>
      <c r="V1493" s="887"/>
      <c r="W1493" s="887"/>
      <c r="X1493" s="886"/>
      <c r="Y1493" s="886"/>
      <c r="Z1493" s="886"/>
      <c r="AA1493" s="886"/>
      <c r="AB1493" s="886"/>
      <c r="AC1493" s="886"/>
      <c r="AD1493" s="886"/>
      <c r="AE1493" s="886"/>
      <c r="AF1493" s="886"/>
      <c r="AG1493" s="886"/>
      <c r="AH1493" s="886"/>
      <c r="AI1493" s="886"/>
      <c r="AJ1493" s="886"/>
      <c r="AK1493" s="886"/>
      <c r="AL1493" s="886"/>
      <c r="AM1493" s="886"/>
      <c r="AN1493" s="886"/>
      <c r="AO1493" s="886"/>
      <c r="AP1493" s="886"/>
      <c r="AQ1493" s="886"/>
      <c r="AR1493" s="886"/>
      <c r="AS1493" s="886"/>
      <c r="AT1493" s="886"/>
      <c r="AU1493" s="886"/>
      <c r="AV1493" s="886"/>
      <c r="AW1493" s="886"/>
      <c r="AX1493" s="886"/>
      <c r="AY1493" s="886"/>
      <c r="AZ1493" s="886"/>
      <c r="BA1493" s="886"/>
    </row>
    <row r="1494" spans="2:53" s="19" customFormat="1" x14ac:dyDescent="0.2">
      <c r="B1494" s="1883"/>
      <c r="C1494" s="587"/>
      <c r="D1494" s="587"/>
      <c r="E1494" s="587"/>
      <c r="F1494" s="587"/>
      <c r="G1494" s="587"/>
      <c r="H1494" s="587"/>
      <c r="I1494" s="587"/>
      <c r="J1494" s="587"/>
      <c r="K1494" s="587"/>
      <c r="L1494" s="587"/>
      <c r="M1494" s="587"/>
      <c r="N1494" s="884"/>
      <c r="O1494" s="886"/>
      <c r="P1494" s="886"/>
      <c r="Q1494" s="886"/>
      <c r="R1494" s="886"/>
      <c r="S1494" s="887"/>
      <c r="T1494" s="887"/>
      <c r="U1494" s="887"/>
      <c r="V1494" s="887"/>
      <c r="W1494" s="887"/>
      <c r="X1494" s="886"/>
      <c r="Y1494" s="886"/>
      <c r="Z1494" s="886"/>
      <c r="AA1494" s="886"/>
      <c r="AB1494" s="886"/>
      <c r="AC1494" s="886"/>
      <c r="AD1494" s="886"/>
      <c r="AE1494" s="886"/>
      <c r="AF1494" s="886"/>
      <c r="AG1494" s="886"/>
      <c r="AH1494" s="886"/>
      <c r="AI1494" s="886"/>
      <c r="AJ1494" s="886"/>
      <c r="AK1494" s="886"/>
      <c r="AL1494" s="886"/>
      <c r="AM1494" s="886"/>
      <c r="AN1494" s="886"/>
      <c r="AO1494" s="886"/>
      <c r="AP1494" s="886"/>
      <c r="AQ1494" s="886"/>
      <c r="AR1494" s="886"/>
      <c r="AS1494" s="886"/>
      <c r="AT1494" s="886"/>
      <c r="AU1494" s="886"/>
      <c r="AV1494" s="886"/>
      <c r="AW1494" s="886"/>
      <c r="AX1494" s="886"/>
      <c r="AY1494" s="886"/>
      <c r="AZ1494" s="886"/>
      <c r="BA1494" s="886"/>
    </row>
    <row r="1495" spans="2:53" s="19" customFormat="1" x14ac:dyDescent="0.2">
      <c r="B1495" s="1883"/>
      <c r="C1495" s="587"/>
      <c r="D1495" s="587"/>
      <c r="E1495" s="587"/>
      <c r="F1495" s="587"/>
      <c r="G1495" s="587"/>
      <c r="H1495" s="587"/>
      <c r="I1495" s="587"/>
      <c r="J1495" s="587"/>
      <c r="K1495" s="587"/>
      <c r="L1495" s="587"/>
      <c r="M1495" s="587"/>
      <c r="N1495" s="884"/>
      <c r="P1495" s="886"/>
      <c r="Q1495" s="886"/>
      <c r="R1495" s="886"/>
      <c r="S1495" s="886"/>
      <c r="T1495" s="886"/>
      <c r="U1495" s="886"/>
      <c r="V1495" s="886"/>
      <c r="W1495" s="886"/>
      <c r="X1495" s="886"/>
      <c r="Y1495" s="886"/>
      <c r="Z1495" s="886"/>
      <c r="AA1495" s="886"/>
      <c r="AB1495" s="886"/>
      <c r="AC1495" s="886"/>
      <c r="AD1495" s="886"/>
      <c r="AE1495" s="886"/>
      <c r="AF1495" s="886"/>
      <c r="AG1495" s="886"/>
      <c r="AH1495" s="886"/>
      <c r="AI1495" s="886"/>
      <c r="AJ1495" s="886"/>
      <c r="AK1495" s="886"/>
      <c r="AL1495" s="886"/>
      <c r="AM1495" s="886"/>
      <c r="AN1495" s="886"/>
      <c r="AO1495" s="886"/>
      <c r="AP1495" s="886"/>
      <c r="AQ1495" s="886"/>
      <c r="AR1495" s="886"/>
      <c r="AS1495" s="886"/>
      <c r="AT1495" s="886"/>
      <c r="AU1495" s="886"/>
      <c r="AV1495" s="886"/>
      <c r="AW1495" s="886"/>
      <c r="AX1495" s="886"/>
      <c r="AY1495" s="886"/>
      <c r="AZ1495" s="886"/>
      <c r="BA1495" s="886"/>
    </row>
    <row r="1496" spans="2:53" s="19" customFormat="1" x14ac:dyDescent="0.2">
      <c r="B1496" s="1883"/>
      <c r="C1496" s="587"/>
      <c r="D1496" s="587"/>
      <c r="E1496" s="587"/>
      <c r="F1496" s="587"/>
      <c r="G1496" s="587"/>
      <c r="H1496" s="587"/>
      <c r="I1496" s="587"/>
      <c r="J1496" s="587"/>
      <c r="K1496" s="587"/>
      <c r="L1496" s="587"/>
      <c r="M1496" s="587"/>
      <c r="N1496" s="884"/>
      <c r="P1496" s="886"/>
      <c r="Q1496" s="886"/>
      <c r="R1496" s="886"/>
      <c r="S1496" s="886"/>
      <c r="T1496" s="886"/>
      <c r="U1496" s="886"/>
      <c r="V1496" s="886"/>
      <c r="W1496" s="886"/>
      <c r="X1496" s="886"/>
      <c r="Y1496" s="886"/>
      <c r="Z1496" s="886"/>
      <c r="AA1496" s="886"/>
      <c r="AB1496" s="886"/>
      <c r="AC1496" s="886"/>
      <c r="AD1496" s="886"/>
      <c r="AE1496" s="886"/>
      <c r="AF1496" s="886"/>
      <c r="AG1496" s="886"/>
      <c r="AH1496" s="886"/>
      <c r="AI1496" s="886"/>
      <c r="AJ1496" s="886"/>
      <c r="AK1496" s="886"/>
      <c r="AL1496" s="886"/>
      <c r="AM1496" s="886"/>
      <c r="AN1496" s="886"/>
      <c r="AO1496" s="886"/>
      <c r="AP1496" s="886"/>
      <c r="AQ1496" s="886"/>
      <c r="AR1496" s="886"/>
      <c r="AS1496" s="886"/>
      <c r="AT1496" s="886"/>
      <c r="AU1496" s="886"/>
      <c r="AV1496" s="886"/>
      <c r="AW1496" s="886"/>
      <c r="AX1496" s="886"/>
      <c r="AY1496" s="886"/>
      <c r="AZ1496" s="886"/>
      <c r="BA1496" s="886"/>
    </row>
    <row r="1497" spans="2:53" s="19" customFormat="1" ht="16" thickBot="1" x14ac:dyDescent="0.25">
      <c r="B1497" s="1892"/>
      <c r="C1497" s="1893"/>
      <c r="D1497" s="1893"/>
      <c r="E1497" s="1893"/>
      <c r="F1497" s="1893"/>
      <c r="G1497" s="1893"/>
      <c r="H1497" s="1893"/>
      <c r="I1497" s="1893"/>
      <c r="J1497" s="1893"/>
      <c r="K1497" s="1893"/>
      <c r="L1497" s="1893"/>
      <c r="M1497" s="1893"/>
      <c r="N1497" s="1894"/>
      <c r="P1497" s="886"/>
      <c r="Q1497" s="886"/>
      <c r="R1497" s="886"/>
      <c r="S1497" s="886"/>
      <c r="T1497" s="886"/>
      <c r="U1497" s="886"/>
      <c r="V1497" s="886"/>
      <c r="W1497" s="886"/>
      <c r="X1497" s="886"/>
      <c r="Y1497" s="886"/>
      <c r="Z1497" s="886"/>
      <c r="AA1497" s="886"/>
      <c r="AB1497" s="886"/>
      <c r="AC1497" s="886"/>
      <c r="AD1497" s="886"/>
      <c r="AE1497" s="886"/>
      <c r="AF1497" s="886"/>
      <c r="AG1497" s="886"/>
      <c r="AH1497" s="886"/>
      <c r="AI1497" s="886"/>
      <c r="AJ1497" s="886"/>
      <c r="AK1497" s="886"/>
      <c r="AL1497" s="886"/>
      <c r="AM1497" s="886"/>
      <c r="AN1497" s="886"/>
      <c r="AO1497" s="886"/>
      <c r="AP1497" s="886"/>
      <c r="AQ1497" s="886"/>
      <c r="AR1497" s="886"/>
      <c r="AS1497" s="886"/>
      <c r="AT1497" s="886"/>
      <c r="AU1497" s="886"/>
      <c r="AV1497" s="886"/>
      <c r="AW1497" s="886"/>
      <c r="AX1497" s="886"/>
      <c r="AY1497" s="886"/>
      <c r="AZ1497" s="886"/>
      <c r="BA1497" s="886"/>
    </row>
    <row r="1498" spans="2:53" s="19" customFormat="1" x14ac:dyDescent="0.2">
      <c r="B1498" s="1896"/>
      <c r="C1498" s="1897"/>
      <c r="D1498" s="1897"/>
      <c r="E1498" s="1897"/>
      <c r="F1498" s="1897"/>
      <c r="G1498" s="1897"/>
      <c r="H1498" s="1897"/>
      <c r="I1498" s="1897"/>
      <c r="J1498" s="1897"/>
      <c r="K1498" s="1897"/>
      <c r="L1498" s="1897"/>
      <c r="M1498" s="1897"/>
      <c r="N1498" s="1891"/>
      <c r="P1498" s="886"/>
      <c r="Q1498" s="886"/>
      <c r="R1498" s="886"/>
      <c r="S1498" s="886"/>
      <c r="T1498" s="886"/>
      <c r="U1498" s="886"/>
      <c r="V1498" s="886"/>
      <c r="W1498" s="886"/>
      <c r="X1498" s="886"/>
      <c r="Y1498" s="886"/>
      <c r="Z1498" s="886"/>
      <c r="AA1498" s="886"/>
      <c r="AB1498" s="886"/>
      <c r="AC1498" s="886"/>
      <c r="AD1498" s="886"/>
      <c r="AE1498" s="886"/>
      <c r="AF1498" s="886"/>
      <c r="AG1498" s="886"/>
      <c r="AH1498" s="886"/>
      <c r="AI1498" s="886"/>
      <c r="AJ1498" s="886"/>
      <c r="AK1498" s="886"/>
      <c r="AL1498" s="886"/>
      <c r="AM1498" s="886"/>
      <c r="AN1498" s="886"/>
      <c r="AO1498" s="886"/>
      <c r="AP1498" s="886"/>
      <c r="AQ1498" s="886"/>
      <c r="AR1498" s="886"/>
      <c r="AS1498" s="886"/>
      <c r="AT1498" s="886"/>
      <c r="AU1498" s="886"/>
      <c r="AV1498" s="886"/>
      <c r="AW1498" s="886"/>
      <c r="AX1498" s="886"/>
      <c r="AY1498" s="886"/>
      <c r="AZ1498" s="886"/>
      <c r="BA1498" s="886"/>
    </row>
    <row r="1499" spans="2:53" s="19" customFormat="1" x14ac:dyDescent="0.2">
      <c r="B1499" s="1883"/>
      <c r="C1499" s="587"/>
      <c r="D1499" s="587"/>
      <c r="E1499" s="587"/>
      <c r="F1499" s="587"/>
      <c r="G1499" s="587"/>
      <c r="H1499" s="587"/>
      <c r="I1499" s="587"/>
      <c r="J1499" s="587"/>
      <c r="K1499" s="587"/>
      <c r="L1499" s="587"/>
      <c r="M1499" s="587"/>
      <c r="N1499" s="884"/>
      <c r="P1499" s="886"/>
      <c r="Q1499" s="886"/>
      <c r="R1499" s="886"/>
      <c r="S1499" s="886"/>
      <c r="T1499" s="886"/>
      <c r="U1499" s="886"/>
      <c r="V1499" s="886"/>
      <c r="W1499" s="886"/>
      <c r="X1499" s="886"/>
      <c r="Y1499" s="886"/>
      <c r="Z1499" s="886"/>
      <c r="AA1499" s="886"/>
      <c r="AB1499" s="886"/>
      <c r="AC1499" s="886"/>
      <c r="AD1499" s="886"/>
      <c r="AE1499" s="886"/>
      <c r="AF1499" s="886"/>
      <c r="AG1499" s="886"/>
      <c r="AH1499" s="886"/>
      <c r="AI1499" s="886"/>
      <c r="AJ1499" s="886"/>
      <c r="AK1499" s="886"/>
      <c r="AL1499" s="886"/>
      <c r="AM1499" s="886"/>
      <c r="AN1499" s="886"/>
      <c r="AO1499" s="886"/>
      <c r="AP1499" s="886"/>
      <c r="AQ1499" s="886"/>
      <c r="AR1499" s="886"/>
      <c r="AS1499" s="886"/>
      <c r="AT1499" s="886"/>
      <c r="AU1499" s="886"/>
      <c r="AV1499" s="886"/>
      <c r="AW1499" s="886"/>
      <c r="AX1499" s="886"/>
      <c r="AY1499" s="886"/>
      <c r="AZ1499" s="886"/>
      <c r="BA1499" s="886"/>
    </row>
    <row r="1500" spans="2:53" s="19" customFormat="1" x14ac:dyDescent="0.2">
      <c r="B1500" s="1883"/>
      <c r="C1500" s="587"/>
      <c r="D1500" s="587"/>
      <c r="E1500" s="587"/>
      <c r="F1500" s="587"/>
      <c r="G1500" s="587"/>
      <c r="H1500" s="587"/>
      <c r="I1500" s="587"/>
      <c r="J1500" s="587"/>
      <c r="K1500" s="587"/>
      <c r="L1500" s="587"/>
      <c r="M1500" s="587"/>
      <c r="N1500" s="884"/>
      <c r="R1500" s="886"/>
      <c r="Y1500" s="886"/>
      <c r="Z1500" s="886"/>
      <c r="AA1500" s="886"/>
      <c r="AB1500" s="886"/>
      <c r="AC1500" s="886"/>
      <c r="AD1500" s="886"/>
      <c r="AE1500" s="886"/>
      <c r="AF1500" s="886"/>
      <c r="AG1500" s="886"/>
      <c r="AH1500" s="886"/>
      <c r="AI1500" s="886"/>
      <c r="AJ1500" s="886"/>
      <c r="AK1500" s="886"/>
      <c r="AL1500" s="886"/>
      <c r="AM1500" s="886"/>
    </row>
    <row r="1501" spans="2:53" s="19" customFormat="1" x14ac:dyDescent="0.2">
      <c r="B1501" s="1883"/>
      <c r="C1501" s="587"/>
      <c r="D1501" s="587"/>
      <c r="E1501" s="587"/>
      <c r="F1501" s="587"/>
      <c r="G1501" s="587"/>
      <c r="H1501" s="587"/>
      <c r="I1501" s="587"/>
      <c r="J1501" s="587"/>
      <c r="K1501" s="587"/>
      <c r="L1501" s="587"/>
      <c r="M1501" s="587"/>
      <c r="N1501" s="884"/>
    </row>
    <row r="1502" spans="2:53" s="19" customFormat="1" x14ac:dyDescent="0.2">
      <c r="B1502" s="1883"/>
      <c r="C1502" s="587"/>
      <c r="D1502" s="587"/>
      <c r="E1502" s="587"/>
      <c r="F1502" s="587"/>
      <c r="G1502" s="587"/>
      <c r="H1502" s="587"/>
      <c r="I1502" s="587"/>
      <c r="J1502" s="587"/>
      <c r="K1502" s="587"/>
      <c r="L1502" s="587"/>
      <c r="M1502" s="587"/>
      <c r="N1502" s="884"/>
    </row>
    <row r="1503" spans="2:53" s="19" customFormat="1" x14ac:dyDescent="0.2">
      <c r="B1503" s="1883"/>
      <c r="C1503" s="587"/>
      <c r="D1503" s="587"/>
      <c r="E1503" s="587"/>
      <c r="F1503" s="587"/>
      <c r="G1503" s="587"/>
      <c r="H1503" s="587"/>
      <c r="I1503" s="587"/>
      <c r="J1503" s="587"/>
      <c r="K1503" s="587"/>
      <c r="L1503" s="587"/>
      <c r="M1503" s="587"/>
      <c r="N1503" s="884"/>
    </row>
    <row r="1504" spans="2:53" s="19" customFormat="1" x14ac:dyDescent="0.2">
      <c r="B1504" s="1883"/>
      <c r="C1504" s="587"/>
      <c r="D1504" s="587"/>
      <c r="E1504" s="587"/>
      <c r="F1504" s="587"/>
      <c r="G1504" s="587"/>
      <c r="H1504" s="587"/>
      <c r="I1504" s="587"/>
      <c r="J1504" s="587"/>
      <c r="K1504" s="587"/>
      <c r="L1504" s="587"/>
      <c r="M1504" s="587"/>
      <c r="N1504" s="884"/>
    </row>
    <row r="1505" spans="2:15" s="19" customFormat="1" x14ac:dyDescent="0.2">
      <c r="B1505" s="1883"/>
      <c r="C1505" s="587"/>
      <c r="D1505" s="587"/>
      <c r="E1505" s="587"/>
      <c r="F1505" s="587"/>
      <c r="G1505" s="587"/>
      <c r="H1505" s="587"/>
      <c r="I1505" s="587"/>
      <c r="J1505" s="587"/>
      <c r="K1505" s="587"/>
      <c r="L1505" s="587"/>
      <c r="M1505" s="587"/>
      <c r="N1505" s="884"/>
    </row>
    <row r="1506" spans="2:15" s="19" customFormat="1" x14ac:dyDescent="0.2">
      <c r="B1506" s="1883"/>
      <c r="C1506" s="587"/>
      <c r="D1506" s="587"/>
      <c r="E1506" s="587"/>
      <c r="F1506" s="587"/>
      <c r="G1506" s="587"/>
      <c r="H1506" s="587"/>
      <c r="I1506" s="587"/>
      <c r="J1506" s="587"/>
      <c r="K1506" s="587"/>
      <c r="L1506" s="587"/>
      <c r="M1506" s="587"/>
      <c r="N1506" s="884"/>
    </row>
    <row r="1507" spans="2:15" s="19" customFormat="1" x14ac:dyDescent="0.2">
      <c r="B1507" s="1883"/>
      <c r="C1507" s="587"/>
      <c r="D1507" s="587"/>
      <c r="E1507" s="587"/>
      <c r="F1507" s="587"/>
      <c r="G1507" s="587"/>
      <c r="H1507" s="587"/>
      <c r="I1507" s="587"/>
      <c r="J1507" s="587"/>
      <c r="K1507" s="587"/>
      <c r="L1507" s="587"/>
      <c r="M1507" s="587"/>
      <c r="N1507" s="884"/>
    </row>
    <row r="1508" spans="2:15" s="19" customFormat="1" x14ac:dyDescent="0.2">
      <c r="B1508" s="1883"/>
      <c r="C1508" s="587"/>
      <c r="D1508" s="587"/>
      <c r="E1508" s="587"/>
      <c r="F1508" s="587"/>
      <c r="G1508" s="587"/>
      <c r="H1508" s="587"/>
      <c r="I1508" s="587"/>
      <c r="J1508" s="587"/>
      <c r="K1508" s="587"/>
      <c r="L1508" s="587"/>
      <c r="M1508" s="587"/>
      <c r="N1508" s="884"/>
    </row>
    <row r="1509" spans="2:15" s="19" customFormat="1" x14ac:dyDescent="0.2">
      <c r="B1509" s="1883"/>
      <c r="C1509" s="587"/>
      <c r="D1509" s="587"/>
      <c r="E1509" s="587"/>
      <c r="F1509" s="587"/>
      <c r="G1509" s="587"/>
      <c r="H1509" s="587"/>
      <c r="I1509" s="587"/>
      <c r="J1509" s="587"/>
      <c r="K1509" s="587"/>
      <c r="L1509" s="587"/>
      <c r="M1509" s="587"/>
      <c r="N1509" s="884"/>
    </row>
    <row r="1510" spans="2:15" s="19" customFormat="1" x14ac:dyDescent="0.2">
      <c r="B1510" s="1883"/>
      <c r="C1510" s="587"/>
      <c r="D1510" s="587"/>
      <c r="E1510" s="587"/>
      <c r="F1510" s="587"/>
      <c r="G1510" s="587"/>
      <c r="H1510" s="587"/>
      <c r="I1510" s="587"/>
      <c r="J1510" s="587"/>
      <c r="K1510" s="587"/>
      <c r="L1510" s="587"/>
      <c r="M1510" s="587"/>
      <c r="N1510" s="884"/>
    </row>
    <row r="1511" spans="2:15" s="19" customFormat="1" x14ac:dyDescent="0.2">
      <c r="B1511" s="1883"/>
      <c r="C1511" s="587"/>
      <c r="D1511" s="587"/>
      <c r="E1511" s="587"/>
      <c r="F1511" s="587"/>
      <c r="G1511" s="587"/>
      <c r="H1511" s="587"/>
      <c r="I1511" s="587"/>
      <c r="J1511" s="587"/>
      <c r="K1511" s="587"/>
      <c r="L1511" s="587"/>
      <c r="M1511" s="587"/>
      <c r="N1511" s="884"/>
    </row>
    <row r="1512" spans="2:15" s="19" customFormat="1" x14ac:dyDescent="0.2">
      <c r="B1512" s="1883"/>
      <c r="C1512" s="587"/>
      <c r="D1512" s="587"/>
      <c r="E1512" s="587"/>
      <c r="F1512" s="587"/>
      <c r="G1512" s="587"/>
      <c r="H1512" s="587"/>
      <c r="I1512" s="587"/>
      <c r="J1512" s="587"/>
      <c r="K1512" s="587"/>
      <c r="L1512" s="587"/>
      <c r="M1512" s="587"/>
      <c r="N1512" s="884"/>
    </row>
    <row r="1513" spans="2:15" s="19" customFormat="1" x14ac:dyDescent="0.2">
      <c r="B1513" s="1883"/>
      <c r="C1513" s="587"/>
      <c r="D1513" s="587"/>
      <c r="E1513" s="587"/>
      <c r="F1513" s="587"/>
      <c r="G1513" s="587"/>
      <c r="H1513" s="587"/>
      <c r="I1513" s="587"/>
      <c r="J1513" s="587"/>
      <c r="K1513" s="587"/>
      <c r="L1513" s="587"/>
      <c r="M1513" s="587"/>
      <c r="N1513" s="587"/>
      <c r="O1513" s="1883"/>
    </row>
    <row r="1514" spans="2:15" s="19" customFormat="1" x14ac:dyDescent="0.2">
      <c r="B1514" s="1883"/>
      <c r="C1514" s="587"/>
      <c r="D1514" s="587"/>
      <c r="E1514" s="587"/>
      <c r="F1514" s="587"/>
      <c r="G1514" s="587"/>
      <c r="H1514" s="587"/>
      <c r="I1514" s="587"/>
      <c r="J1514" s="587"/>
      <c r="K1514" s="587"/>
      <c r="L1514" s="587"/>
      <c r="M1514" s="587"/>
      <c r="N1514" s="884"/>
    </row>
    <row r="1515" spans="2:15" s="19" customFormat="1" x14ac:dyDescent="0.2">
      <c r="B1515" s="1883"/>
      <c r="C1515" s="587"/>
      <c r="D1515" s="587"/>
      <c r="E1515" s="587"/>
      <c r="F1515" s="587"/>
      <c r="G1515" s="587"/>
      <c r="H1515" s="587"/>
      <c r="I1515" s="587"/>
      <c r="J1515" s="587"/>
      <c r="K1515" s="587"/>
      <c r="L1515" s="587"/>
      <c r="M1515" s="587"/>
      <c r="N1515" s="884"/>
    </row>
    <row r="1516" spans="2:15" s="19" customFormat="1" x14ac:dyDescent="0.2">
      <c r="B1516" s="1883"/>
      <c r="C1516" s="587"/>
      <c r="D1516" s="587"/>
      <c r="E1516" s="587"/>
      <c r="F1516" s="587"/>
      <c r="G1516" s="587"/>
      <c r="H1516" s="587"/>
      <c r="I1516" s="587"/>
      <c r="J1516" s="587"/>
      <c r="K1516" s="587"/>
      <c r="L1516" s="587"/>
      <c r="M1516" s="587"/>
      <c r="N1516" s="884"/>
    </row>
    <row r="1517" spans="2:15" s="19" customFormat="1" x14ac:dyDescent="0.2">
      <c r="B1517" s="1883"/>
      <c r="C1517" s="587"/>
      <c r="D1517" s="587"/>
      <c r="E1517" s="587"/>
      <c r="F1517" s="587"/>
      <c r="G1517" s="587"/>
      <c r="H1517" s="587"/>
      <c r="I1517" s="587"/>
      <c r="J1517" s="587"/>
      <c r="K1517" s="587"/>
      <c r="L1517" s="587"/>
      <c r="M1517" s="587"/>
      <c r="N1517" s="884"/>
    </row>
    <row r="1518" spans="2:15" s="19" customFormat="1" x14ac:dyDescent="0.2">
      <c r="B1518" s="1883"/>
      <c r="C1518" s="587"/>
      <c r="D1518" s="587"/>
      <c r="E1518" s="587"/>
      <c r="F1518" s="587"/>
      <c r="G1518" s="587"/>
      <c r="H1518" s="587"/>
      <c r="I1518" s="587"/>
      <c r="J1518" s="587"/>
      <c r="K1518" s="587"/>
      <c r="L1518" s="587"/>
      <c r="M1518" s="587"/>
      <c r="N1518" s="884"/>
    </row>
    <row r="1519" spans="2:15" s="19" customFormat="1" x14ac:dyDescent="0.2">
      <c r="B1519" s="1883"/>
      <c r="C1519" s="587"/>
      <c r="D1519" s="587"/>
      <c r="E1519" s="587"/>
      <c r="F1519" s="587"/>
      <c r="G1519" s="587"/>
      <c r="H1519" s="587"/>
      <c r="I1519" s="587"/>
      <c r="J1519" s="587"/>
      <c r="K1519" s="587"/>
      <c r="L1519" s="587"/>
      <c r="M1519" s="587"/>
      <c r="N1519" s="884"/>
    </row>
    <row r="1520" spans="2:15" s="19" customFormat="1" x14ac:dyDescent="0.2">
      <c r="B1520" s="1883"/>
      <c r="C1520" s="587"/>
      <c r="D1520" s="587"/>
      <c r="E1520" s="587"/>
      <c r="F1520" s="587"/>
      <c r="G1520" s="587"/>
      <c r="H1520" s="587"/>
      <c r="I1520" s="587"/>
      <c r="J1520" s="587"/>
      <c r="K1520" s="587"/>
      <c r="L1520" s="587"/>
      <c r="M1520" s="587"/>
      <c r="N1520" s="884"/>
    </row>
    <row r="1521" spans="2:14" s="19" customFormat="1" ht="16" thickBot="1" x14ac:dyDescent="0.25">
      <c r="B1521" s="1883"/>
      <c r="C1521" s="587"/>
      <c r="D1521" s="587"/>
      <c r="E1521" s="587"/>
      <c r="F1521" s="587"/>
      <c r="G1521" s="587"/>
      <c r="H1521" s="587"/>
      <c r="I1521" s="587"/>
      <c r="J1521" s="587"/>
      <c r="K1521" s="587"/>
      <c r="L1521" s="587"/>
      <c r="M1521" s="587"/>
      <c r="N1521" s="884"/>
    </row>
    <row r="1522" spans="2:14" s="19" customFormat="1" ht="16" thickBot="1" x14ac:dyDescent="0.25">
      <c r="B1522" s="1883"/>
      <c r="C1522" s="587"/>
      <c r="D1522" s="587"/>
      <c r="E1522" s="587"/>
      <c r="F1522" s="587"/>
      <c r="G1522" s="587"/>
      <c r="H1522" s="587"/>
      <c r="I1522" s="587"/>
      <c r="J1522" s="587"/>
      <c r="K1522" s="587"/>
      <c r="L1522" s="587"/>
      <c r="M1522" s="1956"/>
      <c r="N1522" s="884"/>
    </row>
    <row r="1523" spans="2:14" s="19" customFormat="1" x14ac:dyDescent="0.2">
      <c r="B1523" s="1883"/>
      <c r="C1523" s="587"/>
      <c r="D1523" s="587"/>
      <c r="E1523" s="587"/>
      <c r="F1523" s="587"/>
      <c r="G1523" s="587"/>
      <c r="H1523" s="587"/>
      <c r="I1523" s="587"/>
      <c r="J1523" s="587"/>
      <c r="K1523" s="587"/>
      <c r="L1523" s="587"/>
      <c r="M1523" s="1956"/>
      <c r="N1523" s="884"/>
    </row>
    <row r="1524" spans="2:14" s="19" customFormat="1" ht="16" thickBot="1" x14ac:dyDescent="0.25">
      <c r="B1524" s="1892"/>
      <c r="C1524" s="1893"/>
      <c r="D1524" s="1893"/>
      <c r="E1524" s="1893"/>
      <c r="F1524" s="1893"/>
      <c r="G1524" s="1893"/>
      <c r="H1524" s="1893"/>
      <c r="I1524" s="1893"/>
      <c r="J1524" s="1893"/>
      <c r="K1524" s="1893"/>
      <c r="L1524" s="1893"/>
      <c r="M1524" s="1893"/>
      <c r="N1524" s="1894"/>
    </row>
    <row r="1525" spans="2:14" s="19" customFormat="1" x14ac:dyDescent="0.2">
      <c r="B1525" s="1896"/>
      <c r="C1525" s="1897"/>
      <c r="D1525" s="1897"/>
      <c r="E1525" s="1897"/>
      <c r="F1525" s="1897"/>
      <c r="G1525" s="1897"/>
      <c r="H1525" s="1897"/>
      <c r="I1525" s="1897"/>
      <c r="J1525" s="1897"/>
      <c r="K1525" s="1897"/>
      <c r="L1525" s="1897"/>
      <c r="M1525" s="1897"/>
      <c r="N1525" s="1891"/>
    </row>
    <row r="1526" spans="2:14" s="19" customFormat="1" x14ac:dyDescent="0.2">
      <c r="B1526" s="1883"/>
      <c r="C1526" s="587"/>
      <c r="D1526" s="587"/>
      <c r="E1526" s="587"/>
      <c r="F1526" s="587"/>
      <c r="G1526" s="587"/>
      <c r="H1526" s="587"/>
      <c r="I1526" s="587"/>
      <c r="J1526" s="587"/>
      <c r="K1526" s="587"/>
      <c r="L1526" s="587"/>
      <c r="M1526" s="587"/>
      <c r="N1526" s="884"/>
    </row>
    <row r="1527" spans="2:14" s="19" customFormat="1" x14ac:dyDescent="0.2">
      <c r="B1527" s="1883"/>
      <c r="C1527" s="587"/>
      <c r="D1527" s="587"/>
      <c r="E1527" s="587"/>
      <c r="F1527" s="587"/>
      <c r="G1527" s="587"/>
      <c r="H1527" s="587"/>
      <c r="I1527" s="587"/>
      <c r="J1527" s="587"/>
      <c r="K1527" s="587"/>
      <c r="L1527" s="587"/>
      <c r="M1527" s="587"/>
      <c r="N1527" s="884"/>
    </row>
    <row r="1528" spans="2:14" s="19" customFormat="1" x14ac:dyDescent="0.2">
      <c r="B1528" s="1883"/>
      <c r="C1528" s="587"/>
      <c r="D1528" s="587"/>
      <c r="E1528" s="587"/>
      <c r="F1528" s="587"/>
      <c r="G1528" s="587"/>
      <c r="H1528" s="587"/>
      <c r="I1528" s="587"/>
      <c r="J1528" s="587"/>
      <c r="K1528" s="587"/>
      <c r="L1528" s="587"/>
      <c r="M1528" s="587"/>
      <c r="N1528" s="884"/>
    </row>
    <row r="1529" spans="2:14" s="19" customFormat="1" x14ac:dyDescent="0.2">
      <c r="B1529" s="1883"/>
      <c r="C1529" s="587"/>
      <c r="D1529" s="587"/>
      <c r="E1529" s="587"/>
      <c r="F1529" s="587"/>
      <c r="G1529" s="587"/>
      <c r="H1529" s="587"/>
      <c r="I1529" s="587"/>
      <c r="J1529" s="587"/>
      <c r="K1529" s="587"/>
      <c r="L1529" s="587"/>
      <c r="M1529" s="587"/>
      <c r="N1529" s="884"/>
    </row>
    <row r="1530" spans="2:14" s="19" customFormat="1" x14ac:dyDescent="0.2">
      <c r="B1530" s="1883"/>
      <c r="C1530" s="587"/>
      <c r="D1530" s="587"/>
      <c r="E1530" s="587"/>
      <c r="F1530" s="587"/>
      <c r="G1530" s="587"/>
      <c r="H1530" s="587"/>
      <c r="I1530" s="587"/>
      <c r="J1530" s="587"/>
      <c r="K1530" s="587"/>
      <c r="L1530" s="587"/>
      <c r="M1530" s="587"/>
      <c r="N1530" s="884"/>
    </row>
    <row r="1531" spans="2:14" s="19" customFormat="1" x14ac:dyDescent="0.2">
      <c r="B1531" s="1883"/>
      <c r="C1531" s="587"/>
      <c r="D1531" s="587"/>
      <c r="E1531" s="587"/>
      <c r="F1531" s="587"/>
      <c r="G1531" s="587"/>
      <c r="H1531" s="587"/>
      <c r="I1531" s="587"/>
      <c r="J1531" s="587"/>
      <c r="K1531" s="587"/>
      <c r="L1531" s="587"/>
      <c r="M1531" s="587"/>
      <c r="N1531" s="884"/>
    </row>
    <row r="1532" spans="2:14" s="19" customFormat="1" x14ac:dyDescent="0.2">
      <c r="B1532" s="1883"/>
      <c r="C1532" s="587"/>
      <c r="D1532" s="587"/>
      <c r="E1532" s="587"/>
      <c r="F1532" s="587"/>
      <c r="G1532" s="587"/>
      <c r="H1532" s="587"/>
      <c r="I1532" s="587"/>
      <c r="J1532" s="587"/>
      <c r="K1532" s="587"/>
      <c r="L1532" s="587"/>
      <c r="M1532" s="587"/>
      <c r="N1532" s="884"/>
    </row>
    <row r="1533" spans="2:14" s="19" customFormat="1" x14ac:dyDescent="0.2">
      <c r="B1533" s="1883"/>
      <c r="C1533" s="587"/>
      <c r="D1533" s="587"/>
      <c r="E1533" s="587"/>
      <c r="F1533" s="587"/>
      <c r="G1533" s="587"/>
      <c r="H1533" s="587"/>
      <c r="I1533" s="587"/>
      <c r="J1533" s="587"/>
      <c r="K1533" s="587"/>
      <c r="L1533" s="587"/>
      <c r="M1533" s="587"/>
      <c r="N1533" s="884"/>
    </row>
    <row r="1534" spans="2:14" s="19" customFormat="1" x14ac:dyDescent="0.2">
      <c r="B1534" s="1883"/>
      <c r="C1534" s="587"/>
      <c r="D1534" s="587"/>
      <c r="E1534" s="587"/>
      <c r="F1534" s="587"/>
      <c r="G1534" s="587"/>
      <c r="H1534" s="587"/>
      <c r="I1534" s="587"/>
      <c r="J1534" s="587"/>
      <c r="K1534" s="587"/>
      <c r="L1534" s="587"/>
      <c r="M1534" s="587"/>
      <c r="N1534" s="884"/>
    </row>
    <row r="1535" spans="2:14" s="19" customFormat="1" x14ac:dyDescent="0.2">
      <c r="B1535" s="1883"/>
      <c r="C1535" s="587"/>
      <c r="D1535" s="587"/>
      <c r="E1535" s="587"/>
      <c r="F1535" s="587"/>
      <c r="G1535" s="587"/>
      <c r="H1535" s="587"/>
      <c r="I1535" s="587"/>
      <c r="J1535" s="587"/>
      <c r="K1535" s="587"/>
      <c r="L1535" s="587"/>
      <c r="M1535" s="587"/>
      <c r="N1535" s="884"/>
    </row>
    <row r="1536" spans="2:14" s="19" customFormat="1" x14ac:dyDescent="0.2">
      <c r="B1536" s="1883"/>
      <c r="C1536" s="587"/>
      <c r="D1536" s="587"/>
      <c r="E1536" s="587"/>
      <c r="F1536" s="587"/>
      <c r="G1536" s="587"/>
      <c r="H1536" s="587"/>
      <c r="I1536" s="587"/>
      <c r="J1536" s="587"/>
      <c r="K1536" s="587"/>
      <c r="L1536" s="587"/>
      <c r="M1536" s="587"/>
      <c r="N1536" s="884"/>
    </row>
    <row r="1537" spans="1:14" s="19" customFormat="1" x14ac:dyDescent="0.2">
      <c r="B1537" s="1883"/>
      <c r="C1537" s="587"/>
      <c r="D1537" s="587"/>
      <c r="E1537" s="587"/>
      <c r="F1537" s="587"/>
      <c r="G1537" s="587"/>
      <c r="H1537" s="587"/>
      <c r="I1537" s="587"/>
      <c r="J1537" s="587"/>
      <c r="K1537" s="587"/>
      <c r="L1537" s="587"/>
      <c r="M1537" s="587"/>
      <c r="N1537" s="884"/>
    </row>
    <row r="1538" spans="1:14" s="19" customFormat="1" x14ac:dyDescent="0.2">
      <c r="B1538" s="1883"/>
      <c r="C1538" s="587"/>
      <c r="D1538" s="587"/>
      <c r="E1538" s="587"/>
      <c r="F1538" s="587"/>
      <c r="G1538" s="587"/>
      <c r="H1538" s="587"/>
      <c r="I1538" s="587"/>
      <c r="J1538" s="587"/>
      <c r="K1538" s="587"/>
      <c r="L1538" s="587"/>
      <c r="M1538" s="587"/>
      <c r="N1538" s="884"/>
    </row>
    <row r="1539" spans="1:14" s="19" customFormat="1" x14ac:dyDescent="0.2">
      <c r="B1539" s="1883"/>
      <c r="C1539" s="587"/>
      <c r="D1539" s="587"/>
      <c r="E1539" s="587"/>
      <c r="F1539" s="587"/>
      <c r="G1539" s="587"/>
      <c r="H1539" s="587"/>
      <c r="I1539" s="587"/>
      <c r="J1539" s="587"/>
      <c r="K1539" s="587"/>
      <c r="L1539" s="587"/>
      <c r="M1539" s="587"/>
      <c r="N1539" s="884"/>
    </row>
    <row r="1540" spans="1:14" s="19" customFormat="1" x14ac:dyDescent="0.2">
      <c r="B1540" s="1883"/>
      <c r="C1540" s="587"/>
      <c r="D1540" s="587"/>
      <c r="E1540" s="587"/>
      <c r="F1540" s="587"/>
      <c r="G1540" s="587"/>
      <c r="H1540" s="587"/>
      <c r="I1540" s="587"/>
      <c r="J1540" s="587"/>
      <c r="K1540" s="587"/>
      <c r="L1540" s="587"/>
      <c r="M1540" s="587"/>
      <c r="N1540" s="884"/>
    </row>
    <row r="1541" spans="1:14" s="19" customFormat="1" x14ac:dyDescent="0.2">
      <c r="B1541" s="1883"/>
      <c r="C1541" s="587"/>
      <c r="D1541" s="587"/>
      <c r="E1541" s="587"/>
      <c r="F1541" s="587"/>
      <c r="G1541" s="587"/>
      <c r="H1541" s="587"/>
      <c r="I1541" s="587"/>
      <c r="J1541" s="587"/>
      <c r="K1541" s="587"/>
      <c r="L1541" s="587"/>
      <c r="M1541" s="587"/>
      <c r="N1541" s="884"/>
    </row>
    <row r="1542" spans="1:14" s="19" customFormat="1" x14ac:dyDescent="0.2">
      <c r="B1542" s="1883"/>
      <c r="C1542" s="587"/>
      <c r="D1542" s="587"/>
      <c r="E1542" s="587"/>
      <c r="F1542" s="587"/>
      <c r="G1542" s="587"/>
      <c r="H1542" s="587"/>
      <c r="I1542" s="587"/>
      <c r="J1542" s="587"/>
      <c r="K1542" s="587"/>
      <c r="L1542" s="587"/>
      <c r="M1542" s="587"/>
      <c r="N1542" s="884"/>
    </row>
    <row r="1543" spans="1:14" s="19" customFormat="1" x14ac:dyDescent="0.2">
      <c r="B1543" s="1883"/>
      <c r="C1543" s="587"/>
      <c r="D1543" s="587"/>
      <c r="E1543" s="587"/>
      <c r="F1543" s="587"/>
      <c r="G1543" s="587"/>
      <c r="H1543" s="587"/>
      <c r="I1543" s="587"/>
      <c r="J1543" s="587"/>
      <c r="K1543" s="587"/>
      <c r="L1543" s="587"/>
      <c r="M1543" s="587"/>
      <c r="N1543" s="884"/>
    </row>
    <row r="1544" spans="1:14" s="19" customFormat="1" x14ac:dyDescent="0.2">
      <c r="B1544" s="1883"/>
      <c r="C1544" s="587"/>
      <c r="D1544" s="587"/>
      <c r="E1544" s="587"/>
      <c r="F1544" s="587"/>
      <c r="G1544" s="587"/>
      <c r="H1544" s="587"/>
      <c r="I1544" s="587"/>
      <c r="J1544" s="587"/>
      <c r="K1544" s="587"/>
      <c r="L1544" s="587"/>
      <c r="M1544" s="587"/>
      <c r="N1544" s="884"/>
    </row>
    <row r="1545" spans="1:14" s="19" customFormat="1" x14ac:dyDescent="0.2">
      <c r="B1545" s="1883"/>
      <c r="C1545" s="587"/>
      <c r="D1545" s="587"/>
      <c r="E1545" s="587"/>
      <c r="F1545" s="587"/>
      <c r="G1545" s="587"/>
      <c r="H1545" s="587"/>
      <c r="I1545" s="587"/>
      <c r="J1545" s="587"/>
      <c r="K1545" s="587"/>
      <c r="L1545" s="587"/>
      <c r="M1545" s="587"/>
      <c r="N1545" s="884"/>
    </row>
    <row r="1546" spans="1:14" s="19" customFormat="1" x14ac:dyDescent="0.2">
      <c r="B1546" s="1883"/>
      <c r="C1546" s="587"/>
      <c r="D1546" s="587"/>
      <c r="E1546" s="587"/>
      <c r="F1546" s="587"/>
      <c r="G1546" s="587"/>
      <c r="H1546" s="587"/>
      <c r="I1546" s="587"/>
      <c r="J1546" s="587"/>
      <c r="K1546" s="587"/>
      <c r="L1546" s="587"/>
      <c r="M1546" s="587"/>
      <c r="N1546" s="884"/>
    </row>
    <row r="1547" spans="1:14" s="19" customFormat="1" x14ac:dyDescent="0.2">
      <c r="B1547" s="1883"/>
      <c r="C1547" s="587"/>
      <c r="D1547" s="587"/>
      <c r="E1547" s="587"/>
      <c r="F1547" s="587"/>
      <c r="G1547" s="587"/>
      <c r="H1547" s="587"/>
      <c r="I1547" s="587"/>
      <c r="J1547" s="587"/>
      <c r="K1547" s="587"/>
      <c r="L1547" s="587"/>
      <c r="M1547" s="587"/>
      <c r="N1547" s="884"/>
    </row>
    <row r="1548" spans="1:14" s="19" customFormat="1" x14ac:dyDescent="0.2">
      <c r="B1548" s="1883"/>
      <c r="C1548" s="587"/>
      <c r="D1548" s="587"/>
      <c r="E1548" s="587"/>
      <c r="F1548" s="587"/>
      <c r="G1548" s="587"/>
      <c r="H1548" s="587"/>
      <c r="I1548" s="587"/>
      <c r="J1548" s="587"/>
      <c r="K1548" s="587"/>
      <c r="L1548" s="587"/>
      <c r="M1548" s="587"/>
      <c r="N1548" s="884"/>
    </row>
    <row r="1549" spans="1:14" s="19" customFormat="1" ht="16" thickBot="1" x14ac:dyDescent="0.25">
      <c r="B1549" s="1892"/>
      <c r="C1549" s="1893"/>
      <c r="D1549" s="1893"/>
      <c r="E1549" s="1893"/>
      <c r="F1549" s="1893"/>
      <c r="G1549" s="1893"/>
      <c r="H1549" s="1893"/>
      <c r="I1549" s="1893"/>
      <c r="J1549" s="1893"/>
      <c r="K1549" s="1893"/>
      <c r="L1549" s="1893"/>
      <c r="M1549" s="1893"/>
      <c r="N1549" s="1894"/>
    </row>
    <row r="1550" spans="1:14" s="19" customFormat="1" x14ac:dyDescent="0.2">
      <c r="A1550" s="884"/>
      <c r="N1550" s="1891"/>
    </row>
    <row r="1551" spans="1:14" s="19" customFormat="1" x14ac:dyDescent="0.2">
      <c r="A1551" s="884"/>
      <c r="N1551" s="884"/>
    </row>
    <row r="1552" spans="1:14" s="19" customFormat="1" x14ac:dyDescent="0.2">
      <c r="A1552" s="884"/>
      <c r="L1552" s="1862" t="s">
        <v>535</v>
      </c>
      <c r="N1552" s="884"/>
    </row>
    <row r="1553" spans="1:14" s="19" customFormat="1" x14ac:dyDescent="0.2">
      <c r="A1553" s="884"/>
      <c r="N1553" s="884"/>
    </row>
    <row r="1554" spans="1:14" s="19" customFormat="1" x14ac:dyDescent="0.2">
      <c r="A1554" s="884"/>
      <c r="N1554" s="884"/>
    </row>
    <row r="1555" spans="1:14" s="19" customFormat="1" x14ac:dyDescent="0.2">
      <c r="A1555" s="884"/>
      <c r="N1555" s="884"/>
    </row>
    <row r="1556" spans="1:14" s="19" customFormat="1" x14ac:dyDescent="0.2">
      <c r="A1556" s="884"/>
      <c r="N1556" s="884"/>
    </row>
    <row r="1557" spans="1:14" s="19" customFormat="1" x14ac:dyDescent="0.2">
      <c r="A1557" s="884"/>
      <c r="N1557" s="884"/>
    </row>
    <row r="1558" spans="1:14" s="19" customFormat="1" x14ac:dyDescent="0.2">
      <c r="A1558" s="884"/>
      <c r="N1558" s="884"/>
    </row>
    <row r="1559" spans="1:14" s="19" customFormat="1" x14ac:dyDescent="0.2">
      <c r="A1559" s="884"/>
      <c r="N1559" s="884"/>
    </row>
    <row r="1560" spans="1:14" s="19" customFormat="1" x14ac:dyDescent="0.2">
      <c r="A1560" s="884"/>
      <c r="N1560" s="884"/>
    </row>
    <row r="1561" spans="1:14" s="19" customFormat="1" x14ac:dyDescent="0.2">
      <c r="A1561" s="884"/>
      <c r="N1561" s="884"/>
    </row>
    <row r="1562" spans="1:14" s="19" customFormat="1" x14ac:dyDescent="0.2">
      <c r="A1562" s="884"/>
      <c r="N1562" s="884"/>
    </row>
    <row r="1563" spans="1:14" s="19" customFormat="1" x14ac:dyDescent="0.2">
      <c r="A1563" s="884"/>
      <c r="N1563" s="884"/>
    </row>
    <row r="1564" spans="1:14" s="19" customFormat="1" x14ac:dyDescent="0.2">
      <c r="A1564" s="884"/>
      <c r="N1564" s="884"/>
    </row>
    <row r="1565" spans="1:14" s="19" customFormat="1" x14ac:dyDescent="0.2">
      <c r="A1565" s="884"/>
      <c r="N1565" s="884"/>
    </row>
    <row r="1566" spans="1:14" s="19" customFormat="1" x14ac:dyDescent="0.2">
      <c r="A1566" s="884"/>
      <c r="N1566" s="884"/>
    </row>
    <row r="1567" spans="1:14" s="19" customFormat="1" x14ac:dyDescent="0.2">
      <c r="A1567" s="884"/>
      <c r="N1567" s="884"/>
    </row>
    <row r="1568" spans="1:14" s="19" customFormat="1" x14ac:dyDescent="0.2">
      <c r="A1568" s="884"/>
      <c r="N1568" s="884"/>
    </row>
    <row r="1569" spans="1:14" s="19" customFormat="1" x14ac:dyDescent="0.2">
      <c r="A1569" s="884"/>
      <c r="N1569" s="884"/>
    </row>
    <row r="1570" spans="1:14" s="19" customFormat="1" x14ac:dyDescent="0.2">
      <c r="A1570" s="884"/>
      <c r="N1570" s="884"/>
    </row>
    <row r="1571" spans="1:14" s="19" customFormat="1" x14ac:dyDescent="0.2">
      <c r="A1571" s="884"/>
      <c r="N1571" s="884"/>
    </row>
    <row r="1572" spans="1:14" s="19" customFormat="1" x14ac:dyDescent="0.2">
      <c r="A1572" s="884"/>
      <c r="N1572" s="884"/>
    </row>
    <row r="1573" spans="1:14" s="19" customFormat="1" x14ac:dyDescent="0.2">
      <c r="A1573" s="884"/>
      <c r="N1573" s="884"/>
    </row>
    <row r="1574" spans="1:14" s="19" customFormat="1" x14ac:dyDescent="0.2">
      <c r="A1574" s="884"/>
      <c r="N1574" s="884"/>
    </row>
    <row r="1575" spans="1:14" s="19" customFormat="1" x14ac:dyDescent="0.2">
      <c r="A1575" s="884"/>
      <c r="N1575" s="884"/>
    </row>
    <row r="1576" spans="1:14" s="19" customFormat="1" x14ac:dyDescent="0.2">
      <c r="A1576" s="884"/>
      <c r="N1576" s="884"/>
    </row>
    <row r="1577" spans="1:14" s="19" customFormat="1" ht="16" thickBot="1" x14ac:dyDescent="0.25">
      <c r="A1577" s="884"/>
      <c r="B1577" s="1892"/>
      <c r="C1577" s="1893"/>
      <c r="D1577" s="1893"/>
      <c r="E1577" s="1893"/>
      <c r="F1577" s="1893"/>
      <c r="G1577" s="1893"/>
      <c r="H1577" s="1893"/>
      <c r="I1577" s="1893"/>
      <c r="J1577" s="1893"/>
      <c r="K1577" s="1893"/>
      <c r="L1577" s="1893"/>
      <c r="M1577" s="1893"/>
      <c r="N1577" s="1894"/>
    </row>
    <row r="1578" spans="1:14" s="19" customFormat="1" x14ac:dyDescent="0.2">
      <c r="A1578" s="884"/>
      <c r="N1578" s="884"/>
    </row>
    <row r="1579" spans="1:14" s="19" customFormat="1" x14ac:dyDescent="0.2">
      <c r="A1579" s="884"/>
      <c r="N1579" s="884"/>
    </row>
    <row r="1580" spans="1:14" s="19" customFormat="1" x14ac:dyDescent="0.2">
      <c r="A1580" s="884"/>
      <c r="L1580" s="1862" t="s">
        <v>535</v>
      </c>
      <c r="N1580" s="884"/>
    </row>
    <row r="1581" spans="1:14" s="19" customFormat="1" x14ac:dyDescent="0.2">
      <c r="A1581" s="884"/>
      <c r="N1581" s="884"/>
    </row>
    <row r="1582" spans="1:14" s="19" customFormat="1" x14ac:dyDescent="0.2">
      <c r="A1582" s="884"/>
      <c r="N1582" s="884"/>
    </row>
    <row r="1583" spans="1:14" s="19" customFormat="1" x14ac:dyDescent="0.2">
      <c r="A1583" s="884"/>
      <c r="N1583" s="884"/>
    </row>
    <row r="1584" spans="1:14" s="19" customFormat="1" x14ac:dyDescent="0.2">
      <c r="A1584" s="884"/>
      <c r="N1584" s="884"/>
    </row>
    <row r="1585" spans="1:14" s="19" customFormat="1" x14ac:dyDescent="0.2">
      <c r="A1585" s="884"/>
      <c r="N1585" s="884"/>
    </row>
    <row r="1586" spans="1:14" s="19" customFormat="1" x14ac:dyDescent="0.2">
      <c r="A1586" s="884"/>
      <c r="N1586" s="884"/>
    </row>
    <row r="1587" spans="1:14" s="19" customFormat="1" x14ac:dyDescent="0.2">
      <c r="A1587" s="884"/>
      <c r="N1587" s="884"/>
    </row>
    <row r="1588" spans="1:14" s="19" customFormat="1" x14ac:dyDescent="0.2">
      <c r="A1588" s="884"/>
      <c r="N1588" s="884"/>
    </row>
    <row r="1589" spans="1:14" s="19" customFormat="1" x14ac:dyDescent="0.2">
      <c r="A1589" s="884"/>
      <c r="N1589" s="884"/>
    </row>
    <row r="1590" spans="1:14" s="19" customFormat="1" x14ac:dyDescent="0.2">
      <c r="A1590" s="884"/>
      <c r="N1590" s="884"/>
    </row>
    <row r="1591" spans="1:14" s="19" customFormat="1" x14ac:dyDescent="0.2">
      <c r="A1591" s="884"/>
      <c r="N1591" s="884"/>
    </row>
    <row r="1592" spans="1:14" s="19" customFormat="1" x14ac:dyDescent="0.2">
      <c r="A1592" s="884"/>
      <c r="N1592" s="884"/>
    </row>
    <row r="1593" spans="1:14" s="19" customFormat="1" x14ac:dyDescent="0.2">
      <c r="A1593" s="884"/>
      <c r="N1593" s="884"/>
    </row>
    <row r="1594" spans="1:14" s="19" customFormat="1" x14ac:dyDescent="0.2">
      <c r="A1594" s="884"/>
      <c r="N1594" s="884"/>
    </row>
    <row r="1595" spans="1:14" s="19" customFormat="1" x14ac:dyDescent="0.2">
      <c r="A1595" s="884"/>
      <c r="N1595" s="884"/>
    </row>
    <row r="1596" spans="1:14" s="19" customFormat="1" x14ac:dyDescent="0.2">
      <c r="A1596" s="884"/>
      <c r="N1596" s="884"/>
    </row>
    <row r="1597" spans="1:14" s="19" customFormat="1" x14ac:dyDescent="0.2">
      <c r="A1597" s="884"/>
      <c r="N1597" s="884"/>
    </row>
    <row r="1598" spans="1:14" s="19" customFormat="1" x14ac:dyDescent="0.2">
      <c r="A1598" s="884"/>
      <c r="N1598" s="884"/>
    </row>
    <row r="1599" spans="1:14" s="19" customFormat="1" x14ac:dyDescent="0.2">
      <c r="A1599" s="884"/>
      <c r="N1599" s="884"/>
    </row>
    <row r="1600" spans="1:14" s="19" customFormat="1" x14ac:dyDescent="0.2">
      <c r="A1600" s="884"/>
      <c r="N1600" s="884"/>
    </row>
    <row r="1601" spans="1:14" s="19" customFormat="1" x14ac:dyDescent="0.2">
      <c r="A1601" s="884"/>
      <c r="N1601" s="884"/>
    </row>
    <row r="1602" spans="1:14" s="19" customFormat="1" x14ac:dyDescent="0.2">
      <c r="A1602" s="884"/>
      <c r="N1602" s="884"/>
    </row>
    <row r="1603" spans="1:14" s="19" customFormat="1" x14ac:dyDescent="0.2">
      <c r="A1603" s="884"/>
      <c r="N1603" s="884"/>
    </row>
    <row r="1604" spans="1:14" s="19" customFormat="1" x14ac:dyDescent="0.2">
      <c r="A1604" s="884"/>
      <c r="N1604" s="884"/>
    </row>
    <row r="1605" spans="1:14" s="19" customFormat="1" ht="16" thickBot="1" x14ac:dyDescent="0.25">
      <c r="A1605" s="884"/>
      <c r="B1605" s="1892"/>
      <c r="C1605" s="1893"/>
      <c r="D1605" s="1893"/>
      <c r="E1605" s="1893"/>
      <c r="F1605" s="1893"/>
      <c r="G1605" s="1893"/>
      <c r="H1605" s="1893"/>
      <c r="I1605" s="1893"/>
      <c r="J1605" s="1893"/>
      <c r="K1605" s="1893"/>
      <c r="L1605" s="1893"/>
      <c r="M1605" s="1893"/>
      <c r="N1605" s="1894"/>
    </row>
    <row r="1606" spans="1:14" s="19" customFormat="1" x14ac:dyDescent="0.2">
      <c r="A1606" s="884"/>
      <c r="N1606" s="884"/>
    </row>
    <row r="1607" spans="1:14" s="19" customFormat="1" x14ac:dyDescent="0.2">
      <c r="A1607" s="884"/>
      <c r="N1607" s="884"/>
    </row>
    <row r="1608" spans="1:14" s="19" customFormat="1" x14ac:dyDescent="0.2">
      <c r="A1608" s="884"/>
      <c r="L1608" s="1862" t="s">
        <v>535</v>
      </c>
      <c r="N1608" s="884"/>
    </row>
    <row r="1609" spans="1:14" s="19" customFormat="1" x14ac:dyDescent="0.2">
      <c r="A1609" s="884"/>
      <c r="N1609" s="884"/>
    </row>
    <row r="1610" spans="1:14" s="19" customFormat="1" x14ac:dyDescent="0.2">
      <c r="A1610" s="884"/>
      <c r="N1610" s="884"/>
    </row>
    <row r="1611" spans="1:14" s="19" customFormat="1" x14ac:dyDescent="0.2">
      <c r="A1611" s="884"/>
      <c r="N1611" s="884"/>
    </row>
    <row r="1612" spans="1:14" s="19" customFormat="1" x14ac:dyDescent="0.2">
      <c r="A1612" s="884"/>
      <c r="N1612" s="884"/>
    </row>
    <row r="1613" spans="1:14" s="19" customFormat="1" x14ac:dyDescent="0.2">
      <c r="A1613" s="884"/>
      <c r="N1613" s="884"/>
    </row>
    <row r="1614" spans="1:14" s="19" customFormat="1" x14ac:dyDescent="0.2">
      <c r="A1614" s="884"/>
      <c r="N1614" s="884"/>
    </row>
    <row r="1615" spans="1:14" s="19" customFormat="1" x14ac:dyDescent="0.2">
      <c r="A1615" s="884"/>
      <c r="N1615" s="884"/>
    </row>
    <row r="1616" spans="1:14" s="19" customFormat="1" x14ac:dyDescent="0.2">
      <c r="A1616" s="884"/>
      <c r="N1616" s="884"/>
    </row>
    <row r="1617" spans="1:14" s="19" customFormat="1" x14ac:dyDescent="0.2">
      <c r="A1617" s="884"/>
      <c r="N1617" s="884"/>
    </row>
    <row r="1618" spans="1:14" s="19" customFormat="1" x14ac:dyDescent="0.2">
      <c r="A1618" s="884"/>
      <c r="N1618" s="884"/>
    </row>
    <row r="1619" spans="1:14" s="19" customFormat="1" x14ac:dyDescent="0.2">
      <c r="A1619" s="884"/>
      <c r="N1619" s="884"/>
    </row>
    <row r="1620" spans="1:14" s="19" customFormat="1" x14ac:dyDescent="0.2">
      <c r="A1620" s="884"/>
      <c r="N1620" s="884"/>
    </row>
    <row r="1621" spans="1:14" s="19" customFormat="1" x14ac:dyDescent="0.2">
      <c r="A1621" s="884"/>
      <c r="N1621" s="884"/>
    </row>
    <row r="1622" spans="1:14" s="19" customFormat="1" x14ac:dyDescent="0.2">
      <c r="A1622" s="884"/>
      <c r="N1622" s="884"/>
    </row>
    <row r="1623" spans="1:14" s="19" customFormat="1" x14ac:dyDescent="0.2">
      <c r="A1623" s="884"/>
      <c r="N1623" s="884"/>
    </row>
    <row r="1624" spans="1:14" s="19" customFormat="1" x14ac:dyDescent="0.2">
      <c r="A1624" s="884"/>
      <c r="N1624" s="884"/>
    </row>
    <row r="1625" spans="1:14" s="19" customFormat="1" x14ac:dyDescent="0.2">
      <c r="A1625" s="884"/>
      <c r="N1625" s="884"/>
    </row>
    <row r="1626" spans="1:14" s="19" customFormat="1" x14ac:dyDescent="0.2">
      <c r="A1626" s="884"/>
      <c r="N1626" s="884"/>
    </row>
    <row r="1627" spans="1:14" s="19" customFormat="1" x14ac:dyDescent="0.2">
      <c r="A1627" s="884"/>
      <c r="N1627" s="884"/>
    </row>
    <row r="1628" spans="1:14" s="19" customFormat="1" x14ac:dyDescent="0.2">
      <c r="A1628" s="884"/>
      <c r="N1628" s="884"/>
    </row>
    <row r="1629" spans="1:14" s="19" customFormat="1" ht="15" customHeight="1" x14ac:dyDescent="0.2">
      <c r="A1629" s="884"/>
      <c r="B1629" s="3010" t="s">
        <v>1063</v>
      </c>
      <c r="C1629" s="3011"/>
      <c r="D1629" s="3011"/>
      <c r="E1629" s="3011"/>
      <c r="F1629" s="3011"/>
      <c r="G1629" s="3011"/>
      <c r="H1629" s="3011"/>
      <c r="I1629" s="3011"/>
      <c r="J1629" s="3011"/>
      <c r="K1629" s="3011"/>
      <c r="L1629" s="3011"/>
      <c r="M1629" s="3011"/>
      <c r="N1629" s="3012"/>
    </row>
    <row r="1630" spans="1:14" s="19" customFormat="1" x14ac:dyDescent="0.2">
      <c r="A1630" s="884"/>
      <c r="B1630" s="3013"/>
      <c r="C1630" s="3011"/>
      <c r="D1630" s="3011"/>
      <c r="E1630" s="3011"/>
      <c r="F1630" s="3011"/>
      <c r="G1630" s="3011"/>
      <c r="H1630" s="3011"/>
      <c r="I1630" s="3011"/>
      <c r="J1630" s="3011"/>
      <c r="K1630" s="3011"/>
      <c r="L1630" s="3011"/>
      <c r="M1630" s="3011"/>
      <c r="N1630" s="3012"/>
    </row>
    <row r="1631" spans="1:14" s="19" customFormat="1" x14ac:dyDescent="0.2">
      <c r="A1631" s="884"/>
      <c r="B1631" s="3013"/>
      <c r="C1631" s="3011"/>
      <c r="D1631" s="3011"/>
      <c r="E1631" s="3011"/>
      <c r="F1631" s="3011"/>
      <c r="G1631" s="3011"/>
      <c r="H1631" s="3011"/>
      <c r="I1631" s="3011"/>
      <c r="J1631" s="3011"/>
      <c r="K1631" s="3011"/>
      <c r="L1631" s="3011"/>
      <c r="M1631" s="3011"/>
      <c r="N1631" s="3012"/>
    </row>
    <row r="1632" spans="1:14" s="19" customFormat="1" x14ac:dyDescent="0.2">
      <c r="A1632" s="884"/>
      <c r="B1632" s="3013"/>
      <c r="C1632" s="3011"/>
      <c r="D1632" s="3011"/>
      <c r="E1632" s="3011"/>
      <c r="F1632" s="3011"/>
      <c r="G1632" s="3011"/>
      <c r="H1632" s="3011"/>
      <c r="I1632" s="3011"/>
      <c r="J1632" s="3011"/>
      <c r="K1632" s="3011"/>
      <c r="L1632" s="3011"/>
      <c r="M1632" s="3011"/>
      <c r="N1632" s="3012"/>
    </row>
    <row r="1633" spans="1:14" s="19" customFormat="1" ht="16" thickBot="1" x14ac:dyDescent="0.25">
      <c r="A1633" s="884"/>
      <c r="B1633" s="1892"/>
      <c r="C1633" s="1893"/>
      <c r="D1633" s="1893"/>
      <c r="E1633" s="1893"/>
      <c r="F1633" s="1893"/>
      <c r="G1633" s="1893"/>
      <c r="H1633" s="1893"/>
      <c r="I1633" s="1893"/>
      <c r="J1633" s="1893"/>
      <c r="K1633" s="1893"/>
      <c r="L1633" s="1893"/>
      <c r="M1633" s="1893"/>
      <c r="N1633" s="1894"/>
    </row>
    <row r="1634" spans="1:14" s="19" customFormat="1" x14ac:dyDescent="0.2">
      <c r="A1634" s="884"/>
      <c r="N1634" s="884"/>
    </row>
    <row r="1635" spans="1:14" s="19" customFormat="1" x14ac:dyDescent="0.2">
      <c r="A1635" s="884"/>
      <c r="D1635" s="97"/>
      <c r="N1635" s="884"/>
    </row>
    <row r="1636" spans="1:14" s="19" customFormat="1" x14ac:dyDescent="0.2">
      <c r="A1636" s="884"/>
      <c r="N1636" s="884"/>
    </row>
    <row r="1637" spans="1:14" s="19" customFormat="1" x14ac:dyDescent="0.2">
      <c r="A1637" s="884"/>
      <c r="K1637" s="1862" t="s">
        <v>535</v>
      </c>
      <c r="N1637" s="884"/>
    </row>
    <row r="1638" spans="1:14" s="19" customFormat="1" x14ac:dyDescent="0.2">
      <c r="A1638" s="884"/>
      <c r="N1638" s="884"/>
    </row>
    <row r="1639" spans="1:14" s="19" customFormat="1" x14ac:dyDescent="0.2">
      <c r="A1639" s="884"/>
      <c r="N1639" s="884"/>
    </row>
    <row r="1640" spans="1:14" s="19" customFormat="1" x14ac:dyDescent="0.2">
      <c r="A1640" s="884"/>
      <c r="N1640" s="884"/>
    </row>
    <row r="1641" spans="1:14" s="19" customFormat="1" x14ac:dyDescent="0.2">
      <c r="A1641" s="884"/>
      <c r="N1641" s="884"/>
    </row>
    <row r="1642" spans="1:14" s="19" customFormat="1" x14ac:dyDescent="0.2">
      <c r="A1642" s="884"/>
      <c r="N1642" s="884"/>
    </row>
    <row r="1643" spans="1:14" s="19" customFormat="1" x14ac:dyDescent="0.2">
      <c r="A1643" s="884"/>
      <c r="N1643" s="884"/>
    </row>
    <row r="1644" spans="1:14" s="19" customFormat="1" x14ac:dyDescent="0.2">
      <c r="A1644" s="884"/>
      <c r="N1644" s="884"/>
    </row>
    <row r="1645" spans="1:14" s="19" customFormat="1" x14ac:dyDescent="0.2">
      <c r="A1645" s="884"/>
      <c r="N1645" s="884"/>
    </row>
    <row r="1646" spans="1:14" s="19" customFormat="1" x14ac:dyDescent="0.2">
      <c r="A1646" s="884"/>
      <c r="N1646" s="884"/>
    </row>
    <row r="1647" spans="1:14" s="19" customFormat="1" x14ac:dyDescent="0.2">
      <c r="A1647" s="884"/>
      <c r="N1647" s="884"/>
    </row>
    <row r="1648" spans="1:14" s="19" customFormat="1" x14ac:dyDescent="0.2">
      <c r="A1648" s="884"/>
      <c r="N1648" s="884"/>
    </row>
    <row r="1649" spans="1:14" s="19" customFormat="1" x14ac:dyDescent="0.2">
      <c r="A1649" s="884"/>
      <c r="N1649" s="884"/>
    </row>
    <row r="1650" spans="1:14" s="19" customFormat="1" x14ac:dyDescent="0.2">
      <c r="A1650" s="884"/>
      <c r="N1650" s="884"/>
    </row>
    <row r="1651" spans="1:14" s="19" customFormat="1" x14ac:dyDescent="0.2">
      <c r="A1651" s="884"/>
      <c r="N1651" s="884"/>
    </row>
    <row r="1652" spans="1:14" s="19" customFormat="1" x14ac:dyDescent="0.2">
      <c r="A1652" s="884"/>
      <c r="N1652" s="884"/>
    </row>
    <row r="1653" spans="1:14" s="19" customFormat="1" x14ac:dyDescent="0.2">
      <c r="A1653" s="884"/>
      <c r="N1653" s="884"/>
    </row>
    <row r="1654" spans="1:14" s="19" customFormat="1" x14ac:dyDescent="0.2">
      <c r="A1654" s="884"/>
      <c r="N1654" s="884"/>
    </row>
    <row r="1655" spans="1:14" s="19" customFormat="1" x14ac:dyDescent="0.2">
      <c r="A1655" s="884"/>
      <c r="N1655" s="884"/>
    </row>
    <row r="1656" spans="1:14" s="19" customFormat="1" x14ac:dyDescent="0.2">
      <c r="A1656" s="884"/>
      <c r="N1656" s="884"/>
    </row>
    <row r="1657" spans="1:14" s="19" customFormat="1" x14ac:dyDescent="0.2">
      <c r="A1657" s="884"/>
      <c r="N1657" s="884"/>
    </row>
    <row r="1658" spans="1:14" s="19" customFormat="1" x14ac:dyDescent="0.2">
      <c r="A1658" s="884"/>
      <c r="N1658" s="884"/>
    </row>
    <row r="1659" spans="1:14" s="19" customFormat="1" x14ac:dyDescent="0.2">
      <c r="A1659" s="884"/>
      <c r="N1659" s="884"/>
    </row>
    <row r="1660" spans="1:14" s="19" customFormat="1" x14ac:dyDescent="0.2">
      <c r="A1660" s="884"/>
      <c r="N1660" s="884"/>
    </row>
    <row r="1661" spans="1:14" s="19" customFormat="1" x14ac:dyDescent="0.2">
      <c r="A1661" s="884"/>
      <c r="N1661" s="884"/>
    </row>
    <row r="1662" spans="1:14" s="19" customFormat="1" x14ac:dyDescent="0.2">
      <c r="A1662" s="884"/>
      <c r="N1662" s="884"/>
    </row>
    <row r="1663" spans="1:14" s="19" customFormat="1" x14ac:dyDescent="0.2">
      <c r="A1663" s="884"/>
      <c r="N1663" s="884"/>
    </row>
    <row r="1664" spans="1:14" s="19" customFormat="1" x14ac:dyDescent="0.2">
      <c r="A1664" s="884"/>
      <c r="N1664" s="884"/>
    </row>
    <row r="1665" spans="1:14" s="19" customFormat="1" x14ac:dyDescent="0.2">
      <c r="A1665" s="884"/>
      <c r="N1665" s="884"/>
    </row>
    <row r="1666" spans="1:14" s="19" customFormat="1" ht="16" thickBot="1" x14ac:dyDescent="0.25">
      <c r="A1666" s="884"/>
      <c r="B1666" s="1892"/>
      <c r="C1666" s="1893"/>
      <c r="D1666" s="1893"/>
      <c r="E1666" s="1893"/>
      <c r="F1666" s="1893"/>
      <c r="G1666" s="1893"/>
      <c r="H1666" s="1893"/>
      <c r="I1666" s="1893"/>
      <c r="J1666" s="1893"/>
      <c r="K1666" s="1893"/>
      <c r="L1666" s="1893"/>
      <c r="M1666" s="1893"/>
      <c r="N1666" s="1894"/>
    </row>
    <row r="1667" spans="1:14" s="19" customFormat="1" x14ac:dyDescent="0.2">
      <c r="A1667" s="884"/>
      <c r="N1667" s="884"/>
    </row>
    <row r="1668" spans="1:14" s="19" customFormat="1" x14ac:dyDescent="0.2">
      <c r="A1668" s="884"/>
      <c r="N1668" s="884"/>
    </row>
    <row r="1669" spans="1:14" s="19" customFormat="1" x14ac:dyDescent="0.2">
      <c r="A1669" s="884"/>
      <c r="L1669" s="1862" t="s">
        <v>535</v>
      </c>
      <c r="N1669" s="884"/>
    </row>
    <row r="1670" spans="1:14" s="19" customFormat="1" x14ac:dyDescent="0.2">
      <c r="A1670" s="884"/>
      <c r="N1670" s="884"/>
    </row>
    <row r="1671" spans="1:14" s="19" customFormat="1" x14ac:dyDescent="0.2">
      <c r="A1671" s="884"/>
      <c r="N1671" s="884"/>
    </row>
    <row r="1672" spans="1:14" s="19" customFormat="1" x14ac:dyDescent="0.2">
      <c r="A1672" s="884"/>
      <c r="N1672" s="884"/>
    </row>
    <row r="1673" spans="1:14" s="19" customFormat="1" x14ac:dyDescent="0.2">
      <c r="A1673" s="884"/>
      <c r="N1673" s="884"/>
    </row>
    <row r="1674" spans="1:14" s="19" customFormat="1" x14ac:dyDescent="0.2">
      <c r="A1674" s="884"/>
      <c r="N1674" s="884"/>
    </row>
    <row r="1675" spans="1:14" s="19" customFormat="1" x14ac:dyDescent="0.2">
      <c r="A1675" s="884"/>
      <c r="N1675" s="884"/>
    </row>
    <row r="1676" spans="1:14" s="19" customFormat="1" x14ac:dyDescent="0.2">
      <c r="A1676" s="884"/>
      <c r="N1676" s="884"/>
    </row>
    <row r="1677" spans="1:14" s="19" customFormat="1" x14ac:dyDescent="0.2">
      <c r="A1677" s="884"/>
      <c r="N1677" s="884"/>
    </row>
    <row r="1678" spans="1:14" s="19" customFormat="1" x14ac:dyDescent="0.2">
      <c r="A1678" s="884"/>
      <c r="N1678" s="884"/>
    </row>
    <row r="1679" spans="1:14" s="19" customFormat="1" x14ac:dyDescent="0.2">
      <c r="A1679" s="884"/>
      <c r="N1679" s="884"/>
    </row>
    <row r="1680" spans="1:14" s="19" customFormat="1" x14ac:dyDescent="0.2">
      <c r="A1680" s="884"/>
      <c r="N1680" s="884"/>
    </row>
    <row r="1681" spans="1:14" s="19" customFormat="1" x14ac:dyDescent="0.2">
      <c r="A1681" s="884"/>
      <c r="N1681" s="884"/>
    </row>
    <row r="1682" spans="1:14" s="19" customFormat="1" x14ac:dyDescent="0.2">
      <c r="A1682" s="884"/>
      <c r="N1682" s="884"/>
    </row>
    <row r="1683" spans="1:14" s="19" customFormat="1" x14ac:dyDescent="0.2">
      <c r="A1683" s="884"/>
      <c r="N1683" s="884"/>
    </row>
    <row r="1684" spans="1:14" s="19" customFormat="1" x14ac:dyDescent="0.2">
      <c r="A1684" s="884"/>
      <c r="N1684" s="884"/>
    </row>
    <row r="1685" spans="1:14" s="19" customFormat="1" x14ac:dyDescent="0.2">
      <c r="A1685" s="884"/>
      <c r="N1685" s="884"/>
    </row>
    <row r="1686" spans="1:14" s="19" customFormat="1" x14ac:dyDescent="0.2">
      <c r="A1686" s="884"/>
      <c r="N1686" s="884"/>
    </row>
    <row r="1687" spans="1:14" s="19" customFormat="1" x14ac:dyDescent="0.2">
      <c r="A1687" s="884"/>
      <c r="N1687" s="884"/>
    </row>
    <row r="1688" spans="1:14" s="19" customFormat="1" x14ac:dyDescent="0.2">
      <c r="A1688" s="884"/>
      <c r="N1688" s="884"/>
    </row>
    <row r="1689" spans="1:14" s="19" customFormat="1" x14ac:dyDescent="0.2">
      <c r="A1689" s="884"/>
      <c r="N1689" s="884"/>
    </row>
    <row r="1690" spans="1:14" s="19" customFormat="1" x14ac:dyDescent="0.2">
      <c r="A1690" s="884"/>
      <c r="N1690" s="884"/>
    </row>
    <row r="1691" spans="1:14" s="19" customFormat="1" ht="16" thickBot="1" x14ac:dyDescent="0.25">
      <c r="A1691" s="884"/>
      <c r="B1691" s="1892"/>
      <c r="C1691" s="1893"/>
      <c r="D1691" s="1893"/>
      <c r="E1691" s="1893"/>
      <c r="F1691" s="1893"/>
      <c r="G1691" s="1893"/>
      <c r="H1691" s="1893"/>
      <c r="I1691" s="1893"/>
      <c r="J1691" s="1893"/>
      <c r="K1691" s="1893"/>
      <c r="L1691" s="1893"/>
      <c r="M1691" s="1893"/>
      <c r="N1691" s="1894"/>
    </row>
    <row r="1692" spans="1:14" s="19" customFormat="1" x14ac:dyDescent="0.2">
      <c r="A1692" s="884"/>
      <c r="N1692" s="884"/>
    </row>
    <row r="1693" spans="1:14" s="19" customFormat="1" x14ac:dyDescent="0.2">
      <c r="A1693" s="884"/>
      <c r="N1693" s="884"/>
    </row>
    <row r="1694" spans="1:14" s="19" customFormat="1" x14ac:dyDescent="0.2">
      <c r="A1694" s="884"/>
      <c r="L1694" s="1862" t="s">
        <v>535</v>
      </c>
      <c r="N1694" s="884"/>
    </row>
    <row r="1695" spans="1:14" s="19" customFormat="1" x14ac:dyDescent="0.2">
      <c r="A1695" s="884"/>
      <c r="N1695" s="884"/>
    </row>
    <row r="1696" spans="1:14" s="19" customFormat="1" x14ac:dyDescent="0.2">
      <c r="A1696" s="884"/>
      <c r="N1696" s="884"/>
    </row>
    <row r="1697" spans="1:14" s="19" customFormat="1" x14ac:dyDescent="0.2">
      <c r="A1697" s="884"/>
      <c r="N1697" s="884"/>
    </row>
    <row r="1698" spans="1:14" s="19" customFormat="1" x14ac:dyDescent="0.2">
      <c r="A1698" s="884"/>
      <c r="N1698" s="884"/>
    </row>
    <row r="1699" spans="1:14" s="19" customFormat="1" x14ac:dyDescent="0.2">
      <c r="A1699" s="884"/>
      <c r="N1699" s="884"/>
    </row>
    <row r="1700" spans="1:14" s="19" customFormat="1" x14ac:dyDescent="0.2">
      <c r="A1700" s="884"/>
      <c r="N1700" s="884"/>
    </row>
    <row r="1701" spans="1:14" s="19" customFormat="1" x14ac:dyDescent="0.2">
      <c r="A1701" s="884"/>
      <c r="N1701" s="884"/>
    </row>
    <row r="1702" spans="1:14" s="19" customFormat="1" x14ac:dyDescent="0.2">
      <c r="A1702" s="884"/>
      <c r="N1702" s="884"/>
    </row>
    <row r="1703" spans="1:14" s="19" customFormat="1" x14ac:dyDescent="0.2">
      <c r="A1703" s="884"/>
      <c r="N1703" s="884"/>
    </row>
    <row r="1704" spans="1:14" s="19" customFormat="1" x14ac:dyDescent="0.2">
      <c r="A1704" s="884"/>
      <c r="N1704" s="884"/>
    </row>
    <row r="1705" spans="1:14" s="19" customFormat="1" x14ac:dyDescent="0.2">
      <c r="A1705" s="884"/>
      <c r="N1705" s="884"/>
    </row>
    <row r="1706" spans="1:14" s="19" customFormat="1" x14ac:dyDescent="0.2">
      <c r="A1706" s="884"/>
      <c r="N1706" s="884"/>
    </row>
    <row r="1707" spans="1:14" s="19" customFormat="1" x14ac:dyDescent="0.2">
      <c r="A1707" s="884"/>
      <c r="N1707" s="884"/>
    </row>
    <row r="1708" spans="1:14" s="19" customFormat="1" x14ac:dyDescent="0.2">
      <c r="A1708" s="884"/>
      <c r="N1708" s="884"/>
    </row>
    <row r="1709" spans="1:14" s="19" customFormat="1" x14ac:dyDescent="0.2">
      <c r="A1709" s="884"/>
      <c r="N1709" s="884"/>
    </row>
    <row r="1710" spans="1:14" s="19" customFormat="1" x14ac:dyDescent="0.2">
      <c r="A1710" s="884"/>
      <c r="N1710" s="884"/>
    </row>
    <row r="1711" spans="1:14" s="19" customFormat="1" x14ac:dyDescent="0.2">
      <c r="A1711" s="884"/>
      <c r="N1711" s="884"/>
    </row>
    <row r="1712" spans="1:14" s="19" customFormat="1" x14ac:dyDescent="0.2">
      <c r="A1712" s="884"/>
      <c r="N1712" s="884"/>
    </row>
    <row r="1713" spans="1:25" s="19" customFormat="1" x14ac:dyDescent="0.2">
      <c r="A1713" s="884"/>
      <c r="N1713" s="884"/>
    </row>
    <row r="1714" spans="1:25" s="19" customFormat="1" x14ac:dyDescent="0.2">
      <c r="A1714" s="884"/>
      <c r="N1714" s="884"/>
    </row>
    <row r="1715" spans="1:25" s="19" customFormat="1" x14ac:dyDescent="0.2">
      <c r="A1715" s="884"/>
      <c r="N1715" s="884"/>
    </row>
    <row r="1716" spans="1:25" s="19" customFormat="1" x14ac:dyDescent="0.2">
      <c r="A1716" s="884"/>
      <c r="N1716" s="884"/>
    </row>
    <row r="1717" spans="1:25" s="19" customFormat="1" ht="16" thickBot="1" x14ac:dyDescent="0.25">
      <c r="A1717" s="884"/>
      <c r="B1717" s="1892"/>
      <c r="C1717" s="1893"/>
      <c r="D1717" s="1893"/>
      <c r="E1717" s="1893"/>
      <c r="F1717" s="1893"/>
      <c r="G1717" s="1893"/>
      <c r="H1717" s="1893"/>
      <c r="I1717" s="1893"/>
      <c r="J1717" s="1893"/>
      <c r="K1717" s="1893"/>
      <c r="L1717" s="1893"/>
      <c r="M1717" s="1893"/>
      <c r="N1717" s="1894"/>
    </row>
    <row r="1718" spans="1:25" s="19" customFormat="1" x14ac:dyDescent="0.2">
      <c r="A1718" s="884"/>
      <c r="N1718" s="884"/>
    </row>
    <row r="1719" spans="1:25" s="19" customFormat="1" x14ac:dyDescent="0.2">
      <c r="A1719" s="884"/>
      <c r="N1719" s="884"/>
    </row>
    <row r="1720" spans="1:25" s="19" customFormat="1" x14ac:dyDescent="0.2">
      <c r="A1720" s="884"/>
      <c r="N1720" s="884"/>
    </row>
    <row r="1721" spans="1:25" s="19" customFormat="1" ht="16" thickBot="1" x14ac:dyDescent="0.25">
      <c r="A1721" s="884"/>
      <c r="B1721" s="1892"/>
      <c r="C1721" s="1893"/>
      <c r="D1721" s="1893"/>
      <c r="E1721" s="1893"/>
      <c r="G1721" s="1893"/>
      <c r="H1721" s="1893"/>
      <c r="I1721" s="1893"/>
      <c r="J1721" s="1893"/>
      <c r="K1721" s="1893"/>
      <c r="L1721" s="1893"/>
      <c r="M1721" s="1893"/>
      <c r="N1721" s="1894"/>
      <c r="S1721" s="13"/>
      <c r="T1721" s="13"/>
      <c r="U1721" s="13"/>
      <c r="V1721" s="13"/>
      <c r="W1721" s="13"/>
      <c r="X1721" s="13"/>
    </row>
    <row r="1722" spans="1:25" ht="15.75" customHeight="1" thickBot="1" x14ac:dyDescent="0.25">
      <c r="A1722" s="13"/>
      <c r="B1722" s="1898"/>
      <c r="C1722" s="1899"/>
      <c r="D1722" s="2881" t="s">
        <v>643</v>
      </c>
      <c r="E1722" s="2882"/>
      <c r="F1722" s="2882"/>
      <c r="G1722" s="2882"/>
      <c r="H1722" s="2882"/>
      <c r="I1722" s="2882"/>
      <c r="J1722" s="2882"/>
      <c r="K1722" s="2882"/>
      <c r="L1722" s="1899"/>
      <c r="M1722" s="1899"/>
      <c r="N1722" s="1900"/>
      <c r="O1722" s="13"/>
      <c r="P1722" s="13"/>
      <c r="Q1722" s="13"/>
      <c r="R1722" s="13"/>
      <c r="S1722" s="13"/>
      <c r="T1722" s="13"/>
      <c r="U1722" s="13"/>
      <c r="V1722" s="13"/>
      <c r="W1722" s="13"/>
      <c r="X1722" s="13"/>
      <c r="Y1722" s="13"/>
    </row>
    <row r="1723" spans="1:25" ht="16" thickBot="1" x14ac:dyDescent="0.25">
      <c r="A1723" s="13"/>
      <c r="B1723" s="1861"/>
      <c r="C1723" s="871"/>
      <c r="D1723" s="871"/>
      <c r="E1723" s="871"/>
      <c r="F1723" s="871"/>
      <c r="G1723" s="871"/>
      <c r="H1723" s="871"/>
      <c r="I1723" s="871"/>
      <c r="J1723" s="871"/>
      <c r="K1723" s="871"/>
      <c r="L1723" s="871"/>
      <c r="M1723" s="871"/>
      <c r="N1723" s="882"/>
      <c r="O1723" s="13"/>
      <c r="P1723" s="13"/>
      <c r="Q1723" s="13"/>
      <c r="R1723" s="13"/>
      <c r="S1723" s="13"/>
      <c r="T1723" s="13"/>
      <c r="U1723" s="13"/>
      <c r="V1723" s="13"/>
      <c r="W1723" s="13"/>
      <c r="X1723" s="13"/>
      <c r="Y1723" s="13"/>
    </row>
    <row r="1724" spans="1:25" ht="16" x14ac:dyDescent="0.2">
      <c r="A1724" s="13"/>
      <c r="B1724" s="46"/>
      <c r="C1724" s="2926"/>
      <c r="D1724" s="2927"/>
      <c r="E1724" s="2927"/>
      <c r="F1724" s="2927"/>
      <c r="G1724" s="882"/>
      <c r="H1724" s="14"/>
      <c r="I1724" s="14"/>
      <c r="J1724" s="14"/>
      <c r="K1724" s="14"/>
      <c r="L1724" s="14"/>
      <c r="M1724" s="14"/>
      <c r="N1724" s="883"/>
      <c r="O1724" s="13"/>
      <c r="P1724" s="13"/>
      <c r="Q1724" s="13"/>
      <c r="R1724" s="13"/>
      <c r="S1724" s="13"/>
      <c r="T1724" s="13"/>
      <c r="U1724" s="13"/>
      <c r="V1724" s="13"/>
      <c r="W1724" s="13"/>
      <c r="X1724" s="13"/>
      <c r="Y1724" s="13"/>
    </row>
    <row r="1725" spans="1:25" x14ac:dyDescent="0.2">
      <c r="A1725" s="13"/>
      <c r="B1725" s="46"/>
      <c r="C1725" s="1957"/>
      <c r="D1725" s="1887"/>
      <c r="E1725" s="1887"/>
      <c r="F1725" s="1887"/>
      <c r="G1725" s="883"/>
      <c r="H1725" s="14"/>
      <c r="I1725" s="14"/>
      <c r="J1725" s="14"/>
      <c r="K1725" s="14"/>
      <c r="L1725" s="14"/>
      <c r="M1725" s="14"/>
      <c r="N1725" s="883"/>
      <c r="O1725" s="13"/>
      <c r="P1725" s="13"/>
      <c r="Q1725" s="13"/>
      <c r="R1725" s="13"/>
      <c r="S1725" s="13"/>
      <c r="T1725" s="13"/>
      <c r="U1725" s="13"/>
      <c r="V1725" s="13"/>
      <c r="W1725" s="13"/>
      <c r="X1725" s="13"/>
      <c r="Y1725" s="13"/>
    </row>
    <row r="1726" spans="1:25" x14ac:dyDescent="0.2">
      <c r="A1726" s="13"/>
      <c r="B1726" s="46"/>
      <c r="C1726" s="1958"/>
      <c r="D1726" s="1875"/>
      <c r="E1726" s="1875"/>
      <c r="F1726" s="1875"/>
      <c r="G1726" s="883"/>
      <c r="H1726" s="14"/>
      <c r="I1726" s="14"/>
      <c r="J1726" s="14"/>
      <c r="K1726" s="14"/>
      <c r="L1726" s="14"/>
      <c r="M1726" s="14"/>
      <c r="N1726" s="883"/>
      <c r="O1726" s="13"/>
      <c r="P1726" s="13"/>
      <c r="R1726" s="13"/>
      <c r="S1726" s="13"/>
      <c r="T1726" s="13"/>
      <c r="U1726" s="13"/>
      <c r="V1726" s="13"/>
      <c r="W1726" s="13"/>
      <c r="X1726" s="13"/>
      <c r="Y1726" s="13"/>
    </row>
    <row r="1727" spans="1:25" x14ac:dyDescent="0.2">
      <c r="A1727" s="13"/>
      <c r="B1727" s="46"/>
      <c r="C1727" s="1958"/>
      <c r="E1727" s="1875"/>
      <c r="F1727" s="1875"/>
      <c r="G1727" s="883"/>
      <c r="H1727" s="14"/>
      <c r="I1727" s="14"/>
      <c r="J1727" s="14"/>
      <c r="K1727" s="14"/>
      <c r="L1727" s="14"/>
      <c r="M1727" s="14"/>
      <c r="N1727" s="883"/>
      <c r="O1727" s="13"/>
      <c r="P1727" s="13"/>
      <c r="Q1727" s="13"/>
      <c r="R1727" s="13"/>
      <c r="S1727" s="13"/>
      <c r="T1727" s="13"/>
      <c r="U1727" s="13"/>
      <c r="V1727" s="13"/>
      <c r="W1727" s="13"/>
      <c r="X1727" s="13"/>
      <c r="Y1727" s="13"/>
    </row>
    <row r="1728" spans="1:25" x14ac:dyDescent="0.2">
      <c r="A1728" s="13"/>
      <c r="B1728" s="46"/>
      <c r="C1728" s="1958"/>
      <c r="D1728" s="1875"/>
      <c r="E1728" s="1875"/>
      <c r="F1728" s="1875"/>
      <c r="G1728" s="883"/>
      <c r="H1728" s="14"/>
      <c r="I1728" s="14"/>
      <c r="J1728" s="14"/>
      <c r="K1728" s="14"/>
      <c r="L1728" s="14"/>
      <c r="M1728" s="14"/>
      <c r="N1728" s="883"/>
      <c r="O1728" s="13"/>
      <c r="P1728" s="13"/>
      <c r="Q1728" s="13"/>
      <c r="R1728" s="13"/>
      <c r="S1728" s="13"/>
      <c r="T1728" s="13"/>
      <c r="U1728" s="13"/>
      <c r="V1728" s="13"/>
      <c r="W1728" s="13"/>
      <c r="X1728" s="13"/>
      <c r="Y1728" s="13"/>
    </row>
    <row r="1729" spans="1:25" x14ac:dyDescent="0.2">
      <c r="A1729" s="13"/>
      <c r="B1729" s="46"/>
      <c r="C1729" s="1958"/>
      <c r="E1729" s="1875"/>
      <c r="F1729" s="1875"/>
      <c r="G1729" s="883"/>
      <c r="H1729" s="14"/>
      <c r="I1729" s="14"/>
      <c r="J1729" s="14"/>
      <c r="K1729" s="14"/>
      <c r="L1729" s="14"/>
      <c r="M1729" s="14"/>
      <c r="N1729" s="883"/>
      <c r="O1729" s="13"/>
      <c r="P1729" s="13"/>
      <c r="Q1729" s="13"/>
      <c r="R1729" s="13"/>
      <c r="S1729" s="13"/>
      <c r="T1729" s="13"/>
      <c r="U1729" s="13"/>
      <c r="V1729" s="13"/>
      <c r="W1729" s="13"/>
      <c r="X1729" s="13"/>
      <c r="Y1729" s="13"/>
    </row>
    <row r="1730" spans="1:25" x14ac:dyDescent="0.2">
      <c r="A1730" s="13"/>
      <c r="B1730" s="46"/>
      <c r="C1730" s="1958"/>
      <c r="D1730" s="1875"/>
      <c r="E1730" s="1875"/>
      <c r="F1730" s="1875"/>
      <c r="G1730" s="883"/>
      <c r="H1730" s="14"/>
      <c r="I1730" s="14"/>
      <c r="J1730" s="14"/>
      <c r="K1730" s="14"/>
      <c r="L1730" s="14"/>
      <c r="M1730" s="14"/>
      <c r="N1730" s="883"/>
      <c r="O1730" s="13"/>
      <c r="P1730" s="13"/>
      <c r="Q1730" s="13"/>
      <c r="R1730" s="13"/>
      <c r="S1730" s="13"/>
      <c r="T1730" s="13"/>
      <c r="U1730" s="13"/>
      <c r="V1730" s="13"/>
      <c r="W1730" s="13"/>
      <c r="X1730" s="13"/>
      <c r="Y1730" s="13"/>
    </row>
    <row r="1731" spans="1:25" x14ac:dyDescent="0.2">
      <c r="A1731" s="13"/>
      <c r="B1731" s="46"/>
      <c r="C1731" s="1959"/>
      <c r="D1731" s="1888"/>
      <c r="E1731" s="1888"/>
      <c r="G1731" s="883"/>
      <c r="H1731" s="14"/>
      <c r="I1731" s="14"/>
      <c r="J1731" s="14"/>
      <c r="K1731" s="14"/>
      <c r="L1731" s="14"/>
      <c r="M1731" s="14"/>
      <c r="N1731" s="883"/>
      <c r="O1731" s="13"/>
      <c r="P1731" s="13"/>
      <c r="Q1731" s="13"/>
      <c r="R1731" s="13"/>
      <c r="S1731" s="13"/>
      <c r="T1731" s="13"/>
      <c r="U1731" s="13"/>
      <c r="V1731" s="13"/>
      <c r="W1731" s="13"/>
      <c r="X1731" s="13"/>
      <c r="Y1731" s="13"/>
    </row>
    <row r="1732" spans="1:25" x14ac:dyDescent="0.2">
      <c r="A1732" s="13"/>
      <c r="B1732" s="46"/>
      <c r="C1732" s="46"/>
      <c r="D1732" s="14"/>
      <c r="E1732" s="14"/>
      <c r="F1732" s="14"/>
      <c r="G1732" s="883"/>
      <c r="H1732" s="14"/>
      <c r="I1732" s="14"/>
      <c r="J1732" s="14"/>
      <c r="K1732" s="14"/>
      <c r="L1732" s="14"/>
      <c r="M1732" s="14"/>
      <c r="N1732" s="883"/>
      <c r="O1732" s="13"/>
      <c r="P1732" s="13"/>
      <c r="Q1732" s="13"/>
      <c r="R1732" s="13"/>
      <c r="S1732" s="13"/>
      <c r="T1732" s="13"/>
      <c r="U1732" s="13"/>
      <c r="V1732" s="13"/>
      <c r="W1732" s="13"/>
      <c r="X1732" s="13"/>
      <c r="Y1732" s="13"/>
    </row>
    <row r="1733" spans="1:25" x14ac:dyDescent="0.2">
      <c r="A1733" s="13"/>
      <c r="B1733" s="46"/>
      <c r="C1733" s="46"/>
      <c r="D1733" s="14"/>
      <c r="E1733" s="14"/>
      <c r="F1733" s="14"/>
      <c r="G1733" s="883"/>
      <c r="H1733" s="14"/>
      <c r="I1733" s="14"/>
      <c r="J1733" s="14"/>
      <c r="K1733" s="14"/>
      <c r="L1733" s="14"/>
      <c r="M1733" s="14"/>
      <c r="N1733" s="883"/>
      <c r="O1733" s="13"/>
      <c r="P1733" s="13"/>
      <c r="Q1733" s="13"/>
      <c r="R1733" s="13"/>
      <c r="S1733" s="13"/>
      <c r="T1733" s="13"/>
      <c r="U1733" s="13"/>
      <c r="V1733" s="13"/>
      <c r="W1733" s="13"/>
      <c r="X1733" s="13"/>
      <c r="Y1733" s="13"/>
    </row>
    <row r="1734" spans="1:25" x14ac:dyDescent="0.2">
      <c r="A1734" s="13"/>
      <c r="B1734" s="46"/>
      <c r="C1734" s="46"/>
      <c r="E1734" s="14"/>
      <c r="F1734" s="14"/>
      <c r="G1734" s="883"/>
      <c r="H1734" s="14"/>
      <c r="I1734" s="14"/>
      <c r="J1734" s="14"/>
      <c r="K1734" s="14"/>
      <c r="L1734" s="14"/>
      <c r="M1734" s="14"/>
      <c r="N1734" s="883"/>
      <c r="O1734" s="13"/>
      <c r="P1734" s="13"/>
      <c r="Q1734" s="13"/>
      <c r="R1734" s="13"/>
      <c r="S1734" s="13"/>
      <c r="T1734" s="13"/>
      <c r="U1734" s="13"/>
      <c r="V1734" s="13"/>
      <c r="W1734" s="13"/>
      <c r="X1734" s="13"/>
      <c r="Y1734" s="13"/>
    </row>
    <row r="1735" spans="1:25" x14ac:dyDescent="0.2">
      <c r="A1735" s="13"/>
      <c r="B1735" s="46"/>
      <c r="C1735" s="46"/>
      <c r="D1735" s="14"/>
      <c r="E1735" s="14"/>
      <c r="F1735" s="14"/>
      <c r="G1735" s="883"/>
      <c r="H1735" s="14"/>
      <c r="I1735" s="14"/>
      <c r="J1735" s="14"/>
      <c r="K1735" s="14"/>
      <c r="L1735" s="14"/>
      <c r="M1735" s="14"/>
      <c r="N1735" s="883"/>
      <c r="O1735" s="13"/>
      <c r="P1735" s="13"/>
      <c r="Q1735" s="13"/>
      <c r="R1735" s="13"/>
      <c r="S1735" s="13"/>
      <c r="T1735" s="13"/>
      <c r="U1735" s="13"/>
      <c r="V1735" s="13"/>
      <c r="W1735" s="13"/>
      <c r="X1735" s="13"/>
      <c r="Y1735" s="13"/>
    </row>
    <row r="1736" spans="1:25" x14ac:dyDescent="0.2">
      <c r="A1736" s="13"/>
      <c r="B1736" s="46"/>
      <c r="C1736" s="46"/>
      <c r="D1736" s="14"/>
      <c r="E1736" s="14"/>
      <c r="F1736" s="14"/>
      <c r="G1736" s="883"/>
      <c r="H1736" s="14"/>
      <c r="I1736" s="14"/>
      <c r="J1736" s="14"/>
      <c r="K1736" s="14"/>
      <c r="L1736" s="14"/>
      <c r="M1736" s="14"/>
      <c r="N1736" s="883"/>
      <c r="O1736" s="13"/>
      <c r="P1736" s="13"/>
      <c r="Q1736" s="13"/>
      <c r="R1736" s="13"/>
      <c r="S1736" s="13"/>
      <c r="T1736" s="13"/>
      <c r="U1736" s="13"/>
      <c r="V1736" s="13"/>
      <c r="W1736" s="13"/>
      <c r="X1736" s="13"/>
      <c r="Y1736" s="13"/>
    </row>
    <row r="1737" spans="1:25" ht="16" thickBot="1" x14ac:dyDescent="0.25">
      <c r="A1737" s="13"/>
      <c r="B1737" s="46"/>
      <c r="C1737" s="1795"/>
      <c r="D1737" s="1960"/>
      <c r="E1737" s="881"/>
      <c r="F1737" s="881"/>
      <c r="G1737" s="889"/>
      <c r="H1737" s="14"/>
      <c r="I1737" s="14"/>
      <c r="J1737" s="14"/>
      <c r="K1737" s="14"/>
      <c r="L1737" s="14"/>
      <c r="M1737" s="14"/>
      <c r="N1737" s="883"/>
      <c r="O1737" s="13"/>
      <c r="P1737" s="13"/>
      <c r="Q1737" s="13"/>
      <c r="R1737" s="13"/>
      <c r="S1737" s="13"/>
      <c r="T1737" s="13"/>
      <c r="U1737" s="13"/>
      <c r="V1737" s="13"/>
      <c r="W1737" s="13"/>
      <c r="X1737" s="13"/>
      <c r="Y1737" s="13"/>
    </row>
    <row r="1738" spans="1:25" ht="16" thickBot="1" x14ac:dyDescent="0.25">
      <c r="A1738" s="13"/>
      <c r="B1738" s="46"/>
      <c r="C1738" s="1961"/>
      <c r="D1738" s="14"/>
      <c r="E1738" s="14"/>
      <c r="F1738" s="14"/>
      <c r="G1738" s="1962"/>
      <c r="H1738" s="14"/>
      <c r="I1738" s="14"/>
      <c r="J1738" s="14"/>
      <c r="K1738" s="14"/>
      <c r="L1738" s="14"/>
      <c r="M1738" s="14"/>
      <c r="N1738" s="883"/>
      <c r="O1738" s="13"/>
      <c r="P1738" s="13"/>
      <c r="Q1738" s="13"/>
      <c r="R1738" s="13"/>
      <c r="S1738" s="13"/>
      <c r="T1738" s="13"/>
      <c r="U1738" s="13"/>
      <c r="V1738" s="13"/>
      <c r="W1738" s="13"/>
      <c r="X1738" s="13"/>
      <c r="Y1738" s="13"/>
    </row>
    <row r="1739" spans="1:25" x14ac:dyDescent="0.2">
      <c r="A1739" s="13"/>
      <c r="B1739" s="46"/>
      <c r="C1739" s="1963"/>
      <c r="D1739" s="893"/>
      <c r="E1739" s="893"/>
      <c r="F1739" s="1964"/>
      <c r="G1739" s="1965"/>
      <c r="H1739" s="14"/>
      <c r="J1739" s="14"/>
      <c r="K1739" s="14"/>
      <c r="L1739" s="14"/>
      <c r="M1739" s="14"/>
      <c r="N1739" s="883"/>
      <c r="O1739" s="13"/>
      <c r="P1739" s="13"/>
      <c r="Q1739" s="13"/>
      <c r="R1739" s="13"/>
      <c r="S1739" s="13"/>
      <c r="T1739" s="13"/>
      <c r="U1739" s="13"/>
      <c r="V1739" s="13"/>
      <c r="W1739" s="13"/>
      <c r="X1739" s="13"/>
      <c r="Y1739" s="13"/>
    </row>
    <row r="1740" spans="1:25" x14ac:dyDescent="0.2">
      <c r="A1740" s="13"/>
      <c r="B1740" s="46"/>
      <c r="C1740" s="1966"/>
      <c r="D1740" s="14"/>
      <c r="E1740" s="14"/>
      <c r="F1740" s="1965"/>
      <c r="G1740" s="1965"/>
      <c r="H1740" s="14"/>
      <c r="I1740" s="1967"/>
      <c r="J1740" s="14"/>
      <c r="K1740" s="14"/>
      <c r="L1740" s="14"/>
      <c r="M1740" s="14"/>
      <c r="N1740" s="883"/>
      <c r="O1740" s="13"/>
      <c r="P1740" s="13"/>
      <c r="Q1740" s="13"/>
      <c r="R1740" s="13"/>
      <c r="S1740" s="13"/>
      <c r="T1740" s="13"/>
      <c r="U1740" s="13"/>
      <c r="V1740" s="13"/>
      <c r="W1740" s="13"/>
      <c r="X1740" s="13"/>
      <c r="Y1740" s="13"/>
    </row>
    <row r="1741" spans="1:25" ht="16" thickBot="1" x14ac:dyDescent="0.25">
      <c r="A1741" s="13"/>
      <c r="B1741" s="1795"/>
      <c r="C1741" s="1968"/>
      <c r="D1741" s="881"/>
      <c r="E1741" s="881"/>
      <c r="F1741" s="1969"/>
      <c r="G1741" s="1969"/>
      <c r="H1741" s="881"/>
      <c r="I1741" s="881"/>
      <c r="J1741" s="881"/>
      <c r="K1741" s="881"/>
      <c r="L1741" s="881"/>
      <c r="M1741" s="881"/>
      <c r="N1741" s="889"/>
      <c r="O1741" s="13"/>
      <c r="P1741" s="13"/>
      <c r="Q1741" s="13"/>
      <c r="R1741" s="13"/>
      <c r="S1741" s="13"/>
      <c r="T1741" s="13"/>
      <c r="U1741" s="13"/>
      <c r="V1741" s="13"/>
      <c r="W1741" s="13"/>
      <c r="X1741" s="13"/>
      <c r="Y1741" s="13"/>
    </row>
    <row r="1742" spans="1:25" x14ac:dyDescent="0.2">
      <c r="A1742" s="13"/>
      <c r="B1742" s="1868"/>
      <c r="C1742" s="14"/>
      <c r="D1742" s="14"/>
      <c r="E1742" s="14"/>
      <c r="F1742" s="14"/>
      <c r="G1742" s="14"/>
      <c r="H1742" s="14"/>
      <c r="I1742" s="14"/>
      <c r="J1742" s="14"/>
      <c r="K1742" s="14"/>
      <c r="L1742" s="14"/>
      <c r="M1742" s="14"/>
      <c r="N1742" s="883"/>
      <c r="O1742" s="13"/>
      <c r="P1742" s="13"/>
      <c r="Q1742" s="13"/>
      <c r="R1742" s="13"/>
      <c r="S1742" s="13"/>
      <c r="T1742" s="13"/>
      <c r="U1742" s="13"/>
      <c r="V1742" s="13"/>
      <c r="W1742" s="13"/>
      <c r="X1742" s="13"/>
      <c r="Y1742" s="13"/>
    </row>
    <row r="1743" spans="1:25" ht="16" thickBot="1" x14ac:dyDescent="0.25">
      <c r="A1743" s="13"/>
      <c r="B1743" s="46"/>
      <c r="C1743" s="1970"/>
      <c r="D1743" s="1970"/>
      <c r="E1743" s="1970"/>
      <c r="F1743" s="1970"/>
      <c r="G1743" s="1970"/>
      <c r="H1743" s="1970"/>
      <c r="I1743" s="14"/>
      <c r="J1743" s="14"/>
      <c r="K1743" s="14"/>
      <c r="L1743" s="14"/>
      <c r="M1743" s="14"/>
      <c r="N1743" s="883"/>
      <c r="O1743" s="13"/>
      <c r="P1743" s="13"/>
      <c r="Q1743" s="13"/>
      <c r="R1743" s="13"/>
      <c r="S1743" s="13"/>
      <c r="T1743" s="13"/>
      <c r="U1743" s="13"/>
      <c r="V1743" s="13"/>
      <c r="W1743" s="13"/>
      <c r="X1743" s="13"/>
      <c r="Y1743" s="13"/>
    </row>
    <row r="1744" spans="1:25" ht="15.75" customHeight="1" thickBot="1" x14ac:dyDescent="0.25">
      <c r="A1744" s="13"/>
      <c r="B1744" s="1971"/>
      <c r="C1744" s="2894"/>
      <c r="D1744" s="2896" t="s">
        <v>31</v>
      </c>
      <c r="E1744" s="2929" t="s">
        <v>644</v>
      </c>
      <c r="F1744" s="2930"/>
      <c r="G1744" s="2930"/>
      <c r="H1744" s="2931"/>
      <c r="I1744" s="2898" t="s">
        <v>645</v>
      </c>
      <c r="J1744" s="2899"/>
      <c r="K1744" s="2899"/>
      <c r="L1744" s="2901"/>
      <c r="M1744" s="14"/>
      <c r="N1744" s="883"/>
      <c r="O1744" s="13"/>
      <c r="P1744" s="13"/>
      <c r="Q1744" s="13"/>
      <c r="R1744" s="13"/>
      <c r="S1744" s="13"/>
      <c r="T1744" s="13"/>
      <c r="U1744" s="13"/>
      <c r="V1744" s="13"/>
      <c r="W1744" s="13"/>
      <c r="X1744" s="13"/>
      <c r="Y1744" s="13"/>
    </row>
    <row r="1745" spans="1:25" ht="16" thickBot="1" x14ac:dyDescent="0.25">
      <c r="A1745" s="13"/>
      <c r="B1745" s="1971"/>
      <c r="C1745" s="2895"/>
      <c r="D1745" s="2928"/>
      <c r="E1745" s="1972" t="s">
        <v>2027</v>
      </c>
      <c r="F1745" s="1973" t="s">
        <v>2627</v>
      </c>
      <c r="G1745" s="1974" t="s">
        <v>3119</v>
      </c>
      <c r="H1745" s="1975" t="s">
        <v>3565</v>
      </c>
      <c r="I1745" s="1972" t="s">
        <v>2027</v>
      </c>
      <c r="J1745" s="1973" t="s">
        <v>2627</v>
      </c>
      <c r="K1745" s="1974" t="s">
        <v>3119</v>
      </c>
      <c r="L1745" s="1975" t="s">
        <v>3565</v>
      </c>
      <c r="M1745" s="14"/>
      <c r="N1745" s="883"/>
      <c r="O1745" s="13"/>
      <c r="P1745" s="13"/>
      <c r="Q1745" s="13"/>
      <c r="R1745" s="13"/>
      <c r="S1745" s="13"/>
      <c r="T1745" s="13"/>
      <c r="U1745" s="13"/>
      <c r="V1745" s="13"/>
      <c r="W1745" s="13"/>
      <c r="X1745" s="13"/>
      <c r="Y1745" s="13"/>
    </row>
    <row r="1746" spans="1:25" x14ac:dyDescent="0.2">
      <c r="A1746" s="13"/>
      <c r="B1746" s="1971"/>
      <c r="C1746" s="1976" t="s">
        <v>32</v>
      </c>
      <c r="D1746" s="1977" t="s">
        <v>33</v>
      </c>
      <c r="E1746" s="1978">
        <v>1139.79986573158</v>
      </c>
      <c r="F1746" s="1979">
        <v>1244.5884623392803</v>
      </c>
      <c r="G1746" s="1979">
        <v>1223.1621088158597</v>
      </c>
      <c r="H1746" s="1980">
        <v>1248.3918817325591</v>
      </c>
      <c r="I1746" s="1978">
        <v>177.21393107695411</v>
      </c>
      <c r="J1746" s="1979">
        <v>188.46265799716477</v>
      </c>
      <c r="K1746" s="1979">
        <v>181.87690781000538</v>
      </c>
      <c r="L1746" s="1981">
        <v>181.40422572478596</v>
      </c>
      <c r="M1746" s="14"/>
      <c r="N1746" s="1982"/>
      <c r="O1746" s="13"/>
      <c r="P1746" s="13"/>
      <c r="Q1746" s="13"/>
      <c r="R1746" s="13"/>
      <c r="S1746" s="13"/>
      <c r="T1746" s="13"/>
      <c r="U1746" s="13"/>
      <c r="V1746" s="13"/>
      <c r="W1746" s="13"/>
      <c r="X1746" s="13"/>
      <c r="Y1746" s="13"/>
    </row>
    <row r="1747" spans="1:25" x14ac:dyDescent="0.2">
      <c r="A1747" s="13"/>
      <c r="B1747" s="1971"/>
      <c r="C1747" s="1983"/>
      <c r="D1747" s="1984" t="s">
        <v>34</v>
      </c>
      <c r="E1747" s="1985">
        <v>247.04738755883523</v>
      </c>
      <c r="F1747" s="1986">
        <v>259.77630767164436</v>
      </c>
      <c r="G1747" s="1986">
        <v>258.82856852726763</v>
      </c>
      <c r="H1747" s="1987">
        <v>264.70780664036272</v>
      </c>
      <c r="I1747" s="1985">
        <v>164.57303475041522</v>
      </c>
      <c r="J1747" s="1986">
        <v>166.28582119362972</v>
      </c>
      <c r="K1747" s="1986">
        <v>160.87802389705291</v>
      </c>
      <c r="L1747" s="1988">
        <v>158.65662061256893</v>
      </c>
      <c r="M1747" s="14"/>
      <c r="N1747" s="1982"/>
      <c r="O1747" s="13"/>
      <c r="P1747" s="13"/>
      <c r="Q1747" s="13"/>
      <c r="R1747" s="13"/>
      <c r="S1747" s="13"/>
      <c r="T1747" s="13"/>
      <c r="U1747" s="13"/>
      <c r="V1747" s="13"/>
      <c r="W1747" s="13"/>
      <c r="X1747" s="13"/>
      <c r="Y1747" s="13"/>
    </row>
    <row r="1748" spans="1:25" ht="12.75" customHeight="1" x14ac:dyDescent="0.2">
      <c r="A1748" s="13"/>
      <c r="B1748" s="1971"/>
      <c r="C1748" s="1983"/>
      <c r="D1748" s="1984" t="s">
        <v>35</v>
      </c>
      <c r="E1748" s="1985">
        <v>944.66690053563423</v>
      </c>
      <c r="F1748" s="1986">
        <v>991.10029347836075</v>
      </c>
      <c r="G1748" s="1986">
        <v>934.56325016782193</v>
      </c>
      <c r="H1748" s="1987">
        <v>947.83339241243596</v>
      </c>
      <c r="I1748" s="1985">
        <v>131.27200583303829</v>
      </c>
      <c r="J1748" s="1986">
        <v>130.82385423029427</v>
      </c>
      <c r="K1748" s="1986">
        <v>119.70922786136281</v>
      </c>
      <c r="L1748" s="1988">
        <v>118.81489891511528</v>
      </c>
      <c r="M1748" s="14"/>
      <c r="N1748" s="1982"/>
      <c r="O1748" s="13"/>
      <c r="P1748" s="13"/>
      <c r="Q1748" s="13"/>
      <c r="R1748" s="13"/>
      <c r="S1748" s="13"/>
      <c r="T1748" s="13"/>
      <c r="U1748" s="13"/>
      <c r="V1748" s="13"/>
      <c r="W1748" s="13"/>
      <c r="X1748" s="13"/>
      <c r="Y1748" s="13"/>
    </row>
    <row r="1749" spans="1:25" ht="13.5" customHeight="1" x14ac:dyDescent="0.2">
      <c r="A1749" s="13"/>
      <c r="B1749" s="1971"/>
      <c r="C1749" s="1983"/>
      <c r="D1749" s="1984" t="s">
        <v>36</v>
      </c>
      <c r="E1749" s="1985">
        <v>715.41047973424315</v>
      </c>
      <c r="F1749" s="1986">
        <v>825.40718395072349</v>
      </c>
      <c r="G1749" s="1986">
        <v>865.98839612200084</v>
      </c>
      <c r="H1749" s="1987">
        <v>881.20112136199054</v>
      </c>
      <c r="I1749" s="1985">
        <v>219.01325252133421</v>
      </c>
      <c r="J1749" s="1986">
        <v>252.44519639592002</v>
      </c>
      <c r="K1749" s="1986">
        <v>261.64890938741212</v>
      </c>
      <c r="L1749" s="1988">
        <v>262.37986433084285</v>
      </c>
      <c r="M1749" s="14"/>
      <c r="N1749" s="1982"/>
      <c r="O1749" s="13"/>
      <c r="P1749" s="13"/>
      <c r="Q1749" s="13"/>
      <c r="R1749" s="13"/>
      <c r="S1749" s="13"/>
      <c r="T1749" s="13"/>
      <c r="U1749" s="13"/>
      <c r="V1749" s="13"/>
      <c r="W1749" s="13"/>
      <c r="X1749" s="13"/>
      <c r="Y1749" s="13"/>
    </row>
    <row r="1750" spans="1:25" ht="11.25" customHeight="1" x14ac:dyDescent="0.2">
      <c r="A1750" s="13"/>
      <c r="B1750" s="1971"/>
      <c r="C1750" s="1983"/>
      <c r="D1750" s="1984" t="s">
        <v>37</v>
      </c>
      <c r="E1750" s="1985">
        <v>187.50899098794883</v>
      </c>
      <c r="F1750" s="1986">
        <v>224.27839195563269</v>
      </c>
      <c r="G1750" s="1986">
        <v>216.00144781430379</v>
      </c>
      <c r="H1750" s="1987">
        <v>237.06639074598394</v>
      </c>
      <c r="I1750" s="1985">
        <v>79.448313210124795</v>
      </c>
      <c r="J1750" s="1986">
        <v>94.329988861904056</v>
      </c>
      <c r="K1750" s="1986">
        <v>90.95560872393348</v>
      </c>
      <c r="L1750" s="1988">
        <v>97.565129479476312</v>
      </c>
      <c r="M1750" s="14"/>
      <c r="N1750" s="1982"/>
      <c r="O1750" s="13"/>
      <c r="P1750" s="13"/>
      <c r="Q1750" s="13"/>
      <c r="R1750" s="13"/>
      <c r="S1750" s="13"/>
      <c r="T1750" s="13"/>
      <c r="U1750" s="13"/>
      <c r="V1750" s="13"/>
      <c r="W1750" s="13"/>
      <c r="X1750" s="13"/>
      <c r="Y1750" s="13"/>
    </row>
    <row r="1751" spans="1:25" ht="12.75" customHeight="1" x14ac:dyDescent="0.2">
      <c r="A1751" s="13"/>
      <c r="B1751" s="1971"/>
      <c r="C1751" s="1983"/>
      <c r="D1751" s="1984" t="s">
        <v>38</v>
      </c>
      <c r="E1751" s="1985">
        <v>106.79609844700002</v>
      </c>
      <c r="F1751" s="1986">
        <v>123.44640804200006</v>
      </c>
      <c r="G1751" s="1986">
        <v>125.42021278500003</v>
      </c>
      <c r="H1751" s="1987">
        <v>125.68148411400006</v>
      </c>
      <c r="I1751" s="1985">
        <v>91.99133442688246</v>
      </c>
      <c r="J1751" s="1986">
        <v>104.59207034365822</v>
      </c>
      <c r="K1751" s="1986">
        <v>97.671133783592353</v>
      </c>
      <c r="L1751" s="1988">
        <v>113.38165233501736</v>
      </c>
      <c r="M1751" s="14"/>
      <c r="N1751" s="1982"/>
      <c r="O1751" s="13"/>
      <c r="P1751" s="13"/>
      <c r="Q1751" s="13"/>
      <c r="R1751" s="13"/>
      <c r="S1751" s="13"/>
      <c r="T1751" s="13"/>
      <c r="U1751" s="13"/>
      <c r="V1751" s="13"/>
      <c r="W1751" s="13"/>
      <c r="X1751" s="13"/>
      <c r="Y1751" s="13"/>
    </row>
    <row r="1752" spans="1:25" ht="12.75" customHeight="1" x14ac:dyDescent="0.2">
      <c r="A1752" s="13"/>
      <c r="B1752" s="1971"/>
      <c r="C1752" s="1983"/>
      <c r="D1752" s="1984" t="s">
        <v>39</v>
      </c>
      <c r="E1752" s="1985">
        <v>70.938579393984014</v>
      </c>
      <c r="F1752" s="1986">
        <v>83.506220059116941</v>
      </c>
      <c r="G1752" s="1986">
        <v>78.976927612979665</v>
      </c>
      <c r="H1752" s="1987">
        <v>94.149436953838077</v>
      </c>
      <c r="I1752" s="1985">
        <v>147.01916825134481</v>
      </c>
      <c r="J1752" s="1986">
        <v>160.82426762510045</v>
      </c>
      <c r="K1752" s="1986">
        <v>155.61452749475868</v>
      </c>
      <c r="L1752" s="1988">
        <v>154.09881594212393</v>
      </c>
      <c r="M1752" s="14"/>
      <c r="N1752" s="1982"/>
      <c r="O1752" s="13"/>
      <c r="P1752" s="13"/>
      <c r="Q1752" s="13"/>
      <c r="R1752" s="13"/>
      <c r="S1752" s="13"/>
      <c r="T1752" s="13"/>
      <c r="U1752" s="13"/>
      <c r="V1752" s="13"/>
      <c r="W1752" s="13"/>
      <c r="X1752" s="13"/>
      <c r="Y1752" s="13"/>
    </row>
    <row r="1753" spans="1:25" ht="12.75" customHeight="1" x14ac:dyDescent="0.2">
      <c r="A1753" s="13"/>
      <c r="B1753" s="1971"/>
      <c r="C1753" s="1983"/>
      <c r="D1753" s="1984" t="s">
        <v>40</v>
      </c>
      <c r="E1753" s="1985">
        <v>158.28682000874304</v>
      </c>
      <c r="F1753" s="1986">
        <v>174.17147705860515</v>
      </c>
      <c r="G1753" s="1986">
        <v>185.03928240203874</v>
      </c>
      <c r="H1753" s="1987">
        <v>186.84581988713757</v>
      </c>
      <c r="I1753" s="1985">
        <v>179.83324333394859</v>
      </c>
      <c r="J1753" s="1986">
        <v>191.61452050883983</v>
      </c>
      <c r="K1753" s="1986">
        <v>191.54889935252487</v>
      </c>
      <c r="L1753" s="1988">
        <v>185.60234910892993</v>
      </c>
      <c r="M1753" s="14"/>
      <c r="N1753" s="1982"/>
      <c r="O1753" s="13"/>
      <c r="P1753" s="13"/>
      <c r="Q1753" s="13"/>
      <c r="R1753" s="13"/>
      <c r="S1753" s="13"/>
      <c r="T1753" s="13"/>
      <c r="U1753" s="13"/>
      <c r="V1753" s="13"/>
      <c r="W1753" s="13"/>
      <c r="X1753" s="13"/>
      <c r="Y1753" s="13"/>
    </row>
    <row r="1754" spans="1:25" ht="12" customHeight="1" x14ac:dyDescent="0.2">
      <c r="A1754" s="13"/>
      <c r="B1754" s="1971"/>
      <c r="C1754" s="1983"/>
      <c r="D1754" s="1984" t="s">
        <v>41</v>
      </c>
      <c r="E1754" s="1985">
        <v>1272.7023744597498</v>
      </c>
      <c r="F1754" s="1986">
        <v>1413.511815126717</v>
      </c>
      <c r="G1754" s="1986">
        <v>1423.4884519440848</v>
      </c>
      <c r="H1754" s="1987">
        <v>1467.9986515085084</v>
      </c>
      <c r="I1754" s="1985">
        <v>225.27185758819229</v>
      </c>
      <c r="J1754" s="1986">
        <v>241.04403392212677</v>
      </c>
      <c r="K1754" s="1986">
        <v>235.78251018632349</v>
      </c>
      <c r="L1754" s="1988">
        <v>236.96655724201349</v>
      </c>
      <c r="M1754" s="14"/>
      <c r="N1754" s="1982"/>
      <c r="O1754" s="13"/>
      <c r="P1754" s="13"/>
      <c r="Q1754" s="13"/>
      <c r="R1754" s="13"/>
      <c r="S1754" s="13"/>
      <c r="T1754" s="13"/>
      <c r="U1754" s="13"/>
      <c r="V1754" s="13"/>
      <c r="W1754" s="13"/>
      <c r="X1754" s="13"/>
      <c r="Y1754" s="13"/>
    </row>
    <row r="1755" spans="1:25" ht="11.25" customHeight="1" x14ac:dyDescent="0.2">
      <c r="A1755" s="13"/>
      <c r="B1755" s="1971"/>
      <c r="C1755" s="1983"/>
      <c r="D1755" s="1984" t="s">
        <v>42</v>
      </c>
      <c r="E1755" s="1985">
        <v>179.97386522041111</v>
      </c>
      <c r="F1755" s="1986">
        <v>190.7421705409233</v>
      </c>
      <c r="G1755" s="1986">
        <v>178.30109571325278</v>
      </c>
      <c r="H1755" s="1987">
        <v>158.62666863724328</v>
      </c>
      <c r="I1755" s="1985">
        <v>151.04233313423157</v>
      </c>
      <c r="J1755" s="1986">
        <v>158.90604384347583</v>
      </c>
      <c r="K1755" s="1986">
        <v>145.82907940193496</v>
      </c>
      <c r="L1755" s="1988">
        <v>125.89401659691738</v>
      </c>
      <c r="M1755" s="14"/>
      <c r="N1755" s="1982"/>
      <c r="O1755" s="13"/>
      <c r="P1755" s="13"/>
      <c r="Q1755" s="13"/>
      <c r="R1755" s="13"/>
      <c r="S1755" s="13"/>
      <c r="T1755" s="13"/>
      <c r="U1755" s="13"/>
      <c r="V1755" s="13"/>
      <c r="W1755" s="13"/>
      <c r="X1755" s="13"/>
      <c r="Y1755" s="13"/>
    </row>
    <row r="1756" spans="1:25" ht="11.25" customHeight="1" x14ac:dyDescent="0.2">
      <c r="A1756" s="13"/>
      <c r="B1756" s="1971"/>
      <c r="C1756" s="1983"/>
      <c r="D1756" s="1984" t="s">
        <v>43</v>
      </c>
      <c r="E1756" s="1985">
        <v>130.03573943590038</v>
      </c>
      <c r="F1756" s="1986">
        <v>172.74225663138856</v>
      </c>
      <c r="G1756" s="1986">
        <v>174.73223755143337</v>
      </c>
      <c r="H1756" s="1987">
        <v>186.30514753405578</v>
      </c>
      <c r="I1756" s="1985">
        <v>105.99536522925133</v>
      </c>
      <c r="J1756" s="1986">
        <v>138.60051465531541</v>
      </c>
      <c r="K1756" s="1986">
        <v>137.97855247990699</v>
      </c>
      <c r="L1756" s="1988">
        <v>142.49511656727336</v>
      </c>
      <c r="M1756" s="14"/>
      <c r="N1756" s="1982"/>
      <c r="O1756" s="13"/>
      <c r="P1756" s="13"/>
      <c r="Q1756" s="13"/>
      <c r="R1756" s="13"/>
      <c r="S1756" s="13"/>
      <c r="T1756" s="13"/>
      <c r="U1756" s="13"/>
      <c r="V1756" s="13"/>
      <c r="W1756" s="13"/>
      <c r="X1756" s="13"/>
      <c r="Y1756" s="13"/>
    </row>
    <row r="1757" spans="1:25" ht="11.25" customHeight="1" x14ac:dyDescent="0.2">
      <c r="A1757" s="13"/>
      <c r="B1757" s="1971"/>
      <c r="C1757" s="1983"/>
      <c r="D1757" s="1984" t="s">
        <v>44</v>
      </c>
      <c r="E1757" s="1985">
        <v>380.40608171155498</v>
      </c>
      <c r="F1757" s="1986">
        <v>424.5756853774356</v>
      </c>
      <c r="G1757" s="1986">
        <v>406.18328523004419</v>
      </c>
      <c r="H1757" s="1987">
        <v>440.40255600271428</v>
      </c>
      <c r="I1757" s="1985">
        <v>112.19311988212564</v>
      </c>
      <c r="J1757" s="1986">
        <v>120.44617263416755</v>
      </c>
      <c r="K1757" s="1986">
        <v>112.44316489543934</v>
      </c>
      <c r="L1757" s="1988">
        <v>117.95703616740592</v>
      </c>
      <c r="M1757" s="1657"/>
      <c r="N1757" s="1982"/>
      <c r="O1757" s="13"/>
      <c r="P1757" s="13"/>
      <c r="Q1757" s="13"/>
      <c r="R1757" s="13"/>
      <c r="S1757" s="13"/>
      <c r="T1757" s="13"/>
      <c r="U1757" s="13"/>
      <c r="V1757" s="13"/>
      <c r="W1757" s="13"/>
      <c r="X1757" s="13"/>
      <c r="Y1757" s="13"/>
    </row>
    <row r="1758" spans="1:25" ht="11.25" customHeight="1" x14ac:dyDescent="0.2">
      <c r="A1758" s="13"/>
      <c r="B1758" s="1971"/>
      <c r="C1758" s="1983"/>
      <c r="D1758" s="1984" t="s">
        <v>646</v>
      </c>
      <c r="E1758" s="1985">
        <v>340.57760049951401</v>
      </c>
      <c r="F1758" s="1986">
        <v>377.77760229471562</v>
      </c>
      <c r="G1758" s="1986">
        <v>342.9113860786515</v>
      </c>
      <c r="H1758" s="1987">
        <v>364.71412141641474</v>
      </c>
      <c r="I1758" s="1985">
        <v>100.59480234162473</v>
      </c>
      <c r="J1758" s="1986">
        <v>108.97305464020761</v>
      </c>
      <c r="K1758" s="1986">
        <v>97.070793178816857</v>
      </c>
      <c r="L1758" s="1988">
        <v>101.15227489200977</v>
      </c>
      <c r="M1758" s="14"/>
      <c r="N1758" s="1982"/>
      <c r="O1758" s="13"/>
      <c r="P1758" s="13"/>
      <c r="Q1758" s="13"/>
      <c r="R1758" s="13"/>
      <c r="S1758" s="13"/>
      <c r="T1758" s="13"/>
      <c r="U1758" s="13"/>
      <c r="V1758" s="13"/>
      <c r="W1758" s="13"/>
      <c r="X1758" s="13"/>
      <c r="Y1758" s="13"/>
    </row>
    <row r="1759" spans="1:25" ht="12" customHeight="1" x14ac:dyDescent="0.2">
      <c r="A1759" s="13"/>
      <c r="B1759" s="1971"/>
      <c r="C1759" s="1983"/>
      <c r="D1759" s="1984" t="s">
        <v>45</v>
      </c>
      <c r="E1759" s="1985">
        <v>313.81586001524579</v>
      </c>
      <c r="F1759" s="1986">
        <v>418.57546727918918</v>
      </c>
      <c r="G1759" s="1986">
        <v>453.68291525335235</v>
      </c>
      <c r="H1759" s="1987">
        <v>453.99259637640989</v>
      </c>
      <c r="I1759" s="1985">
        <v>206.67669637823047</v>
      </c>
      <c r="J1759" s="1986">
        <v>272.52861988697811</v>
      </c>
      <c r="K1759" s="1986">
        <v>290.18898830012205</v>
      </c>
      <c r="L1759" s="1988">
        <v>278.35791192624907</v>
      </c>
      <c r="M1759" s="14"/>
      <c r="N1759" s="1982"/>
      <c r="O1759" s="13"/>
      <c r="P1759" s="13"/>
      <c r="Q1759" s="13"/>
      <c r="R1759" s="13"/>
      <c r="S1759" s="13"/>
      <c r="T1759" s="13"/>
      <c r="U1759" s="13"/>
      <c r="V1759" s="13"/>
      <c r="W1759" s="13"/>
      <c r="X1759" s="13"/>
      <c r="Y1759" s="13"/>
    </row>
    <row r="1760" spans="1:25" ht="12.75" customHeight="1" x14ac:dyDescent="0.2">
      <c r="A1760" s="13"/>
      <c r="B1760" s="1971"/>
      <c r="C1760" s="1983"/>
      <c r="D1760" s="1984" t="s">
        <v>46</v>
      </c>
      <c r="E1760" s="1985">
        <v>170.68688538086289</v>
      </c>
      <c r="F1760" s="1986">
        <v>181.56695707900008</v>
      </c>
      <c r="G1760" s="1986">
        <v>183.04340922400002</v>
      </c>
      <c r="H1760" s="1987">
        <v>189.47679306399993</v>
      </c>
      <c r="I1760" s="1985">
        <v>167.37961483340808</v>
      </c>
      <c r="J1760" s="1986">
        <v>172.72686520838121</v>
      </c>
      <c r="K1760" s="1986">
        <v>172.24420565014273</v>
      </c>
      <c r="L1760" s="1988">
        <v>171.14302775819246</v>
      </c>
      <c r="M1760" s="14"/>
      <c r="N1760" s="1982"/>
      <c r="O1760" s="13"/>
      <c r="P1760" s="13"/>
      <c r="Q1760" s="13"/>
      <c r="R1760" s="13"/>
      <c r="S1760" s="13"/>
      <c r="T1760" s="13"/>
      <c r="U1760" s="13"/>
      <c r="V1760" s="13"/>
      <c r="W1760" s="13"/>
      <c r="X1760" s="13"/>
      <c r="Y1760" s="13"/>
    </row>
    <row r="1761" spans="1:25" ht="12" customHeight="1" x14ac:dyDescent="0.2">
      <c r="A1761" s="13"/>
      <c r="B1761" s="1971"/>
      <c r="C1761" s="1983"/>
      <c r="D1761" s="1984" t="s">
        <v>47</v>
      </c>
      <c r="E1761" s="1985">
        <v>317.83021572432358</v>
      </c>
      <c r="F1761" s="1986">
        <v>321.6566772894202</v>
      </c>
      <c r="G1761" s="1986">
        <v>300.78377084341093</v>
      </c>
      <c r="H1761" s="1987">
        <v>312.61343450607359</v>
      </c>
      <c r="I1761" s="1985">
        <v>119.58602401208961</v>
      </c>
      <c r="J1761" s="1986">
        <v>116.63322928277789</v>
      </c>
      <c r="K1761" s="1986">
        <v>108.01256828636657</v>
      </c>
      <c r="L1761" s="1988">
        <v>109.69215164666286</v>
      </c>
      <c r="M1761" s="14"/>
      <c r="N1761" s="1982"/>
      <c r="O1761" s="13"/>
      <c r="P1761" s="13"/>
      <c r="Q1761" s="13"/>
      <c r="R1761" s="13"/>
      <c r="S1761" s="13"/>
      <c r="T1761" s="13"/>
      <c r="U1761" s="13"/>
      <c r="V1761" s="13"/>
      <c r="W1761" s="13"/>
      <c r="X1761" s="13"/>
      <c r="Y1761" s="13"/>
    </row>
    <row r="1762" spans="1:25" ht="11.25" customHeight="1" x14ac:dyDescent="0.2">
      <c r="A1762" s="13"/>
      <c r="B1762" s="1971"/>
      <c r="C1762" s="1983"/>
      <c r="D1762" s="1984" t="s">
        <v>48</v>
      </c>
      <c r="E1762" s="1985">
        <v>394.63235488862273</v>
      </c>
      <c r="F1762" s="1986">
        <v>415.58334373579839</v>
      </c>
      <c r="G1762" s="1986">
        <v>401.2601405341639</v>
      </c>
      <c r="H1762" s="1987">
        <v>398.97716399655559</v>
      </c>
      <c r="I1762" s="1985">
        <v>170.83906876038745</v>
      </c>
      <c r="J1762" s="1986">
        <v>178.02403298074444</v>
      </c>
      <c r="K1762" s="1986">
        <v>172.01640921515835</v>
      </c>
      <c r="L1762" s="1988">
        <v>169.52426537630308</v>
      </c>
      <c r="M1762" s="14"/>
      <c r="N1762" s="1982"/>
      <c r="O1762" s="13"/>
      <c r="P1762" s="13"/>
      <c r="Q1762" s="13"/>
      <c r="R1762" s="13"/>
      <c r="S1762" s="13"/>
      <c r="T1762" s="13"/>
      <c r="U1762" s="13"/>
      <c r="V1762" s="13"/>
      <c r="W1762" s="13"/>
      <c r="X1762" s="13"/>
      <c r="Y1762" s="13"/>
    </row>
    <row r="1763" spans="1:25" ht="11.25" customHeight="1" x14ac:dyDescent="0.2">
      <c r="A1763" s="13"/>
      <c r="B1763" s="1971"/>
      <c r="C1763" s="1983"/>
      <c r="D1763" s="1984" t="s">
        <v>49</v>
      </c>
      <c r="E1763" s="1985">
        <v>792.56118261606673</v>
      </c>
      <c r="F1763" s="1986">
        <v>878.04308512499995</v>
      </c>
      <c r="G1763" s="1986">
        <v>848.57550804299979</v>
      </c>
      <c r="H1763" s="1987">
        <v>870.84255225700031</v>
      </c>
      <c r="I1763" s="1985">
        <v>153.10841436679442</v>
      </c>
      <c r="J1763" s="1986">
        <v>164.89278253226604</v>
      </c>
      <c r="K1763" s="1986">
        <v>157.14404474667859</v>
      </c>
      <c r="L1763" s="1988">
        <v>156.87687460564842</v>
      </c>
      <c r="M1763" s="14"/>
      <c r="N1763" s="1982"/>
      <c r="O1763" s="13"/>
      <c r="P1763" s="13"/>
      <c r="Q1763" s="13"/>
      <c r="R1763" s="13"/>
      <c r="S1763" s="13"/>
      <c r="T1763" s="13"/>
      <c r="U1763" s="13"/>
      <c r="V1763" s="13"/>
      <c r="W1763" s="13"/>
      <c r="X1763" s="13"/>
      <c r="Y1763" s="13"/>
    </row>
    <row r="1764" spans="1:25" ht="12" customHeight="1" x14ac:dyDescent="0.2">
      <c r="A1764" s="13"/>
      <c r="B1764" s="1971"/>
      <c r="C1764" s="1983"/>
      <c r="D1764" s="1984" t="s">
        <v>647</v>
      </c>
      <c r="E1764" s="1985">
        <v>907.92292910623974</v>
      </c>
      <c r="F1764" s="1986">
        <v>983.23722358559269</v>
      </c>
      <c r="G1764" s="1986">
        <v>1026.4177953645653</v>
      </c>
      <c r="H1764" s="1987">
        <v>1066.3315788450718</v>
      </c>
      <c r="I1764" s="1985">
        <v>193.9382486233973</v>
      </c>
      <c r="J1764" s="1986">
        <v>205.07856923016703</v>
      </c>
      <c r="K1764" s="1986">
        <v>210.99612296506109</v>
      </c>
      <c r="L1764" s="1988">
        <v>214.34187472269787</v>
      </c>
      <c r="M1764" s="14"/>
      <c r="N1764" s="1982"/>
      <c r="O1764" s="13"/>
      <c r="P1764" s="13"/>
      <c r="Q1764" s="13"/>
      <c r="R1764" s="13"/>
      <c r="S1764" s="13"/>
      <c r="T1764" s="13"/>
      <c r="U1764" s="13"/>
      <c r="V1764" s="13"/>
      <c r="W1764" s="13"/>
      <c r="X1764" s="13"/>
      <c r="Y1764" s="13"/>
    </row>
    <row r="1765" spans="1:25" ht="12" customHeight="1" x14ac:dyDescent="0.2">
      <c r="A1765" s="13"/>
      <c r="B1765" s="1971"/>
      <c r="C1765" s="1983"/>
      <c r="D1765" s="1984" t="s">
        <v>50</v>
      </c>
      <c r="E1765" s="1985">
        <v>629.91577673042809</v>
      </c>
      <c r="F1765" s="1986">
        <v>686.41412101780361</v>
      </c>
      <c r="G1765" s="1986">
        <v>625.19078323826943</v>
      </c>
      <c r="H1765" s="1987">
        <v>653.95442094399516</v>
      </c>
      <c r="I1765" s="1985">
        <v>115.77175115604416</v>
      </c>
      <c r="J1765" s="1986">
        <v>122.62711670103533</v>
      </c>
      <c r="K1765" s="1986">
        <v>109.86490858400512</v>
      </c>
      <c r="L1765" s="1988">
        <v>111.53349337697209</v>
      </c>
      <c r="M1765" s="14"/>
      <c r="N1765" s="1982"/>
      <c r="O1765" s="13"/>
      <c r="P1765" s="13"/>
      <c r="Q1765" s="13"/>
      <c r="R1765" s="13"/>
      <c r="S1765" s="13"/>
      <c r="T1765" s="13"/>
      <c r="U1765" s="13"/>
      <c r="V1765" s="13"/>
      <c r="W1765" s="13"/>
      <c r="X1765" s="13"/>
      <c r="Y1765" s="13"/>
    </row>
    <row r="1766" spans="1:25" ht="12" customHeight="1" x14ac:dyDescent="0.2">
      <c r="A1766" s="13"/>
      <c r="B1766" s="1971"/>
      <c r="C1766" s="1983"/>
      <c r="D1766" s="1984" t="s">
        <v>51</v>
      </c>
      <c r="E1766" s="1985">
        <v>294.85336412551641</v>
      </c>
      <c r="F1766" s="1986">
        <v>322.39814495211925</v>
      </c>
      <c r="G1766" s="1986">
        <v>316.047016357769</v>
      </c>
      <c r="H1766" s="1987">
        <v>323.64318040027086</v>
      </c>
      <c r="I1766" s="1985">
        <v>135.55621105082744</v>
      </c>
      <c r="J1766" s="1986">
        <v>145.44258297413759</v>
      </c>
      <c r="K1766" s="1986">
        <v>140.32576324427924</v>
      </c>
      <c r="L1766" s="1988">
        <v>139.19095104292015</v>
      </c>
      <c r="M1766" s="14"/>
      <c r="N1766" s="1982"/>
      <c r="O1766" s="13"/>
      <c r="P1766" s="13"/>
      <c r="Q1766" s="13"/>
      <c r="R1766" s="13"/>
      <c r="S1766" s="13"/>
      <c r="T1766" s="13"/>
      <c r="U1766" s="13"/>
      <c r="V1766" s="13"/>
      <c r="W1766" s="13"/>
      <c r="X1766" s="13"/>
      <c r="Y1766" s="13"/>
    </row>
    <row r="1767" spans="1:25" ht="12" customHeight="1" thickBot="1" x14ac:dyDescent="0.25">
      <c r="A1767" s="13"/>
      <c r="B1767" s="1971"/>
      <c r="C1767" s="1989"/>
      <c r="D1767" s="1990" t="s">
        <v>648</v>
      </c>
      <c r="E1767" s="1991">
        <v>334.70665619481247</v>
      </c>
      <c r="F1767" s="1992">
        <v>355.3983295912999</v>
      </c>
      <c r="G1767" s="1992">
        <v>352.75476356275931</v>
      </c>
      <c r="H1767" s="1993">
        <v>360.68637103412908</v>
      </c>
      <c r="I1767" s="1991">
        <v>94.897012830677923</v>
      </c>
      <c r="J1767" s="1992">
        <v>95.480513069473787</v>
      </c>
      <c r="K1767" s="1992">
        <v>91.559535297251514</v>
      </c>
      <c r="L1767" s="1994">
        <v>89.08172242551727</v>
      </c>
      <c r="M1767" s="14"/>
      <c r="N1767" s="1982"/>
      <c r="O1767" s="13"/>
      <c r="P1767" s="13"/>
      <c r="Q1767" s="13"/>
      <c r="R1767" s="13"/>
      <c r="S1767" s="13"/>
      <c r="T1767" s="13"/>
      <c r="U1767" s="13"/>
      <c r="V1767" s="13"/>
      <c r="W1767" s="13"/>
      <c r="X1767" s="13"/>
      <c r="Y1767" s="13"/>
    </row>
    <row r="1768" spans="1:25" ht="16" thickBot="1" x14ac:dyDescent="0.25">
      <c r="A1768" s="13"/>
      <c r="B1768" s="1971"/>
      <c r="C1768" s="2902" t="s">
        <v>649</v>
      </c>
      <c r="D1768" s="2903"/>
      <c r="E1768" s="1995">
        <f>SUM(E1746:E1767)</f>
        <v>10031.076008507218</v>
      </c>
      <c r="F1768" s="1995">
        <f>SUM(F1746:F1767)</f>
        <v>11068.497624181769</v>
      </c>
      <c r="G1768" s="1995">
        <f>SUM(G1746:G1767)</f>
        <v>10921.352753186027</v>
      </c>
      <c r="H1768" s="1995">
        <f>SUM(H1746:H1767)</f>
        <v>11234.442570370751</v>
      </c>
      <c r="I1768" s="1996">
        <v>150.87757970411889</v>
      </c>
      <c r="J1768" s="1997">
        <v>161.57951514396345</v>
      </c>
      <c r="K1768" s="1997">
        <v>156.28493754827554</v>
      </c>
      <c r="L1768" s="1998">
        <v>156.52263848350799</v>
      </c>
      <c r="M1768" s="14"/>
      <c r="N1768" s="883"/>
      <c r="O1768" s="13"/>
      <c r="P1768" s="13"/>
      <c r="Q1768" s="13"/>
      <c r="R1768" s="13"/>
      <c r="S1768" s="13"/>
      <c r="T1768" s="13"/>
      <c r="U1768" s="13"/>
      <c r="V1768" s="13"/>
      <c r="W1768" s="13"/>
      <c r="X1768" s="13"/>
      <c r="Y1768" s="13"/>
    </row>
    <row r="1769" spans="1:25" x14ac:dyDescent="0.2">
      <c r="A1769" s="13"/>
      <c r="B1769" s="1868"/>
      <c r="C1769" s="543"/>
      <c r="D1769" s="543"/>
      <c r="E1769" s="543"/>
      <c r="F1769" s="543"/>
      <c r="G1769" s="543"/>
      <c r="H1769" s="543"/>
      <c r="I1769" s="543"/>
      <c r="J1769" s="543"/>
      <c r="K1769" s="543"/>
      <c r="L1769" s="543"/>
      <c r="M1769" s="543"/>
      <c r="N1769" s="883"/>
      <c r="O1769" s="13"/>
      <c r="P1769" s="13"/>
      <c r="Q1769" s="13"/>
      <c r="R1769" s="13"/>
      <c r="S1769" s="13"/>
      <c r="T1769" s="13"/>
      <c r="U1769" s="13"/>
      <c r="V1769" s="13"/>
      <c r="W1769" s="13"/>
      <c r="X1769" s="13"/>
      <c r="Y1769" s="13"/>
    </row>
    <row r="1770" spans="1:25" x14ac:dyDescent="0.2">
      <c r="A1770" s="13"/>
      <c r="B1770" s="1868"/>
      <c r="C1770" s="543"/>
      <c r="D1770" s="543"/>
      <c r="E1770" s="543"/>
      <c r="F1770" s="543"/>
      <c r="G1770" s="543"/>
      <c r="H1770" s="543"/>
      <c r="I1770" s="543"/>
      <c r="J1770" s="543"/>
      <c r="K1770" s="543"/>
      <c r="L1770" s="543"/>
      <c r="M1770" s="543"/>
      <c r="N1770" s="883"/>
      <c r="O1770" s="13"/>
      <c r="P1770" s="13"/>
      <c r="Q1770" s="13"/>
      <c r="R1770" s="13"/>
      <c r="S1770" s="13"/>
      <c r="T1770" s="13"/>
      <c r="U1770" s="13"/>
      <c r="V1770" s="13"/>
      <c r="W1770" s="13"/>
      <c r="X1770" s="13"/>
      <c r="Y1770" s="13"/>
    </row>
    <row r="1771" spans="1:25" ht="16" thickBot="1" x14ac:dyDescent="0.25">
      <c r="A1771" s="13"/>
      <c r="B1771" s="1870"/>
      <c r="C1771" s="1890"/>
      <c r="D1771" s="1890"/>
      <c r="E1771" s="1890"/>
      <c r="F1771" s="1890"/>
      <c r="G1771" s="1890"/>
      <c r="H1771" s="1890"/>
      <c r="I1771" s="1890"/>
      <c r="J1771" s="1890"/>
      <c r="K1771" s="1890"/>
      <c r="L1771" s="1890"/>
      <c r="M1771" s="1890"/>
      <c r="N1771" s="889"/>
      <c r="O1771" s="13"/>
      <c r="P1771" s="13"/>
      <c r="Q1771" s="13"/>
      <c r="R1771" s="13"/>
      <c r="S1771" s="13"/>
      <c r="T1771" s="13"/>
      <c r="U1771" s="13"/>
      <c r="V1771" s="13"/>
      <c r="W1771" s="13"/>
      <c r="X1771" s="13"/>
      <c r="Y1771" s="13"/>
    </row>
    <row r="1772" spans="1:25" x14ac:dyDescent="0.2">
      <c r="A1772" s="13"/>
      <c r="B1772" s="1868"/>
      <c r="C1772" s="543"/>
      <c r="D1772" s="543"/>
      <c r="E1772" s="543"/>
      <c r="F1772" s="543"/>
      <c r="G1772" s="543"/>
      <c r="H1772" s="543"/>
      <c r="I1772" s="543"/>
      <c r="J1772" s="543"/>
      <c r="K1772" s="543"/>
      <c r="L1772" s="543"/>
      <c r="M1772" s="543"/>
      <c r="N1772" s="883"/>
      <c r="O1772" s="13"/>
      <c r="P1772" s="13"/>
      <c r="Q1772" s="13"/>
      <c r="R1772" s="13"/>
      <c r="S1772" s="13"/>
      <c r="T1772" s="13"/>
      <c r="U1772" s="13"/>
      <c r="V1772" s="13"/>
      <c r="W1772" s="13"/>
      <c r="X1772" s="13"/>
      <c r="Y1772" s="13"/>
    </row>
    <row r="1773" spans="1:25" ht="16" thickBot="1" x14ac:dyDescent="0.25">
      <c r="A1773" s="13"/>
      <c r="B1773" s="1868"/>
      <c r="C1773" s="543"/>
      <c r="D1773" s="543"/>
      <c r="E1773" s="543"/>
      <c r="F1773" s="543"/>
      <c r="G1773" s="543"/>
      <c r="H1773" s="543"/>
      <c r="I1773" s="543"/>
      <c r="J1773" s="543"/>
      <c r="K1773" s="543"/>
      <c r="L1773" s="543"/>
      <c r="M1773" s="543"/>
      <c r="N1773" s="883"/>
      <c r="O1773" s="13"/>
      <c r="P1773" s="13"/>
      <c r="Q1773" s="13"/>
      <c r="R1773" s="13"/>
      <c r="S1773" s="13"/>
      <c r="T1773" s="13"/>
      <c r="U1773" s="13"/>
      <c r="V1773" s="13"/>
      <c r="W1773" s="13"/>
      <c r="X1773" s="13"/>
      <c r="Y1773" s="13"/>
    </row>
    <row r="1774" spans="1:25" ht="15.75" customHeight="1" thickBot="1" x14ac:dyDescent="0.25">
      <c r="A1774" s="13"/>
      <c r="B1774" s="1971"/>
      <c r="C1774" s="2894"/>
      <c r="D1774" s="2896" t="s">
        <v>31</v>
      </c>
      <c r="E1774" s="2898" t="s">
        <v>650</v>
      </c>
      <c r="F1774" s="2899"/>
      <c r="G1774" s="2899"/>
      <c r="H1774" s="2901"/>
      <c r="I1774" s="2898" t="s">
        <v>651</v>
      </c>
      <c r="J1774" s="2899"/>
      <c r="K1774" s="2899"/>
      <c r="L1774" s="2901"/>
      <c r="M1774" s="14"/>
      <c r="N1774" s="883"/>
      <c r="O1774" s="13"/>
      <c r="P1774" s="13"/>
      <c r="Q1774" s="13"/>
      <c r="R1774" s="13"/>
      <c r="S1774" s="13"/>
      <c r="T1774" s="13"/>
      <c r="U1774" s="13"/>
      <c r="V1774" s="13"/>
      <c r="W1774" s="13"/>
      <c r="X1774" s="13"/>
      <c r="Y1774" s="13"/>
    </row>
    <row r="1775" spans="1:25" ht="16" thickBot="1" x14ac:dyDescent="0.25">
      <c r="A1775" s="13"/>
      <c r="B1775" s="1971"/>
      <c r="C1775" s="2895"/>
      <c r="D1775" s="2928"/>
      <c r="E1775" s="1972" t="s">
        <v>2027</v>
      </c>
      <c r="F1775" s="1973" t="s">
        <v>2627</v>
      </c>
      <c r="G1775" s="1974" t="s">
        <v>3119</v>
      </c>
      <c r="H1775" s="1975" t="s">
        <v>3565</v>
      </c>
      <c r="I1775" s="1972" t="s">
        <v>2027</v>
      </c>
      <c r="J1775" s="1973" t="s">
        <v>2627</v>
      </c>
      <c r="K1775" s="1974" t="s">
        <v>3119</v>
      </c>
      <c r="L1775" s="1975" t="s">
        <v>3565</v>
      </c>
      <c r="M1775" s="14"/>
      <c r="N1775" s="883"/>
      <c r="O1775" s="13"/>
      <c r="P1775" s="13"/>
      <c r="Q1775" s="13"/>
      <c r="R1775" s="13"/>
      <c r="S1775" s="13"/>
      <c r="T1775" s="13"/>
      <c r="U1775" s="13"/>
      <c r="V1775" s="13"/>
      <c r="W1775" s="13"/>
      <c r="X1775" s="13"/>
      <c r="Y1775" s="13"/>
    </row>
    <row r="1776" spans="1:25" x14ac:dyDescent="0.2">
      <c r="A1776" s="13"/>
      <c r="B1776" s="1971"/>
      <c r="C1776" s="1999" t="s">
        <v>52</v>
      </c>
      <c r="D1776" s="2000" t="s">
        <v>33</v>
      </c>
      <c r="E1776" s="2001">
        <v>240.24852240000001</v>
      </c>
      <c r="F1776" s="2002">
        <v>252.52392558399981</v>
      </c>
      <c r="G1776" s="2003">
        <v>234.12182129999999</v>
      </c>
      <c r="H1776" s="2004">
        <v>230.22389849999999</v>
      </c>
      <c r="I1776" s="2005">
        <v>115.28969727018711</v>
      </c>
      <c r="J1776" s="2006">
        <v>121.75452211140708</v>
      </c>
      <c r="K1776" s="2006">
        <v>113.071406558815</v>
      </c>
      <c r="L1776" s="2007">
        <v>108.71542448694845</v>
      </c>
      <c r="M1776" s="14"/>
      <c r="N1776" s="883"/>
      <c r="O1776" s="13"/>
      <c r="P1776" s="13"/>
      <c r="Q1776" s="13"/>
      <c r="R1776" s="13"/>
      <c r="S1776" s="13"/>
      <c r="T1776" s="13"/>
      <c r="U1776" s="13"/>
      <c r="V1776" s="13"/>
      <c r="W1776" s="13"/>
      <c r="X1776" s="13"/>
      <c r="Y1776" s="13"/>
    </row>
    <row r="1777" spans="1:25" x14ac:dyDescent="0.2">
      <c r="A1777" s="13"/>
      <c r="B1777" s="1971"/>
      <c r="C1777" s="2008"/>
      <c r="D1777" s="2000" t="s">
        <v>34</v>
      </c>
      <c r="E1777" s="2001">
        <v>110.60987822215557</v>
      </c>
      <c r="F1777" s="2002">
        <v>118.5281823</v>
      </c>
      <c r="G1777" s="2002">
        <v>112.96606274045782</v>
      </c>
      <c r="H1777" s="2009">
        <v>121.8702359</v>
      </c>
      <c r="I1777" s="2010">
        <v>118.13996607801216</v>
      </c>
      <c r="J1777" s="2011">
        <v>123.09796657796893</v>
      </c>
      <c r="K1777" s="2011">
        <v>115.68941470038789</v>
      </c>
      <c r="L1777" s="2012">
        <v>120.89678706026942</v>
      </c>
      <c r="M1777" s="176"/>
      <c r="N1777" s="883"/>
      <c r="O1777" s="13"/>
      <c r="P1777" s="13"/>
      <c r="Q1777" s="13"/>
      <c r="R1777" s="13"/>
      <c r="S1777" s="13"/>
      <c r="T1777" s="13"/>
      <c r="U1777" s="13"/>
      <c r="V1777" s="13"/>
      <c r="W1777" s="13"/>
      <c r="X1777" s="13"/>
      <c r="Y1777" s="13"/>
    </row>
    <row r="1778" spans="1:25" ht="12.75" customHeight="1" x14ac:dyDescent="0.2">
      <c r="A1778" s="13"/>
      <c r="B1778" s="1971"/>
      <c r="C1778" s="2013"/>
      <c r="D1778" s="2000" t="s">
        <v>35</v>
      </c>
      <c r="E1778" s="2001">
        <v>218.70527083399992</v>
      </c>
      <c r="F1778" s="2002">
        <v>236.67127480500002</v>
      </c>
      <c r="G1778" s="2002">
        <v>215.967617196036</v>
      </c>
      <c r="H1778" s="2009">
        <v>223.38748540900005</v>
      </c>
      <c r="I1778" s="2010">
        <v>89.372632656520494</v>
      </c>
      <c r="J1778" s="2011">
        <v>92.769219711465666</v>
      </c>
      <c r="K1778" s="2011">
        <v>81.826502408687816</v>
      </c>
      <c r="L1778" s="2012">
        <v>81.305219663142068</v>
      </c>
      <c r="M1778" s="14"/>
      <c r="N1778" s="883"/>
      <c r="O1778" s="13"/>
      <c r="P1778" s="13"/>
      <c r="Q1778" s="13"/>
      <c r="R1778" s="13"/>
      <c r="S1778" s="13"/>
      <c r="T1778" s="13"/>
      <c r="U1778" s="13"/>
      <c r="V1778" s="13"/>
      <c r="W1778" s="13"/>
      <c r="X1778" s="13"/>
      <c r="Y1778" s="13"/>
    </row>
    <row r="1779" spans="1:25" ht="12.75" customHeight="1" x14ac:dyDescent="0.2">
      <c r="A1779" s="13"/>
      <c r="B1779" s="1971"/>
      <c r="C1779" s="2013"/>
      <c r="D1779" s="2000" t="s">
        <v>53</v>
      </c>
      <c r="E1779" s="2001">
        <v>200.89969009999999</v>
      </c>
      <c r="F1779" s="2002">
        <v>214.6871012</v>
      </c>
      <c r="G1779" s="2002">
        <v>216.78388889999999</v>
      </c>
      <c r="H1779" s="2009"/>
      <c r="I1779" s="2010">
        <v>284.96106793190143</v>
      </c>
      <c r="J1779" s="2011">
        <v>301.94868631420087</v>
      </c>
      <c r="K1779" s="2011"/>
      <c r="L1779" s="2012"/>
      <c r="M1779" s="14"/>
      <c r="N1779" s="883"/>
      <c r="O1779" s="13"/>
      <c r="P1779" s="13"/>
      <c r="Q1779" s="13"/>
      <c r="R1779" s="13"/>
      <c r="S1779" s="13"/>
      <c r="T1779" s="13"/>
      <c r="U1779" s="13"/>
      <c r="V1779" s="13"/>
      <c r="W1779" s="13"/>
      <c r="X1779" s="13"/>
      <c r="Y1779" s="13"/>
    </row>
    <row r="1780" spans="1:25" ht="13.5" customHeight="1" x14ac:dyDescent="0.2">
      <c r="A1780" s="13"/>
      <c r="B1780" s="1971"/>
      <c r="C1780" s="2014"/>
      <c r="D1780" s="2000" t="s">
        <v>36</v>
      </c>
      <c r="E1780" s="2001">
        <v>707.85177380000005</v>
      </c>
      <c r="F1780" s="2002">
        <v>794.11402979700017</v>
      </c>
      <c r="G1780" s="2002">
        <v>807.03603069999997</v>
      </c>
      <c r="H1780" s="2009">
        <v>758.62517029596904</v>
      </c>
      <c r="I1780" s="2010">
        <v>248.06341625380256</v>
      </c>
      <c r="J1780" s="2011">
        <v>275.42316856739461</v>
      </c>
      <c r="K1780" s="2011">
        <v>276.31940114021688</v>
      </c>
      <c r="L1780" s="2012">
        <v>254.73297720788645</v>
      </c>
      <c r="M1780" s="14"/>
      <c r="N1780" s="883"/>
      <c r="O1780" s="13"/>
      <c r="P1780" s="13"/>
      <c r="Q1780" s="13"/>
      <c r="R1780" s="13"/>
      <c r="S1780" s="13"/>
      <c r="T1780" s="13"/>
      <c r="U1780" s="13"/>
      <c r="V1780" s="13"/>
      <c r="W1780" s="13"/>
      <c r="X1780" s="13"/>
      <c r="Y1780" s="13"/>
    </row>
    <row r="1781" spans="1:25" ht="12" customHeight="1" x14ac:dyDescent="0.2">
      <c r="A1781" s="13"/>
      <c r="B1781" s="1971"/>
      <c r="C1781" s="2013"/>
      <c r="D1781" s="2000" t="s">
        <v>37</v>
      </c>
      <c r="E1781" s="2001">
        <v>827.67630038106824</v>
      </c>
      <c r="F1781" s="2002">
        <v>897.7912666950001</v>
      </c>
      <c r="G1781" s="2002">
        <v>881.92591956541082</v>
      </c>
      <c r="H1781" s="2009">
        <v>894.48769060899986</v>
      </c>
      <c r="I1781" s="2010">
        <v>148.62639881743155</v>
      </c>
      <c r="J1781" s="2011">
        <v>160.59418542954211</v>
      </c>
      <c r="K1781" s="2011">
        <v>157.46440999881415</v>
      </c>
      <c r="L1781" s="2012">
        <v>157.10915503434759</v>
      </c>
      <c r="M1781" s="14"/>
      <c r="N1781" s="883"/>
      <c r="O1781" s="13"/>
      <c r="P1781" s="13"/>
      <c r="Q1781" s="13"/>
      <c r="R1781" s="13"/>
      <c r="S1781" s="13"/>
      <c r="T1781" s="13"/>
      <c r="U1781" s="13"/>
      <c r="V1781" s="13"/>
      <c r="W1781" s="13"/>
      <c r="X1781" s="13"/>
      <c r="Y1781" s="13"/>
    </row>
    <row r="1782" spans="1:25" ht="12" customHeight="1" x14ac:dyDescent="0.2">
      <c r="A1782" s="13"/>
      <c r="B1782" s="1971"/>
      <c r="C1782" s="2013"/>
      <c r="D1782" s="2000" t="s">
        <v>39</v>
      </c>
      <c r="E1782" s="2001">
        <v>199.47082552543111</v>
      </c>
      <c r="F1782" s="2002">
        <v>221.40309208100004</v>
      </c>
      <c r="G1782" s="2002">
        <v>216.443868360533</v>
      </c>
      <c r="H1782" s="2009">
        <v>212.12833375303569</v>
      </c>
      <c r="I1782" s="2010">
        <v>128.92055834284292</v>
      </c>
      <c r="J1782" s="2011">
        <v>140.26724850850135</v>
      </c>
      <c r="K1782" s="2011">
        <v>137.70576858491751</v>
      </c>
      <c r="L1782" s="2012">
        <v>133.83882049869072</v>
      </c>
      <c r="M1782" s="14"/>
      <c r="N1782" s="883"/>
      <c r="O1782" s="13"/>
      <c r="P1782" s="13"/>
      <c r="Q1782" s="13"/>
      <c r="R1782" s="13"/>
      <c r="S1782" s="13"/>
      <c r="T1782" s="13"/>
      <c r="U1782" s="13"/>
      <c r="V1782" s="13"/>
      <c r="W1782" s="13"/>
      <c r="X1782" s="13"/>
      <c r="Y1782" s="13"/>
    </row>
    <row r="1783" spans="1:25" ht="12.75" customHeight="1" x14ac:dyDescent="0.2">
      <c r="A1783" s="13"/>
      <c r="B1783" s="1971"/>
      <c r="C1783" s="2013"/>
      <c r="D1783" s="2000" t="s">
        <v>54</v>
      </c>
      <c r="E1783" s="2001">
        <v>13.020634527000007</v>
      </c>
      <c r="F1783" s="2002">
        <v>18.542789140000004</v>
      </c>
      <c r="G1783" s="2002">
        <v>17.248786396999989</v>
      </c>
      <c r="H1783" s="2009">
        <v>16.262862862000013</v>
      </c>
      <c r="I1783" s="2010">
        <v>72.23542790331912</v>
      </c>
      <c r="J1783" s="2011">
        <v>97.531309678973557</v>
      </c>
      <c r="K1783" s="2011">
        <v>86.792372989923265</v>
      </c>
      <c r="L1783" s="2012">
        <v>79.362551091018645</v>
      </c>
      <c r="M1783" s="14"/>
      <c r="N1783" s="883"/>
      <c r="O1783" s="13"/>
      <c r="P1783" s="13"/>
      <c r="Q1783" s="13"/>
      <c r="R1783" s="13"/>
      <c r="S1783" s="13"/>
      <c r="T1783" s="13"/>
      <c r="U1783" s="13"/>
      <c r="V1783" s="13"/>
      <c r="W1783" s="13"/>
      <c r="X1783" s="13"/>
      <c r="Y1783" s="13"/>
    </row>
    <row r="1784" spans="1:25" ht="12.75" customHeight="1" x14ac:dyDescent="0.2">
      <c r="A1784" s="13"/>
      <c r="B1784" s="1971"/>
      <c r="C1784" s="2013"/>
      <c r="D1784" s="2000" t="s">
        <v>40</v>
      </c>
      <c r="E1784" s="2001">
        <v>27.4329672</v>
      </c>
      <c r="F1784" s="2002">
        <v>31.759485000000002</v>
      </c>
      <c r="G1784" s="2002">
        <v>32.582492504000001</v>
      </c>
      <c r="H1784" s="2009">
        <v>34.063797800000003</v>
      </c>
      <c r="I1784" s="2010">
        <v>81.891666625620786</v>
      </c>
      <c r="J1784" s="2011">
        <v>89.411454198408819</v>
      </c>
      <c r="K1784" s="2011">
        <v>90.571493549498555</v>
      </c>
      <c r="L1784" s="2012">
        <v>100.45779819936349</v>
      </c>
      <c r="M1784" s="14"/>
      <c r="N1784" s="883"/>
      <c r="O1784" s="13"/>
      <c r="P1784" s="13"/>
      <c r="Q1784" s="13"/>
      <c r="R1784" s="13"/>
      <c r="S1784" s="13"/>
      <c r="T1784" s="13"/>
      <c r="U1784" s="13"/>
      <c r="V1784" s="13"/>
      <c r="W1784" s="13"/>
      <c r="X1784" s="13"/>
      <c r="Y1784" s="13"/>
    </row>
    <row r="1785" spans="1:25" ht="12.75" customHeight="1" x14ac:dyDescent="0.2">
      <c r="A1785" s="13"/>
      <c r="B1785" s="1971"/>
      <c r="C1785" s="2013"/>
      <c r="D1785" s="2000" t="s">
        <v>41</v>
      </c>
      <c r="E1785" s="2001">
        <v>272.44308315400008</v>
      </c>
      <c r="F1785" s="2002">
        <v>293.88572091100013</v>
      </c>
      <c r="G1785" s="2002">
        <v>262.34340158300012</v>
      </c>
      <c r="H1785" s="2009">
        <v>265.69152679400003</v>
      </c>
      <c r="I1785" s="2010">
        <v>122.17019740729833</v>
      </c>
      <c r="J1785" s="2011">
        <v>134.82577482584145</v>
      </c>
      <c r="K1785" s="2011">
        <v>118.73031069315427</v>
      </c>
      <c r="L1785" s="2012">
        <v>117.0032794964568</v>
      </c>
      <c r="M1785" s="14"/>
      <c r="N1785" s="883"/>
      <c r="O1785" s="13"/>
      <c r="P1785" s="13"/>
      <c r="Q1785" s="13"/>
      <c r="R1785" s="13"/>
      <c r="S1785" s="13"/>
      <c r="T1785" s="13"/>
      <c r="U1785" s="13"/>
      <c r="V1785" s="13"/>
      <c r="W1785" s="13"/>
      <c r="X1785" s="13"/>
      <c r="Y1785" s="13"/>
    </row>
    <row r="1786" spans="1:25" ht="12.75" customHeight="1" x14ac:dyDescent="0.2">
      <c r="A1786" s="13"/>
      <c r="B1786" s="1971"/>
      <c r="C1786" s="2013"/>
      <c r="D1786" s="2000" t="s">
        <v>42</v>
      </c>
      <c r="E1786" s="2001">
        <v>352.27692478200066</v>
      </c>
      <c r="F1786" s="2002">
        <v>387.35196917999997</v>
      </c>
      <c r="G1786" s="2002">
        <v>384.02797249999998</v>
      </c>
      <c r="H1786" s="2009">
        <v>380.89091501535495</v>
      </c>
      <c r="I1786" s="2010">
        <v>164.8127987986735</v>
      </c>
      <c r="J1786" s="2011">
        <v>177.95357696930864</v>
      </c>
      <c r="K1786" s="2011">
        <v>173.58074403853462</v>
      </c>
      <c r="L1786" s="2012">
        <v>170.30271639327486</v>
      </c>
      <c r="M1786" s="14"/>
      <c r="N1786" s="883"/>
      <c r="O1786" s="13"/>
      <c r="P1786" s="13"/>
      <c r="Q1786" s="13"/>
      <c r="R1786" s="13"/>
      <c r="S1786" s="13"/>
      <c r="T1786" s="13"/>
      <c r="U1786" s="13"/>
      <c r="V1786" s="13"/>
      <c r="W1786" s="13"/>
      <c r="X1786" s="13"/>
      <c r="Y1786" s="13"/>
    </row>
    <row r="1787" spans="1:25" ht="12" customHeight="1" x14ac:dyDescent="0.2">
      <c r="A1787" s="13"/>
      <c r="B1787" s="1971"/>
      <c r="C1787" s="2013"/>
      <c r="D1787" s="2000" t="s">
        <v>43</v>
      </c>
      <c r="E1787" s="2001">
        <v>285.91773727738877</v>
      </c>
      <c r="F1787" s="2002">
        <v>289.44366039200008</v>
      </c>
      <c r="G1787" s="2002">
        <v>295.08421868475284</v>
      </c>
      <c r="H1787" s="2009">
        <v>309.12072672800002</v>
      </c>
      <c r="I1787" s="2010">
        <v>198.81318691284648</v>
      </c>
      <c r="J1787" s="2011">
        <v>196.64330802255355</v>
      </c>
      <c r="K1787" s="2011">
        <v>195.97600668781664</v>
      </c>
      <c r="L1787" s="2012">
        <v>199.52941501394645</v>
      </c>
      <c r="M1787" s="14"/>
      <c r="N1787" s="883"/>
      <c r="O1787" s="13"/>
      <c r="P1787" s="13"/>
      <c r="Q1787" s="13"/>
      <c r="R1787" s="13"/>
      <c r="S1787" s="13"/>
      <c r="T1787" s="13"/>
      <c r="U1787" s="13"/>
      <c r="V1787" s="13"/>
      <c r="W1787" s="13"/>
      <c r="X1787" s="13"/>
      <c r="Y1787" s="13"/>
    </row>
    <row r="1788" spans="1:25" ht="12" customHeight="1" x14ac:dyDescent="0.2">
      <c r="A1788" s="13"/>
      <c r="B1788" s="1971"/>
      <c r="C1788" s="2013"/>
      <c r="D1788" s="2000" t="s">
        <v>44</v>
      </c>
      <c r="E1788" s="2001">
        <v>818.15031218642105</v>
      </c>
      <c r="F1788" s="2002">
        <v>873.07299619399964</v>
      </c>
      <c r="G1788" s="2002">
        <v>855.19782943098335</v>
      </c>
      <c r="H1788" s="2009">
        <v>883.44293272901632</v>
      </c>
      <c r="I1788" s="2010">
        <v>158.86979898923022</v>
      </c>
      <c r="J1788" s="2011">
        <v>167.27943130476649</v>
      </c>
      <c r="K1788" s="2011">
        <v>161.82939539858052</v>
      </c>
      <c r="L1788" s="2012">
        <v>163.90951709072414</v>
      </c>
      <c r="M1788" s="14"/>
      <c r="N1788" s="883"/>
      <c r="O1788" s="13"/>
      <c r="P1788" s="13"/>
      <c r="Q1788" s="13"/>
      <c r="R1788" s="13"/>
      <c r="S1788" s="13"/>
      <c r="T1788" s="13"/>
      <c r="U1788" s="13"/>
      <c r="V1788" s="13"/>
      <c r="W1788" s="13"/>
      <c r="X1788" s="13"/>
      <c r="Y1788" s="13"/>
    </row>
    <row r="1789" spans="1:25" ht="11.25" customHeight="1" x14ac:dyDescent="0.2">
      <c r="A1789" s="13"/>
      <c r="B1789" s="1971"/>
      <c r="C1789" s="2013"/>
      <c r="D1789" s="2000" t="s">
        <v>646</v>
      </c>
      <c r="E1789" s="2001">
        <v>124.10872550000001</v>
      </c>
      <c r="F1789" s="2002">
        <v>142.99585472400003</v>
      </c>
      <c r="G1789" s="2002">
        <v>125.418475</v>
      </c>
      <c r="H1789" s="2009">
        <v>118.1928513</v>
      </c>
      <c r="I1789" s="2010">
        <v>68.395465363287343</v>
      </c>
      <c r="J1789" s="2011">
        <v>74.781960323673047</v>
      </c>
      <c r="K1789" s="2011">
        <v>64.701593674003604</v>
      </c>
      <c r="L1789" s="2012">
        <v>59.517723342623846</v>
      </c>
      <c r="M1789" s="14"/>
      <c r="N1789" s="883"/>
      <c r="O1789" s="13"/>
      <c r="P1789" s="13"/>
      <c r="Q1789" s="13"/>
      <c r="R1789" s="13"/>
      <c r="S1789" s="13"/>
      <c r="T1789" s="13"/>
      <c r="U1789" s="13"/>
      <c r="V1789" s="13"/>
      <c r="W1789" s="13"/>
      <c r="X1789" s="13"/>
      <c r="Y1789" s="13"/>
    </row>
    <row r="1790" spans="1:25" ht="11.25" customHeight="1" x14ac:dyDescent="0.2">
      <c r="A1790" s="13"/>
      <c r="B1790" s="1971"/>
      <c r="C1790" s="2013"/>
      <c r="D1790" s="2000" t="s">
        <v>45</v>
      </c>
      <c r="E1790" s="2001">
        <v>712.20775406309644</v>
      </c>
      <c r="F1790" s="2002">
        <v>780.76082184799975</v>
      </c>
      <c r="G1790" s="2002">
        <v>795.06162359999996</v>
      </c>
      <c r="H1790" s="2009">
        <v>812.58725662692484</v>
      </c>
      <c r="I1790" s="2010">
        <v>282.98343383391148</v>
      </c>
      <c r="J1790" s="2011">
        <v>308.9675838822501</v>
      </c>
      <c r="K1790" s="2011">
        <v>311.64282150829661</v>
      </c>
      <c r="L1790" s="2012">
        <v>314.87423234472271</v>
      </c>
      <c r="M1790" s="14"/>
      <c r="N1790" s="883"/>
      <c r="O1790" s="13"/>
      <c r="P1790" s="13"/>
      <c r="Q1790" s="13"/>
      <c r="R1790" s="13"/>
      <c r="S1790" s="13"/>
      <c r="T1790" s="13"/>
      <c r="U1790" s="13"/>
      <c r="V1790" s="13"/>
      <c r="W1790" s="13"/>
      <c r="X1790" s="13"/>
      <c r="Y1790" s="13"/>
    </row>
    <row r="1791" spans="1:25" ht="11.25" customHeight="1" x14ac:dyDescent="0.2">
      <c r="A1791" s="13"/>
      <c r="B1791" s="1971"/>
      <c r="C1791" s="2013"/>
      <c r="D1791" s="2000" t="s">
        <v>46</v>
      </c>
      <c r="E1791" s="2001">
        <v>41.555733162933073</v>
      </c>
      <c r="F1791" s="2002">
        <v>46.861978899999997</v>
      </c>
      <c r="G1791" s="2002">
        <v>46.859970655791372</v>
      </c>
      <c r="H1791" s="2009">
        <v>50.704214946695643</v>
      </c>
      <c r="I1791" s="2010">
        <v>107.60838634790255</v>
      </c>
      <c r="J1791" s="2011">
        <v>117.77639439502533</v>
      </c>
      <c r="K1791" s="2011">
        <v>112.7402740239759</v>
      </c>
      <c r="L1791" s="2012">
        <v>116.59019938875862</v>
      </c>
      <c r="M1791" s="14"/>
      <c r="N1791" s="883"/>
      <c r="O1791" s="13"/>
      <c r="P1791" s="13"/>
      <c r="Q1791" s="13"/>
      <c r="R1791" s="13"/>
      <c r="S1791" s="13"/>
      <c r="T1791" s="13"/>
      <c r="U1791" s="13"/>
      <c r="V1791" s="13"/>
      <c r="W1791" s="13"/>
      <c r="X1791" s="13"/>
      <c r="Y1791" s="13"/>
    </row>
    <row r="1792" spans="1:25" ht="11.25" customHeight="1" x14ac:dyDescent="0.2">
      <c r="A1792" s="13"/>
      <c r="B1792" s="1971"/>
      <c r="C1792" s="2013"/>
      <c r="D1792" s="2000" t="s">
        <v>47</v>
      </c>
      <c r="E1792" s="2001">
        <v>97.367282620000054</v>
      </c>
      <c r="F1792" s="2002">
        <v>104.23775727</v>
      </c>
      <c r="G1792" s="2002">
        <v>96.200119801330331</v>
      </c>
      <c r="H1792" s="2009">
        <v>102.44956549600001</v>
      </c>
      <c r="I1792" s="2010">
        <v>91.987147533760236</v>
      </c>
      <c r="J1792" s="2011">
        <v>98.824923501236469</v>
      </c>
      <c r="K1792" s="2011">
        <v>89.421026808967071</v>
      </c>
      <c r="L1792" s="2012">
        <v>91.151269884929604</v>
      </c>
      <c r="M1792" s="14"/>
      <c r="N1792" s="883"/>
      <c r="O1792" s="13"/>
      <c r="P1792" s="13"/>
      <c r="Q1792" s="13"/>
      <c r="R1792" s="13"/>
      <c r="S1792" s="13"/>
      <c r="T1792" s="13"/>
      <c r="U1792" s="13"/>
      <c r="V1792" s="13"/>
      <c r="W1792" s="13"/>
      <c r="X1792" s="13"/>
      <c r="Y1792" s="13"/>
    </row>
    <row r="1793" spans="1:25" ht="12" customHeight="1" x14ac:dyDescent="0.2">
      <c r="A1793" s="13"/>
      <c r="B1793" s="1971"/>
      <c r="C1793" s="2013"/>
      <c r="D1793" s="2000" t="s">
        <v>48</v>
      </c>
      <c r="E1793" s="2001">
        <v>193.28435752099998</v>
      </c>
      <c r="F1793" s="2002">
        <v>216.16727058100005</v>
      </c>
      <c r="G1793" s="2002">
        <v>209.22537297276133</v>
      </c>
      <c r="H1793" s="2009">
        <v>202.40483276500001</v>
      </c>
      <c r="I1793" s="2010">
        <v>132.0095504796405</v>
      </c>
      <c r="J1793" s="2011">
        <v>146.14645698776434</v>
      </c>
      <c r="K1793" s="2011">
        <v>140.99701574949279</v>
      </c>
      <c r="L1793" s="2012">
        <v>134.23520308757472</v>
      </c>
      <c r="M1793" s="14"/>
      <c r="N1793" s="883"/>
      <c r="O1793" s="13"/>
      <c r="P1793" s="13"/>
      <c r="Q1793" s="13"/>
      <c r="R1793" s="13"/>
      <c r="S1793" s="13"/>
      <c r="T1793" s="13"/>
      <c r="U1793" s="13"/>
      <c r="V1793" s="13"/>
      <c r="W1793" s="13"/>
      <c r="X1793" s="13"/>
      <c r="Y1793" s="13"/>
    </row>
    <row r="1794" spans="1:25" ht="12.75" customHeight="1" x14ac:dyDescent="0.2">
      <c r="A1794" s="13"/>
      <c r="B1794" s="1971"/>
      <c r="C1794" s="2013"/>
      <c r="D1794" s="2000" t="s">
        <v>49</v>
      </c>
      <c r="E1794" s="2001">
        <v>370.97438469999997</v>
      </c>
      <c r="F1794" s="2002">
        <v>396.55435473500006</v>
      </c>
      <c r="G1794" s="2002">
        <v>357.27584918518806</v>
      </c>
      <c r="H1794" s="2009">
        <v>352.32777088457107</v>
      </c>
      <c r="I1794" s="2010">
        <v>114.3224379146622</v>
      </c>
      <c r="J1794" s="2011">
        <v>118.44041439891085</v>
      </c>
      <c r="K1794" s="2011">
        <v>105.6379997218242</v>
      </c>
      <c r="L1794" s="2012">
        <v>101.90364486639132</v>
      </c>
      <c r="M1794" s="14"/>
      <c r="N1794" s="883"/>
      <c r="O1794" s="13"/>
      <c r="P1794" s="13"/>
      <c r="Q1794" s="13"/>
      <c r="R1794" s="13"/>
      <c r="S1794" s="13"/>
      <c r="T1794" s="13"/>
      <c r="U1794" s="13"/>
      <c r="V1794" s="13"/>
      <c r="W1794" s="13"/>
      <c r="X1794" s="13"/>
      <c r="Y1794" s="13"/>
    </row>
    <row r="1795" spans="1:25" ht="12" customHeight="1" x14ac:dyDescent="0.2">
      <c r="A1795" s="13"/>
      <c r="B1795" s="1971"/>
      <c r="C1795" s="2013"/>
      <c r="D1795" s="2000" t="s">
        <v>55</v>
      </c>
      <c r="E1795" s="2001">
        <v>567.23940040000002</v>
      </c>
      <c r="F1795" s="2002">
        <v>600.97640100000001</v>
      </c>
      <c r="G1795" s="2002">
        <v>597.80512350000004</v>
      </c>
      <c r="H1795" s="2009">
        <v>804.65486180000005</v>
      </c>
      <c r="I1795" s="2010">
        <v>160.89518688903095</v>
      </c>
      <c r="J1795" s="2011">
        <v>166.98037175624765</v>
      </c>
      <c r="K1795" s="2011">
        <v>161.92037201929443</v>
      </c>
      <c r="L1795" s="2012">
        <v>177.9262020570944</v>
      </c>
      <c r="M1795" s="14"/>
      <c r="N1795" s="883"/>
      <c r="O1795" s="13"/>
      <c r="P1795" s="13"/>
      <c r="Q1795" s="13"/>
      <c r="R1795" s="13"/>
      <c r="S1795" s="13"/>
      <c r="T1795" s="13"/>
      <c r="U1795" s="13"/>
      <c r="V1795" s="13"/>
      <c r="W1795" s="13"/>
      <c r="X1795" s="13"/>
      <c r="Y1795" s="13"/>
    </row>
    <row r="1796" spans="1:25" ht="12" customHeight="1" x14ac:dyDescent="0.2">
      <c r="A1796" s="13"/>
      <c r="B1796" s="1971"/>
      <c r="C1796" s="2013"/>
      <c r="D1796" s="2000" t="s">
        <v>652</v>
      </c>
      <c r="E1796" s="2001">
        <v>716.13947322499996</v>
      </c>
      <c r="F1796" s="2002">
        <v>772.20291966400009</v>
      </c>
      <c r="G1796" s="2002">
        <v>713.14800353178498</v>
      </c>
      <c r="H1796" s="2009">
        <v>728.1833345</v>
      </c>
      <c r="I1796" s="2010">
        <v>138.43020550021069</v>
      </c>
      <c r="J1796" s="2011">
        <v>145.1415519330514</v>
      </c>
      <c r="K1796" s="2011">
        <v>134.03012344277241</v>
      </c>
      <c r="L1796" s="2012">
        <v>135.44104179943474</v>
      </c>
      <c r="M1796" s="14"/>
      <c r="N1796" s="883"/>
      <c r="O1796" s="13"/>
      <c r="P1796" s="13"/>
      <c r="Q1796" s="13"/>
      <c r="R1796" s="13"/>
      <c r="S1796" s="13"/>
      <c r="T1796" s="13"/>
      <c r="U1796" s="13"/>
      <c r="V1796" s="13"/>
      <c r="W1796" s="13"/>
      <c r="X1796" s="13"/>
      <c r="Y1796" s="13"/>
    </row>
    <row r="1797" spans="1:25" ht="12" customHeight="1" x14ac:dyDescent="0.2">
      <c r="A1797" s="13"/>
      <c r="B1797" s="1971"/>
      <c r="C1797" s="2013"/>
      <c r="D1797" s="2000" t="s">
        <v>653</v>
      </c>
      <c r="E1797" s="2001">
        <v>313.09290608718811</v>
      </c>
      <c r="F1797" s="2002">
        <v>328.7423620539999</v>
      </c>
      <c r="G1797" s="2002">
        <v>292.3182036</v>
      </c>
      <c r="H1797" s="2009">
        <v>305.34054470000001</v>
      </c>
      <c r="I1797" s="2010">
        <v>98.731063005779731</v>
      </c>
      <c r="J1797" s="2011">
        <v>102.36211383937261</v>
      </c>
      <c r="K1797" s="2011">
        <v>90.689415231168695</v>
      </c>
      <c r="L1797" s="2012">
        <v>92.575417101778541</v>
      </c>
      <c r="M1797" s="14"/>
      <c r="N1797" s="883"/>
      <c r="O1797" s="13"/>
      <c r="P1797" s="13"/>
      <c r="Q1797" s="13"/>
      <c r="R1797" s="13"/>
      <c r="S1797" s="13"/>
      <c r="T1797" s="13"/>
      <c r="U1797" s="13"/>
      <c r="V1797" s="13"/>
      <c r="W1797" s="13"/>
      <c r="X1797" s="13"/>
      <c r="Y1797" s="13"/>
    </row>
    <row r="1798" spans="1:25" ht="12.75" customHeight="1" thickBot="1" x14ac:dyDescent="0.25">
      <c r="A1798" s="13"/>
      <c r="B1798" s="1971"/>
      <c r="C1798" s="2013"/>
      <c r="D1798" s="2015" t="s">
        <v>648</v>
      </c>
      <c r="E1798" s="2016">
        <v>417.61355456799998</v>
      </c>
      <c r="F1798" s="2017">
        <v>431.85864740400001</v>
      </c>
      <c r="G1798" s="2017">
        <v>420.31008358661518</v>
      </c>
      <c r="H1798" s="2018">
        <v>432.08300394680168</v>
      </c>
      <c r="I1798" s="2019">
        <v>94.822019457727833</v>
      </c>
      <c r="J1798" s="2020">
        <v>94.214037157547097</v>
      </c>
      <c r="K1798" s="2020">
        <v>89.795376049999618</v>
      </c>
      <c r="L1798" s="2021">
        <v>88.949608105425554</v>
      </c>
      <c r="M1798" s="14"/>
      <c r="N1798" s="883"/>
      <c r="O1798" s="13"/>
      <c r="P1798" s="13"/>
      <c r="Q1798" s="13"/>
      <c r="R1798" s="13"/>
      <c r="S1798" s="13"/>
      <c r="T1798" s="13"/>
      <c r="U1798" s="13"/>
      <c r="V1798" s="13"/>
      <c r="W1798" s="13"/>
      <c r="X1798" s="13"/>
      <c r="Y1798" s="13"/>
    </row>
    <row r="1799" spans="1:25" ht="15.75" customHeight="1" thickBot="1" x14ac:dyDescent="0.25">
      <c r="A1799" s="13"/>
      <c r="B1799" s="1971"/>
      <c r="C1799" s="2892" t="s">
        <v>649</v>
      </c>
      <c r="D1799" s="2893"/>
      <c r="E1799" s="2022">
        <f>SUM(E1776:E1798)</f>
        <v>7828.2874922366836</v>
      </c>
      <c r="F1799" s="2022">
        <f>SUM(F1776:F1798)</f>
        <v>8451.1338614590004</v>
      </c>
      <c r="G1799" s="2022">
        <f>SUM(G1776:G1798)</f>
        <v>8185.352735295648</v>
      </c>
      <c r="H1799" s="2022">
        <f>SUM(H1776:H1798)</f>
        <v>8239.1238133613697</v>
      </c>
      <c r="I1799" s="2022">
        <v>143.97690869251056</v>
      </c>
      <c r="J1799" s="2022">
        <v>152.60801396434567</v>
      </c>
      <c r="K1799" s="2022">
        <v>146.08066628316024</v>
      </c>
      <c r="L1799" s="2022">
        <v>143.8758282941358</v>
      </c>
      <c r="M1799" s="14"/>
      <c r="N1799" s="883"/>
      <c r="O1799" s="13"/>
      <c r="P1799" s="13"/>
      <c r="Q1799" s="13"/>
      <c r="R1799" s="13"/>
      <c r="S1799" s="13"/>
      <c r="T1799" s="13"/>
      <c r="U1799" s="13"/>
      <c r="V1799" s="13"/>
      <c r="W1799" s="13"/>
      <c r="X1799" s="13"/>
      <c r="Y1799" s="13"/>
    </row>
    <row r="1800" spans="1:25" x14ac:dyDescent="0.2">
      <c r="A1800" s="13"/>
      <c r="B1800" s="1868"/>
      <c r="C1800" s="543"/>
      <c r="D1800" s="543"/>
      <c r="E1800" s="543"/>
      <c r="F1800" s="543"/>
      <c r="G1800" s="543"/>
      <c r="H1800" s="543"/>
      <c r="I1800" s="543"/>
      <c r="J1800" s="543"/>
      <c r="K1800" s="543"/>
      <c r="L1800" s="543"/>
      <c r="M1800" s="543"/>
      <c r="N1800" s="883"/>
      <c r="O1800" s="13"/>
      <c r="P1800" s="13"/>
      <c r="Q1800" s="13"/>
      <c r="R1800" s="13"/>
      <c r="S1800" s="13"/>
      <c r="T1800" s="13"/>
      <c r="U1800" s="13"/>
      <c r="V1800" s="13"/>
      <c r="W1800" s="13"/>
      <c r="X1800" s="13"/>
      <c r="Y1800" s="13"/>
    </row>
    <row r="1801" spans="1:25" ht="16" thickBot="1" x14ac:dyDescent="0.25">
      <c r="A1801" s="13"/>
      <c r="B1801" s="1868"/>
      <c r="C1801" s="543"/>
      <c r="D1801" s="543"/>
      <c r="E1801" s="543"/>
      <c r="F1801" s="543"/>
      <c r="G1801" s="543"/>
      <c r="H1801" s="543"/>
      <c r="I1801" s="543"/>
      <c r="J1801" s="543"/>
      <c r="K1801" s="543"/>
      <c r="L1801" s="543"/>
      <c r="M1801" s="543"/>
      <c r="N1801" s="883"/>
      <c r="O1801" s="13"/>
      <c r="P1801" s="13"/>
      <c r="Q1801" s="13"/>
      <c r="R1801" s="13"/>
      <c r="S1801" s="13"/>
      <c r="T1801" s="13"/>
      <c r="U1801" s="13"/>
      <c r="V1801" s="13"/>
      <c r="W1801" s="13"/>
      <c r="X1801" s="13"/>
      <c r="Y1801" s="13"/>
    </row>
    <row r="1802" spans="1:25" x14ac:dyDescent="0.2">
      <c r="A1802" s="13"/>
      <c r="B1802" s="1901"/>
      <c r="C1802" s="1902"/>
      <c r="D1802" s="1902"/>
      <c r="E1802" s="1902"/>
      <c r="F1802" s="1902"/>
      <c r="G1802" s="1902"/>
      <c r="H1802" s="1902"/>
      <c r="I1802" s="1902"/>
      <c r="J1802" s="1902"/>
      <c r="K1802" s="1902"/>
      <c r="L1802" s="1902"/>
      <c r="M1802" s="1902"/>
      <c r="N1802" s="882"/>
      <c r="O1802" s="13"/>
      <c r="P1802" s="13"/>
      <c r="Q1802" s="13"/>
      <c r="R1802" s="13"/>
      <c r="S1802" s="13"/>
      <c r="T1802" s="13"/>
      <c r="U1802" s="13"/>
      <c r="V1802" s="13"/>
      <c r="W1802" s="13"/>
      <c r="X1802" s="13"/>
      <c r="Y1802" s="13"/>
    </row>
    <row r="1803" spans="1:25" x14ac:dyDescent="0.2">
      <c r="A1803" s="13"/>
      <c r="B1803" s="1868"/>
      <c r="C1803" s="543"/>
      <c r="D1803" s="543"/>
      <c r="E1803" s="543"/>
      <c r="F1803" s="543"/>
      <c r="G1803" s="543"/>
      <c r="H1803" s="543"/>
      <c r="I1803" s="543"/>
      <c r="J1803" s="543"/>
      <c r="K1803" s="543"/>
      <c r="L1803" s="543"/>
      <c r="M1803" s="543"/>
      <c r="N1803" s="883"/>
      <c r="O1803" s="13"/>
      <c r="P1803" s="13"/>
      <c r="Q1803" s="13"/>
      <c r="R1803" s="13"/>
      <c r="S1803" s="13"/>
      <c r="T1803" s="13"/>
      <c r="U1803" s="13"/>
      <c r="V1803" s="13"/>
      <c r="W1803" s="13"/>
      <c r="X1803" s="13"/>
      <c r="Y1803" s="13"/>
    </row>
    <row r="1804" spans="1:25" ht="16" thickBot="1" x14ac:dyDescent="0.25">
      <c r="A1804" s="13"/>
      <c r="B1804" s="1868"/>
      <c r="C1804" s="543"/>
      <c r="D1804" s="543"/>
      <c r="E1804" s="543"/>
      <c r="F1804" s="543"/>
      <c r="G1804" s="543"/>
      <c r="H1804" s="543"/>
      <c r="I1804" s="543"/>
      <c r="J1804" s="543"/>
      <c r="K1804" s="543"/>
      <c r="L1804" s="543"/>
      <c r="M1804" s="543"/>
      <c r="N1804" s="883"/>
      <c r="O1804" s="13"/>
      <c r="P1804" s="13"/>
      <c r="Q1804" s="13"/>
      <c r="R1804" s="13"/>
      <c r="S1804" s="13"/>
      <c r="T1804" s="13"/>
      <c r="U1804" s="13"/>
      <c r="V1804" s="13"/>
      <c r="W1804" s="13"/>
      <c r="X1804" s="13"/>
      <c r="Y1804" s="13"/>
    </row>
    <row r="1805" spans="1:25" ht="15.75" customHeight="1" thickBot="1" x14ac:dyDescent="0.25">
      <c r="A1805" s="13"/>
      <c r="B1805" s="1971"/>
      <c r="C1805" s="2894"/>
      <c r="D1805" s="2896" t="s">
        <v>31</v>
      </c>
      <c r="E1805" s="2898" t="s">
        <v>650</v>
      </c>
      <c r="F1805" s="2899"/>
      <c r="G1805" s="2899"/>
      <c r="H1805" s="2900"/>
      <c r="I1805" s="2898" t="s">
        <v>651</v>
      </c>
      <c r="J1805" s="2899"/>
      <c r="K1805" s="2899"/>
      <c r="L1805" s="2901"/>
      <c r="M1805" s="14"/>
      <c r="N1805" s="883"/>
      <c r="O1805" s="13"/>
      <c r="P1805" s="13"/>
      <c r="Q1805" s="13"/>
      <c r="R1805" s="13"/>
      <c r="S1805" s="13"/>
      <c r="T1805" s="13"/>
      <c r="U1805" s="13"/>
      <c r="V1805" s="13"/>
      <c r="W1805" s="13"/>
      <c r="X1805" s="13"/>
      <c r="Y1805" s="13"/>
    </row>
    <row r="1806" spans="1:25" ht="16" thickBot="1" x14ac:dyDescent="0.25">
      <c r="A1806" s="13"/>
      <c r="B1806" s="1971"/>
      <c r="C1806" s="2895"/>
      <c r="D1806" s="2897"/>
      <c r="E1806" s="1972" t="s">
        <v>2027</v>
      </c>
      <c r="F1806" s="1973" t="s">
        <v>2627</v>
      </c>
      <c r="G1806" s="1974" t="s">
        <v>3119</v>
      </c>
      <c r="H1806" s="1975" t="s">
        <v>3565</v>
      </c>
      <c r="I1806" s="1972" t="s">
        <v>2027</v>
      </c>
      <c r="J1806" s="1973" t="s">
        <v>2627</v>
      </c>
      <c r="K1806" s="1974" t="s">
        <v>3119</v>
      </c>
      <c r="L1806" s="1975" t="s">
        <v>3565</v>
      </c>
      <c r="M1806" s="14"/>
      <c r="N1806" s="883"/>
      <c r="O1806" s="13"/>
      <c r="P1806" s="13"/>
      <c r="Q1806" s="13"/>
      <c r="R1806" s="13"/>
      <c r="S1806" s="13"/>
      <c r="T1806" s="13"/>
      <c r="U1806" s="13"/>
      <c r="V1806" s="13"/>
      <c r="W1806" s="13"/>
      <c r="X1806" s="13"/>
      <c r="Y1806" s="13"/>
    </row>
    <row r="1807" spans="1:25" x14ac:dyDescent="0.2">
      <c r="A1807" s="13"/>
      <c r="B1807" s="1971"/>
      <c r="C1807" s="1999" t="s">
        <v>56</v>
      </c>
      <c r="D1807" s="2023" t="s">
        <v>33</v>
      </c>
      <c r="E1807" s="2024">
        <v>686.81598640000004</v>
      </c>
      <c r="F1807" s="2025">
        <v>749.01177389999998</v>
      </c>
      <c r="G1807" s="2025">
        <v>732.35592580000002</v>
      </c>
      <c r="H1807" s="2026">
        <v>765.87372970000001</v>
      </c>
      <c r="I1807" s="2027">
        <v>165.01152318464253</v>
      </c>
      <c r="J1807" s="2028">
        <v>175.52515149175989</v>
      </c>
      <c r="K1807" s="2028">
        <v>167.92253311390198</v>
      </c>
      <c r="L1807" s="2029">
        <v>170.04081934467055</v>
      </c>
      <c r="M1807" s="14"/>
      <c r="N1807" s="883"/>
      <c r="O1807" s="13"/>
      <c r="P1807" s="13"/>
      <c r="Q1807" s="13"/>
      <c r="R1807" s="13"/>
      <c r="S1807" s="13"/>
      <c r="T1807" s="13"/>
      <c r="U1807" s="13"/>
      <c r="V1807" s="13"/>
      <c r="W1807" s="13"/>
      <c r="X1807" s="13"/>
      <c r="Y1807" s="13"/>
    </row>
    <row r="1808" spans="1:25" x14ac:dyDescent="0.2">
      <c r="A1808" s="13"/>
      <c r="B1808" s="1971"/>
      <c r="C1808" s="2030"/>
      <c r="D1808" s="2000" t="s">
        <v>34</v>
      </c>
      <c r="E1808" s="2031">
        <v>14.133374028999999</v>
      </c>
      <c r="F1808" s="2032">
        <v>17.506649853999996</v>
      </c>
      <c r="G1808" s="2032">
        <v>18.464370892987112</v>
      </c>
      <c r="H1808" s="2033">
        <v>20.820440311012888</v>
      </c>
      <c r="I1808" s="1985">
        <v>59.644530994880576</v>
      </c>
      <c r="J1808" s="1986">
        <v>66.090313232144055</v>
      </c>
      <c r="K1808" s="1986">
        <v>65.995965023223974</v>
      </c>
      <c r="L1808" s="1988">
        <v>68.945428168754063</v>
      </c>
      <c r="M1808" s="14"/>
      <c r="N1808" s="883"/>
      <c r="O1808" s="13"/>
      <c r="P1808" s="13"/>
      <c r="Q1808" s="13"/>
      <c r="R1808" s="13"/>
      <c r="S1808" s="13"/>
      <c r="T1808" s="13"/>
      <c r="U1808" s="13"/>
      <c r="V1808" s="13"/>
      <c r="W1808" s="13"/>
      <c r="X1808" s="13"/>
      <c r="Y1808" s="13"/>
    </row>
    <row r="1809" spans="1:25" x14ac:dyDescent="0.2">
      <c r="A1809" s="13"/>
      <c r="B1809" s="1971"/>
      <c r="C1809" s="2013"/>
      <c r="D1809" s="2000" t="s">
        <v>35</v>
      </c>
      <c r="E1809" s="2031">
        <v>205.97789119999999</v>
      </c>
      <c r="F1809" s="2032">
        <v>232.1271835</v>
      </c>
      <c r="G1809" s="2032">
        <v>209.22441537777209</v>
      </c>
      <c r="H1809" s="2034">
        <v>219.29458940437127</v>
      </c>
      <c r="I1809" s="1985">
        <v>81.584748351865656</v>
      </c>
      <c r="J1809" s="1986">
        <v>82.160688265247487</v>
      </c>
      <c r="K1809" s="1986">
        <v>70.266934958906901</v>
      </c>
      <c r="L1809" s="1988">
        <v>69.811829049747075</v>
      </c>
      <c r="M1809" s="14"/>
      <c r="N1809" s="883"/>
      <c r="O1809" s="13"/>
      <c r="P1809" s="13"/>
      <c r="Q1809" s="13"/>
      <c r="R1809" s="13"/>
      <c r="S1809" s="13"/>
      <c r="T1809" s="13"/>
      <c r="U1809" s="13"/>
      <c r="V1809" s="13"/>
      <c r="W1809" s="13"/>
      <c r="X1809" s="13"/>
      <c r="Y1809" s="13"/>
    </row>
    <row r="1810" spans="1:25" x14ac:dyDescent="0.2">
      <c r="A1810" s="13"/>
      <c r="B1810" s="1971"/>
      <c r="C1810" s="2013"/>
      <c r="D1810" s="2000" t="s">
        <v>36</v>
      </c>
      <c r="E1810" s="2031">
        <v>201.39895680000001</v>
      </c>
      <c r="F1810" s="2032">
        <v>224.35538639999999</v>
      </c>
      <c r="G1810" s="2032">
        <v>237.07890660000001</v>
      </c>
      <c r="H1810" s="2034">
        <v>246.37759829999999</v>
      </c>
      <c r="I1810" s="1985">
        <v>113.36152740308194</v>
      </c>
      <c r="J1810" s="1986">
        <v>125.15430477518453</v>
      </c>
      <c r="K1810" s="1986">
        <v>129.7607617147284</v>
      </c>
      <c r="L1810" s="1988">
        <v>132.69331976765463</v>
      </c>
      <c r="M1810" s="14"/>
      <c r="N1810" s="883"/>
      <c r="O1810" s="13"/>
      <c r="P1810" s="13"/>
      <c r="Q1810" s="13"/>
      <c r="R1810" s="13"/>
      <c r="S1810" s="13"/>
      <c r="T1810" s="13"/>
      <c r="U1810" s="13"/>
      <c r="V1810" s="13"/>
      <c r="W1810" s="13"/>
      <c r="X1810" s="13"/>
      <c r="Y1810" s="13"/>
    </row>
    <row r="1811" spans="1:25" ht="12.75" customHeight="1" x14ac:dyDescent="0.2">
      <c r="A1811" s="13"/>
      <c r="B1811" s="1971"/>
      <c r="C1811" s="2013"/>
      <c r="D1811" s="2000" t="s">
        <v>37</v>
      </c>
      <c r="E1811" s="2031">
        <v>489.3417096</v>
      </c>
      <c r="F1811" s="2032">
        <v>527.16816470000003</v>
      </c>
      <c r="G1811" s="2032">
        <v>481.94885219999998</v>
      </c>
      <c r="H1811" s="2034">
        <v>513.18065820000004</v>
      </c>
      <c r="I1811" s="1985">
        <v>151.0911358051348</v>
      </c>
      <c r="J1811" s="1986">
        <v>159.11682075776508</v>
      </c>
      <c r="K1811" s="1986">
        <v>141.51248124999199</v>
      </c>
      <c r="L1811" s="1988">
        <v>145.00515638217263</v>
      </c>
      <c r="M1811" s="14"/>
      <c r="N1811" s="883"/>
      <c r="O1811" s="13"/>
      <c r="P1811" s="13"/>
      <c r="Q1811" s="13"/>
      <c r="R1811" s="13"/>
      <c r="S1811" s="13"/>
      <c r="T1811" s="13"/>
      <c r="U1811" s="13"/>
      <c r="V1811" s="13"/>
      <c r="W1811" s="13"/>
      <c r="X1811" s="13"/>
      <c r="Y1811" s="13"/>
    </row>
    <row r="1812" spans="1:25" ht="13.5" customHeight="1" x14ac:dyDescent="0.2">
      <c r="A1812" s="13"/>
      <c r="B1812" s="1971"/>
      <c r="C1812" s="2014"/>
      <c r="D1812" s="2000" t="s">
        <v>39</v>
      </c>
      <c r="E1812" s="2031">
        <v>181.4031986</v>
      </c>
      <c r="F1812" s="2032">
        <v>200.57378919999999</v>
      </c>
      <c r="G1812" s="2032">
        <v>195.32590730000001</v>
      </c>
      <c r="H1812" s="2034">
        <v>199.6189076</v>
      </c>
      <c r="I1812" s="1985">
        <v>134.18811177169604</v>
      </c>
      <c r="J1812" s="1986">
        <v>144.46073323618774</v>
      </c>
      <c r="K1812" s="1986">
        <v>140.23207109978873</v>
      </c>
      <c r="L1812" s="1988">
        <v>144.6037102478426</v>
      </c>
      <c r="M1812" s="14"/>
      <c r="N1812" s="883"/>
      <c r="O1812" s="13"/>
      <c r="P1812" s="13"/>
      <c r="Q1812" s="13"/>
      <c r="R1812" s="13"/>
      <c r="S1812" s="13"/>
      <c r="T1812" s="13"/>
      <c r="U1812" s="13"/>
      <c r="V1812" s="13"/>
      <c r="W1812" s="13"/>
      <c r="X1812" s="13"/>
      <c r="Y1812" s="13"/>
    </row>
    <row r="1813" spans="1:25" ht="12.75" customHeight="1" x14ac:dyDescent="0.2">
      <c r="A1813" s="13"/>
      <c r="B1813" s="1971"/>
      <c r="C1813" s="2013"/>
      <c r="D1813" s="2000" t="s">
        <v>54</v>
      </c>
      <c r="E1813" s="2031">
        <v>24.353109400000001</v>
      </c>
      <c r="F1813" s="2032">
        <v>29.905538199999999</v>
      </c>
      <c r="G1813" s="2032">
        <v>29.640426600000001</v>
      </c>
      <c r="H1813" s="2034">
        <v>32.291802199999999</v>
      </c>
      <c r="I1813" s="1985">
        <v>118.18079838770535</v>
      </c>
      <c r="J1813" s="1986">
        <v>139.27220788232512</v>
      </c>
      <c r="K1813" s="1986">
        <v>131.23740212128658</v>
      </c>
      <c r="L1813" s="1988">
        <v>138.27641664397157</v>
      </c>
      <c r="M1813" s="14"/>
      <c r="N1813" s="883"/>
      <c r="O1813" s="13"/>
      <c r="P1813" s="13"/>
      <c r="Q1813" s="13"/>
      <c r="R1813" s="13"/>
      <c r="S1813" s="13"/>
      <c r="T1813" s="13"/>
      <c r="U1813" s="13"/>
      <c r="V1813" s="13"/>
      <c r="W1813" s="13"/>
      <c r="X1813" s="13"/>
      <c r="Y1813" s="13"/>
    </row>
    <row r="1814" spans="1:25" ht="12.75" customHeight="1" x14ac:dyDescent="0.2">
      <c r="A1814" s="13"/>
      <c r="B1814" s="1971"/>
      <c r="C1814" s="2013"/>
      <c r="D1814" s="2000" t="s">
        <v>654</v>
      </c>
      <c r="E1814" s="2031">
        <v>17.725103203669796</v>
      </c>
      <c r="F1814" s="2032">
        <v>21.421063260192298</v>
      </c>
      <c r="G1814" s="2032">
        <v>24.15482011126889</v>
      </c>
      <c r="H1814" s="2033">
        <v>25.805739717315078</v>
      </c>
      <c r="I1814" s="1985">
        <v>120.14628413715506</v>
      </c>
      <c r="J1814" s="1986">
        <v>134.09519196941315</v>
      </c>
      <c r="K1814" s="1986">
        <v>142.22337692371806</v>
      </c>
      <c r="L1814" s="1988">
        <v>144.95916749769381</v>
      </c>
      <c r="M1814" s="14"/>
      <c r="N1814" s="883"/>
      <c r="O1814" s="13"/>
      <c r="P1814" s="13"/>
      <c r="Q1814" s="13"/>
      <c r="R1814" s="13"/>
      <c r="S1814" s="13"/>
      <c r="T1814" s="13"/>
      <c r="U1814" s="13"/>
      <c r="V1814" s="13"/>
      <c r="W1814" s="13"/>
      <c r="X1814" s="13"/>
      <c r="Y1814" s="13"/>
    </row>
    <row r="1815" spans="1:25" ht="12.75" customHeight="1" x14ac:dyDescent="0.2">
      <c r="A1815" s="13"/>
      <c r="B1815" s="1971"/>
      <c r="C1815" s="2013"/>
      <c r="D1815" s="2000" t="s">
        <v>41</v>
      </c>
      <c r="E1815" s="2031">
        <v>273.29909162790801</v>
      </c>
      <c r="F1815" s="2032">
        <v>278.78117378799647</v>
      </c>
      <c r="G1815" s="2032">
        <v>269.36154701406576</v>
      </c>
      <c r="H1815" s="2034">
        <v>271.15975602882753</v>
      </c>
      <c r="I1815" s="1985"/>
      <c r="J1815" s="1986"/>
      <c r="K1815" s="1986"/>
      <c r="L1815" s="1988"/>
      <c r="M1815" s="14"/>
      <c r="N1815" s="883"/>
      <c r="O1815" s="13"/>
      <c r="P1815" s="13"/>
      <c r="Q1815" s="13"/>
      <c r="R1815" s="13"/>
      <c r="S1815" s="13"/>
      <c r="T1815" s="13"/>
      <c r="U1815" s="13"/>
      <c r="V1815" s="13"/>
      <c r="W1815" s="13"/>
      <c r="X1815" s="13"/>
      <c r="Y1815" s="13"/>
    </row>
    <row r="1816" spans="1:25" ht="12.75" customHeight="1" x14ac:dyDescent="0.2">
      <c r="A1816" s="13"/>
      <c r="B1816" s="1971"/>
      <c r="C1816" s="2013"/>
      <c r="D1816" s="2000" t="s">
        <v>42</v>
      </c>
      <c r="E1816" s="2031">
        <v>738.34866320000003</v>
      </c>
      <c r="F1816" s="2032">
        <v>808.30106880000005</v>
      </c>
      <c r="G1816" s="2032">
        <v>844.95826480000005</v>
      </c>
      <c r="H1816" s="2034">
        <v>884.45236350000005</v>
      </c>
      <c r="I1816" s="1985">
        <v>257.34742903405674</v>
      </c>
      <c r="J1816" s="1986">
        <v>275.70930201978376</v>
      </c>
      <c r="K1816" s="1986">
        <v>280.75091281364769</v>
      </c>
      <c r="L1816" s="1988">
        <v>288.80376588394017</v>
      </c>
      <c r="M1816" s="14"/>
      <c r="N1816" s="883"/>
      <c r="O1816" s="13"/>
      <c r="P1816" s="13"/>
      <c r="Q1816" s="13"/>
      <c r="R1816" s="13"/>
      <c r="S1816" s="13"/>
      <c r="T1816" s="13"/>
      <c r="U1816" s="13"/>
      <c r="V1816" s="13"/>
      <c r="W1816" s="13"/>
      <c r="X1816" s="13"/>
      <c r="Y1816" s="13"/>
    </row>
    <row r="1817" spans="1:25" ht="12.75" customHeight="1" x14ac:dyDescent="0.2">
      <c r="A1817" s="13"/>
      <c r="B1817" s="1971"/>
      <c r="C1817" s="2013"/>
      <c r="D1817" s="2000" t="s">
        <v>43</v>
      </c>
      <c r="E1817" s="2031">
        <v>17.6170586</v>
      </c>
      <c r="F1817" s="2032">
        <v>26.496397000000002</v>
      </c>
      <c r="G1817" s="2032">
        <v>26.448079895682419</v>
      </c>
      <c r="H1817" s="2033">
        <v>26.385217763194419</v>
      </c>
      <c r="I1817" s="1985">
        <v>33.842259518956268</v>
      </c>
      <c r="J1817" s="1986">
        <v>47.352555366238725</v>
      </c>
      <c r="K1817" s="1986">
        <v>45.671333848589001</v>
      </c>
      <c r="L1817" s="1988">
        <v>43.021132704700747</v>
      </c>
      <c r="M1817" s="14"/>
      <c r="N1817" s="883"/>
      <c r="O1817" s="13"/>
      <c r="P1817" s="13"/>
      <c r="Q1817" s="13"/>
      <c r="R1817" s="13"/>
      <c r="S1817" s="13"/>
      <c r="T1817" s="13"/>
      <c r="U1817" s="13"/>
      <c r="V1817" s="13"/>
      <c r="W1817" s="13"/>
      <c r="X1817" s="13"/>
      <c r="Y1817" s="13"/>
    </row>
    <row r="1818" spans="1:25" ht="12.75" customHeight="1" x14ac:dyDescent="0.2">
      <c r="A1818" s="13"/>
      <c r="B1818" s="1971"/>
      <c r="C1818" s="2013"/>
      <c r="D1818" s="2000" t="s">
        <v>57</v>
      </c>
      <c r="E1818" s="2031">
        <v>1084.3254127</v>
      </c>
      <c r="F1818" s="2032">
        <v>1149.8553016000001</v>
      </c>
      <c r="G1818" s="2032">
        <v>1106.0262349</v>
      </c>
      <c r="H1818" s="2034">
        <v>1167.2387325</v>
      </c>
      <c r="I1818" s="1985">
        <v>168.56854299905061</v>
      </c>
      <c r="J1818" s="1986">
        <v>175.4901836866369</v>
      </c>
      <c r="K1818" s="1986">
        <v>165.99944426025098</v>
      </c>
      <c r="L1818" s="1988">
        <v>170.81385903007711</v>
      </c>
      <c r="M1818" s="14"/>
      <c r="N1818" s="883"/>
      <c r="O1818" s="13"/>
      <c r="P1818" s="13"/>
      <c r="Q1818" s="13"/>
      <c r="R1818" s="13"/>
      <c r="S1818" s="13"/>
      <c r="T1818" s="13"/>
      <c r="U1818" s="13"/>
      <c r="V1818" s="13"/>
      <c r="W1818" s="13"/>
      <c r="X1818" s="13"/>
      <c r="Y1818" s="13"/>
    </row>
    <row r="1819" spans="1:25" ht="12" customHeight="1" x14ac:dyDescent="0.2">
      <c r="A1819" s="13"/>
      <c r="B1819" s="1971"/>
      <c r="C1819" s="2013"/>
      <c r="D1819" s="2000" t="s">
        <v>646</v>
      </c>
      <c r="E1819" s="2031">
        <v>779.82189549999998</v>
      </c>
      <c r="F1819" s="2032">
        <v>855.99199599999997</v>
      </c>
      <c r="G1819" s="2032">
        <v>817.88465040000006</v>
      </c>
      <c r="H1819" s="2034">
        <v>847.18637909999995</v>
      </c>
      <c r="I1819" s="1985">
        <v>135.87864908458863</v>
      </c>
      <c r="J1819" s="1986">
        <v>145.27440283176404</v>
      </c>
      <c r="K1819" s="1986">
        <v>136.47431559908176</v>
      </c>
      <c r="L1819" s="1988">
        <v>138.97926636173744</v>
      </c>
      <c r="M1819" s="14"/>
      <c r="N1819" s="883"/>
      <c r="O1819" s="13"/>
      <c r="P1819" s="13"/>
      <c r="Q1819" s="13"/>
      <c r="R1819" s="13"/>
      <c r="S1819" s="13"/>
      <c r="T1819" s="13"/>
      <c r="U1819" s="13"/>
      <c r="V1819" s="13"/>
      <c r="W1819" s="13"/>
      <c r="X1819" s="13"/>
      <c r="Y1819" s="13"/>
    </row>
    <row r="1820" spans="1:25" ht="11.25" customHeight="1" x14ac:dyDescent="0.2">
      <c r="A1820" s="13"/>
      <c r="B1820" s="1971"/>
      <c r="C1820" s="2013"/>
      <c r="D1820" s="2000" t="s">
        <v>45</v>
      </c>
      <c r="E1820" s="2031">
        <v>142.53758791759921</v>
      </c>
      <c r="F1820" s="2032">
        <v>163.23438187669402</v>
      </c>
      <c r="G1820" s="2032">
        <v>163.66753368340505</v>
      </c>
      <c r="H1820" s="2034">
        <v>170.3713959099338</v>
      </c>
      <c r="I1820" s="1985">
        <v>120.10055277404339</v>
      </c>
      <c r="J1820" s="1986">
        <v>135.5126363836423</v>
      </c>
      <c r="K1820" s="1986">
        <v>133.4339656670831</v>
      </c>
      <c r="L1820" s="1988">
        <v>134.96886651752939</v>
      </c>
      <c r="M1820" s="14"/>
      <c r="N1820" s="883"/>
      <c r="O1820" s="13"/>
      <c r="P1820" s="13"/>
      <c r="Q1820" s="13"/>
      <c r="R1820" s="13"/>
      <c r="S1820" s="13"/>
      <c r="T1820" s="13"/>
      <c r="U1820" s="13"/>
      <c r="V1820" s="13"/>
      <c r="W1820" s="13"/>
      <c r="X1820" s="13"/>
      <c r="Y1820" s="13"/>
    </row>
    <row r="1821" spans="1:25" ht="11.25" customHeight="1" x14ac:dyDescent="0.2">
      <c r="A1821" s="13"/>
      <c r="B1821" s="1971"/>
      <c r="C1821" s="2013"/>
      <c r="D1821" s="2000" t="s">
        <v>655</v>
      </c>
      <c r="E1821" s="2031">
        <v>6.4553776509762706</v>
      </c>
      <c r="F1821" s="2032">
        <v>8.6698263000000004</v>
      </c>
      <c r="G1821" s="2032">
        <v>8.7185810478805781</v>
      </c>
      <c r="H1821" s="2033">
        <v>8.8551623131194201</v>
      </c>
      <c r="I1821" s="1985">
        <v>48.276940497767612</v>
      </c>
      <c r="J1821" s="1986">
        <v>61.775319303570861</v>
      </c>
      <c r="K1821" s="1986">
        <v>61.694046425111992</v>
      </c>
      <c r="L1821" s="1988">
        <v>61.831939700610555</v>
      </c>
      <c r="M1821" s="14"/>
      <c r="N1821" s="883"/>
      <c r="O1821" s="13"/>
      <c r="P1821" s="13"/>
      <c r="Q1821" s="13"/>
      <c r="R1821" s="13"/>
      <c r="S1821" s="13"/>
      <c r="T1821" s="13"/>
      <c r="U1821" s="13"/>
      <c r="V1821" s="13"/>
      <c r="W1821" s="13"/>
      <c r="X1821" s="13"/>
      <c r="Y1821" s="13"/>
    </row>
    <row r="1822" spans="1:25" ht="11.25" customHeight="1" x14ac:dyDescent="0.2">
      <c r="A1822" s="13"/>
      <c r="B1822" s="1971"/>
      <c r="C1822" s="2013"/>
      <c r="D1822" s="2000" t="s">
        <v>47</v>
      </c>
      <c r="E1822" s="2031">
        <v>26.260173107883478</v>
      </c>
      <c r="F1822" s="2032">
        <v>30.013648460089552</v>
      </c>
      <c r="G1822" s="2032">
        <v>28.518277349436861</v>
      </c>
      <c r="H1822" s="2034">
        <v>30.00459755147358</v>
      </c>
      <c r="I1822" s="1985">
        <v>65.307121395920518</v>
      </c>
      <c r="J1822" s="1986">
        <v>74.575778416078663</v>
      </c>
      <c r="K1822" s="1986">
        <v>69.555662828891059</v>
      </c>
      <c r="L1822" s="1988">
        <v>66.430845738718105</v>
      </c>
      <c r="M1822" s="14"/>
      <c r="N1822" s="883"/>
      <c r="O1822" s="13"/>
      <c r="P1822" s="13"/>
      <c r="Q1822" s="13"/>
      <c r="R1822" s="13"/>
      <c r="S1822" s="13"/>
      <c r="T1822" s="13"/>
      <c r="U1822" s="13"/>
      <c r="V1822" s="13"/>
      <c r="W1822" s="13"/>
      <c r="X1822" s="13"/>
      <c r="Y1822" s="13"/>
    </row>
    <row r="1823" spans="1:25" ht="11.25" customHeight="1" x14ac:dyDescent="0.2">
      <c r="A1823" s="13"/>
      <c r="B1823" s="1971"/>
      <c r="C1823" s="2013"/>
      <c r="D1823" s="2000" t="s">
        <v>48</v>
      </c>
      <c r="E1823" s="2031">
        <v>350.0067173844335</v>
      </c>
      <c r="F1823" s="2032">
        <v>383.32541637742673</v>
      </c>
      <c r="G1823" s="2032">
        <v>406.77543511794022</v>
      </c>
      <c r="H1823" s="2034">
        <v>444.51681030006836</v>
      </c>
      <c r="I1823" s="1985"/>
      <c r="J1823" s="1986"/>
      <c r="K1823" s="1986"/>
      <c r="L1823" s="1988"/>
      <c r="M1823" s="14"/>
      <c r="N1823" s="883"/>
      <c r="O1823" s="13"/>
      <c r="P1823" s="13"/>
      <c r="Q1823" s="13"/>
      <c r="R1823" s="13"/>
      <c r="S1823" s="13"/>
      <c r="T1823" s="13"/>
      <c r="U1823" s="13"/>
      <c r="V1823" s="13"/>
      <c r="W1823" s="13"/>
      <c r="X1823" s="13"/>
      <c r="Y1823" s="13"/>
    </row>
    <row r="1824" spans="1:25" ht="11.25" customHeight="1" x14ac:dyDescent="0.2">
      <c r="A1824" s="13"/>
      <c r="B1824" s="1971"/>
      <c r="C1824" s="2013"/>
      <c r="D1824" s="2000" t="s">
        <v>49</v>
      </c>
      <c r="E1824" s="2031">
        <v>206.93942240000001</v>
      </c>
      <c r="F1824" s="2032">
        <v>230.39850620000001</v>
      </c>
      <c r="G1824" s="2032">
        <v>225.29312540000001</v>
      </c>
      <c r="H1824" s="2034">
        <v>226.8323398</v>
      </c>
      <c r="I1824" s="1985">
        <v>102.42987638465284</v>
      </c>
      <c r="J1824" s="1986">
        <v>108.35190821104221</v>
      </c>
      <c r="K1824" s="1986">
        <v>102.21191908552339</v>
      </c>
      <c r="L1824" s="1988">
        <v>99.392562635937367</v>
      </c>
      <c r="M1824" s="14"/>
      <c r="N1824" s="883"/>
      <c r="O1824" s="13"/>
      <c r="P1824" s="13"/>
      <c r="Q1824" s="13"/>
      <c r="R1824" s="13"/>
      <c r="S1824" s="13"/>
      <c r="T1824" s="13"/>
      <c r="U1824" s="13"/>
      <c r="V1824" s="13"/>
      <c r="W1824" s="13"/>
      <c r="X1824" s="13"/>
      <c r="Y1824" s="13"/>
    </row>
    <row r="1825" spans="1:25" ht="11.25" customHeight="1" x14ac:dyDescent="0.2">
      <c r="A1825" s="13"/>
      <c r="B1825" s="1971"/>
      <c r="C1825" s="2013"/>
      <c r="D1825" s="2000" t="s">
        <v>55</v>
      </c>
      <c r="E1825" s="2031">
        <v>30.982830335226559</v>
      </c>
      <c r="F1825" s="2032">
        <v>65.224983392800453</v>
      </c>
      <c r="G1825" s="2032">
        <v>84.140461359523101</v>
      </c>
      <c r="H1825" s="2034">
        <v>102.28790671498263</v>
      </c>
      <c r="I1825" s="1985">
        <v>24.477948836695809</v>
      </c>
      <c r="J1825" s="1986">
        <v>46.59526134308291</v>
      </c>
      <c r="K1825" s="1986">
        <v>53.118449964606157</v>
      </c>
      <c r="L1825" s="1988">
        <v>58.704634813991412</v>
      </c>
      <c r="M1825" s="14"/>
      <c r="N1825" s="883"/>
      <c r="O1825" s="13"/>
      <c r="P1825" s="13"/>
      <c r="Q1825" s="13"/>
      <c r="R1825" s="13"/>
      <c r="S1825" s="13"/>
      <c r="T1825" s="13"/>
      <c r="U1825" s="13"/>
      <c r="V1825" s="13"/>
      <c r="W1825" s="13"/>
      <c r="X1825" s="13"/>
      <c r="Y1825" s="13"/>
    </row>
    <row r="1826" spans="1:25" ht="12" customHeight="1" x14ac:dyDescent="0.2">
      <c r="A1826" s="13"/>
      <c r="B1826" s="1971"/>
      <c r="C1826" s="2013"/>
      <c r="D1826" s="2000" t="s">
        <v>50</v>
      </c>
      <c r="E1826" s="2031">
        <v>318.69905189999997</v>
      </c>
      <c r="F1826" s="2032">
        <v>357.37421549999999</v>
      </c>
      <c r="G1826" s="2032">
        <v>320.55223819999998</v>
      </c>
      <c r="H1826" s="2034">
        <v>334.47601400000002</v>
      </c>
      <c r="I1826" s="1985">
        <v>115.25759476394073</v>
      </c>
      <c r="J1826" s="1986">
        <v>120.48648275239167</v>
      </c>
      <c r="K1826" s="1986">
        <v>106.36579780303319</v>
      </c>
      <c r="L1826" s="1988">
        <v>109.42301246242465</v>
      </c>
      <c r="M1826" s="14"/>
      <c r="N1826" s="883"/>
      <c r="O1826" s="13"/>
      <c r="P1826" s="13"/>
      <c r="Q1826" s="13"/>
      <c r="R1826" s="13"/>
      <c r="S1826" s="13"/>
      <c r="T1826" s="13"/>
      <c r="U1826" s="13"/>
      <c r="V1826" s="13"/>
      <c r="W1826" s="13"/>
      <c r="X1826" s="13"/>
      <c r="Y1826" s="13"/>
    </row>
    <row r="1827" spans="1:25" ht="12" customHeight="1" x14ac:dyDescent="0.2">
      <c r="A1827" s="13"/>
      <c r="B1827" s="1971"/>
      <c r="C1827" s="2013"/>
      <c r="D1827" s="2000" t="s">
        <v>656</v>
      </c>
      <c r="E1827" s="2031">
        <v>525.13984770000002</v>
      </c>
      <c r="F1827" s="2032">
        <v>560.5891613</v>
      </c>
      <c r="G1827" s="2032">
        <v>546.32014340000001</v>
      </c>
      <c r="H1827" s="2034">
        <v>545.64985920000004</v>
      </c>
      <c r="I1827" s="1985">
        <v>136.75473597134322</v>
      </c>
      <c r="J1827" s="1986">
        <v>141.74499203629836</v>
      </c>
      <c r="K1827" s="1986">
        <v>136.51779738617162</v>
      </c>
      <c r="L1827" s="1988">
        <v>133.48847974428918</v>
      </c>
      <c r="M1827" s="14"/>
      <c r="N1827" s="883"/>
      <c r="O1827" s="13"/>
      <c r="P1827" s="13"/>
      <c r="Q1827" s="13"/>
      <c r="R1827" s="13"/>
      <c r="S1827" s="13"/>
      <c r="T1827" s="13"/>
      <c r="U1827" s="13"/>
      <c r="V1827" s="13"/>
      <c r="W1827" s="13"/>
      <c r="X1827" s="13"/>
      <c r="Y1827" s="13"/>
    </row>
    <row r="1828" spans="1:25" ht="12" customHeight="1" thickBot="1" x14ac:dyDescent="0.25">
      <c r="A1828" s="13"/>
      <c r="B1828" s="1971"/>
      <c r="C1828" s="2013"/>
      <c r="D1828" s="2035" t="s">
        <v>648</v>
      </c>
      <c r="E1828" s="2036">
        <v>74.649866586453157</v>
      </c>
      <c r="F1828" s="2037">
        <v>81.776439200015304</v>
      </c>
      <c r="G1828" s="2037">
        <v>80.944332817202138</v>
      </c>
      <c r="H1828" s="2038">
        <v>89.750776928782528</v>
      </c>
      <c r="I1828" s="1991">
        <v>60.598705390528835</v>
      </c>
      <c r="J1828" s="1992">
        <v>61.163155933396943</v>
      </c>
      <c r="K1828" s="1992">
        <v>57.819544686674085</v>
      </c>
      <c r="L1828" s="1994">
        <v>59.75502246022549</v>
      </c>
      <c r="M1828" s="14"/>
      <c r="N1828" s="883"/>
      <c r="O1828" s="13"/>
      <c r="P1828" s="13"/>
      <c r="Q1828" s="13"/>
      <c r="R1828" s="13"/>
      <c r="S1828" s="13"/>
      <c r="T1828" s="13"/>
      <c r="U1828" s="13"/>
      <c r="V1828" s="13"/>
      <c r="W1828" s="13"/>
      <c r="X1828" s="13"/>
      <c r="Y1828" s="13"/>
    </row>
    <row r="1829" spans="1:25" ht="16" thickBot="1" x14ac:dyDescent="0.25">
      <c r="A1829" s="13"/>
      <c r="B1829" s="1971"/>
      <c r="C1829" s="2902" t="s">
        <v>649</v>
      </c>
      <c r="D1829" s="2903"/>
      <c r="E1829" s="1997">
        <f>SUM(E1807:E1828)</f>
        <v>6396.2323258431506</v>
      </c>
      <c r="F1829" s="1997">
        <f>SUM(F1807:F1828)</f>
        <v>7002.1020648092153</v>
      </c>
      <c r="G1829" s="1997">
        <f>SUM(G1807:G1828)</f>
        <v>6857.802530267164</v>
      </c>
      <c r="H1829" s="1997">
        <f>SUM(H1807:H1828)</f>
        <v>7172.4307770430805</v>
      </c>
      <c r="I1829" s="1997">
        <v>138.29225388213129</v>
      </c>
      <c r="J1829" s="2022">
        <v>145.92849181122986</v>
      </c>
      <c r="K1829" s="1997">
        <v>139.11295222608169</v>
      </c>
      <c r="L1829" s="2022">
        <v>141.26859516878312</v>
      </c>
      <c r="M1829" s="14"/>
      <c r="N1829" s="883"/>
      <c r="O1829" s="13"/>
      <c r="P1829" s="13"/>
      <c r="Q1829" s="13"/>
      <c r="R1829" s="13"/>
      <c r="S1829" s="13"/>
      <c r="T1829" s="13"/>
      <c r="U1829" s="13"/>
      <c r="V1829" s="13"/>
      <c r="W1829" s="13"/>
      <c r="X1829" s="13"/>
      <c r="Y1829" s="13"/>
    </row>
    <row r="1830" spans="1:25" x14ac:dyDescent="0.2">
      <c r="A1830" s="13"/>
      <c r="B1830" s="46"/>
      <c r="C1830" s="543"/>
      <c r="D1830" s="543"/>
      <c r="E1830" s="543"/>
      <c r="F1830" s="543"/>
      <c r="G1830" s="543"/>
      <c r="H1830" s="543"/>
      <c r="I1830" s="543"/>
      <c r="J1830" s="543"/>
      <c r="K1830" s="543"/>
      <c r="L1830" s="543"/>
      <c r="M1830" s="14"/>
      <c r="N1830" s="883"/>
      <c r="O1830" s="13"/>
      <c r="P1830" s="13"/>
      <c r="Q1830" s="13"/>
      <c r="R1830" s="13"/>
      <c r="S1830" s="13"/>
      <c r="T1830" s="13"/>
      <c r="U1830" s="13"/>
      <c r="V1830" s="13"/>
      <c r="W1830" s="13"/>
      <c r="X1830" s="13"/>
      <c r="Y1830" s="13"/>
    </row>
    <row r="1831" spans="1:25" x14ac:dyDescent="0.2">
      <c r="A1831" s="13"/>
      <c r="B1831" s="46"/>
      <c r="C1831" s="543"/>
      <c r="D1831" s="543"/>
      <c r="E1831" s="543"/>
      <c r="F1831" s="543"/>
      <c r="G1831" s="543"/>
      <c r="H1831" s="543"/>
      <c r="I1831" s="543"/>
      <c r="J1831" s="543"/>
      <c r="K1831" s="543"/>
      <c r="L1831" s="543"/>
      <c r="M1831" s="14"/>
      <c r="N1831" s="883"/>
      <c r="O1831" s="13"/>
      <c r="P1831" s="13"/>
      <c r="Q1831" s="13"/>
      <c r="R1831" s="13"/>
      <c r="S1831" s="13"/>
      <c r="T1831" s="13"/>
      <c r="U1831" s="13"/>
      <c r="V1831" s="13"/>
      <c r="W1831" s="13"/>
      <c r="X1831" s="13"/>
      <c r="Y1831" s="13"/>
    </row>
    <row r="1832" spans="1:25" ht="16" thickBot="1" x14ac:dyDescent="0.25">
      <c r="A1832" s="13"/>
      <c r="B1832" s="1870"/>
      <c r="C1832" s="1890"/>
      <c r="D1832" s="1890"/>
      <c r="E1832" s="1890"/>
      <c r="F1832" s="1890"/>
      <c r="G1832" s="1890"/>
      <c r="H1832" s="1890"/>
      <c r="I1832" s="1890"/>
      <c r="J1832" s="1890"/>
      <c r="K1832" s="1890"/>
      <c r="L1832" s="1890"/>
      <c r="M1832" s="1890"/>
      <c r="N1832" s="889"/>
      <c r="O1832" s="13"/>
      <c r="P1832" s="13"/>
      <c r="Q1832" s="13"/>
      <c r="R1832" s="13"/>
      <c r="S1832" s="13"/>
      <c r="T1832" s="13"/>
      <c r="U1832" s="13"/>
      <c r="V1832" s="13"/>
      <c r="W1832" s="13"/>
      <c r="X1832" s="13"/>
      <c r="Y1832" s="13"/>
    </row>
    <row r="1833" spans="1:25" x14ac:dyDescent="0.2">
      <c r="A1833" s="13"/>
      <c r="B1833" s="1901"/>
      <c r="C1833" s="1902"/>
      <c r="D1833" s="1902"/>
      <c r="E1833" s="1902"/>
      <c r="F1833" s="1902"/>
      <c r="G1833" s="1902"/>
      <c r="H1833" s="1902"/>
      <c r="I1833" s="1902"/>
      <c r="J1833" s="1902"/>
      <c r="K1833" s="1902"/>
      <c r="L1833" s="1902"/>
      <c r="M1833" s="1902"/>
      <c r="N1833" s="882"/>
      <c r="O1833" s="13"/>
      <c r="P1833" s="13"/>
      <c r="Q1833" s="13"/>
      <c r="R1833" s="13"/>
      <c r="S1833" s="13"/>
      <c r="T1833" s="13"/>
      <c r="U1833" s="13"/>
      <c r="V1833" s="13"/>
      <c r="W1833" s="13"/>
      <c r="X1833" s="13"/>
      <c r="Y1833" s="13"/>
    </row>
    <row r="1834" spans="1:25" x14ac:dyDescent="0.2">
      <c r="A1834" s="13"/>
      <c r="B1834" s="1868"/>
      <c r="C1834" s="543"/>
      <c r="D1834" s="543"/>
      <c r="E1834" s="543"/>
      <c r="F1834" s="543"/>
      <c r="G1834" s="543"/>
      <c r="H1834" s="543"/>
      <c r="I1834" s="543"/>
      <c r="J1834" s="543"/>
      <c r="K1834" s="543"/>
      <c r="L1834" s="543"/>
      <c r="M1834" s="543"/>
      <c r="N1834" s="883"/>
      <c r="O1834" s="13"/>
      <c r="P1834" s="13"/>
      <c r="Q1834" s="13"/>
      <c r="R1834" s="13"/>
      <c r="S1834" s="13"/>
      <c r="T1834" s="13"/>
      <c r="U1834" s="13"/>
      <c r="V1834" s="13"/>
      <c r="W1834" s="13"/>
      <c r="X1834" s="13"/>
      <c r="Y1834" s="13"/>
    </row>
    <row r="1835" spans="1:25" ht="16" thickBot="1" x14ac:dyDescent="0.25">
      <c r="A1835" s="13"/>
      <c r="B1835" s="46"/>
      <c r="C1835" s="1970"/>
      <c r="D1835" s="1970"/>
      <c r="E1835" s="1970"/>
      <c r="F1835" s="1970"/>
      <c r="G1835" s="1970"/>
      <c r="H1835" s="1970"/>
      <c r="I1835" s="1970"/>
      <c r="J1835" s="1970"/>
      <c r="K1835" s="1970"/>
      <c r="L1835" s="1970"/>
      <c r="M1835" s="14"/>
      <c r="N1835" s="883"/>
      <c r="O1835" s="13"/>
      <c r="P1835" s="13"/>
      <c r="Q1835" s="13"/>
      <c r="R1835" s="13"/>
      <c r="S1835" s="13"/>
      <c r="T1835" s="13"/>
      <c r="U1835" s="13"/>
      <c r="V1835" s="13"/>
      <c r="W1835" s="13"/>
      <c r="X1835" s="13"/>
      <c r="Y1835" s="13"/>
    </row>
    <row r="1836" spans="1:25" ht="15.75" customHeight="1" thickBot="1" x14ac:dyDescent="0.25">
      <c r="A1836" s="13"/>
      <c r="B1836" s="46"/>
      <c r="C1836" s="2894"/>
      <c r="D1836" s="2921" t="s">
        <v>31</v>
      </c>
      <c r="E1836" s="2923" t="s">
        <v>650</v>
      </c>
      <c r="F1836" s="2924"/>
      <c r="G1836" s="2924"/>
      <c r="H1836" s="2925"/>
      <c r="I1836" s="2923" t="s">
        <v>651</v>
      </c>
      <c r="J1836" s="2924"/>
      <c r="K1836" s="2924"/>
      <c r="L1836" s="2925"/>
      <c r="M1836" s="14"/>
      <c r="N1836" s="883"/>
      <c r="O1836" s="13"/>
      <c r="P1836" s="13"/>
      <c r="Q1836" s="13"/>
      <c r="R1836" s="13"/>
      <c r="S1836" s="13"/>
      <c r="T1836" s="13"/>
      <c r="U1836" s="13"/>
      <c r="V1836" s="13"/>
      <c r="W1836" s="13"/>
      <c r="X1836" s="13"/>
      <c r="Y1836" s="13"/>
    </row>
    <row r="1837" spans="1:25" ht="16" thickBot="1" x14ac:dyDescent="0.25">
      <c r="A1837" s="13"/>
      <c r="B1837" s="46"/>
      <c r="C1837" s="2895"/>
      <c r="D1837" s="2922"/>
      <c r="E1837" s="1972" t="s">
        <v>2027</v>
      </c>
      <c r="F1837" s="1973" t="s">
        <v>2627</v>
      </c>
      <c r="G1837" s="1974" t="s">
        <v>3119</v>
      </c>
      <c r="H1837" s="1975" t="s">
        <v>3565</v>
      </c>
      <c r="I1837" s="1972" t="s">
        <v>2027</v>
      </c>
      <c r="J1837" s="1973" t="s">
        <v>2627</v>
      </c>
      <c r="K1837" s="1974" t="s">
        <v>3119</v>
      </c>
      <c r="L1837" s="1975" t="s">
        <v>3565</v>
      </c>
      <c r="M1837" s="14"/>
      <c r="N1837" s="883"/>
      <c r="O1837" s="13"/>
      <c r="P1837" s="13"/>
      <c r="Q1837" s="13"/>
      <c r="R1837" s="13"/>
      <c r="S1837" s="13"/>
      <c r="T1837" s="13"/>
      <c r="U1837" s="13"/>
      <c r="V1837" s="13"/>
      <c r="W1837" s="13"/>
      <c r="X1837" s="13"/>
      <c r="Y1837" s="13"/>
    </row>
    <row r="1838" spans="1:25" ht="12.75" customHeight="1" x14ac:dyDescent="0.2">
      <c r="A1838" s="13"/>
      <c r="B1838" s="46"/>
      <c r="C1838" s="1976" t="s">
        <v>58</v>
      </c>
      <c r="D1838" s="2039" t="s">
        <v>33</v>
      </c>
      <c r="E1838" s="2031">
        <v>49.233933621000013</v>
      </c>
      <c r="F1838" s="2032">
        <v>49.559224998000012</v>
      </c>
      <c r="G1838" s="2032">
        <v>51.304926879999982</v>
      </c>
      <c r="H1838" s="2034">
        <v>50.211102875999998</v>
      </c>
      <c r="I1838" s="2031">
        <v>66.192284342722019</v>
      </c>
      <c r="J1838" s="2032">
        <v>61.620053336496468</v>
      </c>
      <c r="K1838" s="2032">
        <v>61.895351502277883</v>
      </c>
      <c r="L1838" s="2034">
        <v>59.909265736261965</v>
      </c>
      <c r="M1838" s="14"/>
      <c r="N1838" s="883"/>
      <c r="O1838" s="13"/>
      <c r="P1838" s="13"/>
      <c r="Q1838" s="13"/>
      <c r="R1838" s="13"/>
      <c r="S1838" s="13"/>
      <c r="T1838" s="13"/>
      <c r="U1838" s="13"/>
      <c r="V1838" s="13"/>
      <c r="W1838" s="13"/>
      <c r="X1838" s="13"/>
      <c r="Y1838" s="13"/>
    </row>
    <row r="1839" spans="1:25" ht="12.75" customHeight="1" x14ac:dyDescent="0.2">
      <c r="A1839" s="13"/>
      <c r="B1839" s="46"/>
      <c r="C1839" s="2040"/>
      <c r="D1839" s="2039" t="s">
        <v>34</v>
      </c>
      <c r="E1839" s="2031">
        <v>150.08786977</v>
      </c>
      <c r="F1839" s="2032">
        <v>155.39622010100001</v>
      </c>
      <c r="G1839" s="2032">
        <v>152.43364362700001</v>
      </c>
      <c r="H1839" s="2034">
        <v>159.70179078100003</v>
      </c>
      <c r="I1839" s="2031">
        <v>115.87342524282307</v>
      </c>
      <c r="J1839" s="2032">
        <v>115.47677190356535</v>
      </c>
      <c r="K1839" s="2032">
        <v>109.92778071550943</v>
      </c>
      <c r="L1839" s="2034">
        <v>111.71967977525361</v>
      </c>
      <c r="M1839" s="14"/>
      <c r="N1839" s="883"/>
      <c r="O1839" s="13"/>
      <c r="P1839" s="13"/>
      <c r="Q1839" s="13"/>
      <c r="R1839" s="13"/>
      <c r="S1839" s="13"/>
      <c r="T1839" s="13"/>
      <c r="U1839" s="13"/>
      <c r="V1839" s="13"/>
      <c r="W1839" s="13"/>
      <c r="X1839" s="13"/>
      <c r="Y1839" s="13"/>
    </row>
    <row r="1840" spans="1:25" ht="12" customHeight="1" x14ac:dyDescent="0.2">
      <c r="A1840" s="13"/>
      <c r="B1840" s="46"/>
      <c r="C1840" s="1983"/>
      <c r="D1840" s="2039" t="s">
        <v>35</v>
      </c>
      <c r="E1840" s="2031">
        <v>102.12035025099999</v>
      </c>
      <c r="F1840" s="2032">
        <v>110.45968146699995</v>
      </c>
      <c r="G1840" s="2032">
        <v>104.81807182500002</v>
      </c>
      <c r="H1840" s="2034">
        <v>107.61160633</v>
      </c>
      <c r="I1840" s="2031">
        <v>57.84802310978678</v>
      </c>
      <c r="J1840" s="2032">
        <v>59.195951741387411</v>
      </c>
      <c r="K1840" s="2032">
        <v>53.289208439372274</v>
      </c>
      <c r="L1840" s="2034">
        <v>52.663060825269866</v>
      </c>
      <c r="M1840" s="14"/>
      <c r="N1840" s="883"/>
      <c r="O1840" s="13"/>
      <c r="P1840" s="13"/>
      <c r="Q1840" s="13"/>
      <c r="R1840" s="13"/>
      <c r="S1840" s="13"/>
      <c r="T1840" s="13"/>
      <c r="U1840" s="13"/>
      <c r="V1840" s="13"/>
      <c r="W1840" s="13"/>
      <c r="X1840" s="13"/>
      <c r="Y1840" s="13"/>
    </row>
    <row r="1841" spans="1:25" ht="11.25" customHeight="1" x14ac:dyDescent="0.2">
      <c r="A1841" s="13"/>
      <c r="B1841" s="46"/>
      <c r="C1841" s="2041"/>
      <c r="D1841" s="2039" t="s">
        <v>53</v>
      </c>
      <c r="E1841" s="2031">
        <v>0</v>
      </c>
      <c r="F1841" s="2032"/>
      <c r="G1841" s="2032"/>
      <c r="H1841" s="2034"/>
      <c r="I1841" s="2031"/>
      <c r="J1841" s="2032"/>
      <c r="K1841" s="2032"/>
      <c r="L1841" s="2034"/>
      <c r="M1841" s="14"/>
      <c r="N1841" s="883"/>
      <c r="O1841" s="13"/>
      <c r="P1841" s="13"/>
      <c r="Q1841" s="13"/>
      <c r="R1841" s="13"/>
      <c r="S1841" s="13"/>
      <c r="T1841" s="13"/>
      <c r="U1841" s="13"/>
      <c r="V1841" s="13"/>
      <c r="W1841" s="13"/>
      <c r="X1841" s="13"/>
      <c r="Y1841" s="13"/>
    </row>
    <row r="1842" spans="1:25" ht="12" customHeight="1" x14ac:dyDescent="0.2">
      <c r="A1842" s="13"/>
      <c r="B1842" s="46"/>
      <c r="C1842" s="1983"/>
      <c r="D1842" s="2039" t="s">
        <v>36</v>
      </c>
      <c r="E1842" s="2031">
        <v>96.582466208999961</v>
      </c>
      <c r="F1842" s="2032">
        <v>101.53479177499999</v>
      </c>
      <c r="G1842" s="2032">
        <v>103.59708999699997</v>
      </c>
      <c r="H1842" s="2034">
        <v>111.64711484500003</v>
      </c>
      <c r="I1842" s="2031">
        <v>65.348024970319088</v>
      </c>
      <c r="J1842" s="2032">
        <v>64.256043899748335</v>
      </c>
      <c r="K1842" s="2032">
        <v>61.188104365858429</v>
      </c>
      <c r="L1842" s="2034">
        <v>62.043309207781796</v>
      </c>
      <c r="M1842" s="14"/>
      <c r="N1842" s="883"/>
      <c r="O1842" s="13"/>
      <c r="P1842" s="13"/>
      <c r="Q1842" s="13"/>
      <c r="R1842" s="13"/>
      <c r="S1842" s="13"/>
      <c r="T1842" s="13"/>
      <c r="U1842" s="13"/>
      <c r="V1842" s="13"/>
      <c r="W1842" s="13"/>
      <c r="X1842" s="13"/>
      <c r="Y1842" s="13"/>
    </row>
    <row r="1843" spans="1:25" ht="12" customHeight="1" x14ac:dyDescent="0.2">
      <c r="A1843" s="13"/>
      <c r="B1843" s="46"/>
      <c r="C1843" s="1983"/>
      <c r="D1843" s="2039" t="s">
        <v>37</v>
      </c>
      <c r="E1843" s="2031">
        <v>16.650590885</v>
      </c>
      <c r="F1843" s="2032">
        <v>10.971367451999997</v>
      </c>
      <c r="G1843" s="2032">
        <v>10.667445925999999</v>
      </c>
      <c r="H1843" s="2034">
        <v>11.076527876000004</v>
      </c>
      <c r="I1843" s="2032">
        <v>3115.8125872490127</v>
      </c>
      <c r="J1843" s="2032">
        <v>2143.3056812987161</v>
      </c>
      <c r="K1843" s="2032">
        <v>2083.9332524565825</v>
      </c>
      <c r="L1843" s="2034">
        <v>2163.8492402664642</v>
      </c>
      <c r="M1843" s="14"/>
      <c r="N1843" s="883"/>
      <c r="O1843" s="13"/>
      <c r="P1843" s="13"/>
      <c r="Q1843" s="13"/>
      <c r="R1843" s="13"/>
      <c r="S1843" s="13"/>
      <c r="T1843" s="13"/>
      <c r="U1843" s="13"/>
      <c r="V1843" s="13"/>
      <c r="W1843" s="13"/>
      <c r="X1843" s="13"/>
      <c r="Y1843" s="13"/>
    </row>
    <row r="1844" spans="1:25" ht="12" customHeight="1" x14ac:dyDescent="0.2">
      <c r="A1844" s="13"/>
      <c r="B1844" s="46"/>
      <c r="C1844" s="1983"/>
      <c r="D1844" s="2000" t="s">
        <v>39</v>
      </c>
      <c r="E1844" s="2031">
        <v>15.066673636000001</v>
      </c>
      <c r="F1844" s="2032">
        <v>15.738648159000004</v>
      </c>
      <c r="G1844" s="2032">
        <v>16.012836133999997</v>
      </c>
      <c r="H1844" s="2034">
        <v>15.983420914999998</v>
      </c>
      <c r="I1844" s="2042">
        <v>0</v>
      </c>
      <c r="J1844" s="2043">
        <v>0</v>
      </c>
      <c r="K1844" s="2032">
        <v>0</v>
      </c>
      <c r="L1844" s="2034">
        <v>0.28363691246226685</v>
      </c>
      <c r="M1844" s="14"/>
      <c r="N1844" s="883"/>
      <c r="O1844" s="13"/>
      <c r="P1844" s="13"/>
      <c r="Q1844" s="13"/>
      <c r="R1844" s="13"/>
      <c r="S1844" s="13"/>
      <c r="T1844" s="13"/>
      <c r="U1844" s="13"/>
      <c r="V1844" s="13"/>
      <c r="W1844" s="13"/>
      <c r="X1844" s="13"/>
      <c r="Y1844" s="13"/>
    </row>
    <row r="1845" spans="1:25" ht="11.25" customHeight="1" x14ac:dyDescent="0.2">
      <c r="A1845" s="13"/>
      <c r="B1845" s="46"/>
      <c r="C1845" s="1983"/>
      <c r="D1845" s="2039" t="s">
        <v>54</v>
      </c>
      <c r="E1845" s="2031">
        <v>109.01317302399998</v>
      </c>
      <c r="F1845" s="2032">
        <v>115.571523852</v>
      </c>
      <c r="G1845" s="2032">
        <v>119.45737346600001</v>
      </c>
      <c r="H1845" s="2034">
        <v>117.11959719499998</v>
      </c>
      <c r="I1845" s="2031">
        <v>53.422237478282455</v>
      </c>
      <c r="J1845" s="2032">
        <v>53.811593869464581</v>
      </c>
      <c r="K1845" s="2032">
        <v>52.977280986757854</v>
      </c>
      <c r="L1845" s="2034">
        <v>50.831159367055349</v>
      </c>
      <c r="M1845" s="14"/>
      <c r="N1845" s="883"/>
      <c r="O1845" s="13"/>
      <c r="P1845" s="13"/>
      <c r="Q1845" s="13"/>
      <c r="R1845" s="13"/>
      <c r="S1845" s="13"/>
      <c r="T1845" s="13"/>
      <c r="U1845" s="13"/>
      <c r="V1845" s="13"/>
      <c r="W1845" s="13"/>
      <c r="X1845" s="13"/>
      <c r="Y1845" s="13"/>
    </row>
    <row r="1846" spans="1:25" ht="12.75" customHeight="1" x14ac:dyDescent="0.2">
      <c r="A1846" s="13"/>
      <c r="B1846" s="46"/>
      <c r="C1846" s="1983"/>
      <c r="D1846" s="2039" t="s">
        <v>40</v>
      </c>
      <c r="E1846" s="2031">
        <v>60.571795036000012</v>
      </c>
      <c r="F1846" s="2032">
        <v>59.902891512000004</v>
      </c>
      <c r="G1846" s="2032">
        <v>50.845138301999995</v>
      </c>
      <c r="H1846" s="2034">
        <v>71.163868620000002</v>
      </c>
      <c r="I1846" s="2031">
        <v>141.96336749028026</v>
      </c>
      <c r="J1846" s="2032">
        <v>143.82786761912638</v>
      </c>
      <c r="K1846" s="2032">
        <v>151.02471875642203</v>
      </c>
      <c r="L1846" s="2034">
        <v>153.6026545795965</v>
      </c>
      <c r="M1846" s="14"/>
      <c r="N1846" s="883"/>
      <c r="O1846" s="13"/>
      <c r="P1846" s="13"/>
      <c r="Q1846" s="13"/>
      <c r="R1846" s="13"/>
      <c r="S1846" s="13"/>
      <c r="T1846" s="13"/>
      <c r="U1846" s="13"/>
      <c r="V1846" s="13"/>
      <c r="W1846" s="13"/>
      <c r="X1846" s="13"/>
      <c r="Y1846" s="13"/>
    </row>
    <row r="1847" spans="1:25" ht="12.75" customHeight="1" x14ac:dyDescent="0.2">
      <c r="A1847" s="13"/>
      <c r="B1847" s="46"/>
      <c r="C1847" s="1983"/>
      <c r="D1847" s="2039" t="s">
        <v>41</v>
      </c>
      <c r="E1847" s="2031">
        <v>2.4974278849999996</v>
      </c>
      <c r="F1847" s="2032">
        <v>0.5791694890000002</v>
      </c>
      <c r="G1847" s="2032">
        <v>1.0891927639999999</v>
      </c>
      <c r="H1847" s="2034">
        <v>2.5621245629999994</v>
      </c>
      <c r="I1847" s="2031">
        <v>70.665458303306963</v>
      </c>
      <c r="J1847" s="2032">
        <v>73.017507646355867</v>
      </c>
      <c r="K1847" s="2032">
        <v>60.715694892193369</v>
      </c>
      <c r="L1847" s="2034">
        <v>79.926457976282478</v>
      </c>
      <c r="M1847" s="14"/>
      <c r="N1847" s="883"/>
      <c r="O1847" s="13"/>
      <c r="P1847" s="13"/>
      <c r="Q1847" s="13"/>
      <c r="R1847" s="13"/>
      <c r="S1847" s="13"/>
      <c r="T1847" s="13"/>
      <c r="U1847" s="13"/>
      <c r="V1847" s="13"/>
      <c r="W1847" s="13"/>
      <c r="X1847" s="13"/>
      <c r="Y1847" s="13"/>
    </row>
    <row r="1848" spans="1:25" ht="12" customHeight="1" x14ac:dyDescent="0.2">
      <c r="A1848" s="13"/>
      <c r="B1848" s="46"/>
      <c r="C1848" s="1983"/>
      <c r="D1848" s="2039" t="s">
        <v>42</v>
      </c>
      <c r="E1848" s="2031">
        <v>4.8580721539999994</v>
      </c>
      <c r="F1848" s="2032"/>
      <c r="G1848" s="2032"/>
      <c r="H1848" s="2034">
        <v>2.631015999999987E-4</v>
      </c>
      <c r="I1848" s="2031">
        <v>4.7975433659537279</v>
      </c>
      <c r="J1848" s="2032">
        <v>1.0350522485871834</v>
      </c>
      <c r="K1848" s="2032">
        <v>1.8808505776720725</v>
      </c>
      <c r="L1848" s="2034">
        <v>4.1775475124011843</v>
      </c>
      <c r="M1848" s="14"/>
      <c r="N1848" s="883"/>
      <c r="O1848" s="13"/>
      <c r="P1848" s="13"/>
      <c r="Q1848" s="13"/>
      <c r="R1848" s="13"/>
      <c r="S1848" s="13"/>
      <c r="T1848" s="13"/>
      <c r="U1848" s="13"/>
      <c r="V1848" s="13"/>
      <c r="W1848" s="13"/>
      <c r="X1848" s="13"/>
      <c r="Y1848" s="13"/>
    </row>
    <row r="1849" spans="1:25" ht="11.25" customHeight="1" x14ac:dyDescent="0.2">
      <c r="A1849" s="13"/>
      <c r="B1849" s="46"/>
      <c r="C1849" s="1983"/>
      <c r="D1849" s="2039" t="s">
        <v>43</v>
      </c>
      <c r="E1849" s="2031">
        <v>88.368043603000004</v>
      </c>
      <c r="F1849" s="2032">
        <v>92.283744692999989</v>
      </c>
      <c r="G1849" s="2032">
        <v>90.615963020000009</v>
      </c>
      <c r="H1849" s="2034">
        <v>90.692055452999995</v>
      </c>
      <c r="I1849" s="2031">
        <v>79.994586285218844</v>
      </c>
      <c r="J1849" s="2032">
        <v>80.361109338007793</v>
      </c>
      <c r="K1849" s="2032">
        <v>76.636457702076669</v>
      </c>
      <c r="L1849" s="2034">
        <v>75.58642573320671</v>
      </c>
      <c r="M1849" s="14"/>
      <c r="N1849" s="883"/>
      <c r="O1849" s="13"/>
      <c r="P1849" s="13"/>
      <c r="Q1849" s="13"/>
      <c r="R1849" s="13"/>
      <c r="S1849" s="13"/>
      <c r="T1849" s="13"/>
      <c r="U1849" s="13"/>
      <c r="V1849" s="13"/>
      <c r="W1849" s="13"/>
      <c r="X1849" s="13"/>
      <c r="Y1849" s="13"/>
    </row>
    <row r="1850" spans="1:25" ht="11.25" customHeight="1" x14ac:dyDescent="0.2">
      <c r="A1850" s="13"/>
      <c r="B1850" s="46"/>
      <c r="C1850" s="1983"/>
      <c r="D1850" s="2039" t="s">
        <v>657</v>
      </c>
      <c r="E1850" s="2031">
        <v>24.406503554999997</v>
      </c>
      <c r="F1850" s="2032">
        <v>20.055166543000002</v>
      </c>
      <c r="G1850" s="2032">
        <v>17.541796277</v>
      </c>
      <c r="H1850" s="2034">
        <v>21.539670517999983</v>
      </c>
      <c r="I1850" s="2031">
        <v>44.701022620565816</v>
      </c>
      <c r="J1850" s="2032">
        <v>33.759607403687241</v>
      </c>
      <c r="K1850" s="2032">
        <v>26.429733866725368</v>
      </c>
      <c r="L1850" s="2034">
        <v>29.653748665629713</v>
      </c>
      <c r="M1850" s="14"/>
      <c r="N1850" s="883"/>
      <c r="O1850" s="13"/>
      <c r="P1850" s="13"/>
      <c r="Q1850" s="13"/>
      <c r="R1850" s="13"/>
      <c r="S1850" s="13"/>
      <c r="T1850" s="13"/>
      <c r="U1850" s="13"/>
      <c r="V1850" s="13"/>
      <c r="W1850" s="13"/>
      <c r="X1850" s="13"/>
      <c r="Y1850" s="13"/>
    </row>
    <row r="1851" spans="1:25" ht="11.25" customHeight="1" x14ac:dyDescent="0.2">
      <c r="A1851" s="13"/>
      <c r="B1851" s="46"/>
      <c r="C1851" s="1983"/>
      <c r="D1851" s="2039" t="s">
        <v>45</v>
      </c>
      <c r="E1851" s="2031">
        <v>69.269687927000007</v>
      </c>
      <c r="F1851" s="2032">
        <v>76.419892405999988</v>
      </c>
      <c r="G1851" s="2032">
        <v>83.831210842999965</v>
      </c>
      <c r="H1851" s="2034">
        <v>65.755583818000048</v>
      </c>
      <c r="I1851" s="2031">
        <v>97.270540018926212</v>
      </c>
      <c r="J1851" s="2032">
        <v>102.16611643811943</v>
      </c>
      <c r="K1851" s="2032">
        <v>104.93575965514268</v>
      </c>
      <c r="L1851" s="2034">
        <v>78.039134837266076</v>
      </c>
      <c r="M1851" s="14"/>
      <c r="N1851" s="883"/>
      <c r="O1851" s="13"/>
      <c r="P1851" s="13"/>
      <c r="Q1851" s="13"/>
      <c r="R1851" s="13"/>
      <c r="S1851" s="13"/>
      <c r="T1851" s="13"/>
      <c r="U1851" s="13"/>
      <c r="V1851" s="13"/>
      <c r="W1851" s="13"/>
      <c r="X1851" s="13"/>
      <c r="Y1851" s="13"/>
    </row>
    <row r="1852" spans="1:25" ht="11.25" customHeight="1" x14ac:dyDescent="0.2">
      <c r="A1852" s="13"/>
      <c r="B1852" s="46"/>
      <c r="C1852" s="1983"/>
      <c r="D1852" s="2039" t="s">
        <v>655</v>
      </c>
      <c r="E1852" s="2031">
        <v>92.411497981000025</v>
      </c>
      <c r="F1852" s="2032">
        <v>92.303591260000019</v>
      </c>
      <c r="G1852" s="2032">
        <v>89.372454819000012</v>
      </c>
      <c r="H1852" s="2034">
        <v>92.441892945999996</v>
      </c>
      <c r="I1852" s="2031">
        <v>107.11358768602008</v>
      </c>
      <c r="J1852" s="2032">
        <v>104.87499342852502</v>
      </c>
      <c r="K1852" s="2032">
        <v>100.15693266976285</v>
      </c>
      <c r="L1852" s="2034">
        <v>101.70591896303453</v>
      </c>
      <c r="M1852" s="14"/>
      <c r="N1852" s="883"/>
      <c r="O1852" s="13"/>
      <c r="P1852" s="13"/>
      <c r="Q1852" s="13"/>
      <c r="R1852" s="13"/>
      <c r="S1852" s="13"/>
      <c r="T1852" s="13"/>
      <c r="U1852" s="13"/>
      <c r="V1852" s="13"/>
      <c r="W1852" s="13"/>
      <c r="X1852" s="13"/>
      <c r="Y1852" s="13"/>
    </row>
    <row r="1853" spans="1:25" ht="11.25" customHeight="1" x14ac:dyDescent="0.2">
      <c r="A1853" s="13"/>
      <c r="B1853" s="46"/>
      <c r="C1853" s="1983"/>
      <c r="D1853" s="2039" t="s">
        <v>47</v>
      </c>
      <c r="E1853" s="2031">
        <v>74.053082312000001</v>
      </c>
      <c r="F1853" s="2032">
        <v>77.417458841999988</v>
      </c>
      <c r="G1853" s="2032">
        <v>72.834374388000001</v>
      </c>
      <c r="H1853" s="2034">
        <v>78.564030496999976</v>
      </c>
      <c r="I1853" s="2031">
        <v>62.623506458345837</v>
      </c>
      <c r="J1853" s="2032">
        <v>63.477860358554267</v>
      </c>
      <c r="K1853" s="2032">
        <v>56.898910027508343</v>
      </c>
      <c r="L1853" s="2034">
        <v>59.370123689598877</v>
      </c>
      <c r="M1853" s="14"/>
      <c r="N1853" s="883"/>
      <c r="O1853" s="13"/>
      <c r="P1853" s="13"/>
      <c r="Q1853" s="13"/>
      <c r="R1853" s="13"/>
      <c r="S1853" s="13"/>
      <c r="T1853" s="13"/>
      <c r="U1853" s="13"/>
      <c r="V1853" s="13"/>
      <c r="W1853" s="13"/>
      <c r="X1853" s="13"/>
      <c r="Y1853" s="13"/>
    </row>
    <row r="1854" spans="1:25" ht="11.25" customHeight="1" x14ac:dyDescent="0.2">
      <c r="A1854" s="13"/>
      <c r="B1854" s="46"/>
      <c r="C1854" s="1983"/>
      <c r="D1854" s="2039" t="s">
        <v>48</v>
      </c>
      <c r="E1854" s="2031">
        <v>24.317634032000001</v>
      </c>
      <c r="F1854" s="2032">
        <v>12.486530629999999</v>
      </c>
      <c r="G1854" s="2032">
        <v>14.534623561000002</v>
      </c>
      <c r="H1854" s="2034">
        <v>15.743711471999998</v>
      </c>
      <c r="I1854" s="2031"/>
      <c r="J1854" s="2032"/>
      <c r="K1854" s="2032"/>
      <c r="L1854" s="2034"/>
      <c r="M1854" s="14"/>
      <c r="N1854" s="883"/>
      <c r="O1854" s="13"/>
      <c r="P1854" s="13"/>
      <c r="Q1854" s="13"/>
      <c r="R1854" s="13"/>
      <c r="S1854" s="13"/>
      <c r="T1854" s="13"/>
      <c r="U1854" s="13"/>
      <c r="V1854" s="13"/>
      <c r="W1854" s="13"/>
      <c r="X1854" s="13"/>
      <c r="Y1854" s="13"/>
    </row>
    <row r="1855" spans="1:25" ht="11.25" customHeight="1" x14ac:dyDescent="0.2">
      <c r="A1855" s="13"/>
      <c r="B1855" s="46"/>
      <c r="C1855" s="1983"/>
      <c r="D1855" s="2039" t="s">
        <v>49</v>
      </c>
      <c r="E1855" s="2031">
        <v>89.38246906900001</v>
      </c>
      <c r="F1855" s="2032">
        <v>86.616084987999969</v>
      </c>
      <c r="G1855" s="2032">
        <v>87.95687108300001</v>
      </c>
      <c r="H1855" s="2034">
        <v>86.454231852000021</v>
      </c>
      <c r="I1855" s="2031">
        <v>53.320952016376204</v>
      </c>
      <c r="J1855" s="2032">
        <v>49.585258548834567</v>
      </c>
      <c r="K1855" s="2032">
        <v>47.94519569051333</v>
      </c>
      <c r="L1855" s="2034">
        <v>45.123512772591148</v>
      </c>
      <c r="M1855" s="14"/>
      <c r="N1855" s="883"/>
      <c r="O1855" s="13"/>
      <c r="P1855" s="13"/>
      <c r="Q1855" s="13"/>
      <c r="R1855" s="13"/>
      <c r="S1855" s="13"/>
      <c r="T1855" s="13"/>
      <c r="U1855" s="13"/>
      <c r="V1855" s="13"/>
      <c r="W1855" s="13"/>
      <c r="X1855" s="13"/>
      <c r="Y1855" s="13"/>
    </row>
    <row r="1856" spans="1:25" ht="11.25" customHeight="1" x14ac:dyDescent="0.2">
      <c r="A1856" s="13"/>
      <c r="B1856" s="46"/>
      <c r="C1856" s="1983"/>
      <c r="D1856" s="2039" t="s">
        <v>55</v>
      </c>
      <c r="E1856" s="2031">
        <v>683.73144842800002</v>
      </c>
      <c r="F1856" s="2032">
        <v>707.87204887200005</v>
      </c>
      <c r="G1856" s="2032">
        <v>697.49639914400007</v>
      </c>
      <c r="H1856" s="2034">
        <v>653.999050614</v>
      </c>
      <c r="I1856" s="2031">
        <v>100.03673747550505</v>
      </c>
      <c r="J1856" s="2032">
        <v>104.00771613332472</v>
      </c>
      <c r="K1856" s="2032">
        <v>108.54177767264345</v>
      </c>
      <c r="L1856" s="2034">
        <v>106.71129532281266</v>
      </c>
      <c r="M1856" s="14"/>
      <c r="N1856" s="883"/>
      <c r="O1856" s="13"/>
      <c r="P1856" s="13"/>
      <c r="Q1856" s="13"/>
      <c r="R1856" s="13"/>
      <c r="S1856" s="13"/>
      <c r="T1856" s="13"/>
      <c r="U1856" s="13"/>
      <c r="V1856" s="13"/>
      <c r="W1856" s="13"/>
      <c r="X1856" s="13"/>
      <c r="Y1856" s="13"/>
    </row>
    <row r="1857" spans="1:25" ht="11.25" customHeight="1" x14ac:dyDescent="0.2">
      <c r="A1857" s="13"/>
      <c r="B1857" s="46"/>
      <c r="C1857" s="1983"/>
      <c r="D1857" s="2039" t="s">
        <v>50</v>
      </c>
      <c r="E1857" s="2031">
        <v>105.48256710600002</v>
      </c>
      <c r="F1857" s="2032">
        <v>119.92423136500001</v>
      </c>
      <c r="G1857" s="2032">
        <v>115.87276266199999</v>
      </c>
      <c r="H1857" s="2034">
        <v>117.12575263199999</v>
      </c>
      <c r="I1857" s="2031">
        <v>57.078857168181621</v>
      </c>
      <c r="J1857" s="2032">
        <v>62.913969947048578</v>
      </c>
      <c r="K1857" s="2032">
        <v>59.029533019873455</v>
      </c>
      <c r="L1857" s="2034">
        <v>58.355637938987265</v>
      </c>
      <c r="M1857" s="14"/>
      <c r="N1857" s="883"/>
      <c r="O1857" s="13"/>
      <c r="P1857" s="13"/>
      <c r="Q1857" s="13"/>
      <c r="R1857" s="13"/>
      <c r="S1857" s="13"/>
      <c r="T1857" s="13"/>
      <c r="U1857" s="13"/>
      <c r="V1857" s="13"/>
      <c r="W1857" s="13"/>
      <c r="X1857" s="13"/>
      <c r="Y1857" s="13"/>
    </row>
    <row r="1858" spans="1:25" ht="11.25" customHeight="1" x14ac:dyDescent="0.2">
      <c r="A1858" s="13"/>
      <c r="B1858" s="46"/>
      <c r="C1858" s="1983"/>
      <c r="D1858" s="2039" t="s">
        <v>653</v>
      </c>
      <c r="E1858" s="2031">
        <v>11.750675791999996</v>
      </c>
      <c r="F1858" s="2032">
        <v>12.128488471999999</v>
      </c>
      <c r="G1858" s="2032">
        <v>12.646916324000001</v>
      </c>
      <c r="H1858" s="2034">
        <v>13.746663986999998</v>
      </c>
      <c r="I1858" s="2031">
        <v>199.53601276957031</v>
      </c>
      <c r="J1858" s="2032">
        <v>148.5990190017263</v>
      </c>
      <c r="K1858" s="2032">
        <v>107.01627910558271</v>
      </c>
      <c r="L1858" s="2034">
        <v>87.945188131619659</v>
      </c>
      <c r="M1858" s="14"/>
      <c r="N1858" s="883"/>
      <c r="O1858" s="13"/>
      <c r="P1858" s="13"/>
      <c r="Q1858" s="13"/>
      <c r="R1858" s="13"/>
      <c r="S1858" s="13"/>
      <c r="T1858" s="13"/>
      <c r="U1858" s="13"/>
      <c r="V1858" s="13"/>
      <c r="W1858" s="13"/>
      <c r="X1858" s="13"/>
      <c r="Y1858" s="13"/>
    </row>
    <row r="1859" spans="1:25" ht="11.25" customHeight="1" thickBot="1" x14ac:dyDescent="0.25">
      <c r="A1859" s="13"/>
      <c r="B1859" s="46"/>
      <c r="C1859" s="1983"/>
      <c r="D1859" s="2044" t="s">
        <v>648</v>
      </c>
      <c r="E1859" s="2045">
        <v>92.10668910699998</v>
      </c>
      <c r="F1859" s="2046">
        <v>89.56896163399999</v>
      </c>
      <c r="G1859" s="2046">
        <v>81.31443406999999</v>
      </c>
      <c r="H1859" s="2047">
        <v>78.816625101000014</v>
      </c>
      <c r="I1859" s="2045">
        <v>64.924524277012878</v>
      </c>
      <c r="J1859" s="2046">
        <v>60.94933354155831</v>
      </c>
      <c r="K1859" s="2046">
        <v>53.411768399337696</v>
      </c>
      <c r="L1859" s="2047">
        <v>51.024930035008481</v>
      </c>
      <c r="M1859" s="14"/>
      <c r="N1859" s="883"/>
      <c r="O1859" s="13"/>
      <c r="P1859" s="13"/>
      <c r="Q1859" s="13"/>
      <c r="R1859" s="13"/>
      <c r="S1859" s="13"/>
      <c r="T1859" s="13"/>
      <c r="U1859" s="13"/>
      <c r="V1859" s="13"/>
      <c r="W1859" s="13"/>
      <c r="X1859" s="13"/>
      <c r="Y1859" s="13"/>
    </row>
    <row r="1860" spans="1:25" ht="16" thickBot="1" x14ac:dyDescent="0.25">
      <c r="A1860" s="13"/>
      <c r="B1860" s="1971"/>
      <c r="C1860" s="2902" t="s">
        <v>649</v>
      </c>
      <c r="D1860" s="2934"/>
      <c r="E1860" s="2048">
        <f>SUM(E1838:E1859)</f>
        <v>1961.9626513830001</v>
      </c>
      <c r="F1860" s="2048">
        <f>SUM(F1838:F1859)</f>
        <v>2006.7897185100001</v>
      </c>
      <c r="G1860" s="2048">
        <f>SUM(G1838:G1859)</f>
        <v>1974.2435251119998</v>
      </c>
      <c r="H1860" s="2048">
        <f>SUM(H1838:H1859)</f>
        <v>1961.9566859925999</v>
      </c>
      <c r="I1860" s="2048">
        <v>81.293448446683286</v>
      </c>
      <c r="J1860" s="2049">
        <v>80.35339235077592</v>
      </c>
      <c r="K1860" s="2049">
        <v>77.811602144309944</v>
      </c>
      <c r="L1860" s="1998">
        <v>76.166122469354079</v>
      </c>
      <c r="M1860" s="14"/>
      <c r="N1860" s="883"/>
      <c r="O1860" s="13"/>
      <c r="P1860" s="13"/>
      <c r="Q1860" s="13"/>
      <c r="R1860" s="13"/>
      <c r="S1860" s="13"/>
      <c r="T1860" s="13"/>
      <c r="U1860" s="13"/>
      <c r="V1860" s="13"/>
      <c r="W1860" s="13"/>
      <c r="X1860" s="13"/>
      <c r="Y1860" s="13"/>
    </row>
    <row r="1861" spans="1:25" x14ac:dyDescent="0.2">
      <c r="A1861" s="13"/>
      <c r="B1861" s="46"/>
      <c r="C1861" s="543"/>
      <c r="D1861" s="543"/>
      <c r="E1861" s="543"/>
      <c r="F1861" s="543"/>
      <c r="G1861" s="543"/>
      <c r="H1861" s="543"/>
      <c r="I1861" s="543"/>
      <c r="J1861" s="543"/>
      <c r="K1861" s="543"/>
      <c r="L1861" s="543"/>
      <c r="M1861" s="14"/>
      <c r="N1861" s="883"/>
      <c r="O1861" s="13"/>
      <c r="P1861" s="13"/>
      <c r="Q1861" s="13"/>
      <c r="R1861" s="13"/>
      <c r="S1861" s="13"/>
      <c r="T1861" s="13"/>
      <c r="U1861" s="13"/>
      <c r="V1861" s="13"/>
      <c r="W1861" s="13"/>
      <c r="X1861" s="13"/>
      <c r="Y1861" s="13"/>
    </row>
    <row r="1862" spans="1:25" x14ac:dyDescent="0.2">
      <c r="A1862" s="13"/>
      <c r="B1862" s="46"/>
      <c r="C1862" s="543"/>
      <c r="D1862" s="543"/>
      <c r="E1862" s="543"/>
      <c r="F1862" s="543"/>
      <c r="G1862" s="543"/>
      <c r="H1862" s="543"/>
      <c r="I1862" s="543"/>
      <c r="J1862" s="543"/>
      <c r="K1862" s="543"/>
      <c r="L1862" s="543"/>
      <c r="M1862" s="14"/>
      <c r="N1862" s="883"/>
      <c r="O1862" s="13"/>
      <c r="P1862" s="13"/>
      <c r="Q1862" s="13"/>
      <c r="R1862" s="13"/>
      <c r="S1862" s="13"/>
      <c r="T1862" s="13"/>
      <c r="U1862" s="13"/>
      <c r="V1862" s="13"/>
      <c r="W1862" s="13"/>
      <c r="X1862" s="13"/>
      <c r="Y1862" s="13"/>
    </row>
    <row r="1863" spans="1:25" ht="16" thickBot="1" x14ac:dyDescent="0.25">
      <c r="A1863" s="13"/>
      <c r="B1863" s="1870"/>
      <c r="C1863" s="1890"/>
      <c r="D1863" s="1890"/>
      <c r="E1863" s="1890"/>
      <c r="F1863" s="1890"/>
      <c r="G1863" s="1890"/>
      <c r="H1863" s="1890"/>
      <c r="I1863" s="1890"/>
      <c r="J1863" s="1890"/>
      <c r="K1863" s="1890"/>
      <c r="L1863" s="1890"/>
      <c r="M1863" s="1890"/>
      <c r="N1863" s="889"/>
      <c r="O1863" s="13"/>
      <c r="P1863" s="13"/>
      <c r="Q1863" s="13"/>
      <c r="R1863" s="13"/>
      <c r="S1863" s="13"/>
      <c r="T1863" s="13"/>
      <c r="U1863" s="13"/>
      <c r="V1863" s="13"/>
      <c r="W1863" s="13"/>
      <c r="X1863" s="13"/>
      <c r="Y1863" s="13"/>
    </row>
    <row r="1864" spans="1:25" x14ac:dyDescent="0.2">
      <c r="A1864" s="13"/>
      <c r="B1864" s="2050"/>
      <c r="C1864" s="2051"/>
      <c r="D1864" s="871"/>
      <c r="E1864" s="871"/>
      <c r="F1864" s="871"/>
      <c r="G1864" s="871"/>
      <c r="H1864" s="871"/>
      <c r="I1864" s="871"/>
      <c r="J1864" s="871"/>
      <c r="K1864" s="871"/>
      <c r="L1864" s="871"/>
      <c r="M1864" s="871"/>
      <c r="N1864" s="882"/>
      <c r="O1864" s="13"/>
      <c r="P1864" s="13"/>
      <c r="Q1864" s="13"/>
      <c r="R1864" s="13"/>
      <c r="S1864" s="19"/>
      <c r="T1864" s="19"/>
      <c r="U1864" s="19"/>
      <c r="V1864" s="19"/>
      <c r="W1864" s="19"/>
      <c r="X1864" s="19"/>
      <c r="Y1864" s="13"/>
    </row>
    <row r="1865" spans="1:25" s="19" customFormat="1" x14ac:dyDescent="0.2">
      <c r="B1865" s="1883"/>
      <c r="C1865" s="587"/>
      <c r="D1865" s="587"/>
      <c r="E1865" s="587"/>
      <c r="F1865" s="587"/>
      <c r="G1865" s="587"/>
      <c r="H1865" s="587"/>
      <c r="I1865" s="587"/>
      <c r="J1865" s="587"/>
      <c r="K1865" s="587"/>
      <c r="L1865" s="587"/>
      <c r="M1865" s="587"/>
      <c r="N1865" s="884"/>
    </row>
    <row r="1866" spans="1:25" s="19" customFormat="1" ht="16" thickBot="1" x14ac:dyDescent="0.25">
      <c r="B1866" s="1883"/>
      <c r="C1866" s="587"/>
      <c r="D1866" s="587"/>
      <c r="E1866" s="587"/>
      <c r="F1866" s="587"/>
      <c r="G1866" s="587"/>
      <c r="H1866" s="587"/>
      <c r="I1866" s="587"/>
      <c r="J1866" s="587"/>
      <c r="K1866" s="587"/>
      <c r="L1866" s="587"/>
      <c r="M1866" s="587"/>
      <c r="N1866" s="884"/>
    </row>
    <row r="1867" spans="1:25" s="19" customFormat="1" ht="30" customHeight="1" thickBot="1" x14ac:dyDescent="0.25">
      <c r="B1867" s="1883"/>
      <c r="C1867" s="2935"/>
      <c r="D1867" s="2937" t="s">
        <v>31</v>
      </c>
      <c r="E1867" s="2899" t="s">
        <v>650</v>
      </c>
      <c r="F1867" s="2899"/>
      <c r="G1867" s="2899"/>
      <c r="H1867" s="2900"/>
      <c r="I1867" s="2923" t="s">
        <v>651</v>
      </c>
      <c r="J1867" s="2924"/>
      <c r="K1867" s="2924"/>
      <c r="L1867" s="2925"/>
      <c r="M1867" s="587"/>
      <c r="N1867" s="884"/>
    </row>
    <row r="1868" spans="1:25" s="19" customFormat="1" ht="16" thickBot="1" x14ac:dyDescent="0.25">
      <c r="B1868" s="1883"/>
      <c r="C1868" s="2936"/>
      <c r="D1868" s="2938"/>
      <c r="E1868" s="1972" t="s">
        <v>2027</v>
      </c>
      <c r="F1868" s="1973" t="s">
        <v>2627</v>
      </c>
      <c r="G1868" s="1974" t="s">
        <v>3119</v>
      </c>
      <c r="H1868" s="1975" t="s">
        <v>3565</v>
      </c>
      <c r="I1868" s="1972" t="s">
        <v>2027</v>
      </c>
      <c r="J1868" s="1973" t="s">
        <v>2627</v>
      </c>
      <c r="K1868" s="1974" t="s">
        <v>3119</v>
      </c>
      <c r="L1868" s="1975" t="s">
        <v>3565</v>
      </c>
      <c r="M1868" s="587"/>
      <c r="N1868" s="884"/>
      <c r="S1868" s="13"/>
      <c r="T1868" s="13"/>
      <c r="U1868" s="13"/>
      <c r="V1868" s="13"/>
      <c r="W1868" s="13"/>
      <c r="X1868" s="13"/>
    </row>
    <row r="1869" spans="1:25" x14ac:dyDescent="0.2">
      <c r="A1869" s="13"/>
      <c r="B1869" s="1868"/>
      <c r="C1869" s="2052" t="s">
        <v>75</v>
      </c>
      <c r="D1869" s="2053" t="s">
        <v>33</v>
      </c>
      <c r="E1869" s="2054">
        <v>88.434630299609978</v>
      </c>
      <c r="F1869" s="2055">
        <v>98.720260699999997</v>
      </c>
      <c r="G1869" s="2056">
        <v>105.19178770000001</v>
      </c>
      <c r="H1869" s="2057">
        <v>103.0933122</v>
      </c>
      <c r="I1869" s="2058">
        <v>54.296844209285041</v>
      </c>
      <c r="J1869" s="2059">
        <v>59.935620801345394</v>
      </c>
      <c r="K1869" s="2059">
        <v>61.96431960840205</v>
      </c>
      <c r="L1869" s="2060">
        <v>58.847804653256773</v>
      </c>
      <c r="M1869" s="543"/>
      <c r="N1869" s="883"/>
      <c r="O1869" s="13"/>
      <c r="P1869" s="13"/>
      <c r="Q1869" s="13"/>
      <c r="R1869" s="13"/>
      <c r="S1869" s="13"/>
      <c r="T1869" s="13"/>
      <c r="U1869" s="13"/>
      <c r="V1869" s="13"/>
      <c r="W1869" s="13"/>
      <c r="X1869" s="13"/>
      <c r="Y1869" s="13"/>
    </row>
    <row r="1870" spans="1:25" x14ac:dyDescent="0.2">
      <c r="A1870" s="13"/>
      <c r="B1870" s="1868"/>
      <c r="C1870" s="2939"/>
      <c r="D1870" s="2061" t="s">
        <v>35</v>
      </c>
      <c r="E1870" s="2062">
        <v>117.59977282409997</v>
      </c>
      <c r="F1870" s="2063">
        <v>127.80312189999999</v>
      </c>
      <c r="G1870" s="2064">
        <v>123.151214</v>
      </c>
      <c r="H1870" s="2065">
        <v>120.4657395</v>
      </c>
      <c r="I1870" s="2066">
        <v>58.9655116895592</v>
      </c>
      <c r="J1870" s="2067">
        <v>59.961354912419267</v>
      </c>
      <c r="K1870" s="2067">
        <v>54.735015026202433</v>
      </c>
      <c r="L1870" s="2068">
        <v>50.669106331410127</v>
      </c>
      <c r="M1870" s="543"/>
      <c r="N1870" s="883"/>
      <c r="O1870" s="13"/>
      <c r="P1870" s="13"/>
      <c r="Q1870" s="13"/>
      <c r="R1870" s="13"/>
      <c r="S1870" s="13"/>
      <c r="T1870" s="13"/>
      <c r="U1870" s="13"/>
      <c r="V1870" s="13"/>
      <c r="W1870" s="13"/>
      <c r="X1870" s="13"/>
      <c r="Y1870" s="13"/>
    </row>
    <row r="1871" spans="1:25" x14ac:dyDescent="0.2">
      <c r="A1871" s="13"/>
      <c r="B1871" s="1868"/>
      <c r="C1871" s="2940"/>
      <c r="D1871" s="2061" t="s">
        <v>37</v>
      </c>
      <c r="E1871" s="2062">
        <v>105.2886462254899</v>
      </c>
      <c r="F1871" s="2063">
        <v>117.28893069999999</v>
      </c>
      <c r="G1871" s="2064">
        <v>122.0445388</v>
      </c>
      <c r="H1871" s="2065">
        <v>119.8364673</v>
      </c>
      <c r="I1871" s="2066">
        <v>49.71064915298173</v>
      </c>
      <c r="J1871" s="2067">
        <v>51.883623251037825</v>
      </c>
      <c r="K1871" s="2067">
        <v>54.991689620134608</v>
      </c>
      <c r="L1871" s="2068">
        <v>52.515968695107539</v>
      </c>
      <c r="M1871" s="543"/>
      <c r="N1871" s="883"/>
      <c r="O1871" s="13"/>
      <c r="P1871" s="13"/>
      <c r="Q1871" s="13"/>
      <c r="R1871" s="13"/>
      <c r="S1871" s="13"/>
      <c r="T1871" s="13"/>
      <c r="U1871" s="13"/>
      <c r="V1871" s="13"/>
      <c r="W1871" s="13"/>
      <c r="X1871" s="13"/>
      <c r="Y1871" s="13"/>
    </row>
    <row r="1872" spans="1:25" x14ac:dyDescent="0.2">
      <c r="A1872" s="13"/>
      <c r="B1872" s="1868"/>
      <c r="C1872" s="2940"/>
      <c r="D1872" s="2061" t="s">
        <v>41</v>
      </c>
      <c r="E1872" s="2062"/>
      <c r="F1872" s="2063"/>
      <c r="G1872" s="2064"/>
      <c r="H1872" s="2065"/>
      <c r="I1872" s="2066"/>
      <c r="J1872" s="2067"/>
      <c r="K1872" s="2067"/>
      <c r="L1872" s="2068"/>
      <c r="M1872" s="543"/>
      <c r="N1872" s="883"/>
      <c r="O1872" s="13"/>
      <c r="P1872" s="13"/>
      <c r="Q1872" s="13"/>
      <c r="R1872" s="13"/>
      <c r="S1872" s="13"/>
      <c r="T1872" s="13"/>
      <c r="U1872" s="13"/>
      <c r="V1872" s="13"/>
      <c r="W1872" s="13"/>
      <c r="X1872" s="13"/>
      <c r="Y1872" s="13"/>
    </row>
    <row r="1873" spans="1:25" x14ac:dyDescent="0.2">
      <c r="A1873" s="13"/>
      <c r="B1873" s="1868"/>
      <c r="C1873" s="2940"/>
      <c r="D1873" s="2061" t="s">
        <v>42</v>
      </c>
      <c r="E1873" s="2062"/>
      <c r="F1873" s="2063"/>
      <c r="G1873" s="2069"/>
      <c r="H1873" s="2065"/>
      <c r="I1873" s="2066"/>
      <c r="J1873" s="2067"/>
      <c r="K1873" s="2067"/>
      <c r="L1873" s="2068"/>
      <c r="M1873" s="543"/>
      <c r="N1873" s="883"/>
      <c r="O1873" s="13"/>
      <c r="P1873" s="13"/>
      <c r="Q1873" s="13"/>
      <c r="R1873" s="13"/>
      <c r="S1873" s="13"/>
      <c r="T1873" s="13"/>
      <c r="U1873" s="13"/>
      <c r="V1873" s="13"/>
      <c r="W1873" s="13"/>
      <c r="X1873" s="13"/>
      <c r="Y1873" s="13"/>
    </row>
    <row r="1874" spans="1:25" x14ac:dyDescent="0.2">
      <c r="A1874" s="13"/>
      <c r="B1874" s="1868"/>
      <c r="C1874" s="2940"/>
      <c r="D1874" s="2061" t="s">
        <v>43</v>
      </c>
      <c r="E1874" s="2062"/>
      <c r="F1874" s="2063"/>
      <c r="G1874" s="2064"/>
      <c r="H1874" s="2065"/>
      <c r="I1874" s="2066"/>
      <c r="J1874" s="2067"/>
      <c r="K1874" s="2067"/>
      <c r="L1874" s="2068"/>
      <c r="M1874" s="543"/>
      <c r="N1874" s="883"/>
      <c r="O1874" s="13"/>
      <c r="P1874" s="13"/>
      <c r="Q1874" s="13"/>
      <c r="R1874" s="13"/>
      <c r="S1874" s="13"/>
      <c r="T1874" s="13"/>
      <c r="U1874" s="13"/>
      <c r="V1874" s="13"/>
      <c r="W1874" s="13"/>
      <c r="X1874" s="13"/>
      <c r="Y1874" s="13"/>
    </row>
    <row r="1875" spans="1:25" x14ac:dyDescent="0.2">
      <c r="A1875" s="13"/>
      <c r="B1875" s="1868"/>
      <c r="C1875" s="2940"/>
      <c r="D1875" s="2061" t="s">
        <v>44</v>
      </c>
      <c r="E1875" s="2062">
        <v>129.29875431204999</v>
      </c>
      <c r="F1875" s="2063">
        <v>131.46024919999999</v>
      </c>
      <c r="G1875" s="2064">
        <v>134.22125130000001</v>
      </c>
      <c r="H1875" s="2065">
        <v>136.1804118</v>
      </c>
      <c r="I1875" s="2066">
        <v>59.074693296154749</v>
      </c>
      <c r="J1875" s="2067">
        <v>58.831115837222669</v>
      </c>
      <c r="K1875" s="2067">
        <v>58.579487000882615</v>
      </c>
      <c r="L1875" s="2068">
        <v>57.970094111511173</v>
      </c>
      <c r="M1875" s="543"/>
      <c r="N1875" s="883"/>
      <c r="O1875" s="13"/>
      <c r="P1875" s="13"/>
      <c r="Q1875" s="13"/>
      <c r="R1875" s="13"/>
      <c r="S1875" s="13"/>
      <c r="T1875" s="13"/>
      <c r="U1875" s="13"/>
      <c r="V1875" s="13"/>
      <c r="W1875" s="13"/>
      <c r="X1875" s="13"/>
      <c r="Y1875" s="13"/>
    </row>
    <row r="1876" spans="1:25" x14ac:dyDescent="0.2">
      <c r="A1876" s="13"/>
      <c r="B1876" s="1868"/>
      <c r="C1876" s="2940"/>
      <c r="D1876" s="2061" t="s">
        <v>45</v>
      </c>
      <c r="E1876" s="2062"/>
      <c r="F1876" s="2063"/>
      <c r="G1876" s="2064"/>
      <c r="H1876" s="2065"/>
      <c r="I1876" s="2066"/>
      <c r="J1876" s="2067"/>
      <c r="K1876" s="2067"/>
      <c r="L1876" s="2068"/>
      <c r="M1876" s="543"/>
      <c r="N1876" s="883"/>
      <c r="O1876" s="13"/>
      <c r="P1876" s="13"/>
      <c r="Q1876" s="13"/>
      <c r="R1876" s="13"/>
      <c r="S1876" s="13"/>
      <c r="T1876" s="13"/>
      <c r="U1876" s="13"/>
      <c r="V1876" s="13"/>
      <c r="W1876" s="13"/>
      <c r="X1876" s="13"/>
      <c r="Y1876" s="13"/>
    </row>
    <row r="1877" spans="1:25" x14ac:dyDescent="0.2">
      <c r="A1877" s="13"/>
      <c r="B1877" s="1868"/>
      <c r="C1877" s="2940"/>
      <c r="D1877" s="2061" t="s">
        <v>47</v>
      </c>
      <c r="E1877" s="2062"/>
      <c r="F1877" s="2063"/>
      <c r="G1877" s="2064"/>
      <c r="H1877" s="2065"/>
      <c r="I1877" s="2066"/>
      <c r="J1877" s="2067"/>
      <c r="K1877" s="2067"/>
      <c r="L1877" s="2068"/>
      <c r="M1877" s="543"/>
      <c r="N1877" s="883"/>
      <c r="O1877" s="13"/>
      <c r="P1877" s="13"/>
      <c r="Q1877" s="13"/>
      <c r="R1877" s="13"/>
      <c r="S1877" s="13"/>
      <c r="T1877" s="13"/>
      <c r="U1877" s="13"/>
      <c r="V1877" s="13"/>
      <c r="W1877" s="13"/>
      <c r="X1877" s="13"/>
      <c r="Y1877" s="13"/>
    </row>
    <row r="1878" spans="1:25" x14ac:dyDescent="0.2">
      <c r="A1878" s="13"/>
      <c r="B1878" s="1868"/>
      <c r="C1878" s="2940"/>
      <c r="D1878" s="2061" t="s">
        <v>55</v>
      </c>
      <c r="E1878" s="2062"/>
      <c r="F1878" s="2063"/>
      <c r="G1878" s="2064"/>
      <c r="H1878" s="2065"/>
      <c r="I1878" s="2066"/>
      <c r="J1878" s="2067"/>
      <c r="K1878" s="2067"/>
      <c r="L1878" s="2068"/>
      <c r="M1878" s="543"/>
      <c r="N1878" s="883"/>
      <c r="O1878" s="13"/>
      <c r="P1878" s="13"/>
      <c r="Q1878" s="13"/>
      <c r="R1878" s="13"/>
      <c r="S1878" s="13"/>
      <c r="T1878" s="13"/>
      <c r="U1878" s="13"/>
      <c r="V1878" s="13"/>
      <c r="W1878" s="13"/>
      <c r="X1878" s="13"/>
      <c r="Y1878" s="13"/>
    </row>
    <row r="1879" spans="1:25" x14ac:dyDescent="0.2">
      <c r="A1879" s="13"/>
      <c r="B1879" s="1868"/>
      <c r="C1879" s="2940"/>
      <c r="D1879" s="2061" t="s">
        <v>50</v>
      </c>
      <c r="E1879" s="2062">
        <v>188.13474561407995</v>
      </c>
      <c r="F1879" s="2063">
        <v>207.97077640000001</v>
      </c>
      <c r="G1879" s="2064">
        <v>200.8420203</v>
      </c>
      <c r="H1879" s="2065">
        <v>206.35035120000001</v>
      </c>
      <c r="I1879" s="2066">
        <v>60.118035704821835</v>
      </c>
      <c r="J1879" s="2067">
        <v>62.21492143200463</v>
      </c>
      <c r="K1879" s="2067">
        <v>58.495781801628077</v>
      </c>
      <c r="L1879" s="2068">
        <v>58.940112677251172</v>
      </c>
      <c r="M1879" s="543"/>
      <c r="N1879" s="883"/>
      <c r="O1879" s="13"/>
      <c r="P1879" s="13"/>
      <c r="Q1879" s="13"/>
      <c r="R1879" s="13"/>
      <c r="S1879" s="13"/>
      <c r="T1879" s="13"/>
      <c r="U1879" s="13"/>
      <c r="V1879" s="13"/>
      <c r="W1879" s="13"/>
      <c r="X1879" s="13"/>
      <c r="Y1879" s="13"/>
    </row>
    <row r="1880" spans="1:25" x14ac:dyDescent="0.2">
      <c r="A1880" s="13"/>
      <c r="B1880" s="1868"/>
      <c r="C1880" s="2940"/>
      <c r="D1880" s="2061" t="s">
        <v>653</v>
      </c>
      <c r="E1880" s="2062">
        <v>135.12338543129997</v>
      </c>
      <c r="F1880" s="2063">
        <v>146.17418889999999</v>
      </c>
      <c r="G1880" s="2064">
        <v>143.43019570000001</v>
      </c>
      <c r="H1880" s="2065">
        <v>144.1272329</v>
      </c>
      <c r="I1880" s="2066">
        <v>58.042437026822292</v>
      </c>
      <c r="J1880" s="2067">
        <v>59.764759979323955</v>
      </c>
      <c r="K1880" s="2067">
        <v>57.470417060039779</v>
      </c>
      <c r="L1880" s="2068">
        <v>57.383843671352871</v>
      </c>
      <c r="M1880" s="543"/>
      <c r="N1880" s="883"/>
      <c r="O1880" s="13"/>
      <c r="P1880" s="13"/>
      <c r="Q1880" s="13"/>
      <c r="R1880" s="13"/>
      <c r="S1880" s="13"/>
      <c r="T1880" s="13"/>
      <c r="U1880" s="13"/>
      <c r="V1880" s="13"/>
      <c r="W1880" s="13"/>
      <c r="X1880" s="13"/>
      <c r="Y1880" s="13"/>
    </row>
    <row r="1881" spans="1:25" ht="16" thickBot="1" x14ac:dyDescent="0.25">
      <c r="A1881" s="13"/>
      <c r="B1881" s="1868"/>
      <c r="C1881" s="2940"/>
      <c r="D1881" s="2070" t="s">
        <v>101</v>
      </c>
      <c r="E1881" s="2071"/>
      <c r="F1881" s="2072"/>
      <c r="G1881" s="2073"/>
      <c r="H1881" s="2074"/>
      <c r="I1881" s="2071"/>
      <c r="J1881" s="2073"/>
      <c r="K1881" s="2073"/>
      <c r="L1881" s="2074"/>
      <c r="M1881" s="543"/>
      <c r="N1881" s="883"/>
      <c r="O1881" s="13"/>
      <c r="P1881" s="13"/>
      <c r="Q1881" s="13"/>
      <c r="R1881" s="13"/>
      <c r="S1881" s="13"/>
      <c r="T1881" s="13"/>
      <c r="U1881" s="13"/>
      <c r="V1881" s="13"/>
      <c r="W1881" s="13"/>
      <c r="X1881" s="13"/>
      <c r="Y1881" s="13"/>
    </row>
    <row r="1882" spans="1:25" ht="16" thickBot="1" x14ac:dyDescent="0.25">
      <c r="A1882" s="13"/>
      <c r="B1882" s="1868"/>
      <c r="C1882" s="2941" t="s">
        <v>649</v>
      </c>
      <c r="D1882" s="2942"/>
      <c r="E1882" s="2075">
        <f>SUM(E1869:E1881)</f>
        <v>763.8799347066298</v>
      </c>
      <c r="F1882" s="2075">
        <f>SUM(F1869:F1881)</f>
        <v>829.4175277999999</v>
      </c>
      <c r="G1882" s="2075">
        <f>SUM(G1869:G1881)</f>
        <v>828.88100780000002</v>
      </c>
      <c r="H1882" s="2075">
        <f>SUM(H1869:H1881)</f>
        <v>830.05351489999998</v>
      </c>
      <c r="I1882" s="2075">
        <v>57.239610330021222</v>
      </c>
      <c r="J1882" s="2075">
        <v>59.15455641745897</v>
      </c>
      <c r="K1882" s="2075">
        <v>57.782673890382398</v>
      </c>
      <c r="L1882" s="2075">
        <v>56.35253284161152</v>
      </c>
      <c r="M1882" s="543"/>
      <c r="N1882" s="883"/>
      <c r="O1882" s="13"/>
      <c r="P1882" s="13"/>
      <c r="Q1882" s="13"/>
      <c r="R1882" s="13"/>
      <c r="S1882" s="13"/>
      <c r="T1882" s="13"/>
      <c r="U1882" s="13"/>
      <c r="V1882" s="13"/>
      <c r="W1882" s="13"/>
      <c r="X1882" s="13"/>
      <c r="Y1882" s="13"/>
    </row>
    <row r="1883" spans="1:25" x14ac:dyDescent="0.2">
      <c r="A1883" s="13"/>
      <c r="B1883" s="1868"/>
      <c r="C1883" s="13"/>
      <c r="D1883" s="13"/>
      <c r="E1883" s="13"/>
      <c r="F1883" s="13"/>
      <c r="G1883" s="13"/>
      <c r="H1883" s="13"/>
      <c r="I1883" s="13"/>
      <c r="J1883" s="13"/>
      <c r="K1883" s="543"/>
      <c r="L1883" s="543"/>
      <c r="M1883" s="543"/>
      <c r="N1883" s="883"/>
      <c r="O1883" s="13"/>
      <c r="P1883" s="13"/>
      <c r="Q1883" s="13"/>
      <c r="R1883" s="13"/>
      <c r="S1883" s="13"/>
      <c r="T1883" s="13"/>
      <c r="U1883" s="13"/>
      <c r="V1883" s="13"/>
      <c r="W1883" s="13"/>
      <c r="X1883" s="13"/>
      <c r="Y1883" s="13"/>
    </row>
    <row r="1884" spans="1:25" x14ac:dyDescent="0.2">
      <c r="A1884" s="13"/>
      <c r="B1884" s="1868"/>
      <c r="C1884" s="13"/>
      <c r="D1884" s="13"/>
      <c r="E1884" s="13"/>
      <c r="F1884" s="13"/>
      <c r="G1884" s="13"/>
      <c r="H1884" s="13"/>
      <c r="I1884" s="13"/>
      <c r="J1884" s="13"/>
      <c r="K1884" s="543"/>
      <c r="L1884" s="543"/>
      <c r="M1884" s="543"/>
      <c r="N1884" s="883"/>
      <c r="O1884" s="13"/>
      <c r="P1884" s="13"/>
      <c r="Q1884" s="13"/>
      <c r="R1884" s="13"/>
      <c r="S1884" s="19"/>
      <c r="T1884" s="19"/>
      <c r="U1884" s="19"/>
      <c r="V1884" s="19"/>
      <c r="W1884" s="19"/>
      <c r="X1884" s="19"/>
      <c r="Y1884" s="13"/>
    </row>
    <row r="1885" spans="1:25" s="19" customFormat="1" ht="16" thickBot="1" x14ac:dyDescent="0.25">
      <c r="B1885" s="1892"/>
      <c r="C1885" s="1893"/>
      <c r="D1885" s="1893"/>
      <c r="E1885" s="1893"/>
      <c r="F1885" s="1893"/>
      <c r="G1885" s="1893"/>
      <c r="H1885" s="1893"/>
      <c r="I1885" s="1893"/>
      <c r="J1885" s="1893"/>
      <c r="K1885" s="1893"/>
      <c r="L1885" s="1893"/>
      <c r="M1885" s="1893"/>
      <c r="N1885" s="1894"/>
      <c r="S1885" s="13"/>
      <c r="T1885" s="13"/>
      <c r="U1885" s="13"/>
      <c r="V1885" s="13"/>
      <c r="W1885" s="13"/>
      <c r="X1885" s="13"/>
    </row>
    <row r="1886" spans="1:25" ht="15.75" customHeight="1" thickBot="1" x14ac:dyDescent="0.25">
      <c r="A1886" s="13"/>
      <c r="B1886" s="1898"/>
      <c r="C1886" s="1899"/>
      <c r="D1886" s="2881" t="s">
        <v>658</v>
      </c>
      <c r="E1886" s="2882"/>
      <c r="F1886" s="2882"/>
      <c r="G1886" s="2882"/>
      <c r="H1886" s="2882"/>
      <c r="I1886" s="2882"/>
      <c r="J1886" s="2882"/>
      <c r="K1886" s="2882"/>
      <c r="L1886" s="1899"/>
      <c r="M1886" s="1899"/>
      <c r="N1886" s="1900"/>
      <c r="O1886" s="13"/>
      <c r="P1886" s="13"/>
      <c r="Q1886" s="13"/>
      <c r="R1886" s="13"/>
      <c r="S1886" s="13"/>
      <c r="T1886" s="13"/>
      <c r="U1886" s="13"/>
      <c r="V1886" s="13"/>
      <c r="W1886" s="13"/>
      <c r="X1886" s="13"/>
      <c r="Y1886" s="13"/>
    </row>
    <row r="1887" spans="1:25" ht="15.75" customHeight="1" x14ac:dyDescent="0.2">
      <c r="A1887" s="13"/>
      <c r="B1887" s="1901"/>
      <c r="C1887" s="1902"/>
      <c r="D1887" s="1902"/>
      <c r="E1887" s="1902"/>
      <c r="F1887" s="1902"/>
      <c r="G1887" s="1902"/>
      <c r="H1887" s="1902"/>
      <c r="I1887" s="1902"/>
      <c r="J1887" s="1902"/>
      <c r="K1887" s="1902"/>
      <c r="L1887" s="1902"/>
      <c r="M1887" s="871"/>
      <c r="N1887" s="882"/>
      <c r="O1887" s="13"/>
      <c r="P1887" s="13"/>
      <c r="Q1887" s="13"/>
      <c r="R1887" s="13"/>
      <c r="S1887" s="13"/>
      <c r="T1887" s="13"/>
      <c r="U1887" s="13"/>
      <c r="V1887" s="13"/>
      <c r="W1887" s="13"/>
      <c r="X1887" s="13"/>
      <c r="Y1887" s="13"/>
    </row>
    <row r="1888" spans="1:25" x14ac:dyDescent="0.2">
      <c r="A1888" s="13"/>
      <c r="B1888" s="1868"/>
      <c r="C1888" s="543"/>
      <c r="D1888" s="543"/>
      <c r="E1888" s="543"/>
      <c r="F1888" s="543"/>
      <c r="G1888" s="543"/>
      <c r="H1888" s="543"/>
      <c r="I1888" s="543"/>
      <c r="J1888" s="543"/>
      <c r="K1888" s="543"/>
      <c r="L1888" s="543"/>
      <c r="M1888" s="14"/>
      <c r="N1888" s="883"/>
      <c r="O1888" s="13"/>
      <c r="P1888" s="13"/>
      <c r="Q1888" s="13"/>
      <c r="R1888" s="13"/>
      <c r="S1888" s="13"/>
      <c r="T1888" s="13"/>
      <c r="U1888" s="13"/>
      <c r="V1888" s="13"/>
      <c r="W1888" s="13"/>
      <c r="X1888" s="13"/>
      <c r="Y1888" s="13"/>
    </row>
    <row r="1889" spans="1:29" x14ac:dyDescent="0.2">
      <c r="A1889" s="13"/>
      <c r="B1889" s="1868"/>
      <c r="C1889" s="543"/>
      <c r="D1889" s="543"/>
      <c r="E1889" s="543"/>
      <c r="F1889" s="543"/>
      <c r="G1889" s="543"/>
      <c r="H1889" s="543"/>
      <c r="I1889" s="543"/>
      <c r="J1889" s="543"/>
      <c r="K1889" s="543"/>
      <c r="L1889" s="543"/>
      <c r="M1889" s="14"/>
      <c r="N1889" s="883"/>
      <c r="O1889" s="13"/>
      <c r="P1889" s="13"/>
      <c r="Q1889" s="13"/>
      <c r="R1889" s="13"/>
      <c r="S1889" s="13"/>
      <c r="T1889" s="13"/>
      <c r="U1889" s="13"/>
      <c r="V1889" s="13"/>
      <c r="W1889" s="13"/>
      <c r="X1889" s="13"/>
      <c r="Y1889" s="13"/>
    </row>
    <row r="1890" spans="1:29" x14ac:dyDescent="0.2">
      <c r="A1890" s="13"/>
      <c r="B1890" s="1868"/>
      <c r="C1890" s="543"/>
      <c r="D1890" s="543"/>
      <c r="E1890" s="543"/>
      <c r="F1890" s="543"/>
      <c r="G1890" s="543"/>
      <c r="H1890" s="543"/>
      <c r="I1890" s="543"/>
      <c r="J1890" s="543"/>
      <c r="K1890" s="543"/>
      <c r="L1890" s="543"/>
      <c r="M1890" s="14"/>
      <c r="N1890" s="883"/>
      <c r="O1890" s="13"/>
      <c r="P1890" s="13"/>
      <c r="Q1890" s="13"/>
      <c r="R1890" s="13"/>
      <c r="S1890" s="13"/>
      <c r="T1890" s="13"/>
      <c r="U1890" s="13"/>
      <c r="V1890" s="13"/>
      <c r="W1890" s="13"/>
      <c r="X1890" s="13"/>
      <c r="Y1890" s="13"/>
    </row>
    <row r="1891" spans="1:29" ht="16.5" customHeight="1" x14ac:dyDescent="0.2">
      <c r="A1891" s="13"/>
      <c r="B1891" s="1868"/>
      <c r="C1891" s="1903"/>
      <c r="D1891" s="1903"/>
      <c r="E1891" s="1903"/>
      <c r="F1891" s="1903"/>
      <c r="G1891" s="1903"/>
      <c r="H1891" s="543"/>
      <c r="I1891" s="543"/>
      <c r="J1891" s="543"/>
      <c r="K1891" s="543"/>
      <c r="L1891" s="543"/>
      <c r="M1891" s="14"/>
      <c r="N1891" s="883"/>
      <c r="O1891" s="13"/>
      <c r="P1891" s="13"/>
      <c r="Q1891" s="13"/>
      <c r="R1891" s="13"/>
      <c r="S1891" s="13"/>
      <c r="T1891" s="13"/>
      <c r="U1891" s="13"/>
      <c r="V1891" s="13"/>
      <c r="W1891" s="13"/>
      <c r="X1891" s="13"/>
      <c r="Y1891" s="13"/>
    </row>
    <row r="1892" spans="1:29" ht="13.5" customHeight="1" x14ac:dyDescent="0.2">
      <c r="A1892" s="13"/>
      <c r="B1892" s="1868"/>
      <c r="C1892" s="1903"/>
      <c r="D1892" s="1903"/>
      <c r="E1892" s="1903"/>
      <c r="F1892" s="1903"/>
      <c r="G1892" s="1903"/>
      <c r="H1892" s="543"/>
      <c r="I1892" s="543"/>
      <c r="J1892" s="543"/>
      <c r="K1892" s="543"/>
      <c r="L1892" s="543"/>
      <c r="M1892" s="14"/>
      <c r="N1892" s="883"/>
      <c r="O1892" s="13"/>
      <c r="P1892" s="13"/>
      <c r="Q1892" s="13"/>
      <c r="R1892" s="13"/>
      <c r="S1892" s="13"/>
      <c r="T1892" s="13"/>
      <c r="U1892" s="13"/>
      <c r="V1892" s="13"/>
      <c r="W1892" s="13"/>
      <c r="X1892" s="13"/>
      <c r="Y1892" s="13"/>
    </row>
    <row r="1893" spans="1:29" ht="12.75" customHeight="1" x14ac:dyDescent="0.2">
      <c r="A1893" s="13"/>
      <c r="B1893" s="1868"/>
      <c r="C1893" s="1903"/>
      <c r="D1893" s="1903"/>
      <c r="E1893" s="1903"/>
      <c r="F1893" s="1903"/>
      <c r="G1893" s="1903"/>
      <c r="H1893" s="543"/>
      <c r="I1893" s="543"/>
      <c r="J1893" s="543"/>
      <c r="K1893" s="543"/>
      <c r="L1893" s="543"/>
      <c r="M1893" s="14"/>
      <c r="N1893" s="883"/>
      <c r="O1893" s="13"/>
      <c r="P1893" s="13"/>
      <c r="Q1893" s="13"/>
      <c r="R1893" s="13"/>
      <c r="S1893" s="13"/>
      <c r="T1893" s="13"/>
      <c r="U1893" s="13"/>
      <c r="V1893" s="13"/>
      <c r="W1893" s="13"/>
      <c r="X1893" s="13"/>
      <c r="Y1893" s="13"/>
    </row>
    <row r="1894" spans="1:29" ht="12.75" customHeight="1" x14ac:dyDescent="0.2">
      <c r="A1894" s="13"/>
      <c r="B1894" s="1868"/>
      <c r="C1894" s="1903"/>
      <c r="D1894" s="1903"/>
      <c r="E1894" s="1903"/>
      <c r="F1894" s="1903"/>
      <c r="G1894" s="1903"/>
      <c r="H1894" s="543"/>
      <c r="I1894" s="543"/>
      <c r="J1894" s="543"/>
      <c r="K1894" s="543"/>
      <c r="L1894" s="543"/>
      <c r="M1894" s="14"/>
      <c r="N1894" s="883"/>
      <c r="O1894" s="13"/>
      <c r="P1894" s="13"/>
      <c r="Q1894" s="13"/>
      <c r="R1894" s="13"/>
      <c r="S1894" s="13"/>
      <c r="T1894" s="13"/>
      <c r="U1894" s="13"/>
      <c r="V1894" s="13"/>
      <c r="W1894" s="13"/>
      <c r="X1894" s="13"/>
      <c r="Y1894" s="13"/>
    </row>
    <row r="1895" spans="1:29" ht="12.75" customHeight="1" x14ac:dyDescent="0.2">
      <c r="A1895" s="13"/>
      <c r="B1895" s="1868"/>
      <c r="C1895" s="1903"/>
      <c r="D1895" s="1903"/>
      <c r="E1895" s="1903"/>
      <c r="F1895" s="1903"/>
      <c r="G1895" s="1903"/>
      <c r="H1895" s="543"/>
      <c r="I1895" s="543"/>
      <c r="J1895" s="543"/>
      <c r="K1895" s="543"/>
      <c r="L1895" s="543"/>
      <c r="M1895" s="14"/>
      <c r="N1895" s="883"/>
      <c r="O1895" s="13"/>
      <c r="P1895" s="13"/>
      <c r="Q1895" s="13"/>
      <c r="R1895" s="13"/>
      <c r="S1895" s="13"/>
      <c r="T1895" s="13"/>
      <c r="U1895" s="13"/>
      <c r="V1895" s="13"/>
      <c r="W1895" s="13"/>
      <c r="X1895" s="13"/>
      <c r="Y1895" s="13"/>
    </row>
    <row r="1896" spans="1:29" ht="12.75" customHeight="1" x14ac:dyDescent="0.2">
      <c r="A1896" s="13"/>
      <c r="B1896" s="1868"/>
      <c r="C1896" s="1903"/>
      <c r="D1896" s="1903"/>
      <c r="E1896" s="1903"/>
      <c r="F1896" s="1903"/>
      <c r="G1896" s="1903"/>
      <c r="H1896" s="543"/>
      <c r="I1896" s="543"/>
      <c r="J1896" s="543"/>
      <c r="K1896" s="543"/>
      <c r="L1896" s="543"/>
      <c r="M1896" s="14"/>
      <c r="N1896" s="883"/>
      <c r="O1896" s="13"/>
      <c r="P1896" s="13"/>
      <c r="Q1896" s="13"/>
      <c r="R1896" s="13"/>
      <c r="S1896" s="13"/>
      <c r="T1896" s="13"/>
      <c r="U1896" s="13"/>
      <c r="V1896" s="13"/>
      <c r="W1896" s="13"/>
      <c r="X1896" s="13"/>
      <c r="Y1896" s="13"/>
    </row>
    <row r="1897" spans="1:29" ht="12" customHeight="1" x14ac:dyDescent="0.2">
      <c r="A1897" s="13"/>
      <c r="B1897" s="1868"/>
      <c r="C1897" s="1903"/>
      <c r="D1897" s="1903"/>
      <c r="E1897" s="1903"/>
      <c r="F1897" s="1903"/>
      <c r="G1897" s="1903"/>
      <c r="H1897" s="543"/>
      <c r="I1897" s="543"/>
      <c r="J1897" s="543"/>
      <c r="K1897" s="543"/>
      <c r="L1897" s="543"/>
      <c r="M1897" s="14"/>
      <c r="N1897" s="883"/>
      <c r="O1897" s="13"/>
      <c r="P1897" s="13"/>
      <c r="Q1897" s="13"/>
      <c r="R1897" s="13"/>
      <c r="S1897" s="13"/>
      <c r="T1897" s="13"/>
      <c r="U1897" s="13"/>
      <c r="V1897" s="13"/>
      <c r="W1897" s="13"/>
      <c r="X1897" s="13"/>
      <c r="Y1897" s="13"/>
    </row>
    <row r="1898" spans="1:29" x14ac:dyDescent="0.2">
      <c r="A1898" s="13"/>
      <c r="B1898" s="1868"/>
      <c r="C1898" s="543"/>
      <c r="D1898" s="543"/>
      <c r="E1898" s="543"/>
      <c r="F1898" s="543"/>
      <c r="G1898" s="543"/>
      <c r="H1898" s="543"/>
      <c r="I1898" s="543"/>
      <c r="J1898" s="543"/>
      <c r="K1898" s="543"/>
      <c r="L1898" s="543"/>
      <c r="M1898" s="14"/>
      <c r="N1898" s="883"/>
      <c r="O1898" s="13"/>
      <c r="P1898" s="13"/>
      <c r="Q1898" s="13"/>
      <c r="R1898" s="13"/>
      <c r="S1898" s="13"/>
      <c r="T1898" s="13"/>
      <c r="U1898" s="13"/>
      <c r="V1898" s="13"/>
      <c r="W1898" s="13"/>
      <c r="X1898" s="13"/>
      <c r="Y1898" s="13"/>
    </row>
    <row r="1899" spans="1:29" x14ac:dyDescent="0.2">
      <c r="A1899" s="13"/>
      <c r="B1899" s="1868"/>
      <c r="C1899" s="543"/>
      <c r="D1899" s="543"/>
      <c r="E1899" s="543"/>
      <c r="F1899" s="543"/>
      <c r="G1899" s="543"/>
      <c r="H1899" s="543"/>
      <c r="I1899" s="543"/>
      <c r="J1899" s="543"/>
      <c r="K1899" s="543"/>
      <c r="L1899" s="543"/>
      <c r="M1899" s="14"/>
      <c r="N1899" s="883"/>
      <c r="O1899" s="13"/>
      <c r="P1899" s="13"/>
      <c r="Q1899" s="13"/>
      <c r="R1899" s="13"/>
      <c r="S1899" s="13"/>
      <c r="T1899" s="13"/>
      <c r="U1899" s="13"/>
      <c r="V1899" s="13"/>
      <c r="W1899" s="13"/>
      <c r="X1899" s="13"/>
      <c r="Y1899" s="13"/>
    </row>
    <row r="1900" spans="1:29" x14ac:dyDescent="0.2">
      <c r="A1900" s="13"/>
      <c r="B1900" s="46"/>
      <c r="C1900" s="543"/>
      <c r="D1900" s="543"/>
      <c r="E1900" s="543"/>
      <c r="F1900" s="543"/>
      <c r="G1900" s="543"/>
      <c r="H1900" s="543"/>
      <c r="I1900" s="543"/>
      <c r="J1900" s="543"/>
      <c r="K1900" s="543"/>
      <c r="L1900" s="543"/>
      <c r="M1900" s="14"/>
      <c r="N1900" s="883"/>
      <c r="O1900" s="13"/>
      <c r="P1900" s="13"/>
      <c r="Q1900" s="13"/>
      <c r="R1900" s="13"/>
      <c r="S1900" s="13"/>
      <c r="T1900" s="13"/>
      <c r="U1900" s="13"/>
      <c r="V1900" s="13"/>
      <c r="W1900" s="13"/>
      <c r="X1900" s="13"/>
      <c r="Y1900" s="13"/>
    </row>
    <row r="1901" spans="1:29" x14ac:dyDescent="0.2">
      <c r="A1901" s="13"/>
      <c r="B1901" s="46"/>
      <c r="C1901" s="543"/>
      <c r="D1901" s="543"/>
      <c r="E1901" s="543"/>
      <c r="F1901" s="543"/>
      <c r="G1901" s="543"/>
      <c r="H1901" s="543"/>
      <c r="I1901" s="543"/>
      <c r="J1901" s="543"/>
      <c r="K1901" s="543"/>
      <c r="L1901" s="543"/>
      <c r="M1901" s="14"/>
      <c r="N1901" s="883"/>
      <c r="O1901" s="13"/>
      <c r="P1901" s="13"/>
      <c r="Q1901" s="13"/>
      <c r="R1901" s="13"/>
      <c r="S1901" s="13"/>
      <c r="T1901" s="13"/>
      <c r="U1901" s="13"/>
      <c r="V1901" s="13"/>
      <c r="W1901" s="13"/>
      <c r="X1901" s="13"/>
      <c r="Y1901" s="13"/>
    </row>
    <row r="1902" spans="1:29" ht="16" thickBot="1" x14ac:dyDescent="0.25">
      <c r="A1902" s="13"/>
      <c r="B1902" s="1904"/>
      <c r="C1902" s="1905"/>
      <c r="D1902" s="1905"/>
      <c r="E1902" s="1905"/>
      <c r="F1902" s="1905"/>
      <c r="G1902" s="1905"/>
      <c r="H1902" s="1905"/>
      <c r="I1902" s="1905"/>
      <c r="J1902" s="1905"/>
      <c r="K1902" s="1905"/>
      <c r="L1902" s="1905"/>
      <c r="M1902" s="1905"/>
      <c r="N1902" s="1906"/>
      <c r="O1902" s="13"/>
      <c r="P1902" s="13"/>
      <c r="Q1902" s="13"/>
      <c r="R1902" s="13"/>
      <c r="S1902" s="13"/>
      <c r="T1902" s="13"/>
      <c r="U1902" s="13"/>
      <c r="V1902" s="13"/>
      <c r="W1902" s="13"/>
      <c r="X1902" s="13"/>
      <c r="Y1902" s="13"/>
    </row>
    <row r="1903" spans="1:29" ht="16" thickTop="1" x14ac:dyDescent="0.2">
      <c r="A1903" s="883"/>
      <c r="B1903" s="1902"/>
      <c r="C1903" s="1902"/>
      <c r="D1903" s="1902"/>
      <c r="E1903" s="1902"/>
      <c r="F1903" s="1902"/>
      <c r="G1903" s="1902"/>
      <c r="H1903" s="1902"/>
      <c r="I1903" s="1902"/>
      <c r="J1903" s="1902"/>
      <c r="K1903" s="1902"/>
      <c r="L1903" s="1902"/>
      <c r="M1903" s="543"/>
      <c r="N1903" s="1909"/>
      <c r="O1903" s="13"/>
      <c r="P1903" s="13"/>
      <c r="Q1903" s="13"/>
      <c r="R1903" s="13"/>
      <c r="Y1903" s="13"/>
    </row>
    <row r="1904" spans="1:29" x14ac:dyDescent="0.2">
      <c r="A1904" s="2076"/>
      <c r="B1904" s="543"/>
      <c r="C1904" s="543"/>
      <c r="D1904" s="543"/>
      <c r="E1904" s="543"/>
      <c r="F1904" s="543"/>
      <c r="G1904" s="543"/>
      <c r="H1904" s="543"/>
      <c r="I1904" s="543"/>
      <c r="J1904" s="543"/>
      <c r="K1904" s="543"/>
      <c r="L1904" s="543"/>
      <c r="M1904" s="543"/>
      <c r="N1904" s="1791"/>
      <c r="O1904" s="13"/>
      <c r="P1904" s="13"/>
      <c r="Q1904" s="13"/>
      <c r="R1904" s="13"/>
      <c r="S1904" s="13"/>
      <c r="T1904" s="13"/>
      <c r="U1904" s="13"/>
      <c r="V1904" s="13"/>
      <c r="W1904" s="13"/>
      <c r="X1904" s="13"/>
      <c r="Y1904" s="13"/>
      <c r="Z1904" s="13"/>
      <c r="AA1904" s="13"/>
      <c r="AB1904" s="13"/>
      <c r="AC1904" s="13"/>
    </row>
    <row r="1905" spans="1:29" x14ac:dyDescent="0.2">
      <c r="A1905" s="2076"/>
      <c r="B1905" s="543"/>
      <c r="C1905" s="543"/>
      <c r="D1905" s="543"/>
      <c r="E1905" s="543"/>
      <c r="F1905" s="543"/>
      <c r="G1905" s="543"/>
      <c r="H1905" s="543"/>
      <c r="I1905" s="543"/>
      <c r="J1905" s="543"/>
      <c r="K1905" s="543"/>
      <c r="L1905" s="543"/>
      <c r="M1905" s="543"/>
      <c r="N1905" s="883"/>
      <c r="O1905" s="13"/>
      <c r="P1905" s="13"/>
      <c r="Q1905" s="13"/>
      <c r="R1905" s="13"/>
      <c r="S1905" s="13"/>
      <c r="T1905" s="13"/>
      <c r="U1905" s="13"/>
      <c r="V1905" s="13"/>
      <c r="W1905" s="13"/>
      <c r="X1905" s="13"/>
      <c r="Y1905" s="13"/>
      <c r="Z1905" s="13"/>
      <c r="AA1905" s="13"/>
      <c r="AB1905" s="13"/>
      <c r="AC1905" s="13"/>
    </row>
    <row r="1906" spans="1:29" x14ac:dyDescent="0.2">
      <c r="A1906" s="2076"/>
      <c r="B1906" s="543"/>
      <c r="C1906" s="543"/>
      <c r="D1906" s="543"/>
      <c r="E1906" s="543"/>
      <c r="F1906" s="543"/>
      <c r="G1906" s="543"/>
      <c r="H1906" s="543"/>
      <c r="I1906" s="543"/>
      <c r="J1906" s="543"/>
      <c r="K1906" s="543"/>
      <c r="L1906" s="543"/>
      <c r="M1906" s="543"/>
      <c r="N1906" s="883"/>
      <c r="O1906" s="13"/>
      <c r="P1906" s="13"/>
      <c r="Q1906" s="13"/>
      <c r="R1906" s="13"/>
      <c r="S1906" s="13"/>
      <c r="T1906" s="13"/>
      <c r="U1906" s="13"/>
      <c r="V1906" s="13"/>
      <c r="W1906" s="13"/>
      <c r="X1906" s="13"/>
      <c r="Y1906" s="13"/>
      <c r="Z1906" s="13"/>
      <c r="AA1906" s="13"/>
      <c r="AB1906" s="13"/>
      <c r="AC1906" s="13"/>
    </row>
    <row r="1907" spans="1:29" ht="17" thickBot="1" x14ac:dyDescent="0.25">
      <c r="A1907" s="2076"/>
      <c r="B1907" s="543"/>
      <c r="C1907" s="1920"/>
      <c r="D1907" s="543"/>
      <c r="E1907" s="543"/>
      <c r="F1907" s="543"/>
      <c r="G1907" s="1919" t="s">
        <v>226</v>
      </c>
      <c r="H1907" s="543"/>
      <c r="I1907" s="543"/>
      <c r="J1907" s="543"/>
      <c r="K1907" s="543"/>
      <c r="L1907" s="543"/>
      <c r="M1907" s="543"/>
      <c r="N1907" s="883"/>
      <c r="O1907" s="13"/>
      <c r="P1907" s="13"/>
      <c r="Q1907" s="13"/>
      <c r="R1907" s="13"/>
      <c r="S1907" s="13"/>
      <c r="T1907" s="13"/>
      <c r="U1907" s="13"/>
      <c r="V1907" s="13"/>
      <c r="W1907" s="13"/>
      <c r="X1907" s="13"/>
      <c r="Y1907" s="13"/>
      <c r="Z1907" s="13"/>
      <c r="AA1907" s="13"/>
      <c r="AB1907" s="13"/>
      <c r="AC1907" s="13"/>
    </row>
    <row r="1908" spans="1:29" ht="16" thickBot="1" x14ac:dyDescent="0.25">
      <c r="A1908" s="2076"/>
      <c r="B1908" s="543"/>
      <c r="C1908" s="2956" t="s">
        <v>61</v>
      </c>
      <c r="D1908" s="2958" t="s">
        <v>31</v>
      </c>
      <c r="E1908" s="2924" t="s">
        <v>650</v>
      </c>
      <c r="F1908" s="2924"/>
      <c r="G1908" s="2924"/>
      <c r="H1908" s="2925"/>
      <c r="I1908" s="2924" t="s">
        <v>651</v>
      </c>
      <c r="J1908" s="2924"/>
      <c r="K1908" s="2924"/>
      <c r="L1908" s="2925"/>
      <c r="M1908" s="543"/>
      <c r="N1908" s="883"/>
      <c r="O1908" s="13"/>
      <c r="P1908" s="13"/>
      <c r="Q1908" s="13"/>
      <c r="R1908" s="13"/>
      <c r="S1908" s="13"/>
      <c r="T1908" s="13"/>
      <c r="U1908" s="13"/>
      <c r="V1908" s="13"/>
      <c r="W1908" s="13"/>
      <c r="X1908" s="13"/>
      <c r="Y1908" s="13"/>
      <c r="Z1908" s="13"/>
      <c r="AA1908" s="13"/>
      <c r="AB1908" s="13"/>
      <c r="AC1908" s="13"/>
    </row>
    <row r="1909" spans="1:29" ht="16" thickBot="1" x14ac:dyDescent="0.25">
      <c r="A1909" s="2077"/>
      <c r="B1909" s="543"/>
      <c r="C1909" s="2957"/>
      <c r="D1909" s="2957"/>
      <c r="E1909" s="1972" t="s">
        <v>2027</v>
      </c>
      <c r="F1909" s="1974" t="s">
        <v>2627</v>
      </c>
      <c r="G1909" s="1974" t="s">
        <v>3119</v>
      </c>
      <c r="H1909" s="1975" t="s">
        <v>3565</v>
      </c>
      <c r="I1909" s="1972" t="s">
        <v>2027</v>
      </c>
      <c r="J1909" s="1974" t="s">
        <v>2627</v>
      </c>
      <c r="K1909" s="1974" t="s">
        <v>3119</v>
      </c>
      <c r="L1909" s="1975" t="s">
        <v>3565</v>
      </c>
      <c r="M1909" s="543"/>
      <c r="N1909" s="883"/>
      <c r="O1909" s="13"/>
      <c r="P1909" s="13"/>
      <c r="Q1909" s="13"/>
      <c r="R1909" s="13"/>
      <c r="S1909" s="13"/>
      <c r="T1909" s="13"/>
      <c r="U1909" s="13"/>
      <c r="V1909" s="13"/>
      <c r="W1909" s="13"/>
      <c r="X1909" s="13"/>
      <c r="Y1909" s="13"/>
      <c r="Z1909" s="13"/>
      <c r="AA1909" s="13"/>
      <c r="AB1909" s="13"/>
      <c r="AC1909" s="13"/>
    </row>
    <row r="1910" spans="1:29" x14ac:dyDescent="0.2">
      <c r="A1910" s="2077"/>
      <c r="B1910" s="543"/>
      <c r="C1910" s="2078" t="s">
        <v>659</v>
      </c>
      <c r="D1910" s="2079" t="s">
        <v>36</v>
      </c>
      <c r="E1910" s="2024">
        <f t="shared" ref="E1910:L1910" si="1">E1749</f>
        <v>715.41047973424315</v>
      </c>
      <c r="F1910" s="2080">
        <f t="shared" si="1"/>
        <v>825.40718395072349</v>
      </c>
      <c r="G1910" s="2025">
        <f t="shared" si="1"/>
        <v>865.98839612200084</v>
      </c>
      <c r="H1910" s="2081">
        <f t="shared" si="1"/>
        <v>881.20112136199054</v>
      </c>
      <c r="I1910" s="2082">
        <f t="shared" si="1"/>
        <v>219.01325252133421</v>
      </c>
      <c r="J1910" s="2080">
        <f t="shared" si="1"/>
        <v>252.44519639592002</v>
      </c>
      <c r="K1910" s="2080">
        <f t="shared" si="1"/>
        <v>261.64890938741212</v>
      </c>
      <c r="L1910" s="2081">
        <f t="shared" si="1"/>
        <v>262.37986433084285</v>
      </c>
      <c r="M1910" s="543"/>
      <c r="N1910" s="883"/>
      <c r="O1910" s="13"/>
      <c r="P1910" s="13"/>
      <c r="Q1910" s="13"/>
      <c r="R1910" s="13"/>
      <c r="S1910" s="13"/>
      <c r="T1910" s="13"/>
      <c r="U1910" s="13"/>
      <c r="V1910" s="13"/>
      <c r="W1910" s="13"/>
      <c r="X1910" s="13"/>
      <c r="Y1910" s="13"/>
      <c r="Z1910" s="13"/>
      <c r="AA1910" s="13"/>
      <c r="AB1910" s="13"/>
      <c r="AC1910" s="13"/>
    </row>
    <row r="1911" spans="1:29" x14ac:dyDescent="0.2">
      <c r="A1911" s="2077"/>
      <c r="B1911" s="543"/>
      <c r="C1911" s="2083" t="s">
        <v>62</v>
      </c>
      <c r="D1911" s="2084" t="s">
        <v>36</v>
      </c>
      <c r="E1911" s="2031">
        <f t="shared" ref="E1911:L1911" si="2">E1780</f>
        <v>707.85177380000005</v>
      </c>
      <c r="F1911" s="2085">
        <f t="shared" si="2"/>
        <v>794.11402979700017</v>
      </c>
      <c r="G1911" s="2032">
        <f t="shared" si="2"/>
        <v>807.03603069999997</v>
      </c>
      <c r="H1911" s="2086">
        <f t="shared" si="2"/>
        <v>758.62517029596904</v>
      </c>
      <c r="I1911" s="2087">
        <f t="shared" si="2"/>
        <v>248.06341625380256</v>
      </c>
      <c r="J1911" s="2085">
        <f t="shared" si="2"/>
        <v>275.42316856739461</v>
      </c>
      <c r="K1911" s="2085">
        <f t="shared" si="2"/>
        <v>276.31940114021688</v>
      </c>
      <c r="L1911" s="2086">
        <f t="shared" si="2"/>
        <v>254.73297720788645</v>
      </c>
      <c r="M1911" s="543"/>
      <c r="N1911" s="883"/>
      <c r="O1911" s="13"/>
      <c r="P1911" s="13"/>
      <c r="Q1911" s="13"/>
      <c r="R1911" s="13"/>
      <c r="S1911" s="13"/>
      <c r="T1911" s="13"/>
      <c r="U1911" s="13"/>
      <c r="V1911" s="13"/>
      <c r="W1911" s="13"/>
      <c r="X1911" s="13"/>
      <c r="Y1911" s="13"/>
      <c r="Z1911" s="13"/>
      <c r="AA1911" s="13"/>
      <c r="AB1911" s="13"/>
      <c r="AC1911" s="13"/>
    </row>
    <row r="1912" spans="1:29" x14ac:dyDescent="0.2">
      <c r="A1912" s="2077"/>
      <c r="B1912" s="543"/>
      <c r="C1912" s="2083" t="s">
        <v>63</v>
      </c>
      <c r="D1912" s="2084" t="s">
        <v>36</v>
      </c>
      <c r="E1912" s="2031">
        <f t="shared" ref="E1912:L1912" si="3">E1810</f>
        <v>201.39895680000001</v>
      </c>
      <c r="F1912" s="2085">
        <f t="shared" si="3"/>
        <v>224.35538639999999</v>
      </c>
      <c r="G1912" s="2032">
        <f t="shared" si="3"/>
        <v>237.07890660000001</v>
      </c>
      <c r="H1912" s="2086">
        <f t="shared" si="3"/>
        <v>246.37759829999999</v>
      </c>
      <c r="I1912" s="2087">
        <f t="shared" si="3"/>
        <v>113.36152740308194</v>
      </c>
      <c r="J1912" s="2085">
        <f t="shared" si="3"/>
        <v>125.15430477518453</v>
      </c>
      <c r="K1912" s="2085">
        <f t="shared" si="3"/>
        <v>129.7607617147284</v>
      </c>
      <c r="L1912" s="2086">
        <f t="shared" si="3"/>
        <v>132.69331976765463</v>
      </c>
      <c r="M1912" s="543"/>
      <c r="N1912" s="883"/>
      <c r="O1912" s="13"/>
      <c r="P1912" s="13"/>
      <c r="Q1912" s="13"/>
      <c r="R1912" s="13"/>
      <c r="S1912" s="13"/>
      <c r="T1912" s="13"/>
      <c r="U1912" s="13"/>
      <c r="V1912" s="13"/>
      <c r="W1912" s="13"/>
      <c r="X1912" s="13"/>
      <c r="Y1912" s="13"/>
      <c r="Z1912" s="13"/>
      <c r="AA1912" s="13"/>
      <c r="AB1912" s="13"/>
      <c r="AC1912" s="13"/>
    </row>
    <row r="1913" spans="1:29" x14ac:dyDescent="0.2">
      <c r="A1913" s="2077"/>
      <c r="B1913" s="543"/>
      <c r="C1913" s="2083" t="s">
        <v>58</v>
      </c>
      <c r="D1913" s="2084" t="s">
        <v>36</v>
      </c>
      <c r="E1913" s="2031">
        <f t="shared" ref="E1913:L1913" si="4">E1842</f>
        <v>96.582466208999961</v>
      </c>
      <c r="F1913" s="2085">
        <f t="shared" si="4"/>
        <v>101.53479177499999</v>
      </c>
      <c r="G1913" s="2032">
        <f t="shared" si="4"/>
        <v>103.59708999699997</v>
      </c>
      <c r="H1913" s="2086">
        <f t="shared" si="4"/>
        <v>111.64711484500003</v>
      </c>
      <c r="I1913" s="2087">
        <f t="shared" si="4"/>
        <v>65.348024970319088</v>
      </c>
      <c r="J1913" s="2085">
        <f t="shared" si="4"/>
        <v>64.256043899748335</v>
      </c>
      <c r="K1913" s="2085">
        <f t="shared" si="4"/>
        <v>61.188104365858429</v>
      </c>
      <c r="L1913" s="2086">
        <f t="shared" si="4"/>
        <v>62.043309207781796</v>
      </c>
      <c r="M1913" s="543"/>
      <c r="N1913" s="883"/>
      <c r="O1913" s="13"/>
      <c r="P1913" s="13"/>
      <c r="Q1913" s="13"/>
      <c r="R1913" s="13"/>
      <c r="S1913" s="13"/>
      <c r="T1913" s="13"/>
      <c r="U1913" s="13"/>
      <c r="V1913" s="13"/>
      <c r="W1913" s="13"/>
      <c r="X1913" s="13"/>
      <c r="Y1913" s="13"/>
      <c r="Z1913" s="13"/>
      <c r="AA1913" s="13"/>
      <c r="AB1913" s="13"/>
      <c r="AC1913" s="13"/>
    </row>
    <row r="1914" spans="1:29" x14ac:dyDescent="0.2">
      <c r="A1914" s="2077"/>
      <c r="B1914" s="543"/>
      <c r="C1914" s="2959" t="s">
        <v>660</v>
      </c>
      <c r="D1914" s="2960"/>
      <c r="E1914" s="177">
        <f>SUM(E1910:E1913)</f>
        <v>1721.2436765432431</v>
      </c>
      <c r="F1914" s="178">
        <f>SUM(F1910:F1913)</f>
        <v>1945.4113919227239</v>
      </c>
      <c r="G1914" s="178">
        <f>SUM(G1910:G1913)</f>
        <v>2013.7004234190008</v>
      </c>
      <c r="H1914" s="179">
        <f>SUM(H1910:H1913)</f>
        <v>1997.8510048029598</v>
      </c>
      <c r="I1914" s="180">
        <v>183.60703111782789</v>
      </c>
      <c r="J1914" s="178">
        <v>204.22788743845737</v>
      </c>
      <c r="K1914" s="178">
        <v>206.52201804993044</v>
      </c>
      <c r="L1914" s="179">
        <v>199.92784196198232</v>
      </c>
      <c r="M1914" s="543"/>
      <c r="N1914" s="883"/>
      <c r="O1914" s="13"/>
      <c r="P1914" s="13"/>
      <c r="Q1914" s="13"/>
      <c r="R1914" s="13"/>
      <c r="S1914" s="13"/>
      <c r="T1914" s="13"/>
      <c r="U1914" s="13"/>
      <c r="V1914" s="13"/>
      <c r="W1914" s="13"/>
      <c r="X1914" s="13"/>
      <c r="Y1914" s="13"/>
      <c r="Z1914" s="13"/>
      <c r="AA1914" s="13"/>
      <c r="AB1914" s="13"/>
      <c r="AC1914" s="13"/>
    </row>
    <row r="1915" spans="1:29" x14ac:dyDescent="0.2">
      <c r="A1915" s="2077"/>
      <c r="B1915" s="543"/>
      <c r="C1915" s="2088"/>
      <c r="D1915" s="2089"/>
      <c r="E1915" s="2090"/>
      <c r="F1915" s="2091"/>
      <c r="G1915" s="2091"/>
      <c r="H1915" s="2092"/>
      <c r="I1915" s="2093"/>
      <c r="J1915" s="2091"/>
      <c r="K1915" s="2091"/>
      <c r="L1915" s="2092"/>
      <c r="M1915" s="543"/>
      <c r="N1915" s="883"/>
      <c r="O1915" s="13"/>
      <c r="P1915" s="13"/>
      <c r="Q1915" s="13"/>
      <c r="R1915" s="13"/>
      <c r="S1915" s="13"/>
      <c r="T1915" s="13"/>
      <c r="U1915" s="13"/>
      <c r="V1915" s="13"/>
      <c r="W1915" s="13"/>
      <c r="X1915" s="13"/>
      <c r="Y1915" s="13"/>
      <c r="Z1915" s="13"/>
      <c r="AA1915" s="13"/>
      <c r="AB1915" s="13"/>
      <c r="AC1915" s="13"/>
    </row>
    <row r="1916" spans="1:29" x14ac:dyDescent="0.2">
      <c r="A1916" s="2077"/>
      <c r="B1916" s="543"/>
      <c r="C1916" s="2083" t="s">
        <v>62</v>
      </c>
      <c r="D1916" s="2084" t="s">
        <v>45</v>
      </c>
      <c r="E1916" s="2031">
        <f t="shared" ref="E1916:L1916" si="5">E1790</f>
        <v>712.20775406309644</v>
      </c>
      <c r="F1916" s="2085">
        <f t="shared" si="5"/>
        <v>780.76082184799975</v>
      </c>
      <c r="G1916" s="2085">
        <f t="shared" si="5"/>
        <v>795.06162359999996</v>
      </c>
      <c r="H1916" s="2086">
        <f t="shared" si="5"/>
        <v>812.58725662692484</v>
      </c>
      <c r="I1916" s="2087">
        <f t="shared" si="5"/>
        <v>282.98343383391148</v>
      </c>
      <c r="J1916" s="2085">
        <f t="shared" si="5"/>
        <v>308.9675838822501</v>
      </c>
      <c r="K1916" s="2085">
        <f t="shared" si="5"/>
        <v>311.64282150829661</v>
      </c>
      <c r="L1916" s="2086">
        <f t="shared" si="5"/>
        <v>314.87423234472271</v>
      </c>
      <c r="M1916" s="543"/>
      <c r="N1916" s="883"/>
      <c r="O1916" s="13"/>
      <c r="P1916" s="13"/>
      <c r="Q1916" s="13"/>
      <c r="R1916" s="13"/>
      <c r="S1916" s="13"/>
      <c r="T1916" s="13"/>
      <c r="U1916" s="13"/>
      <c r="V1916" s="13"/>
      <c r="W1916" s="13"/>
      <c r="X1916" s="13"/>
      <c r="Y1916" s="13"/>
      <c r="Z1916" s="13"/>
      <c r="AA1916" s="13"/>
      <c r="AB1916" s="13"/>
      <c r="AC1916" s="13"/>
    </row>
    <row r="1917" spans="1:29" x14ac:dyDescent="0.2">
      <c r="A1917" s="2077"/>
      <c r="B1917" s="543"/>
      <c r="C1917" s="2083" t="s">
        <v>64</v>
      </c>
      <c r="D1917" s="2084" t="s">
        <v>45</v>
      </c>
      <c r="E1917" s="2031">
        <v>0</v>
      </c>
      <c r="F1917" s="2085">
        <v>0</v>
      </c>
      <c r="G1917" s="2032">
        <v>0</v>
      </c>
      <c r="H1917" s="2086">
        <v>0</v>
      </c>
      <c r="I1917" s="2087">
        <v>0</v>
      </c>
      <c r="J1917" s="2085">
        <v>0</v>
      </c>
      <c r="K1917" s="2085">
        <v>0</v>
      </c>
      <c r="L1917" s="2086">
        <v>0</v>
      </c>
      <c r="M1917" s="543"/>
      <c r="N1917" s="883"/>
      <c r="O1917" s="13"/>
      <c r="P1917" s="13"/>
      <c r="Q1917" s="13"/>
      <c r="R1917" s="13"/>
      <c r="S1917" s="13"/>
      <c r="T1917" s="13"/>
      <c r="U1917" s="13"/>
      <c r="V1917" s="13"/>
      <c r="W1917" s="13"/>
      <c r="X1917" s="13"/>
      <c r="Y1917" s="13"/>
      <c r="Z1917" s="13"/>
      <c r="AA1917" s="13"/>
      <c r="AB1917" s="13"/>
      <c r="AC1917" s="13"/>
    </row>
    <row r="1918" spans="1:29" x14ac:dyDescent="0.2">
      <c r="A1918" s="2077"/>
      <c r="B1918" s="543"/>
      <c r="C1918" s="2083" t="s">
        <v>659</v>
      </c>
      <c r="D1918" s="2084" t="s">
        <v>45</v>
      </c>
      <c r="E1918" s="2031">
        <f t="shared" ref="E1918:L1918" si="6">E1759</f>
        <v>313.81586001524579</v>
      </c>
      <c r="F1918" s="2094">
        <f t="shared" si="6"/>
        <v>418.57546727918918</v>
      </c>
      <c r="G1918" s="2032">
        <f t="shared" si="6"/>
        <v>453.68291525335235</v>
      </c>
      <c r="H1918" s="2086">
        <f t="shared" si="6"/>
        <v>453.99259637640989</v>
      </c>
      <c r="I1918" s="2087">
        <f t="shared" si="6"/>
        <v>206.67669637823047</v>
      </c>
      <c r="J1918" s="2085">
        <f t="shared" si="6"/>
        <v>272.52861988697811</v>
      </c>
      <c r="K1918" s="2085">
        <f t="shared" si="6"/>
        <v>290.18898830012205</v>
      </c>
      <c r="L1918" s="2086">
        <f t="shared" si="6"/>
        <v>278.35791192624907</v>
      </c>
      <c r="M1918" s="543"/>
      <c r="N1918" s="883"/>
      <c r="O1918" s="13"/>
      <c r="P1918" s="13"/>
      <c r="Q1918" s="13"/>
      <c r="R1918" s="13"/>
      <c r="S1918" s="13"/>
      <c r="T1918" s="13"/>
      <c r="U1918" s="13"/>
      <c r="V1918" s="13"/>
      <c r="W1918" s="13"/>
      <c r="X1918" s="13"/>
      <c r="Y1918" s="13"/>
      <c r="Z1918" s="13"/>
      <c r="AA1918" s="13"/>
      <c r="AB1918" s="13"/>
      <c r="AC1918" s="13"/>
    </row>
    <row r="1919" spans="1:29" x14ac:dyDescent="0.2">
      <c r="A1919" s="2077"/>
      <c r="B1919" s="543"/>
      <c r="C1919" s="2083" t="s">
        <v>63</v>
      </c>
      <c r="D1919" s="2084" t="s">
        <v>45</v>
      </c>
      <c r="E1919" s="2031">
        <f t="shared" ref="E1919:L1919" si="7">E1820</f>
        <v>142.53758791759921</v>
      </c>
      <c r="F1919" s="2085">
        <f t="shared" si="7"/>
        <v>163.23438187669402</v>
      </c>
      <c r="G1919" s="2032">
        <f t="shared" si="7"/>
        <v>163.66753368340505</v>
      </c>
      <c r="H1919" s="2086">
        <f t="shared" si="7"/>
        <v>170.3713959099338</v>
      </c>
      <c r="I1919" s="2087">
        <f t="shared" si="7"/>
        <v>120.10055277404339</v>
      </c>
      <c r="J1919" s="2085">
        <f t="shared" si="7"/>
        <v>135.5126363836423</v>
      </c>
      <c r="K1919" s="2085">
        <f t="shared" si="7"/>
        <v>133.4339656670831</v>
      </c>
      <c r="L1919" s="2086">
        <f t="shared" si="7"/>
        <v>134.96886651752939</v>
      </c>
      <c r="M1919" s="543"/>
      <c r="N1919" s="883"/>
      <c r="O1919" s="13"/>
      <c r="P1919" s="13"/>
      <c r="Q1919" s="13"/>
      <c r="R1919" s="13"/>
      <c r="S1919" s="13"/>
      <c r="T1919" s="13"/>
      <c r="U1919" s="13"/>
      <c r="V1919" s="13"/>
      <c r="W1919" s="13"/>
      <c r="X1919" s="13"/>
      <c r="Y1919" s="13"/>
      <c r="Z1919" s="13"/>
      <c r="AA1919" s="13"/>
      <c r="AB1919" s="13"/>
      <c r="AC1919" s="13"/>
    </row>
    <row r="1920" spans="1:29" x14ac:dyDescent="0.2">
      <c r="A1920" s="2077"/>
      <c r="B1920" s="543"/>
      <c r="C1920" s="2083" t="s">
        <v>58</v>
      </c>
      <c r="D1920" s="2084" t="s">
        <v>45</v>
      </c>
      <c r="E1920" s="2031">
        <f t="shared" ref="E1920:L1920" si="8">E1851</f>
        <v>69.269687927000007</v>
      </c>
      <c r="F1920" s="2085">
        <f t="shared" si="8"/>
        <v>76.419892405999988</v>
      </c>
      <c r="G1920" s="2032">
        <f t="shared" si="8"/>
        <v>83.831210842999965</v>
      </c>
      <c r="H1920" s="2086">
        <f t="shared" si="8"/>
        <v>65.755583818000048</v>
      </c>
      <c r="I1920" s="2087">
        <f t="shared" si="8"/>
        <v>97.270540018926212</v>
      </c>
      <c r="J1920" s="2085">
        <f t="shared" si="8"/>
        <v>102.16611643811943</v>
      </c>
      <c r="K1920" s="2085">
        <f t="shared" si="8"/>
        <v>104.93575965514268</v>
      </c>
      <c r="L1920" s="2086">
        <f t="shared" si="8"/>
        <v>78.039134837266076</v>
      </c>
      <c r="M1920" s="543"/>
      <c r="N1920" s="883"/>
      <c r="O1920" s="13"/>
      <c r="P1920" s="13"/>
      <c r="Q1920" s="13"/>
      <c r="R1920" s="13"/>
      <c r="S1920" s="13"/>
      <c r="T1920" s="13"/>
      <c r="U1920" s="13"/>
      <c r="V1920" s="13"/>
      <c r="W1920" s="13"/>
      <c r="X1920" s="13"/>
      <c r="Y1920" s="13"/>
      <c r="Z1920" s="13"/>
      <c r="AA1920" s="13"/>
      <c r="AB1920" s="13"/>
      <c r="AC1920" s="13"/>
    </row>
    <row r="1921" spans="1:29" x14ac:dyDescent="0.2">
      <c r="A1921" s="2077"/>
      <c r="B1921" s="543"/>
      <c r="C1921" s="2083" t="s">
        <v>75</v>
      </c>
      <c r="D1921" s="2084" t="s">
        <v>45</v>
      </c>
      <c r="E1921" s="2031">
        <f t="shared" ref="E1921:L1921" si="9">E1876</f>
        <v>0</v>
      </c>
      <c r="F1921" s="2085">
        <f t="shared" si="9"/>
        <v>0</v>
      </c>
      <c r="G1921" s="2032">
        <f t="shared" si="9"/>
        <v>0</v>
      </c>
      <c r="H1921" s="2086">
        <f t="shared" si="9"/>
        <v>0</v>
      </c>
      <c r="I1921" s="2087">
        <f t="shared" si="9"/>
        <v>0</v>
      </c>
      <c r="J1921" s="2085">
        <f t="shared" si="9"/>
        <v>0</v>
      </c>
      <c r="K1921" s="2085">
        <f t="shared" si="9"/>
        <v>0</v>
      </c>
      <c r="L1921" s="2086">
        <f t="shared" si="9"/>
        <v>0</v>
      </c>
      <c r="M1921" s="543"/>
      <c r="N1921" s="883"/>
      <c r="O1921" s="13"/>
      <c r="P1921" s="13"/>
      <c r="Q1921" s="13"/>
      <c r="R1921" s="13"/>
      <c r="S1921" s="13"/>
      <c r="T1921" s="13"/>
      <c r="U1921" s="13"/>
      <c r="V1921" s="13"/>
      <c r="W1921" s="13"/>
      <c r="X1921" s="13"/>
      <c r="Y1921" s="13"/>
      <c r="Z1921" s="13"/>
      <c r="AA1921" s="13"/>
      <c r="AB1921" s="13"/>
      <c r="AC1921" s="13"/>
    </row>
    <row r="1922" spans="1:29" x14ac:dyDescent="0.2">
      <c r="A1922" s="2077"/>
      <c r="B1922" s="543"/>
      <c r="C1922" s="2959" t="s">
        <v>661</v>
      </c>
      <c r="D1922" s="2960"/>
      <c r="E1922" s="177">
        <f>SUM(E1916:E1921)</f>
        <v>1237.8308899229414</v>
      </c>
      <c r="F1922" s="178">
        <f>SUM(F1916:F1921)</f>
        <v>1438.990563409883</v>
      </c>
      <c r="G1922" s="178">
        <f>SUM(G1916:G1921)</f>
        <v>1496.2432833797575</v>
      </c>
      <c r="H1922" s="179">
        <f>SUM(H1916:H1921)</f>
        <v>1502.7068327312688</v>
      </c>
      <c r="I1922" s="180">
        <v>208.59532684367323</v>
      </c>
      <c r="J1922" s="178">
        <v>239.21536238329264</v>
      </c>
      <c r="K1922" s="178">
        <v>243.6853685183454</v>
      </c>
      <c r="L1922" s="179">
        <v>237.90036597358667</v>
      </c>
      <c r="M1922" s="543"/>
      <c r="N1922" s="883"/>
      <c r="O1922" s="13"/>
      <c r="P1922" s="13"/>
      <c r="Q1922" s="13"/>
      <c r="R1922" s="13"/>
      <c r="S1922" s="13"/>
      <c r="T1922" s="13"/>
      <c r="U1922" s="13"/>
      <c r="V1922" s="13"/>
      <c r="W1922" s="13"/>
      <c r="X1922" s="13"/>
      <c r="Y1922" s="13"/>
      <c r="Z1922" s="13"/>
      <c r="AA1922" s="13"/>
      <c r="AB1922" s="13"/>
      <c r="AC1922" s="13"/>
    </row>
    <row r="1923" spans="1:29" x14ac:dyDescent="0.2">
      <c r="A1923" s="2077"/>
      <c r="B1923" s="543"/>
      <c r="C1923" s="2088"/>
      <c r="D1923" s="2089"/>
      <c r="E1923" s="2090"/>
      <c r="F1923" s="2095"/>
      <c r="G1923" s="2091"/>
      <c r="H1923" s="2096"/>
      <c r="K1923" s="2095"/>
      <c r="L1923" s="2096"/>
      <c r="M1923" s="543"/>
      <c r="N1923" s="883"/>
      <c r="O1923" s="13"/>
      <c r="P1923" s="13"/>
      <c r="Q1923" s="13"/>
      <c r="R1923" s="13"/>
      <c r="S1923" s="13"/>
      <c r="T1923" s="13"/>
      <c r="U1923" s="13"/>
      <c r="V1923" s="13"/>
      <c r="W1923" s="13"/>
      <c r="X1923" s="13"/>
      <c r="Y1923" s="13"/>
      <c r="Z1923" s="13"/>
      <c r="AA1923" s="13"/>
      <c r="AB1923" s="13"/>
      <c r="AC1923" s="13"/>
    </row>
    <row r="1924" spans="1:29" x14ac:dyDescent="0.2">
      <c r="A1924" s="2077"/>
      <c r="B1924" s="543"/>
      <c r="C1924" s="2083" t="s">
        <v>62</v>
      </c>
      <c r="D1924" s="2084" t="s">
        <v>43</v>
      </c>
      <c r="E1924" s="2031">
        <f t="shared" ref="E1924:L1924" si="10">E1787</f>
        <v>285.91773727738877</v>
      </c>
      <c r="F1924" s="2085">
        <f t="shared" si="10"/>
        <v>289.44366039200008</v>
      </c>
      <c r="G1924" s="2032">
        <f t="shared" si="10"/>
        <v>295.08421868475284</v>
      </c>
      <c r="H1924" s="2097">
        <f t="shared" si="10"/>
        <v>309.12072672800002</v>
      </c>
      <c r="I1924" s="2087">
        <f t="shared" si="10"/>
        <v>198.81318691284648</v>
      </c>
      <c r="J1924" s="2085">
        <f t="shared" si="10"/>
        <v>196.64330802255355</v>
      </c>
      <c r="K1924" s="2085">
        <f t="shared" si="10"/>
        <v>195.97600668781664</v>
      </c>
      <c r="L1924" s="2086">
        <f t="shared" si="10"/>
        <v>199.52941501394645</v>
      </c>
      <c r="M1924" s="543"/>
      <c r="N1924" s="883"/>
      <c r="O1924" s="13"/>
      <c r="P1924" s="13"/>
      <c r="Q1924" s="13"/>
      <c r="R1924" s="13"/>
      <c r="S1924" s="13"/>
      <c r="T1924" s="13"/>
      <c r="U1924" s="13"/>
      <c r="V1924" s="13"/>
      <c r="W1924" s="13"/>
      <c r="X1924" s="13"/>
      <c r="Y1924" s="13"/>
      <c r="Z1924" s="13"/>
      <c r="AA1924" s="13"/>
      <c r="AB1924" s="13"/>
      <c r="AC1924" s="13"/>
    </row>
    <row r="1925" spans="1:29" x14ac:dyDescent="0.2">
      <c r="A1925" s="2077"/>
      <c r="B1925" s="543"/>
      <c r="C1925" s="2083" t="s">
        <v>659</v>
      </c>
      <c r="D1925" s="2084" t="s">
        <v>43</v>
      </c>
      <c r="E1925" s="2031">
        <f t="shared" ref="E1925:L1925" si="11">E1756</f>
        <v>130.03573943590038</v>
      </c>
      <c r="F1925" s="2085">
        <f t="shared" si="11"/>
        <v>172.74225663138856</v>
      </c>
      <c r="G1925" s="2032">
        <f t="shared" si="11"/>
        <v>174.73223755143337</v>
      </c>
      <c r="H1925" s="2097">
        <f t="shared" si="11"/>
        <v>186.30514753405578</v>
      </c>
      <c r="I1925" s="2087">
        <f t="shared" si="11"/>
        <v>105.99536522925133</v>
      </c>
      <c r="J1925" s="2085">
        <f t="shared" si="11"/>
        <v>138.60051465531541</v>
      </c>
      <c r="K1925" s="2085">
        <f t="shared" si="11"/>
        <v>137.97855247990699</v>
      </c>
      <c r="L1925" s="2086">
        <f t="shared" si="11"/>
        <v>142.49511656727336</v>
      </c>
      <c r="M1925" s="543"/>
      <c r="N1925" s="883"/>
      <c r="O1925" s="13"/>
      <c r="P1925" s="13"/>
      <c r="Q1925" s="13"/>
      <c r="R1925" s="13"/>
      <c r="S1925" s="13"/>
      <c r="T1925" s="13"/>
      <c r="U1925" s="13"/>
      <c r="V1925" s="13"/>
      <c r="W1925" s="13"/>
      <c r="X1925" s="13"/>
      <c r="Y1925" s="13"/>
      <c r="Z1925" s="13"/>
      <c r="AA1925" s="13"/>
      <c r="AB1925" s="13"/>
      <c r="AC1925" s="13"/>
    </row>
    <row r="1926" spans="1:29" x14ac:dyDescent="0.2">
      <c r="A1926" s="2077"/>
      <c r="B1926" s="543"/>
      <c r="C1926" s="2083" t="s">
        <v>58</v>
      </c>
      <c r="D1926" s="2084" t="s">
        <v>43</v>
      </c>
      <c r="E1926" s="2031">
        <f t="shared" ref="E1926:L1926" si="12">E1849</f>
        <v>88.368043603000004</v>
      </c>
      <c r="F1926" s="2085">
        <f t="shared" si="12"/>
        <v>92.283744692999989</v>
      </c>
      <c r="G1926" s="2032">
        <f t="shared" si="12"/>
        <v>90.615963020000009</v>
      </c>
      <c r="H1926" s="2097">
        <f t="shared" si="12"/>
        <v>90.692055452999995</v>
      </c>
      <c r="I1926" s="2087">
        <f t="shared" si="12"/>
        <v>79.994586285218844</v>
      </c>
      <c r="J1926" s="2085">
        <f t="shared" si="12"/>
        <v>80.361109338007793</v>
      </c>
      <c r="K1926" s="2085">
        <f t="shared" si="12"/>
        <v>76.636457702076669</v>
      </c>
      <c r="L1926" s="2086">
        <f t="shared" si="12"/>
        <v>75.58642573320671</v>
      </c>
      <c r="M1926" s="543"/>
      <c r="N1926" s="883"/>
      <c r="O1926" s="13"/>
      <c r="P1926" s="13"/>
      <c r="Q1926" s="13"/>
      <c r="R1926" s="13"/>
      <c r="S1926" s="13"/>
      <c r="T1926" s="13"/>
      <c r="U1926" s="13"/>
      <c r="V1926" s="13"/>
      <c r="W1926" s="13"/>
      <c r="X1926" s="13"/>
      <c r="Y1926" s="13"/>
      <c r="Z1926" s="13"/>
      <c r="AA1926" s="13"/>
      <c r="AB1926" s="13"/>
      <c r="AC1926" s="13"/>
    </row>
    <row r="1927" spans="1:29" x14ac:dyDescent="0.2">
      <c r="A1927" s="2077"/>
      <c r="B1927" s="543"/>
      <c r="C1927" s="2083" t="s">
        <v>107</v>
      </c>
      <c r="D1927" s="2084" t="s">
        <v>43</v>
      </c>
      <c r="E1927" s="2031">
        <f t="shared" ref="E1927:L1927" si="13">E1817</f>
        <v>17.6170586</v>
      </c>
      <c r="F1927" s="2085">
        <f t="shared" si="13"/>
        <v>26.496397000000002</v>
      </c>
      <c r="G1927" s="2032">
        <f t="shared" si="13"/>
        <v>26.448079895682419</v>
      </c>
      <c r="H1927" s="2097">
        <f t="shared" si="13"/>
        <v>26.385217763194419</v>
      </c>
      <c r="I1927" s="2087">
        <f t="shared" si="13"/>
        <v>33.842259518956268</v>
      </c>
      <c r="J1927" s="2085">
        <f t="shared" si="13"/>
        <v>47.352555366238725</v>
      </c>
      <c r="K1927" s="2085">
        <f t="shared" si="13"/>
        <v>45.671333848589001</v>
      </c>
      <c r="L1927" s="2086">
        <f t="shared" si="13"/>
        <v>43.021132704700747</v>
      </c>
      <c r="M1927" s="543"/>
      <c r="N1927" s="883"/>
      <c r="O1927" s="13"/>
      <c r="P1927" s="13"/>
      <c r="Q1927" s="13"/>
      <c r="R1927" s="13"/>
      <c r="S1927" s="13"/>
      <c r="T1927" s="13"/>
      <c r="U1927" s="13"/>
      <c r="V1927" s="13"/>
      <c r="W1927" s="13"/>
      <c r="X1927" s="13"/>
      <c r="Y1927" s="13"/>
      <c r="Z1927" s="13"/>
      <c r="AA1927" s="13"/>
      <c r="AB1927" s="13"/>
      <c r="AC1927" s="13"/>
    </row>
    <row r="1928" spans="1:29" x14ac:dyDescent="0.2">
      <c r="A1928" s="2077"/>
      <c r="B1928" s="543"/>
      <c r="C1928" s="2083" t="s">
        <v>75</v>
      </c>
      <c r="D1928" s="2084" t="s">
        <v>43</v>
      </c>
      <c r="E1928" s="1985">
        <f t="shared" ref="E1928:L1928" si="14">E1874</f>
        <v>0</v>
      </c>
      <c r="F1928" s="2085">
        <f t="shared" si="14"/>
        <v>0</v>
      </c>
      <c r="G1928" s="1986">
        <f t="shared" si="14"/>
        <v>0</v>
      </c>
      <c r="H1928" s="2097">
        <f t="shared" si="14"/>
        <v>0</v>
      </c>
      <c r="I1928" s="2087">
        <f t="shared" si="14"/>
        <v>0</v>
      </c>
      <c r="J1928" s="2085">
        <f t="shared" si="14"/>
        <v>0</v>
      </c>
      <c r="K1928" s="2085">
        <f t="shared" si="14"/>
        <v>0</v>
      </c>
      <c r="L1928" s="2086">
        <f t="shared" si="14"/>
        <v>0</v>
      </c>
      <c r="M1928" s="543"/>
      <c r="N1928" s="883"/>
      <c r="O1928" s="13"/>
      <c r="P1928" s="13"/>
      <c r="Q1928" s="13"/>
      <c r="R1928" s="13"/>
      <c r="S1928" s="13"/>
      <c r="T1928" s="13"/>
      <c r="U1928" s="13"/>
      <c r="V1928" s="13"/>
      <c r="W1928" s="13"/>
      <c r="X1928" s="13"/>
      <c r="Y1928" s="13"/>
      <c r="Z1928" s="13"/>
      <c r="AA1928" s="13"/>
      <c r="AB1928" s="13"/>
      <c r="AC1928" s="13"/>
    </row>
    <row r="1929" spans="1:29" x14ac:dyDescent="0.2">
      <c r="A1929" s="2077"/>
      <c r="B1929" s="543"/>
      <c r="C1929" s="2959" t="s">
        <v>662</v>
      </c>
      <c r="D1929" s="2960"/>
      <c r="E1929" s="177">
        <f>SUM(E1924:E1928)</f>
        <v>521.93857891628909</v>
      </c>
      <c r="F1929" s="178">
        <f>SUM(F1924:F1928)</f>
        <v>580.9660587163886</v>
      </c>
      <c r="G1929" s="178">
        <f>SUM(G1924:G1928)</f>
        <v>586.88049915186866</v>
      </c>
      <c r="H1929" s="179">
        <f>SUM(H1924:H1928)</f>
        <v>612.50314747825018</v>
      </c>
      <c r="I1929" s="180">
        <v>121.65924863876279</v>
      </c>
      <c r="J1929" s="178">
        <v>131.25696156460677</v>
      </c>
      <c r="K1929" s="178">
        <v>129.45138738203602</v>
      </c>
      <c r="L1929" s="179">
        <v>131.16113777735399</v>
      </c>
      <c r="M1929" s="543"/>
      <c r="N1929" s="883"/>
      <c r="O1929" s="13"/>
      <c r="P1929" s="13"/>
      <c r="Q1929" s="13"/>
      <c r="R1929" s="13"/>
      <c r="S1929" s="13"/>
      <c r="T1929" s="13"/>
      <c r="U1929" s="13"/>
      <c r="V1929" s="13"/>
      <c r="W1929" s="13"/>
      <c r="X1929" s="13"/>
      <c r="Y1929" s="13"/>
      <c r="Z1929" s="13"/>
      <c r="AA1929" s="13"/>
      <c r="AB1929" s="13"/>
      <c r="AC1929" s="13"/>
    </row>
    <row r="1930" spans="1:29" x14ac:dyDescent="0.2">
      <c r="A1930" s="2077"/>
      <c r="B1930" s="543"/>
      <c r="C1930" s="2088"/>
      <c r="D1930" s="2089"/>
      <c r="E1930" s="2098"/>
      <c r="F1930" s="2095"/>
      <c r="G1930" s="2099"/>
      <c r="H1930" s="2096"/>
      <c r="I1930" s="2100"/>
      <c r="J1930" s="2095"/>
      <c r="K1930" s="2095"/>
      <c r="L1930" s="2096"/>
      <c r="M1930" s="543"/>
      <c r="N1930" s="883"/>
      <c r="O1930" s="13"/>
      <c r="P1930" s="13"/>
      <c r="Q1930" s="13"/>
      <c r="R1930" s="13"/>
      <c r="S1930" s="13"/>
      <c r="T1930" s="13"/>
      <c r="U1930" s="13"/>
      <c r="V1930" s="13"/>
      <c r="W1930" s="13"/>
      <c r="X1930" s="13"/>
      <c r="Y1930" s="13"/>
      <c r="Z1930" s="13"/>
      <c r="AA1930" s="13"/>
      <c r="AB1930" s="13"/>
      <c r="AC1930" s="13"/>
    </row>
    <row r="1931" spans="1:29" x14ac:dyDescent="0.2">
      <c r="A1931" s="2076"/>
      <c r="B1931" s="543"/>
      <c r="C1931" s="2083" t="s">
        <v>62</v>
      </c>
      <c r="D1931" s="2084" t="s">
        <v>53</v>
      </c>
      <c r="E1931" s="1985">
        <f t="shared" ref="E1931:L1931" si="15">E1779</f>
        <v>200.89969009999999</v>
      </c>
      <c r="F1931" s="2085">
        <f t="shared" si="15"/>
        <v>214.6871012</v>
      </c>
      <c r="G1931" s="1986">
        <f t="shared" si="15"/>
        <v>216.78388889999999</v>
      </c>
      <c r="H1931" s="2086">
        <f t="shared" si="15"/>
        <v>0</v>
      </c>
      <c r="I1931" s="2087">
        <f t="shared" si="15"/>
        <v>284.96106793190143</v>
      </c>
      <c r="J1931" s="2085">
        <f t="shared" si="15"/>
        <v>301.94868631420087</v>
      </c>
      <c r="K1931" s="2085">
        <f t="shared" si="15"/>
        <v>0</v>
      </c>
      <c r="L1931" s="2086">
        <f t="shared" si="15"/>
        <v>0</v>
      </c>
      <c r="M1931" s="543"/>
      <c r="N1931" s="883"/>
      <c r="O1931" s="13"/>
      <c r="P1931" s="13"/>
      <c r="Q1931" s="13"/>
      <c r="R1931" s="13"/>
      <c r="S1931" s="13"/>
      <c r="T1931" s="13"/>
      <c r="U1931" s="13"/>
      <c r="V1931" s="13"/>
      <c r="W1931" s="13"/>
      <c r="X1931" s="13"/>
      <c r="Y1931" s="13"/>
      <c r="Z1931" s="13"/>
      <c r="AA1931" s="13"/>
      <c r="AB1931" s="13"/>
      <c r="AC1931" s="13"/>
    </row>
    <row r="1932" spans="1:29" ht="16" thickBot="1" x14ac:dyDescent="0.25">
      <c r="A1932" s="2101"/>
      <c r="B1932" s="543"/>
      <c r="C1932" s="2083" t="s">
        <v>663</v>
      </c>
      <c r="D1932" s="2084" t="s">
        <v>53</v>
      </c>
      <c r="E1932" s="1985">
        <f t="shared" ref="E1932:L1932" si="16">E1841</f>
        <v>0</v>
      </c>
      <c r="F1932" s="2085">
        <f t="shared" si="16"/>
        <v>0</v>
      </c>
      <c r="G1932" s="1986">
        <f t="shared" si="16"/>
        <v>0</v>
      </c>
      <c r="H1932" s="2086">
        <f t="shared" si="16"/>
        <v>0</v>
      </c>
      <c r="I1932" s="2087">
        <f t="shared" si="16"/>
        <v>0</v>
      </c>
      <c r="J1932" s="2085">
        <f t="shared" si="16"/>
        <v>0</v>
      </c>
      <c r="K1932" s="2085">
        <f t="shared" si="16"/>
        <v>0</v>
      </c>
      <c r="L1932" s="2086">
        <f t="shared" si="16"/>
        <v>0</v>
      </c>
      <c r="M1932" s="543"/>
      <c r="N1932" s="883"/>
      <c r="O1932" s="13"/>
      <c r="P1932" s="13"/>
      <c r="Q1932" s="13"/>
      <c r="R1932" s="13"/>
      <c r="S1932" s="13"/>
      <c r="T1932" s="13"/>
      <c r="U1932" s="13"/>
      <c r="V1932" s="13"/>
      <c r="W1932" s="13"/>
      <c r="X1932" s="13"/>
      <c r="Y1932" s="13"/>
      <c r="Z1932" s="13"/>
      <c r="AA1932" s="13"/>
      <c r="AB1932" s="13"/>
      <c r="AC1932" s="13"/>
    </row>
    <row r="1933" spans="1:29" ht="16" thickBot="1" x14ac:dyDescent="0.25">
      <c r="A1933" s="2101"/>
      <c r="B1933" s="543"/>
      <c r="C1933" s="2952" t="s">
        <v>664</v>
      </c>
      <c r="D1933" s="2953"/>
      <c r="E1933" s="2048">
        <f>SUM(E1931:E1932)</f>
        <v>200.89969009999999</v>
      </c>
      <c r="F1933" s="2049">
        <f>SUM(F1931:F1932)</f>
        <v>214.6871012</v>
      </c>
      <c r="G1933" s="2049">
        <f>SUM(G1931:G1932)</f>
        <v>216.78388889999999</v>
      </c>
      <c r="H1933" s="1998">
        <f>SUM(H1931:H1932)</f>
        <v>0</v>
      </c>
      <c r="I1933" s="2102">
        <v>284.96106793190143</v>
      </c>
      <c r="J1933" s="2103">
        <v>301.94868631420087</v>
      </c>
      <c r="K1933" s="2103">
        <v>0</v>
      </c>
      <c r="L1933" s="2104">
        <v>0</v>
      </c>
      <c r="M1933" s="543"/>
      <c r="N1933" s="883"/>
      <c r="O1933" s="13"/>
      <c r="P1933" s="13"/>
      <c r="Q1933" s="13"/>
      <c r="R1933" s="13"/>
      <c r="S1933" s="13"/>
      <c r="T1933" s="13"/>
      <c r="U1933" s="13"/>
      <c r="V1933" s="13"/>
      <c r="W1933" s="13"/>
      <c r="X1933" s="13"/>
      <c r="Y1933" s="13"/>
      <c r="Z1933" s="13"/>
      <c r="AA1933" s="13"/>
      <c r="AB1933" s="13"/>
      <c r="AC1933" s="13"/>
    </row>
    <row r="1934" spans="1:29" x14ac:dyDescent="0.2">
      <c r="A1934" s="2101"/>
      <c r="B1934" s="543"/>
      <c r="C1934" s="543"/>
      <c r="D1934" s="543"/>
      <c r="E1934" s="543"/>
      <c r="F1934" s="543"/>
      <c r="G1934" s="543"/>
      <c r="H1934" s="543"/>
      <c r="I1934" s="543"/>
      <c r="J1934" s="543"/>
      <c r="K1934" s="543"/>
      <c r="L1934" s="543"/>
      <c r="M1934" s="543"/>
      <c r="N1934" s="883"/>
      <c r="O1934" s="13"/>
      <c r="P1934" s="13"/>
      <c r="Q1934" s="13"/>
      <c r="R1934" s="13"/>
      <c r="S1934" s="13"/>
      <c r="T1934" s="13"/>
      <c r="U1934" s="13"/>
      <c r="V1934" s="13"/>
      <c r="W1934" s="13"/>
      <c r="X1934" s="13"/>
      <c r="Y1934" s="13"/>
      <c r="Z1934" s="13"/>
      <c r="AA1934" s="13"/>
      <c r="AB1934" s="13"/>
      <c r="AC1934" s="13"/>
    </row>
    <row r="1935" spans="1:29" x14ac:dyDescent="0.2">
      <c r="A1935" s="2101"/>
      <c r="B1935" s="543"/>
      <c r="C1935" s="543" t="s">
        <v>665</v>
      </c>
      <c r="D1935" s="543"/>
      <c r="E1935" s="543"/>
      <c r="F1935" s="543"/>
      <c r="G1935" s="543"/>
      <c r="H1935" s="543"/>
      <c r="I1935" s="543"/>
      <c r="J1935" s="543"/>
      <c r="K1935" s="543"/>
      <c r="L1935" s="543"/>
      <c r="M1935" s="543"/>
      <c r="N1935" s="883"/>
      <c r="O1935" s="13"/>
      <c r="P1935" s="13"/>
      <c r="Q1935" s="13"/>
      <c r="R1935" s="13"/>
      <c r="S1935" s="13"/>
      <c r="T1935" s="13"/>
      <c r="U1935" s="13"/>
      <c r="V1935" s="13"/>
      <c r="W1935" s="13"/>
      <c r="X1935" s="13"/>
      <c r="Y1935" s="13"/>
      <c r="Z1935" s="13"/>
      <c r="AA1935" s="13"/>
      <c r="AB1935" s="13"/>
      <c r="AC1935" s="13"/>
    </row>
    <row r="1936" spans="1:29" x14ac:dyDescent="0.2">
      <c r="A1936" s="2101"/>
      <c r="B1936" s="543"/>
      <c r="C1936" s="543"/>
      <c r="D1936" s="543"/>
      <c r="E1936" s="543"/>
      <c r="F1936" s="543"/>
      <c r="G1936" s="543"/>
      <c r="H1936" s="543"/>
      <c r="I1936" s="543"/>
      <c r="J1936" s="543"/>
      <c r="K1936" s="543"/>
      <c r="L1936" s="1966"/>
      <c r="M1936" s="543"/>
      <c r="N1936" s="883"/>
      <c r="O1936" s="13"/>
      <c r="P1936" s="13"/>
      <c r="Q1936" s="13"/>
      <c r="R1936" s="13"/>
      <c r="S1936" s="13"/>
      <c r="T1936" s="13"/>
      <c r="U1936" s="13"/>
      <c r="V1936" s="13"/>
      <c r="W1936" s="13"/>
      <c r="X1936" s="13"/>
      <c r="Y1936" s="13"/>
      <c r="Z1936" s="13"/>
      <c r="AA1936" s="13"/>
      <c r="AB1936" s="13"/>
      <c r="AC1936" s="13"/>
    </row>
    <row r="1937" spans="1:29" ht="16" thickBot="1" x14ac:dyDescent="0.25">
      <c r="A1937" s="2105"/>
      <c r="B1937" s="543"/>
      <c r="C1937" s="543"/>
      <c r="D1937" s="543"/>
      <c r="E1937" s="543"/>
      <c r="F1937" s="543"/>
      <c r="G1937" s="543"/>
      <c r="H1937" s="543"/>
      <c r="I1937" s="543"/>
      <c r="J1937" s="543"/>
      <c r="K1937" s="543"/>
      <c r="L1937" s="2106"/>
      <c r="M1937" s="543"/>
      <c r="N1937" s="2107"/>
      <c r="O1937" s="13"/>
      <c r="P1937" s="13"/>
      <c r="Q1937" s="13"/>
      <c r="R1937" s="13"/>
      <c r="S1937" s="13"/>
      <c r="T1937" s="13"/>
      <c r="U1937" s="13"/>
      <c r="V1937" s="13"/>
      <c r="W1937" s="13"/>
      <c r="X1937" s="13"/>
      <c r="Y1937" s="13"/>
      <c r="Z1937" s="13"/>
      <c r="AA1937" s="13"/>
      <c r="AB1937" s="13"/>
      <c r="AC1937" s="13"/>
    </row>
    <row r="1938" spans="1:29" ht="16" thickBot="1" x14ac:dyDescent="0.25">
      <c r="A1938" s="2108"/>
      <c r="B1938" s="1905"/>
      <c r="C1938" s="1905"/>
      <c r="D1938" s="1905"/>
      <c r="E1938" s="1905"/>
      <c r="F1938" s="1905"/>
      <c r="G1938" s="1905"/>
      <c r="H1938" s="1905"/>
      <c r="I1938" s="1905"/>
      <c r="J1938" s="1905"/>
      <c r="K1938" s="1905"/>
      <c r="L1938" s="1905"/>
      <c r="M1938" s="1905"/>
      <c r="N1938" s="2109"/>
      <c r="O1938" s="13"/>
      <c r="P1938" s="13"/>
      <c r="Q1938" s="13"/>
      <c r="R1938" s="13"/>
      <c r="S1938" s="13"/>
      <c r="T1938" s="13"/>
      <c r="U1938" s="13"/>
      <c r="V1938" s="13"/>
      <c r="W1938" s="13"/>
      <c r="X1938" s="13"/>
      <c r="Y1938" s="13"/>
      <c r="Z1938" s="13"/>
      <c r="AA1938" s="13"/>
      <c r="AB1938" s="13"/>
      <c r="AC1938" s="13"/>
    </row>
    <row r="1939" spans="1:29" ht="16" thickTop="1" x14ac:dyDescent="0.2">
      <c r="A1939" s="2110"/>
      <c r="B1939" s="1902"/>
      <c r="C1939" s="1902"/>
      <c r="D1939" s="1902"/>
      <c r="E1939" s="1902"/>
      <c r="F1939" s="1902"/>
      <c r="G1939" s="1902"/>
      <c r="H1939" s="1902"/>
      <c r="I1939" s="543"/>
      <c r="J1939" s="543"/>
      <c r="K1939" s="543"/>
      <c r="L1939" s="543"/>
      <c r="M1939" s="14"/>
      <c r="N1939" s="2111"/>
      <c r="O1939" s="13"/>
      <c r="P1939" s="13"/>
      <c r="Q1939" s="13"/>
      <c r="R1939" s="13"/>
      <c r="S1939" s="13"/>
      <c r="T1939" s="13"/>
      <c r="U1939" s="13"/>
      <c r="V1939" s="13"/>
      <c r="W1939" s="13"/>
      <c r="X1939" s="13"/>
      <c r="Y1939" s="13"/>
      <c r="Z1939" s="13"/>
      <c r="AA1939" s="13"/>
      <c r="AB1939" s="13"/>
      <c r="AC1939" s="13"/>
    </row>
    <row r="1940" spans="1:29" s="19" customFormat="1" ht="16" thickBot="1" x14ac:dyDescent="0.25">
      <c r="A1940" s="884"/>
      <c r="B1940" s="543"/>
      <c r="C1940" s="543"/>
      <c r="D1940" s="543"/>
      <c r="E1940" s="543"/>
      <c r="F1940" s="543"/>
      <c r="G1940" s="543"/>
      <c r="H1940" s="543"/>
      <c r="I1940" s="543"/>
      <c r="J1940" s="543"/>
      <c r="K1940" s="543"/>
      <c r="L1940" s="2112"/>
      <c r="M1940" s="543"/>
      <c r="N1940" s="2113"/>
      <c r="O1940" s="13"/>
      <c r="P1940" s="13"/>
      <c r="Q1940" s="13"/>
      <c r="R1940" s="13"/>
      <c r="S1940" s="13"/>
      <c r="T1940" s="13"/>
      <c r="U1940" s="13"/>
      <c r="V1940" s="13"/>
      <c r="W1940" s="13"/>
      <c r="X1940" s="13"/>
      <c r="Y1940" s="13"/>
      <c r="Z1940" s="13"/>
      <c r="AA1940" s="13"/>
      <c r="AB1940" s="13"/>
      <c r="AC1940" s="13"/>
    </row>
    <row r="1941" spans="1:29" s="19" customFormat="1" x14ac:dyDescent="0.2">
      <c r="A1941" s="884"/>
      <c r="B1941" s="543"/>
      <c r="C1941" s="543"/>
      <c r="D1941" s="543"/>
      <c r="E1941" s="543"/>
      <c r="F1941" s="543"/>
      <c r="G1941" s="543"/>
      <c r="H1941" s="543"/>
      <c r="I1941" s="543"/>
      <c r="J1941" s="543"/>
      <c r="K1941" s="543"/>
      <c r="M1941" s="543"/>
      <c r="N1941" s="884"/>
      <c r="O1941" s="13"/>
      <c r="P1941" s="13"/>
      <c r="Q1941" s="13"/>
      <c r="R1941" s="13"/>
      <c r="S1941" s="13"/>
      <c r="T1941" s="13"/>
      <c r="U1941" s="13"/>
      <c r="V1941" s="13"/>
      <c r="W1941" s="13"/>
      <c r="X1941" s="13"/>
      <c r="Y1941" s="13"/>
      <c r="Z1941" s="13"/>
      <c r="AA1941" s="13"/>
      <c r="AB1941" s="13"/>
      <c r="AC1941" s="13"/>
    </row>
    <row r="1942" spans="1:29" s="19" customFormat="1" ht="20" thickBot="1" x14ac:dyDescent="0.25">
      <c r="A1942" s="884"/>
      <c r="B1942" s="543"/>
      <c r="C1942" s="1920"/>
      <c r="D1942" s="543"/>
      <c r="E1942" s="543"/>
      <c r="F1942" s="543"/>
      <c r="G1942" s="544" t="s">
        <v>284</v>
      </c>
      <c r="H1942" s="543"/>
      <c r="I1942" s="543"/>
      <c r="J1942" s="543"/>
      <c r="K1942" s="543"/>
      <c r="L1942" s="543"/>
      <c r="M1942" s="543"/>
      <c r="N1942" s="884"/>
      <c r="O1942" s="13"/>
      <c r="P1942" s="13"/>
      <c r="Q1942" s="13"/>
      <c r="R1942" s="13"/>
      <c r="S1942" s="13"/>
      <c r="T1942" s="13"/>
      <c r="U1942" s="13"/>
      <c r="V1942" s="13"/>
      <c r="W1942" s="13"/>
      <c r="X1942" s="13"/>
      <c r="Y1942" s="13"/>
      <c r="Z1942" s="13"/>
      <c r="AA1942" s="13"/>
      <c r="AB1942" s="13"/>
      <c r="AC1942" s="13"/>
    </row>
    <row r="1943" spans="1:29" s="19" customFormat="1" ht="16" thickBot="1" x14ac:dyDescent="0.25">
      <c r="A1943" s="884"/>
      <c r="B1943" s="543"/>
      <c r="C1943" s="2948" t="s">
        <v>61</v>
      </c>
      <c r="D1943" s="2950" t="s">
        <v>31</v>
      </c>
      <c r="E1943" s="2924" t="s">
        <v>650</v>
      </c>
      <c r="F1943" s="2924"/>
      <c r="G1943" s="2924"/>
      <c r="H1943" s="2925"/>
      <c r="I1943" s="2924" t="s">
        <v>651</v>
      </c>
      <c r="J1943" s="2924"/>
      <c r="K1943" s="2924"/>
      <c r="L1943" s="2925"/>
      <c r="M1943" s="543"/>
      <c r="N1943" s="884"/>
      <c r="O1943" s="13"/>
      <c r="P1943" s="13"/>
      <c r="Q1943" s="13"/>
      <c r="R1943" s="13"/>
      <c r="S1943" s="13"/>
      <c r="T1943" s="13"/>
      <c r="U1943" s="13"/>
      <c r="V1943" s="13"/>
      <c r="W1943" s="13"/>
      <c r="X1943" s="13"/>
      <c r="Y1943" s="13"/>
      <c r="Z1943" s="13"/>
      <c r="AA1943" s="13"/>
      <c r="AB1943" s="13"/>
      <c r="AC1943" s="13"/>
    </row>
    <row r="1944" spans="1:29" s="19" customFormat="1" ht="16" thickBot="1" x14ac:dyDescent="0.25">
      <c r="A1944" s="884"/>
      <c r="B1944" s="543"/>
      <c r="C1944" s="2949"/>
      <c r="D1944" s="2951"/>
      <c r="E1944" s="1972" t="s">
        <v>2027</v>
      </c>
      <c r="F1944" s="1974" t="s">
        <v>2627</v>
      </c>
      <c r="G1944" s="1974" t="s">
        <v>3119</v>
      </c>
      <c r="H1944" s="1975" t="s">
        <v>3565</v>
      </c>
      <c r="I1944" s="1972" t="s">
        <v>2027</v>
      </c>
      <c r="J1944" s="1974" t="s">
        <v>2627</v>
      </c>
      <c r="K1944" s="1974" t="s">
        <v>3119</v>
      </c>
      <c r="L1944" s="1975" t="s">
        <v>3565</v>
      </c>
      <c r="M1944" s="543"/>
      <c r="N1944" s="884"/>
      <c r="O1944" s="13"/>
      <c r="P1944" s="13"/>
      <c r="Q1944" s="13"/>
      <c r="R1944" s="13"/>
      <c r="S1944" s="13"/>
      <c r="T1944" s="13"/>
      <c r="U1944" s="13"/>
      <c r="V1944" s="13"/>
      <c r="W1944" s="13"/>
      <c r="X1944" s="13"/>
      <c r="Y1944" s="13"/>
      <c r="Z1944" s="13"/>
      <c r="AA1944" s="13"/>
      <c r="AB1944" s="13"/>
      <c r="AC1944" s="13"/>
    </row>
    <row r="1945" spans="1:29" s="19" customFormat="1" x14ac:dyDescent="0.2">
      <c r="A1945" s="884"/>
      <c r="B1945" s="543"/>
      <c r="C1945" s="2114" t="s">
        <v>62</v>
      </c>
      <c r="D1945" s="2115" t="s">
        <v>44</v>
      </c>
      <c r="E1945" s="2024">
        <v>883.44293272901632</v>
      </c>
      <c r="F1945" s="2025">
        <v>883.44293272901632</v>
      </c>
      <c r="G1945" s="2025">
        <v>883.44293272901632</v>
      </c>
      <c r="H1945" s="2026">
        <f>H1788</f>
        <v>883.44293272901632</v>
      </c>
      <c r="I1945" s="2116">
        <f>I1788</f>
        <v>158.86979898923022</v>
      </c>
      <c r="J1945" s="2080">
        <f>J1788</f>
        <v>167.27943130476649</v>
      </c>
      <c r="K1945" s="2026">
        <f>K1788</f>
        <v>161.82939539858052</v>
      </c>
      <c r="L1945" s="2026">
        <f>L1788</f>
        <v>163.90951709072414</v>
      </c>
      <c r="M1945" s="543"/>
      <c r="N1945" s="884"/>
      <c r="O1945" s="13"/>
      <c r="P1945" s="13"/>
      <c r="Q1945" s="13"/>
      <c r="R1945" s="13"/>
      <c r="S1945" s="13"/>
      <c r="T1945" s="13"/>
      <c r="U1945" s="13"/>
      <c r="V1945" s="13"/>
      <c r="W1945" s="13"/>
      <c r="X1945" s="13"/>
      <c r="Y1945" s="13"/>
      <c r="Z1945" s="13"/>
      <c r="AA1945" s="13"/>
      <c r="AB1945" s="13"/>
      <c r="AC1945" s="13"/>
    </row>
    <row r="1946" spans="1:29" s="19" customFormat="1" x14ac:dyDescent="0.2">
      <c r="A1946" s="884"/>
      <c r="B1946" s="543"/>
      <c r="C1946" s="2117" t="s">
        <v>63</v>
      </c>
      <c r="D1946" s="2118" t="s">
        <v>44</v>
      </c>
      <c r="E1946" s="2031">
        <v>1167.2387325</v>
      </c>
      <c r="F1946" s="2032">
        <v>1167.2387325</v>
      </c>
      <c r="G1946" s="2032">
        <v>1167.2387325</v>
      </c>
      <c r="H1946" s="2034">
        <f>H1818</f>
        <v>1167.2387325</v>
      </c>
      <c r="I1946" s="2119">
        <f>I1818</f>
        <v>168.56854299905061</v>
      </c>
      <c r="J1946" s="2085">
        <f>J1818</f>
        <v>175.4901836866369</v>
      </c>
      <c r="K1946" s="2034">
        <f>K1818</f>
        <v>165.99944426025098</v>
      </c>
      <c r="L1946" s="2034">
        <f>L1818</f>
        <v>170.81385903007711</v>
      </c>
      <c r="M1946" s="543"/>
      <c r="N1946" s="884"/>
      <c r="O1946" s="13"/>
      <c r="P1946" s="13"/>
      <c r="Q1946" s="13"/>
      <c r="R1946" s="13"/>
      <c r="S1946" s="13"/>
      <c r="T1946" s="13"/>
      <c r="U1946" s="13"/>
      <c r="V1946" s="13"/>
      <c r="W1946" s="13"/>
      <c r="X1946" s="13"/>
      <c r="Y1946" s="13"/>
      <c r="Z1946" s="13"/>
      <c r="AA1946" s="13"/>
      <c r="AB1946" s="13"/>
      <c r="AC1946" s="13"/>
    </row>
    <row r="1947" spans="1:29" s="19" customFormat="1" x14ac:dyDescent="0.2">
      <c r="A1947" s="884"/>
      <c r="B1947" s="543"/>
      <c r="C1947" s="2117" t="s">
        <v>659</v>
      </c>
      <c r="D1947" s="2118" t="s">
        <v>44</v>
      </c>
      <c r="E1947" s="2031">
        <v>440.40255600271428</v>
      </c>
      <c r="F1947" s="2032">
        <v>440.40255600271428</v>
      </c>
      <c r="G1947" s="2032">
        <v>440.40255600271428</v>
      </c>
      <c r="H1947" s="2034">
        <f>H1757</f>
        <v>440.40255600271428</v>
      </c>
      <c r="I1947" s="2119">
        <f>I1757</f>
        <v>112.19311988212564</v>
      </c>
      <c r="J1947" s="2085">
        <f>J1757</f>
        <v>120.44617263416755</v>
      </c>
      <c r="K1947" s="2034">
        <f>K1757</f>
        <v>112.44316489543934</v>
      </c>
      <c r="L1947" s="2034">
        <f>L1757</f>
        <v>117.95703616740592</v>
      </c>
      <c r="M1947" s="543"/>
      <c r="N1947" s="884"/>
      <c r="O1947" s="13"/>
      <c r="P1947" s="13"/>
      <c r="Q1947" s="13"/>
      <c r="R1947" s="13"/>
      <c r="S1947" s="13"/>
      <c r="T1947" s="13"/>
      <c r="U1947" s="13"/>
      <c r="V1947" s="13"/>
      <c r="W1947" s="13"/>
      <c r="X1947" s="13"/>
      <c r="Y1947" s="13"/>
      <c r="Z1947" s="13"/>
      <c r="AA1947" s="13"/>
      <c r="AB1947" s="13"/>
      <c r="AC1947" s="13"/>
    </row>
    <row r="1948" spans="1:29" s="19" customFormat="1" x14ac:dyDescent="0.2">
      <c r="A1948" s="884"/>
      <c r="B1948" s="543"/>
      <c r="C1948" s="2120" t="s">
        <v>65</v>
      </c>
      <c r="D1948" s="2121" t="s">
        <v>44</v>
      </c>
      <c r="E1948" s="2031">
        <v>21.539670517999983</v>
      </c>
      <c r="F1948" s="2032">
        <v>21.539670517999983</v>
      </c>
      <c r="G1948" s="2032">
        <v>21.539670517999983</v>
      </c>
      <c r="H1948" s="2034">
        <f>H1850</f>
        <v>21.539670517999983</v>
      </c>
      <c r="I1948" s="2119">
        <f>I1850</f>
        <v>44.701022620565816</v>
      </c>
      <c r="J1948" s="2085">
        <f>J1850</f>
        <v>33.759607403687241</v>
      </c>
      <c r="K1948" s="2034">
        <f>K1850</f>
        <v>26.429733866725368</v>
      </c>
      <c r="L1948" s="2034">
        <f>L1850</f>
        <v>29.653748665629713</v>
      </c>
      <c r="M1948" s="543"/>
      <c r="N1948" s="884"/>
      <c r="O1948" s="13"/>
      <c r="P1948" s="13"/>
      <c r="Q1948" s="13"/>
      <c r="R1948" s="13"/>
      <c r="S1948" s="13"/>
      <c r="T1948" s="13"/>
      <c r="U1948" s="13"/>
      <c r="V1948" s="13"/>
      <c r="W1948" s="13"/>
      <c r="X1948" s="13"/>
      <c r="Y1948" s="13"/>
      <c r="Z1948" s="13"/>
      <c r="AA1948" s="13"/>
      <c r="AB1948" s="13"/>
      <c r="AC1948" s="13"/>
    </row>
    <row r="1949" spans="1:29" s="19" customFormat="1" x14ac:dyDescent="0.2">
      <c r="A1949" s="884"/>
      <c r="B1949" s="543"/>
      <c r="C1949" s="2120" t="s">
        <v>75</v>
      </c>
      <c r="D1949" s="2121" t="s">
        <v>44</v>
      </c>
      <c r="E1949" s="2031">
        <v>136.1804118</v>
      </c>
      <c r="F1949" s="1986">
        <v>136.1804118</v>
      </c>
      <c r="G1949" s="1986">
        <v>136.1804118</v>
      </c>
      <c r="H1949" s="1988">
        <f>H1875</f>
        <v>136.1804118</v>
      </c>
      <c r="I1949" s="2119">
        <f>I1875</f>
        <v>59.074693296154749</v>
      </c>
      <c r="J1949" s="2085">
        <f>J1875</f>
        <v>58.831115837222669</v>
      </c>
      <c r="K1949" s="1988">
        <f>K1875</f>
        <v>58.579487000882615</v>
      </c>
      <c r="L1949" s="1988">
        <f>L1875</f>
        <v>57.970094111511173</v>
      </c>
      <c r="M1949" s="543"/>
      <c r="N1949" s="884"/>
    </row>
    <row r="1950" spans="1:29" s="19" customFormat="1" x14ac:dyDescent="0.2">
      <c r="A1950" s="884"/>
      <c r="B1950" s="543"/>
      <c r="C1950" s="2946" t="s">
        <v>666</v>
      </c>
      <c r="D1950" s="2947"/>
      <c r="E1950" s="177">
        <v>2648.8043035497308</v>
      </c>
      <c r="F1950" s="178">
        <v>2648.8043035497308</v>
      </c>
      <c r="G1950" s="178">
        <v>2648.8043035497308</v>
      </c>
      <c r="H1950" s="178">
        <f>SUM(H1945:H1949)</f>
        <v>2648.8043035497308</v>
      </c>
      <c r="I1950" s="177">
        <v>137.60019565608323</v>
      </c>
      <c r="J1950" s="178">
        <v>143.3932568075019</v>
      </c>
      <c r="K1950" s="179">
        <v>136.06311254795136</v>
      </c>
      <c r="L1950" s="179">
        <v>139.17398673594568</v>
      </c>
      <c r="M1950" s="543"/>
      <c r="N1950" s="884"/>
    </row>
    <row r="1951" spans="1:29" s="19" customFormat="1" x14ac:dyDescent="0.2">
      <c r="A1951" s="884"/>
      <c r="B1951" s="543"/>
      <c r="C1951" s="2122"/>
      <c r="D1951" s="2123"/>
      <c r="E1951" s="2031"/>
      <c r="F1951" s="2032"/>
      <c r="G1951" s="2032"/>
      <c r="H1951" s="2034"/>
      <c r="I1951" s="2031"/>
      <c r="J1951" s="2032"/>
      <c r="K1951" s="2034"/>
      <c r="L1951" s="2034"/>
      <c r="M1951" s="543"/>
      <c r="N1951" s="884"/>
    </row>
    <row r="1952" spans="1:29" s="19" customFormat="1" x14ac:dyDescent="0.2">
      <c r="A1952" s="884"/>
      <c r="B1952" s="543"/>
      <c r="C1952" s="2117" t="s">
        <v>62</v>
      </c>
      <c r="D1952" s="2118" t="s">
        <v>37</v>
      </c>
      <c r="E1952" s="2031">
        <f t="shared" ref="E1952:L1952" si="17">E1781</f>
        <v>827.67630038106824</v>
      </c>
      <c r="F1952" s="2032">
        <f t="shared" si="17"/>
        <v>897.7912666950001</v>
      </c>
      <c r="G1952" s="2032">
        <f t="shared" si="17"/>
        <v>881.92591956541082</v>
      </c>
      <c r="H1952" s="2034">
        <f t="shared" si="17"/>
        <v>894.48769060899986</v>
      </c>
      <c r="I1952" s="2119">
        <f t="shared" si="17"/>
        <v>148.62639881743155</v>
      </c>
      <c r="J1952" s="2085">
        <f t="shared" si="17"/>
        <v>160.59418542954211</v>
      </c>
      <c r="K1952" s="2034">
        <f t="shared" si="17"/>
        <v>157.46440999881415</v>
      </c>
      <c r="L1952" s="2034">
        <f t="shared" si="17"/>
        <v>157.10915503434759</v>
      </c>
      <c r="M1952" s="543"/>
      <c r="N1952" s="884"/>
    </row>
    <row r="1953" spans="1:14" s="19" customFormat="1" x14ac:dyDescent="0.2">
      <c r="A1953" s="884"/>
      <c r="B1953" s="543"/>
      <c r="C1953" s="2117" t="s">
        <v>63</v>
      </c>
      <c r="D1953" s="2118" t="s">
        <v>37</v>
      </c>
      <c r="E1953" s="2031">
        <f t="shared" ref="E1953:L1953" si="18">E1811</f>
        <v>489.3417096</v>
      </c>
      <c r="F1953" s="2032">
        <f t="shared" si="18"/>
        <v>527.16816470000003</v>
      </c>
      <c r="G1953" s="2032">
        <f t="shared" si="18"/>
        <v>481.94885219999998</v>
      </c>
      <c r="H1953" s="2034">
        <f t="shared" si="18"/>
        <v>513.18065820000004</v>
      </c>
      <c r="I1953" s="2119">
        <f t="shared" si="18"/>
        <v>151.0911358051348</v>
      </c>
      <c r="J1953" s="2085">
        <f t="shared" si="18"/>
        <v>159.11682075776508</v>
      </c>
      <c r="K1953" s="2034">
        <f t="shared" si="18"/>
        <v>141.51248124999199</v>
      </c>
      <c r="L1953" s="2034">
        <f t="shared" si="18"/>
        <v>145.00515638217263</v>
      </c>
      <c r="M1953" s="543"/>
      <c r="N1953" s="884"/>
    </row>
    <row r="1954" spans="1:14" s="19" customFormat="1" x14ac:dyDescent="0.2">
      <c r="A1954" s="884"/>
      <c r="B1954" s="543"/>
      <c r="C1954" s="2117" t="s">
        <v>659</v>
      </c>
      <c r="D1954" s="2118" t="s">
        <v>37</v>
      </c>
      <c r="E1954" s="2031">
        <f t="shared" ref="E1954:L1954" si="19">E1750</f>
        <v>187.50899098794883</v>
      </c>
      <c r="F1954" s="2032">
        <f t="shared" si="19"/>
        <v>224.27839195563269</v>
      </c>
      <c r="G1954" s="2032">
        <f t="shared" si="19"/>
        <v>216.00144781430379</v>
      </c>
      <c r="H1954" s="2034">
        <f t="shared" si="19"/>
        <v>237.06639074598394</v>
      </c>
      <c r="I1954" s="2119">
        <f t="shared" si="19"/>
        <v>79.448313210124795</v>
      </c>
      <c r="J1954" s="2085">
        <f t="shared" si="19"/>
        <v>94.329988861904056</v>
      </c>
      <c r="K1954" s="2034">
        <f t="shared" si="19"/>
        <v>90.95560872393348</v>
      </c>
      <c r="L1954" s="2034">
        <f t="shared" si="19"/>
        <v>97.565129479476312</v>
      </c>
      <c r="M1954" s="543"/>
      <c r="N1954" s="884"/>
    </row>
    <row r="1955" spans="1:14" s="19" customFormat="1" x14ac:dyDescent="0.2">
      <c r="A1955" s="884"/>
      <c r="B1955" s="543"/>
      <c r="C1955" s="2117" t="s">
        <v>58</v>
      </c>
      <c r="D1955" s="2118" t="s">
        <v>37</v>
      </c>
      <c r="E1955" s="1985">
        <f t="shared" ref="E1955:L1955" si="20">E1843</f>
        <v>16.650590885</v>
      </c>
      <c r="F1955" s="2124">
        <f t="shared" si="20"/>
        <v>10.971367451999997</v>
      </c>
      <c r="G1955" s="2124">
        <f t="shared" si="20"/>
        <v>10.667445925999999</v>
      </c>
      <c r="H1955" s="1988">
        <f t="shared" si="20"/>
        <v>11.076527876000004</v>
      </c>
      <c r="I1955" s="2125">
        <f t="shared" si="20"/>
        <v>3115.8125872490127</v>
      </c>
      <c r="J1955" s="2126">
        <f t="shared" si="20"/>
        <v>2143.3056812987161</v>
      </c>
      <c r="K1955" s="1988">
        <f t="shared" si="20"/>
        <v>2083.9332524565825</v>
      </c>
      <c r="L1955" s="1988">
        <f t="shared" si="20"/>
        <v>2163.8492402664642</v>
      </c>
      <c r="M1955" s="543"/>
      <c r="N1955" s="884"/>
    </row>
    <row r="1956" spans="1:14" s="19" customFormat="1" x14ac:dyDescent="0.2">
      <c r="A1956" s="884"/>
      <c r="B1956" s="543"/>
      <c r="C1956" s="2117" t="s">
        <v>75</v>
      </c>
      <c r="D1956" s="2118" t="s">
        <v>37</v>
      </c>
      <c r="E1956" s="1985">
        <f t="shared" ref="E1956:L1956" si="21">E1871</f>
        <v>105.2886462254899</v>
      </c>
      <c r="F1956" s="1986">
        <f t="shared" si="21"/>
        <v>117.28893069999999</v>
      </c>
      <c r="G1956" s="1986">
        <f t="shared" si="21"/>
        <v>122.0445388</v>
      </c>
      <c r="H1956" s="1988">
        <f t="shared" si="21"/>
        <v>119.8364673</v>
      </c>
      <c r="I1956" s="2125">
        <f t="shared" si="21"/>
        <v>49.71064915298173</v>
      </c>
      <c r="J1956" s="2126">
        <f t="shared" si="21"/>
        <v>51.883623251037825</v>
      </c>
      <c r="K1956" s="1988">
        <f t="shared" si="21"/>
        <v>54.991689620134608</v>
      </c>
      <c r="L1956" s="1988">
        <f t="shared" si="21"/>
        <v>52.515968695107539</v>
      </c>
      <c r="M1956" s="543"/>
      <c r="N1956" s="884"/>
    </row>
    <row r="1957" spans="1:14" s="19" customFormat="1" x14ac:dyDescent="0.2">
      <c r="A1957" s="884"/>
      <c r="B1957" s="543"/>
      <c r="C1957" s="2117" t="s">
        <v>343</v>
      </c>
      <c r="D1957" s="2118" t="s">
        <v>37</v>
      </c>
      <c r="E1957" s="1985" t="s">
        <v>112</v>
      </c>
      <c r="F1957" s="2124" t="s">
        <v>112</v>
      </c>
      <c r="G1957" s="2124" t="s">
        <v>112</v>
      </c>
      <c r="H1957" s="2127" t="s">
        <v>112</v>
      </c>
      <c r="I1957" s="2125" t="s">
        <v>112</v>
      </c>
      <c r="J1957" s="2126" t="s">
        <v>112</v>
      </c>
      <c r="K1957" s="1988" t="s">
        <v>112</v>
      </c>
      <c r="L1957" s="1988" t="s">
        <v>112</v>
      </c>
      <c r="M1957" s="543"/>
      <c r="N1957" s="884"/>
    </row>
    <row r="1958" spans="1:14" s="19" customFormat="1" x14ac:dyDescent="0.2">
      <c r="A1958" s="884"/>
      <c r="B1958" s="543"/>
      <c r="C1958" s="2946" t="s">
        <v>667</v>
      </c>
      <c r="D1958" s="2947"/>
      <c r="E1958" s="177">
        <f>SUM(E1952:E1956)</f>
        <v>1626.4662380795069</v>
      </c>
      <c r="F1958" s="178">
        <f>SUM(F1952:F1956)</f>
        <v>1777.498121502633</v>
      </c>
      <c r="G1958" s="178">
        <f>SUM(G1952:G1956)</f>
        <v>1712.5882043057145</v>
      </c>
      <c r="H1958" s="178">
        <f>SUM(H1952:H1956)</f>
        <v>1775.6477347309838</v>
      </c>
      <c r="I1958" s="177">
        <v>117.69110187575578</v>
      </c>
      <c r="J1958" s="178">
        <v>125.4370041081546</v>
      </c>
      <c r="K1958" s="179">
        <v>120.25132003948319</v>
      </c>
      <c r="L1958" s="179">
        <v>123.18294384216652</v>
      </c>
      <c r="M1958" s="543"/>
      <c r="N1958" s="884"/>
    </row>
    <row r="1959" spans="1:14" s="19" customFormat="1" x14ac:dyDescent="0.2">
      <c r="A1959" s="884"/>
      <c r="B1959" s="543"/>
      <c r="C1959" s="2122"/>
      <c r="D1959" s="2123"/>
      <c r="E1959" s="2128"/>
      <c r="F1959" s="2129"/>
      <c r="G1959" s="2129"/>
      <c r="H1959" s="2033"/>
      <c r="I1959" s="2130"/>
      <c r="J1959" s="2131"/>
      <c r="K1959" s="2033"/>
      <c r="L1959" s="2033"/>
      <c r="M1959" s="543"/>
      <c r="N1959" s="884"/>
    </row>
    <row r="1960" spans="1:14" s="19" customFormat="1" x14ac:dyDescent="0.2">
      <c r="A1960" s="884"/>
      <c r="B1960" s="543"/>
      <c r="C1960" s="2117" t="s">
        <v>63</v>
      </c>
      <c r="D1960" s="2118" t="s">
        <v>33</v>
      </c>
      <c r="E1960" s="2031">
        <f t="shared" ref="E1960:L1960" si="22">E1807</f>
        <v>686.81598640000004</v>
      </c>
      <c r="F1960" s="2032">
        <f t="shared" si="22"/>
        <v>749.01177389999998</v>
      </c>
      <c r="G1960" s="2032">
        <f t="shared" si="22"/>
        <v>732.35592580000002</v>
      </c>
      <c r="H1960" s="2034">
        <f t="shared" si="22"/>
        <v>765.87372970000001</v>
      </c>
      <c r="I1960" s="2119">
        <f t="shared" si="22"/>
        <v>165.01152318464253</v>
      </c>
      <c r="J1960" s="2085">
        <f t="shared" si="22"/>
        <v>175.52515149175989</v>
      </c>
      <c r="K1960" s="2034">
        <f t="shared" si="22"/>
        <v>167.92253311390198</v>
      </c>
      <c r="L1960" s="2034">
        <f t="shared" si="22"/>
        <v>170.04081934467055</v>
      </c>
      <c r="M1960" s="543"/>
      <c r="N1960" s="884"/>
    </row>
    <row r="1961" spans="1:14" s="19" customFormat="1" x14ac:dyDescent="0.2">
      <c r="A1961" s="884"/>
      <c r="B1961" s="543"/>
      <c r="C1961" s="2117" t="s">
        <v>62</v>
      </c>
      <c r="D1961" s="2118" t="s">
        <v>66</v>
      </c>
      <c r="E1961" s="2031">
        <f t="shared" ref="E1961:L1961" si="23">E1776</f>
        <v>240.24852240000001</v>
      </c>
      <c r="F1961" s="2032">
        <f t="shared" si="23"/>
        <v>252.52392558399981</v>
      </c>
      <c r="G1961" s="2032">
        <f t="shared" si="23"/>
        <v>234.12182129999999</v>
      </c>
      <c r="H1961" s="2034">
        <f t="shared" si="23"/>
        <v>230.22389849999999</v>
      </c>
      <c r="I1961" s="2119">
        <f t="shared" si="23"/>
        <v>115.28969727018711</v>
      </c>
      <c r="J1961" s="2085">
        <f t="shared" si="23"/>
        <v>121.75452211140708</v>
      </c>
      <c r="K1961" s="2034">
        <f t="shared" si="23"/>
        <v>113.071406558815</v>
      </c>
      <c r="L1961" s="2034">
        <f t="shared" si="23"/>
        <v>108.71542448694845</v>
      </c>
      <c r="M1961" s="543"/>
      <c r="N1961" s="884"/>
    </row>
    <row r="1962" spans="1:14" s="19" customFormat="1" x14ac:dyDescent="0.2">
      <c r="A1962" s="884"/>
      <c r="B1962" s="543"/>
      <c r="C1962" s="2117" t="s">
        <v>659</v>
      </c>
      <c r="D1962" s="2118" t="s">
        <v>66</v>
      </c>
      <c r="E1962" s="2031">
        <f t="shared" ref="E1962:L1962" si="24">E1746</f>
        <v>1139.79986573158</v>
      </c>
      <c r="F1962" s="2032">
        <f t="shared" si="24"/>
        <v>1244.5884623392803</v>
      </c>
      <c r="G1962" s="2032">
        <f t="shared" si="24"/>
        <v>1223.1621088158597</v>
      </c>
      <c r="H1962" s="2034">
        <f t="shared" si="24"/>
        <v>1248.3918817325591</v>
      </c>
      <c r="I1962" s="2119">
        <f t="shared" si="24"/>
        <v>177.21393107695411</v>
      </c>
      <c r="J1962" s="2085">
        <f t="shared" si="24"/>
        <v>188.46265799716477</v>
      </c>
      <c r="K1962" s="2034">
        <f t="shared" si="24"/>
        <v>181.87690781000538</v>
      </c>
      <c r="L1962" s="2034">
        <f t="shared" si="24"/>
        <v>181.40422572478596</v>
      </c>
      <c r="M1962" s="543"/>
      <c r="N1962" s="884"/>
    </row>
    <row r="1963" spans="1:14" s="19" customFormat="1" x14ac:dyDescent="0.2">
      <c r="A1963" s="884"/>
      <c r="B1963" s="543"/>
      <c r="C1963" s="2120" t="s">
        <v>65</v>
      </c>
      <c r="D1963" s="2118" t="s">
        <v>66</v>
      </c>
      <c r="E1963" s="2031">
        <f t="shared" ref="E1963:L1963" si="25">E1838</f>
        <v>49.233933621000013</v>
      </c>
      <c r="F1963" s="2032">
        <f t="shared" si="25"/>
        <v>49.559224998000012</v>
      </c>
      <c r="G1963" s="2032">
        <f t="shared" si="25"/>
        <v>51.304926879999982</v>
      </c>
      <c r="H1963" s="2034">
        <f t="shared" si="25"/>
        <v>50.211102875999998</v>
      </c>
      <c r="I1963" s="2119">
        <f t="shared" si="25"/>
        <v>66.192284342722019</v>
      </c>
      <c r="J1963" s="2085">
        <f t="shared" si="25"/>
        <v>61.620053336496468</v>
      </c>
      <c r="K1963" s="2034">
        <f t="shared" si="25"/>
        <v>61.895351502277883</v>
      </c>
      <c r="L1963" s="2034">
        <f t="shared" si="25"/>
        <v>59.909265736261965</v>
      </c>
      <c r="M1963" s="543"/>
      <c r="N1963" s="884"/>
    </row>
    <row r="1964" spans="1:14" s="19" customFormat="1" x14ac:dyDescent="0.2">
      <c r="A1964" s="884"/>
      <c r="B1964" s="543"/>
      <c r="C1964" s="2120" t="s">
        <v>75</v>
      </c>
      <c r="D1964" s="2118" t="s">
        <v>66</v>
      </c>
      <c r="E1964" s="2031">
        <f t="shared" ref="E1964:L1964" si="26">E1869</f>
        <v>88.434630299609978</v>
      </c>
      <c r="F1964" s="2032">
        <f t="shared" si="26"/>
        <v>98.720260699999997</v>
      </c>
      <c r="G1964" s="2032">
        <f t="shared" si="26"/>
        <v>105.19178770000001</v>
      </c>
      <c r="H1964" s="2034">
        <f t="shared" si="26"/>
        <v>103.0933122</v>
      </c>
      <c r="I1964" s="2119">
        <f t="shared" si="26"/>
        <v>54.296844209285041</v>
      </c>
      <c r="J1964" s="2085">
        <f t="shared" si="26"/>
        <v>59.935620801345394</v>
      </c>
      <c r="K1964" s="2034">
        <f t="shared" si="26"/>
        <v>61.96431960840205</v>
      </c>
      <c r="L1964" s="2034">
        <f t="shared" si="26"/>
        <v>58.847804653256773</v>
      </c>
      <c r="M1964" s="543"/>
      <c r="N1964" s="884"/>
    </row>
    <row r="1965" spans="1:14" s="19" customFormat="1" x14ac:dyDescent="0.2">
      <c r="A1965" s="884"/>
      <c r="B1965" s="543"/>
      <c r="C1965" s="2946" t="s">
        <v>668</v>
      </c>
      <c r="D1965" s="2947"/>
      <c r="E1965" s="177">
        <f>SUM(E1960:E1964)</f>
        <v>2204.5329384521906</v>
      </c>
      <c r="F1965" s="178">
        <f>SUM(F1960:F1964)</f>
        <v>2394.4036475212802</v>
      </c>
      <c r="G1965" s="178">
        <f>SUM(G1960:G1964)</f>
        <v>2346.1365704958598</v>
      </c>
      <c r="H1965" s="178">
        <f>SUM(H1960:H1964)</f>
        <v>2397.7939250085592</v>
      </c>
      <c r="I1965" s="177">
        <v>146.47671252752386</v>
      </c>
      <c r="J1965" s="178">
        <v>155.51530446137258</v>
      </c>
      <c r="K1965" s="179">
        <v>149.59195402404367</v>
      </c>
      <c r="L1965" s="179">
        <v>148.99109185103555</v>
      </c>
      <c r="M1965" s="543"/>
      <c r="N1965" s="884"/>
    </row>
    <row r="1966" spans="1:14" s="19" customFormat="1" x14ac:dyDescent="0.2">
      <c r="A1966" s="884"/>
      <c r="B1966" s="543"/>
      <c r="C1966" s="2122"/>
      <c r="D1966" s="2123"/>
      <c r="E1966" s="2128"/>
      <c r="F1966" s="2129"/>
      <c r="G1966" s="2129"/>
      <c r="H1966" s="2033"/>
      <c r="I1966" s="2128"/>
      <c r="J1966" s="2129"/>
      <c r="K1966" s="2033"/>
      <c r="L1966" s="2033"/>
      <c r="M1966" s="543"/>
      <c r="N1966" s="884"/>
    </row>
    <row r="1967" spans="1:14" s="19" customFormat="1" x14ac:dyDescent="0.2">
      <c r="A1967" s="884"/>
      <c r="B1967" s="543"/>
      <c r="C1967" s="2117" t="s">
        <v>659</v>
      </c>
      <c r="D1967" s="2118" t="s">
        <v>41</v>
      </c>
      <c r="E1967" s="2031">
        <f t="shared" ref="E1967:L1967" si="27">E1754</f>
        <v>1272.7023744597498</v>
      </c>
      <c r="F1967" s="2032">
        <f t="shared" si="27"/>
        <v>1413.511815126717</v>
      </c>
      <c r="G1967" s="2032">
        <f t="shared" si="27"/>
        <v>1423.4884519440848</v>
      </c>
      <c r="H1967" s="2034">
        <f t="shared" si="27"/>
        <v>1467.9986515085084</v>
      </c>
      <c r="I1967" s="2119">
        <f t="shared" si="27"/>
        <v>225.27185758819229</v>
      </c>
      <c r="J1967" s="2085">
        <f t="shared" si="27"/>
        <v>241.04403392212677</v>
      </c>
      <c r="K1967" s="2034">
        <f t="shared" si="27"/>
        <v>235.78251018632349</v>
      </c>
      <c r="L1967" s="2034">
        <f t="shared" si="27"/>
        <v>236.96655724201349</v>
      </c>
      <c r="M1967" s="543"/>
      <c r="N1967" s="884"/>
    </row>
    <row r="1968" spans="1:14" s="19" customFormat="1" x14ac:dyDescent="0.2">
      <c r="A1968" s="884"/>
      <c r="B1968" s="543"/>
      <c r="C1968" s="2117" t="s">
        <v>67</v>
      </c>
      <c r="D1968" s="2118" t="s">
        <v>41</v>
      </c>
      <c r="E1968" s="2031">
        <f t="shared" ref="E1968:L1968" si="28">E1815</f>
        <v>273.29909162790801</v>
      </c>
      <c r="F1968" s="2032">
        <f t="shared" si="28"/>
        <v>278.78117378799647</v>
      </c>
      <c r="G1968" s="2032">
        <f t="shared" si="28"/>
        <v>269.36154701406576</v>
      </c>
      <c r="H1968" s="2034">
        <f t="shared" si="28"/>
        <v>271.15975602882753</v>
      </c>
      <c r="I1968" s="2119">
        <f t="shared" si="28"/>
        <v>0</v>
      </c>
      <c r="J1968" s="2085">
        <f t="shared" si="28"/>
        <v>0</v>
      </c>
      <c r="K1968" s="2034">
        <f t="shared" si="28"/>
        <v>0</v>
      </c>
      <c r="L1968" s="2034">
        <f t="shared" si="28"/>
        <v>0</v>
      </c>
      <c r="M1968" s="543"/>
      <c r="N1968" s="884"/>
    </row>
    <row r="1969" spans="1:14" s="19" customFormat="1" x14ac:dyDescent="0.2">
      <c r="A1969" s="884"/>
      <c r="B1969" s="543"/>
      <c r="C1969" s="2117" t="s">
        <v>62</v>
      </c>
      <c r="D1969" s="2118" t="s">
        <v>41</v>
      </c>
      <c r="E1969" s="2031">
        <f t="shared" ref="E1969:L1969" si="29">E1785</f>
        <v>272.44308315400008</v>
      </c>
      <c r="F1969" s="2032">
        <f t="shared" si="29"/>
        <v>293.88572091100013</v>
      </c>
      <c r="G1969" s="2032">
        <f t="shared" si="29"/>
        <v>262.34340158300012</v>
      </c>
      <c r="H1969" s="2034">
        <f t="shared" si="29"/>
        <v>265.69152679400003</v>
      </c>
      <c r="I1969" s="2119">
        <f t="shared" si="29"/>
        <v>122.17019740729833</v>
      </c>
      <c r="J1969" s="2085">
        <f t="shared" si="29"/>
        <v>134.82577482584145</v>
      </c>
      <c r="K1969" s="2034">
        <f t="shared" si="29"/>
        <v>118.73031069315427</v>
      </c>
      <c r="L1969" s="2034">
        <f t="shared" si="29"/>
        <v>117.0032794964568</v>
      </c>
      <c r="M1969" s="543"/>
      <c r="N1969" s="884"/>
    </row>
    <row r="1970" spans="1:14" s="19" customFormat="1" x14ac:dyDescent="0.2">
      <c r="A1970" s="884"/>
      <c r="B1970" s="543"/>
      <c r="C1970" s="2120" t="s">
        <v>65</v>
      </c>
      <c r="D1970" s="2118" t="s">
        <v>41</v>
      </c>
      <c r="E1970" s="2031">
        <f t="shared" ref="E1970:L1970" si="30">E1847</f>
        <v>2.4974278849999996</v>
      </c>
      <c r="F1970" s="2032">
        <f t="shared" si="30"/>
        <v>0.5791694890000002</v>
      </c>
      <c r="G1970" s="2032">
        <f t="shared" si="30"/>
        <v>1.0891927639999999</v>
      </c>
      <c r="H1970" s="2034">
        <f t="shared" si="30"/>
        <v>2.5621245629999994</v>
      </c>
      <c r="I1970" s="2119">
        <f t="shared" si="30"/>
        <v>70.665458303306963</v>
      </c>
      <c r="J1970" s="2085">
        <f t="shared" si="30"/>
        <v>73.017507646355867</v>
      </c>
      <c r="K1970" s="2034">
        <f t="shared" si="30"/>
        <v>60.715694892193369</v>
      </c>
      <c r="L1970" s="2034">
        <f t="shared" si="30"/>
        <v>79.926457976282478</v>
      </c>
      <c r="M1970" s="543"/>
      <c r="N1970" s="884"/>
    </row>
    <row r="1971" spans="1:14" s="19" customFormat="1" x14ac:dyDescent="0.2">
      <c r="A1971" s="884"/>
      <c r="B1971" s="543"/>
      <c r="C1971" s="2120" t="s">
        <v>75</v>
      </c>
      <c r="D1971" s="2118" t="s">
        <v>41</v>
      </c>
      <c r="E1971" s="2031">
        <v>0</v>
      </c>
      <c r="F1971" s="2032">
        <v>0</v>
      </c>
      <c r="G1971" s="2032">
        <v>0</v>
      </c>
      <c r="H1971" s="2032">
        <v>0</v>
      </c>
      <c r="I1971" s="2119">
        <v>0</v>
      </c>
      <c r="J1971" s="2085">
        <v>0</v>
      </c>
      <c r="K1971" s="2034">
        <v>0</v>
      </c>
      <c r="L1971" s="2034">
        <v>0</v>
      </c>
      <c r="M1971" s="543"/>
      <c r="N1971" s="884"/>
    </row>
    <row r="1972" spans="1:14" s="19" customFormat="1" x14ac:dyDescent="0.2">
      <c r="A1972" s="884"/>
      <c r="B1972" s="543"/>
      <c r="C1972" s="2946" t="s">
        <v>669</v>
      </c>
      <c r="D1972" s="2947"/>
      <c r="E1972" s="177">
        <f>SUM(E1967:E1971)</f>
        <v>1820.9419771266578</v>
      </c>
      <c r="F1972" s="178">
        <f>SUM(F1967:F1971)</f>
        <v>1986.7578793147136</v>
      </c>
      <c r="G1972" s="178">
        <f>SUM(G1967:G1971)</f>
        <v>1956.2825933051506</v>
      </c>
      <c r="H1972" s="178">
        <f>SUM(H1967:H1971)</f>
        <v>2007.412058894336</v>
      </c>
      <c r="I1972" s="177">
        <v>169.40975955795039</v>
      </c>
      <c r="J1972" s="178">
        <v>181.49927174216799</v>
      </c>
      <c r="K1972" s="179">
        <v>172.73551588155453</v>
      </c>
      <c r="L1972" s="179">
        <v>173.67334206181101</v>
      </c>
      <c r="M1972" s="543"/>
      <c r="N1972" s="884"/>
    </row>
    <row r="1973" spans="1:14" s="19" customFormat="1" x14ac:dyDescent="0.2">
      <c r="A1973" s="884"/>
      <c r="B1973" s="543"/>
      <c r="C1973" s="2132"/>
      <c r="D1973" s="2133"/>
      <c r="E1973" s="2134"/>
      <c r="F1973" s="2135"/>
      <c r="G1973" s="2135"/>
      <c r="H1973" s="2136"/>
      <c r="I1973" s="2137"/>
      <c r="J1973" s="2138"/>
      <c r="K1973" s="2136"/>
      <c r="L1973" s="2136"/>
      <c r="N1973" s="884"/>
    </row>
    <row r="1974" spans="1:14" s="19" customFormat="1" x14ac:dyDescent="0.2">
      <c r="A1974" s="884"/>
      <c r="B1974" s="543"/>
      <c r="C1974" s="2117" t="s">
        <v>65</v>
      </c>
      <c r="D1974" s="2118" t="s">
        <v>55</v>
      </c>
      <c r="E1974" s="2031">
        <f t="shared" ref="E1974:L1974" si="31">E1856</f>
        <v>683.73144842800002</v>
      </c>
      <c r="F1974" s="2032">
        <f t="shared" si="31"/>
        <v>707.87204887200005</v>
      </c>
      <c r="G1974" s="2032">
        <f t="shared" si="31"/>
        <v>697.49639914400007</v>
      </c>
      <c r="H1974" s="2034">
        <f t="shared" si="31"/>
        <v>653.999050614</v>
      </c>
      <c r="I1974" s="2119">
        <f t="shared" si="31"/>
        <v>100.03673747550505</v>
      </c>
      <c r="J1974" s="2085">
        <f t="shared" si="31"/>
        <v>104.00771613332472</v>
      </c>
      <c r="K1974" s="2034">
        <f t="shared" si="31"/>
        <v>108.54177767264345</v>
      </c>
      <c r="L1974" s="2034">
        <f t="shared" si="31"/>
        <v>106.71129532281266</v>
      </c>
      <c r="N1974" s="884"/>
    </row>
    <row r="1975" spans="1:14" s="19" customFormat="1" x14ac:dyDescent="0.2">
      <c r="A1975" s="884"/>
      <c r="B1975" s="543"/>
      <c r="C1975" s="2117" t="s">
        <v>62</v>
      </c>
      <c r="D1975" s="2118" t="s">
        <v>55</v>
      </c>
      <c r="E1975" s="2031">
        <f t="shared" ref="E1975:L1975" si="32">E1795</f>
        <v>567.23940040000002</v>
      </c>
      <c r="F1975" s="2032">
        <f t="shared" si="32"/>
        <v>600.97640100000001</v>
      </c>
      <c r="G1975" s="2032">
        <f t="shared" si="32"/>
        <v>597.80512350000004</v>
      </c>
      <c r="H1975" s="2034">
        <f t="shared" si="32"/>
        <v>804.65486180000005</v>
      </c>
      <c r="I1975" s="2119">
        <f t="shared" si="32"/>
        <v>160.89518688903095</v>
      </c>
      <c r="J1975" s="2085">
        <f t="shared" si="32"/>
        <v>166.98037175624765</v>
      </c>
      <c r="K1975" s="2034">
        <f t="shared" si="32"/>
        <v>161.92037201929443</v>
      </c>
      <c r="L1975" s="2034">
        <f t="shared" si="32"/>
        <v>177.9262020570944</v>
      </c>
      <c r="N1975" s="884"/>
    </row>
    <row r="1976" spans="1:14" s="19" customFormat="1" x14ac:dyDescent="0.2">
      <c r="A1976" s="884"/>
      <c r="B1976" s="543"/>
      <c r="C1976" s="2139" t="s">
        <v>659</v>
      </c>
      <c r="D1976" s="2140" t="s">
        <v>647</v>
      </c>
      <c r="E1976" s="2031">
        <f t="shared" ref="E1976:L1976" si="33">E1764</f>
        <v>907.92292910623974</v>
      </c>
      <c r="F1976" s="2032">
        <f t="shared" si="33"/>
        <v>983.23722358559269</v>
      </c>
      <c r="G1976" s="2032">
        <f t="shared" si="33"/>
        <v>1026.4177953645653</v>
      </c>
      <c r="H1976" s="2034">
        <f t="shared" si="33"/>
        <v>1066.3315788450718</v>
      </c>
      <c r="I1976" s="2119">
        <f t="shared" si="33"/>
        <v>193.9382486233973</v>
      </c>
      <c r="J1976" s="2085">
        <f t="shared" si="33"/>
        <v>205.07856923016703</v>
      </c>
      <c r="K1976" s="2034">
        <f t="shared" si="33"/>
        <v>210.99612296506109</v>
      </c>
      <c r="L1976" s="2034">
        <f t="shared" si="33"/>
        <v>214.34187472269787</v>
      </c>
      <c r="N1976" s="884"/>
    </row>
    <row r="1977" spans="1:14" s="19" customFormat="1" x14ac:dyDescent="0.2">
      <c r="A1977" s="884"/>
      <c r="B1977" s="543"/>
      <c r="C1977" s="2141" t="s">
        <v>63</v>
      </c>
      <c r="D1977" s="2142" t="s">
        <v>55</v>
      </c>
      <c r="E1977" s="2031">
        <f t="shared" ref="E1977:L1977" si="34">E1825</f>
        <v>30.982830335226559</v>
      </c>
      <c r="F1977" s="2032">
        <f t="shared" si="34"/>
        <v>65.224983392800453</v>
      </c>
      <c r="G1977" s="2032">
        <f t="shared" si="34"/>
        <v>84.140461359523101</v>
      </c>
      <c r="H1977" s="2034">
        <f t="shared" si="34"/>
        <v>102.28790671498263</v>
      </c>
      <c r="I1977" s="2119">
        <f t="shared" si="34"/>
        <v>24.477948836695809</v>
      </c>
      <c r="J1977" s="2085">
        <f t="shared" si="34"/>
        <v>46.59526134308291</v>
      </c>
      <c r="K1977" s="2034">
        <f t="shared" si="34"/>
        <v>53.118449964606157</v>
      </c>
      <c r="L1977" s="2034">
        <f t="shared" si="34"/>
        <v>58.704634813991412</v>
      </c>
      <c r="N1977" s="884"/>
    </row>
    <row r="1978" spans="1:14" s="19" customFormat="1" ht="16" thickBot="1" x14ac:dyDescent="0.25">
      <c r="A1978" s="884"/>
      <c r="B1978" s="543"/>
      <c r="C1978" s="2139" t="s">
        <v>75</v>
      </c>
      <c r="D1978" s="2142" t="s">
        <v>55</v>
      </c>
      <c r="E1978" s="2031">
        <f t="shared" ref="E1978:L1978" si="35">E1878</f>
        <v>0</v>
      </c>
      <c r="F1978" s="2032">
        <f t="shared" si="35"/>
        <v>0</v>
      </c>
      <c r="G1978" s="2032">
        <f t="shared" si="35"/>
        <v>0</v>
      </c>
      <c r="H1978" s="2034">
        <f t="shared" si="35"/>
        <v>0</v>
      </c>
      <c r="I1978" s="2119">
        <f t="shared" si="35"/>
        <v>0</v>
      </c>
      <c r="J1978" s="2085">
        <f t="shared" si="35"/>
        <v>0</v>
      </c>
      <c r="K1978" s="2034">
        <f t="shared" si="35"/>
        <v>0</v>
      </c>
      <c r="L1978" s="2034">
        <f t="shared" si="35"/>
        <v>0</v>
      </c>
      <c r="N1978" s="884"/>
    </row>
    <row r="1979" spans="1:14" s="19" customFormat="1" ht="16" thickBot="1" x14ac:dyDescent="0.25">
      <c r="A1979" s="884"/>
      <c r="B1979" s="543"/>
      <c r="C1979" s="2954" t="s">
        <v>670</v>
      </c>
      <c r="D1979" s="2955"/>
      <c r="E1979" s="2048">
        <f>SUM(E1974:E1978)</f>
        <v>2189.876608269466</v>
      </c>
      <c r="F1979" s="2049">
        <f>SUM(F1974:F1978)</f>
        <v>2357.3106568503931</v>
      </c>
      <c r="G1979" s="2049">
        <f>SUM(G1974:G1978)</f>
        <v>2405.8597793680888</v>
      </c>
      <c r="H1979" s="1998">
        <f>SUM(H1974:H1978)</f>
        <v>2627.2733979740542</v>
      </c>
      <c r="I1979" s="2102">
        <v>134.28585562131761</v>
      </c>
      <c r="J1979" s="2103">
        <v>142.01263017804351</v>
      </c>
      <c r="K1979" s="2104">
        <v>145.22282364543241</v>
      </c>
      <c r="L1979" s="2104">
        <v>151.26734205682871</v>
      </c>
      <c r="N1979" s="884"/>
    </row>
    <row r="1980" spans="1:14" s="19" customFormat="1" x14ac:dyDescent="0.2">
      <c r="A1980" s="884"/>
      <c r="C1980" s="543"/>
      <c r="D1980" s="543"/>
      <c r="E1980" s="543"/>
      <c r="F1980" s="543"/>
      <c r="G1980" s="543"/>
      <c r="H1980" s="543"/>
      <c r="I1980" s="543"/>
      <c r="J1980" s="543"/>
      <c r="K1980" s="543"/>
      <c r="L1980" s="543"/>
      <c r="N1980" s="884"/>
    </row>
    <row r="1981" spans="1:14" s="19" customFormat="1" x14ac:dyDescent="0.2">
      <c r="A1981" s="884"/>
      <c r="C1981" s="543" t="s">
        <v>665</v>
      </c>
      <c r="D1981" s="543"/>
      <c r="E1981" s="543"/>
      <c r="F1981" s="543"/>
      <c r="G1981" s="543"/>
      <c r="H1981" s="543"/>
      <c r="I1981" s="543"/>
      <c r="J1981" s="543"/>
      <c r="K1981" s="543"/>
      <c r="L1981" s="543"/>
      <c r="N1981" s="884"/>
    </row>
    <row r="1982" spans="1:14" s="19" customFormat="1" x14ac:dyDescent="0.2">
      <c r="A1982" s="884"/>
      <c r="N1982" s="884"/>
    </row>
    <row r="1983" spans="1:14" s="19" customFormat="1" ht="16" thickBot="1" x14ac:dyDescent="0.25">
      <c r="A1983" s="884"/>
      <c r="B1983" s="1904"/>
      <c r="C1983" s="1905"/>
      <c r="D1983" s="1905"/>
      <c r="E1983" s="1905"/>
      <c r="F1983" s="1905"/>
      <c r="G1983" s="1905"/>
      <c r="H1983" s="1905"/>
      <c r="I1983" s="1905"/>
      <c r="J1983" s="1905"/>
      <c r="K1983" s="1905"/>
      <c r="L1983" s="1905"/>
      <c r="M1983" s="1905"/>
      <c r="N1983" s="1906"/>
    </row>
    <row r="1984" spans="1:14" s="19" customFormat="1" ht="16" thickTop="1" x14ac:dyDescent="0.2">
      <c r="A1984" s="884"/>
      <c r="N1984" s="884"/>
    </row>
    <row r="1985" spans="1:14" s="19" customFormat="1" x14ac:dyDescent="0.2">
      <c r="A1985" s="884"/>
      <c r="N1985" s="884"/>
    </row>
    <row r="1986" spans="1:14" s="19" customFormat="1" ht="20" thickBot="1" x14ac:dyDescent="0.25">
      <c r="A1986" s="884"/>
      <c r="C1986" s="2143"/>
      <c r="D1986" s="543"/>
      <c r="E1986" s="543"/>
      <c r="F1986" s="543"/>
      <c r="G1986" s="544" t="s">
        <v>285</v>
      </c>
      <c r="H1986" s="543"/>
      <c r="I1986" s="543"/>
      <c r="J1986" s="543"/>
      <c r="K1986" s="543"/>
      <c r="L1986" s="543"/>
      <c r="N1986" s="884"/>
    </row>
    <row r="1987" spans="1:14" s="19" customFormat="1" ht="16" thickBot="1" x14ac:dyDescent="0.25">
      <c r="A1987" s="884"/>
      <c r="C1987" s="2961" t="s">
        <v>61</v>
      </c>
      <c r="D1987" s="2963" t="s">
        <v>31</v>
      </c>
      <c r="E1987" s="2943" t="s">
        <v>650</v>
      </c>
      <c r="F1987" s="2944"/>
      <c r="G1987" s="2944"/>
      <c r="H1987" s="2945"/>
      <c r="I1987" s="2944" t="s">
        <v>724</v>
      </c>
      <c r="J1987" s="2944"/>
      <c r="K1987" s="2944"/>
      <c r="L1987" s="2945"/>
      <c r="N1987" s="884"/>
    </row>
    <row r="1988" spans="1:14" s="19" customFormat="1" ht="16" thickBot="1" x14ac:dyDescent="0.25">
      <c r="A1988" s="884"/>
      <c r="C1988" s="2949"/>
      <c r="D1988" s="2951"/>
      <c r="E1988" s="1972" t="s">
        <v>2027</v>
      </c>
      <c r="F1988" s="1974" t="s">
        <v>2627</v>
      </c>
      <c r="G1988" s="1974" t="s">
        <v>3119</v>
      </c>
      <c r="H1988" s="1975" t="s">
        <v>3565</v>
      </c>
      <c r="I1988" s="1972" t="s">
        <v>2027</v>
      </c>
      <c r="J1988" s="1974" t="s">
        <v>2627</v>
      </c>
      <c r="K1988" s="1974" t="s">
        <v>3119</v>
      </c>
      <c r="L1988" s="1975" t="s">
        <v>3565</v>
      </c>
      <c r="N1988" s="884"/>
    </row>
    <row r="1989" spans="1:14" s="19" customFormat="1" x14ac:dyDescent="0.2">
      <c r="A1989" s="884"/>
      <c r="C1989" s="2114" t="s">
        <v>62</v>
      </c>
      <c r="D1989" s="2115" t="s">
        <v>42</v>
      </c>
      <c r="E1989" s="2144">
        <f t="shared" ref="E1989:L1989" si="36">E1786</f>
        <v>352.27692478200066</v>
      </c>
      <c r="F1989" s="2145">
        <f t="shared" si="36"/>
        <v>387.35196917999997</v>
      </c>
      <c r="G1989" s="2145">
        <f t="shared" si="36"/>
        <v>384.02797249999998</v>
      </c>
      <c r="H1989" s="2146">
        <f t="shared" si="36"/>
        <v>380.89091501535495</v>
      </c>
      <c r="I1989" s="2116">
        <f t="shared" si="36"/>
        <v>164.8127987986735</v>
      </c>
      <c r="J1989" s="2080">
        <f t="shared" si="36"/>
        <v>177.95357696930864</v>
      </c>
      <c r="K1989" s="2080">
        <f t="shared" si="36"/>
        <v>173.58074403853462</v>
      </c>
      <c r="L1989" s="2081">
        <f t="shared" si="36"/>
        <v>170.30271639327486</v>
      </c>
      <c r="N1989" s="884"/>
    </row>
    <row r="1990" spans="1:14" s="19" customFormat="1" x14ac:dyDescent="0.2">
      <c r="A1990" s="884"/>
      <c r="C1990" s="2117" t="s">
        <v>659</v>
      </c>
      <c r="D1990" s="2118" t="s">
        <v>42</v>
      </c>
      <c r="E1990" s="2125">
        <f t="shared" ref="E1990:L1990" si="37">E1755</f>
        <v>179.97386522041111</v>
      </c>
      <c r="F1990" s="2147">
        <f t="shared" si="37"/>
        <v>190.7421705409233</v>
      </c>
      <c r="G1990" s="2147">
        <f t="shared" si="37"/>
        <v>178.30109571325278</v>
      </c>
      <c r="H1990" s="2148">
        <f t="shared" si="37"/>
        <v>158.62666863724328</v>
      </c>
      <c r="I1990" s="2119">
        <f t="shared" si="37"/>
        <v>151.04233313423157</v>
      </c>
      <c r="J1990" s="2085">
        <f t="shared" si="37"/>
        <v>158.90604384347583</v>
      </c>
      <c r="K1990" s="2085">
        <f t="shared" si="37"/>
        <v>145.82907940193496</v>
      </c>
      <c r="L1990" s="2086">
        <f t="shared" si="37"/>
        <v>125.89401659691738</v>
      </c>
      <c r="N1990" s="884"/>
    </row>
    <row r="1991" spans="1:14" s="19" customFormat="1" x14ac:dyDescent="0.2">
      <c r="A1991" s="884"/>
      <c r="C1991" s="2117" t="s">
        <v>63</v>
      </c>
      <c r="D1991" s="2118" t="s">
        <v>42</v>
      </c>
      <c r="E1991" s="2125">
        <f t="shared" ref="E1991:L1991" si="38">E1816</f>
        <v>738.34866320000003</v>
      </c>
      <c r="F1991" s="2147">
        <f t="shared" si="38"/>
        <v>808.30106880000005</v>
      </c>
      <c r="G1991" s="2147">
        <f t="shared" si="38"/>
        <v>844.95826480000005</v>
      </c>
      <c r="H1991" s="2148">
        <f t="shared" si="38"/>
        <v>884.45236350000005</v>
      </c>
      <c r="I1991" s="2119">
        <f t="shared" si="38"/>
        <v>257.34742903405674</v>
      </c>
      <c r="J1991" s="2085">
        <f t="shared" si="38"/>
        <v>275.70930201978376</v>
      </c>
      <c r="K1991" s="2085">
        <f t="shared" si="38"/>
        <v>280.75091281364769</v>
      </c>
      <c r="L1991" s="2086">
        <f t="shared" si="38"/>
        <v>288.80376588394017</v>
      </c>
      <c r="N1991" s="884"/>
    </row>
    <row r="1992" spans="1:14" s="19" customFormat="1" x14ac:dyDescent="0.2">
      <c r="A1992" s="884"/>
      <c r="C1992" s="2120" t="s">
        <v>65</v>
      </c>
      <c r="D1992" s="2121" t="s">
        <v>42</v>
      </c>
      <c r="E1992" s="2119">
        <f t="shared" ref="E1992:L1992" si="39">E1848</f>
        <v>4.8580721539999994</v>
      </c>
      <c r="F1992" s="2085">
        <f t="shared" si="39"/>
        <v>0</v>
      </c>
      <c r="G1992" s="2085">
        <f t="shared" si="39"/>
        <v>0</v>
      </c>
      <c r="H1992" s="2086">
        <f t="shared" si="39"/>
        <v>2.631015999999987E-4</v>
      </c>
      <c r="I1992" s="2119">
        <f t="shared" si="39"/>
        <v>4.7975433659537279</v>
      </c>
      <c r="J1992" s="2085">
        <f t="shared" si="39"/>
        <v>1.0350522485871834</v>
      </c>
      <c r="K1992" s="2085">
        <f t="shared" si="39"/>
        <v>1.8808505776720725</v>
      </c>
      <c r="L1992" s="2086">
        <f t="shared" si="39"/>
        <v>4.1775475124011843</v>
      </c>
      <c r="N1992" s="884"/>
    </row>
    <row r="1993" spans="1:14" s="19" customFormat="1" x14ac:dyDescent="0.2">
      <c r="A1993" s="884"/>
      <c r="C1993" s="2120" t="s">
        <v>75</v>
      </c>
      <c r="D1993" s="2121" t="s">
        <v>42</v>
      </c>
      <c r="E1993" s="2119">
        <f t="shared" ref="E1993:L1993" si="40">E1873</f>
        <v>0</v>
      </c>
      <c r="F1993" s="2085">
        <f t="shared" si="40"/>
        <v>0</v>
      </c>
      <c r="G1993" s="2085">
        <f t="shared" si="40"/>
        <v>0</v>
      </c>
      <c r="H1993" s="2086">
        <f t="shared" si="40"/>
        <v>0</v>
      </c>
      <c r="I1993" s="2119">
        <f t="shared" si="40"/>
        <v>0</v>
      </c>
      <c r="J1993" s="2085">
        <f t="shared" si="40"/>
        <v>0</v>
      </c>
      <c r="K1993" s="2085">
        <f t="shared" si="40"/>
        <v>0</v>
      </c>
      <c r="L1993" s="2086">
        <f t="shared" si="40"/>
        <v>0</v>
      </c>
      <c r="N1993" s="884"/>
    </row>
    <row r="1994" spans="1:14" s="19" customFormat="1" x14ac:dyDescent="0.2">
      <c r="A1994" s="884"/>
      <c r="C1994" s="2946" t="s">
        <v>671</v>
      </c>
      <c r="D1994" s="2947"/>
      <c r="E1994" s="181">
        <f>SUM(E1989:E1993)</f>
        <v>1275.4575253564119</v>
      </c>
      <c r="F1994" s="182">
        <f>SUM(F1989:F1993)</f>
        <v>1386.3952085209235</v>
      </c>
      <c r="G1994" s="182">
        <f>SUM(G1989:G1993)</f>
        <v>1407.2873330132529</v>
      </c>
      <c r="H1994" s="182">
        <f>SUM(H1989:H1993)</f>
        <v>1423.9702102541983</v>
      </c>
      <c r="I1994" s="2149">
        <v>189.48785755268054</v>
      </c>
      <c r="J1994" s="2150">
        <v>201.93797764609002</v>
      </c>
      <c r="K1994" s="182">
        <v>200.51511143061364</v>
      </c>
      <c r="L1994" s="2151">
        <v>198.89380329099146</v>
      </c>
      <c r="N1994" s="884"/>
    </row>
    <row r="1995" spans="1:14" s="19" customFormat="1" x14ac:dyDescent="0.2">
      <c r="A1995" s="884"/>
      <c r="C1995" s="2132"/>
      <c r="D1995" s="2133"/>
      <c r="E1995" s="2152"/>
      <c r="F1995" s="2153"/>
      <c r="G1995" s="2153"/>
      <c r="H1995" s="2154"/>
      <c r="I1995" s="2155"/>
      <c r="J1995" s="2156"/>
      <c r="K1995" s="2156"/>
      <c r="L1995" s="2157"/>
      <c r="N1995" s="884"/>
    </row>
    <row r="1996" spans="1:14" s="19" customFormat="1" x14ac:dyDescent="0.2">
      <c r="A1996" s="884"/>
      <c r="C1996" s="2117" t="s">
        <v>67</v>
      </c>
      <c r="D1996" s="2118" t="s">
        <v>48</v>
      </c>
      <c r="E1996" s="2125">
        <f t="shared" ref="E1996:L1996" si="41">E1823</f>
        <v>350.0067173844335</v>
      </c>
      <c r="F1996" s="2147">
        <f t="shared" si="41"/>
        <v>383.32541637742673</v>
      </c>
      <c r="G1996" s="2147">
        <f t="shared" si="41"/>
        <v>406.77543511794022</v>
      </c>
      <c r="H1996" s="2148">
        <f t="shared" si="41"/>
        <v>444.51681030006836</v>
      </c>
      <c r="I1996" s="2119">
        <f t="shared" si="41"/>
        <v>0</v>
      </c>
      <c r="J1996" s="2085">
        <f t="shared" si="41"/>
        <v>0</v>
      </c>
      <c r="K1996" s="2085">
        <f t="shared" si="41"/>
        <v>0</v>
      </c>
      <c r="L1996" s="2086">
        <f t="shared" si="41"/>
        <v>0</v>
      </c>
      <c r="N1996" s="884"/>
    </row>
    <row r="1997" spans="1:14" s="19" customFormat="1" x14ac:dyDescent="0.2">
      <c r="A1997" s="884"/>
      <c r="C1997" s="2117" t="s">
        <v>659</v>
      </c>
      <c r="D1997" s="2118" t="s">
        <v>48</v>
      </c>
      <c r="E1997" s="2125">
        <f t="shared" ref="E1997:L1997" si="42">E1762</f>
        <v>394.63235488862273</v>
      </c>
      <c r="F1997" s="2147">
        <f t="shared" si="42"/>
        <v>415.58334373579839</v>
      </c>
      <c r="G1997" s="2147">
        <f t="shared" si="42"/>
        <v>401.2601405341639</v>
      </c>
      <c r="H1997" s="2148">
        <f t="shared" si="42"/>
        <v>398.97716399655559</v>
      </c>
      <c r="I1997" s="2119">
        <f t="shared" si="42"/>
        <v>170.83906876038745</v>
      </c>
      <c r="J1997" s="2085">
        <f t="shared" si="42"/>
        <v>178.02403298074444</v>
      </c>
      <c r="K1997" s="2085">
        <f t="shared" si="42"/>
        <v>172.01640921515835</v>
      </c>
      <c r="L1997" s="2086">
        <f t="shared" si="42"/>
        <v>169.52426537630308</v>
      </c>
      <c r="N1997" s="884"/>
    </row>
    <row r="1998" spans="1:14" s="19" customFormat="1" x14ac:dyDescent="0.2">
      <c r="A1998" s="884"/>
      <c r="C1998" s="2117" t="s">
        <v>62</v>
      </c>
      <c r="D1998" s="2118" t="s">
        <v>48</v>
      </c>
      <c r="E1998" s="2125">
        <f t="shared" ref="E1998:L1998" si="43">E1793</f>
        <v>193.28435752099998</v>
      </c>
      <c r="F1998" s="2147">
        <f t="shared" si="43"/>
        <v>216.16727058100005</v>
      </c>
      <c r="G1998" s="2147">
        <f t="shared" si="43"/>
        <v>209.22537297276133</v>
      </c>
      <c r="H1998" s="2148">
        <f t="shared" si="43"/>
        <v>202.40483276500001</v>
      </c>
      <c r="I1998" s="2119">
        <f t="shared" si="43"/>
        <v>132.0095504796405</v>
      </c>
      <c r="J1998" s="2085">
        <f t="shared" si="43"/>
        <v>146.14645698776434</v>
      </c>
      <c r="K1998" s="2085">
        <f t="shared" si="43"/>
        <v>140.99701574949279</v>
      </c>
      <c r="L1998" s="2086">
        <f t="shared" si="43"/>
        <v>134.23520308757472</v>
      </c>
      <c r="N1998" s="884"/>
    </row>
    <row r="1999" spans="1:14" s="19" customFormat="1" x14ac:dyDescent="0.2">
      <c r="A1999" s="884"/>
      <c r="C1999" s="2117" t="s">
        <v>75</v>
      </c>
      <c r="D1999" s="2118" t="s">
        <v>48</v>
      </c>
      <c r="E1999" s="2158">
        <v>6.7301000000000001E-3</v>
      </c>
      <c r="F1999" s="2159">
        <v>6.7301000000000001E-3</v>
      </c>
      <c r="G1999" s="2159">
        <v>6.7301000000000001E-3</v>
      </c>
      <c r="H1999" s="2160">
        <v>6.7301000000000001E-3</v>
      </c>
      <c r="I1999" s="2158">
        <v>6.7301000000000001E-3</v>
      </c>
      <c r="J1999" s="2159">
        <v>6.7301000000000001E-3</v>
      </c>
      <c r="K1999" s="2147">
        <v>6.7301000000000001E-3</v>
      </c>
      <c r="L1999" s="2148">
        <v>6.7301000000000001E-3</v>
      </c>
      <c r="N1999" s="884"/>
    </row>
    <row r="2000" spans="1:14" s="19" customFormat="1" x14ac:dyDescent="0.2">
      <c r="A2000" s="884"/>
      <c r="C2000" s="2117" t="s">
        <v>58</v>
      </c>
      <c r="D2000" s="2118" t="s">
        <v>48</v>
      </c>
      <c r="E2000" s="2158">
        <f t="shared" ref="E2000:L2000" si="44">E1854</f>
        <v>24.317634032000001</v>
      </c>
      <c r="F2000" s="2159">
        <f t="shared" si="44"/>
        <v>12.486530629999999</v>
      </c>
      <c r="G2000" s="2159">
        <f t="shared" si="44"/>
        <v>14.534623561000002</v>
      </c>
      <c r="H2000" s="2161">
        <f t="shared" si="44"/>
        <v>15.743711471999998</v>
      </c>
      <c r="I2000" s="2158">
        <f t="shared" si="44"/>
        <v>0</v>
      </c>
      <c r="J2000" s="2159">
        <f t="shared" si="44"/>
        <v>0</v>
      </c>
      <c r="K2000" s="2126">
        <f t="shared" si="44"/>
        <v>0</v>
      </c>
      <c r="L2000" s="2162">
        <f t="shared" si="44"/>
        <v>0</v>
      </c>
      <c r="N2000" s="884"/>
    </row>
    <row r="2001" spans="1:14" s="19" customFormat="1" x14ac:dyDescent="0.2">
      <c r="A2001" s="884"/>
      <c r="C2001" s="2946" t="s">
        <v>672</v>
      </c>
      <c r="D2001" s="2947"/>
      <c r="E2001" s="181">
        <f>SUM(E1996:E2000)</f>
        <v>962.24779392605615</v>
      </c>
      <c r="F2001" s="182">
        <f>SUM(F1996:F2000)</f>
        <v>1027.5692914242252</v>
      </c>
      <c r="G2001" s="182">
        <f>SUM(G1996:G2000)</f>
        <v>1031.8023022858656</v>
      </c>
      <c r="H2001" s="182">
        <f>SUM(H1996:H2000)</f>
        <v>1061.649248633624</v>
      </c>
      <c r="I2001" s="2149">
        <v>162.71599037460768</v>
      </c>
      <c r="J2001" s="2150">
        <v>171.50825631775001</v>
      </c>
      <c r="K2001" s="2150">
        <v>171.4450229981434</v>
      </c>
      <c r="L2001" s="2163">
        <v>174.74372080989579</v>
      </c>
      <c r="N2001" s="884"/>
    </row>
    <row r="2002" spans="1:14" s="19" customFormat="1" x14ac:dyDescent="0.2">
      <c r="A2002" s="884"/>
      <c r="C2002" s="2132"/>
      <c r="D2002" s="2133"/>
      <c r="E2002" s="2164"/>
      <c r="F2002" s="2165"/>
      <c r="G2002" s="2165"/>
      <c r="H2002" s="2166"/>
      <c r="I2002" s="2155"/>
      <c r="J2002" s="2156"/>
      <c r="K2002" s="2156"/>
      <c r="L2002" s="2157"/>
      <c r="N2002" s="884"/>
    </row>
    <row r="2003" spans="1:14" s="19" customFormat="1" x14ac:dyDescent="0.2">
      <c r="A2003" s="884"/>
      <c r="C2003" s="2117" t="s">
        <v>63</v>
      </c>
      <c r="D2003" s="2118" t="s">
        <v>39</v>
      </c>
      <c r="E2003" s="2125">
        <f t="shared" ref="E2003:L2003" si="45">E1812</f>
        <v>181.4031986</v>
      </c>
      <c r="F2003" s="2147">
        <f t="shared" si="45"/>
        <v>200.57378919999999</v>
      </c>
      <c r="G2003" s="2147">
        <f t="shared" si="45"/>
        <v>195.32590730000001</v>
      </c>
      <c r="H2003" s="2148">
        <f t="shared" si="45"/>
        <v>199.6189076</v>
      </c>
      <c r="I2003" s="2119">
        <f t="shared" si="45"/>
        <v>134.18811177169604</v>
      </c>
      <c r="J2003" s="2085">
        <f t="shared" si="45"/>
        <v>144.46073323618774</v>
      </c>
      <c r="K2003" s="2085">
        <f t="shared" si="45"/>
        <v>140.23207109978873</v>
      </c>
      <c r="L2003" s="2086">
        <f t="shared" si="45"/>
        <v>144.6037102478426</v>
      </c>
      <c r="N2003" s="884"/>
    </row>
    <row r="2004" spans="1:14" s="19" customFormat="1" x14ac:dyDescent="0.2">
      <c r="A2004" s="884"/>
      <c r="C2004" s="2117" t="s">
        <v>659</v>
      </c>
      <c r="D2004" s="2118" t="s">
        <v>39</v>
      </c>
      <c r="E2004" s="2125">
        <f t="shared" ref="E2004:L2004" si="46">E1752</f>
        <v>70.938579393984014</v>
      </c>
      <c r="F2004" s="2147">
        <f t="shared" si="46"/>
        <v>83.506220059116941</v>
      </c>
      <c r="G2004" s="2147">
        <f t="shared" si="46"/>
        <v>78.976927612979665</v>
      </c>
      <c r="H2004" s="2148">
        <f t="shared" si="46"/>
        <v>94.149436953838077</v>
      </c>
      <c r="I2004" s="2119">
        <f t="shared" si="46"/>
        <v>147.01916825134481</v>
      </c>
      <c r="J2004" s="2085">
        <f t="shared" si="46"/>
        <v>160.82426762510045</v>
      </c>
      <c r="K2004" s="2085">
        <f t="shared" si="46"/>
        <v>155.61452749475868</v>
      </c>
      <c r="L2004" s="2086">
        <f t="shared" si="46"/>
        <v>154.09881594212393</v>
      </c>
      <c r="N2004" s="884"/>
    </row>
    <row r="2005" spans="1:14" s="19" customFormat="1" x14ac:dyDescent="0.2">
      <c r="A2005" s="884"/>
      <c r="C2005" s="2117" t="s">
        <v>62</v>
      </c>
      <c r="D2005" s="2118" t="s">
        <v>39</v>
      </c>
      <c r="E2005" s="2125">
        <f t="shared" ref="E2005:L2005" si="47">E1782</f>
        <v>199.47082552543111</v>
      </c>
      <c r="F2005" s="2147">
        <f t="shared" si="47"/>
        <v>221.40309208100004</v>
      </c>
      <c r="G2005" s="2147">
        <f t="shared" si="47"/>
        <v>216.443868360533</v>
      </c>
      <c r="H2005" s="2148">
        <f t="shared" si="47"/>
        <v>212.12833375303569</v>
      </c>
      <c r="I2005" s="2119">
        <f t="shared" si="47"/>
        <v>128.92055834284292</v>
      </c>
      <c r="J2005" s="2085">
        <f t="shared" si="47"/>
        <v>140.26724850850135</v>
      </c>
      <c r="K2005" s="2085">
        <f t="shared" si="47"/>
        <v>137.70576858491751</v>
      </c>
      <c r="L2005" s="2086">
        <f t="shared" si="47"/>
        <v>133.83882049869072</v>
      </c>
      <c r="N2005" s="884"/>
    </row>
    <row r="2006" spans="1:14" s="19" customFormat="1" x14ac:dyDescent="0.2">
      <c r="A2006" s="884"/>
      <c r="C2006" s="2120" t="s">
        <v>75</v>
      </c>
      <c r="D2006" s="2118" t="s">
        <v>39</v>
      </c>
      <c r="E2006" s="2125">
        <v>6.7301000000000001E-3</v>
      </c>
      <c r="F2006" s="2147">
        <v>6.7301000000000001E-3</v>
      </c>
      <c r="G2006" s="2147">
        <v>6.7301000000000001E-3</v>
      </c>
      <c r="H2006" s="2167">
        <v>6.7301000000000001E-3</v>
      </c>
      <c r="I2006" s="2119">
        <v>6.7301000000000001E-3</v>
      </c>
      <c r="J2006" s="2085">
        <v>6.7301000000000001E-3</v>
      </c>
      <c r="K2006" s="2085">
        <v>6.7301000000000001E-3</v>
      </c>
      <c r="L2006" s="2086">
        <v>6.7301000000000001E-3</v>
      </c>
      <c r="N2006" s="884"/>
    </row>
    <row r="2007" spans="1:14" s="19" customFormat="1" x14ac:dyDescent="0.2">
      <c r="A2007" s="884"/>
      <c r="C2007" s="2120" t="s">
        <v>58</v>
      </c>
      <c r="D2007" s="2118" t="s">
        <v>39</v>
      </c>
      <c r="E2007" s="2125">
        <f t="shared" ref="E2007:L2007" si="48">E1844</f>
        <v>15.066673636000001</v>
      </c>
      <c r="F2007" s="2147">
        <f t="shared" si="48"/>
        <v>15.738648159000004</v>
      </c>
      <c r="G2007" s="2147">
        <f t="shared" si="48"/>
        <v>16.012836133999997</v>
      </c>
      <c r="H2007" s="2148">
        <f t="shared" si="48"/>
        <v>15.983420914999998</v>
      </c>
      <c r="I2007" s="2119">
        <f t="shared" si="48"/>
        <v>0</v>
      </c>
      <c r="J2007" s="2085">
        <f t="shared" si="48"/>
        <v>0</v>
      </c>
      <c r="K2007" s="2085">
        <f t="shared" si="48"/>
        <v>0</v>
      </c>
      <c r="L2007" s="2086">
        <f t="shared" si="48"/>
        <v>0.28363691246226685</v>
      </c>
      <c r="N2007" s="884"/>
    </row>
    <row r="2008" spans="1:14" s="19" customFormat="1" x14ac:dyDescent="0.2">
      <c r="A2008" s="884"/>
      <c r="C2008" s="2946" t="s">
        <v>673</v>
      </c>
      <c r="D2008" s="2947"/>
      <c r="E2008" s="181">
        <f>SUM(E2003:E2007)</f>
        <v>466.88600725541517</v>
      </c>
      <c r="F2008" s="182">
        <f>SUM(F2003:F2007)</f>
        <v>521.22847959911701</v>
      </c>
      <c r="G2008" s="182">
        <f>SUM(G2003:G2007)</f>
        <v>506.76626950751273</v>
      </c>
      <c r="H2008" s="182">
        <f>SUM(H2003:H2007)</f>
        <v>521.88682932187373</v>
      </c>
      <c r="I2008" s="2149">
        <v>111.37338531658501</v>
      </c>
      <c r="J2008" s="2150">
        <v>119.40330041329993</v>
      </c>
      <c r="K2008" s="2150">
        <v>114.18831519569557</v>
      </c>
      <c r="L2008" s="2163">
        <v>117.4443077311232</v>
      </c>
      <c r="N2008" s="884"/>
    </row>
    <row r="2009" spans="1:14" s="19" customFormat="1" x14ac:dyDescent="0.2">
      <c r="A2009" s="884"/>
      <c r="C2009" s="2132"/>
      <c r="D2009" s="2133"/>
      <c r="E2009" s="2164"/>
      <c r="F2009" s="2165"/>
      <c r="G2009" s="2165"/>
      <c r="H2009" s="2166"/>
      <c r="I2009" s="2155"/>
      <c r="J2009" s="2156"/>
      <c r="K2009" s="2156"/>
      <c r="L2009" s="2157"/>
      <c r="N2009" s="884"/>
    </row>
    <row r="2010" spans="1:14" s="19" customFormat="1" x14ac:dyDescent="0.2">
      <c r="A2010" s="884"/>
      <c r="C2010" s="2117" t="s">
        <v>63</v>
      </c>
      <c r="D2010" s="2118" t="s">
        <v>656</v>
      </c>
      <c r="E2010" s="2125">
        <f t="shared" ref="E2010:L2010" si="49">E1827</f>
        <v>525.13984770000002</v>
      </c>
      <c r="F2010" s="2147">
        <f t="shared" si="49"/>
        <v>560.5891613</v>
      </c>
      <c r="G2010" s="2147">
        <f t="shared" si="49"/>
        <v>546.32014340000001</v>
      </c>
      <c r="H2010" s="2148">
        <f t="shared" si="49"/>
        <v>545.64985920000004</v>
      </c>
      <c r="I2010" s="2119">
        <f t="shared" si="49"/>
        <v>136.75473597134322</v>
      </c>
      <c r="J2010" s="2085">
        <f t="shared" si="49"/>
        <v>141.74499203629836</v>
      </c>
      <c r="K2010" s="2085">
        <f t="shared" si="49"/>
        <v>136.51779738617162</v>
      </c>
      <c r="L2010" s="2086">
        <f t="shared" si="49"/>
        <v>133.48847974428918</v>
      </c>
      <c r="N2010" s="884"/>
    </row>
    <row r="2011" spans="1:14" s="19" customFormat="1" x14ac:dyDescent="0.2">
      <c r="A2011" s="884"/>
      <c r="C2011" s="2117" t="s">
        <v>659</v>
      </c>
      <c r="D2011" s="2118" t="s">
        <v>656</v>
      </c>
      <c r="E2011" s="2125">
        <f t="shared" ref="E2011:L2011" si="50">E1766</f>
        <v>294.85336412551641</v>
      </c>
      <c r="F2011" s="2147">
        <f t="shared" si="50"/>
        <v>322.39814495211925</v>
      </c>
      <c r="G2011" s="2147">
        <f t="shared" si="50"/>
        <v>316.047016357769</v>
      </c>
      <c r="H2011" s="2148">
        <f t="shared" si="50"/>
        <v>323.64318040027086</v>
      </c>
      <c r="I2011" s="2119">
        <f t="shared" si="50"/>
        <v>135.55621105082744</v>
      </c>
      <c r="J2011" s="2085">
        <f t="shared" si="50"/>
        <v>145.44258297413759</v>
      </c>
      <c r="K2011" s="2085">
        <f t="shared" si="50"/>
        <v>140.32576324427924</v>
      </c>
      <c r="L2011" s="2086">
        <f t="shared" si="50"/>
        <v>139.19095104292015</v>
      </c>
      <c r="N2011" s="884"/>
    </row>
    <row r="2012" spans="1:14" s="19" customFormat="1" x14ac:dyDescent="0.2">
      <c r="A2012" s="884"/>
      <c r="C2012" s="2117" t="s">
        <v>62</v>
      </c>
      <c r="D2012" s="2118" t="s">
        <v>656</v>
      </c>
      <c r="E2012" s="2125">
        <f t="shared" ref="E2012:L2012" si="51">E1797</f>
        <v>313.09290608718811</v>
      </c>
      <c r="F2012" s="2147">
        <f t="shared" si="51"/>
        <v>328.7423620539999</v>
      </c>
      <c r="G2012" s="2147">
        <f t="shared" si="51"/>
        <v>292.3182036</v>
      </c>
      <c r="H2012" s="2148">
        <f t="shared" si="51"/>
        <v>305.34054470000001</v>
      </c>
      <c r="I2012" s="2119">
        <f t="shared" si="51"/>
        <v>98.731063005779731</v>
      </c>
      <c r="J2012" s="2085">
        <f t="shared" si="51"/>
        <v>102.36211383937261</v>
      </c>
      <c r="K2012" s="2085">
        <f t="shared" si="51"/>
        <v>90.689415231168695</v>
      </c>
      <c r="L2012" s="2086">
        <f t="shared" si="51"/>
        <v>92.575417101778541</v>
      </c>
      <c r="N2012" s="884"/>
    </row>
    <row r="2013" spans="1:14" s="19" customFormat="1" x14ac:dyDescent="0.2">
      <c r="A2013" s="884"/>
      <c r="C2013" s="2120" t="s">
        <v>65</v>
      </c>
      <c r="D2013" s="2118" t="s">
        <v>656</v>
      </c>
      <c r="E2013" s="2119">
        <f t="shared" ref="E2013:L2013" si="52">E1858</f>
        <v>11.750675791999996</v>
      </c>
      <c r="F2013" s="2085">
        <f t="shared" si="52"/>
        <v>12.128488471999999</v>
      </c>
      <c r="G2013" s="2085">
        <f t="shared" si="52"/>
        <v>12.646916324000001</v>
      </c>
      <c r="H2013" s="2086">
        <f t="shared" si="52"/>
        <v>13.746663986999998</v>
      </c>
      <c r="I2013" s="2119">
        <f t="shared" si="52"/>
        <v>199.53601276957031</v>
      </c>
      <c r="J2013" s="2085">
        <f t="shared" si="52"/>
        <v>148.5990190017263</v>
      </c>
      <c r="K2013" s="2085">
        <f t="shared" si="52"/>
        <v>107.01627910558271</v>
      </c>
      <c r="L2013" s="2086">
        <f t="shared" si="52"/>
        <v>87.945188131619659</v>
      </c>
      <c r="N2013" s="884"/>
    </row>
    <row r="2014" spans="1:14" s="19" customFormat="1" x14ac:dyDescent="0.2">
      <c r="A2014" s="884"/>
      <c r="C2014" s="2120" t="s">
        <v>75</v>
      </c>
      <c r="D2014" s="2118" t="s">
        <v>656</v>
      </c>
      <c r="E2014" s="2119">
        <f t="shared" ref="E2014:L2014" si="53">E1880</f>
        <v>135.12338543129997</v>
      </c>
      <c r="F2014" s="2085">
        <f t="shared" si="53"/>
        <v>146.17418889999999</v>
      </c>
      <c r="G2014" s="2085">
        <f t="shared" si="53"/>
        <v>143.43019570000001</v>
      </c>
      <c r="H2014" s="2086">
        <f t="shared" si="53"/>
        <v>144.1272329</v>
      </c>
      <c r="I2014" s="2119">
        <f t="shared" si="53"/>
        <v>58.042437026822292</v>
      </c>
      <c r="J2014" s="2085">
        <f t="shared" si="53"/>
        <v>59.764759979323955</v>
      </c>
      <c r="K2014" s="2085">
        <f t="shared" si="53"/>
        <v>57.470417060039779</v>
      </c>
      <c r="L2014" s="2086">
        <f t="shared" si="53"/>
        <v>57.383843671352871</v>
      </c>
      <c r="N2014" s="884"/>
    </row>
    <row r="2015" spans="1:14" s="19" customFormat="1" x14ac:dyDescent="0.2">
      <c r="A2015" s="884"/>
      <c r="C2015" s="2946" t="s">
        <v>674</v>
      </c>
      <c r="D2015" s="2947"/>
      <c r="E2015" s="181">
        <f>SUM(E2010:E2014)</f>
        <v>1279.9601791360046</v>
      </c>
      <c r="F2015" s="182">
        <f>SUM(F2010:F2014)</f>
        <v>1370.0323456781191</v>
      </c>
      <c r="G2015" s="182">
        <f>SUM(G2010:G2014)</f>
        <v>1310.762475381769</v>
      </c>
      <c r="H2015" s="182">
        <f>SUM(H2010:H2014)</f>
        <v>1332.507481187271</v>
      </c>
      <c r="I2015" s="2149">
        <v>111.03434399006119</v>
      </c>
      <c r="J2015" s="2150">
        <v>115.4256335076815</v>
      </c>
      <c r="K2015" s="2150">
        <v>108.77402210033978</v>
      </c>
      <c r="L2015" s="2163">
        <v>108.03978722807324</v>
      </c>
      <c r="N2015" s="884"/>
    </row>
    <row r="2016" spans="1:14" s="19" customFormat="1" x14ac:dyDescent="0.2">
      <c r="A2016" s="884"/>
      <c r="C2016" s="2132"/>
      <c r="D2016" s="2133"/>
      <c r="E2016" s="2164"/>
      <c r="F2016" s="2165"/>
      <c r="G2016" s="2165"/>
      <c r="H2016" s="2166"/>
      <c r="I2016" s="2155"/>
      <c r="J2016" s="2156"/>
      <c r="K2016" s="2156"/>
      <c r="L2016" s="2157"/>
      <c r="N2016" s="884"/>
    </row>
    <row r="2017" spans="1:14" s="19" customFormat="1" x14ac:dyDescent="0.2">
      <c r="A2017" s="884"/>
      <c r="C2017" s="2117" t="s">
        <v>62</v>
      </c>
      <c r="D2017" s="2118" t="s">
        <v>652</v>
      </c>
      <c r="E2017" s="2125">
        <f t="shared" ref="E2017:L2017" si="54">E1796</f>
        <v>716.13947322499996</v>
      </c>
      <c r="F2017" s="2147">
        <f t="shared" si="54"/>
        <v>772.20291966400009</v>
      </c>
      <c r="G2017" s="2147">
        <f t="shared" si="54"/>
        <v>713.14800353178498</v>
      </c>
      <c r="H2017" s="2148">
        <f t="shared" si="54"/>
        <v>728.1833345</v>
      </c>
      <c r="I2017" s="2119">
        <f t="shared" si="54"/>
        <v>138.43020550021069</v>
      </c>
      <c r="J2017" s="2085">
        <f t="shared" si="54"/>
        <v>145.1415519330514</v>
      </c>
      <c r="K2017" s="2085">
        <f t="shared" si="54"/>
        <v>134.03012344277241</v>
      </c>
      <c r="L2017" s="2086">
        <f t="shared" si="54"/>
        <v>135.44104179943474</v>
      </c>
      <c r="N2017" s="884"/>
    </row>
    <row r="2018" spans="1:14" s="19" customFormat="1" x14ac:dyDescent="0.2">
      <c r="A2018" s="884"/>
      <c r="C2018" s="2117" t="s">
        <v>659</v>
      </c>
      <c r="D2018" s="2118" t="s">
        <v>652</v>
      </c>
      <c r="E2018" s="2125">
        <f t="shared" ref="E2018:L2018" si="55">E1765</f>
        <v>629.91577673042809</v>
      </c>
      <c r="F2018" s="2147">
        <f t="shared" si="55"/>
        <v>686.41412101780361</v>
      </c>
      <c r="G2018" s="2147">
        <f t="shared" si="55"/>
        <v>625.19078323826943</v>
      </c>
      <c r="H2018" s="2148">
        <f t="shared" si="55"/>
        <v>653.95442094399516</v>
      </c>
      <c r="I2018" s="2119">
        <f t="shared" si="55"/>
        <v>115.77175115604416</v>
      </c>
      <c r="J2018" s="2085">
        <f t="shared" si="55"/>
        <v>122.62711670103533</v>
      </c>
      <c r="K2018" s="2085">
        <f t="shared" si="55"/>
        <v>109.86490858400512</v>
      </c>
      <c r="L2018" s="2086">
        <f t="shared" si="55"/>
        <v>111.53349337697209</v>
      </c>
      <c r="N2018" s="884"/>
    </row>
    <row r="2019" spans="1:14" s="19" customFormat="1" x14ac:dyDescent="0.2">
      <c r="A2019" s="884"/>
      <c r="C2019" s="2117" t="s">
        <v>63</v>
      </c>
      <c r="D2019" s="2118" t="s">
        <v>652</v>
      </c>
      <c r="E2019" s="2125">
        <f t="shared" ref="E2019:L2019" si="56">E1826</f>
        <v>318.69905189999997</v>
      </c>
      <c r="F2019" s="2147">
        <f t="shared" si="56"/>
        <v>357.37421549999999</v>
      </c>
      <c r="G2019" s="2147">
        <f t="shared" si="56"/>
        <v>320.55223819999998</v>
      </c>
      <c r="H2019" s="2148">
        <f t="shared" si="56"/>
        <v>334.47601400000002</v>
      </c>
      <c r="I2019" s="2119">
        <f t="shared" si="56"/>
        <v>115.25759476394073</v>
      </c>
      <c r="J2019" s="2085">
        <f t="shared" si="56"/>
        <v>120.48648275239167</v>
      </c>
      <c r="K2019" s="2085">
        <f t="shared" si="56"/>
        <v>106.36579780303319</v>
      </c>
      <c r="L2019" s="2086">
        <f t="shared" si="56"/>
        <v>109.42301246242465</v>
      </c>
      <c r="N2019" s="884"/>
    </row>
    <row r="2020" spans="1:14" s="19" customFormat="1" x14ac:dyDescent="0.2">
      <c r="A2020" s="884"/>
      <c r="C2020" s="2120" t="s">
        <v>65</v>
      </c>
      <c r="D2020" s="2118" t="s">
        <v>652</v>
      </c>
      <c r="E2020" s="2119">
        <f t="shared" ref="E2020:L2020" si="57">E1857</f>
        <v>105.48256710600002</v>
      </c>
      <c r="F2020" s="2085">
        <f t="shared" si="57"/>
        <v>119.92423136500001</v>
      </c>
      <c r="G2020" s="2085">
        <f t="shared" si="57"/>
        <v>115.87276266199999</v>
      </c>
      <c r="H2020" s="2086">
        <f t="shared" si="57"/>
        <v>117.12575263199999</v>
      </c>
      <c r="I2020" s="2119">
        <f t="shared" si="57"/>
        <v>57.078857168181621</v>
      </c>
      <c r="J2020" s="2085">
        <f t="shared" si="57"/>
        <v>62.913969947048578</v>
      </c>
      <c r="K2020" s="2085">
        <f t="shared" si="57"/>
        <v>59.029533019873455</v>
      </c>
      <c r="L2020" s="2086">
        <f t="shared" si="57"/>
        <v>58.355637938987265</v>
      </c>
      <c r="N2020" s="884"/>
    </row>
    <row r="2021" spans="1:14" s="19" customFormat="1" x14ac:dyDescent="0.2">
      <c r="A2021" s="884"/>
      <c r="C2021" s="2120" t="s">
        <v>75</v>
      </c>
      <c r="D2021" s="2118" t="s">
        <v>652</v>
      </c>
      <c r="E2021" s="2119">
        <f t="shared" ref="E2021:L2021" si="58">E1879</f>
        <v>188.13474561407995</v>
      </c>
      <c r="F2021" s="2085">
        <f t="shared" si="58"/>
        <v>207.97077640000001</v>
      </c>
      <c r="G2021" s="2085">
        <f t="shared" si="58"/>
        <v>200.8420203</v>
      </c>
      <c r="H2021" s="2086">
        <f t="shared" si="58"/>
        <v>206.35035120000001</v>
      </c>
      <c r="I2021" s="2119">
        <f t="shared" si="58"/>
        <v>60.118035704821835</v>
      </c>
      <c r="J2021" s="2085">
        <f t="shared" si="58"/>
        <v>62.21492143200463</v>
      </c>
      <c r="K2021" s="2085">
        <f t="shared" si="58"/>
        <v>58.495781801628077</v>
      </c>
      <c r="L2021" s="2086">
        <f t="shared" si="58"/>
        <v>58.940112677251172</v>
      </c>
      <c r="N2021" s="884"/>
    </row>
    <row r="2022" spans="1:14" s="19" customFormat="1" x14ac:dyDescent="0.2">
      <c r="A2022" s="884"/>
      <c r="C2022" s="2946" t="s">
        <v>675</v>
      </c>
      <c r="D2022" s="2947"/>
      <c r="E2022" s="181">
        <f>SUM(E2017:E2021)</f>
        <v>1958.3716145755079</v>
      </c>
      <c r="F2022" s="182">
        <f>SUM(F2017:F2021)</f>
        <v>2143.8862639468039</v>
      </c>
      <c r="G2022" s="182">
        <f>SUM(G2017:G2021)</f>
        <v>1975.6058079320544</v>
      </c>
      <c r="H2022" s="182">
        <f>SUM(H2017:H2021)</f>
        <v>2040.0898732759952</v>
      </c>
      <c r="I2022" s="2149">
        <v>106.87432951367887</v>
      </c>
      <c r="J2022" s="2150">
        <v>112.22052426831335</v>
      </c>
      <c r="K2022" s="2150">
        <v>101.88048731791422</v>
      </c>
      <c r="L2022" s="2163">
        <v>103.1729216127264</v>
      </c>
      <c r="N2022" s="884"/>
    </row>
    <row r="2023" spans="1:14" s="19" customFormat="1" x14ac:dyDescent="0.2">
      <c r="A2023" s="884"/>
      <c r="C2023" s="2132"/>
      <c r="D2023" s="2133"/>
      <c r="E2023" s="2164"/>
      <c r="F2023" s="2165"/>
      <c r="G2023" s="2165"/>
      <c r="H2023" s="2166"/>
      <c r="I2023" s="2155"/>
      <c r="J2023" s="2156"/>
      <c r="K2023" s="2156"/>
      <c r="L2023" s="2157"/>
      <c r="N2023" s="884"/>
    </row>
    <row r="2024" spans="1:14" s="19" customFormat="1" x14ac:dyDescent="0.2">
      <c r="A2024" s="884"/>
      <c r="C2024" s="2117" t="s">
        <v>62</v>
      </c>
      <c r="D2024" s="2118" t="s">
        <v>49</v>
      </c>
      <c r="E2024" s="2125">
        <f t="shared" ref="E2024:L2024" si="59">E1794</f>
        <v>370.97438469999997</v>
      </c>
      <c r="F2024" s="2147">
        <f t="shared" si="59"/>
        <v>396.55435473500006</v>
      </c>
      <c r="G2024" s="2147">
        <f t="shared" si="59"/>
        <v>357.27584918518806</v>
      </c>
      <c r="H2024" s="2148">
        <f t="shared" si="59"/>
        <v>352.32777088457107</v>
      </c>
      <c r="I2024" s="2119">
        <f t="shared" si="59"/>
        <v>114.3224379146622</v>
      </c>
      <c r="J2024" s="2085">
        <f t="shared" si="59"/>
        <v>118.44041439891085</v>
      </c>
      <c r="K2024" s="2085">
        <f t="shared" si="59"/>
        <v>105.6379997218242</v>
      </c>
      <c r="L2024" s="2086">
        <f t="shared" si="59"/>
        <v>101.90364486639132</v>
      </c>
      <c r="N2024" s="884"/>
    </row>
    <row r="2025" spans="1:14" s="19" customFormat="1" x14ac:dyDescent="0.2">
      <c r="A2025" s="884"/>
      <c r="C2025" s="2117" t="s">
        <v>659</v>
      </c>
      <c r="D2025" s="2118" t="s">
        <v>49</v>
      </c>
      <c r="E2025" s="2125">
        <f t="shared" ref="E2025:L2025" si="60">E1763</f>
        <v>792.56118261606673</v>
      </c>
      <c r="F2025" s="2147">
        <f t="shared" si="60"/>
        <v>878.04308512499995</v>
      </c>
      <c r="G2025" s="2147">
        <f t="shared" si="60"/>
        <v>848.57550804299979</v>
      </c>
      <c r="H2025" s="2148">
        <f t="shared" si="60"/>
        <v>870.84255225700031</v>
      </c>
      <c r="I2025" s="2119">
        <f t="shared" si="60"/>
        <v>153.10841436679442</v>
      </c>
      <c r="J2025" s="2085">
        <f t="shared" si="60"/>
        <v>164.89278253226604</v>
      </c>
      <c r="K2025" s="2085">
        <f t="shared" si="60"/>
        <v>157.14404474667859</v>
      </c>
      <c r="L2025" s="2086">
        <f t="shared" si="60"/>
        <v>156.87687460564842</v>
      </c>
      <c r="N2025" s="884"/>
    </row>
    <row r="2026" spans="1:14" s="19" customFormat="1" x14ac:dyDescent="0.2">
      <c r="A2026" s="884"/>
      <c r="C2026" s="2117" t="s">
        <v>63</v>
      </c>
      <c r="D2026" s="2118" t="s">
        <v>49</v>
      </c>
      <c r="E2026" s="2125">
        <f t="shared" ref="E2026:L2026" si="61">E1824</f>
        <v>206.93942240000001</v>
      </c>
      <c r="F2026" s="2147">
        <f t="shared" si="61"/>
        <v>230.39850620000001</v>
      </c>
      <c r="G2026" s="2147">
        <f t="shared" si="61"/>
        <v>225.29312540000001</v>
      </c>
      <c r="H2026" s="2148">
        <f t="shared" si="61"/>
        <v>226.8323398</v>
      </c>
      <c r="I2026" s="2119">
        <f t="shared" si="61"/>
        <v>102.42987638465284</v>
      </c>
      <c r="J2026" s="2085">
        <f t="shared" si="61"/>
        <v>108.35190821104221</v>
      </c>
      <c r="K2026" s="2085">
        <f t="shared" si="61"/>
        <v>102.21191908552339</v>
      </c>
      <c r="L2026" s="2086">
        <f t="shared" si="61"/>
        <v>99.392562635937367</v>
      </c>
      <c r="N2026" s="884"/>
    </row>
    <row r="2027" spans="1:14" s="19" customFormat="1" x14ac:dyDescent="0.2">
      <c r="A2027" s="884"/>
      <c r="C2027" s="2120" t="s">
        <v>58</v>
      </c>
      <c r="D2027" s="2118" t="s">
        <v>49</v>
      </c>
      <c r="E2027" s="2125">
        <f t="shared" ref="E2027:L2027" si="62">E1855</f>
        <v>89.38246906900001</v>
      </c>
      <c r="F2027" s="2147">
        <f t="shared" si="62"/>
        <v>86.616084987999969</v>
      </c>
      <c r="G2027" s="2147">
        <f t="shared" si="62"/>
        <v>87.95687108300001</v>
      </c>
      <c r="H2027" s="2148">
        <f t="shared" si="62"/>
        <v>86.454231852000021</v>
      </c>
      <c r="I2027" s="2119">
        <f t="shared" si="62"/>
        <v>53.320952016376204</v>
      </c>
      <c r="J2027" s="2085">
        <f t="shared" si="62"/>
        <v>49.585258548834567</v>
      </c>
      <c r="K2027" s="2085">
        <f t="shared" si="62"/>
        <v>47.94519569051333</v>
      </c>
      <c r="L2027" s="2086">
        <f t="shared" si="62"/>
        <v>45.123512772591148</v>
      </c>
      <c r="N2027" s="884"/>
    </row>
    <row r="2028" spans="1:14" s="19" customFormat="1" x14ac:dyDescent="0.2">
      <c r="A2028" s="884"/>
      <c r="C2028" s="2120" t="s">
        <v>75</v>
      </c>
      <c r="D2028" s="2118" t="s">
        <v>49</v>
      </c>
      <c r="E2028" s="2158">
        <v>6.7301000000000001E-3</v>
      </c>
      <c r="F2028" s="2159">
        <v>6.7301000000000001E-3</v>
      </c>
      <c r="G2028" s="2159">
        <v>6.7301000000000001E-3</v>
      </c>
      <c r="H2028" s="2160">
        <v>6.7301000000000001E-3</v>
      </c>
      <c r="I2028" s="2158">
        <v>6.7301000000000001E-3</v>
      </c>
      <c r="J2028" s="2159">
        <v>6.7301000000000001E-3</v>
      </c>
      <c r="K2028" s="2147">
        <v>6.7301000000000001E-3</v>
      </c>
      <c r="L2028" s="2148">
        <v>6.7301000000000001E-3</v>
      </c>
      <c r="N2028" s="884"/>
    </row>
    <row r="2029" spans="1:14" s="19" customFormat="1" x14ac:dyDescent="0.2">
      <c r="A2029" s="884"/>
      <c r="C2029" s="2946" t="s">
        <v>676</v>
      </c>
      <c r="D2029" s="2947"/>
      <c r="E2029" s="181">
        <f>SUM(E2024:E2028)</f>
        <v>1459.8641888850666</v>
      </c>
      <c r="F2029" s="182">
        <f>SUM(F2024:F2028)</f>
        <v>1591.618761148</v>
      </c>
      <c r="G2029" s="182">
        <f>SUM(G2024:G2028)</f>
        <v>1519.108083811188</v>
      </c>
      <c r="H2029" s="182">
        <f>SUM(H2024:H2028)</f>
        <v>1536.4636248935713</v>
      </c>
      <c r="I2029" s="2149">
        <v>120.4694948952889</v>
      </c>
      <c r="J2029" s="2150">
        <v>126.85938738705134</v>
      </c>
      <c r="K2029" s="2150">
        <v>118.48754536496402</v>
      </c>
      <c r="L2029" s="2163">
        <v>116.33907664271619</v>
      </c>
      <c r="N2029" s="884"/>
    </row>
    <row r="2030" spans="1:14" s="19" customFormat="1" x14ac:dyDescent="0.2">
      <c r="A2030" s="884"/>
      <c r="C2030" s="2132"/>
      <c r="D2030" s="2133"/>
      <c r="E2030" s="2164"/>
      <c r="F2030" s="2165"/>
      <c r="G2030" s="2165"/>
      <c r="H2030" s="2166"/>
      <c r="I2030" s="2155"/>
      <c r="J2030" s="2156"/>
      <c r="K2030" s="2156"/>
      <c r="L2030" s="2157"/>
      <c r="N2030" s="884"/>
    </row>
    <row r="2031" spans="1:14" s="19" customFormat="1" x14ac:dyDescent="0.2">
      <c r="A2031" s="884"/>
      <c r="C2031" s="2117" t="s">
        <v>56</v>
      </c>
      <c r="D2031" s="2118" t="s">
        <v>646</v>
      </c>
      <c r="E2031" s="2125">
        <f t="shared" ref="E2031:L2031" si="63">E1819</f>
        <v>779.82189549999998</v>
      </c>
      <c r="F2031" s="2147">
        <f t="shared" si="63"/>
        <v>855.99199599999997</v>
      </c>
      <c r="G2031" s="2147">
        <f t="shared" si="63"/>
        <v>817.88465040000006</v>
      </c>
      <c r="H2031" s="2148">
        <f t="shared" si="63"/>
        <v>847.18637909999995</v>
      </c>
      <c r="I2031" s="2119">
        <f t="shared" si="63"/>
        <v>135.87864908458863</v>
      </c>
      <c r="J2031" s="2085">
        <f t="shared" si="63"/>
        <v>145.27440283176404</v>
      </c>
      <c r="K2031" s="2085">
        <f t="shared" si="63"/>
        <v>136.47431559908176</v>
      </c>
      <c r="L2031" s="2086">
        <f t="shared" si="63"/>
        <v>138.97926636173744</v>
      </c>
      <c r="N2031" s="884"/>
    </row>
    <row r="2032" spans="1:14" s="19" customFormat="1" x14ac:dyDescent="0.2">
      <c r="A2032" s="884"/>
      <c r="C2032" s="2117" t="s">
        <v>659</v>
      </c>
      <c r="D2032" s="2118" t="s">
        <v>646</v>
      </c>
      <c r="E2032" s="2125">
        <f t="shared" ref="E2032:L2032" si="64">E1758</f>
        <v>340.57760049951401</v>
      </c>
      <c r="F2032" s="2147">
        <f t="shared" si="64"/>
        <v>377.77760229471562</v>
      </c>
      <c r="G2032" s="2147">
        <f t="shared" si="64"/>
        <v>342.9113860786515</v>
      </c>
      <c r="H2032" s="2148">
        <f t="shared" si="64"/>
        <v>364.71412141641474</v>
      </c>
      <c r="I2032" s="2119">
        <f t="shared" si="64"/>
        <v>100.59480234162473</v>
      </c>
      <c r="J2032" s="2085">
        <f t="shared" si="64"/>
        <v>108.97305464020761</v>
      </c>
      <c r="K2032" s="2085">
        <f t="shared" si="64"/>
        <v>97.070793178816857</v>
      </c>
      <c r="L2032" s="2086">
        <f t="shared" si="64"/>
        <v>101.15227489200977</v>
      </c>
      <c r="N2032" s="884"/>
    </row>
    <row r="2033" spans="1:14" s="19" customFormat="1" x14ac:dyDescent="0.2">
      <c r="A2033" s="884"/>
      <c r="C2033" s="2117" t="s">
        <v>62</v>
      </c>
      <c r="D2033" s="2168" t="s">
        <v>646</v>
      </c>
      <c r="E2033" s="2125">
        <f t="shared" ref="E2033:L2033" si="65">E1789</f>
        <v>124.10872550000001</v>
      </c>
      <c r="F2033" s="2147">
        <f t="shared" si="65"/>
        <v>142.99585472400003</v>
      </c>
      <c r="G2033" s="2147">
        <f t="shared" si="65"/>
        <v>125.418475</v>
      </c>
      <c r="H2033" s="2148">
        <f t="shared" si="65"/>
        <v>118.1928513</v>
      </c>
      <c r="I2033" s="2119">
        <f t="shared" si="65"/>
        <v>68.395465363287343</v>
      </c>
      <c r="J2033" s="2085">
        <f t="shared" si="65"/>
        <v>74.781960323673047</v>
      </c>
      <c r="K2033" s="2085">
        <f t="shared" si="65"/>
        <v>64.701593674003604</v>
      </c>
      <c r="L2033" s="2086">
        <f t="shared" si="65"/>
        <v>59.517723342623846</v>
      </c>
      <c r="N2033" s="884"/>
    </row>
    <row r="2034" spans="1:14" s="19" customFormat="1" x14ac:dyDescent="0.2">
      <c r="A2034" s="884"/>
      <c r="C2034" s="2117" t="s">
        <v>75</v>
      </c>
      <c r="D2034" s="2168" t="s">
        <v>646</v>
      </c>
      <c r="E2034" s="2158">
        <v>6.7301000000000001E-3</v>
      </c>
      <c r="F2034" s="2126">
        <v>6.7301000000000001E-3</v>
      </c>
      <c r="G2034" s="2126">
        <v>6.7301000000000001E-3</v>
      </c>
      <c r="H2034" s="2160">
        <v>6.7301000000000001E-3</v>
      </c>
      <c r="I2034" s="2158">
        <v>6.7301000000000001E-3</v>
      </c>
      <c r="J2034" s="2126">
        <v>6.7301000000000001E-3</v>
      </c>
      <c r="K2034" s="2147">
        <v>6.7301000000000001E-3</v>
      </c>
      <c r="L2034" s="2148">
        <v>6.7301000000000001E-3</v>
      </c>
      <c r="N2034" s="884"/>
    </row>
    <row r="2035" spans="1:14" s="19" customFormat="1" x14ac:dyDescent="0.2">
      <c r="A2035" s="884"/>
      <c r="C2035" s="2946" t="s">
        <v>677</v>
      </c>
      <c r="D2035" s="2947"/>
      <c r="E2035" s="181">
        <f>SUM(E2031:E2034)</f>
        <v>1244.5149515995138</v>
      </c>
      <c r="F2035" s="182">
        <f>SUM(F2031:F2034)</f>
        <v>1376.7721831187157</v>
      </c>
      <c r="G2035" s="182">
        <f>SUM(G2031:G2034)</f>
        <v>1286.2212415786514</v>
      </c>
      <c r="H2035" s="182">
        <f>SUM(H2031:H2034)</f>
        <v>1330.1000819164146</v>
      </c>
      <c r="I2035" s="2149">
        <v>108.93701744181213</v>
      </c>
      <c r="J2035" s="2150">
        <v>114.60007196190612</v>
      </c>
      <c r="K2035" s="2150">
        <v>104.84641476447375</v>
      </c>
      <c r="L2035" s="2151">
        <v>106.72287360807653</v>
      </c>
      <c r="N2035" s="884"/>
    </row>
    <row r="2036" spans="1:14" s="19" customFormat="1" x14ac:dyDescent="0.2">
      <c r="A2036" s="884"/>
      <c r="C2036" s="2132"/>
      <c r="D2036" s="2133"/>
      <c r="E2036" s="2164"/>
      <c r="F2036" s="2165"/>
      <c r="G2036" s="2165"/>
      <c r="H2036" s="2166"/>
      <c r="I2036" s="2155"/>
      <c r="J2036" s="2156"/>
      <c r="K2036" s="2156"/>
      <c r="L2036" s="2157"/>
      <c r="N2036" s="884"/>
    </row>
    <row r="2037" spans="1:14" s="19" customFormat="1" x14ac:dyDescent="0.2">
      <c r="A2037" s="884"/>
      <c r="C2037" s="2117" t="s">
        <v>659</v>
      </c>
      <c r="D2037" s="2118" t="s">
        <v>648</v>
      </c>
      <c r="E2037" s="2125">
        <f t="shared" ref="E2037:L2037" si="66">E1767</f>
        <v>334.70665619481247</v>
      </c>
      <c r="F2037" s="2147">
        <f t="shared" si="66"/>
        <v>355.3983295912999</v>
      </c>
      <c r="G2037" s="2147">
        <f t="shared" si="66"/>
        <v>352.75476356275931</v>
      </c>
      <c r="H2037" s="2148">
        <f t="shared" si="66"/>
        <v>360.68637103412908</v>
      </c>
      <c r="I2037" s="2119">
        <f t="shared" si="66"/>
        <v>94.897012830677923</v>
      </c>
      <c r="J2037" s="2085">
        <f t="shared" si="66"/>
        <v>95.480513069473787</v>
      </c>
      <c r="K2037" s="2085">
        <f t="shared" si="66"/>
        <v>91.559535297251514</v>
      </c>
      <c r="L2037" s="2086">
        <f t="shared" si="66"/>
        <v>89.08172242551727</v>
      </c>
      <c r="N2037" s="884"/>
    </row>
    <row r="2038" spans="1:14" s="19" customFormat="1" x14ac:dyDescent="0.2">
      <c r="A2038" s="884"/>
      <c r="C2038" s="2117" t="s">
        <v>62</v>
      </c>
      <c r="D2038" s="2118" t="s">
        <v>648</v>
      </c>
      <c r="E2038" s="2125">
        <f t="shared" ref="E2038:L2038" si="67">E1798</f>
        <v>417.61355456799998</v>
      </c>
      <c r="F2038" s="2147">
        <f t="shared" si="67"/>
        <v>431.85864740400001</v>
      </c>
      <c r="G2038" s="2147">
        <f t="shared" si="67"/>
        <v>420.31008358661518</v>
      </c>
      <c r="H2038" s="2148">
        <f t="shared" si="67"/>
        <v>432.08300394680168</v>
      </c>
      <c r="I2038" s="2119">
        <f t="shared" si="67"/>
        <v>94.822019457727833</v>
      </c>
      <c r="J2038" s="2085">
        <f t="shared" si="67"/>
        <v>94.214037157547097</v>
      </c>
      <c r="K2038" s="2085">
        <f t="shared" si="67"/>
        <v>89.795376049999618</v>
      </c>
      <c r="L2038" s="2086">
        <f t="shared" si="67"/>
        <v>88.949608105425554</v>
      </c>
      <c r="N2038" s="884"/>
    </row>
    <row r="2039" spans="1:14" s="19" customFormat="1" x14ac:dyDescent="0.2">
      <c r="A2039" s="884"/>
      <c r="C2039" s="2120" t="s">
        <v>678</v>
      </c>
      <c r="D2039" s="2118" t="s">
        <v>648</v>
      </c>
      <c r="E2039" s="2125">
        <f t="shared" ref="E2039:L2039" si="68">E1859</f>
        <v>92.10668910699998</v>
      </c>
      <c r="F2039" s="2147">
        <f t="shared" si="68"/>
        <v>89.56896163399999</v>
      </c>
      <c r="G2039" s="2147">
        <f t="shared" si="68"/>
        <v>81.31443406999999</v>
      </c>
      <c r="H2039" s="2148">
        <f t="shared" si="68"/>
        <v>78.816625101000014</v>
      </c>
      <c r="I2039" s="2119">
        <f t="shared" si="68"/>
        <v>64.924524277012878</v>
      </c>
      <c r="J2039" s="2085">
        <f t="shared" si="68"/>
        <v>60.94933354155831</v>
      </c>
      <c r="K2039" s="2085">
        <f t="shared" si="68"/>
        <v>53.411768399337696</v>
      </c>
      <c r="L2039" s="2086">
        <f t="shared" si="68"/>
        <v>51.024930035008481</v>
      </c>
      <c r="N2039" s="884"/>
    </row>
    <row r="2040" spans="1:14" s="19" customFormat="1" x14ac:dyDescent="0.2">
      <c r="A2040" s="884"/>
      <c r="C2040" s="2120" t="s">
        <v>63</v>
      </c>
      <c r="D2040" s="2118" t="s">
        <v>648</v>
      </c>
      <c r="E2040" s="2125">
        <f t="shared" ref="E2040:L2040" si="69">E1828</f>
        <v>74.649866586453157</v>
      </c>
      <c r="F2040" s="2147">
        <f t="shared" si="69"/>
        <v>81.776439200015304</v>
      </c>
      <c r="G2040" s="2147">
        <f t="shared" si="69"/>
        <v>80.944332817202138</v>
      </c>
      <c r="H2040" s="2148">
        <f t="shared" si="69"/>
        <v>89.750776928782528</v>
      </c>
      <c r="I2040" s="2119">
        <f t="shared" si="69"/>
        <v>60.598705390528835</v>
      </c>
      <c r="J2040" s="2085">
        <f t="shared" si="69"/>
        <v>61.163155933396943</v>
      </c>
      <c r="K2040" s="2085">
        <f t="shared" si="69"/>
        <v>57.819544686674085</v>
      </c>
      <c r="L2040" s="2086">
        <f t="shared" si="69"/>
        <v>59.75502246022549</v>
      </c>
      <c r="N2040" s="884"/>
    </row>
    <row r="2041" spans="1:14" s="19" customFormat="1" ht="16" thickBot="1" x14ac:dyDescent="0.25">
      <c r="A2041" s="884"/>
      <c r="C2041" s="2120" t="s">
        <v>75</v>
      </c>
      <c r="D2041" s="2118" t="s">
        <v>648</v>
      </c>
      <c r="E2041" s="2125">
        <f t="shared" ref="E2041:L2041" si="70">E1881</f>
        <v>0</v>
      </c>
      <c r="F2041" s="2169">
        <f t="shared" si="70"/>
        <v>0</v>
      </c>
      <c r="G2041" s="2169">
        <f t="shared" si="70"/>
        <v>0</v>
      </c>
      <c r="H2041" s="2170">
        <f t="shared" si="70"/>
        <v>0</v>
      </c>
      <c r="I2041" s="2125">
        <f t="shared" si="70"/>
        <v>0</v>
      </c>
      <c r="J2041" s="2147">
        <f t="shared" si="70"/>
        <v>0</v>
      </c>
      <c r="K2041" s="2147">
        <f t="shared" si="70"/>
        <v>0</v>
      </c>
      <c r="L2041" s="2148">
        <f t="shared" si="70"/>
        <v>0</v>
      </c>
      <c r="N2041" s="884"/>
    </row>
    <row r="2042" spans="1:14" s="19" customFormat="1" ht="16" thickBot="1" x14ac:dyDescent="0.25">
      <c r="A2042" s="884"/>
      <c r="C2042" s="2952" t="s">
        <v>679</v>
      </c>
      <c r="D2042" s="2953"/>
      <c r="E2042" s="2048">
        <f>SUM(E2037:E2041)</f>
        <v>919.07676645626555</v>
      </c>
      <c r="F2042" s="2049">
        <f>SUM(F2037:F2041)</f>
        <v>958.60237782931517</v>
      </c>
      <c r="G2042" s="2049">
        <f>SUM(G2037:G2041)</f>
        <v>935.3236140365766</v>
      </c>
      <c r="H2042" s="2049">
        <f>SUM(H2037:H2041)</f>
        <v>961.33677701071326</v>
      </c>
      <c r="I2042" s="2048">
        <v>86.854643299300889</v>
      </c>
      <c r="J2042" s="2049">
        <v>86.262676932306078</v>
      </c>
      <c r="K2042" s="2049">
        <v>81.64597321599382</v>
      </c>
      <c r="L2042" s="2171">
        <v>80.425046718610943</v>
      </c>
      <c r="N2042" s="884"/>
    </row>
    <row r="2043" spans="1:14" s="19" customFormat="1" x14ac:dyDescent="0.2">
      <c r="A2043" s="884"/>
      <c r="C2043" s="587"/>
      <c r="D2043" s="587"/>
      <c r="E2043" s="587"/>
      <c r="F2043" s="587"/>
      <c r="G2043" s="587"/>
      <c r="H2043" s="587"/>
      <c r="I2043" s="587"/>
      <c r="J2043" s="587"/>
      <c r="K2043" s="587"/>
      <c r="L2043" s="587"/>
      <c r="N2043" s="884"/>
    </row>
    <row r="2044" spans="1:14" s="19" customFormat="1" x14ac:dyDescent="0.2">
      <c r="A2044" s="884"/>
      <c r="C2044" s="543" t="s">
        <v>665</v>
      </c>
      <c r="D2044" s="587"/>
      <c r="E2044" s="587"/>
      <c r="F2044" s="587"/>
      <c r="G2044" s="587"/>
      <c r="H2044" s="587"/>
      <c r="I2044" s="587"/>
      <c r="J2044" s="587"/>
      <c r="K2044" s="587"/>
      <c r="L2044" s="587"/>
      <c r="N2044" s="884"/>
    </row>
    <row r="2045" spans="1:14" s="19" customFormat="1" x14ac:dyDescent="0.2">
      <c r="A2045" s="884"/>
      <c r="N2045" s="884"/>
    </row>
    <row r="2046" spans="1:14" s="19" customFormat="1" x14ac:dyDescent="0.2">
      <c r="A2046" s="884"/>
      <c r="N2046" s="884"/>
    </row>
    <row r="2047" spans="1:14" s="19" customFormat="1" ht="16" thickBot="1" x14ac:dyDescent="0.25">
      <c r="A2047" s="884"/>
      <c r="B2047" s="1904"/>
      <c r="C2047" s="1905"/>
      <c r="D2047" s="1905"/>
      <c r="E2047" s="1905"/>
      <c r="F2047" s="1905"/>
      <c r="G2047" s="1905"/>
      <c r="H2047" s="1905"/>
      <c r="I2047" s="1905"/>
      <c r="J2047" s="1905"/>
      <c r="K2047" s="1905"/>
      <c r="L2047" s="1905"/>
      <c r="M2047" s="1905"/>
      <c r="N2047" s="1906"/>
    </row>
    <row r="2048" spans="1:14" s="19" customFormat="1" ht="16" thickTop="1" x14ac:dyDescent="0.2">
      <c r="A2048" s="884"/>
      <c r="N2048" s="884"/>
    </row>
    <row r="2049" spans="1:14" s="19" customFormat="1" x14ac:dyDescent="0.2">
      <c r="A2049" s="884"/>
      <c r="N2049" s="884"/>
    </row>
    <row r="2050" spans="1:14" s="19" customFormat="1" x14ac:dyDescent="0.2">
      <c r="A2050" s="884"/>
      <c r="N2050" s="884"/>
    </row>
    <row r="2051" spans="1:14" s="19" customFormat="1" ht="20" thickBot="1" x14ac:dyDescent="0.25">
      <c r="A2051" s="884"/>
      <c r="C2051" s="1920"/>
      <c r="D2051" s="543"/>
      <c r="E2051" s="543"/>
      <c r="F2051" s="543"/>
      <c r="G2051" s="544" t="s">
        <v>286</v>
      </c>
      <c r="H2051" s="543"/>
      <c r="I2051" s="543"/>
      <c r="J2051" s="543"/>
      <c r="K2051" s="543"/>
      <c r="L2051" s="543"/>
      <c r="N2051" s="884"/>
    </row>
    <row r="2052" spans="1:14" s="19" customFormat="1" ht="16" thickBot="1" x14ac:dyDescent="0.25">
      <c r="A2052" s="884"/>
      <c r="C2052" s="2961" t="s">
        <v>61</v>
      </c>
      <c r="D2052" s="2963" t="s">
        <v>31</v>
      </c>
      <c r="E2052" s="2943" t="s">
        <v>650</v>
      </c>
      <c r="F2052" s="2944"/>
      <c r="G2052" s="2944"/>
      <c r="H2052" s="2945"/>
      <c r="I2052" s="2944" t="s">
        <v>724</v>
      </c>
      <c r="J2052" s="2944"/>
      <c r="K2052" s="2944"/>
      <c r="L2052" s="2945"/>
      <c r="N2052" s="884"/>
    </row>
    <row r="2053" spans="1:14" s="19" customFormat="1" ht="16" thickBot="1" x14ac:dyDescent="0.25">
      <c r="A2053" s="884"/>
      <c r="C2053" s="2962"/>
      <c r="D2053" s="2964"/>
      <c r="E2053" s="1972" t="s">
        <v>2027</v>
      </c>
      <c r="F2053" s="1974" t="s">
        <v>2627</v>
      </c>
      <c r="G2053" s="1974" t="s">
        <v>3119</v>
      </c>
      <c r="H2053" s="1975" t="s">
        <v>3565</v>
      </c>
      <c r="I2053" s="1972" t="s">
        <v>2027</v>
      </c>
      <c r="J2053" s="1974" t="s">
        <v>2627</v>
      </c>
      <c r="K2053" s="1974" t="s">
        <v>3119</v>
      </c>
      <c r="L2053" s="1975" t="s">
        <v>3565</v>
      </c>
      <c r="N2053" s="884"/>
    </row>
    <row r="2054" spans="1:14" s="19" customFormat="1" x14ac:dyDescent="0.2">
      <c r="A2054" s="884"/>
      <c r="C2054" s="2172" t="s">
        <v>659</v>
      </c>
      <c r="D2054" s="2173" t="s">
        <v>54</v>
      </c>
      <c r="E2054" s="2116">
        <f t="shared" ref="E2054:L2054" si="71">E1751</f>
        <v>106.79609844700002</v>
      </c>
      <c r="F2054" s="2080">
        <f t="shared" si="71"/>
        <v>123.44640804200006</v>
      </c>
      <c r="G2054" s="2080">
        <f t="shared" si="71"/>
        <v>125.42021278500003</v>
      </c>
      <c r="H2054" s="2081">
        <f t="shared" si="71"/>
        <v>125.68148411400006</v>
      </c>
      <c r="I2054" s="2116">
        <f t="shared" si="71"/>
        <v>91.99133442688246</v>
      </c>
      <c r="J2054" s="2080">
        <f t="shared" si="71"/>
        <v>104.59207034365822</v>
      </c>
      <c r="K2054" s="2080">
        <f t="shared" si="71"/>
        <v>97.671133783592353</v>
      </c>
      <c r="L2054" s="2081">
        <f t="shared" si="71"/>
        <v>113.38165233501736</v>
      </c>
      <c r="N2054" s="884"/>
    </row>
    <row r="2055" spans="1:14" s="19" customFormat="1" x14ac:dyDescent="0.2">
      <c r="A2055" s="884"/>
      <c r="C2055" s="2174" t="s">
        <v>63</v>
      </c>
      <c r="D2055" s="2175" t="s">
        <v>54</v>
      </c>
      <c r="E2055" s="2119">
        <f t="shared" ref="E2055:L2055" si="72">E1813</f>
        <v>24.353109400000001</v>
      </c>
      <c r="F2055" s="2085">
        <f t="shared" si="72"/>
        <v>29.905538199999999</v>
      </c>
      <c r="G2055" s="2085">
        <f t="shared" si="72"/>
        <v>29.640426600000001</v>
      </c>
      <c r="H2055" s="2086">
        <f t="shared" si="72"/>
        <v>32.291802199999999</v>
      </c>
      <c r="I2055" s="2119">
        <f t="shared" si="72"/>
        <v>118.18079838770535</v>
      </c>
      <c r="J2055" s="2085">
        <f t="shared" si="72"/>
        <v>139.27220788232512</v>
      </c>
      <c r="K2055" s="2085">
        <f t="shared" si="72"/>
        <v>131.23740212128658</v>
      </c>
      <c r="L2055" s="2086">
        <f t="shared" si="72"/>
        <v>138.27641664397157</v>
      </c>
      <c r="N2055" s="884"/>
    </row>
    <row r="2056" spans="1:14" s="19" customFormat="1" x14ac:dyDescent="0.2">
      <c r="A2056" s="884"/>
      <c r="C2056" s="2174" t="s">
        <v>68</v>
      </c>
      <c r="D2056" s="2175" t="s">
        <v>54</v>
      </c>
      <c r="E2056" s="2119">
        <f t="shared" ref="E2056:L2056" si="73">E1845</f>
        <v>109.01317302399998</v>
      </c>
      <c r="F2056" s="2085">
        <f t="shared" si="73"/>
        <v>115.571523852</v>
      </c>
      <c r="G2056" s="2085">
        <f t="shared" si="73"/>
        <v>119.45737346600001</v>
      </c>
      <c r="H2056" s="2086">
        <f t="shared" si="73"/>
        <v>117.11959719499998</v>
      </c>
      <c r="I2056" s="2119">
        <f t="shared" si="73"/>
        <v>53.422237478282455</v>
      </c>
      <c r="J2056" s="2085">
        <f t="shared" si="73"/>
        <v>53.811593869464581</v>
      </c>
      <c r="K2056" s="2085">
        <f t="shared" si="73"/>
        <v>52.977280986757854</v>
      </c>
      <c r="L2056" s="2086">
        <f t="shared" si="73"/>
        <v>50.831159367055349</v>
      </c>
      <c r="N2056" s="884"/>
    </row>
    <row r="2057" spans="1:14" s="19" customFormat="1" x14ac:dyDescent="0.2">
      <c r="A2057" s="884"/>
      <c r="C2057" s="2174" t="s">
        <v>62</v>
      </c>
      <c r="D2057" s="2175" t="s">
        <v>54</v>
      </c>
      <c r="E2057" s="2119">
        <f t="shared" ref="E2057:L2057" si="74">E1783</f>
        <v>13.020634527000007</v>
      </c>
      <c r="F2057" s="2085">
        <f t="shared" si="74"/>
        <v>18.542789140000004</v>
      </c>
      <c r="G2057" s="2085">
        <f t="shared" si="74"/>
        <v>17.248786396999989</v>
      </c>
      <c r="H2057" s="2086">
        <f t="shared" si="74"/>
        <v>16.262862862000013</v>
      </c>
      <c r="I2057" s="2119">
        <f t="shared" si="74"/>
        <v>72.23542790331912</v>
      </c>
      <c r="J2057" s="2085">
        <f t="shared" si="74"/>
        <v>97.531309678973557</v>
      </c>
      <c r="K2057" s="2085">
        <f t="shared" si="74"/>
        <v>86.792372989923265</v>
      </c>
      <c r="L2057" s="2086">
        <f t="shared" si="74"/>
        <v>79.362551091018645</v>
      </c>
      <c r="N2057" s="884"/>
    </row>
    <row r="2058" spans="1:14" s="19" customFormat="1" x14ac:dyDescent="0.2">
      <c r="A2058" s="884"/>
      <c r="C2058" s="2174" t="s">
        <v>336</v>
      </c>
      <c r="D2058" s="2175" t="s">
        <v>54</v>
      </c>
      <c r="E2058" s="2119">
        <v>6.7301000000000001E-3</v>
      </c>
      <c r="F2058" s="2176">
        <v>6.7301000000000001E-3</v>
      </c>
      <c r="G2058" s="2176">
        <v>6.7301000000000001E-3</v>
      </c>
      <c r="H2058" s="2167">
        <v>6.7301000000000001E-3</v>
      </c>
      <c r="I2058" s="2119">
        <v>6.7301000000000001E-3</v>
      </c>
      <c r="J2058" s="2085">
        <v>6.7301000000000001E-3</v>
      </c>
      <c r="K2058" s="2176">
        <v>6.7301000000000001E-3</v>
      </c>
      <c r="L2058" s="2086">
        <v>6.7301000000000001E-3</v>
      </c>
      <c r="N2058" s="884"/>
    </row>
    <row r="2059" spans="1:14" s="19" customFormat="1" x14ac:dyDescent="0.2">
      <c r="A2059" s="884"/>
      <c r="C2059" s="2932" t="s">
        <v>680</v>
      </c>
      <c r="D2059" s="2933"/>
      <c r="E2059" s="181">
        <f>SUM(E2054:E2058)</f>
        <v>253.18974549799998</v>
      </c>
      <c r="F2059" s="182">
        <f>SUM(F2054:F2058)</f>
        <v>287.47298933400009</v>
      </c>
      <c r="G2059" s="182">
        <f>SUM(G2054:G2058)</f>
        <v>291.77352934800007</v>
      </c>
      <c r="H2059" s="182">
        <f>SUM(H2054:H2058)</f>
        <v>291.36247647100009</v>
      </c>
      <c r="I2059" s="2149">
        <v>114.16779240623461</v>
      </c>
      <c r="J2059" s="2150">
        <v>128.08515433341103</v>
      </c>
      <c r="K2059" s="2150">
        <v>122.86035854673966</v>
      </c>
      <c r="L2059" s="2163">
        <v>121.27629859143978</v>
      </c>
      <c r="N2059" s="884"/>
    </row>
    <row r="2060" spans="1:14" s="19" customFormat="1" x14ac:dyDescent="0.2">
      <c r="A2060" s="884"/>
      <c r="C2060" s="2177"/>
      <c r="D2060" s="2178"/>
      <c r="E2060" s="2179"/>
      <c r="F2060" s="2180"/>
      <c r="G2060" s="2180"/>
      <c r="H2060" s="2181"/>
      <c r="I2060" s="2155"/>
      <c r="J2060" s="2156"/>
      <c r="K2060" s="2156"/>
      <c r="L2060" s="2157"/>
      <c r="N2060" s="884"/>
    </row>
    <row r="2061" spans="1:14" s="19" customFormat="1" x14ac:dyDescent="0.2">
      <c r="A2061" s="884"/>
      <c r="C2061" s="2174" t="s">
        <v>659</v>
      </c>
      <c r="D2061" s="2175" t="s">
        <v>47</v>
      </c>
      <c r="E2061" s="2119">
        <f t="shared" ref="E2061:L2061" si="75">E1761</f>
        <v>317.83021572432358</v>
      </c>
      <c r="F2061" s="2085">
        <f t="shared" si="75"/>
        <v>321.6566772894202</v>
      </c>
      <c r="G2061" s="2085">
        <f t="shared" si="75"/>
        <v>300.78377084341093</v>
      </c>
      <c r="H2061" s="2086">
        <f t="shared" si="75"/>
        <v>312.61343450607359</v>
      </c>
      <c r="I2061" s="2119">
        <f t="shared" si="75"/>
        <v>119.58602401208961</v>
      </c>
      <c r="J2061" s="2085">
        <f t="shared" si="75"/>
        <v>116.63322928277789</v>
      </c>
      <c r="K2061" s="2085">
        <f t="shared" si="75"/>
        <v>108.01256828636657</v>
      </c>
      <c r="L2061" s="2086">
        <f t="shared" si="75"/>
        <v>109.69215164666286</v>
      </c>
      <c r="N2061" s="884"/>
    </row>
    <row r="2062" spans="1:14" s="19" customFormat="1" x14ac:dyDescent="0.2">
      <c r="A2062" s="884"/>
      <c r="C2062" s="2174" t="s">
        <v>68</v>
      </c>
      <c r="D2062" s="2175" t="s">
        <v>47</v>
      </c>
      <c r="E2062" s="2119">
        <f t="shared" ref="E2062:L2062" si="76">E1853</f>
        <v>74.053082312000001</v>
      </c>
      <c r="F2062" s="2085">
        <f t="shared" si="76"/>
        <v>77.417458841999988</v>
      </c>
      <c r="G2062" s="2085">
        <f t="shared" si="76"/>
        <v>72.834374388000001</v>
      </c>
      <c r="H2062" s="2086">
        <f t="shared" si="76"/>
        <v>78.564030496999976</v>
      </c>
      <c r="I2062" s="2119">
        <f t="shared" si="76"/>
        <v>62.623506458345837</v>
      </c>
      <c r="J2062" s="2085">
        <f t="shared" si="76"/>
        <v>63.477860358554267</v>
      </c>
      <c r="K2062" s="2085">
        <f t="shared" si="76"/>
        <v>56.898910027508343</v>
      </c>
      <c r="L2062" s="2086">
        <f t="shared" si="76"/>
        <v>59.370123689598877</v>
      </c>
      <c r="N2062" s="884"/>
    </row>
    <row r="2063" spans="1:14" s="19" customFormat="1" x14ac:dyDescent="0.2">
      <c r="A2063" s="884"/>
      <c r="C2063" s="2174" t="s">
        <v>62</v>
      </c>
      <c r="D2063" s="2175" t="s">
        <v>47</v>
      </c>
      <c r="E2063" s="2119">
        <f t="shared" ref="E2063:L2063" si="77">E1792</f>
        <v>97.367282620000054</v>
      </c>
      <c r="F2063" s="2085">
        <f t="shared" si="77"/>
        <v>104.23775727</v>
      </c>
      <c r="G2063" s="2085">
        <f t="shared" si="77"/>
        <v>96.200119801330331</v>
      </c>
      <c r="H2063" s="2086">
        <f t="shared" si="77"/>
        <v>102.44956549600001</v>
      </c>
      <c r="I2063" s="2119">
        <f t="shared" si="77"/>
        <v>91.987147533760236</v>
      </c>
      <c r="J2063" s="2085">
        <f t="shared" si="77"/>
        <v>98.824923501236469</v>
      </c>
      <c r="K2063" s="2085">
        <f t="shared" si="77"/>
        <v>89.421026808967071</v>
      </c>
      <c r="L2063" s="2086">
        <f t="shared" si="77"/>
        <v>91.151269884929604</v>
      </c>
      <c r="N2063" s="884"/>
    </row>
    <row r="2064" spans="1:14" s="19" customFormat="1" x14ac:dyDescent="0.2">
      <c r="A2064" s="884"/>
      <c r="C2064" s="2174" t="s">
        <v>63</v>
      </c>
      <c r="D2064" s="2175" t="s">
        <v>47</v>
      </c>
      <c r="E2064" s="2125">
        <f t="shared" ref="E2064:L2064" si="78">E1822</f>
        <v>26.260173107883478</v>
      </c>
      <c r="F2064" s="2147">
        <f t="shared" si="78"/>
        <v>30.013648460089552</v>
      </c>
      <c r="G2064" s="2147">
        <f t="shared" si="78"/>
        <v>28.518277349436861</v>
      </c>
      <c r="H2064" s="2148">
        <f t="shared" si="78"/>
        <v>30.00459755147358</v>
      </c>
      <c r="I2064" s="2125">
        <f t="shared" si="78"/>
        <v>65.307121395920518</v>
      </c>
      <c r="J2064" s="2147">
        <f t="shared" si="78"/>
        <v>74.575778416078663</v>
      </c>
      <c r="K2064" s="2147">
        <f t="shared" si="78"/>
        <v>69.555662828891059</v>
      </c>
      <c r="L2064" s="2148">
        <f t="shared" si="78"/>
        <v>66.430845738718105</v>
      </c>
      <c r="N2064" s="884"/>
    </row>
    <row r="2065" spans="1:14" s="19" customFormat="1" x14ac:dyDescent="0.2">
      <c r="A2065" s="884"/>
      <c r="C2065" s="2174" t="s">
        <v>75</v>
      </c>
      <c r="D2065" s="2175" t="s">
        <v>47</v>
      </c>
      <c r="E2065" s="2125">
        <f t="shared" ref="E2065:L2065" si="79">E1877</f>
        <v>0</v>
      </c>
      <c r="F2065" s="2147">
        <f t="shared" si="79"/>
        <v>0</v>
      </c>
      <c r="G2065" s="2147">
        <f t="shared" si="79"/>
        <v>0</v>
      </c>
      <c r="H2065" s="2148">
        <f t="shared" si="79"/>
        <v>0</v>
      </c>
      <c r="I2065" s="2125">
        <f t="shared" si="79"/>
        <v>0</v>
      </c>
      <c r="J2065" s="2147">
        <f t="shared" si="79"/>
        <v>0</v>
      </c>
      <c r="K2065" s="2147">
        <f t="shared" si="79"/>
        <v>0</v>
      </c>
      <c r="L2065" s="2148">
        <f t="shared" si="79"/>
        <v>0</v>
      </c>
      <c r="N2065" s="884"/>
    </row>
    <row r="2066" spans="1:14" s="19" customFormat="1" x14ac:dyDescent="0.2">
      <c r="A2066" s="884"/>
      <c r="C2066" s="2932" t="s">
        <v>681</v>
      </c>
      <c r="D2066" s="2933"/>
      <c r="E2066" s="181">
        <f>SUM(E2061:E2065)</f>
        <v>515.51075376420715</v>
      </c>
      <c r="F2066" s="182">
        <f>SUM(F2061:F2065)</f>
        <v>533.32554186150981</v>
      </c>
      <c r="G2066" s="182">
        <f>SUM(G2061:G2065)</f>
        <v>498.33654238217815</v>
      </c>
      <c r="H2066" s="182">
        <f>SUM(H2061:H2065)</f>
        <v>523.63162805054708</v>
      </c>
      <c r="I2066" s="2149">
        <v>97.250453823161891</v>
      </c>
      <c r="J2066" s="2150">
        <v>98.133828307018732</v>
      </c>
      <c r="K2066" s="2150">
        <v>89.78074932407749</v>
      </c>
      <c r="L2066" s="2163">
        <v>91.084964101114622</v>
      </c>
      <c r="N2066" s="884"/>
    </row>
    <row r="2067" spans="1:14" s="19" customFormat="1" x14ac:dyDescent="0.2">
      <c r="A2067" s="884"/>
      <c r="C2067" s="2177"/>
      <c r="D2067" s="2178"/>
      <c r="E2067" s="2179"/>
      <c r="F2067" s="2180"/>
      <c r="G2067" s="2180"/>
      <c r="H2067" s="2181"/>
      <c r="I2067" s="2155"/>
      <c r="J2067" s="2156"/>
      <c r="K2067" s="2156"/>
      <c r="L2067" s="2157"/>
      <c r="N2067" s="884"/>
    </row>
    <row r="2068" spans="1:14" s="19" customFormat="1" x14ac:dyDescent="0.2">
      <c r="A2068" s="884"/>
      <c r="C2068" s="2174" t="s">
        <v>659</v>
      </c>
      <c r="D2068" s="2175" t="s">
        <v>35</v>
      </c>
      <c r="E2068" s="2119">
        <f t="shared" ref="E2068:L2068" si="80">E1748</f>
        <v>944.66690053563423</v>
      </c>
      <c r="F2068" s="2085">
        <f t="shared" si="80"/>
        <v>991.10029347836075</v>
      </c>
      <c r="G2068" s="2085">
        <f t="shared" si="80"/>
        <v>934.56325016782193</v>
      </c>
      <c r="H2068" s="2086">
        <f t="shared" si="80"/>
        <v>947.83339241243596</v>
      </c>
      <c r="I2068" s="2119">
        <f t="shared" si="80"/>
        <v>131.27200583303829</v>
      </c>
      <c r="J2068" s="2085">
        <f t="shared" si="80"/>
        <v>130.82385423029427</v>
      </c>
      <c r="K2068" s="2085">
        <f t="shared" si="80"/>
        <v>119.70922786136281</v>
      </c>
      <c r="L2068" s="2086">
        <f t="shared" si="80"/>
        <v>118.81489891511528</v>
      </c>
      <c r="N2068" s="884"/>
    </row>
    <row r="2069" spans="1:14" s="19" customFormat="1" x14ac:dyDescent="0.2">
      <c r="A2069" s="884"/>
      <c r="C2069" s="2174" t="s">
        <v>68</v>
      </c>
      <c r="D2069" s="2175" t="s">
        <v>35</v>
      </c>
      <c r="E2069" s="2119">
        <f t="shared" ref="E2069:L2069" si="81">E1840</f>
        <v>102.12035025099999</v>
      </c>
      <c r="F2069" s="2085">
        <f t="shared" si="81"/>
        <v>110.45968146699995</v>
      </c>
      <c r="G2069" s="2085">
        <f t="shared" si="81"/>
        <v>104.81807182500002</v>
      </c>
      <c r="H2069" s="2086">
        <f t="shared" si="81"/>
        <v>107.61160633</v>
      </c>
      <c r="I2069" s="2119">
        <f t="shared" si="81"/>
        <v>57.84802310978678</v>
      </c>
      <c r="J2069" s="2085">
        <f t="shared" si="81"/>
        <v>59.195951741387411</v>
      </c>
      <c r="K2069" s="2085">
        <f t="shared" si="81"/>
        <v>53.289208439372274</v>
      </c>
      <c r="L2069" s="2086">
        <f t="shared" si="81"/>
        <v>52.663060825269866</v>
      </c>
      <c r="N2069" s="884"/>
    </row>
    <row r="2070" spans="1:14" s="19" customFormat="1" x14ac:dyDescent="0.2">
      <c r="A2070" s="884"/>
      <c r="C2070" s="2174" t="s">
        <v>63</v>
      </c>
      <c r="D2070" s="2175" t="s">
        <v>35</v>
      </c>
      <c r="E2070" s="2119">
        <f t="shared" ref="E2070:L2070" si="82">E1809</f>
        <v>205.97789119999999</v>
      </c>
      <c r="F2070" s="2085">
        <f t="shared" si="82"/>
        <v>232.1271835</v>
      </c>
      <c r="G2070" s="2085">
        <f t="shared" si="82"/>
        <v>209.22441537777209</v>
      </c>
      <c r="H2070" s="2086">
        <f t="shared" si="82"/>
        <v>219.29458940437127</v>
      </c>
      <c r="I2070" s="2119">
        <f t="shared" si="82"/>
        <v>81.584748351865656</v>
      </c>
      <c r="J2070" s="2085">
        <f t="shared" si="82"/>
        <v>82.160688265247487</v>
      </c>
      <c r="K2070" s="2085">
        <f t="shared" si="82"/>
        <v>70.266934958906901</v>
      </c>
      <c r="L2070" s="2086">
        <f t="shared" si="82"/>
        <v>69.811829049747075</v>
      </c>
      <c r="N2070" s="884"/>
    </row>
    <row r="2071" spans="1:14" s="19" customFormat="1" x14ac:dyDescent="0.2">
      <c r="A2071" s="884"/>
      <c r="C2071" s="2174" t="s">
        <v>62</v>
      </c>
      <c r="D2071" s="2175" t="s">
        <v>35</v>
      </c>
      <c r="E2071" s="2119">
        <f t="shared" ref="E2071:L2071" si="83">E1778</f>
        <v>218.70527083399992</v>
      </c>
      <c r="F2071" s="2085">
        <f t="shared" si="83"/>
        <v>236.67127480500002</v>
      </c>
      <c r="G2071" s="2085">
        <f t="shared" si="83"/>
        <v>215.967617196036</v>
      </c>
      <c r="H2071" s="2086">
        <f t="shared" si="83"/>
        <v>223.38748540900005</v>
      </c>
      <c r="I2071" s="2119">
        <f t="shared" si="83"/>
        <v>89.372632656520494</v>
      </c>
      <c r="J2071" s="2085">
        <f t="shared" si="83"/>
        <v>92.769219711465666</v>
      </c>
      <c r="K2071" s="2085">
        <f t="shared" si="83"/>
        <v>81.826502408687816</v>
      </c>
      <c r="L2071" s="2086">
        <f t="shared" si="83"/>
        <v>81.305219663142068</v>
      </c>
      <c r="N2071" s="884"/>
    </row>
    <row r="2072" spans="1:14" s="19" customFormat="1" x14ac:dyDescent="0.2">
      <c r="A2072" s="884"/>
      <c r="C2072" s="2174" t="s">
        <v>75</v>
      </c>
      <c r="D2072" s="2175" t="s">
        <v>35</v>
      </c>
      <c r="E2072" s="2119">
        <f t="shared" ref="E2072:L2072" si="84">E1870</f>
        <v>117.59977282409997</v>
      </c>
      <c r="F2072" s="2085">
        <f t="shared" si="84"/>
        <v>127.80312189999999</v>
      </c>
      <c r="G2072" s="2085">
        <f t="shared" si="84"/>
        <v>123.151214</v>
      </c>
      <c r="H2072" s="2086">
        <f t="shared" si="84"/>
        <v>120.4657395</v>
      </c>
      <c r="I2072" s="2119">
        <f t="shared" si="84"/>
        <v>58.9655116895592</v>
      </c>
      <c r="J2072" s="2085">
        <f t="shared" si="84"/>
        <v>59.961354912419267</v>
      </c>
      <c r="K2072" s="2085">
        <f t="shared" si="84"/>
        <v>54.735015026202433</v>
      </c>
      <c r="L2072" s="2086">
        <f t="shared" si="84"/>
        <v>50.669106331410127</v>
      </c>
      <c r="N2072" s="884"/>
    </row>
    <row r="2073" spans="1:14" s="19" customFormat="1" x14ac:dyDescent="0.2">
      <c r="A2073" s="884"/>
      <c r="C2073" s="2932" t="s">
        <v>682</v>
      </c>
      <c r="D2073" s="2933"/>
      <c r="E2073" s="181">
        <f>SUM(E2068:E2072)</f>
        <v>1589.070185644734</v>
      </c>
      <c r="F2073" s="182">
        <f>SUM(F2068:F2072)</f>
        <v>1698.1615551503605</v>
      </c>
      <c r="G2073" s="182">
        <f>SUM(G2068:G2072)</f>
        <v>1587.7245685666301</v>
      </c>
      <c r="H2073" s="182">
        <f>SUM(H2068:H2072)</f>
        <v>1618.592813055807</v>
      </c>
      <c r="I2073" s="2149">
        <v>99.901417655211674</v>
      </c>
      <c r="J2073" s="2150">
        <v>100.30085425418754</v>
      </c>
      <c r="K2073" s="2150">
        <v>90.100037925726156</v>
      </c>
      <c r="L2073" s="2163">
        <v>88.617797885173971</v>
      </c>
      <c r="N2073" s="884"/>
    </row>
    <row r="2074" spans="1:14" s="19" customFormat="1" x14ac:dyDescent="0.2">
      <c r="A2074" s="884"/>
      <c r="C2074" s="2177"/>
      <c r="D2074" s="2178"/>
      <c r="E2074" s="2179"/>
      <c r="F2074" s="2180"/>
      <c r="G2074" s="2180"/>
      <c r="H2074" s="2181"/>
      <c r="I2074" s="2155"/>
      <c r="J2074" s="2156"/>
      <c r="K2074" s="2156"/>
      <c r="L2074" s="2157"/>
      <c r="N2074" s="884"/>
    </row>
    <row r="2075" spans="1:14" s="19" customFormat="1" x14ac:dyDescent="0.2">
      <c r="A2075" s="884"/>
      <c r="C2075" s="2174" t="s">
        <v>659</v>
      </c>
      <c r="D2075" s="2175" t="s">
        <v>34</v>
      </c>
      <c r="E2075" s="2119">
        <f t="shared" ref="E2075:L2075" si="85">E1747</f>
        <v>247.04738755883523</v>
      </c>
      <c r="F2075" s="2085">
        <f t="shared" si="85"/>
        <v>259.77630767164436</v>
      </c>
      <c r="G2075" s="2085">
        <f t="shared" si="85"/>
        <v>258.82856852726763</v>
      </c>
      <c r="H2075" s="2086">
        <f t="shared" si="85"/>
        <v>264.70780664036272</v>
      </c>
      <c r="I2075" s="2119">
        <f t="shared" si="85"/>
        <v>164.57303475041522</v>
      </c>
      <c r="J2075" s="2085">
        <f t="shared" si="85"/>
        <v>166.28582119362972</v>
      </c>
      <c r="K2075" s="2085">
        <f t="shared" si="85"/>
        <v>160.87802389705291</v>
      </c>
      <c r="L2075" s="2086">
        <f t="shared" si="85"/>
        <v>158.65662061256893</v>
      </c>
      <c r="N2075" s="884"/>
    </row>
    <row r="2076" spans="1:14" s="19" customFormat="1" x14ac:dyDescent="0.2">
      <c r="A2076" s="884"/>
      <c r="C2076" s="2174" t="s">
        <v>68</v>
      </c>
      <c r="D2076" s="2175" t="s">
        <v>34</v>
      </c>
      <c r="E2076" s="2119">
        <f t="shared" ref="E2076:L2076" si="86">E1839</f>
        <v>150.08786977</v>
      </c>
      <c r="F2076" s="2085">
        <f t="shared" si="86"/>
        <v>155.39622010100001</v>
      </c>
      <c r="G2076" s="2085">
        <f t="shared" si="86"/>
        <v>152.43364362700001</v>
      </c>
      <c r="H2076" s="2086">
        <f t="shared" si="86"/>
        <v>159.70179078100003</v>
      </c>
      <c r="I2076" s="2119">
        <f t="shared" si="86"/>
        <v>115.87342524282307</v>
      </c>
      <c r="J2076" s="2085">
        <f t="shared" si="86"/>
        <v>115.47677190356535</v>
      </c>
      <c r="K2076" s="2085">
        <f t="shared" si="86"/>
        <v>109.92778071550943</v>
      </c>
      <c r="L2076" s="2086">
        <f t="shared" si="86"/>
        <v>111.71967977525361</v>
      </c>
      <c r="N2076" s="884"/>
    </row>
    <row r="2077" spans="1:14" s="19" customFormat="1" x14ac:dyDescent="0.2">
      <c r="A2077" s="884"/>
      <c r="C2077" s="2174" t="s">
        <v>62</v>
      </c>
      <c r="D2077" s="2175" t="s">
        <v>34</v>
      </c>
      <c r="E2077" s="2119">
        <f t="shared" ref="E2077:L2077" si="87">E1777</f>
        <v>110.60987822215557</v>
      </c>
      <c r="F2077" s="2085">
        <f t="shared" si="87"/>
        <v>118.5281823</v>
      </c>
      <c r="G2077" s="2085">
        <f t="shared" si="87"/>
        <v>112.96606274045782</v>
      </c>
      <c r="H2077" s="2086">
        <f t="shared" si="87"/>
        <v>121.8702359</v>
      </c>
      <c r="I2077" s="2119">
        <f t="shared" si="87"/>
        <v>118.13996607801216</v>
      </c>
      <c r="J2077" s="2085">
        <f t="shared" si="87"/>
        <v>123.09796657796893</v>
      </c>
      <c r="K2077" s="2085">
        <f t="shared" si="87"/>
        <v>115.68941470038789</v>
      </c>
      <c r="L2077" s="2086">
        <f t="shared" si="87"/>
        <v>120.89678706026942</v>
      </c>
      <c r="N2077" s="884"/>
    </row>
    <row r="2078" spans="1:14" s="19" customFormat="1" x14ac:dyDescent="0.2">
      <c r="A2078" s="884"/>
      <c r="C2078" s="2174" t="s">
        <v>63</v>
      </c>
      <c r="D2078" s="2175" t="s">
        <v>34</v>
      </c>
      <c r="E2078" s="2119">
        <f t="shared" ref="E2078:L2078" si="88">E1808</f>
        <v>14.133374028999999</v>
      </c>
      <c r="F2078" s="2085">
        <f t="shared" si="88"/>
        <v>17.506649853999996</v>
      </c>
      <c r="G2078" s="2085">
        <f t="shared" si="88"/>
        <v>18.464370892987112</v>
      </c>
      <c r="H2078" s="2086">
        <f t="shared" si="88"/>
        <v>20.820440311012888</v>
      </c>
      <c r="I2078" s="2119">
        <f t="shared" si="88"/>
        <v>59.644530994880576</v>
      </c>
      <c r="J2078" s="2085">
        <f t="shared" si="88"/>
        <v>66.090313232144055</v>
      </c>
      <c r="K2078" s="2085">
        <f t="shared" si="88"/>
        <v>65.995965023223974</v>
      </c>
      <c r="L2078" s="2086">
        <f t="shared" si="88"/>
        <v>68.945428168754063</v>
      </c>
      <c r="N2078" s="884"/>
    </row>
    <row r="2079" spans="1:14" s="19" customFormat="1" x14ac:dyDescent="0.2">
      <c r="A2079" s="884"/>
      <c r="C2079" s="2174" t="s">
        <v>75</v>
      </c>
      <c r="D2079" s="2175" t="s">
        <v>34</v>
      </c>
      <c r="E2079" s="2182">
        <v>6.7301000000000001E-3</v>
      </c>
      <c r="F2079" s="2183">
        <v>6.7301000000000001E-3</v>
      </c>
      <c r="G2079" s="2085">
        <v>6.7301000000000001E-3</v>
      </c>
      <c r="H2079" s="2167">
        <v>6.7301000000000001E-3</v>
      </c>
      <c r="I2079" s="2182">
        <v>6.7301000000000001E-3</v>
      </c>
      <c r="J2079" s="2183">
        <v>6.7301000000000001E-3</v>
      </c>
      <c r="K2079" s="2085">
        <v>6.7301000000000001E-3</v>
      </c>
      <c r="L2079" s="2086">
        <v>6.7301000000000001E-3</v>
      </c>
      <c r="N2079" s="884"/>
    </row>
    <row r="2080" spans="1:14" s="19" customFormat="1" x14ac:dyDescent="0.2">
      <c r="A2080" s="884"/>
      <c r="C2080" s="2932" t="s">
        <v>683</v>
      </c>
      <c r="D2080" s="2933"/>
      <c r="E2080" s="181">
        <f>SUM(E2075:E2079)</f>
        <v>521.88523967999083</v>
      </c>
      <c r="F2080" s="182">
        <f>SUM(F2075:F2079)</f>
        <v>551.21409002664439</v>
      </c>
      <c r="G2080" s="182">
        <f>SUM(G2075:G2079)</f>
        <v>542.69937588771256</v>
      </c>
      <c r="H2080" s="182">
        <f>SUM(H2075:H2079)</f>
        <v>567.10700373237569</v>
      </c>
      <c r="I2080" s="2149">
        <v>132.07318769080709</v>
      </c>
      <c r="J2080" s="2150">
        <v>133.86850003246605</v>
      </c>
      <c r="K2080" s="2150">
        <v>128.21751384046337</v>
      </c>
      <c r="L2080" s="2163">
        <v>129.20880028764714</v>
      </c>
      <c r="N2080" s="884"/>
    </row>
    <row r="2081" spans="1:14" s="19" customFormat="1" x14ac:dyDescent="0.2">
      <c r="A2081" s="884"/>
      <c r="C2081" s="2177"/>
      <c r="D2081" s="2178"/>
      <c r="E2081" s="2179"/>
      <c r="F2081" s="2180"/>
      <c r="G2081" s="2180"/>
      <c r="H2081" s="2181"/>
      <c r="I2081" s="2155"/>
      <c r="J2081" s="2156"/>
      <c r="K2081" s="2156"/>
      <c r="L2081" s="2157"/>
      <c r="N2081" s="884"/>
    </row>
    <row r="2082" spans="1:14" s="19" customFormat="1" x14ac:dyDescent="0.2">
      <c r="A2082" s="884"/>
      <c r="C2082" s="2174" t="s">
        <v>659</v>
      </c>
      <c r="D2082" s="2175" t="s">
        <v>655</v>
      </c>
      <c r="E2082" s="2119">
        <f t="shared" ref="E2082:L2082" si="89">E1760</f>
        <v>170.68688538086289</v>
      </c>
      <c r="F2082" s="2085">
        <f t="shared" si="89"/>
        <v>181.56695707900008</v>
      </c>
      <c r="G2082" s="2085">
        <f t="shared" si="89"/>
        <v>183.04340922400002</v>
      </c>
      <c r="H2082" s="2086">
        <f t="shared" si="89"/>
        <v>189.47679306399993</v>
      </c>
      <c r="I2082" s="2119">
        <f t="shared" si="89"/>
        <v>167.37961483340808</v>
      </c>
      <c r="J2082" s="2085">
        <f t="shared" si="89"/>
        <v>172.72686520838121</v>
      </c>
      <c r="K2082" s="2085">
        <f t="shared" si="89"/>
        <v>172.24420565014273</v>
      </c>
      <c r="L2082" s="2086">
        <f t="shared" si="89"/>
        <v>171.14302775819246</v>
      </c>
      <c r="N2082" s="884"/>
    </row>
    <row r="2083" spans="1:14" s="19" customFormat="1" x14ac:dyDescent="0.2">
      <c r="A2083" s="884"/>
      <c r="C2083" s="2174" t="s">
        <v>68</v>
      </c>
      <c r="D2083" s="2175" t="s">
        <v>655</v>
      </c>
      <c r="E2083" s="2119">
        <f t="shared" ref="E2083:L2083" si="90">E1852</f>
        <v>92.411497981000025</v>
      </c>
      <c r="F2083" s="2085">
        <f t="shared" si="90"/>
        <v>92.303591260000019</v>
      </c>
      <c r="G2083" s="2085">
        <f t="shared" si="90"/>
        <v>89.372454819000012</v>
      </c>
      <c r="H2083" s="2086">
        <f t="shared" si="90"/>
        <v>92.441892945999996</v>
      </c>
      <c r="I2083" s="2119">
        <f t="shared" si="90"/>
        <v>107.11358768602008</v>
      </c>
      <c r="J2083" s="2085">
        <f t="shared" si="90"/>
        <v>104.87499342852502</v>
      </c>
      <c r="K2083" s="2085">
        <f t="shared" si="90"/>
        <v>100.15693266976285</v>
      </c>
      <c r="L2083" s="2086">
        <f t="shared" si="90"/>
        <v>101.70591896303453</v>
      </c>
      <c r="N2083" s="884"/>
    </row>
    <row r="2084" spans="1:14" s="19" customFormat="1" x14ac:dyDescent="0.2">
      <c r="A2084" s="884"/>
      <c r="C2084" s="2174" t="s">
        <v>62</v>
      </c>
      <c r="D2084" s="2175" t="s">
        <v>655</v>
      </c>
      <c r="E2084" s="2119">
        <f t="shared" ref="E2084:L2084" si="91">E1791</f>
        <v>41.555733162933073</v>
      </c>
      <c r="F2084" s="2085">
        <f t="shared" si="91"/>
        <v>46.861978899999997</v>
      </c>
      <c r="G2084" s="2085">
        <f t="shared" si="91"/>
        <v>46.859970655791372</v>
      </c>
      <c r="H2084" s="2086">
        <f t="shared" si="91"/>
        <v>50.704214946695643</v>
      </c>
      <c r="I2084" s="2119">
        <f t="shared" si="91"/>
        <v>107.60838634790255</v>
      </c>
      <c r="J2084" s="2085">
        <f t="shared" si="91"/>
        <v>117.77639439502533</v>
      </c>
      <c r="K2084" s="2085">
        <f t="shared" si="91"/>
        <v>112.7402740239759</v>
      </c>
      <c r="L2084" s="2086">
        <f t="shared" si="91"/>
        <v>116.59019938875862</v>
      </c>
      <c r="N2084" s="884"/>
    </row>
    <row r="2085" spans="1:14" s="19" customFormat="1" x14ac:dyDescent="0.2">
      <c r="A2085" s="884"/>
      <c r="C2085" s="2174" t="s">
        <v>63</v>
      </c>
      <c r="D2085" s="2175" t="s">
        <v>655</v>
      </c>
      <c r="E2085" s="2119">
        <f t="shared" ref="E2085:L2085" si="92">E1821</f>
        <v>6.4553776509762706</v>
      </c>
      <c r="F2085" s="2085">
        <f t="shared" si="92"/>
        <v>8.6698263000000004</v>
      </c>
      <c r="G2085" s="2085">
        <f t="shared" si="92"/>
        <v>8.7185810478805781</v>
      </c>
      <c r="H2085" s="2086">
        <f t="shared" si="92"/>
        <v>8.8551623131194201</v>
      </c>
      <c r="I2085" s="2119">
        <f t="shared" si="92"/>
        <v>48.276940497767612</v>
      </c>
      <c r="J2085" s="2085">
        <f t="shared" si="92"/>
        <v>61.775319303570861</v>
      </c>
      <c r="K2085" s="2085">
        <f t="shared" si="92"/>
        <v>61.694046425111992</v>
      </c>
      <c r="L2085" s="2086">
        <f t="shared" si="92"/>
        <v>61.831939700610555</v>
      </c>
      <c r="N2085" s="884"/>
    </row>
    <row r="2086" spans="1:14" s="19" customFormat="1" x14ac:dyDescent="0.2">
      <c r="A2086" s="884"/>
      <c r="C2086" s="2932" t="s">
        <v>684</v>
      </c>
      <c r="D2086" s="2933"/>
      <c r="E2086" s="181">
        <f>SUM(E2082:E2085)</f>
        <v>311.10949417577228</v>
      </c>
      <c r="F2086" s="182">
        <f>SUM(F2082:F2085)</f>
        <v>329.4023535390001</v>
      </c>
      <c r="G2086" s="182">
        <f>SUM(G2082:G2085)</f>
        <v>327.99441574667202</v>
      </c>
      <c r="H2086" s="182">
        <f>SUM(H2082:H2085)</f>
        <v>341.47806326981498</v>
      </c>
      <c r="I2086" s="2149">
        <v>129.49982030451187</v>
      </c>
      <c r="J2086" s="2150">
        <v>133.38594773652775</v>
      </c>
      <c r="K2086" s="2150">
        <v>130.57174009080344</v>
      </c>
      <c r="L2086" s="2163">
        <v>131.63414661470927</v>
      </c>
      <c r="N2086" s="884"/>
    </row>
    <row r="2087" spans="1:14" s="19" customFormat="1" x14ac:dyDescent="0.2">
      <c r="A2087" s="884"/>
      <c r="C2087" s="2177"/>
      <c r="D2087" s="2178"/>
      <c r="E2087" s="2179"/>
      <c r="F2087" s="2180"/>
      <c r="G2087" s="2180"/>
      <c r="H2087" s="2181"/>
      <c r="I2087" s="2155"/>
      <c r="J2087" s="2156"/>
      <c r="K2087" s="2156"/>
      <c r="L2087" s="2157"/>
      <c r="N2087" s="884"/>
    </row>
    <row r="2088" spans="1:14" s="19" customFormat="1" x14ac:dyDescent="0.2">
      <c r="A2088" s="884"/>
      <c r="C2088" s="2174" t="s">
        <v>659</v>
      </c>
      <c r="D2088" s="2175" t="s">
        <v>40</v>
      </c>
      <c r="E2088" s="2119">
        <f t="shared" ref="E2088:L2088" si="93">E1753</f>
        <v>158.28682000874304</v>
      </c>
      <c r="F2088" s="2085">
        <f t="shared" si="93"/>
        <v>174.17147705860515</v>
      </c>
      <c r="G2088" s="2085">
        <f t="shared" si="93"/>
        <v>185.03928240203874</v>
      </c>
      <c r="H2088" s="2086">
        <f t="shared" si="93"/>
        <v>186.84581988713757</v>
      </c>
      <c r="I2088" s="2119">
        <f t="shared" si="93"/>
        <v>179.83324333394859</v>
      </c>
      <c r="J2088" s="2085">
        <f t="shared" si="93"/>
        <v>191.61452050883983</v>
      </c>
      <c r="K2088" s="2085">
        <f t="shared" si="93"/>
        <v>191.54889935252487</v>
      </c>
      <c r="L2088" s="2086">
        <f t="shared" si="93"/>
        <v>185.60234910892993</v>
      </c>
      <c r="N2088" s="884"/>
    </row>
    <row r="2089" spans="1:14" s="19" customFormat="1" x14ac:dyDescent="0.2">
      <c r="A2089" s="884"/>
      <c r="C2089" s="2174" t="s">
        <v>68</v>
      </c>
      <c r="D2089" s="2175" t="s">
        <v>40</v>
      </c>
      <c r="E2089" s="2119">
        <f t="shared" ref="E2089:L2089" si="94">E1846</f>
        <v>60.571795036000012</v>
      </c>
      <c r="F2089" s="2085">
        <f t="shared" si="94"/>
        <v>59.902891512000004</v>
      </c>
      <c r="G2089" s="2085">
        <f t="shared" si="94"/>
        <v>50.845138301999995</v>
      </c>
      <c r="H2089" s="2086">
        <f t="shared" si="94"/>
        <v>71.163868620000002</v>
      </c>
      <c r="I2089" s="2119">
        <f t="shared" si="94"/>
        <v>141.96336749028026</v>
      </c>
      <c r="J2089" s="2085">
        <f t="shared" si="94"/>
        <v>143.82786761912638</v>
      </c>
      <c r="K2089" s="2085">
        <f t="shared" si="94"/>
        <v>151.02471875642203</v>
      </c>
      <c r="L2089" s="2086">
        <f t="shared" si="94"/>
        <v>153.6026545795965</v>
      </c>
      <c r="N2089" s="884"/>
    </row>
    <row r="2090" spans="1:14" s="19" customFormat="1" x14ac:dyDescent="0.2">
      <c r="A2090" s="884"/>
      <c r="C2090" s="2174" t="s">
        <v>62</v>
      </c>
      <c r="D2090" s="2175" t="s">
        <v>40</v>
      </c>
      <c r="E2090" s="2119">
        <f t="shared" ref="E2090:L2090" si="95">E1784</f>
        <v>27.4329672</v>
      </c>
      <c r="F2090" s="2085">
        <f t="shared" si="95"/>
        <v>31.759485000000002</v>
      </c>
      <c r="G2090" s="2085">
        <f t="shared" si="95"/>
        <v>32.582492504000001</v>
      </c>
      <c r="H2090" s="2086">
        <f t="shared" si="95"/>
        <v>34.063797800000003</v>
      </c>
      <c r="I2090" s="2119">
        <f t="shared" si="95"/>
        <v>81.891666625620786</v>
      </c>
      <c r="J2090" s="2085">
        <f t="shared" si="95"/>
        <v>89.411454198408819</v>
      </c>
      <c r="K2090" s="2085">
        <f t="shared" si="95"/>
        <v>90.571493549498555</v>
      </c>
      <c r="L2090" s="2086">
        <f t="shared" si="95"/>
        <v>100.45779819936349</v>
      </c>
      <c r="N2090" s="884"/>
    </row>
    <row r="2091" spans="1:14" s="19" customFormat="1" x14ac:dyDescent="0.2">
      <c r="A2091" s="884"/>
      <c r="C2091" s="2174" t="s">
        <v>63</v>
      </c>
      <c r="D2091" s="2175" t="s">
        <v>40</v>
      </c>
      <c r="E2091" s="2119">
        <f t="shared" ref="E2091:L2091" si="96">E1814</f>
        <v>17.725103203669796</v>
      </c>
      <c r="F2091" s="2085">
        <f t="shared" si="96"/>
        <v>21.421063260192298</v>
      </c>
      <c r="G2091" s="2085">
        <f t="shared" si="96"/>
        <v>24.15482011126889</v>
      </c>
      <c r="H2091" s="2086">
        <f t="shared" si="96"/>
        <v>25.805739717315078</v>
      </c>
      <c r="I2091" s="2119">
        <f t="shared" si="96"/>
        <v>120.14628413715506</v>
      </c>
      <c r="J2091" s="2085">
        <f t="shared" si="96"/>
        <v>134.09519196941315</v>
      </c>
      <c r="K2091" s="2085">
        <f t="shared" si="96"/>
        <v>142.22337692371806</v>
      </c>
      <c r="L2091" s="2086">
        <f t="shared" si="96"/>
        <v>144.95916749769381</v>
      </c>
      <c r="N2091" s="884"/>
    </row>
    <row r="2092" spans="1:14" s="19" customFormat="1" ht="16" thickBot="1" x14ac:dyDescent="0.25">
      <c r="A2092" s="884"/>
      <c r="C2092" s="2174" t="s">
        <v>75</v>
      </c>
      <c r="D2092" s="2175" t="s">
        <v>40</v>
      </c>
      <c r="E2092" s="2184">
        <v>6.7301000000000001E-3</v>
      </c>
      <c r="F2092" s="2185">
        <v>6.7301000000000001E-3</v>
      </c>
      <c r="G2092" s="2167">
        <v>6.7301000000000001E-3</v>
      </c>
      <c r="H2092" s="2167">
        <v>6.7301000000000001E-3</v>
      </c>
      <c r="I2092" s="2186">
        <v>6.7301000000000001E-3</v>
      </c>
      <c r="J2092" s="2187">
        <v>6.7301000000000001E-3</v>
      </c>
      <c r="K2092" s="2167">
        <v>6.7301000000000001E-3</v>
      </c>
      <c r="L2092" s="2086">
        <v>6.7301000000000001E-3</v>
      </c>
      <c r="N2092" s="884"/>
    </row>
    <row r="2093" spans="1:14" s="19" customFormat="1" ht="16" thickBot="1" x14ac:dyDescent="0.25">
      <c r="A2093" s="884"/>
      <c r="C2093" s="2952" t="s">
        <v>685</v>
      </c>
      <c r="D2093" s="2953"/>
      <c r="E2093" s="2188">
        <f>SUM(E2088:E2092)</f>
        <v>264.02341554841286</v>
      </c>
      <c r="F2093" s="2189">
        <f>SUM(F2088:F2092)</f>
        <v>287.26164693079744</v>
      </c>
      <c r="G2093" s="2189">
        <f>SUM(G2088:G2092)</f>
        <v>292.62846341930765</v>
      </c>
      <c r="H2093" s="2189">
        <f>SUM(H2088:H2092)</f>
        <v>317.88595612445272</v>
      </c>
      <c r="I2093" s="2188">
        <v>146.65237843129034</v>
      </c>
      <c r="J2093" s="2189">
        <v>153.95274436413956</v>
      </c>
      <c r="K2093" s="2189">
        <v>157.98034409156489</v>
      </c>
      <c r="L2093" s="2190">
        <v>159.1376924252958</v>
      </c>
      <c r="N2093" s="884"/>
    </row>
    <row r="2094" spans="1:14" s="19" customFormat="1" x14ac:dyDescent="0.2">
      <c r="A2094" s="884"/>
      <c r="N2094" s="884"/>
    </row>
    <row r="2095" spans="1:14" s="19" customFormat="1" x14ac:dyDescent="0.2">
      <c r="A2095" s="884"/>
      <c r="N2095" s="884"/>
    </row>
    <row r="2096" spans="1:14" s="19" customFormat="1" x14ac:dyDescent="0.2">
      <c r="A2096" s="884"/>
      <c r="N2096" s="884"/>
    </row>
    <row r="2097" spans="1:15" s="19" customFormat="1" x14ac:dyDescent="0.2">
      <c r="A2097" s="884"/>
      <c r="N2097" s="884"/>
    </row>
    <row r="2098" spans="1:15" s="19" customFormat="1" ht="16" thickBot="1" x14ac:dyDescent="0.25">
      <c r="A2098" s="884"/>
      <c r="B2098" s="1892"/>
      <c r="C2098" s="1893"/>
      <c r="D2098" s="1893"/>
      <c r="E2098" s="1893"/>
      <c r="F2098" s="1893"/>
      <c r="G2098" s="1893"/>
      <c r="H2098" s="1893"/>
      <c r="I2098" s="1893"/>
      <c r="J2098" s="1893"/>
      <c r="K2098" s="1893"/>
      <c r="L2098" s="1893"/>
      <c r="M2098" s="1893"/>
      <c r="N2098" s="1894"/>
      <c r="O2098" s="587"/>
    </row>
    <row r="2099" spans="1:15" s="19" customFormat="1" x14ac:dyDescent="0.2">
      <c r="A2099" s="910"/>
      <c r="O2099" s="1956"/>
    </row>
    <row r="2100" spans="1:15" s="19" customFormat="1" x14ac:dyDescent="0.2">
      <c r="A2100" s="898"/>
    </row>
    <row r="2101" spans="1:15" s="19" customFormat="1" x14ac:dyDescent="0.2">
      <c r="A2101" s="898"/>
    </row>
    <row r="2102" spans="1:15" s="19" customFormat="1" x14ac:dyDescent="0.2">
      <c r="A2102" s="898"/>
    </row>
    <row r="2103" spans="1:15" s="19" customFormat="1" x14ac:dyDescent="0.2">
      <c r="A2103" s="898"/>
    </row>
    <row r="2104" spans="1:15" s="19" customFormat="1" x14ac:dyDescent="0.2">
      <c r="A2104" s="898"/>
    </row>
    <row r="2105" spans="1:15" s="19" customFormat="1" x14ac:dyDescent="0.2">
      <c r="A2105" s="898"/>
    </row>
    <row r="2106" spans="1:15" s="19" customFormat="1" x14ac:dyDescent="0.2">
      <c r="A2106" s="898"/>
    </row>
    <row r="2107" spans="1:15" s="19" customFormat="1" x14ac:dyDescent="0.2">
      <c r="A2107" s="898"/>
    </row>
    <row r="2108" spans="1:15" s="19" customFormat="1" x14ac:dyDescent="0.2">
      <c r="A2108" s="898"/>
    </row>
    <row r="2109" spans="1:15" s="19" customFormat="1" x14ac:dyDescent="0.2">
      <c r="A2109" s="898"/>
    </row>
    <row r="2110" spans="1:15" s="19" customFormat="1" x14ac:dyDescent="0.2">
      <c r="A2110" s="898"/>
    </row>
    <row r="2111" spans="1:15" s="19" customFormat="1" x14ac:dyDescent="0.2">
      <c r="A2111" s="898"/>
    </row>
    <row r="2112" spans="1:15" s="19" customFormat="1" x14ac:dyDescent="0.2">
      <c r="A2112" s="898"/>
    </row>
    <row r="2113" spans="1:1" s="19" customFormat="1" x14ac:dyDescent="0.2">
      <c r="A2113" s="898"/>
    </row>
    <row r="2114" spans="1:1" s="19" customFormat="1" x14ac:dyDescent="0.2">
      <c r="A2114" s="898"/>
    </row>
    <row r="2115" spans="1:1" s="19" customFormat="1" x14ac:dyDescent="0.2">
      <c r="A2115" s="898"/>
    </row>
    <row r="2116" spans="1:1" s="19" customFormat="1" x14ac:dyDescent="0.2">
      <c r="A2116" s="898"/>
    </row>
    <row r="2117" spans="1:1" s="19" customFormat="1" x14ac:dyDescent="0.2">
      <c r="A2117" s="898"/>
    </row>
    <row r="2118" spans="1:1" s="19" customFormat="1" x14ac:dyDescent="0.2">
      <c r="A2118" s="898"/>
    </row>
    <row r="2119" spans="1:1" s="19" customFormat="1" x14ac:dyDescent="0.2">
      <c r="A2119" s="898"/>
    </row>
    <row r="2120" spans="1:1" s="19" customFormat="1" x14ac:dyDescent="0.2">
      <c r="A2120" s="898"/>
    </row>
    <row r="2121" spans="1:1" s="19" customFormat="1" x14ac:dyDescent="0.2">
      <c r="A2121" s="898"/>
    </row>
    <row r="2122" spans="1:1" s="19" customFormat="1" x14ac:dyDescent="0.2">
      <c r="A2122" s="898"/>
    </row>
    <row r="2123" spans="1:1" s="19" customFormat="1" x14ac:dyDescent="0.2">
      <c r="A2123" s="898"/>
    </row>
    <row r="2124" spans="1:1" s="19" customFormat="1" ht="16" thickBot="1" x14ac:dyDescent="0.25">
      <c r="A2124" s="911"/>
    </row>
    <row r="2125" spans="1:1" s="19" customFormat="1" x14ac:dyDescent="0.2">
      <c r="A2125" s="912"/>
    </row>
    <row r="2126" spans="1:1" s="19" customFormat="1" x14ac:dyDescent="0.2">
      <c r="A2126" s="885"/>
    </row>
    <row r="2127" spans="1:1" s="19" customFormat="1" x14ac:dyDescent="0.2">
      <c r="A2127" s="885"/>
    </row>
    <row r="2128" spans="1:1" s="19" customFormat="1" x14ac:dyDescent="0.2">
      <c r="A2128" s="885"/>
    </row>
    <row r="2129" s="19" customFormat="1" x14ac:dyDescent="0.2"/>
    <row r="2130" s="19" customFormat="1" x14ac:dyDescent="0.2"/>
    <row r="2131" s="19" customFormat="1" x14ac:dyDescent="0.2"/>
    <row r="2132" s="19" customFormat="1" x14ac:dyDescent="0.2"/>
    <row r="2133" s="19" customFormat="1" x14ac:dyDescent="0.2"/>
    <row r="2134" s="19" customFormat="1" x14ac:dyDescent="0.2"/>
    <row r="2135" s="19" customFormat="1" x14ac:dyDescent="0.2"/>
    <row r="2136" s="19" customFormat="1" x14ac:dyDescent="0.2"/>
    <row r="2137" s="19" customFormat="1" x14ac:dyDescent="0.2"/>
    <row r="2138" s="19" customFormat="1" x14ac:dyDescent="0.2"/>
    <row r="2139" s="19" customFormat="1" x14ac:dyDescent="0.2"/>
    <row r="2140" s="19" customFormat="1" x14ac:dyDescent="0.2"/>
    <row r="2141" s="19" customFormat="1" x14ac:dyDescent="0.2"/>
    <row r="2142" s="19" customFormat="1" x14ac:dyDescent="0.2"/>
    <row r="2143" s="19" customFormat="1" x14ac:dyDescent="0.2"/>
    <row r="2144" s="19" customFormat="1" x14ac:dyDescent="0.2"/>
    <row r="2145" s="19" customFormat="1" x14ac:dyDescent="0.2"/>
    <row r="2146" s="19" customFormat="1" x14ac:dyDescent="0.2"/>
    <row r="2147" s="19" customFormat="1" x14ac:dyDescent="0.2"/>
    <row r="2148" s="19" customFormat="1" x14ac:dyDescent="0.2"/>
    <row r="2149" s="19" customFormat="1" x14ac:dyDescent="0.2"/>
    <row r="2150" s="19" customFormat="1" x14ac:dyDescent="0.2"/>
    <row r="2151" s="19" customFormat="1" x14ac:dyDescent="0.2"/>
    <row r="2152" s="19" customFormat="1" x14ac:dyDescent="0.2"/>
    <row r="2153" s="19" customFormat="1" x14ac:dyDescent="0.2"/>
    <row r="2154" s="19" customFormat="1" x14ac:dyDescent="0.2"/>
    <row r="2155" s="19" customFormat="1" x14ac:dyDescent="0.2"/>
    <row r="2156" s="19" customFormat="1" x14ac:dyDescent="0.2"/>
    <row r="2157" s="19" customFormat="1" x14ac:dyDescent="0.2"/>
    <row r="2158" s="19" customFormat="1" x14ac:dyDescent="0.2"/>
    <row r="2159" s="19" customFormat="1" x14ac:dyDescent="0.2"/>
    <row r="2160" s="19" customFormat="1" x14ac:dyDescent="0.2"/>
    <row r="2161" s="19" customFormat="1" x14ac:dyDescent="0.2"/>
    <row r="2162" s="19" customFormat="1" x14ac:dyDescent="0.2"/>
    <row r="2163" s="19" customFormat="1" x14ac:dyDescent="0.2"/>
    <row r="2164" s="19" customFormat="1" x14ac:dyDescent="0.2"/>
    <row r="2165" s="19" customFormat="1" x14ac:dyDescent="0.2"/>
    <row r="2166" s="19" customFormat="1" x14ac:dyDescent="0.2"/>
    <row r="2167" s="19" customFormat="1" x14ac:dyDescent="0.2"/>
    <row r="2168" s="19" customFormat="1" x14ac:dyDescent="0.2"/>
    <row r="2169" s="19" customFormat="1" x14ac:dyDescent="0.2"/>
    <row r="2170" s="19" customFormat="1" x14ac:dyDescent="0.2"/>
    <row r="2171" s="19" customFormat="1" x14ac:dyDescent="0.2"/>
    <row r="2172" s="19" customFormat="1" x14ac:dyDescent="0.2"/>
    <row r="2173" s="19" customFormat="1" x14ac:dyDescent="0.2"/>
    <row r="2174" s="19" customFormat="1" x14ac:dyDescent="0.2"/>
    <row r="2175" s="19" customFormat="1" x14ac:dyDescent="0.2"/>
    <row r="2176" s="19" customFormat="1" x14ac:dyDescent="0.2"/>
    <row r="2177" s="19" customFormat="1" x14ac:dyDescent="0.2"/>
    <row r="2178" s="19" customFormat="1" x14ac:dyDescent="0.2"/>
    <row r="2179" s="19" customFormat="1" x14ac:dyDescent="0.2"/>
    <row r="2180" s="19" customFormat="1" x14ac:dyDescent="0.2"/>
    <row r="2181" s="19" customFormat="1" x14ac:dyDescent="0.2"/>
    <row r="2182" s="19" customFormat="1" x14ac:dyDescent="0.2"/>
    <row r="2183" s="19" customFormat="1" x14ac:dyDescent="0.2"/>
    <row r="2184" s="19" customFormat="1" x14ac:dyDescent="0.2"/>
    <row r="2185" s="19" customFormat="1" x14ac:dyDescent="0.2"/>
    <row r="2186" s="19" customFormat="1" x14ac:dyDescent="0.2"/>
    <row r="2187" s="19" customFormat="1" x14ac:dyDescent="0.2"/>
    <row r="2188" s="19" customFormat="1" x14ac:dyDescent="0.2"/>
    <row r="2189" s="19" customFormat="1" x14ac:dyDescent="0.2"/>
    <row r="2190" s="19" customFormat="1" x14ac:dyDescent="0.2"/>
    <row r="2191" s="19" customFormat="1" x14ac:dyDescent="0.2"/>
    <row r="2192" s="19" customFormat="1" x14ac:dyDescent="0.2"/>
    <row r="2193" s="19" customFormat="1" x14ac:dyDescent="0.2"/>
    <row r="2194" s="19" customFormat="1" x14ac:dyDescent="0.2"/>
    <row r="2195" s="19" customFormat="1" x14ac:dyDescent="0.2"/>
    <row r="2196" s="19" customFormat="1" x14ac:dyDescent="0.2"/>
    <row r="2197" s="19" customFormat="1" x14ac:dyDescent="0.2"/>
    <row r="2198" s="19" customFormat="1" x14ac:dyDescent="0.2"/>
    <row r="2199" s="19" customFormat="1" x14ac:dyDescent="0.2"/>
    <row r="2200" s="19" customFormat="1" x14ac:dyDescent="0.2"/>
    <row r="2201" s="19" customFormat="1" x14ac:dyDescent="0.2"/>
    <row r="2202" s="19" customFormat="1" x14ac:dyDescent="0.2"/>
    <row r="2203" s="19" customFormat="1" x14ac:dyDescent="0.2"/>
    <row r="2204" s="19" customFormat="1" x14ac:dyDescent="0.2"/>
    <row r="2205" s="19" customFormat="1" x14ac:dyDescent="0.2"/>
    <row r="2206" s="19" customFormat="1" x14ac:dyDescent="0.2"/>
    <row r="2207" s="19" customFormat="1" x14ac:dyDescent="0.2"/>
    <row r="2208" s="19" customFormat="1" x14ac:dyDescent="0.2"/>
    <row r="2209" s="19" customFormat="1" x14ac:dyDescent="0.2"/>
    <row r="2210" s="19" customFormat="1" x14ac:dyDescent="0.2"/>
    <row r="2211" s="19" customFormat="1" x14ac:dyDescent="0.2"/>
    <row r="2212" s="19" customFormat="1" x14ac:dyDescent="0.2"/>
    <row r="2213" s="19" customFormat="1" x14ac:dyDescent="0.2"/>
    <row r="2214" s="19" customFormat="1" x14ac:dyDescent="0.2"/>
    <row r="2215" s="19" customFormat="1" x14ac:dyDescent="0.2"/>
    <row r="2216" s="19" customFormat="1" x14ac:dyDescent="0.2"/>
    <row r="2217" s="19" customFormat="1" x14ac:dyDescent="0.2"/>
    <row r="2218" s="19" customFormat="1" x14ac:dyDescent="0.2"/>
    <row r="2219" s="19" customFormat="1" x14ac:dyDescent="0.2"/>
    <row r="2220" s="19" customFormat="1" x14ac:dyDescent="0.2"/>
    <row r="2221" s="19" customFormat="1" x14ac:dyDescent="0.2"/>
    <row r="2222" s="19" customFormat="1" x14ac:dyDescent="0.2"/>
    <row r="2223" s="19" customFormat="1" x14ac:dyDescent="0.2"/>
    <row r="2224" s="19" customFormat="1" x14ac:dyDescent="0.2"/>
    <row r="2225" s="19" customFormat="1" x14ac:dyDescent="0.2"/>
    <row r="2226" s="19" customFormat="1" x14ac:dyDescent="0.2"/>
    <row r="2227" s="19" customFormat="1" x14ac:dyDescent="0.2"/>
    <row r="2228" s="19" customFormat="1" x14ac:dyDescent="0.2"/>
    <row r="2229" s="19" customFormat="1" x14ac:dyDescent="0.2"/>
    <row r="2230" s="19" customFormat="1" x14ac:dyDescent="0.2"/>
    <row r="2231" s="19" customFormat="1" x14ac:dyDescent="0.2"/>
    <row r="2232" s="19" customFormat="1" x14ac:dyDescent="0.2"/>
    <row r="2233" s="19" customFormat="1" x14ac:dyDescent="0.2"/>
    <row r="2234" s="19" customFormat="1" x14ac:dyDescent="0.2"/>
    <row r="2235" s="19" customFormat="1" x14ac:dyDescent="0.2"/>
    <row r="2236" s="19" customFormat="1" x14ac:dyDescent="0.2"/>
    <row r="2237" s="19" customFormat="1" x14ac:dyDescent="0.2"/>
    <row r="2238" s="19" customFormat="1" x14ac:dyDescent="0.2"/>
    <row r="2239" s="19" customFormat="1" x14ac:dyDescent="0.2"/>
    <row r="2240" s="19" customFormat="1" x14ac:dyDescent="0.2"/>
    <row r="2241" s="19" customFormat="1" x14ac:dyDescent="0.2"/>
    <row r="2242" s="19" customFormat="1" x14ac:dyDescent="0.2"/>
    <row r="2243" s="19" customFormat="1" x14ac:dyDescent="0.2"/>
    <row r="2244" s="19" customFormat="1" x14ac:dyDescent="0.2"/>
    <row r="2245" s="19" customFormat="1" x14ac:dyDescent="0.2"/>
    <row r="2246" s="19" customFormat="1" x14ac:dyDescent="0.2"/>
    <row r="2247" s="19" customFormat="1" x14ac:dyDescent="0.2"/>
    <row r="2248" s="19" customFormat="1" x14ac:dyDescent="0.2"/>
    <row r="2249" s="19" customFormat="1" x14ac:dyDescent="0.2"/>
    <row r="2250" s="19" customFormat="1" x14ac:dyDescent="0.2"/>
    <row r="2251" s="19" customFormat="1" x14ac:dyDescent="0.2"/>
    <row r="2252" s="19" customFormat="1" x14ac:dyDescent="0.2"/>
    <row r="2253" s="19" customFormat="1" x14ac:dyDescent="0.2"/>
    <row r="2254" s="19" customFormat="1" x14ac:dyDescent="0.2"/>
    <row r="2255" s="19" customFormat="1" x14ac:dyDescent="0.2"/>
    <row r="2256" s="19" customFormat="1" x14ac:dyDescent="0.2"/>
    <row r="2257" s="19" customFormat="1" x14ac:dyDescent="0.2"/>
    <row r="2258" s="19" customFormat="1" x14ac:dyDescent="0.2"/>
    <row r="2259" s="19" customFormat="1" x14ac:dyDescent="0.2"/>
    <row r="2260" s="19" customFormat="1" x14ac:dyDescent="0.2"/>
    <row r="2261" s="19" customFormat="1" x14ac:dyDescent="0.2"/>
    <row r="2262" s="19" customFormat="1" x14ac:dyDescent="0.2"/>
    <row r="2263" s="19" customFormat="1" x14ac:dyDescent="0.2"/>
    <row r="2264" s="19" customFormat="1" x14ac:dyDescent="0.2"/>
    <row r="2265" s="19" customFormat="1" x14ac:dyDescent="0.2"/>
    <row r="2266" s="19" customFormat="1" x14ac:dyDescent="0.2"/>
    <row r="2267" s="19" customFormat="1" x14ac:dyDescent="0.2"/>
    <row r="2268" s="19" customFormat="1" x14ac:dyDescent="0.2"/>
    <row r="2269" s="19" customFormat="1" x14ac:dyDescent="0.2"/>
    <row r="2270" s="19" customFormat="1" x14ac:dyDescent="0.2"/>
    <row r="2271" s="19" customFormat="1" x14ac:dyDescent="0.2"/>
    <row r="2272" s="19" customFormat="1" x14ac:dyDescent="0.2"/>
    <row r="2273" s="19" customFormat="1" x14ac:dyDescent="0.2"/>
    <row r="2274" s="19" customFormat="1" x14ac:dyDescent="0.2"/>
    <row r="2275" s="19" customFormat="1" x14ac:dyDescent="0.2"/>
    <row r="2276" s="19" customFormat="1" x14ac:dyDescent="0.2"/>
    <row r="2277" s="19" customFormat="1" x14ac:dyDescent="0.2"/>
    <row r="2278" s="19" customFormat="1" x14ac:dyDescent="0.2"/>
    <row r="2279" s="19" customFormat="1" x14ac:dyDescent="0.2"/>
    <row r="2280" s="19" customFormat="1" x14ac:dyDescent="0.2"/>
    <row r="2281" s="19" customFormat="1" x14ac:dyDescent="0.2"/>
    <row r="2282" s="19" customFormat="1" x14ac:dyDescent="0.2"/>
    <row r="2283" s="19" customFormat="1" x14ac:dyDescent="0.2"/>
    <row r="2284" s="19" customFormat="1" x14ac:dyDescent="0.2"/>
    <row r="2285" s="19" customFormat="1" x14ac:dyDescent="0.2"/>
    <row r="2286" s="19" customFormat="1" x14ac:dyDescent="0.2"/>
    <row r="2287" s="19" customFormat="1" x14ac:dyDescent="0.2"/>
    <row r="2288" s="19" customFormat="1" x14ac:dyDescent="0.2"/>
    <row r="2289" s="19" customFormat="1" x14ac:dyDescent="0.2"/>
    <row r="2290" s="19" customFormat="1" x14ac:dyDescent="0.2"/>
    <row r="2291" s="19" customFormat="1" x14ac:dyDescent="0.2"/>
    <row r="2292" s="19" customFormat="1" x14ac:dyDescent="0.2"/>
    <row r="2293" s="19" customFormat="1" x14ac:dyDescent="0.2"/>
    <row r="2294" s="19" customFormat="1" x14ac:dyDescent="0.2"/>
    <row r="2295" s="19" customFormat="1" x14ac:dyDescent="0.2"/>
    <row r="2296" s="19" customFormat="1" x14ac:dyDescent="0.2"/>
    <row r="2297" s="19" customFormat="1" x14ac:dyDescent="0.2"/>
    <row r="2298" s="19" customFormat="1" x14ac:dyDescent="0.2"/>
    <row r="2299" s="19" customFormat="1" x14ac:dyDescent="0.2"/>
    <row r="2300" s="19" customFormat="1" x14ac:dyDescent="0.2"/>
    <row r="2301" s="19" customFormat="1" x14ac:dyDescent="0.2"/>
    <row r="2302" s="19" customFormat="1" x14ac:dyDescent="0.2"/>
    <row r="2303" s="19" customFormat="1" x14ac:dyDescent="0.2"/>
    <row r="2304" s="19" customFormat="1" x14ac:dyDescent="0.2"/>
    <row r="2305" s="19" customFormat="1" x14ac:dyDescent="0.2"/>
    <row r="2306" s="19" customFormat="1" x14ac:dyDescent="0.2"/>
    <row r="2307" s="19" customFormat="1" x14ac:dyDescent="0.2"/>
    <row r="2308" s="19" customFormat="1" x14ac:dyDescent="0.2"/>
    <row r="2309" s="19" customFormat="1" x14ac:dyDescent="0.2"/>
    <row r="2310" s="19" customFormat="1" x14ac:dyDescent="0.2"/>
    <row r="2311" s="19" customFormat="1" x14ac:dyDescent="0.2"/>
    <row r="2312" s="19" customFormat="1" x14ac:dyDescent="0.2"/>
    <row r="2313" s="19" customFormat="1" x14ac:dyDescent="0.2"/>
    <row r="2314" s="19" customFormat="1" x14ac:dyDescent="0.2"/>
    <row r="2315" s="19" customFormat="1" x14ac:dyDescent="0.2"/>
    <row r="2316" s="19" customFormat="1" x14ac:dyDescent="0.2"/>
    <row r="2317" s="19" customFormat="1" x14ac:dyDescent="0.2"/>
    <row r="2318" s="19" customFormat="1" x14ac:dyDescent="0.2"/>
    <row r="2319" s="19" customFormat="1" x14ac:dyDescent="0.2"/>
    <row r="2320" s="19" customFormat="1" x14ac:dyDescent="0.2"/>
    <row r="2321" s="19" customFormat="1" x14ac:dyDescent="0.2"/>
    <row r="2322" s="19" customFormat="1" x14ac:dyDescent="0.2"/>
    <row r="2323" s="19" customFormat="1" x14ac:dyDescent="0.2"/>
    <row r="2324" s="19" customFormat="1" x14ac:dyDescent="0.2"/>
    <row r="2325" s="19" customFormat="1" x14ac:dyDescent="0.2"/>
    <row r="2326" s="19" customFormat="1" x14ac:dyDescent="0.2"/>
    <row r="2327" s="19" customFormat="1" x14ac:dyDescent="0.2"/>
    <row r="2328" s="19" customFormat="1" x14ac:dyDescent="0.2"/>
    <row r="2329" s="19" customFormat="1" x14ac:dyDescent="0.2"/>
    <row r="2330" s="19" customFormat="1" x14ac:dyDescent="0.2"/>
    <row r="2331" s="19" customFormat="1" x14ac:dyDescent="0.2"/>
    <row r="2332" s="19" customFormat="1" x14ac:dyDescent="0.2"/>
    <row r="2333" s="19" customFormat="1" x14ac:dyDescent="0.2"/>
    <row r="2334" s="19" customFormat="1" x14ac:dyDescent="0.2"/>
    <row r="2335" s="19" customFormat="1" x14ac:dyDescent="0.2"/>
    <row r="2336" s="19" customFormat="1" x14ac:dyDescent="0.2"/>
    <row r="2337" s="19" customFormat="1" x14ac:dyDescent="0.2"/>
    <row r="2338" s="19" customFormat="1" x14ac:dyDescent="0.2"/>
    <row r="2339" s="19" customFormat="1" x14ac:dyDescent="0.2"/>
    <row r="2340" s="19" customFormat="1" x14ac:dyDescent="0.2"/>
    <row r="2341" s="19" customFormat="1" x14ac:dyDescent="0.2"/>
    <row r="2342" s="19" customFormat="1" x14ac:dyDescent="0.2"/>
    <row r="2343" s="19" customFormat="1" x14ac:dyDescent="0.2"/>
    <row r="2344" s="19" customFormat="1" x14ac:dyDescent="0.2"/>
    <row r="2345" s="19" customFormat="1" x14ac:dyDescent="0.2"/>
    <row r="2346" s="19" customFormat="1" x14ac:dyDescent="0.2"/>
    <row r="2347" s="19" customFormat="1" x14ac:dyDescent="0.2"/>
    <row r="2348" s="19" customFormat="1" x14ac:dyDescent="0.2"/>
    <row r="2349" s="19" customFormat="1" x14ac:dyDescent="0.2"/>
    <row r="2350" s="19" customFormat="1" x14ac:dyDescent="0.2"/>
    <row r="2351" s="19" customFormat="1" x14ac:dyDescent="0.2"/>
    <row r="2352" s="19" customFormat="1" x14ac:dyDescent="0.2"/>
    <row r="2353" s="19" customFormat="1" x14ac:dyDescent="0.2"/>
    <row r="2354" s="19" customFormat="1" x14ac:dyDescent="0.2"/>
    <row r="2355" s="19" customFormat="1" x14ac:dyDescent="0.2"/>
    <row r="2356" s="19" customFormat="1" x14ac:dyDescent="0.2"/>
    <row r="2357" s="19" customFormat="1" x14ac:dyDescent="0.2"/>
    <row r="2358" s="19" customFormat="1" x14ac:dyDescent="0.2"/>
    <row r="2359" s="19" customFormat="1" x14ac:dyDescent="0.2"/>
    <row r="2360" s="19" customFormat="1" x14ac:dyDescent="0.2"/>
    <row r="2361" s="19" customFormat="1" x14ac:dyDescent="0.2"/>
    <row r="2362" s="19" customFormat="1" x14ac:dyDescent="0.2"/>
    <row r="2363" s="19" customFormat="1" x14ac:dyDescent="0.2"/>
    <row r="2364" s="19" customFormat="1" x14ac:dyDescent="0.2"/>
    <row r="2365" s="19" customFormat="1" x14ac:dyDescent="0.2"/>
    <row r="2366" s="19" customFormat="1" x14ac:dyDescent="0.2"/>
    <row r="2367" s="19" customFormat="1" x14ac:dyDescent="0.2"/>
    <row r="2368" s="19" customFormat="1" x14ac:dyDescent="0.2"/>
    <row r="2369" s="19" customFormat="1" x14ac:dyDescent="0.2"/>
    <row r="2370" s="19" customFormat="1" x14ac:dyDescent="0.2"/>
    <row r="2371" s="19" customFormat="1" x14ac:dyDescent="0.2"/>
    <row r="2372" s="19" customFormat="1" x14ac:dyDescent="0.2"/>
    <row r="2373" s="19" customFormat="1" x14ac:dyDescent="0.2"/>
    <row r="2374" s="19" customFormat="1" x14ac:dyDescent="0.2"/>
    <row r="2375" s="19" customFormat="1" x14ac:dyDescent="0.2"/>
    <row r="2376" s="19" customFormat="1" x14ac:dyDescent="0.2"/>
    <row r="2377" s="19" customFormat="1" x14ac:dyDescent="0.2"/>
    <row r="2378" s="19" customFormat="1" x14ac:dyDescent="0.2"/>
    <row r="2379" s="19" customFormat="1" x14ac:dyDescent="0.2"/>
    <row r="2380" s="19" customFormat="1" x14ac:dyDescent="0.2"/>
    <row r="2381" s="19" customFormat="1" x14ac:dyDescent="0.2"/>
    <row r="2382" s="19" customFormat="1" x14ac:dyDescent="0.2"/>
    <row r="2383" s="19" customFormat="1" x14ac:dyDescent="0.2"/>
    <row r="2384" s="19" customFormat="1" x14ac:dyDescent="0.2"/>
    <row r="2385" s="19" customFormat="1" x14ac:dyDescent="0.2"/>
    <row r="2386" s="19" customFormat="1" x14ac:dyDescent="0.2"/>
    <row r="2387" s="19" customFormat="1" x14ac:dyDescent="0.2"/>
    <row r="2388" s="19" customFormat="1" x14ac:dyDescent="0.2"/>
    <row r="2389" s="19" customFormat="1" x14ac:dyDescent="0.2"/>
    <row r="2390" s="19" customFormat="1" x14ac:dyDescent="0.2"/>
    <row r="2391" s="19" customFormat="1" x14ac:dyDescent="0.2"/>
    <row r="2392" s="19" customFormat="1" x14ac:dyDescent="0.2"/>
    <row r="2393" s="19" customFormat="1" x14ac:dyDescent="0.2"/>
    <row r="2394" s="19" customFormat="1" x14ac:dyDescent="0.2"/>
    <row r="2395" s="19" customFormat="1" x14ac:dyDescent="0.2"/>
    <row r="2396" s="19" customFormat="1" x14ac:dyDescent="0.2"/>
    <row r="2397" s="19" customFormat="1" x14ac:dyDescent="0.2"/>
    <row r="2398" s="19" customFormat="1" x14ac:dyDescent="0.2"/>
    <row r="2399" s="19" customFormat="1" x14ac:dyDescent="0.2"/>
    <row r="2400" s="19" customFormat="1" x14ac:dyDescent="0.2"/>
    <row r="2401" s="19" customFormat="1" x14ac:dyDescent="0.2"/>
    <row r="2402" s="19" customFormat="1" x14ac:dyDescent="0.2"/>
    <row r="2403" s="19" customFormat="1" x14ac:dyDescent="0.2"/>
    <row r="2404" s="19" customFormat="1" x14ac:dyDescent="0.2"/>
    <row r="2405" s="19" customFormat="1" x14ac:dyDescent="0.2"/>
    <row r="2406" s="19" customFormat="1" x14ac:dyDescent="0.2"/>
    <row r="2407" s="19" customFormat="1" x14ac:dyDescent="0.2"/>
    <row r="2408" s="19" customFormat="1" x14ac:dyDescent="0.2"/>
    <row r="2409" s="19" customFormat="1" x14ac:dyDescent="0.2"/>
    <row r="2410" s="19" customFormat="1" x14ac:dyDescent="0.2"/>
    <row r="2411" s="19" customFormat="1" x14ac:dyDescent="0.2"/>
    <row r="2412" s="19" customFormat="1" x14ac:dyDescent="0.2"/>
    <row r="2413" s="19" customFormat="1" x14ac:dyDescent="0.2"/>
    <row r="2414" s="19" customFormat="1" x14ac:dyDescent="0.2"/>
    <row r="2415" s="19" customFormat="1" x14ac:dyDescent="0.2"/>
    <row r="2416" s="19" customFormat="1" x14ac:dyDescent="0.2"/>
    <row r="2417" s="19" customFormat="1" x14ac:dyDescent="0.2"/>
    <row r="2418" s="19" customFormat="1" x14ac:dyDescent="0.2"/>
    <row r="2419" s="19" customFormat="1" x14ac:dyDescent="0.2"/>
    <row r="2420" s="19" customFormat="1" x14ac:dyDescent="0.2"/>
    <row r="2421" s="19" customFormat="1" x14ac:dyDescent="0.2"/>
    <row r="2422" s="19" customFormat="1" x14ac:dyDescent="0.2"/>
    <row r="2423" s="19" customFormat="1" x14ac:dyDescent="0.2"/>
    <row r="2424" s="19" customFormat="1" x14ac:dyDescent="0.2"/>
    <row r="2425" s="19" customFormat="1" x14ac:dyDescent="0.2"/>
    <row r="2426" s="19" customFormat="1" x14ac:dyDescent="0.2"/>
    <row r="2427" s="19" customFormat="1" x14ac:dyDescent="0.2"/>
    <row r="2428" s="19" customFormat="1" x14ac:dyDescent="0.2"/>
    <row r="2429" s="19" customFormat="1" x14ac:dyDescent="0.2"/>
    <row r="2430" s="19" customFormat="1" x14ac:dyDescent="0.2"/>
    <row r="2431" s="19" customFormat="1" x14ac:dyDescent="0.2"/>
    <row r="2432" s="19" customFormat="1" x14ac:dyDescent="0.2"/>
    <row r="2433" s="19" customFormat="1" x14ac:dyDescent="0.2"/>
    <row r="2434" s="19" customFormat="1" x14ac:dyDescent="0.2"/>
    <row r="2435" s="19" customFormat="1" x14ac:dyDescent="0.2"/>
    <row r="2436" s="19" customFormat="1" x14ac:dyDescent="0.2"/>
    <row r="2437" s="19" customFormat="1" x14ac:dyDescent="0.2"/>
    <row r="2438" s="19" customFormat="1" x14ac:dyDescent="0.2"/>
    <row r="2439" s="19" customFormat="1" x14ac:dyDescent="0.2"/>
    <row r="2440" s="19" customFormat="1" x14ac:dyDescent="0.2"/>
    <row r="2441" s="19" customFormat="1" x14ac:dyDescent="0.2"/>
    <row r="2442" s="19" customFormat="1" x14ac:dyDescent="0.2"/>
    <row r="2443" s="19" customFormat="1" x14ac:dyDescent="0.2"/>
    <row r="2444" s="19" customFormat="1" x14ac:dyDescent="0.2"/>
    <row r="2445" s="19" customFormat="1" x14ac:dyDescent="0.2"/>
    <row r="2446" s="19" customFormat="1" x14ac:dyDescent="0.2"/>
    <row r="2447" s="19" customFormat="1" x14ac:dyDescent="0.2"/>
    <row r="2448" s="19" customFormat="1" x14ac:dyDescent="0.2"/>
    <row r="2449" s="19" customFormat="1" x14ac:dyDescent="0.2"/>
    <row r="2450" s="19" customFormat="1" x14ac:dyDescent="0.2"/>
    <row r="2451" s="19" customFormat="1" x14ac:dyDescent="0.2"/>
    <row r="2452" s="19" customFormat="1" x14ac:dyDescent="0.2"/>
    <row r="2453" s="19" customFormat="1" x14ac:dyDescent="0.2"/>
    <row r="2454" s="19" customFormat="1" x14ac:dyDescent="0.2"/>
    <row r="2455" s="19" customFormat="1" x14ac:dyDescent="0.2"/>
    <row r="2456" s="19" customFormat="1" x14ac:dyDescent="0.2"/>
    <row r="2457" s="19" customFormat="1" x14ac:dyDescent="0.2"/>
    <row r="2458" s="19" customFormat="1" x14ac:dyDescent="0.2"/>
    <row r="2459" s="19" customFormat="1" x14ac:dyDescent="0.2"/>
    <row r="2460" s="19" customFormat="1" x14ac:dyDescent="0.2"/>
    <row r="2461" s="19" customFormat="1" x14ac:dyDescent="0.2"/>
    <row r="2462" s="19" customFormat="1" x14ac:dyDescent="0.2"/>
    <row r="2463" s="19" customFormat="1" x14ac:dyDescent="0.2"/>
    <row r="2464" s="19" customFormat="1" x14ac:dyDescent="0.2"/>
    <row r="2465" s="19" customFormat="1" x14ac:dyDescent="0.2"/>
    <row r="2466" s="19" customFormat="1" x14ac:dyDescent="0.2"/>
    <row r="2467" s="19" customFormat="1" x14ac:dyDescent="0.2"/>
    <row r="2468" s="19" customFormat="1" x14ac:dyDescent="0.2"/>
    <row r="2469" s="19" customFormat="1" x14ac:dyDescent="0.2"/>
    <row r="2470" s="19" customFormat="1" x14ac:dyDescent="0.2"/>
    <row r="2471" s="19" customFormat="1" x14ac:dyDescent="0.2"/>
    <row r="2472" s="19" customFormat="1" x14ac:dyDescent="0.2"/>
    <row r="2473" s="19" customFormat="1" x14ac:dyDescent="0.2"/>
    <row r="2474" s="19" customFormat="1" x14ac:dyDescent="0.2"/>
    <row r="2475" s="19" customFormat="1" x14ac:dyDescent="0.2"/>
    <row r="2476" s="19" customFormat="1" x14ac:dyDescent="0.2"/>
    <row r="2477" s="19" customFormat="1" x14ac:dyDescent="0.2"/>
    <row r="2478" s="19" customFormat="1" x14ac:dyDescent="0.2"/>
    <row r="2479" s="19" customFormat="1" x14ac:dyDescent="0.2"/>
    <row r="2480" s="19" customFormat="1" x14ac:dyDescent="0.2"/>
    <row r="2481" s="19" customFormat="1" x14ac:dyDescent="0.2"/>
    <row r="2482" s="19" customFormat="1" x14ac:dyDescent="0.2"/>
    <row r="2483" s="19" customFormat="1" x14ac:dyDescent="0.2"/>
    <row r="2484" s="19" customFormat="1" x14ac:dyDescent="0.2"/>
    <row r="2485" s="19" customFormat="1" x14ac:dyDescent="0.2"/>
    <row r="2486" s="19" customFormat="1" x14ac:dyDescent="0.2"/>
    <row r="2487" s="19" customFormat="1" x14ac:dyDescent="0.2"/>
    <row r="2488" s="19" customFormat="1" x14ac:dyDescent="0.2"/>
    <row r="2489" s="19" customFormat="1" x14ac:dyDescent="0.2"/>
    <row r="2490" s="19" customFormat="1" x14ac:dyDescent="0.2"/>
    <row r="2491" s="19" customFormat="1" x14ac:dyDescent="0.2"/>
    <row r="2492" s="19" customFormat="1" x14ac:dyDescent="0.2"/>
    <row r="2493" s="19" customFormat="1" x14ac:dyDescent="0.2"/>
    <row r="2494" s="19" customFormat="1" x14ac:dyDescent="0.2"/>
    <row r="2495" s="19" customFormat="1" x14ac:dyDescent="0.2"/>
    <row r="2496" s="19" customFormat="1" x14ac:dyDescent="0.2"/>
    <row r="2497" s="19" customFormat="1" x14ac:dyDescent="0.2"/>
    <row r="2498" s="19" customFormat="1" x14ac:dyDescent="0.2"/>
    <row r="2499" s="19" customFormat="1" x14ac:dyDescent="0.2"/>
    <row r="2500" s="19" customFormat="1" x14ac:dyDescent="0.2"/>
    <row r="2501" s="19" customFormat="1" x14ac:dyDescent="0.2"/>
    <row r="2502" s="19" customFormat="1" x14ac:dyDescent="0.2"/>
    <row r="2503" s="19" customFormat="1" x14ac:dyDescent="0.2"/>
    <row r="2504" s="19" customFormat="1" x14ac:dyDescent="0.2"/>
    <row r="2505" s="19" customFormat="1" x14ac:dyDescent="0.2"/>
    <row r="2506" s="19" customFormat="1" x14ac:dyDescent="0.2"/>
    <row r="2507" s="19" customFormat="1" x14ac:dyDescent="0.2"/>
    <row r="2508" s="19" customFormat="1" x14ac:dyDescent="0.2"/>
    <row r="2509" s="19" customFormat="1" x14ac:dyDescent="0.2"/>
    <row r="2510" s="19" customFormat="1" x14ac:dyDescent="0.2"/>
    <row r="2511" s="19" customFormat="1" x14ac:dyDescent="0.2"/>
    <row r="2512" s="19" customFormat="1" x14ac:dyDescent="0.2"/>
    <row r="2513" s="19" customFormat="1" x14ac:dyDescent="0.2"/>
    <row r="2514" s="19" customFormat="1" x14ac:dyDescent="0.2"/>
    <row r="2515" s="19" customFormat="1" x14ac:dyDescent="0.2"/>
    <row r="2516" s="19" customFormat="1" x14ac:dyDescent="0.2"/>
    <row r="2517" s="19" customFormat="1" x14ac:dyDescent="0.2"/>
    <row r="2518" s="19" customFormat="1" x14ac:dyDescent="0.2"/>
    <row r="2519" s="19" customFormat="1" x14ac:dyDescent="0.2"/>
    <row r="2520" s="19" customFormat="1" x14ac:dyDescent="0.2"/>
    <row r="2521" s="19" customFormat="1" x14ac:dyDescent="0.2"/>
    <row r="2522" s="19" customFormat="1" x14ac:dyDescent="0.2"/>
    <row r="2523" s="19" customFormat="1" x14ac:dyDescent="0.2"/>
    <row r="2524" s="19" customFormat="1" x14ac:dyDescent="0.2"/>
    <row r="2525" s="19" customFormat="1" x14ac:dyDescent="0.2"/>
    <row r="2526" s="19" customFormat="1" x14ac:dyDescent="0.2"/>
    <row r="2527" s="19" customFormat="1" x14ac:dyDescent="0.2"/>
    <row r="2528" s="19" customFormat="1" x14ac:dyDescent="0.2"/>
    <row r="2529" s="19" customFormat="1" x14ac:dyDescent="0.2"/>
    <row r="2530" s="19" customFormat="1" x14ac:dyDescent="0.2"/>
    <row r="2531" s="19" customFormat="1" x14ac:dyDescent="0.2"/>
    <row r="2532" s="19" customFormat="1" x14ac:dyDescent="0.2"/>
    <row r="2533" s="19" customFormat="1" x14ac:dyDescent="0.2"/>
    <row r="2534" s="19" customFormat="1" x14ac:dyDescent="0.2"/>
    <row r="2535" s="19" customFormat="1" x14ac:dyDescent="0.2"/>
    <row r="2536" s="19" customFormat="1" x14ac:dyDescent="0.2"/>
    <row r="2537" s="19" customFormat="1" x14ac:dyDescent="0.2"/>
    <row r="2538" s="19" customFormat="1" x14ac:dyDescent="0.2"/>
    <row r="2539" s="19" customFormat="1" x14ac:dyDescent="0.2"/>
    <row r="2540" s="19" customFormat="1" x14ac:dyDescent="0.2"/>
    <row r="2541" s="19" customFormat="1" x14ac:dyDescent="0.2"/>
    <row r="2542" s="19" customFormat="1" x14ac:dyDescent="0.2"/>
    <row r="2543" s="19" customFormat="1" x14ac:dyDescent="0.2"/>
    <row r="2544" s="19" customFormat="1" x14ac:dyDescent="0.2"/>
    <row r="2545" spans="19:24" s="19" customFormat="1" x14ac:dyDescent="0.2"/>
    <row r="2546" spans="19:24" s="19" customFormat="1" x14ac:dyDescent="0.2"/>
    <row r="2547" spans="19:24" s="19" customFormat="1" x14ac:dyDescent="0.2">
      <c r="S2547" s="15"/>
      <c r="T2547" s="15"/>
      <c r="U2547" s="15"/>
      <c r="V2547" s="15"/>
      <c r="W2547" s="15"/>
      <c r="X2547" s="15"/>
    </row>
  </sheetData>
  <sortState ref="P1609:R1617">
    <sortCondition ref="P1609"/>
  </sortState>
  <mergeCells count="231">
    <mergeCell ref="B1629:N1632"/>
    <mergeCell ref="F33:J33"/>
    <mergeCell ref="F34:J34"/>
    <mergeCell ref="F35:J35"/>
    <mergeCell ref="F36:J36"/>
    <mergeCell ref="F37:J37"/>
    <mergeCell ref="F38:J38"/>
    <mergeCell ref="F39:J39"/>
    <mergeCell ref="F40:J40"/>
    <mergeCell ref="E872:I872"/>
    <mergeCell ref="J672:N672"/>
    <mergeCell ref="E672:I672"/>
    <mergeCell ref="J718:N718"/>
    <mergeCell ref="E718:I718"/>
    <mergeCell ref="J778:N778"/>
    <mergeCell ref="E778:I778"/>
    <mergeCell ref="C1139:D1139"/>
    <mergeCell ref="C1086:D1086"/>
    <mergeCell ref="C1025:D1025"/>
    <mergeCell ref="C968:C969"/>
    <mergeCell ref="D968:D969"/>
    <mergeCell ref="C1036:D1036"/>
    <mergeCell ref="C1075:C1076"/>
    <mergeCell ref="D1075:D1076"/>
    <mergeCell ref="C872:C873"/>
    <mergeCell ref="J1014:N1014"/>
    <mergeCell ref="E1014:I1014"/>
    <mergeCell ref="J968:N968"/>
    <mergeCell ref="E968:I968"/>
    <mergeCell ref="J872:N872"/>
    <mergeCell ref="C1118:D1118"/>
    <mergeCell ref="C991:D991"/>
    <mergeCell ref="C1001:D1001"/>
    <mergeCell ref="C1005:D1005"/>
    <mergeCell ref="C1014:C1015"/>
    <mergeCell ref="D1014:D1015"/>
    <mergeCell ref="C1046:D1046"/>
    <mergeCell ref="C1056:D1056"/>
    <mergeCell ref="C1066:D1066"/>
    <mergeCell ref="E1352:N1352"/>
    <mergeCell ref="C810:D810"/>
    <mergeCell ref="C821:D821"/>
    <mergeCell ref="C832:D832"/>
    <mergeCell ref="C842:D842"/>
    <mergeCell ref="D778:D779"/>
    <mergeCell ref="F24:J24"/>
    <mergeCell ref="C705:D705"/>
    <mergeCell ref="D718:D719"/>
    <mergeCell ref="C729:D729"/>
    <mergeCell ref="C778:C779"/>
    <mergeCell ref="C683:D683"/>
    <mergeCell ref="C695:D695"/>
    <mergeCell ref="I242:M242"/>
    <mergeCell ref="H270:K270"/>
    <mergeCell ref="C750:D750"/>
    <mergeCell ref="C709:D709"/>
    <mergeCell ref="C718:C719"/>
    <mergeCell ref="C740:D740"/>
    <mergeCell ref="C760:D760"/>
    <mergeCell ref="C770:D770"/>
    <mergeCell ref="D872:D873"/>
    <mergeCell ref="C904:D904"/>
    <mergeCell ref="C1107:D1107"/>
    <mergeCell ref="C1366:D1366"/>
    <mergeCell ref="C1367:D1367"/>
    <mergeCell ref="C1356:D1356"/>
    <mergeCell ref="C1357:D1357"/>
    <mergeCell ref="C1363:D1363"/>
    <mergeCell ref="C1364:D1364"/>
    <mergeCell ref="C1360:D1360"/>
    <mergeCell ref="C1352:D1352"/>
    <mergeCell ref="C1359:D1359"/>
    <mergeCell ref="C1365:D1365"/>
    <mergeCell ref="C1355:D1355"/>
    <mergeCell ref="C1358:D1358"/>
    <mergeCell ref="C1361:D1361"/>
    <mergeCell ref="C1353:D1353"/>
    <mergeCell ref="C1354:D1354"/>
    <mergeCell ref="C1150:D1150"/>
    <mergeCell ref="C1160:D1160"/>
    <mergeCell ref="D1309:H1309"/>
    <mergeCell ref="C1220:D1220"/>
    <mergeCell ref="C1230:D1230"/>
    <mergeCell ref="D1254:H1254"/>
    <mergeCell ref="C1200:D1200"/>
    <mergeCell ref="D1232:K1232"/>
    <mergeCell ref="C1168:C1169"/>
    <mergeCell ref="D1168:D1169"/>
    <mergeCell ref="C863:D863"/>
    <mergeCell ref="C789:D789"/>
    <mergeCell ref="C799:D799"/>
    <mergeCell ref="C853:D853"/>
    <mergeCell ref="C893:D893"/>
    <mergeCell ref="N1285:R1285"/>
    <mergeCell ref="I1309:M1309"/>
    <mergeCell ref="N1309:R1309"/>
    <mergeCell ref="N1254:R1254"/>
    <mergeCell ref="C924:D924"/>
    <mergeCell ref="D944:K944"/>
    <mergeCell ref="C914:D914"/>
    <mergeCell ref="C934:D934"/>
    <mergeCell ref="C979:D979"/>
    <mergeCell ref="C1096:D1096"/>
    <mergeCell ref="C1179:D1179"/>
    <mergeCell ref="C1189:D1189"/>
    <mergeCell ref="C1210:D1210"/>
    <mergeCell ref="C1129:D1129"/>
    <mergeCell ref="I1254:M1254"/>
    <mergeCell ref="D1285:H1285"/>
    <mergeCell ref="I1285:M1285"/>
    <mergeCell ref="J1168:N1168"/>
    <mergeCell ref="E1168:I1168"/>
    <mergeCell ref="F8:J8"/>
    <mergeCell ref="F9:J9"/>
    <mergeCell ref="F10:J10"/>
    <mergeCell ref="F11:J11"/>
    <mergeCell ref="F12:J12"/>
    <mergeCell ref="F13:J13"/>
    <mergeCell ref="F14:J14"/>
    <mergeCell ref="F15:J15"/>
    <mergeCell ref="F16:J16"/>
    <mergeCell ref="C2086:D2086"/>
    <mergeCell ref="C2093:D2093"/>
    <mergeCell ref="C2059:D2059"/>
    <mergeCell ref="C2066:D2066"/>
    <mergeCell ref="C1965:D1965"/>
    <mergeCell ref="C1972:D1972"/>
    <mergeCell ref="C1979:D1979"/>
    <mergeCell ref="C1908:C1909"/>
    <mergeCell ref="D1908:D1909"/>
    <mergeCell ref="C1914:D1914"/>
    <mergeCell ref="C1922:D1922"/>
    <mergeCell ref="C1929:D1929"/>
    <mergeCell ref="C1933:D1933"/>
    <mergeCell ref="C2029:D2029"/>
    <mergeCell ref="C2035:D2035"/>
    <mergeCell ref="C2042:D2042"/>
    <mergeCell ref="C2052:C2053"/>
    <mergeCell ref="D2052:D2053"/>
    <mergeCell ref="C1987:C1988"/>
    <mergeCell ref="D1987:D1988"/>
    <mergeCell ref="C1994:D1994"/>
    <mergeCell ref="C2001:D2001"/>
    <mergeCell ref="C2008:D2008"/>
    <mergeCell ref="C2015:D2015"/>
    <mergeCell ref="C2080:D2080"/>
    <mergeCell ref="E1908:H1908"/>
    <mergeCell ref="I1908:L1908"/>
    <mergeCell ref="C1860:D1860"/>
    <mergeCell ref="C1867:C1868"/>
    <mergeCell ref="D1867:D1868"/>
    <mergeCell ref="E1867:H1867"/>
    <mergeCell ref="I1867:L1867"/>
    <mergeCell ref="C1870:C1881"/>
    <mergeCell ref="C1882:D1882"/>
    <mergeCell ref="D1886:K1886"/>
    <mergeCell ref="E2052:H2052"/>
    <mergeCell ref="I2052:L2052"/>
    <mergeCell ref="E1987:H1987"/>
    <mergeCell ref="I1987:L1987"/>
    <mergeCell ref="C2022:D2022"/>
    <mergeCell ref="C1943:C1944"/>
    <mergeCell ref="D1943:D1944"/>
    <mergeCell ref="E1943:H1943"/>
    <mergeCell ref="I1943:L1943"/>
    <mergeCell ref="C1950:D1950"/>
    <mergeCell ref="C1958:D1958"/>
    <mergeCell ref="C2073:D2073"/>
    <mergeCell ref="C1836:C1837"/>
    <mergeCell ref="D1836:D1837"/>
    <mergeCell ref="E1836:H1836"/>
    <mergeCell ref="I1836:L1836"/>
    <mergeCell ref="D1722:K1722"/>
    <mergeCell ref="C1724:F1724"/>
    <mergeCell ref="C1744:C1745"/>
    <mergeCell ref="D1744:D1745"/>
    <mergeCell ref="E1744:H1744"/>
    <mergeCell ref="I1744:L1744"/>
    <mergeCell ref="C1768:D1768"/>
    <mergeCell ref="C1774:C1775"/>
    <mergeCell ref="D1774:D1775"/>
    <mergeCell ref="E1774:H1774"/>
    <mergeCell ref="I1774:L1774"/>
    <mergeCell ref="F19:J19"/>
    <mergeCell ref="C1799:D1799"/>
    <mergeCell ref="C1805:C1806"/>
    <mergeCell ref="D1805:D1806"/>
    <mergeCell ref="E1805:H1805"/>
    <mergeCell ref="I1805:L1805"/>
    <mergeCell ref="F20:J20"/>
    <mergeCell ref="F21:J21"/>
    <mergeCell ref="C1829:D1829"/>
    <mergeCell ref="I180:M180"/>
    <mergeCell ref="F28:J28"/>
    <mergeCell ref="F46:J46"/>
    <mergeCell ref="F31:J31"/>
    <mergeCell ref="F32:J32"/>
    <mergeCell ref="F41:J41"/>
    <mergeCell ref="F47:J47"/>
    <mergeCell ref="F48:J48"/>
    <mergeCell ref="F42:J42"/>
    <mergeCell ref="I210:M210"/>
    <mergeCell ref="F45:J45"/>
    <mergeCell ref="J1075:N1075"/>
    <mergeCell ref="E1075:I1075"/>
    <mergeCell ref="C1380:L1380"/>
    <mergeCell ref="C883:D883"/>
    <mergeCell ref="U1477:W1477"/>
    <mergeCell ref="K17:K19"/>
    <mergeCell ref="F27:J27"/>
    <mergeCell ref="F23:J23"/>
    <mergeCell ref="F26:J26"/>
    <mergeCell ref="F43:J43"/>
    <mergeCell ref="F44:J44"/>
    <mergeCell ref="D648:K648"/>
    <mergeCell ref="C672:C673"/>
    <mergeCell ref="D672:D673"/>
    <mergeCell ref="C617:F617"/>
    <mergeCell ref="I88:M88"/>
    <mergeCell ref="I112:M112"/>
    <mergeCell ref="I457:M457"/>
    <mergeCell ref="C485:F485"/>
    <mergeCell ref="C543:F543"/>
    <mergeCell ref="C571:F571"/>
    <mergeCell ref="I149:M149"/>
    <mergeCell ref="F22:J22"/>
    <mergeCell ref="F25:J25"/>
    <mergeCell ref="I56:M56"/>
    <mergeCell ref="F17:J17"/>
    <mergeCell ref="F18:J18"/>
    <mergeCell ref="F30:J30"/>
  </mergeCells>
  <hyperlinks>
    <hyperlink ref="F11:H11" location="Graphs!A119" tooltip="Click Here to View" display="Cellular Operators Mobile ARPU"/>
    <hyperlink ref="F12:H12" location="Graphs!A604" tooltip="Click Here to View" display="Cellular Operators Avg MoU"/>
    <hyperlink ref="F13:H13" location="Graphs!A182" tooltip="Click Here to View" display="Cellular Operators VAS Revenue"/>
    <hyperlink ref="F15:H15" location="Graphs!A244" tooltip="Click Here to View" display="Cellular Operators ILD Traffic"/>
    <hyperlink ref="F16:I16" location="Graphs!A275" tooltip="Click Here ti View" display="Cellular Operators Total Minutes On Network"/>
    <hyperlink ref="F14:H14" location="Graphs!A209" tooltip="Click Here to View" display="Cellular Operators NLD Traffic"/>
    <hyperlink ref="F19" location="Graphs!A1883" tooltip="Click to view the data" display="NLD/ILD/ISP Operators License Fees and Spectrum Charges"/>
    <hyperlink ref="F32:H32" location="Graphs!A471" tooltip="Click Here to View" display="Operator wise Subscriber Trends"/>
    <hyperlink ref="F33:H33" location="Graphs!A497" tooltip="Click Here to View" display="Broadband India Subscribers"/>
    <hyperlink ref="F34:H34" location="Graphs!A527" tooltip="Click Here to View" display="Wireline Market Share"/>
    <hyperlink ref="F35:I35" location="Graphs!A551" display="Wireless Subscribers Monthly Incremental"/>
    <hyperlink ref="F36" location="Graphs!A580" tooltip="Click Here To View" display="Wireless Subscriber Growth"/>
    <hyperlink ref="F36:I36" location="Graphs!A578" tooltip="Click Here To View" display="Wireless Subscriber Growth"/>
    <hyperlink ref="F37:I37" location="Graphs!A631" tooltip="Click Here to View Details" display="Operator wise Monthly additions"/>
    <hyperlink ref="F39:I39" location="Graphs!A658" tooltip="Click Here to View Here" display="Circlewise Operator's Subscriber Breakup"/>
    <hyperlink ref="F40:I40" location="Graphs!A688" tooltip="Click Here to View" display="Month on Month Growth Rate - Operators"/>
    <hyperlink ref="F42:I42" location="Graphs!A716" tooltip="Click Here to View" display="Operator's Market Share - (Wired+Wireless)"/>
    <hyperlink ref="F43:I43" location="Graphs!A1778" tooltip="Click Here to View Details" display="India Telecom Monthly Snapshot"/>
    <hyperlink ref="F44:I44" location="Graphs!A1806" display="Tonse Analysis: Mobile ARPU comparision"/>
    <hyperlink ref="F28:J28" location="Graphs!A1500" display="Operator Share of Total Gross Revenue &amp; AGR"/>
    <hyperlink ref="F9" location="Graphs!A58" tooltip="Click Here To View" display="Cellular Operators Total Revenue"/>
    <hyperlink ref="F9:H9" location="Graphs!A60" tooltip="Click Here To View" display="Cellular Operators Total Revenue"/>
    <hyperlink ref="F9:J9" location="Graphs!A74" tooltip="Click Here To View" display="Cellular Operators Total Revenue"/>
    <hyperlink ref="F10:J10" location="Graphs!A100" display="Cellular Operators Mobile Revenue"/>
    <hyperlink ref="F19:J19" location="Graphs!A1247" tooltip="Click to view the data" display="NLD/ILD/ISP Revenue &amp; License Fees"/>
    <hyperlink ref="F22:J22" location="Graphs!A1577" display="Cellular Operators data customers- million"/>
    <hyperlink ref="F24:J24" location="Graphs!A1633" display="Cellular Operators data usage per customer-MBs"/>
    <hyperlink ref="F25:J25" location="Graphs!A1664" display="Cellular Operators Data ARPU for data subscribers"/>
    <hyperlink ref="F26:J26" location="Graphs!A1694" display="Cellular Operators data realization per MB- Paise per MB"/>
    <hyperlink ref="F15:J15" location="Graphs!A225" tooltip="Click Here to View" display="Cellular Operators ILD Traffic"/>
    <hyperlink ref="F14:J14" location="Graphs!A193" tooltip="Click Here to View" display="Cellular Operators NLD Traffic"/>
    <hyperlink ref="F13:J13" location="Graphs!A159" tooltip="Click Here to View" display="Cellular Operators VAS Revenue"/>
    <hyperlink ref="F12:J12" location="Graphs!A475" tooltip="Click Here to View" display="Cellular Operators Avg MoU"/>
    <hyperlink ref="F16:J16" location="Graphs!A260" tooltip="Click Here ti View" display="Cellular Operators Total Minutes On Network"/>
    <hyperlink ref="F17:J17" location="Graphs!A669" display="Circlewise Revenue and AGR - All Service Providers"/>
    <hyperlink ref="F18:J18" location="Graphs!A961" display="Circlewise License Fees and Spectrum Charges"/>
    <hyperlink ref="F23:J23" location="Graphs!A1605" display="Cellular Operators 3G subscriber base"/>
    <hyperlink ref="F11:J11" location="Graphs!A130" tooltip="Click Here to View" display="Cellular Operators Mobile ARPU"/>
    <hyperlink ref="F20:J20" location="Graphs!A1745" display="Operator Wise Revenue and ARPU - GSM"/>
    <hyperlink ref="F21:J21" location="Graphs!A1910" display="Circle Wise Revenue and ARPU - GSM"/>
    <hyperlink ref="F27:J27" location="Graphs!A1720" display="Cellular operators 3G cell sites"/>
    <hyperlink ref="F45:J45" location="Graphs!A1428" display="MNP Subscriber Request-Zone 1"/>
    <hyperlink ref="F46:J46" location="Graphs!A1464" display="MNP Subscriber Request-Zone 2"/>
    <hyperlink ref="F47:J47" location="Graphs!A1527" display="Urban and Rural Wireless Subscriber Growth"/>
    <hyperlink ref="F48:J48" location="Graphs!A1550" display="Urban and Rural Subscriber Teledensity"/>
    <hyperlink ref="F30:J30" location="Graphs!A287" display="Cellular Market Share "/>
    <hyperlink ref="F31:J31" location="Graphs!A315" display="Cellular Circle-wise Breakup"/>
    <hyperlink ref="F32:J32" location="Graphs!A341" tooltip="Click Here to View" display="Operator wise Subscriber Trends"/>
    <hyperlink ref="F33:J33" location="Graphs!A365" tooltip="Click Here to View" display="Broadband India Subscribers"/>
    <hyperlink ref="F34:J34" location="Graphs!A396" tooltip="Click Here to View" display="Wireline Market Share"/>
    <hyperlink ref="F35:J35" location="Graphs!A426" display="Wireless Subscribers Monthly Incremental"/>
    <hyperlink ref="F36:J36" location="Graphs!A448" tooltip="Click Here To View" display="Wireless Subscriber Growth"/>
    <hyperlink ref="F37:J37" location="Graphs!A502" tooltip="Click Here to View Details" display="Operator wise Monthly additions I"/>
    <hyperlink ref="F38:J38" location="Graphs!A530" display="Operator wise Monthly additions II"/>
    <hyperlink ref="F39:J39" location="Graphs!A560" tooltip="Click Here to View Here" display="Circlewise Operator's Subscriber Breakup"/>
    <hyperlink ref="F40:J40" location="Graphs!A585" tooltip="Click Here to View" display="Month on Month Growth Rate - Operators I"/>
    <hyperlink ref="F41:J41" location="Graphs!A607" display="Month on Month Growth Rate - Operators II"/>
    <hyperlink ref="F42:J42" location="Graphs!A635" tooltip="Click Here to View" display="Operator's Market Share - (Wired+Wireless)"/>
    <hyperlink ref="F43:J43" location="Graphs!A1370" tooltip="Click Here to View Details" display="India Telecom Monthly Snapshot"/>
    <hyperlink ref="F44:J44" location="Graphs!A1405" display="Tonse Analysis: Mobile ARPU comparison"/>
  </hyperlinks>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sheetPr>
  <dimension ref="A1:BD847"/>
  <sheetViews>
    <sheetView zoomScale="130" zoomScaleNormal="130" workbookViewId="0"/>
  </sheetViews>
  <sheetFormatPr baseColWidth="10" defaultColWidth="9.1640625" defaultRowHeight="11" x14ac:dyDescent="0.2"/>
  <cols>
    <col min="1" max="1" width="7.1640625" style="1285" customWidth="1"/>
    <col min="2" max="2" width="35.83203125" style="1286" customWidth="1"/>
    <col min="3" max="3" width="8.1640625" style="1286" customWidth="1"/>
    <col min="4" max="4" width="10.83203125" style="1286" customWidth="1"/>
    <col min="5" max="5" width="10.5" style="1286" customWidth="1"/>
    <col min="6" max="6" width="10.33203125" style="1286" customWidth="1"/>
    <col min="7" max="7" width="11" style="1286" customWidth="1"/>
    <col min="8" max="9" width="10.5" style="1286" customWidth="1"/>
    <col min="10" max="10" width="10" style="1286" customWidth="1"/>
    <col min="11" max="11" width="11.33203125" style="1286" customWidth="1"/>
    <col min="12" max="12" width="10.83203125" style="1286" customWidth="1"/>
    <col min="13" max="16" width="13.33203125" style="1286" customWidth="1"/>
    <col min="17" max="17" width="15" style="1286" customWidth="1"/>
    <col min="18" max="19" width="14.5" style="1286" customWidth="1"/>
    <col min="20" max="20" width="13" style="1286" customWidth="1"/>
    <col min="21" max="25" width="13.33203125" style="1286" customWidth="1"/>
    <col min="26" max="26" width="13.5" style="1286" customWidth="1"/>
    <col min="27" max="27" width="12.5" style="1286" customWidth="1"/>
    <col min="28" max="32" width="13" style="1286" customWidth="1"/>
    <col min="33" max="33" width="14.1640625" style="1286" customWidth="1"/>
    <col min="34" max="34" width="12.6640625" style="1286" customWidth="1"/>
    <col min="35" max="35" width="13.6640625" style="1286" customWidth="1"/>
    <col min="36" max="36" width="14.5" style="1286" customWidth="1"/>
    <col min="37" max="37" width="12.83203125" style="1286" customWidth="1"/>
    <col min="38" max="38" width="14.33203125" style="1286" customWidth="1"/>
    <col min="39" max="39" width="14.5" style="1286" customWidth="1"/>
    <col min="40" max="40" width="9.1640625" style="1286"/>
    <col min="41" max="41" width="9.1640625" style="1286" customWidth="1"/>
    <col min="42" max="16384" width="9.1640625" style="1286"/>
  </cols>
  <sheetData>
    <row r="1" spans="2:51" x14ac:dyDescent="0.2">
      <c r="B1" s="1285"/>
      <c r="C1" s="1285"/>
      <c r="D1" s="1285"/>
      <c r="E1" s="1285"/>
      <c r="F1" s="1285"/>
      <c r="G1" s="1285"/>
      <c r="H1" s="1285"/>
      <c r="I1" s="1285"/>
      <c r="J1" s="1285"/>
      <c r="K1" s="1285"/>
      <c r="L1" s="1285"/>
    </row>
    <row r="2" spans="2:51" ht="27.75" customHeight="1" thickBot="1" x14ac:dyDescent="0.2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7"/>
      <c r="AQ2" s="1287"/>
      <c r="AR2" s="1287"/>
      <c r="AS2" s="1287"/>
      <c r="AT2" s="1287"/>
      <c r="AU2" s="1287"/>
      <c r="AV2" s="1287"/>
      <c r="AW2" s="1287"/>
      <c r="AX2" s="1287"/>
      <c r="AY2" s="1287"/>
    </row>
    <row r="3" spans="2:51" s="1285" customFormat="1" ht="17.25" customHeight="1" x14ac:dyDescent="0.2">
      <c r="B3" s="1288"/>
      <c r="C3" s="1289"/>
      <c r="D3" s="1289"/>
      <c r="E3" s="1289"/>
      <c r="F3" s="1289"/>
      <c r="G3" s="1289"/>
      <c r="H3" s="1289"/>
      <c r="I3" s="1289"/>
      <c r="J3" s="1289"/>
      <c r="K3" s="1289"/>
      <c r="L3" s="1290"/>
    </row>
    <row r="4" spans="2:51" s="1285" customFormat="1" x14ac:dyDescent="0.2">
      <c r="B4" s="1291"/>
      <c r="C4" s="1292"/>
      <c r="D4" s="1292"/>
      <c r="E4" s="1292"/>
      <c r="F4" s="1292"/>
      <c r="G4" s="1292"/>
      <c r="H4" s="1292"/>
      <c r="I4" s="1292"/>
      <c r="J4" s="1292"/>
      <c r="K4" s="1292"/>
      <c r="L4" s="1293"/>
    </row>
    <row r="5" spans="2:51" s="1285" customFormat="1" x14ac:dyDescent="0.2">
      <c r="B5" s="1291"/>
      <c r="C5" s="1292"/>
      <c r="D5" s="1292"/>
      <c r="E5" s="1292"/>
      <c r="F5" s="1292"/>
      <c r="G5" s="1292"/>
      <c r="H5" s="1292"/>
      <c r="I5" s="1292"/>
      <c r="J5" s="1292"/>
      <c r="K5" s="1292"/>
      <c r="L5" s="1293"/>
    </row>
    <row r="6" spans="2:51" s="1285" customFormat="1" x14ac:dyDescent="0.2">
      <c r="B6" s="1291"/>
      <c r="C6" s="1292"/>
      <c r="D6" s="1292"/>
      <c r="E6" s="1292"/>
      <c r="F6" s="1292"/>
      <c r="G6" s="1292"/>
      <c r="H6" s="1292"/>
      <c r="I6" s="1292"/>
      <c r="J6" s="1292"/>
      <c r="K6" s="1292"/>
      <c r="L6" s="1293"/>
    </row>
    <row r="7" spans="2:51" s="1285" customFormat="1" x14ac:dyDescent="0.2">
      <c r="B7" s="1291"/>
      <c r="C7" s="1292"/>
      <c r="D7" s="1292"/>
      <c r="E7" s="1292"/>
      <c r="F7" s="1292"/>
      <c r="G7" s="1292"/>
      <c r="H7" s="1292"/>
      <c r="I7" s="1292"/>
      <c r="J7" s="1292"/>
      <c r="K7" s="1292"/>
      <c r="L7" s="1293"/>
    </row>
    <row r="8" spans="2:51" s="1285" customFormat="1" ht="12" x14ac:dyDescent="0.2">
      <c r="B8" s="1294" t="s">
        <v>128</v>
      </c>
      <c r="C8" s="1292"/>
      <c r="D8" s="1292"/>
      <c r="E8" s="1292"/>
      <c r="F8" s="1292"/>
      <c r="G8" s="1292"/>
      <c r="H8" s="1292"/>
      <c r="I8" s="1292"/>
      <c r="J8" s="1292"/>
      <c r="K8" s="1292"/>
      <c r="L8" s="1293"/>
    </row>
    <row r="9" spans="2:51" s="1285" customFormat="1" x14ac:dyDescent="0.2">
      <c r="B9" s="1291"/>
      <c r="C9" s="1292"/>
      <c r="D9" s="1292"/>
      <c r="E9" s="1292"/>
      <c r="F9" s="1292"/>
      <c r="G9" s="1292"/>
      <c r="H9" s="1292"/>
      <c r="I9" s="1292"/>
      <c r="J9" s="1292"/>
      <c r="K9" s="1292"/>
      <c r="L9" s="1293"/>
    </row>
    <row r="10" spans="2:51" s="1285" customFormat="1" x14ac:dyDescent="0.2">
      <c r="B10" s="1291"/>
      <c r="C10" s="1292"/>
      <c r="D10" s="1292"/>
      <c r="E10" s="1292"/>
      <c r="F10" s="1292"/>
      <c r="G10" s="1292"/>
      <c r="H10" s="1292"/>
      <c r="I10" s="1292"/>
      <c r="J10" s="1292"/>
      <c r="K10" s="1292"/>
      <c r="L10" s="1293"/>
    </row>
    <row r="11" spans="2:51" s="1285" customFormat="1" x14ac:dyDescent="0.2">
      <c r="B11" s="1291"/>
      <c r="C11" s="1292"/>
      <c r="D11" s="1292"/>
      <c r="E11" s="1292"/>
      <c r="F11" s="1292"/>
      <c r="G11" s="1292"/>
      <c r="H11" s="1292"/>
      <c r="I11" s="1292"/>
      <c r="J11" s="1292"/>
      <c r="K11" s="1292"/>
      <c r="L11" s="1293"/>
    </row>
    <row r="12" spans="2:51" s="1285" customFormat="1" x14ac:dyDescent="0.2">
      <c r="B12" s="1295"/>
      <c r="C12" s="1296"/>
      <c r="D12" s="1296" t="s">
        <v>545</v>
      </c>
      <c r="E12" s="1296"/>
      <c r="F12" s="1296"/>
      <c r="G12" s="1296"/>
      <c r="H12" s="1296"/>
      <c r="I12" s="1296"/>
      <c r="J12" s="1296"/>
      <c r="K12" s="1296"/>
      <c r="L12" s="1293"/>
    </row>
    <row r="13" spans="2:51" s="1285" customFormat="1" x14ac:dyDescent="0.2">
      <c r="B13" s="1295"/>
      <c r="C13" s="1296"/>
      <c r="D13" s="1296"/>
      <c r="E13" s="1296"/>
      <c r="F13" s="1296"/>
      <c r="G13" s="1296"/>
      <c r="H13" s="1296"/>
      <c r="I13" s="1296"/>
      <c r="J13" s="1296"/>
      <c r="K13" s="1296"/>
      <c r="L13" s="1293"/>
    </row>
    <row r="14" spans="2:51" s="1285" customFormat="1" x14ac:dyDescent="0.2">
      <c r="B14" s="1295"/>
      <c r="C14" s="1296"/>
      <c r="D14" s="1296"/>
      <c r="E14" s="1296"/>
      <c r="F14" s="1296"/>
      <c r="G14" s="1296"/>
      <c r="H14" s="1296"/>
      <c r="I14" s="1296"/>
      <c r="J14" s="1296"/>
      <c r="K14" s="1296"/>
      <c r="L14" s="1293"/>
    </row>
    <row r="15" spans="2:51" s="1285" customFormat="1" x14ac:dyDescent="0.2">
      <c r="B15" s="1295"/>
      <c r="C15" s="1296"/>
      <c r="D15" s="1296"/>
      <c r="E15" s="1296"/>
      <c r="F15" s="1296"/>
      <c r="G15" s="1296"/>
      <c r="H15" s="1296"/>
      <c r="I15" s="1296"/>
      <c r="J15" s="1296"/>
      <c r="K15" s="1296"/>
      <c r="L15" s="1293"/>
    </row>
    <row r="16" spans="2:51" s="1285" customFormat="1" x14ac:dyDescent="0.2">
      <c r="B16" s="1295"/>
      <c r="C16" s="1296"/>
      <c r="D16" s="1296"/>
      <c r="E16" s="1296"/>
      <c r="F16" s="1296"/>
      <c r="G16" s="1296"/>
      <c r="H16" s="1296"/>
      <c r="I16" s="1296"/>
      <c r="J16" s="1296"/>
      <c r="K16" s="1296"/>
      <c r="L16" s="1293"/>
    </row>
    <row r="17" spans="2:12" s="1285" customFormat="1" x14ac:dyDescent="0.2">
      <c r="B17" s="1295"/>
      <c r="C17" s="1296"/>
      <c r="D17" s="1296"/>
      <c r="E17" s="1296"/>
      <c r="F17" s="1296"/>
      <c r="G17" s="1296"/>
      <c r="H17" s="1296"/>
      <c r="I17" s="1296"/>
      <c r="J17" s="1296"/>
      <c r="K17" s="1296"/>
      <c r="L17" s="1293"/>
    </row>
    <row r="18" spans="2:12" s="1285" customFormat="1" x14ac:dyDescent="0.2">
      <c r="B18" s="1295"/>
      <c r="C18" s="1296"/>
      <c r="D18" s="1296"/>
      <c r="E18" s="1296"/>
      <c r="F18" s="1296"/>
      <c r="G18" s="1296"/>
      <c r="H18" s="1296"/>
      <c r="I18" s="1296"/>
      <c r="J18" s="1296"/>
      <c r="K18" s="1296"/>
      <c r="L18" s="1293"/>
    </row>
    <row r="19" spans="2:12" s="1285" customFormat="1" x14ac:dyDescent="0.2">
      <c r="B19" s="1295"/>
      <c r="C19" s="1296"/>
      <c r="D19" s="1296"/>
      <c r="E19" s="1296"/>
      <c r="F19" s="1296"/>
      <c r="G19" s="1296"/>
      <c r="H19" s="1296"/>
      <c r="I19" s="1296"/>
      <c r="J19" s="1296"/>
      <c r="K19" s="1296"/>
      <c r="L19" s="1293"/>
    </row>
    <row r="20" spans="2:12" s="1285" customFormat="1" ht="15" x14ac:dyDescent="0.2">
      <c r="B20" s="1295"/>
      <c r="C20" s="15"/>
      <c r="D20" s="1296"/>
      <c r="E20" s="1296"/>
      <c r="F20" s="1296"/>
      <c r="G20" s="1296"/>
      <c r="H20" s="1296"/>
      <c r="I20" s="1296"/>
      <c r="J20" s="1296"/>
      <c r="K20" s="1296"/>
      <c r="L20" s="1293"/>
    </row>
    <row r="21" spans="2:12" s="1285" customFormat="1" x14ac:dyDescent="0.2">
      <c r="B21" s="1295"/>
      <c r="C21" s="1296"/>
      <c r="D21" s="1296"/>
      <c r="E21" s="1296"/>
      <c r="F21" s="1296"/>
      <c r="G21" s="1296"/>
      <c r="H21" s="1296"/>
      <c r="I21" s="1296"/>
      <c r="J21" s="1296"/>
      <c r="K21" s="1296"/>
      <c r="L21" s="1293"/>
    </row>
    <row r="22" spans="2:12" s="1285" customFormat="1" x14ac:dyDescent="0.2">
      <c r="B22" s="1295"/>
      <c r="C22" s="1296"/>
      <c r="D22" s="1296"/>
      <c r="E22" s="1296"/>
      <c r="F22" s="1296"/>
      <c r="G22" s="1296"/>
      <c r="H22" s="1296"/>
      <c r="I22" s="1296"/>
      <c r="J22" s="1296"/>
      <c r="K22" s="1296"/>
      <c r="L22" s="1293"/>
    </row>
    <row r="23" spans="2:12" s="1285" customFormat="1" x14ac:dyDescent="0.2">
      <c r="B23" s="1295"/>
      <c r="C23" s="1296"/>
      <c r="D23" s="1296"/>
      <c r="E23" s="1296"/>
      <c r="F23" s="1296"/>
      <c r="G23" s="1296"/>
      <c r="H23" s="1296"/>
      <c r="I23" s="1296"/>
      <c r="J23" s="1296"/>
      <c r="K23" s="1296"/>
      <c r="L23" s="1293"/>
    </row>
    <row r="24" spans="2:12" s="1285" customFormat="1" hidden="1" x14ac:dyDescent="0.2">
      <c r="B24" s="1295"/>
      <c r="C24" s="1296"/>
      <c r="D24" s="1296"/>
      <c r="E24" s="1296"/>
      <c r="F24" s="1296"/>
      <c r="G24" s="1296"/>
      <c r="H24" s="1296"/>
      <c r="I24" s="1296"/>
      <c r="J24" s="1296"/>
      <c r="K24" s="1296"/>
      <c r="L24" s="1293"/>
    </row>
    <row r="25" spans="2:12" s="1285" customFormat="1" hidden="1" x14ac:dyDescent="0.2">
      <c r="B25" s="1295"/>
      <c r="C25" s="1296"/>
      <c r="D25" s="1296"/>
      <c r="E25" s="1296"/>
      <c r="F25" s="1296"/>
      <c r="G25" s="1296"/>
      <c r="H25" s="1296"/>
      <c r="I25" s="1296"/>
      <c r="J25" s="1296"/>
      <c r="K25" s="1296"/>
      <c r="L25" s="1293"/>
    </row>
    <row r="26" spans="2:12" s="1285" customFormat="1" hidden="1" x14ac:dyDescent="0.2">
      <c r="B26" s="1295"/>
      <c r="C26" s="1296"/>
      <c r="D26" s="1296"/>
      <c r="E26" s="1296"/>
      <c r="F26" s="1296"/>
      <c r="G26" s="1296"/>
      <c r="H26" s="1296"/>
      <c r="I26" s="1296"/>
      <c r="J26" s="1296"/>
      <c r="K26" s="1296"/>
      <c r="L26" s="1293"/>
    </row>
    <row r="27" spans="2:12" s="1285" customFormat="1" hidden="1" x14ac:dyDescent="0.2">
      <c r="B27" s="1295"/>
      <c r="C27" s="1296"/>
      <c r="D27" s="1296"/>
      <c r="E27" s="1296"/>
      <c r="F27" s="1296"/>
      <c r="G27" s="1296"/>
      <c r="H27" s="1296"/>
      <c r="I27" s="1296"/>
      <c r="J27" s="1296"/>
      <c r="K27" s="1296"/>
      <c r="L27" s="1293"/>
    </row>
    <row r="28" spans="2:12" s="1285" customFormat="1" hidden="1" x14ac:dyDescent="0.2">
      <c r="B28" s="1295"/>
      <c r="C28" s="1296"/>
      <c r="D28" s="1296"/>
      <c r="E28" s="1296"/>
      <c r="F28" s="1296"/>
      <c r="G28" s="1296"/>
      <c r="H28" s="1296"/>
      <c r="I28" s="1296"/>
      <c r="J28" s="1296"/>
      <c r="K28" s="1296"/>
      <c r="L28" s="1293"/>
    </row>
    <row r="29" spans="2:12" s="1285" customFormat="1" hidden="1" x14ac:dyDescent="0.2">
      <c r="B29" s="1295"/>
      <c r="C29" s="1296"/>
      <c r="D29" s="1296"/>
      <c r="E29" s="1296"/>
      <c r="F29" s="1296"/>
      <c r="G29" s="1296"/>
      <c r="H29" s="1296"/>
      <c r="I29" s="1296"/>
      <c r="J29" s="1296"/>
      <c r="K29" s="1296"/>
      <c r="L29" s="1293"/>
    </row>
    <row r="30" spans="2:12" s="1285" customFormat="1" ht="12" thickBot="1" x14ac:dyDescent="0.25">
      <c r="B30" s="1297"/>
      <c r="C30" s="1298"/>
      <c r="D30" s="1298"/>
      <c r="E30" s="1298"/>
      <c r="F30" s="1298"/>
      <c r="G30" s="1298"/>
      <c r="H30" s="1298"/>
      <c r="I30" s="1298"/>
      <c r="J30" s="1298"/>
      <c r="K30" s="1298"/>
      <c r="L30" s="1299"/>
    </row>
    <row r="31" spans="2:12" s="1285" customFormat="1" x14ac:dyDescent="0.2"/>
    <row r="32" spans="2:12" s="1285" customFormat="1" x14ac:dyDescent="0.2"/>
    <row r="33" spans="2:51" s="1285" customFormat="1" ht="13" x14ac:dyDescent="0.2">
      <c r="B33" s="1300"/>
    </row>
    <row r="34" spans="2:51" s="1285" customFormat="1" x14ac:dyDescent="0.2"/>
    <row r="35" spans="2:51" s="1285" customFormat="1" x14ac:dyDescent="0.2"/>
    <row r="36" spans="2:51" s="1285" customFormat="1" ht="5.25" customHeight="1" thickBot="1" x14ac:dyDescent="0.25"/>
    <row r="37" spans="2:51" ht="18.75" customHeight="1" thickBot="1" x14ac:dyDescent="0.25">
      <c r="B37" s="121" t="s">
        <v>490</v>
      </c>
      <c r="C37" s="1301"/>
      <c r="D37" s="3031" t="s">
        <v>129</v>
      </c>
      <c r="E37" s="3032"/>
      <c r="F37" s="3032"/>
      <c r="G37" s="3032"/>
      <c r="H37" s="3032"/>
      <c r="I37" s="3032"/>
      <c r="J37" s="3033"/>
      <c r="K37" s="1302"/>
      <c r="L37" s="1285"/>
      <c r="M37" s="1285"/>
      <c r="N37" s="1285"/>
      <c r="O37" s="1285"/>
      <c r="P37" s="1285"/>
      <c r="Q37" s="1285"/>
      <c r="R37" s="1285"/>
      <c r="S37" s="1285"/>
      <c r="T37" s="1285"/>
      <c r="U37" s="1285"/>
      <c r="V37" s="1285"/>
      <c r="W37" s="1285"/>
      <c r="X37" s="1285"/>
      <c r="Y37" s="1285"/>
      <c r="Z37" s="1285"/>
      <c r="AA37" s="1285"/>
      <c r="AB37" s="1285"/>
      <c r="AC37" s="1285"/>
      <c r="AD37" s="1285"/>
      <c r="AE37" s="1285"/>
      <c r="AF37" s="1285"/>
      <c r="AG37" s="1285"/>
      <c r="AH37" s="1285"/>
      <c r="AI37" s="1285"/>
      <c r="AJ37" s="1285"/>
      <c r="AK37" s="1285"/>
      <c r="AL37" s="1285"/>
      <c r="AM37" s="1285"/>
      <c r="AN37" s="3026"/>
      <c r="AO37" s="3026"/>
      <c r="AP37" s="3026"/>
      <c r="AQ37" s="3026"/>
      <c r="AR37" s="1287"/>
      <c r="AS37" s="1287"/>
      <c r="AT37" s="1287"/>
      <c r="AU37" s="1287"/>
      <c r="AV37" s="1287"/>
      <c r="AW37" s="1287"/>
      <c r="AX37" s="1287"/>
      <c r="AY37" s="1287"/>
    </row>
    <row r="38" spans="2:51" ht="15" customHeight="1" x14ac:dyDescent="0.2">
      <c r="B38" s="1303" t="s">
        <v>130</v>
      </c>
      <c r="C38" s="90" t="s">
        <v>131</v>
      </c>
      <c r="D38" s="1304" t="s">
        <v>5733</v>
      </c>
      <c r="E38" s="1305" t="s">
        <v>5449</v>
      </c>
      <c r="F38" s="1306" t="s">
        <v>5264</v>
      </c>
      <c r="G38" s="1306" t="s">
        <v>5263</v>
      </c>
      <c r="H38" s="1307" t="s">
        <v>4926</v>
      </c>
      <c r="I38" s="1307" t="s">
        <v>4631</v>
      </c>
      <c r="J38" s="1308" t="s">
        <v>4362</v>
      </c>
      <c r="K38" s="1309"/>
      <c r="L38" s="1285"/>
      <c r="M38" s="1285"/>
      <c r="N38" s="1285"/>
      <c r="O38" s="1285"/>
      <c r="P38" s="1285"/>
      <c r="Q38" s="1285"/>
      <c r="R38" s="1285"/>
      <c r="S38" s="1285"/>
      <c r="T38" s="1285"/>
      <c r="U38" s="1285"/>
      <c r="V38" s="1285"/>
      <c r="W38" s="1285"/>
      <c r="X38" s="1285"/>
      <c r="Y38" s="1285"/>
      <c r="Z38" s="1285"/>
      <c r="AA38" s="1285"/>
      <c r="AB38" s="1285"/>
      <c r="AC38" s="1285"/>
      <c r="AD38" s="1285"/>
      <c r="AE38" s="1285"/>
      <c r="AF38" s="1285"/>
      <c r="AG38" s="1285"/>
      <c r="AH38" s="1285"/>
      <c r="AI38" s="1285"/>
      <c r="AJ38" s="1285"/>
      <c r="AK38" s="1285"/>
      <c r="AL38" s="1285"/>
      <c r="AM38" s="1285"/>
      <c r="AN38" s="1287"/>
      <c r="AO38" s="1287"/>
      <c r="AP38" s="1287"/>
      <c r="AQ38" s="1287"/>
      <c r="AR38" s="1287"/>
      <c r="AS38" s="1287"/>
      <c r="AT38" s="1287"/>
      <c r="AU38" s="1287"/>
      <c r="AV38" s="1287"/>
      <c r="AW38" s="1287"/>
      <c r="AX38" s="1287"/>
      <c r="AY38" s="1287"/>
    </row>
    <row r="39" spans="2:51" ht="9.75" customHeight="1" x14ac:dyDescent="0.2">
      <c r="B39" s="1310" t="s">
        <v>132</v>
      </c>
      <c r="C39" s="91"/>
      <c r="D39" s="1311"/>
      <c r="E39" s="1312"/>
      <c r="F39" s="1312"/>
      <c r="G39" s="1312"/>
      <c r="H39" s="1313"/>
      <c r="I39" s="1313"/>
      <c r="J39" s="1314"/>
      <c r="K39" s="1309"/>
      <c r="L39" s="1285"/>
      <c r="M39" s="1285"/>
      <c r="N39" s="1285"/>
      <c r="O39" s="1285"/>
      <c r="P39" s="1285"/>
      <c r="Q39" s="1285"/>
      <c r="R39" s="1285"/>
      <c r="S39" s="1285"/>
      <c r="T39" s="1285"/>
      <c r="U39" s="1285"/>
      <c r="V39" s="1285"/>
      <c r="W39" s="1285"/>
      <c r="X39" s="1285"/>
      <c r="Y39" s="1285"/>
      <c r="Z39" s="1285"/>
      <c r="AA39" s="1285"/>
      <c r="AB39" s="1285"/>
      <c r="AC39" s="1285"/>
      <c r="AD39" s="1285"/>
      <c r="AE39" s="1285"/>
      <c r="AF39" s="1285"/>
      <c r="AG39" s="1285"/>
      <c r="AH39" s="1285"/>
      <c r="AI39" s="1285"/>
      <c r="AJ39" s="1285"/>
      <c r="AK39" s="1285"/>
      <c r="AL39" s="1285"/>
      <c r="AM39" s="1285"/>
      <c r="AN39" s="1287"/>
      <c r="AO39" s="1287"/>
      <c r="AP39" s="1287"/>
      <c r="AQ39" s="1287"/>
      <c r="AR39" s="1287"/>
      <c r="AS39" s="1287"/>
      <c r="AT39" s="1287"/>
      <c r="AU39" s="1287"/>
      <c r="AV39" s="1287"/>
      <c r="AW39" s="1287"/>
      <c r="AX39" s="1287"/>
      <c r="AY39" s="1287"/>
    </row>
    <row r="40" spans="2:51" ht="13" x14ac:dyDescent="0.2">
      <c r="B40" s="1315" t="s">
        <v>585</v>
      </c>
      <c r="C40" s="91" t="s">
        <v>134</v>
      </c>
      <c r="D40" s="1316">
        <v>152942</v>
      </c>
      <c r="E40" s="1317">
        <v>167282</v>
      </c>
      <c r="F40" s="1317">
        <v>172436</v>
      </c>
      <c r="G40" s="1317">
        <v>170356.0587409189</v>
      </c>
      <c r="H40" s="1318">
        <v>180126.19231320513</v>
      </c>
      <c r="I40" s="1318">
        <v>192188</v>
      </c>
      <c r="J40" s="1319">
        <v>191547</v>
      </c>
      <c r="K40" s="1309"/>
      <c r="L40" s="1285"/>
      <c r="M40" s="1285"/>
      <c r="N40" s="1285"/>
      <c r="O40" s="1285"/>
      <c r="P40" s="1285"/>
      <c r="Q40" s="1285"/>
      <c r="R40" s="1285"/>
      <c r="S40" s="1285"/>
      <c r="T40" s="1285"/>
      <c r="U40" s="1285"/>
      <c r="V40" s="1285"/>
      <c r="W40" s="1285"/>
      <c r="X40" s="1285"/>
      <c r="Y40" s="1285"/>
      <c r="Z40" s="1285"/>
      <c r="AA40" s="1285"/>
      <c r="AB40" s="1285"/>
      <c r="AC40" s="1285"/>
      <c r="AD40" s="1285"/>
      <c r="AE40" s="1285"/>
      <c r="AF40" s="1285"/>
      <c r="AG40" s="1285"/>
      <c r="AH40" s="1285"/>
      <c r="AI40" s="1285"/>
      <c r="AJ40" s="1285"/>
      <c r="AK40" s="1285"/>
      <c r="AL40" s="1285"/>
      <c r="AM40" s="1285"/>
      <c r="AN40" s="1287"/>
      <c r="AO40" s="1287"/>
      <c r="AP40" s="1287"/>
      <c r="AQ40" s="1287"/>
      <c r="AR40" s="1287"/>
      <c r="AS40" s="1287"/>
      <c r="AT40" s="1287"/>
      <c r="AU40" s="1287"/>
      <c r="AV40" s="1287"/>
      <c r="AW40" s="1287"/>
      <c r="AX40" s="1287"/>
      <c r="AY40" s="1287"/>
    </row>
    <row r="41" spans="2:51" ht="12" x14ac:dyDescent="0.2">
      <c r="B41" s="1315" t="s">
        <v>135</v>
      </c>
      <c r="C41" s="91" t="s">
        <v>134</v>
      </c>
      <c r="D41" s="1316">
        <v>107510</v>
      </c>
      <c r="E41" s="1317">
        <v>122450</v>
      </c>
      <c r="F41" s="1317">
        <v>129147</v>
      </c>
      <c r="G41" s="1317">
        <v>129718.05126499999</v>
      </c>
      <c r="H41" s="1318">
        <v>138129.62470500005</v>
      </c>
      <c r="I41" s="1318">
        <v>147353</v>
      </c>
      <c r="J41" s="1319">
        <v>150526</v>
      </c>
      <c r="K41" s="1309"/>
      <c r="L41" s="1285" t="s">
        <v>1084</v>
      </c>
      <c r="M41" s="1285"/>
      <c r="N41" s="1320"/>
      <c r="O41" s="1285"/>
      <c r="P41" s="1285"/>
      <c r="Q41" s="1285"/>
      <c r="R41" s="1285"/>
      <c r="S41" s="1285"/>
      <c r="T41" s="1285"/>
      <c r="U41" s="1285"/>
      <c r="V41" s="1285"/>
      <c r="W41" s="1285"/>
      <c r="X41" s="1285"/>
      <c r="Y41" s="1285"/>
      <c r="Z41" s="1285"/>
      <c r="AA41" s="1285"/>
      <c r="AB41" s="1285"/>
      <c r="AC41" s="1285"/>
      <c r="AD41" s="1285"/>
      <c r="AE41" s="1285"/>
      <c r="AF41" s="1285"/>
      <c r="AG41" s="1285"/>
      <c r="AH41" s="1285"/>
      <c r="AI41" s="1285"/>
      <c r="AJ41" s="1285"/>
      <c r="AK41" s="1285"/>
      <c r="AL41" s="1285"/>
      <c r="AM41" s="1285"/>
      <c r="AN41" s="1287"/>
      <c r="AO41" s="1287"/>
      <c r="AP41" s="1287"/>
      <c r="AQ41" s="1287"/>
      <c r="AR41" s="1287"/>
      <c r="AS41" s="1287"/>
      <c r="AT41" s="1287"/>
      <c r="AU41" s="1287"/>
      <c r="AV41" s="1287"/>
      <c r="AW41" s="1287"/>
      <c r="AX41" s="1287"/>
      <c r="AY41" s="1287"/>
    </row>
    <row r="42" spans="2:51" ht="12" x14ac:dyDescent="0.2">
      <c r="B42" s="1315" t="s">
        <v>136</v>
      </c>
      <c r="C42" s="91" t="s">
        <v>137</v>
      </c>
      <c r="D42" s="1316">
        <v>29005</v>
      </c>
      <c r="E42" s="1317">
        <v>28231</v>
      </c>
      <c r="F42" s="1317">
        <v>27787</v>
      </c>
      <c r="G42" s="1317">
        <v>25769.647827918991</v>
      </c>
      <c r="H42" s="1318">
        <v>27050.018041204981</v>
      </c>
      <c r="I42" s="1318">
        <v>29816</v>
      </c>
      <c r="J42" s="1319">
        <v>26793</v>
      </c>
      <c r="K42" s="1309"/>
      <c r="L42" s="1285"/>
      <c r="M42" s="1285"/>
      <c r="N42" s="1285"/>
      <c r="O42" s="1285"/>
      <c r="P42" s="1285"/>
      <c r="Q42" s="1285"/>
      <c r="R42" s="1285"/>
      <c r="S42" s="1285"/>
      <c r="T42" s="1285"/>
      <c r="U42" s="1285"/>
      <c r="V42" s="1285"/>
      <c r="W42" s="1285"/>
      <c r="X42" s="1285"/>
      <c r="Y42" s="1285"/>
      <c r="Z42" s="1285"/>
      <c r="AA42" s="1285"/>
      <c r="AB42" s="1285"/>
      <c r="AC42" s="1285"/>
      <c r="AD42" s="1285"/>
      <c r="AE42" s="1285"/>
      <c r="AF42" s="1285"/>
      <c r="AG42" s="1285"/>
      <c r="AH42" s="1285"/>
      <c r="AI42" s="1285"/>
      <c r="AJ42" s="1285"/>
      <c r="AK42" s="1285"/>
      <c r="AL42" s="1285"/>
      <c r="AM42" s="1285"/>
      <c r="AN42" s="1287"/>
      <c r="AO42" s="1287"/>
      <c r="AP42" s="1287"/>
      <c r="AQ42" s="1287"/>
      <c r="AR42" s="1287"/>
      <c r="AS42" s="1287"/>
      <c r="AT42" s="1287"/>
      <c r="AU42" s="1287"/>
      <c r="AV42" s="1287"/>
      <c r="AW42" s="1287"/>
      <c r="AX42" s="1287"/>
      <c r="AY42" s="1287"/>
    </row>
    <row r="43" spans="2:51" ht="12" x14ac:dyDescent="0.2">
      <c r="B43" s="1315" t="s">
        <v>138</v>
      </c>
      <c r="C43" s="91" t="s">
        <v>134</v>
      </c>
      <c r="D43" s="1316">
        <f>6153+9642</f>
        <v>15795</v>
      </c>
      <c r="E43" s="1317">
        <v>15736</v>
      </c>
      <c r="F43" s="1317">
        <v>15677</v>
      </c>
      <c r="G43" s="1317">
        <v>15442.401295000007</v>
      </c>
      <c r="H43" s="1318">
        <v>15760.158048999998</v>
      </c>
      <c r="I43" s="1318">
        <v>15608</v>
      </c>
      <c r="J43" s="1319">
        <v>15013</v>
      </c>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1285"/>
      <c r="AI43" s="1285"/>
      <c r="AJ43" s="1285"/>
      <c r="AK43" s="1285"/>
      <c r="AL43" s="1285"/>
      <c r="AM43" s="1285"/>
      <c r="AN43" s="1287"/>
      <c r="AO43" s="1287"/>
      <c r="AP43" s="1287"/>
      <c r="AQ43" s="1287"/>
      <c r="AR43" s="1287"/>
      <c r="AS43" s="1287"/>
      <c r="AT43" s="1287"/>
      <c r="AU43" s="1287"/>
      <c r="AV43" s="1287"/>
      <c r="AW43" s="1287"/>
      <c r="AX43" s="1287"/>
      <c r="AY43" s="1287"/>
    </row>
    <row r="44" spans="2:51" ht="13" x14ac:dyDescent="0.2">
      <c r="B44" s="1315" t="s">
        <v>586</v>
      </c>
      <c r="C44" s="91" t="s">
        <v>134</v>
      </c>
      <c r="D44" s="1316">
        <v>16950</v>
      </c>
      <c r="E44" s="1317">
        <v>16613</v>
      </c>
      <c r="F44" s="1317">
        <v>15982</v>
      </c>
      <c r="G44" s="1317">
        <v>16017.21091</v>
      </c>
      <c r="H44" s="1318">
        <v>15292.243836</v>
      </c>
      <c r="I44" s="1318">
        <v>14962</v>
      </c>
      <c r="J44" s="1319">
        <v>14557</v>
      </c>
      <c r="K44" s="1285"/>
      <c r="L44" s="1285"/>
      <c r="M44" s="1285"/>
      <c r="N44" s="1285"/>
      <c r="O44" s="1285"/>
      <c r="P44" s="1285"/>
      <c r="Q44" s="1285"/>
      <c r="R44" s="1285"/>
      <c r="S44" s="1285"/>
      <c r="T44" s="1285"/>
      <c r="U44" s="1285"/>
      <c r="V44" s="1285"/>
      <c r="W44" s="1285"/>
      <c r="X44" s="1285"/>
      <c r="Y44" s="1285"/>
      <c r="Z44" s="1285"/>
      <c r="AA44" s="1285"/>
      <c r="AB44" s="1285"/>
      <c r="AC44" s="1285"/>
      <c r="AD44" s="1285"/>
      <c r="AE44" s="1285"/>
      <c r="AF44" s="1285"/>
      <c r="AG44" s="1285"/>
      <c r="AH44" s="1285"/>
      <c r="AI44" s="1285"/>
      <c r="AJ44" s="1285"/>
      <c r="AK44" s="1285"/>
      <c r="AL44" s="1285"/>
      <c r="AM44" s="1285"/>
      <c r="AN44" s="1287"/>
      <c r="AO44" s="1287"/>
      <c r="AP44" s="1287"/>
      <c r="AQ44" s="1287"/>
      <c r="AR44" s="1287"/>
      <c r="AS44" s="1287"/>
      <c r="AT44" s="1287"/>
      <c r="AU44" s="1287"/>
      <c r="AV44" s="1287"/>
      <c r="AW44" s="1287"/>
      <c r="AX44" s="1287"/>
      <c r="AY44" s="1287"/>
    </row>
    <row r="45" spans="2:51" ht="13" x14ac:dyDescent="0.2">
      <c r="B45" s="1315" t="s">
        <v>587</v>
      </c>
      <c r="C45" s="91" t="s">
        <v>134</v>
      </c>
      <c r="D45" s="1316">
        <v>1014</v>
      </c>
      <c r="E45" s="1317">
        <v>972</v>
      </c>
      <c r="F45" s="1317">
        <v>1019</v>
      </c>
      <c r="G45" s="1317">
        <v>939.1687750000001</v>
      </c>
      <c r="H45" s="1318">
        <v>960.56929500000024</v>
      </c>
      <c r="I45" s="1318">
        <v>728</v>
      </c>
      <c r="J45" s="1319">
        <v>771</v>
      </c>
      <c r="K45" s="1285"/>
      <c r="L45" s="1285"/>
      <c r="M45" s="1285"/>
      <c r="N45" s="1285"/>
      <c r="O45" s="1285"/>
      <c r="P45" s="1285"/>
      <c r="Q45" s="1285"/>
      <c r="R45" s="1285"/>
      <c r="S45" s="1285"/>
      <c r="T45" s="1285"/>
      <c r="U45" s="1285"/>
      <c r="V45" s="1285"/>
      <c r="W45" s="1285"/>
      <c r="X45" s="1285"/>
      <c r="Y45" s="1285"/>
      <c r="Z45" s="1285"/>
      <c r="AA45" s="1285"/>
      <c r="AB45" s="1285"/>
      <c r="AC45" s="1285"/>
      <c r="AD45" s="1285"/>
      <c r="AE45" s="1285"/>
      <c r="AF45" s="1285"/>
      <c r="AG45" s="1285"/>
      <c r="AH45" s="1285"/>
      <c r="AI45" s="1285"/>
      <c r="AJ45" s="1285"/>
      <c r="AK45" s="1285"/>
      <c r="AL45" s="1285"/>
      <c r="AM45" s="1285"/>
      <c r="AN45" s="1287"/>
      <c r="AO45" s="1287"/>
      <c r="AP45" s="1287"/>
      <c r="AQ45" s="1287"/>
      <c r="AR45" s="1287"/>
      <c r="AS45" s="1287"/>
      <c r="AT45" s="1287"/>
      <c r="AU45" s="1287"/>
      <c r="AV45" s="1287"/>
      <c r="AW45" s="1287"/>
      <c r="AX45" s="1287"/>
      <c r="AY45" s="1287"/>
    </row>
    <row r="46" spans="2:51" ht="12" x14ac:dyDescent="0.2">
      <c r="B46" s="1315" t="s">
        <v>141</v>
      </c>
      <c r="C46" s="91" t="s">
        <v>137</v>
      </c>
      <c r="D46" s="1316">
        <v>123</v>
      </c>
      <c r="E46" s="1317">
        <v>145</v>
      </c>
      <c r="F46" s="1317">
        <v>154</v>
      </c>
      <c r="G46" s="1317">
        <v>157.58472915121405</v>
      </c>
      <c r="H46" s="1322">
        <v>172.02435272712242</v>
      </c>
      <c r="I46" s="1322">
        <v>188</v>
      </c>
      <c r="J46" s="1314">
        <v>196</v>
      </c>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7"/>
      <c r="AO46" s="1287"/>
      <c r="AP46" s="1287"/>
      <c r="AQ46" s="1287"/>
      <c r="AR46" s="1287"/>
      <c r="AS46" s="1287"/>
      <c r="AT46" s="1287"/>
      <c r="AU46" s="1287"/>
      <c r="AV46" s="1287"/>
      <c r="AW46" s="1287"/>
      <c r="AX46" s="1287"/>
      <c r="AY46" s="1287"/>
    </row>
    <row r="47" spans="2:51" ht="12" x14ac:dyDescent="0.2">
      <c r="B47" s="1315" t="s">
        <v>347</v>
      </c>
      <c r="C47" s="91" t="s">
        <v>137</v>
      </c>
      <c r="D47" s="1323"/>
      <c r="E47" s="1324"/>
      <c r="F47" s="1324"/>
      <c r="G47" s="1324"/>
      <c r="H47" s="1321"/>
      <c r="I47" s="1325">
        <v>0.32400000000000001</v>
      </c>
      <c r="J47" s="1314">
        <v>0.33489999999999998</v>
      </c>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7"/>
      <c r="AO47" s="1287"/>
      <c r="AP47" s="1287"/>
      <c r="AQ47" s="1287"/>
      <c r="AR47" s="1287"/>
      <c r="AS47" s="1287"/>
      <c r="AT47" s="1287"/>
      <c r="AU47" s="1287"/>
      <c r="AV47" s="1287"/>
      <c r="AW47" s="1287"/>
      <c r="AX47" s="1287"/>
      <c r="AY47" s="1287"/>
    </row>
    <row r="48" spans="2:51" ht="12" x14ac:dyDescent="0.2">
      <c r="B48" s="1315" t="s">
        <v>146</v>
      </c>
      <c r="C48" s="91" t="s">
        <v>144</v>
      </c>
      <c r="D48" s="1326"/>
      <c r="E48" s="1327"/>
      <c r="F48" s="1327">
        <v>27.9</v>
      </c>
      <c r="G48" s="1327">
        <v>27.5</v>
      </c>
      <c r="H48" s="1321">
        <v>28.4</v>
      </c>
      <c r="I48" s="1321">
        <v>30</v>
      </c>
      <c r="J48" s="1314">
        <v>29.1</v>
      </c>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7"/>
      <c r="AO48" s="1287"/>
      <c r="AP48" s="1287"/>
      <c r="AQ48" s="1287"/>
      <c r="AR48" s="1287"/>
      <c r="AS48" s="1287"/>
      <c r="AT48" s="1287"/>
      <c r="AU48" s="1287"/>
      <c r="AV48" s="1287"/>
      <c r="AW48" s="1287"/>
      <c r="AX48" s="1287"/>
      <c r="AY48" s="1287"/>
    </row>
    <row r="49" spans="2:51" ht="12" x14ac:dyDescent="0.2">
      <c r="B49" s="1315" t="s">
        <v>483</v>
      </c>
      <c r="C49" s="91" t="s">
        <v>144</v>
      </c>
      <c r="D49" s="1328"/>
      <c r="E49" s="1329"/>
      <c r="F49" s="1329">
        <v>5.5E-2</v>
      </c>
      <c r="G49" s="1329">
        <v>5.5E-2</v>
      </c>
      <c r="H49" s="1330">
        <v>5.1999999999999998E-2</v>
      </c>
      <c r="I49" s="1330">
        <v>4.9000000000000002E-2</v>
      </c>
      <c r="J49" s="1331">
        <v>0.05</v>
      </c>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7"/>
      <c r="AO49" s="1287"/>
      <c r="AP49" s="1287"/>
      <c r="AQ49" s="1287"/>
      <c r="AR49" s="1287"/>
      <c r="AS49" s="1287"/>
      <c r="AT49" s="1287"/>
      <c r="AU49" s="1287"/>
      <c r="AV49" s="1287"/>
      <c r="AW49" s="1287"/>
      <c r="AX49" s="1287"/>
      <c r="AY49" s="1287"/>
    </row>
    <row r="50" spans="2:51" ht="12" x14ac:dyDescent="0.2">
      <c r="B50" s="1315" t="s">
        <v>2612</v>
      </c>
      <c r="C50" s="91" t="s">
        <v>134</v>
      </c>
      <c r="D50" s="1316">
        <v>57658</v>
      </c>
      <c r="E50" s="1317">
        <v>24938</v>
      </c>
      <c r="F50" s="1317">
        <v>25230</v>
      </c>
      <c r="G50" s="1317">
        <v>66986.133166378888</v>
      </c>
      <c r="H50" s="1318">
        <v>72517.709176895136</v>
      </c>
      <c r="I50" s="1318">
        <v>82206</v>
      </c>
      <c r="J50" s="1319">
        <v>81958</v>
      </c>
      <c r="K50" s="1285"/>
      <c r="L50" s="1285"/>
      <c r="M50" s="1285"/>
      <c r="N50" s="1285"/>
      <c r="O50" s="1285"/>
      <c r="P50" s="1285"/>
      <c r="Q50" s="1285"/>
      <c r="R50" s="1285"/>
      <c r="S50" s="1285"/>
      <c r="T50" s="1285"/>
      <c r="U50" s="1285"/>
      <c r="V50" s="1285"/>
      <c r="W50" s="1285"/>
      <c r="X50" s="1285"/>
      <c r="Y50" s="1285"/>
      <c r="Z50" s="1285"/>
      <c r="AA50" s="1285"/>
      <c r="AB50" s="1285"/>
      <c r="AC50" s="1285"/>
      <c r="AD50" s="1285"/>
      <c r="AE50" s="1285"/>
      <c r="AF50" s="1285"/>
      <c r="AG50" s="1285"/>
      <c r="AH50" s="1285"/>
      <c r="AI50" s="1285"/>
      <c r="AJ50" s="1285"/>
      <c r="AK50" s="1285"/>
      <c r="AL50" s="1285"/>
      <c r="AM50" s="1285"/>
      <c r="AN50" s="1287"/>
      <c r="AO50" s="1287"/>
      <c r="AP50" s="1287"/>
      <c r="AQ50" s="1287"/>
      <c r="AR50" s="1287"/>
      <c r="AS50" s="1287"/>
      <c r="AT50" s="1287"/>
      <c r="AU50" s="1287"/>
      <c r="AV50" s="1287"/>
      <c r="AW50" s="1287"/>
      <c r="AX50" s="1287"/>
      <c r="AY50" s="1287"/>
    </row>
    <row r="51" spans="2:51" ht="12" customHeight="1" x14ac:dyDescent="0.2">
      <c r="B51" s="1332" t="s">
        <v>596</v>
      </c>
      <c r="C51" s="1333"/>
      <c r="D51" s="1334"/>
      <c r="E51" s="1335"/>
      <c r="F51" s="1335"/>
      <c r="G51" s="1335"/>
      <c r="H51" s="1336"/>
      <c r="I51" s="1336"/>
      <c r="J51" s="1337"/>
      <c r="K51" s="1285"/>
      <c r="L51" s="1285"/>
      <c r="M51" s="1285"/>
      <c r="N51" s="1285"/>
      <c r="O51" s="1285"/>
      <c r="P51" s="1285"/>
      <c r="Q51" s="1285"/>
      <c r="R51" s="1285"/>
      <c r="S51" s="1285"/>
      <c r="T51" s="1285"/>
      <c r="U51" s="1285"/>
      <c r="V51" s="1285"/>
      <c r="W51" s="1285"/>
      <c r="X51" s="1285"/>
      <c r="Y51" s="1285"/>
      <c r="Z51" s="1285"/>
      <c r="AA51" s="1285"/>
      <c r="AB51" s="1285"/>
      <c r="AC51" s="1285"/>
      <c r="AD51" s="1285"/>
      <c r="AE51" s="1285"/>
      <c r="AF51" s="1285"/>
      <c r="AG51" s="1285"/>
      <c r="AH51" s="1285"/>
      <c r="AI51" s="1285"/>
      <c r="AJ51" s="1285"/>
      <c r="AK51" s="1285"/>
      <c r="AL51" s="1285"/>
      <c r="AM51" s="1285"/>
      <c r="AN51" s="1287"/>
      <c r="AO51" s="1287"/>
      <c r="AP51" s="1287"/>
      <c r="AQ51" s="1287"/>
      <c r="AR51" s="1287"/>
      <c r="AS51" s="1287"/>
      <c r="AT51" s="1287"/>
      <c r="AU51" s="1287"/>
      <c r="AV51" s="1287"/>
      <c r="AW51" s="1287"/>
      <c r="AX51" s="1287"/>
      <c r="AY51" s="1287"/>
    </row>
    <row r="52" spans="2:51" ht="12" x14ac:dyDescent="0.2">
      <c r="B52" s="1315" t="s">
        <v>147</v>
      </c>
      <c r="C52" s="91" t="s">
        <v>134</v>
      </c>
      <c r="D52" s="1316">
        <v>49357</v>
      </c>
      <c r="E52" s="1317">
        <v>61053</v>
      </c>
      <c r="F52" s="1317">
        <v>50729</v>
      </c>
      <c r="G52" s="1317">
        <v>20542.802611305</v>
      </c>
      <c r="H52" s="1318">
        <v>44091.432341489992</v>
      </c>
      <c r="I52" s="1318">
        <v>37055</v>
      </c>
      <c r="J52" s="1319">
        <v>31941</v>
      </c>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1285"/>
      <c r="AI52" s="1285"/>
      <c r="AJ52" s="1285"/>
      <c r="AK52" s="1285"/>
      <c r="AL52" s="1285"/>
      <c r="AM52" s="1285"/>
      <c r="AN52" s="1287"/>
      <c r="AO52" s="1287"/>
      <c r="AP52" s="1287"/>
      <c r="AQ52" s="1287"/>
      <c r="AR52" s="1287"/>
      <c r="AS52" s="1287"/>
      <c r="AT52" s="1287"/>
      <c r="AU52" s="1287"/>
      <c r="AV52" s="1287"/>
      <c r="AW52" s="1287"/>
      <c r="AX52" s="1287"/>
      <c r="AY52" s="1287"/>
    </row>
    <row r="53" spans="2:51" ht="12" x14ac:dyDescent="0.2">
      <c r="B53" s="1315" t="s">
        <v>148</v>
      </c>
      <c r="C53" s="91" t="s">
        <v>134</v>
      </c>
      <c r="D53" s="1316">
        <f>3209+2360</f>
        <v>5569</v>
      </c>
      <c r="E53" s="1317">
        <v>4790</v>
      </c>
      <c r="F53" s="1317">
        <v>4726</v>
      </c>
      <c r="G53" s="1317">
        <v>3407.5612603299987</v>
      </c>
      <c r="H53" s="1318">
        <v>4508.7516601820062</v>
      </c>
      <c r="I53" s="1318">
        <v>4703</v>
      </c>
      <c r="J53" s="1319">
        <v>4601</v>
      </c>
      <c r="K53" s="1309"/>
      <c r="L53" s="1285"/>
      <c r="M53" s="1285"/>
      <c r="N53" s="1285"/>
      <c r="O53" s="1285"/>
      <c r="P53" s="1285"/>
      <c r="Q53" s="1285"/>
      <c r="R53" s="1285"/>
      <c r="S53" s="1285"/>
      <c r="T53" s="1285"/>
      <c r="U53" s="1285"/>
      <c r="V53" s="1285"/>
      <c r="W53" s="1285"/>
      <c r="X53" s="1285"/>
      <c r="Y53" s="1285"/>
      <c r="Z53" s="1285"/>
      <c r="AA53" s="1285"/>
      <c r="AB53" s="1285"/>
      <c r="AC53" s="1285"/>
      <c r="AD53" s="1285"/>
      <c r="AE53" s="1285"/>
      <c r="AF53" s="1285"/>
      <c r="AG53" s="1285"/>
      <c r="AH53" s="1285"/>
      <c r="AI53" s="1285"/>
      <c r="AJ53" s="1285"/>
      <c r="AK53" s="1285"/>
      <c r="AL53" s="1285"/>
      <c r="AM53" s="1285"/>
      <c r="AN53" s="1287"/>
      <c r="AO53" s="1287"/>
      <c r="AP53" s="1287"/>
      <c r="AQ53" s="1287"/>
      <c r="AR53" s="1287"/>
      <c r="AS53" s="1287"/>
      <c r="AT53" s="1287"/>
      <c r="AU53" s="1287"/>
      <c r="AV53" s="1287"/>
      <c r="AW53" s="1287"/>
      <c r="AX53" s="1287"/>
      <c r="AY53" s="1287"/>
    </row>
    <row r="54" spans="2:51" ht="12" x14ac:dyDescent="0.2">
      <c r="B54" s="1315" t="s">
        <v>149</v>
      </c>
      <c r="C54" s="91" t="s">
        <v>134</v>
      </c>
      <c r="D54" s="1316">
        <v>823</v>
      </c>
      <c r="E54" s="1317">
        <v>1532</v>
      </c>
      <c r="F54" s="1317">
        <v>2153</v>
      </c>
      <c r="G54" s="1317">
        <v>2217.9163799469934</v>
      </c>
      <c r="H54" s="1318">
        <v>1239.3418425250075</v>
      </c>
      <c r="I54" s="1318">
        <v>1507</v>
      </c>
      <c r="J54" s="1319">
        <v>1937</v>
      </c>
      <c r="K54" s="1309"/>
      <c r="L54" s="1285"/>
      <c r="M54" s="1285"/>
      <c r="N54" s="1285"/>
      <c r="O54" s="1285"/>
      <c r="P54" s="1285"/>
      <c r="Q54" s="1285"/>
      <c r="R54" s="1285"/>
      <c r="S54" s="1285"/>
      <c r="T54" s="1285"/>
      <c r="U54" s="1285"/>
      <c r="V54" s="1285"/>
      <c r="W54" s="1285"/>
      <c r="X54" s="1285"/>
      <c r="Y54" s="1285"/>
      <c r="Z54" s="1285"/>
      <c r="AA54" s="1285"/>
      <c r="AB54" s="1285"/>
      <c r="AC54" s="1285"/>
      <c r="AD54" s="1285"/>
      <c r="AE54" s="1285"/>
      <c r="AF54" s="1285"/>
      <c r="AG54" s="1285"/>
      <c r="AH54" s="1285"/>
      <c r="AI54" s="1285"/>
      <c r="AJ54" s="1285"/>
      <c r="AK54" s="1285"/>
      <c r="AL54" s="1285"/>
      <c r="AM54" s="1285"/>
      <c r="AN54" s="1287"/>
      <c r="AO54" s="1287"/>
      <c r="AP54" s="1287"/>
      <c r="AQ54" s="1287"/>
      <c r="AR54" s="1287"/>
      <c r="AS54" s="1287"/>
      <c r="AT54" s="1287"/>
      <c r="AU54" s="1287"/>
      <c r="AV54" s="1287"/>
      <c r="AW54" s="1287"/>
      <c r="AX54" s="1287"/>
      <c r="AY54" s="1287"/>
    </row>
    <row r="55" spans="2:51" ht="12" x14ac:dyDescent="0.2">
      <c r="B55" s="1315" t="s">
        <v>139</v>
      </c>
      <c r="C55" s="91" t="s">
        <v>134</v>
      </c>
      <c r="D55" s="1316">
        <v>2380</v>
      </c>
      <c r="E55" s="1317">
        <v>2796</v>
      </c>
      <c r="F55" s="1317">
        <v>3461</v>
      </c>
      <c r="G55" s="1317">
        <v>2243.0968570799996</v>
      </c>
      <c r="H55" s="1318">
        <v>3404.9237509399991</v>
      </c>
      <c r="I55" s="1318">
        <v>2128</v>
      </c>
      <c r="J55" s="1319">
        <v>2054</v>
      </c>
      <c r="K55" s="1338"/>
      <c r="L55" s="1285"/>
      <c r="M55" s="1285"/>
      <c r="N55" s="1285"/>
      <c r="O55" s="1285"/>
      <c r="P55" s="1285"/>
      <c r="Q55" s="1285"/>
      <c r="R55" s="1285"/>
      <c r="S55" s="1285"/>
      <c r="T55" s="1285"/>
      <c r="U55" s="1285"/>
      <c r="V55" s="1285"/>
      <c r="W55" s="1285"/>
      <c r="X55" s="1285"/>
      <c r="Y55" s="1285"/>
      <c r="Z55" s="1285"/>
      <c r="AA55" s="1285"/>
      <c r="AB55" s="1285"/>
      <c r="AC55" s="1285"/>
      <c r="AD55" s="1285"/>
      <c r="AE55" s="1285"/>
      <c r="AF55" s="1285"/>
      <c r="AG55" s="1285"/>
      <c r="AH55" s="1285"/>
      <c r="AI55" s="1285"/>
      <c r="AJ55" s="1285"/>
      <c r="AK55" s="1285"/>
      <c r="AL55" s="1285"/>
      <c r="AM55" s="1285"/>
      <c r="AN55" s="1287"/>
      <c r="AO55" s="1287"/>
      <c r="AP55" s="1287"/>
      <c r="AQ55" s="1287"/>
      <c r="AR55" s="1287"/>
      <c r="AS55" s="1287"/>
      <c r="AT55" s="1287"/>
      <c r="AU55" s="1287"/>
      <c r="AV55" s="1287"/>
      <c r="AW55" s="1287"/>
      <c r="AX55" s="1287"/>
      <c r="AY55" s="1287"/>
    </row>
    <row r="56" spans="2:51" ht="12" x14ac:dyDescent="0.2">
      <c r="B56" s="1315" t="s">
        <v>150</v>
      </c>
      <c r="C56" s="91" t="s">
        <v>134</v>
      </c>
      <c r="D56" s="1316">
        <v>1472</v>
      </c>
      <c r="E56" s="1317">
        <v>1269</v>
      </c>
      <c r="F56" s="1317">
        <v>1349</v>
      </c>
      <c r="G56" s="1317">
        <v>85.19433678999988</v>
      </c>
      <c r="H56" s="1318">
        <v>469.1526344400001</v>
      </c>
      <c r="I56" s="1318">
        <v>412</v>
      </c>
      <c r="J56" s="1319">
        <v>685</v>
      </c>
      <c r="K56" s="1296"/>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7"/>
      <c r="AO56" s="1287"/>
      <c r="AP56" s="1287"/>
      <c r="AQ56" s="1287"/>
      <c r="AR56" s="1287"/>
      <c r="AS56" s="1287"/>
      <c r="AT56" s="1287"/>
      <c r="AU56" s="1287"/>
      <c r="AV56" s="1287"/>
      <c r="AW56" s="1287"/>
      <c r="AX56" s="1287"/>
      <c r="AY56" s="1287"/>
    </row>
    <row r="57" spans="2:51" ht="12" x14ac:dyDescent="0.2">
      <c r="B57" s="1310" t="s">
        <v>151</v>
      </c>
      <c r="C57" s="91" t="s">
        <v>134</v>
      </c>
      <c r="D57" s="1339">
        <f>SUM(D52:D56)</f>
        <v>59601</v>
      </c>
      <c r="E57" s="1340">
        <v>71440</v>
      </c>
      <c r="F57" s="1340">
        <v>62418</v>
      </c>
      <c r="G57" s="1340">
        <v>28496.571445451991</v>
      </c>
      <c r="H57" s="1341">
        <v>53713.602229576994</v>
      </c>
      <c r="I57" s="1341">
        <v>45805</v>
      </c>
      <c r="J57" s="1342">
        <v>41218</v>
      </c>
      <c r="K57" s="1296"/>
      <c r="L57" s="1285"/>
      <c r="M57" s="1285"/>
      <c r="N57" s="1285"/>
      <c r="O57" s="1285"/>
      <c r="P57" s="1285"/>
      <c r="Q57" s="1285"/>
      <c r="R57" s="1285"/>
      <c r="S57" s="1285"/>
      <c r="T57" s="1285"/>
      <c r="U57" s="1285"/>
      <c r="V57" s="1285"/>
      <c r="W57" s="1285"/>
      <c r="X57" s="1285"/>
      <c r="Y57" s="1285"/>
      <c r="Z57" s="1285"/>
      <c r="AA57" s="1285"/>
      <c r="AB57" s="1285"/>
      <c r="AC57" s="1285"/>
      <c r="AD57" s="1285"/>
      <c r="AE57" s="1285"/>
      <c r="AF57" s="1285"/>
      <c r="AG57" s="1285"/>
      <c r="AH57" s="1285"/>
      <c r="AI57" s="1285"/>
      <c r="AJ57" s="1285"/>
      <c r="AK57" s="1285"/>
      <c r="AL57" s="1285"/>
      <c r="AM57" s="1285"/>
      <c r="AN57" s="1287"/>
      <c r="AO57" s="1287"/>
      <c r="AP57" s="1287"/>
      <c r="AQ57" s="1287"/>
      <c r="AR57" s="1287"/>
      <c r="AS57" s="1287"/>
      <c r="AT57" s="1287"/>
      <c r="AU57" s="1287"/>
      <c r="AV57" s="1287"/>
      <c r="AW57" s="1287"/>
      <c r="AX57" s="1287"/>
      <c r="AY57" s="1287"/>
    </row>
    <row r="58" spans="2:51" ht="12.75" customHeight="1" x14ac:dyDescent="0.2">
      <c r="B58" s="1332" t="s">
        <v>152</v>
      </c>
      <c r="C58" s="1333"/>
      <c r="D58" s="1334"/>
      <c r="E58" s="1335"/>
      <c r="F58" s="1335"/>
      <c r="G58" s="1335"/>
      <c r="H58" s="1336"/>
      <c r="I58" s="1336"/>
      <c r="J58" s="1337"/>
      <c r="K58" s="62"/>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c r="AG58" s="1285"/>
      <c r="AH58" s="1285"/>
      <c r="AI58" s="1285"/>
      <c r="AJ58" s="1285"/>
      <c r="AK58" s="1285"/>
      <c r="AL58" s="1285"/>
      <c r="AM58" s="1285"/>
      <c r="AN58" s="1287"/>
      <c r="AO58" s="1287"/>
      <c r="AP58" s="1287"/>
      <c r="AQ58" s="1287"/>
      <c r="AR58" s="1287"/>
      <c r="AS58" s="1287"/>
      <c r="AT58" s="1287"/>
      <c r="AU58" s="1287"/>
      <c r="AV58" s="1287"/>
      <c r="AW58" s="1287"/>
      <c r="AX58" s="1287"/>
      <c r="AY58" s="1287"/>
    </row>
    <row r="59" spans="2:51" ht="12" x14ac:dyDescent="0.2">
      <c r="B59" s="1343" t="s">
        <v>147</v>
      </c>
      <c r="C59" s="91" t="s">
        <v>153</v>
      </c>
      <c r="D59" s="348">
        <v>290.113</v>
      </c>
      <c r="E59" s="349">
        <v>282.05</v>
      </c>
      <c r="F59" s="349">
        <v>280.64</v>
      </c>
      <c r="G59" s="349">
        <v>273.64800000000002</v>
      </c>
      <c r="H59" s="350">
        <v>265.85300000000001</v>
      </c>
      <c r="I59" s="350">
        <v>259.94</v>
      </c>
      <c r="J59" s="351">
        <v>255.73</v>
      </c>
      <c r="K59" s="62"/>
      <c r="L59" s="1285"/>
      <c r="M59" s="1285"/>
      <c r="N59" s="1285"/>
      <c r="O59" s="1285"/>
      <c r="P59" s="1285"/>
      <c r="Q59" s="1285"/>
      <c r="R59" s="1285"/>
      <c r="S59" s="1285"/>
      <c r="T59" s="1285"/>
      <c r="U59" s="1285"/>
      <c r="V59" s="1285"/>
      <c r="W59" s="1285"/>
      <c r="X59" s="1285"/>
      <c r="Y59" s="1285"/>
      <c r="Z59" s="1285"/>
      <c r="AA59" s="1285"/>
      <c r="AB59" s="1285"/>
      <c r="AC59" s="1285"/>
      <c r="AD59" s="1285"/>
      <c r="AE59" s="1285"/>
      <c r="AF59" s="1285"/>
      <c r="AG59" s="1285"/>
      <c r="AH59" s="1285"/>
      <c r="AI59" s="1285"/>
      <c r="AJ59" s="1285"/>
      <c r="AK59" s="1285"/>
      <c r="AL59" s="1285"/>
      <c r="AM59" s="1285"/>
      <c r="AN59" s="1287"/>
      <c r="AO59" s="1287"/>
      <c r="AP59" s="1287"/>
      <c r="AQ59" s="1287"/>
      <c r="AR59" s="1287"/>
      <c r="AS59" s="1287"/>
      <c r="AT59" s="1287"/>
      <c r="AU59" s="1287"/>
      <c r="AV59" s="1287"/>
      <c r="AW59" s="1287"/>
      <c r="AX59" s="1287"/>
      <c r="AY59" s="1287"/>
    </row>
    <row r="60" spans="2:51" ht="12" x14ac:dyDescent="0.2">
      <c r="B60" s="117" t="s">
        <v>154</v>
      </c>
      <c r="C60" s="91" t="s">
        <v>153</v>
      </c>
      <c r="D60" s="348"/>
      <c r="E60" s="349"/>
      <c r="F60" s="349"/>
      <c r="G60" s="349"/>
      <c r="H60" s="350"/>
      <c r="I60" s="350"/>
      <c r="J60" s="351"/>
      <c r="K60" s="1344"/>
      <c r="L60" s="1285"/>
      <c r="M60" s="1285"/>
      <c r="N60" s="1285"/>
      <c r="O60" s="1285"/>
      <c r="P60" s="1285"/>
      <c r="Q60" s="1285"/>
      <c r="R60" s="1285"/>
      <c r="S60" s="1285"/>
      <c r="T60" s="1285"/>
      <c r="U60" s="1285"/>
      <c r="V60" s="1285"/>
      <c r="W60" s="1285"/>
      <c r="X60" s="1285"/>
      <c r="Y60" s="1285"/>
      <c r="Z60" s="1285"/>
      <c r="AA60" s="1285"/>
      <c r="AB60" s="1285"/>
      <c r="AC60" s="1285"/>
      <c r="AD60" s="1285"/>
      <c r="AE60" s="1285"/>
      <c r="AF60" s="1285"/>
      <c r="AG60" s="1285"/>
      <c r="AH60" s="1285"/>
      <c r="AI60" s="1285"/>
      <c r="AJ60" s="1285"/>
      <c r="AK60" s="1285"/>
      <c r="AL60" s="1285"/>
      <c r="AM60" s="1285"/>
      <c r="AN60" s="1287"/>
      <c r="AO60" s="1287"/>
      <c r="AP60" s="1287"/>
      <c r="AQ60" s="1287"/>
      <c r="AR60" s="1287"/>
      <c r="AS60" s="1287"/>
      <c r="AT60" s="1287"/>
      <c r="AU60" s="1287"/>
      <c r="AV60" s="1287"/>
      <c r="AW60" s="1287"/>
      <c r="AX60" s="1287"/>
      <c r="AY60" s="1287"/>
    </row>
    <row r="61" spans="2:51" ht="12" x14ac:dyDescent="0.2">
      <c r="B61" s="1345" t="s">
        <v>151</v>
      </c>
      <c r="C61" s="91" t="s">
        <v>153</v>
      </c>
      <c r="D61" s="1346">
        <f>SUM(D59:D60)</f>
        <v>290.113</v>
      </c>
      <c r="E61" s="1347">
        <v>282.05</v>
      </c>
      <c r="F61" s="1347">
        <v>280.64</v>
      </c>
      <c r="G61" s="1347">
        <v>273.64800000000002</v>
      </c>
      <c r="H61" s="1348">
        <v>265.85300000000001</v>
      </c>
      <c r="I61" s="1348">
        <v>259.94</v>
      </c>
      <c r="J61" s="1349">
        <v>255.73</v>
      </c>
      <c r="K61" s="1296"/>
      <c r="L61" s="1285"/>
      <c r="M61" s="1285"/>
      <c r="N61" s="1285"/>
      <c r="O61" s="1285"/>
      <c r="P61" s="1285"/>
      <c r="Q61" s="1285"/>
      <c r="R61" s="1285"/>
      <c r="S61" s="1285"/>
      <c r="T61" s="1285"/>
      <c r="U61" s="1285"/>
      <c r="V61" s="1285"/>
      <c r="W61" s="1285"/>
      <c r="X61" s="1285"/>
      <c r="Y61" s="1285"/>
      <c r="Z61" s="1285"/>
      <c r="AA61" s="1285"/>
      <c r="AB61" s="1285"/>
      <c r="AC61" s="1285"/>
      <c r="AD61" s="1285"/>
      <c r="AE61" s="1285"/>
      <c r="AF61" s="1285"/>
      <c r="AG61" s="1285"/>
      <c r="AH61" s="1285"/>
      <c r="AI61" s="1285"/>
      <c r="AJ61" s="1285"/>
      <c r="AK61" s="1285"/>
      <c r="AL61" s="1285"/>
      <c r="AM61" s="1285"/>
      <c r="AN61" s="1287"/>
      <c r="AO61" s="1287"/>
      <c r="AP61" s="1287"/>
      <c r="AQ61" s="1287"/>
      <c r="AR61" s="1287"/>
      <c r="AS61" s="1287"/>
      <c r="AT61" s="1287"/>
      <c r="AU61" s="1287"/>
      <c r="AV61" s="1287"/>
      <c r="AW61" s="1287"/>
      <c r="AX61" s="1287"/>
      <c r="AY61" s="1287"/>
    </row>
    <row r="62" spans="2:51" ht="12.75" customHeight="1" x14ac:dyDescent="0.2">
      <c r="B62" s="1332" t="s">
        <v>155</v>
      </c>
      <c r="C62" s="1333"/>
      <c r="D62" s="1334"/>
      <c r="E62" s="1335"/>
      <c r="F62" s="1335"/>
      <c r="G62" s="1335"/>
      <c r="H62" s="1336"/>
      <c r="I62" s="1336"/>
      <c r="J62" s="1337"/>
      <c r="K62" s="1296"/>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1285"/>
      <c r="AI62" s="1285"/>
      <c r="AJ62" s="1285"/>
      <c r="AK62" s="1285"/>
      <c r="AL62" s="1285"/>
      <c r="AM62" s="1285"/>
      <c r="AN62" s="1287"/>
      <c r="AO62" s="1287"/>
      <c r="AP62" s="1287"/>
      <c r="AQ62" s="1287"/>
      <c r="AR62" s="1287"/>
      <c r="AS62" s="1287"/>
      <c r="AT62" s="1287"/>
      <c r="AU62" s="1287"/>
      <c r="AV62" s="1287"/>
      <c r="AW62" s="1287"/>
      <c r="AX62" s="1287"/>
      <c r="AY62" s="1287"/>
    </row>
    <row r="63" spans="2:51" ht="12" x14ac:dyDescent="0.2">
      <c r="B63" s="1343" t="s">
        <v>530</v>
      </c>
      <c r="C63" s="91" t="s">
        <v>153</v>
      </c>
      <c r="D63" s="348">
        <f>D59</f>
        <v>290.113</v>
      </c>
      <c r="E63" s="349">
        <v>282.05</v>
      </c>
      <c r="F63" s="349">
        <v>280.64</v>
      </c>
      <c r="G63" s="349">
        <v>273.64800000000002</v>
      </c>
      <c r="H63" s="350">
        <v>265.85300000000001</v>
      </c>
      <c r="I63" s="350">
        <v>259.94</v>
      </c>
      <c r="J63" s="351">
        <v>255.73</v>
      </c>
      <c r="K63" s="62"/>
      <c r="L63" s="1285"/>
      <c r="M63" s="1285"/>
      <c r="N63" s="1285"/>
      <c r="O63" s="1285"/>
      <c r="P63" s="1285"/>
      <c r="Q63" s="1285"/>
      <c r="R63" s="1285"/>
      <c r="S63" s="1285"/>
      <c r="T63" s="1285"/>
      <c r="U63" s="1285"/>
      <c r="V63" s="1285"/>
      <c r="W63" s="1285"/>
      <c r="X63" s="1285"/>
      <c r="Y63" s="1285"/>
      <c r="Z63" s="1285"/>
      <c r="AA63" s="1285"/>
      <c r="AB63" s="1285"/>
      <c r="AC63" s="1285"/>
      <c r="AD63" s="1285"/>
      <c r="AE63" s="1285"/>
      <c r="AF63" s="1285"/>
      <c r="AG63" s="1285"/>
      <c r="AH63" s="1285"/>
      <c r="AI63" s="1285"/>
      <c r="AJ63" s="1285"/>
      <c r="AK63" s="1285"/>
      <c r="AL63" s="1285"/>
      <c r="AM63" s="1285"/>
      <c r="AN63" s="1287"/>
      <c r="AO63" s="1287"/>
      <c r="AP63" s="1287"/>
      <c r="AQ63" s="1287"/>
      <c r="AR63" s="1287"/>
      <c r="AS63" s="1287"/>
      <c r="AT63" s="1287"/>
      <c r="AU63" s="1287"/>
      <c r="AV63" s="1287"/>
      <c r="AW63" s="1287"/>
      <c r="AX63" s="1287"/>
      <c r="AY63" s="1287"/>
    </row>
    <row r="64" spans="2:51" ht="12" x14ac:dyDescent="0.2">
      <c r="B64" s="1343" t="s">
        <v>619</v>
      </c>
      <c r="C64" s="91" t="s">
        <v>157</v>
      </c>
      <c r="D64" s="1316">
        <v>70836</v>
      </c>
      <c r="E64" s="1317">
        <v>65769</v>
      </c>
      <c r="F64" s="1317">
        <v>62560</v>
      </c>
      <c r="G64" s="1317">
        <v>57362.376999999993</v>
      </c>
      <c r="H64" s="1350">
        <v>54915.071000000004</v>
      </c>
      <c r="I64" s="1350">
        <v>62659</v>
      </c>
      <c r="J64" s="1351">
        <v>58903</v>
      </c>
      <c r="K64" s="62"/>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c r="AG64" s="1285"/>
      <c r="AH64" s="1285"/>
      <c r="AI64" s="1285"/>
      <c r="AJ64" s="1285"/>
      <c r="AK64" s="1285"/>
      <c r="AL64" s="1285"/>
      <c r="AM64" s="1285"/>
      <c r="AN64" s="1287"/>
      <c r="AO64" s="1287"/>
      <c r="AP64" s="1287"/>
      <c r="AQ64" s="1287"/>
      <c r="AR64" s="1287"/>
      <c r="AS64" s="1287"/>
      <c r="AT64" s="1287"/>
      <c r="AU64" s="1287"/>
      <c r="AV64" s="1287"/>
      <c r="AW64" s="1287"/>
      <c r="AX64" s="1287"/>
      <c r="AY64" s="1287"/>
    </row>
    <row r="65" spans="2:51" ht="12" x14ac:dyDescent="0.2">
      <c r="B65" s="1343" t="s">
        <v>620</v>
      </c>
      <c r="C65" s="91" t="s">
        <v>144</v>
      </c>
      <c r="D65" s="348">
        <v>24.4</v>
      </c>
      <c r="E65" s="1327">
        <v>23.3</v>
      </c>
      <c r="F65" s="1327">
        <v>22.3</v>
      </c>
      <c r="G65" s="1327">
        <v>21</v>
      </c>
      <c r="H65" s="1352">
        <v>20.7</v>
      </c>
      <c r="I65" s="1352">
        <v>24.1</v>
      </c>
      <c r="J65" s="351">
        <v>23</v>
      </c>
      <c r="K65" s="62"/>
      <c r="L65" s="1285"/>
      <c r="M65" s="1285"/>
      <c r="N65" s="1285"/>
      <c r="O65" s="1285"/>
      <c r="P65" s="1285"/>
      <c r="Q65" s="1285"/>
      <c r="R65" s="1285"/>
      <c r="S65" s="1285"/>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7"/>
      <c r="AO65" s="1287"/>
      <c r="AP65" s="1287"/>
      <c r="AQ65" s="1287"/>
      <c r="AR65" s="1287"/>
      <c r="AS65" s="1287"/>
      <c r="AT65" s="1287"/>
      <c r="AU65" s="1287"/>
      <c r="AV65" s="1287"/>
      <c r="AW65" s="1287"/>
      <c r="AX65" s="1287"/>
      <c r="AY65" s="1287"/>
    </row>
    <row r="66" spans="2:51" ht="12" x14ac:dyDescent="0.2">
      <c r="B66" s="1343" t="s">
        <v>610</v>
      </c>
      <c r="C66" s="91" t="s">
        <v>153</v>
      </c>
      <c r="D66" s="1326"/>
      <c r="E66" s="1327"/>
      <c r="F66" s="1327"/>
      <c r="G66" s="1353"/>
      <c r="H66" s="1354"/>
      <c r="I66" s="1354"/>
      <c r="J66" s="1314"/>
      <c r="K66" s="1302"/>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c r="AG66" s="1285"/>
      <c r="AH66" s="1285"/>
      <c r="AI66" s="1285"/>
      <c r="AJ66" s="1285"/>
      <c r="AK66" s="1285"/>
      <c r="AL66" s="1285"/>
      <c r="AM66" s="1285"/>
      <c r="AN66" s="1287"/>
      <c r="AO66" s="1287"/>
      <c r="AP66" s="1287"/>
      <c r="AQ66" s="1287"/>
      <c r="AR66" s="1287"/>
      <c r="AS66" s="1287"/>
      <c r="AT66" s="1287"/>
      <c r="AU66" s="1287"/>
      <c r="AV66" s="1287"/>
      <c r="AW66" s="1287"/>
      <c r="AX66" s="1287"/>
      <c r="AY66" s="1287"/>
    </row>
    <row r="67" spans="2:51" ht="12" x14ac:dyDescent="0.2">
      <c r="B67" s="1343" t="s">
        <v>623</v>
      </c>
      <c r="C67" s="91" t="s">
        <v>625</v>
      </c>
      <c r="D67" s="1326">
        <v>5349</v>
      </c>
      <c r="E67" s="1327">
        <v>4087</v>
      </c>
      <c r="F67" s="1327">
        <v>2611</v>
      </c>
      <c r="G67" s="1327">
        <v>1331.1426736862429</v>
      </c>
      <c r="H67" s="1355">
        <v>972.41566722268635</v>
      </c>
      <c r="I67" s="1354">
        <v>1000</v>
      </c>
      <c r="J67" s="1356">
        <v>904</v>
      </c>
      <c r="K67" s="1302"/>
      <c r="L67" s="1285"/>
      <c r="M67" s="1285"/>
      <c r="N67" s="1285"/>
      <c r="O67" s="1285"/>
      <c r="P67" s="1285"/>
      <c r="Q67" s="1285"/>
      <c r="R67" s="1285"/>
      <c r="S67" s="1285"/>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7"/>
      <c r="AO67" s="1287"/>
      <c r="AP67" s="1287"/>
      <c r="AQ67" s="1287"/>
      <c r="AR67" s="1287"/>
      <c r="AS67" s="1287"/>
      <c r="AT67" s="1287"/>
      <c r="AU67" s="1287"/>
      <c r="AV67" s="1287"/>
      <c r="AW67" s="1287"/>
      <c r="AX67" s="1287"/>
      <c r="AY67" s="1287"/>
    </row>
    <row r="68" spans="2:51" ht="12" x14ac:dyDescent="0.2">
      <c r="B68" s="1343" t="s">
        <v>706</v>
      </c>
      <c r="C68" s="91" t="s">
        <v>137</v>
      </c>
      <c r="D68" s="1316"/>
      <c r="E68" s="1317"/>
      <c r="F68" s="1317">
        <v>156</v>
      </c>
      <c r="G68" s="1317">
        <v>162.44258829315254</v>
      </c>
      <c r="H68" s="1318">
        <v>174.72322794838746</v>
      </c>
      <c r="I68" s="1354">
        <v>201</v>
      </c>
      <c r="J68" s="1356">
        <v>202</v>
      </c>
      <c r="K68" s="1302"/>
      <c r="L68" s="1285"/>
      <c r="M68" s="1285"/>
      <c r="N68" s="1285"/>
      <c r="O68" s="1285"/>
      <c r="P68" s="1285"/>
      <c r="Q68" s="1285"/>
      <c r="R68" s="1285"/>
      <c r="S68" s="1285"/>
      <c r="T68" s="1285"/>
      <c r="U68" s="1285"/>
      <c r="V68" s="1285"/>
      <c r="W68" s="1285"/>
      <c r="X68" s="1285"/>
      <c r="Y68" s="1285"/>
      <c r="Z68" s="1285"/>
      <c r="AA68" s="1285"/>
      <c r="AB68" s="1285"/>
      <c r="AC68" s="1285"/>
      <c r="AD68" s="1285"/>
      <c r="AE68" s="1285"/>
      <c r="AF68" s="1285"/>
      <c r="AG68" s="1285"/>
      <c r="AH68" s="1285"/>
      <c r="AI68" s="1285"/>
      <c r="AJ68" s="1285"/>
      <c r="AK68" s="1285"/>
      <c r="AL68" s="1285"/>
      <c r="AM68" s="1285"/>
      <c r="AN68" s="1287"/>
      <c r="AO68" s="1287"/>
      <c r="AP68" s="1287"/>
      <c r="AQ68" s="1287"/>
      <c r="AR68" s="1287"/>
      <c r="AS68" s="1287"/>
      <c r="AT68" s="1287"/>
      <c r="AU68" s="1287"/>
      <c r="AV68" s="1287"/>
      <c r="AW68" s="1287"/>
      <c r="AX68" s="1287"/>
      <c r="AY68" s="1287"/>
    </row>
    <row r="69" spans="2:51" ht="12" x14ac:dyDescent="0.2">
      <c r="B69" s="1343" t="s">
        <v>624</v>
      </c>
      <c r="C69" s="91" t="s">
        <v>626</v>
      </c>
      <c r="D69" s="1326"/>
      <c r="E69" s="1327"/>
      <c r="F69" s="1327">
        <v>5.97</v>
      </c>
      <c r="G69" s="1317">
        <v>12.203243987611884</v>
      </c>
      <c r="H69" s="1357">
        <v>17.967956897220091</v>
      </c>
      <c r="I69" s="1321">
        <v>20.079999999999998</v>
      </c>
      <c r="J69" s="1356">
        <v>22.31</v>
      </c>
      <c r="K69" s="1302"/>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c r="AG69" s="1285"/>
      <c r="AH69" s="1285"/>
      <c r="AI69" s="1285"/>
      <c r="AJ69" s="1285"/>
      <c r="AK69" s="1285"/>
      <c r="AL69" s="1285"/>
      <c r="AM69" s="1285"/>
      <c r="AN69" s="1287"/>
      <c r="AO69" s="1287"/>
      <c r="AP69" s="1287"/>
      <c r="AQ69" s="1287"/>
      <c r="AR69" s="1287"/>
      <c r="AS69" s="1287"/>
      <c r="AT69" s="1287"/>
      <c r="AU69" s="1287"/>
      <c r="AV69" s="1287"/>
      <c r="AW69" s="1287"/>
      <c r="AX69" s="1287"/>
      <c r="AY69" s="1287"/>
    </row>
    <row r="70" spans="2:51" ht="12" x14ac:dyDescent="0.2">
      <c r="B70" s="1343" t="s">
        <v>621</v>
      </c>
      <c r="C70" s="91" t="s">
        <v>622</v>
      </c>
      <c r="D70" s="1316">
        <v>1105839</v>
      </c>
      <c r="E70" s="1317">
        <v>783809</v>
      </c>
      <c r="F70" s="1317">
        <v>472385</v>
      </c>
      <c r="G70" s="1317">
        <v>225109.16216484655</v>
      </c>
      <c r="H70" s="1358">
        <v>171817.38254744984</v>
      </c>
      <c r="I70" s="1321">
        <v>178125</v>
      </c>
      <c r="J70" s="1314">
        <v>158035</v>
      </c>
      <c r="K70" s="1302"/>
      <c r="L70" s="1285"/>
      <c r="M70" s="1285"/>
      <c r="N70" s="1285"/>
      <c r="O70" s="1285"/>
      <c r="P70" s="1285"/>
      <c r="Q70" s="1285"/>
      <c r="R70" s="1285"/>
      <c r="S70" s="1285"/>
      <c r="T70" s="1285"/>
      <c r="U70" s="1285"/>
      <c r="V70" s="1285"/>
      <c r="W70" s="1285"/>
      <c r="X70" s="1285"/>
      <c r="Y70" s="1285"/>
      <c r="Z70" s="1285"/>
      <c r="AA70" s="1285"/>
      <c r="AB70" s="1285"/>
      <c r="AC70" s="1285"/>
      <c r="AD70" s="1285"/>
      <c r="AE70" s="1285"/>
      <c r="AF70" s="1285"/>
      <c r="AG70" s="1285"/>
      <c r="AH70" s="1285"/>
      <c r="AI70" s="1285"/>
      <c r="AJ70" s="1285"/>
      <c r="AK70" s="1285"/>
      <c r="AL70" s="1285"/>
      <c r="AM70" s="1285"/>
      <c r="AN70" s="1287"/>
      <c r="AO70" s="1287"/>
      <c r="AP70" s="1287"/>
      <c r="AQ70" s="1287"/>
      <c r="AR70" s="1287"/>
      <c r="AS70" s="1287"/>
      <c r="AT70" s="1287"/>
      <c r="AU70" s="1287"/>
      <c r="AV70" s="1287"/>
      <c r="AW70" s="1287"/>
      <c r="AX70" s="1287"/>
      <c r="AY70" s="1287"/>
    </row>
    <row r="71" spans="2:51" ht="12" hidden="1" x14ac:dyDescent="0.2">
      <c r="B71" s="1345" t="s">
        <v>151</v>
      </c>
      <c r="C71" s="91" t="s">
        <v>153</v>
      </c>
      <c r="D71" s="1359"/>
      <c r="E71" s="1360"/>
      <c r="F71" s="1360"/>
      <c r="G71" s="1360"/>
      <c r="H71" s="1361"/>
      <c r="I71" s="1361"/>
      <c r="J71" s="1362"/>
      <c r="K71" s="1344"/>
      <c r="L71" s="1285"/>
      <c r="M71" s="1285"/>
      <c r="N71" s="1285"/>
      <c r="O71" s="1285"/>
      <c r="P71" s="1285"/>
      <c r="Q71" s="1285"/>
      <c r="R71" s="1285"/>
      <c r="S71" s="1285"/>
      <c r="T71" s="1285"/>
      <c r="U71" s="1285"/>
      <c r="V71" s="1285"/>
      <c r="W71" s="1285"/>
      <c r="X71" s="1285"/>
      <c r="Y71" s="1285"/>
      <c r="Z71" s="1285"/>
      <c r="AA71" s="1285"/>
      <c r="AB71" s="1285"/>
      <c r="AC71" s="1285"/>
      <c r="AD71" s="1285"/>
      <c r="AE71" s="1285"/>
      <c r="AF71" s="1285"/>
      <c r="AG71" s="1285"/>
      <c r="AH71" s="1285"/>
      <c r="AI71" s="1285"/>
      <c r="AJ71" s="1285"/>
      <c r="AK71" s="1285"/>
      <c r="AL71" s="1285"/>
      <c r="AM71" s="1285"/>
      <c r="AN71" s="1287"/>
      <c r="AO71" s="1287"/>
      <c r="AP71" s="1287"/>
      <c r="AQ71" s="1287"/>
      <c r="AR71" s="1287"/>
      <c r="AS71" s="1287"/>
      <c r="AT71" s="1287"/>
      <c r="AU71" s="1287"/>
      <c r="AV71" s="1287"/>
      <c r="AW71" s="1287"/>
      <c r="AX71" s="1287"/>
      <c r="AY71" s="1287"/>
    </row>
    <row r="72" spans="2:51" ht="11.25" customHeight="1" x14ac:dyDescent="0.2">
      <c r="B72" s="1332" t="s">
        <v>1180</v>
      </c>
      <c r="C72" s="1333"/>
      <c r="D72" s="1334"/>
      <c r="E72" s="1335"/>
      <c r="F72" s="1335"/>
      <c r="G72" s="1335"/>
      <c r="H72" s="1336"/>
      <c r="I72" s="1336"/>
      <c r="J72" s="1337"/>
      <c r="K72" s="1296"/>
      <c r="L72" s="1285"/>
      <c r="M72" s="1285"/>
      <c r="N72" s="1285"/>
      <c r="O72" s="1285"/>
      <c r="P72" s="1285"/>
      <c r="Q72" s="1285"/>
      <c r="R72" s="1285"/>
      <c r="S72" s="1285"/>
      <c r="T72" s="1285"/>
      <c r="U72" s="1285"/>
      <c r="V72" s="1285"/>
      <c r="W72" s="1285"/>
      <c r="X72" s="1285"/>
      <c r="Y72" s="1285"/>
      <c r="Z72" s="1285"/>
      <c r="AA72" s="1285"/>
      <c r="AB72" s="1285"/>
      <c r="AC72" s="1285"/>
      <c r="AD72" s="1285"/>
      <c r="AE72" s="1285"/>
      <c r="AF72" s="1285"/>
      <c r="AG72" s="1285"/>
      <c r="AH72" s="1285"/>
      <c r="AI72" s="1285"/>
      <c r="AJ72" s="1285"/>
      <c r="AK72" s="1285"/>
      <c r="AL72" s="1285"/>
      <c r="AM72" s="1285"/>
      <c r="AN72" s="1287"/>
      <c r="AO72" s="1287"/>
      <c r="AP72" s="1287"/>
      <c r="AQ72" s="1287"/>
      <c r="AR72" s="1287"/>
      <c r="AS72" s="1287"/>
      <c r="AT72" s="1287"/>
      <c r="AU72" s="1287"/>
      <c r="AV72" s="1287"/>
      <c r="AW72" s="1287"/>
      <c r="AX72" s="1287"/>
      <c r="AY72" s="1287"/>
    </row>
    <row r="73" spans="2:51" ht="12" x14ac:dyDescent="0.2">
      <c r="B73" s="1343" t="s">
        <v>1103</v>
      </c>
      <c r="C73" s="91" t="s">
        <v>153</v>
      </c>
      <c r="D73" s="348">
        <v>-15.6</v>
      </c>
      <c r="E73" s="349">
        <v>-5.5</v>
      </c>
      <c r="F73" s="349">
        <v>18.32</v>
      </c>
      <c r="G73" s="349">
        <v>42.9</v>
      </c>
      <c r="H73" s="1352">
        <v>93.59</v>
      </c>
      <c r="I73" s="1352">
        <v>-0.51</v>
      </c>
      <c r="J73" s="351">
        <v>1.04</v>
      </c>
      <c r="K73" s="1363"/>
      <c r="L73" s="1285"/>
      <c r="M73" s="1285"/>
      <c r="N73" s="1285"/>
      <c r="O73" s="1285"/>
      <c r="P73" s="1285"/>
      <c r="Q73" s="1285"/>
      <c r="R73" s="1285"/>
      <c r="S73" s="1285"/>
      <c r="T73" s="1285"/>
      <c r="U73" s="1285"/>
      <c r="V73" s="1285"/>
      <c r="W73" s="1285"/>
      <c r="X73" s="1285"/>
      <c r="Y73" s="1285"/>
      <c r="Z73" s="1285"/>
      <c r="AA73" s="1285"/>
      <c r="AB73" s="1285"/>
      <c r="AC73" s="1285"/>
      <c r="AD73" s="1285"/>
      <c r="AE73" s="1285"/>
      <c r="AF73" s="1285"/>
      <c r="AG73" s="1285"/>
      <c r="AH73" s="1285"/>
      <c r="AI73" s="1285"/>
      <c r="AJ73" s="1285"/>
      <c r="AK73" s="1285"/>
      <c r="AL73" s="1285"/>
      <c r="AM73" s="1285"/>
      <c r="AN73" s="1287"/>
      <c r="AO73" s="1287"/>
      <c r="AP73" s="1287"/>
      <c r="AQ73" s="1287"/>
      <c r="AR73" s="1287"/>
      <c r="AS73" s="1287"/>
      <c r="AT73" s="1287"/>
      <c r="AU73" s="1287"/>
      <c r="AV73" s="1287"/>
      <c r="AW73" s="1287"/>
      <c r="AX73" s="1287"/>
      <c r="AY73" s="1287"/>
    </row>
    <row r="74" spans="2:51" ht="12" x14ac:dyDescent="0.2">
      <c r="B74" s="1343" t="s">
        <v>158</v>
      </c>
      <c r="C74" s="91" t="s">
        <v>153</v>
      </c>
      <c r="D74" s="1364">
        <f>D59-E59</f>
        <v>8.0629999999999882</v>
      </c>
      <c r="E74" s="349">
        <v>1.410000000000025</v>
      </c>
      <c r="F74" s="349">
        <v>6.9919999999999618</v>
      </c>
      <c r="G74" s="349">
        <v>7.7950000000000159</v>
      </c>
      <c r="H74" s="1352">
        <v>5.9130000000000109</v>
      </c>
      <c r="I74" s="1352">
        <v>4.210000000000008</v>
      </c>
      <c r="J74" s="351">
        <v>4.5</v>
      </c>
      <c r="K74" s="1365"/>
      <c r="M74" s="1285"/>
      <c r="N74" s="1285"/>
      <c r="O74" s="1285"/>
      <c r="P74" s="1285"/>
      <c r="Q74" s="1285"/>
      <c r="R74" s="1285"/>
      <c r="S74" s="1285"/>
      <c r="T74" s="1285"/>
      <c r="U74" s="1285"/>
      <c r="V74" s="1285"/>
      <c r="W74" s="1285"/>
      <c r="X74" s="1285"/>
      <c r="Y74" s="1285"/>
      <c r="Z74" s="1285"/>
      <c r="AA74" s="1285"/>
      <c r="AB74" s="1285"/>
      <c r="AC74" s="1285"/>
      <c r="AD74" s="1285"/>
      <c r="AE74" s="1285"/>
      <c r="AF74" s="1285"/>
      <c r="AG74" s="1285"/>
      <c r="AH74" s="1285"/>
      <c r="AI74" s="1285"/>
      <c r="AJ74" s="1285"/>
      <c r="AK74" s="1285"/>
      <c r="AL74" s="1285"/>
      <c r="AM74" s="1285"/>
      <c r="AN74" s="1287"/>
      <c r="AO74" s="1287"/>
      <c r="AP74" s="1287"/>
      <c r="AQ74" s="1287"/>
      <c r="AR74" s="1287"/>
      <c r="AS74" s="1287"/>
      <c r="AT74" s="1287"/>
      <c r="AU74" s="1287"/>
      <c r="AV74" s="1287"/>
      <c r="AW74" s="1287"/>
      <c r="AX74" s="1287"/>
      <c r="AY74" s="1287"/>
    </row>
    <row r="75" spans="2:51" ht="12.75" customHeight="1" x14ac:dyDescent="0.2">
      <c r="B75" s="1332" t="s">
        <v>1181</v>
      </c>
      <c r="C75" s="1333"/>
      <c r="D75" s="1335"/>
      <c r="E75" s="1335"/>
      <c r="F75" s="1335"/>
      <c r="G75" s="1335"/>
      <c r="H75" s="1336"/>
      <c r="I75" s="1336"/>
      <c r="J75" s="1337"/>
      <c r="K75" s="1302"/>
      <c r="L75" s="1285"/>
      <c r="M75" s="1366"/>
      <c r="N75" s="1285"/>
      <c r="O75" s="1285"/>
      <c r="P75" s="1285"/>
      <c r="Q75" s="1285"/>
      <c r="R75" s="1285"/>
      <c r="S75" s="1285"/>
      <c r="T75" s="1285"/>
      <c r="U75" s="1285"/>
      <c r="V75" s="1285"/>
      <c r="W75" s="1285"/>
      <c r="X75" s="1285"/>
      <c r="Y75" s="1285"/>
      <c r="Z75" s="1285"/>
      <c r="AA75" s="1285"/>
      <c r="AB75" s="1285"/>
      <c r="AC75" s="1285"/>
      <c r="AD75" s="1285"/>
      <c r="AE75" s="1285"/>
      <c r="AF75" s="1285"/>
      <c r="AG75" s="1285"/>
      <c r="AH75" s="1285"/>
      <c r="AI75" s="1285"/>
      <c r="AJ75" s="1285"/>
      <c r="AK75" s="1285"/>
      <c r="AL75" s="1285"/>
      <c r="AM75" s="1285"/>
      <c r="AN75" s="1287"/>
      <c r="AO75" s="1287"/>
      <c r="AP75" s="1287"/>
      <c r="AQ75" s="1287"/>
      <c r="AR75" s="1287"/>
      <c r="AS75" s="1287"/>
      <c r="AT75" s="1287"/>
      <c r="AU75" s="1287"/>
      <c r="AV75" s="1287"/>
      <c r="AW75" s="1287"/>
      <c r="AX75" s="1287"/>
      <c r="AY75" s="1287"/>
    </row>
    <row r="76" spans="2:51" ht="12" x14ac:dyDescent="0.2">
      <c r="B76" s="1343" t="s">
        <v>525</v>
      </c>
      <c r="C76" s="91" t="s">
        <v>144</v>
      </c>
      <c r="D76" s="1367">
        <v>0.2485</v>
      </c>
      <c r="E76" s="1368">
        <v>0.23730000000000001</v>
      </c>
      <c r="F76" s="1368">
        <v>0.2361</v>
      </c>
      <c r="G76" s="1368">
        <v>0.23580000000000001</v>
      </c>
      <c r="H76" s="1369">
        <v>0.25140000000000001</v>
      </c>
      <c r="I76" s="1369">
        <v>0.25159999999999999</v>
      </c>
      <c r="J76" s="1370">
        <v>0.2472</v>
      </c>
      <c r="K76" s="1371"/>
      <c r="L76" s="1372"/>
      <c r="M76" s="1285"/>
      <c r="N76" s="1285"/>
      <c r="O76" s="1285"/>
      <c r="P76" s="1285"/>
      <c r="Q76" s="1285"/>
      <c r="R76" s="1285"/>
      <c r="S76" s="1285"/>
      <c r="T76" s="1285"/>
      <c r="U76" s="1285"/>
      <c r="V76" s="1285"/>
      <c r="W76" s="1285"/>
      <c r="X76" s="1285"/>
      <c r="Y76" s="1285"/>
      <c r="Z76" s="1285"/>
      <c r="AA76" s="1285"/>
      <c r="AB76" s="1285"/>
      <c r="AC76" s="1285"/>
      <c r="AD76" s="1285"/>
      <c r="AE76" s="1285"/>
      <c r="AF76" s="1285"/>
      <c r="AG76" s="1285"/>
      <c r="AH76" s="1285"/>
      <c r="AI76" s="1285"/>
      <c r="AJ76" s="1285"/>
      <c r="AK76" s="1285"/>
      <c r="AL76" s="1285"/>
      <c r="AM76" s="1285"/>
      <c r="AN76" s="1287"/>
      <c r="AO76" s="1287"/>
      <c r="AP76" s="1287"/>
      <c r="AQ76" s="1287"/>
      <c r="AR76" s="1287"/>
      <c r="AS76" s="1287"/>
      <c r="AT76" s="1287"/>
      <c r="AU76" s="1287"/>
      <c r="AV76" s="1287"/>
      <c r="AW76" s="1287"/>
      <c r="AX76" s="1287"/>
      <c r="AY76" s="1287"/>
    </row>
    <row r="77" spans="2:51" ht="13.5" customHeight="1" x14ac:dyDescent="0.2">
      <c r="B77" s="117" t="s">
        <v>160</v>
      </c>
      <c r="C77" s="1373" t="s">
        <v>144</v>
      </c>
      <c r="D77" s="1367">
        <f>D74/D73</f>
        <v>-0.51685897435897366</v>
      </c>
      <c r="E77" s="1368">
        <v>-0.2563636363636409</v>
      </c>
      <c r="F77" s="1368">
        <v>0.38165938864628612</v>
      </c>
      <c r="G77" s="1368">
        <v>0.18170163170163209</v>
      </c>
      <c r="H77" s="1368">
        <v>6.3179826904583944E-2</v>
      </c>
      <c r="I77" s="1368">
        <v>-8.2549019607843288</v>
      </c>
      <c r="J77" s="1370">
        <v>4.3269230769230766</v>
      </c>
      <c r="K77" s="1371"/>
      <c r="L77" s="1371"/>
      <c r="M77" s="1285"/>
      <c r="N77" s="1285"/>
      <c r="O77" s="1285"/>
      <c r="P77" s="1285"/>
      <c r="Q77" s="1285"/>
      <c r="R77" s="1285"/>
      <c r="S77" s="1285"/>
      <c r="T77" s="1285"/>
      <c r="U77" s="1285"/>
      <c r="V77" s="1285"/>
      <c r="W77" s="1285"/>
      <c r="X77" s="1285"/>
      <c r="Y77" s="1285"/>
      <c r="Z77" s="1285"/>
      <c r="AA77" s="1285"/>
      <c r="AB77" s="1285"/>
      <c r="AC77" s="1285"/>
      <c r="AD77" s="1285"/>
      <c r="AE77" s="1285"/>
      <c r="AF77" s="1285"/>
      <c r="AG77" s="1285"/>
      <c r="AH77" s="1285"/>
      <c r="AI77" s="1285"/>
      <c r="AJ77" s="1285"/>
      <c r="AK77" s="1285"/>
      <c r="AL77" s="1285"/>
      <c r="AM77" s="1285"/>
      <c r="AN77" s="1287"/>
      <c r="AO77" s="1287"/>
      <c r="AP77" s="1287"/>
      <c r="AQ77" s="1287"/>
      <c r="AR77" s="1287"/>
      <c r="AS77" s="1287"/>
      <c r="AT77" s="1287"/>
      <c r="AU77" s="1287"/>
      <c r="AV77" s="1287"/>
      <c r="AW77" s="1287"/>
      <c r="AX77" s="1287"/>
      <c r="AY77" s="1287"/>
    </row>
    <row r="78" spans="2:51" ht="12" x14ac:dyDescent="0.2">
      <c r="B78" s="1332" t="s">
        <v>161</v>
      </c>
      <c r="C78" s="1333"/>
      <c r="D78" s="1334"/>
      <c r="E78" s="1335"/>
      <c r="F78" s="1335"/>
      <c r="G78" s="1335"/>
      <c r="H78" s="1336"/>
      <c r="I78" s="1336"/>
      <c r="J78" s="1337"/>
      <c r="K78" s="1371"/>
      <c r="L78" s="1372"/>
      <c r="M78" s="1285"/>
      <c r="N78" s="1285"/>
      <c r="O78" s="1285"/>
      <c r="P78" s="1285"/>
      <c r="Q78" s="1285"/>
      <c r="R78" s="1285"/>
      <c r="S78" s="1285"/>
      <c r="T78" s="1285"/>
      <c r="U78" s="1285"/>
      <c r="V78" s="1285"/>
      <c r="W78" s="1285"/>
      <c r="X78" s="1285"/>
      <c r="Y78" s="1285"/>
      <c r="Z78" s="1285"/>
      <c r="AA78" s="1285"/>
      <c r="AB78" s="1285"/>
      <c r="AC78" s="1285"/>
      <c r="AD78" s="1285"/>
      <c r="AE78" s="1285"/>
      <c r="AF78" s="1285"/>
      <c r="AG78" s="1285"/>
      <c r="AH78" s="1285"/>
      <c r="AI78" s="1285"/>
      <c r="AJ78" s="1285"/>
      <c r="AK78" s="1285"/>
      <c r="AL78" s="1285"/>
      <c r="AM78" s="1285"/>
      <c r="AN78" s="1287"/>
      <c r="AO78" s="1287"/>
      <c r="AP78" s="1287"/>
      <c r="AQ78" s="1287"/>
      <c r="AR78" s="1287"/>
      <c r="AS78" s="1287"/>
      <c r="AT78" s="1287"/>
      <c r="AU78" s="1287"/>
      <c r="AV78" s="1287"/>
      <c r="AW78" s="1287"/>
      <c r="AX78" s="1287"/>
      <c r="AY78" s="1287"/>
    </row>
    <row r="79" spans="2:51" ht="12" x14ac:dyDescent="0.2">
      <c r="B79" s="1343" t="s">
        <v>162</v>
      </c>
      <c r="C79" s="91" t="s">
        <v>144</v>
      </c>
      <c r="D79" s="1366">
        <v>93.7</v>
      </c>
      <c r="E79" s="1366">
        <v>93.7</v>
      </c>
      <c r="F79" s="1327">
        <v>93.8</v>
      </c>
      <c r="G79" s="1327">
        <v>93.663112564418114</v>
      </c>
      <c r="H79" s="1321">
        <v>93.659574259202756</v>
      </c>
      <c r="I79" s="1321">
        <v>93.7</v>
      </c>
      <c r="J79" s="1314">
        <v>93.9</v>
      </c>
      <c r="K79" s="1371"/>
      <c r="L79" s="1372"/>
      <c r="M79" s="1285"/>
      <c r="N79" s="1285"/>
      <c r="O79" s="1285"/>
      <c r="P79" s="1285"/>
      <c r="Q79" s="1285"/>
      <c r="R79" s="1285"/>
      <c r="S79" s="1285"/>
      <c r="T79" s="1285"/>
      <c r="U79" s="1285"/>
      <c r="V79" s="1285"/>
      <c r="W79" s="1285"/>
      <c r="X79" s="1285"/>
      <c r="Y79" s="1285"/>
      <c r="Z79" s="1285"/>
      <c r="AA79" s="1285"/>
      <c r="AB79" s="1285"/>
      <c r="AC79" s="1285"/>
      <c r="AD79" s="1285"/>
      <c r="AE79" s="1285"/>
      <c r="AF79" s="1285"/>
      <c r="AG79" s="1285"/>
      <c r="AH79" s="1285"/>
      <c r="AI79" s="1285"/>
      <c r="AJ79" s="1285"/>
      <c r="AK79" s="1285"/>
      <c r="AL79" s="1285"/>
      <c r="AM79" s="1285"/>
      <c r="AN79" s="1287"/>
      <c r="AO79" s="1287"/>
      <c r="AP79" s="1287"/>
      <c r="AQ79" s="1287"/>
      <c r="AR79" s="1287"/>
      <c r="AS79" s="1287"/>
      <c r="AT79" s="1287"/>
      <c r="AU79" s="1287"/>
      <c r="AV79" s="1287"/>
      <c r="AW79" s="1287"/>
      <c r="AX79" s="1287"/>
      <c r="AY79" s="1287"/>
    </row>
    <row r="80" spans="2:51" ht="12" x14ac:dyDescent="0.2">
      <c r="B80" s="1332" t="s">
        <v>163</v>
      </c>
      <c r="C80" s="1333"/>
      <c r="D80" s="1334"/>
      <c r="E80" s="1335"/>
      <c r="F80" s="1335"/>
      <c r="G80" s="1335"/>
      <c r="H80" s="1336"/>
      <c r="I80" s="1336"/>
      <c r="J80" s="1337"/>
      <c r="K80" s="1371"/>
      <c r="L80" s="1372"/>
      <c r="M80" s="1285"/>
      <c r="N80" s="1285"/>
      <c r="O80" s="1285"/>
      <c r="P80" s="1285"/>
      <c r="Q80" s="1285"/>
      <c r="R80" s="1285"/>
      <c r="S80" s="1285"/>
      <c r="T80" s="1285"/>
      <c r="U80" s="1285"/>
      <c r="V80" s="1285"/>
      <c r="W80" s="1285"/>
      <c r="X80" s="1285"/>
      <c r="Y80" s="1285"/>
      <c r="Z80" s="1285"/>
      <c r="AA80" s="1285"/>
      <c r="AB80" s="1285"/>
      <c r="AC80" s="1285"/>
      <c r="AD80" s="1285"/>
      <c r="AE80" s="1285"/>
      <c r="AF80" s="1285"/>
      <c r="AG80" s="1285"/>
      <c r="AH80" s="1285"/>
      <c r="AI80" s="1285"/>
      <c r="AJ80" s="1285"/>
      <c r="AK80" s="1285"/>
      <c r="AL80" s="1285"/>
      <c r="AM80" s="1285"/>
      <c r="AN80" s="1287"/>
      <c r="AO80" s="1287"/>
      <c r="AP80" s="1287"/>
      <c r="AQ80" s="1287"/>
      <c r="AR80" s="1287"/>
      <c r="AS80" s="1287"/>
      <c r="AT80" s="1287"/>
      <c r="AU80" s="1287"/>
      <c r="AV80" s="1287"/>
      <c r="AW80" s="1287"/>
      <c r="AX80" s="1287"/>
      <c r="AY80" s="1287"/>
    </row>
    <row r="81" spans="2:51" ht="12" x14ac:dyDescent="0.2">
      <c r="B81" s="1343" t="s">
        <v>162</v>
      </c>
      <c r="C81" s="91" t="s">
        <v>144</v>
      </c>
      <c r="D81" s="1326">
        <f>100-D79</f>
        <v>6.2999999999999972</v>
      </c>
      <c r="E81" s="1327">
        <v>6.2999999999999972</v>
      </c>
      <c r="F81" s="1327">
        <v>6.2000000000000028</v>
      </c>
      <c r="G81" s="1327">
        <v>6.3368874355818861</v>
      </c>
      <c r="H81" s="1321">
        <v>6.3404257407972437</v>
      </c>
      <c r="I81" s="1321">
        <v>6.2999999999999972</v>
      </c>
      <c r="J81" s="1314">
        <v>6.0999999999999943</v>
      </c>
      <c r="K81" s="1302"/>
      <c r="L81" s="1285"/>
      <c r="M81" s="1285"/>
      <c r="N81" s="1285"/>
      <c r="O81" s="1285"/>
      <c r="P81" s="1285"/>
      <c r="Q81" s="1285"/>
      <c r="R81" s="1285"/>
      <c r="S81" s="1285"/>
      <c r="T81" s="1285"/>
      <c r="U81" s="1285"/>
      <c r="V81" s="1285"/>
      <c r="W81" s="1285"/>
      <c r="X81" s="1285"/>
      <c r="Y81" s="1285"/>
      <c r="Z81" s="1285"/>
      <c r="AA81" s="1285"/>
      <c r="AB81" s="1285"/>
      <c r="AC81" s="1285"/>
      <c r="AD81" s="1285"/>
      <c r="AE81" s="1285"/>
      <c r="AF81" s="1285"/>
      <c r="AG81" s="1285"/>
      <c r="AH81" s="1285"/>
      <c r="AI81" s="1285"/>
      <c r="AJ81" s="1285"/>
      <c r="AK81" s="1285"/>
      <c r="AL81" s="1285"/>
      <c r="AM81" s="1285"/>
      <c r="AN81" s="1287"/>
      <c r="AO81" s="1287"/>
      <c r="AP81" s="1287"/>
      <c r="AQ81" s="1287"/>
      <c r="AR81" s="1287"/>
      <c r="AS81" s="1287"/>
      <c r="AT81" s="1287"/>
      <c r="AU81" s="1287"/>
      <c r="AV81" s="1287"/>
      <c r="AW81" s="1287"/>
      <c r="AX81" s="1287"/>
      <c r="AY81" s="1287"/>
    </row>
    <row r="82" spans="2:51" ht="12" x14ac:dyDescent="0.2">
      <c r="B82" s="1332" t="s">
        <v>164</v>
      </c>
      <c r="C82" s="1333"/>
      <c r="D82" s="1334"/>
      <c r="E82" s="1335"/>
      <c r="F82" s="1335"/>
      <c r="G82" s="1335"/>
      <c r="H82" s="1336"/>
      <c r="I82" s="1336"/>
      <c r="J82" s="1337"/>
      <c r="K82" s="1302"/>
      <c r="L82" s="1285"/>
      <c r="M82" s="1285"/>
      <c r="N82" s="1285"/>
      <c r="O82" s="1285"/>
      <c r="P82" s="1285"/>
      <c r="Q82" s="1285"/>
      <c r="R82" s="1285"/>
      <c r="S82" s="1285"/>
      <c r="T82" s="1285"/>
      <c r="U82" s="1285"/>
      <c r="V82" s="1285"/>
      <c r="W82" s="1285"/>
      <c r="X82" s="1285"/>
      <c r="Y82" s="1285"/>
      <c r="Z82" s="1285"/>
      <c r="AA82" s="1285"/>
      <c r="AB82" s="1285"/>
      <c r="AC82" s="1285"/>
      <c r="AD82" s="1285"/>
      <c r="AE82" s="1285"/>
      <c r="AF82" s="1285"/>
      <c r="AG82" s="1285"/>
      <c r="AH82" s="1285"/>
      <c r="AI82" s="1285"/>
      <c r="AJ82" s="1285"/>
      <c r="AK82" s="1285"/>
      <c r="AL82" s="1285"/>
      <c r="AM82" s="1285"/>
      <c r="AN82" s="1287"/>
      <c r="AO82" s="1287"/>
      <c r="AP82" s="1287"/>
      <c r="AQ82" s="1287"/>
      <c r="AR82" s="1287"/>
      <c r="AS82" s="1287"/>
      <c r="AT82" s="1287"/>
      <c r="AU82" s="1287"/>
      <c r="AV82" s="1287"/>
      <c r="AW82" s="1287"/>
      <c r="AX82" s="1287"/>
      <c r="AY82" s="1287"/>
    </row>
    <row r="83" spans="2:51" ht="12" x14ac:dyDescent="0.2">
      <c r="B83" s="1343" t="s">
        <v>165</v>
      </c>
      <c r="C83" s="91" t="s">
        <v>166</v>
      </c>
      <c r="D83" s="1316">
        <v>575</v>
      </c>
      <c r="E83" s="1317">
        <v>518</v>
      </c>
      <c r="F83" s="1317">
        <v>507</v>
      </c>
      <c r="G83" s="1317">
        <v>470.77721742517468</v>
      </c>
      <c r="H83" s="1321">
        <v>418.78319814146624</v>
      </c>
      <c r="I83" s="1321">
        <v>406</v>
      </c>
      <c r="J83" s="1314">
        <v>414</v>
      </c>
      <c r="K83" s="1374"/>
      <c r="L83" s="1285"/>
      <c r="M83" s="1285"/>
      <c r="N83" s="1285"/>
      <c r="O83" s="1285"/>
      <c r="P83" s="1285"/>
      <c r="Q83" s="1285"/>
      <c r="R83" s="1285"/>
      <c r="S83" s="1285"/>
      <c r="T83" s="1285"/>
      <c r="U83" s="1285"/>
      <c r="V83" s="1285"/>
      <c r="W83" s="1285"/>
      <c r="X83" s="1285"/>
      <c r="Y83" s="1285"/>
      <c r="Z83" s="1285"/>
      <c r="AA83" s="1285"/>
      <c r="AB83" s="1285"/>
      <c r="AC83" s="1285"/>
      <c r="AD83" s="1285"/>
      <c r="AE83" s="1285"/>
      <c r="AF83" s="1285"/>
      <c r="AG83" s="1285"/>
      <c r="AH83" s="1285"/>
      <c r="AI83" s="1285"/>
      <c r="AJ83" s="1285"/>
      <c r="AK83" s="1285"/>
      <c r="AL83" s="1285"/>
      <c r="AM83" s="1285"/>
      <c r="AN83" s="1287"/>
      <c r="AO83" s="1287"/>
      <c r="AP83" s="1287"/>
      <c r="AQ83" s="1287"/>
      <c r="AR83" s="1287"/>
      <c r="AS83" s="1287"/>
      <c r="AT83" s="1287"/>
      <c r="AU83" s="1287"/>
      <c r="AV83" s="1287"/>
      <c r="AW83" s="1287"/>
      <c r="AX83" s="1287"/>
      <c r="AY83" s="1287"/>
    </row>
    <row r="84" spans="2:51" ht="12.75" customHeight="1" x14ac:dyDescent="0.2">
      <c r="B84" s="1332" t="s">
        <v>167</v>
      </c>
      <c r="C84" s="1333"/>
      <c r="D84" s="1334"/>
      <c r="E84" s="1335"/>
      <c r="F84" s="1335"/>
      <c r="G84" s="1335"/>
      <c r="H84" s="1336"/>
      <c r="I84" s="1336"/>
      <c r="J84" s="1337"/>
      <c r="K84" s="1375"/>
      <c r="L84" s="1285"/>
      <c r="M84" s="1285"/>
      <c r="N84" s="1285"/>
      <c r="O84" s="1285"/>
      <c r="P84" s="1285"/>
      <c r="Q84" s="1285"/>
      <c r="R84" s="1285"/>
      <c r="S84" s="1285"/>
      <c r="T84" s="1285"/>
      <c r="U84" s="1285"/>
      <c r="V84" s="1285"/>
      <c r="W84" s="1285"/>
      <c r="X84" s="1285"/>
      <c r="Y84" s="1285"/>
      <c r="Z84" s="1285"/>
      <c r="AA84" s="1285"/>
      <c r="AB84" s="1285"/>
      <c r="AC84" s="1285"/>
      <c r="AD84" s="1285"/>
      <c r="AE84" s="1285"/>
      <c r="AF84" s="1285"/>
      <c r="AG84" s="1285"/>
      <c r="AH84" s="1285"/>
      <c r="AI84" s="1285"/>
      <c r="AJ84" s="1285"/>
      <c r="AK84" s="1285"/>
      <c r="AL84" s="1285"/>
      <c r="AM84" s="1285"/>
      <c r="AN84" s="1287"/>
      <c r="AO84" s="1287"/>
      <c r="AP84" s="1287"/>
      <c r="AQ84" s="1287"/>
      <c r="AR84" s="1287"/>
      <c r="AS84" s="1287"/>
      <c r="AT84" s="1287"/>
      <c r="AU84" s="1287"/>
      <c r="AV84" s="1287"/>
      <c r="AW84" s="1287"/>
      <c r="AX84" s="1287"/>
      <c r="AY84" s="1287"/>
    </row>
    <row r="85" spans="2:51" ht="12" x14ac:dyDescent="0.2">
      <c r="B85" s="1343" t="s">
        <v>170</v>
      </c>
      <c r="C85" s="91" t="s">
        <v>144</v>
      </c>
      <c r="D85" s="1376">
        <v>3.3</v>
      </c>
      <c r="E85" s="1312">
        <v>3.9</v>
      </c>
      <c r="F85" s="1312">
        <v>3.8</v>
      </c>
      <c r="G85" s="1312">
        <v>3.6</v>
      </c>
      <c r="H85" s="1354">
        <v>4.0999999999999996</v>
      </c>
      <c r="I85" s="1354">
        <v>3.7</v>
      </c>
      <c r="J85" s="1356">
        <v>3.6</v>
      </c>
      <c r="K85" s="1296"/>
      <c r="L85" s="1285"/>
      <c r="M85" s="1285"/>
      <c r="N85" s="1285"/>
      <c r="O85" s="1285"/>
      <c r="P85" s="1285"/>
      <c r="Q85" s="1285"/>
      <c r="R85" s="1285"/>
      <c r="S85" s="1285"/>
      <c r="T85" s="1285"/>
      <c r="U85" s="1285"/>
      <c r="V85" s="1285"/>
      <c r="W85" s="1285"/>
      <c r="X85" s="1285"/>
      <c r="Y85" s="1285"/>
      <c r="Z85" s="1285"/>
      <c r="AA85" s="1285"/>
      <c r="AB85" s="1285"/>
      <c r="AC85" s="1285"/>
      <c r="AD85" s="1285"/>
      <c r="AE85" s="1285"/>
      <c r="AF85" s="1285"/>
      <c r="AG85" s="1285"/>
      <c r="AH85" s="1285"/>
      <c r="AI85" s="1285"/>
      <c r="AJ85" s="1285"/>
      <c r="AK85" s="1285"/>
      <c r="AL85" s="1287"/>
      <c r="AM85" s="1287"/>
      <c r="AN85" s="1287"/>
      <c r="AO85" s="1287"/>
      <c r="AP85" s="1287"/>
      <c r="AQ85" s="1287"/>
      <c r="AR85" s="1287"/>
      <c r="AS85" s="1287"/>
      <c r="AT85" s="1287"/>
      <c r="AU85" s="1287"/>
      <c r="AV85" s="1287"/>
      <c r="AW85" s="1287"/>
    </row>
    <row r="86" spans="2:51" ht="15" customHeight="1" x14ac:dyDescent="0.2">
      <c r="B86" s="1332" t="s">
        <v>154</v>
      </c>
      <c r="C86" s="1377"/>
      <c r="D86" s="1378"/>
      <c r="E86" s="1379"/>
      <c r="F86" s="1379"/>
      <c r="G86" s="1379"/>
      <c r="H86" s="1380"/>
      <c r="I86" s="1380"/>
      <c r="J86" s="1381"/>
      <c r="K86" s="62"/>
      <c r="L86" s="1285"/>
      <c r="M86" s="1285"/>
      <c r="N86" s="1285"/>
      <c r="O86" s="1285"/>
      <c r="P86" s="1285"/>
      <c r="Q86" s="1285"/>
      <c r="R86" s="1285"/>
      <c r="S86" s="1285"/>
      <c r="T86" s="1285"/>
      <c r="U86" s="1285"/>
      <c r="V86" s="1285"/>
      <c r="W86" s="1285"/>
      <c r="X86" s="1285"/>
      <c r="Y86" s="1285"/>
      <c r="Z86" s="1285"/>
      <c r="AA86" s="1285"/>
      <c r="AB86" s="1285"/>
      <c r="AC86" s="1285"/>
      <c r="AD86" s="1285"/>
      <c r="AE86" s="1285"/>
      <c r="AF86" s="1285"/>
      <c r="AG86" s="1285"/>
      <c r="AH86" s="1285"/>
      <c r="AI86" s="1285"/>
      <c r="AJ86" s="1285"/>
      <c r="AK86" s="1285"/>
      <c r="AL86" s="1287"/>
      <c r="AM86" s="1287"/>
      <c r="AN86" s="1287"/>
      <c r="AO86" s="1287"/>
      <c r="AP86" s="1287"/>
      <c r="AQ86" s="1287"/>
      <c r="AR86" s="1287"/>
      <c r="AS86" s="1287"/>
      <c r="AT86" s="1287"/>
      <c r="AU86" s="1287"/>
      <c r="AV86" s="1287"/>
      <c r="AW86" s="1287"/>
    </row>
    <row r="87" spans="2:51" ht="12" x14ac:dyDescent="0.2">
      <c r="B87" s="117" t="s">
        <v>171</v>
      </c>
      <c r="C87" s="91" t="s">
        <v>153</v>
      </c>
      <c r="D87" s="348"/>
      <c r="E87" s="349"/>
      <c r="F87" s="349"/>
      <c r="G87" s="349"/>
      <c r="H87" s="1382"/>
      <c r="I87" s="1382"/>
      <c r="J87" s="1383"/>
      <c r="K87" s="1309"/>
      <c r="L87" s="1285"/>
      <c r="M87" s="1285"/>
      <c r="N87" s="1285"/>
      <c r="O87" s="1285"/>
      <c r="P87" s="1285"/>
      <c r="Q87" s="1285"/>
      <c r="R87" s="1285"/>
      <c r="S87" s="1285"/>
      <c r="T87" s="1285"/>
      <c r="U87" s="1285"/>
      <c r="V87" s="1285"/>
      <c r="W87" s="1285"/>
      <c r="X87" s="1285"/>
      <c r="Y87" s="1285"/>
      <c r="Z87" s="1285"/>
      <c r="AA87" s="1285"/>
      <c r="AB87" s="1285"/>
      <c r="AC87" s="1285"/>
      <c r="AD87" s="1285"/>
      <c r="AE87" s="1285"/>
      <c r="AF87" s="1285"/>
      <c r="AG87" s="1285"/>
      <c r="AH87" s="1285"/>
      <c r="AI87" s="1285"/>
      <c r="AJ87" s="1285"/>
      <c r="AK87" s="1285"/>
      <c r="AL87" s="1287"/>
      <c r="AM87" s="1287"/>
      <c r="AN87" s="1287"/>
      <c r="AO87" s="1287"/>
      <c r="AP87" s="1287"/>
      <c r="AQ87" s="1287"/>
      <c r="AR87" s="1287"/>
      <c r="AS87" s="1287"/>
      <c r="AT87" s="1287"/>
      <c r="AU87" s="1287"/>
      <c r="AV87" s="1287"/>
      <c r="AW87" s="1287"/>
    </row>
    <row r="88" spans="2:51" ht="12" x14ac:dyDescent="0.2">
      <c r="B88" s="1343" t="s">
        <v>172</v>
      </c>
      <c r="C88" s="91" t="s">
        <v>137</v>
      </c>
      <c r="D88" s="1316">
        <v>948</v>
      </c>
      <c r="E88" s="1317">
        <v>989</v>
      </c>
      <c r="F88" s="1317">
        <v>1048</v>
      </c>
      <c r="G88" s="1317">
        <v>1063.6757389426505</v>
      </c>
      <c r="H88" s="1318">
        <v>1111.5023855151928</v>
      </c>
      <c r="I88" s="1318">
        <v>1143</v>
      </c>
      <c r="J88" s="1319">
        <v>1118</v>
      </c>
      <c r="K88" s="1302"/>
      <c r="L88" s="1285"/>
      <c r="M88" s="1285"/>
      <c r="N88" s="1285"/>
      <c r="O88" s="1285"/>
      <c r="P88" s="1285"/>
      <c r="Q88" s="1285"/>
      <c r="R88" s="1285"/>
      <c r="S88" s="1285"/>
      <c r="T88" s="1285"/>
      <c r="U88" s="1285"/>
      <c r="V88" s="1285"/>
      <c r="W88" s="1285"/>
      <c r="X88" s="1285"/>
      <c r="Y88" s="1285"/>
      <c r="Z88" s="1285"/>
      <c r="AA88" s="1285"/>
      <c r="AB88" s="1285"/>
      <c r="AC88" s="1285"/>
      <c r="AD88" s="1285"/>
      <c r="AE88" s="1285"/>
      <c r="AF88" s="1285"/>
      <c r="AG88" s="1285"/>
      <c r="AH88" s="1285"/>
      <c r="AI88" s="1285"/>
      <c r="AJ88" s="1285"/>
      <c r="AK88" s="1285"/>
      <c r="AL88" s="1287"/>
      <c r="AM88" s="1287"/>
      <c r="AN88" s="1287"/>
      <c r="AO88" s="1287"/>
      <c r="AP88" s="1287"/>
      <c r="AQ88" s="1287"/>
      <c r="AR88" s="1287"/>
      <c r="AS88" s="1287"/>
      <c r="AT88" s="1287"/>
      <c r="AU88" s="1287"/>
      <c r="AV88" s="1287"/>
      <c r="AW88" s="1287"/>
    </row>
    <row r="89" spans="2:51" ht="12" x14ac:dyDescent="0.2">
      <c r="B89" s="1343" t="s">
        <v>173</v>
      </c>
      <c r="C89" s="91" t="s">
        <v>157</v>
      </c>
      <c r="D89" s="1316">
        <v>2024</v>
      </c>
      <c r="E89" s="1317">
        <v>2001</v>
      </c>
      <c r="F89" s="1317">
        <v>1978</v>
      </c>
      <c r="G89" s="1317">
        <v>1965.8217175699999</v>
      </c>
      <c r="H89" s="1384">
        <v>1922.4577175699999</v>
      </c>
      <c r="I89" s="1384">
        <v>1897</v>
      </c>
      <c r="J89" s="1319">
        <v>1811</v>
      </c>
      <c r="K89" s="1385"/>
      <c r="L89" s="1385"/>
      <c r="M89" s="1285"/>
      <c r="N89" s="1285"/>
      <c r="O89" s="1285"/>
      <c r="P89" s="1285"/>
      <c r="Q89" s="1285"/>
      <c r="R89" s="1285"/>
      <c r="S89" s="1285"/>
      <c r="T89" s="1285"/>
      <c r="U89" s="1285"/>
      <c r="V89" s="1285"/>
      <c r="W89" s="1285"/>
      <c r="X89" s="1285"/>
      <c r="Y89" s="1285"/>
      <c r="Z89" s="1285"/>
      <c r="AA89" s="1285"/>
      <c r="AB89" s="1285"/>
      <c r="AC89" s="1285"/>
      <c r="AD89" s="1285"/>
      <c r="AE89" s="1285"/>
      <c r="AF89" s="1285"/>
      <c r="AG89" s="1285"/>
      <c r="AH89" s="1285"/>
      <c r="AI89" s="1285"/>
      <c r="AJ89" s="1285"/>
      <c r="AK89" s="1285"/>
      <c r="AL89" s="1287"/>
      <c r="AM89" s="1287"/>
      <c r="AN89" s="1287"/>
      <c r="AO89" s="1287"/>
      <c r="AP89" s="1287"/>
      <c r="AQ89" s="1287"/>
      <c r="AR89" s="1287"/>
      <c r="AS89" s="1287"/>
      <c r="AT89" s="1287"/>
      <c r="AU89" s="1287"/>
      <c r="AV89" s="1287"/>
      <c r="AW89" s="1287"/>
    </row>
    <row r="90" spans="2:51" ht="12" x14ac:dyDescent="0.2">
      <c r="B90" s="1343" t="s">
        <v>173</v>
      </c>
      <c r="C90" s="1386" t="s">
        <v>144</v>
      </c>
      <c r="D90" s="1326">
        <v>93.5</v>
      </c>
      <c r="E90" s="1327">
        <v>92.7</v>
      </c>
      <c r="F90" s="1327">
        <v>92.6</v>
      </c>
      <c r="G90" s="1327">
        <v>92.3</v>
      </c>
      <c r="H90" s="1327">
        <v>91.4</v>
      </c>
      <c r="I90" s="1387">
        <v>91.1</v>
      </c>
      <c r="J90" s="1388">
        <v>89.7</v>
      </c>
      <c r="K90" s="1309"/>
      <c r="L90" s="1285"/>
      <c r="M90" s="1285"/>
      <c r="N90" s="1285"/>
      <c r="O90" s="1285"/>
      <c r="P90" s="1285"/>
      <c r="Q90" s="1285"/>
      <c r="R90" s="1285"/>
      <c r="S90" s="1285"/>
      <c r="T90" s="1285"/>
      <c r="U90" s="1285"/>
      <c r="V90" s="1285"/>
      <c r="W90" s="1285"/>
      <c r="X90" s="1285"/>
      <c r="Y90" s="1285"/>
      <c r="Z90" s="1285"/>
      <c r="AA90" s="1285"/>
      <c r="AB90" s="1285"/>
      <c r="AC90" s="1285"/>
      <c r="AD90" s="1285"/>
      <c r="AE90" s="1285"/>
      <c r="AF90" s="1285"/>
      <c r="AG90" s="1285"/>
      <c r="AH90" s="1285"/>
      <c r="AI90" s="1285"/>
      <c r="AJ90" s="1285"/>
      <c r="AK90" s="1285"/>
      <c r="AL90" s="1287"/>
      <c r="AM90" s="1287"/>
      <c r="AN90" s="1287"/>
      <c r="AO90" s="1287"/>
      <c r="AP90" s="1287"/>
      <c r="AQ90" s="1287"/>
      <c r="AR90" s="1287"/>
      <c r="AS90" s="1287"/>
      <c r="AT90" s="1287"/>
      <c r="AU90" s="1287"/>
      <c r="AV90" s="1287"/>
      <c r="AW90" s="1287"/>
    </row>
    <row r="91" spans="2:51" ht="12" x14ac:dyDescent="0.2">
      <c r="B91" s="1389" t="s">
        <v>743</v>
      </c>
      <c r="C91" s="1390"/>
      <c r="D91" s="1391"/>
      <c r="E91" s="1392"/>
      <c r="F91" s="1392"/>
      <c r="G91" s="1392"/>
      <c r="H91" s="1393"/>
      <c r="I91" s="1393"/>
      <c r="J91" s="1394"/>
      <c r="K91" s="1309"/>
      <c r="L91" s="1285"/>
      <c r="M91" s="1285"/>
      <c r="N91" s="1285"/>
      <c r="O91" s="1285"/>
      <c r="P91" s="1285"/>
      <c r="Q91" s="1285"/>
      <c r="R91" s="1285"/>
      <c r="S91" s="1285"/>
      <c r="T91" s="1285"/>
      <c r="U91" s="1285"/>
      <c r="V91" s="1285"/>
      <c r="W91" s="1285"/>
      <c r="X91" s="1285"/>
      <c r="Y91" s="1285"/>
      <c r="Z91" s="1285"/>
      <c r="AA91" s="1285"/>
      <c r="AB91" s="1285"/>
      <c r="AC91" s="1285"/>
      <c r="AD91" s="1285"/>
      <c r="AE91" s="1285"/>
      <c r="AF91" s="1285"/>
      <c r="AG91" s="1285"/>
      <c r="AH91" s="1285"/>
      <c r="AI91" s="1285"/>
      <c r="AJ91" s="1285"/>
      <c r="AK91" s="1285"/>
      <c r="AL91" s="1285"/>
      <c r="AM91" s="1285"/>
      <c r="AN91" s="1287"/>
      <c r="AO91" s="1287"/>
      <c r="AP91" s="1287"/>
      <c r="AQ91" s="1287"/>
      <c r="AR91" s="1287"/>
      <c r="AS91" s="1287"/>
      <c r="AT91" s="1287"/>
      <c r="AU91" s="1287"/>
      <c r="AV91" s="1287"/>
      <c r="AW91" s="1287"/>
      <c r="AX91" s="1287"/>
      <c r="AY91" s="1287"/>
    </row>
    <row r="92" spans="2:51" ht="12" x14ac:dyDescent="0.2">
      <c r="B92" s="1343" t="s">
        <v>385</v>
      </c>
      <c r="C92" s="91" t="s">
        <v>175</v>
      </c>
      <c r="D92" s="1316">
        <v>537878</v>
      </c>
      <c r="E92" s="1317">
        <v>437142</v>
      </c>
      <c r="F92" s="1317">
        <v>421912</v>
      </c>
      <c r="G92" s="1317">
        <v>381236</v>
      </c>
      <c r="H92" s="1318">
        <v>330217</v>
      </c>
      <c r="I92" s="1318">
        <v>313403</v>
      </c>
      <c r="J92" s="1319">
        <v>314831</v>
      </c>
      <c r="K92" s="1309"/>
      <c r="L92" s="1285"/>
      <c r="M92" s="1285"/>
      <c r="N92" s="1285"/>
      <c r="O92" s="1285"/>
      <c r="P92" s="1285"/>
      <c r="Q92" s="1285"/>
      <c r="R92" s="1285"/>
      <c r="S92" s="1285"/>
      <c r="T92" s="1285"/>
      <c r="U92" s="1285"/>
      <c r="V92" s="1285"/>
      <c r="W92" s="1285"/>
      <c r="X92" s="1285"/>
      <c r="Y92" s="1285"/>
      <c r="Z92" s="1285"/>
      <c r="AA92" s="1285"/>
      <c r="AB92" s="1285"/>
      <c r="AC92" s="1285"/>
      <c r="AD92" s="1285"/>
      <c r="AE92" s="1285"/>
      <c r="AF92" s="1285"/>
      <c r="AG92" s="1285"/>
      <c r="AH92" s="1285"/>
      <c r="AI92" s="1285"/>
      <c r="AJ92" s="1285"/>
      <c r="AK92" s="1285"/>
      <c r="AL92" s="1285"/>
      <c r="AM92" s="1285"/>
      <c r="AN92" s="1287"/>
      <c r="AO92" s="1287"/>
      <c r="AP92" s="1287"/>
      <c r="AQ92" s="1287"/>
      <c r="AR92" s="1287"/>
      <c r="AS92" s="1287"/>
      <c r="AT92" s="1287"/>
      <c r="AU92" s="1287"/>
      <c r="AV92" s="1287"/>
      <c r="AW92" s="1287"/>
      <c r="AX92" s="1287"/>
      <c r="AY92" s="1287"/>
    </row>
    <row r="93" spans="2:51" ht="12" x14ac:dyDescent="0.2">
      <c r="B93" s="1343" t="s">
        <v>148</v>
      </c>
      <c r="C93" s="91" t="s">
        <v>175</v>
      </c>
      <c r="D93" s="1316">
        <f>3071+2869</f>
        <v>5940</v>
      </c>
      <c r="E93" s="1317">
        <v>6651</v>
      </c>
      <c r="F93" s="1317">
        <v>6647</v>
      </c>
      <c r="G93" s="1317">
        <v>5308</v>
      </c>
      <c r="H93" s="1318">
        <v>5268</v>
      </c>
      <c r="I93" s="1318">
        <v>6022</v>
      </c>
      <c r="J93" s="1319">
        <v>6022</v>
      </c>
      <c r="K93" s="1309"/>
      <c r="L93" s="1285"/>
      <c r="M93" s="1285"/>
      <c r="N93" s="1285"/>
      <c r="O93" s="1285"/>
      <c r="P93" s="1285"/>
      <c r="Q93" s="1285"/>
      <c r="R93" s="1285"/>
      <c r="S93" s="1285"/>
      <c r="T93" s="1285"/>
      <c r="U93" s="1285"/>
      <c r="V93" s="1285"/>
      <c r="W93" s="1285"/>
      <c r="X93" s="1285"/>
      <c r="Y93" s="1285"/>
      <c r="Z93" s="1285"/>
      <c r="AA93" s="1285"/>
      <c r="AB93" s="1285"/>
      <c r="AC93" s="1285"/>
      <c r="AD93" s="1285"/>
      <c r="AE93" s="1285"/>
      <c r="AF93" s="1285"/>
      <c r="AG93" s="1285"/>
      <c r="AH93" s="1285"/>
      <c r="AI93" s="1285"/>
      <c r="AJ93" s="1285"/>
      <c r="AK93" s="1285"/>
      <c r="AL93" s="1285"/>
      <c r="AM93" s="1285"/>
      <c r="AN93" s="1287"/>
      <c r="AO93" s="1287"/>
      <c r="AP93" s="1287"/>
      <c r="AQ93" s="1287"/>
      <c r="AR93" s="1287"/>
      <c r="AS93" s="1287"/>
      <c r="AT93" s="1287"/>
      <c r="AU93" s="1287"/>
      <c r="AV93" s="1287"/>
      <c r="AW93" s="1287"/>
      <c r="AX93" s="1287"/>
      <c r="AY93" s="1287"/>
    </row>
    <row r="94" spans="2:51" ht="12" x14ac:dyDescent="0.2">
      <c r="B94" s="1343" t="s">
        <v>177</v>
      </c>
      <c r="C94" s="91" t="s">
        <v>175</v>
      </c>
      <c r="D94" s="1316">
        <v>59516</v>
      </c>
      <c r="E94" s="1317">
        <v>56709</v>
      </c>
      <c r="F94" s="1317">
        <v>51125</v>
      </c>
      <c r="G94" s="1317">
        <v>43235</v>
      </c>
      <c r="H94" s="1318">
        <v>34755</v>
      </c>
      <c r="I94" s="1318">
        <v>34226</v>
      </c>
      <c r="J94" s="1319">
        <v>33552</v>
      </c>
      <c r="K94" s="1338"/>
      <c r="L94" s="1285"/>
      <c r="M94" s="1285"/>
      <c r="N94" s="1285"/>
      <c r="O94" s="1285"/>
      <c r="P94" s="1285"/>
      <c r="Q94" s="1285"/>
      <c r="R94" s="1285"/>
      <c r="S94" s="1285"/>
      <c r="T94" s="1285"/>
      <c r="U94" s="1285"/>
      <c r="V94" s="1285"/>
      <c r="W94" s="1285"/>
      <c r="X94" s="1285"/>
      <c r="Y94" s="1285"/>
      <c r="Z94" s="1285"/>
      <c r="AA94" s="1285"/>
      <c r="AB94" s="1285"/>
      <c r="AC94" s="1285"/>
      <c r="AD94" s="1285"/>
      <c r="AE94" s="1285"/>
      <c r="AF94" s="1285"/>
      <c r="AG94" s="1285"/>
      <c r="AH94" s="1285"/>
      <c r="AI94" s="1285"/>
      <c r="AJ94" s="1285"/>
      <c r="AK94" s="1285"/>
      <c r="AL94" s="1285"/>
      <c r="AM94" s="1285"/>
      <c r="AN94" s="1287"/>
      <c r="AO94" s="1287"/>
      <c r="AP94" s="1287"/>
      <c r="AQ94" s="1287"/>
      <c r="AR94" s="1287"/>
      <c r="AS94" s="1287"/>
      <c r="AT94" s="1287"/>
      <c r="AU94" s="1287"/>
      <c r="AV94" s="1287"/>
      <c r="AW94" s="1287"/>
      <c r="AX94" s="1287"/>
      <c r="AY94" s="1287"/>
    </row>
    <row r="95" spans="2:51" ht="12" x14ac:dyDescent="0.2">
      <c r="B95" s="1343" t="s">
        <v>178</v>
      </c>
      <c r="C95" s="91" t="s">
        <v>175</v>
      </c>
      <c r="D95" s="1316">
        <v>5476</v>
      </c>
      <c r="E95" s="1317">
        <v>5103</v>
      </c>
      <c r="F95" s="1317">
        <v>5168</v>
      </c>
      <c r="G95" s="1317">
        <v>4445</v>
      </c>
      <c r="H95" s="1318">
        <v>4910</v>
      </c>
      <c r="I95" s="1318">
        <v>5193</v>
      </c>
      <c r="J95" s="1319">
        <v>5695</v>
      </c>
      <c r="K95" s="1296"/>
      <c r="L95" s="1285"/>
      <c r="M95" s="1285"/>
      <c r="N95" s="1285"/>
      <c r="O95" s="1285"/>
      <c r="P95" s="1285"/>
      <c r="Q95" s="1285"/>
      <c r="R95" s="1285"/>
      <c r="S95" s="1285"/>
      <c r="T95" s="1285"/>
      <c r="U95" s="1285"/>
      <c r="V95" s="1285"/>
      <c r="W95" s="1285"/>
      <c r="X95" s="1285"/>
      <c r="Y95" s="1285"/>
      <c r="Z95" s="1285"/>
      <c r="AA95" s="1285"/>
      <c r="AB95" s="1285"/>
      <c r="AC95" s="1285"/>
      <c r="AD95" s="1285"/>
      <c r="AE95" s="1285"/>
      <c r="AF95" s="1285"/>
      <c r="AG95" s="1285"/>
      <c r="AH95" s="1285"/>
      <c r="AI95" s="1285"/>
      <c r="AJ95" s="1285"/>
      <c r="AK95" s="1285"/>
      <c r="AL95" s="1285"/>
      <c r="AM95" s="1285"/>
      <c r="AN95" s="1287"/>
      <c r="AO95" s="1287"/>
      <c r="AP95" s="1287"/>
      <c r="AQ95" s="1287"/>
      <c r="AR95" s="1287"/>
      <c r="AS95" s="1287"/>
      <c r="AT95" s="1287"/>
      <c r="AU95" s="1287"/>
      <c r="AV95" s="1287"/>
      <c r="AW95" s="1287"/>
      <c r="AX95" s="1287"/>
      <c r="AY95" s="1287"/>
    </row>
    <row r="96" spans="2:51" ht="12" x14ac:dyDescent="0.2">
      <c r="B96" s="1345" t="s">
        <v>402</v>
      </c>
      <c r="C96" s="91" t="s">
        <v>175</v>
      </c>
      <c r="D96" s="1339">
        <f>SUM(D92:D95)</f>
        <v>608810</v>
      </c>
      <c r="E96" s="1340">
        <v>505605</v>
      </c>
      <c r="F96" s="1340">
        <v>484852</v>
      </c>
      <c r="G96" s="1340">
        <v>434224</v>
      </c>
      <c r="H96" s="1341">
        <v>375150</v>
      </c>
      <c r="I96" s="1341">
        <v>358844</v>
      </c>
      <c r="J96" s="1342">
        <v>360100</v>
      </c>
      <c r="K96" s="1395"/>
      <c r="L96" s="1285"/>
      <c r="M96" s="1285"/>
      <c r="N96" s="1285"/>
      <c r="O96" s="1285"/>
      <c r="P96" s="1285"/>
      <c r="Q96" s="1285"/>
      <c r="R96" s="1285"/>
      <c r="S96" s="1285"/>
      <c r="T96" s="1285"/>
      <c r="U96" s="1285"/>
      <c r="V96" s="1285"/>
      <c r="W96" s="1285"/>
      <c r="X96" s="1285"/>
      <c r="Y96" s="1285"/>
      <c r="Z96" s="1285"/>
      <c r="AA96" s="1285"/>
      <c r="AB96" s="1285"/>
      <c r="AC96" s="1285"/>
      <c r="AD96" s="1285"/>
      <c r="AE96" s="1285"/>
      <c r="AF96" s="1285"/>
      <c r="AG96" s="1285"/>
      <c r="AH96" s="1285"/>
      <c r="AI96" s="1285"/>
      <c r="AJ96" s="1285"/>
      <c r="AK96" s="1285"/>
      <c r="AL96" s="1285"/>
      <c r="AM96" s="1285"/>
      <c r="AN96" s="1287"/>
      <c r="AO96" s="1287"/>
      <c r="AP96" s="1287"/>
      <c r="AQ96" s="1287"/>
      <c r="AR96" s="1287"/>
      <c r="AS96" s="1287"/>
      <c r="AT96" s="1287"/>
      <c r="AU96" s="1287"/>
      <c r="AV96" s="1287"/>
      <c r="AW96" s="1287"/>
      <c r="AX96" s="1287"/>
      <c r="AY96" s="1287"/>
    </row>
    <row r="97" spans="2:51" ht="11.25" customHeight="1" x14ac:dyDescent="0.2">
      <c r="B97" s="1332" t="s">
        <v>180</v>
      </c>
      <c r="C97" s="1396"/>
      <c r="D97" s="1397"/>
      <c r="E97" s="1398"/>
      <c r="F97" s="1398"/>
      <c r="G97" s="1398"/>
      <c r="H97" s="1393"/>
      <c r="I97" s="1393"/>
      <c r="J97" s="1394"/>
      <c r="K97" s="1302"/>
      <c r="L97" s="1285"/>
      <c r="M97" s="1285"/>
      <c r="N97" s="1285"/>
      <c r="O97" s="1285"/>
      <c r="P97" s="1285"/>
      <c r="Q97" s="1285"/>
      <c r="R97" s="1285"/>
      <c r="S97" s="1285"/>
      <c r="T97" s="1285"/>
      <c r="U97" s="1285"/>
      <c r="V97" s="1285"/>
      <c r="W97" s="1285"/>
      <c r="X97" s="1285"/>
      <c r="Y97" s="1285"/>
      <c r="Z97" s="1285"/>
      <c r="AA97" s="1285"/>
      <c r="AB97" s="1285"/>
      <c r="AC97" s="1285"/>
      <c r="AD97" s="1285"/>
      <c r="AE97" s="1285"/>
      <c r="AF97" s="1285"/>
      <c r="AG97" s="1285"/>
      <c r="AH97" s="1285"/>
      <c r="AI97" s="1285"/>
      <c r="AJ97" s="1285"/>
      <c r="AK97" s="1285"/>
      <c r="AL97" s="1285"/>
      <c r="AM97" s="1285"/>
      <c r="AN97" s="1287"/>
      <c r="AO97" s="1287"/>
      <c r="AP97" s="1287"/>
      <c r="AQ97" s="1287"/>
      <c r="AR97" s="1287"/>
      <c r="AS97" s="1287"/>
      <c r="AT97" s="1287"/>
      <c r="AU97" s="1287"/>
      <c r="AV97" s="1287"/>
      <c r="AW97" s="1287"/>
      <c r="AX97" s="1287"/>
      <c r="AY97" s="1287"/>
    </row>
    <row r="98" spans="2:51" ht="12" x14ac:dyDescent="0.2">
      <c r="B98" s="1345" t="s">
        <v>147</v>
      </c>
      <c r="C98" s="91"/>
      <c r="D98" s="1376"/>
      <c r="E98" s="1312"/>
      <c r="F98" s="1312"/>
      <c r="G98" s="1312"/>
      <c r="H98" s="1321"/>
      <c r="I98" s="1321"/>
      <c r="J98" s="1314"/>
      <c r="K98" s="1309"/>
      <c r="L98" s="1285"/>
      <c r="M98" s="1285"/>
      <c r="N98" s="1285"/>
      <c r="O98" s="1285"/>
      <c r="P98" s="1285"/>
      <c r="Q98" s="1285"/>
      <c r="R98" s="1285"/>
      <c r="S98" s="1285"/>
      <c r="T98" s="1285"/>
      <c r="U98" s="1285"/>
      <c r="V98" s="1285"/>
      <c r="W98" s="1285"/>
      <c r="X98" s="1285"/>
      <c r="Y98" s="1285"/>
      <c r="Z98" s="1285"/>
      <c r="AA98" s="1285"/>
      <c r="AB98" s="1285"/>
      <c r="AC98" s="1285"/>
      <c r="AD98" s="1285"/>
      <c r="AE98" s="1285"/>
      <c r="AF98" s="1285"/>
      <c r="AG98" s="1285"/>
      <c r="AH98" s="1285"/>
      <c r="AI98" s="1285"/>
      <c r="AJ98" s="1285"/>
      <c r="AK98" s="1285"/>
      <c r="AL98" s="1285"/>
      <c r="AM98" s="1285"/>
      <c r="AN98" s="1287"/>
      <c r="AO98" s="1287"/>
      <c r="AP98" s="1287"/>
      <c r="AQ98" s="1287"/>
      <c r="AR98" s="1287"/>
      <c r="AS98" s="1287"/>
      <c r="AT98" s="1287"/>
      <c r="AU98" s="1287"/>
      <c r="AV98" s="1287"/>
      <c r="AW98" s="1287"/>
      <c r="AX98" s="1287"/>
      <c r="AY98" s="1287"/>
    </row>
    <row r="99" spans="2:51" ht="12" x14ac:dyDescent="0.2">
      <c r="B99" s="1343" t="s">
        <v>181</v>
      </c>
      <c r="C99" s="91" t="s">
        <v>183</v>
      </c>
      <c r="D99" s="1376"/>
      <c r="E99" s="1312">
        <v>23</v>
      </c>
      <c r="F99" s="1312">
        <v>23</v>
      </c>
      <c r="G99" s="1312">
        <v>23</v>
      </c>
      <c r="H99" s="1321">
        <v>23</v>
      </c>
      <c r="I99" s="1321">
        <v>23</v>
      </c>
      <c r="J99" s="1314">
        <v>23</v>
      </c>
      <c r="K99" s="1309"/>
      <c r="L99" s="1285"/>
      <c r="M99" s="1285"/>
      <c r="N99" s="1285"/>
      <c r="O99" s="1285"/>
      <c r="P99" s="1285"/>
      <c r="Q99" s="1285"/>
      <c r="R99" s="1285"/>
      <c r="S99" s="1285"/>
      <c r="T99" s="1285"/>
      <c r="U99" s="1285"/>
      <c r="V99" s="1285"/>
      <c r="W99" s="1285"/>
      <c r="X99" s="1285"/>
      <c r="Y99" s="1285"/>
      <c r="Z99" s="1285"/>
      <c r="AA99" s="1285"/>
      <c r="AB99" s="1285"/>
      <c r="AC99" s="1285"/>
      <c r="AD99" s="1285"/>
      <c r="AE99" s="1285"/>
      <c r="AF99" s="1285"/>
      <c r="AG99" s="1285"/>
      <c r="AH99" s="1285"/>
      <c r="AI99" s="1285"/>
      <c r="AJ99" s="1285"/>
      <c r="AK99" s="1285"/>
      <c r="AL99" s="1285"/>
      <c r="AM99" s="1285"/>
      <c r="AN99" s="1287"/>
      <c r="AO99" s="1287"/>
      <c r="AP99" s="1287"/>
      <c r="AQ99" s="1287"/>
      <c r="AR99" s="1287"/>
      <c r="AS99" s="1287"/>
      <c r="AT99" s="1287"/>
      <c r="AU99" s="1287"/>
      <c r="AV99" s="1287"/>
      <c r="AW99" s="1287"/>
      <c r="AX99" s="1287"/>
      <c r="AY99" s="1287"/>
    </row>
    <row r="100" spans="2:51" ht="12" x14ac:dyDescent="0.2">
      <c r="B100" s="1343" t="s">
        <v>182</v>
      </c>
      <c r="C100" s="91" t="s">
        <v>183</v>
      </c>
      <c r="D100" s="1399">
        <v>7897</v>
      </c>
      <c r="E100" s="1400">
        <v>7896</v>
      </c>
      <c r="F100" s="1400">
        <v>7896</v>
      </c>
      <c r="G100" s="1400">
        <v>7893</v>
      </c>
      <c r="H100" s="1318">
        <v>7892</v>
      </c>
      <c r="I100" s="1318">
        <v>7889</v>
      </c>
      <c r="J100" s="1319">
        <v>7885</v>
      </c>
      <c r="K100" s="1302"/>
      <c r="L100" s="1285"/>
      <c r="M100" s="1285"/>
      <c r="N100" s="1285"/>
      <c r="O100" s="1285"/>
      <c r="P100" s="1285"/>
      <c r="Q100" s="1285"/>
      <c r="R100" s="1285"/>
      <c r="S100" s="1285"/>
      <c r="T100" s="1285"/>
      <c r="U100" s="1285"/>
      <c r="V100" s="1285"/>
      <c r="W100" s="1285"/>
      <c r="X100" s="1285"/>
      <c r="Y100" s="1285"/>
      <c r="Z100" s="1285"/>
      <c r="AA100" s="1285"/>
      <c r="AB100" s="1285"/>
      <c r="AC100" s="1285"/>
      <c r="AD100" s="1285"/>
      <c r="AE100" s="1285"/>
      <c r="AF100" s="1285"/>
      <c r="AG100" s="1285"/>
      <c r="AH100" s="1285"/>
      <c r="AI100" s="1285"/>
      <c r="AJ100" s="1285"/>
      <c r="AK100" s="1285"/>
      <c r="AL100" s="1285"/>
      <c r="AM100" s="1285"/>
      <c r="AN100" s="1287"/>
      <c r="AO100" s="1287"/>
      <c r="AP100" s="1287"/>
      <c r="AQ100" s="1287"/>
      <c r="AR100" s="1287"/>
      <c r="AS100" s="1287"/>
      <c r="AT100" s="1287"/>
      <c r="AU100" s="1287"/>
      <c r="AV100" s="1287"/>
      <c r="AW100" s="1287"/>
      <c r="AX100" s="1287"/>
      <c r="AY100" s="1287"/>
    </row>
    <row r="101" spans="2:51" ht="12" x14ac:dyDescent="0.2">
      <c r="B101" s="1343" t="s">
        <v>184</v>
      </c>
      <c r="C101" s="91" t="s">
        <v>183</v>
      </c>
      <c r="D101" s="1399">
        <v>786032</v>
      </c>
      <c r="E101" s="1400">
        <v>786032</v>
      </c>
      <c r="F101" s="1400">
        <v>785823</v>
      </c>
      <c r="G101" s="1400">
        <v>785494</v>
      </c>
      <c r="H101" s="1318">
        <v>784769</v>
      </c>
      <c r="I101" s="1318">
        <v>781679</v>
      </c>
      <c r="J101" s="1319">
        <v>781484</v>
      </c>
      <c r="K101" s="1309"/>
      <c r="L101" s="1285"/>
      <c r="M101" s="1285"/>
      <c r="N101" s="1285"/>
      <c r="O101" s="1285"/>
      <c r="P101" s="1285"/>
      <c r="Q101" s="1285"/>
      <c r="R101" s="1285"/>
      <c r="S101" s="1285"/>
      <c r="T101" s="1285"/>
      <c r="U101" s="1285"/>
      <c r="V101" s="1285"/>
      <c r="W101" s="1285"/>
      <c r="X101" s="1285"/>
      <c r="Y101" s="1285"/>
      <c r="Z101" s="1285"/>
      <c r="AA101" s="1285"/>
      <c r="AB101" s="1285"/>
      <c r="AC101" s="1285"/>
      <c r="AD101" s="1285"/>
      <c r="AE101" s="1285"/>
      <c r="AF101" s="1285"/>
      <c r="AG101" s="1285"/>
      <c r="AH101" s="1285"/>
      <c r="AI101" s="1285"/>
      <c r="AJ101" s="1285"/>
      <c r="AK101" s="1285"/>
      <c r="AL101" s="1285"/>
      <c r="AM101" s="1285"/>
      <c r="AN101" s="1287"/>
      <c r="AO101" s="1287"/>
      <c r="AP101" s="1287"/>
      <c r="AQ101" s="1287"/>
      <c r="AR101" s="1287"/>
      <c r="AS101" s="1287"/>
      <c r="AT101" s="1287"/>
      <c r="AU101" s="1287"/>
      <c r="AV101" s="1287"/>
      <c r="AW101" s="1287"/>
      <c r="AX101" s="1287"/>
      <c r="AY101" s="1287"/>
    </row>
    <row r="102" spans="2:51" ht="12" x14ac:dyDescent="0.2">
      <c r="B102" s="1343" t="s">
        <v>185</v>
      </c>
      <c r="C102" s="91" t="s">
        <v>144</v>
      </c>
      <c r="D102" s="348">
        <v>95.3</v>
      </c>
      <c r="E102" s="1401">
        <v>95.3</v>
      </c>
      <c r="F102" s="1401">
        <v>95.3</v>
      </c>
      <c r="G102" s="1353">
        <v>95.3</v>
      </c>
      <c r="H102" s="1354">
        <v>95.3</v>
      </c>
      <c r="I102" s="1354">
        <v>95.1</v>
      </c>
      <c r="J102" s="1314">
        <v>95.1</v>
      </c>
      <c r="K102" s="1296"/>
      <c r="L102" s="1285"/>
      <c r="M102" s="1285"/>
      <c r="N102" s="1285"/>
      <c r="O102" s="1285"/>
      <c r="P102" s="1285"/>
      <c r="Q102" s="1285"/>
      <c r="R102" s="1285"/>
      <c r="S102" s="1285"/>
      <c r="T102" s="1285"/>
      <c r="U102" s="1285"/>
      <c r="V102" s="1285"/>
      <c r="W102" s="1285"/>
      <c r="X102" s="1285"/>
      <c r="Y102" s="1285"/>
      <c r="Z102" s="1285"/>
      <c r="AA102" s="1285"/>
      <c r="AB102" s="1285"/>
      <c r="AC102" s="1285"/>
      <c r="AD102" s="1285"/>
      <c r="AE102" s="1285"/>
      <c r="AF102" s="1285"/>
      <c r="AG102" s="1285"/>
      <c r="AH102" s="1285"/>
      <c r="AI102" s="1285"/>
      <c r="AJ102" s="1285"/>
      <c r="AK102" s="1285"/>
      <c r="AL102" s="1285"/>
      <c r="AM102" s="1285"/>
      <c r="AN102" s="1287"/>
      <c r="AO102" s="1287"/>
      <c r="AP102" s="1287"/>
      <c r="AQ102" s="1287"/>
      <c r="AR102" s="1287"/>
      <c r="AS102" s="1287"/>
      <c r="AT102" s="1287"/>
      <c r="AU102" s="1287"/>
      <c r="AV102" s="1287"/>
      <c r="AW102" s="1287"/>
      <c r="AX102" s="1287"/>
      <c r="AY102" s="1287"/>
    </row>
    <row r="103" spans="2:51" ht="12" x14ac:dyDescent="0.2">
      <c r="B103" s="1343" t="s">
        <v>186</v>
      </c>
      <c r="C103" s="91" t="s">
        <v>187</v>
      </c>
      <c r="D103" s="1399">
        <v>163808</v>
      </c>
      <c r="E103" s="1317">
        <v>162954</v>
      </c>
      <c r="F103" s="1317">
        <v>162380</v>
      </c>
      <c r="G103" s="1317">
        <v>162046</v>
      </c>
      <c r="H103" s="1402">
        <v>160199</v>
      </c>
      <c r="I103" s="1402">
        <v>158934</v>
      </c>
      <c r="J103" s="1319">
        <v>157055</v>
      </c>
      <c r="K103" s="1302"/>
      <c r="L103" s="1285"/>
      <c r="M103" s="1285"/>
      <c r="N103" s="1285"/>
      <c r="O103" s="1285"/>
      <c r="P103" s="1285"/>
      <c r="Q103" s="1285"/>
      <c r="R103" s="1285"/>
      <c r="S103" s="1285"/>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5"/>
      <c r="AN103" s="1287"/>
      <c r="AO103" s="1287"/>
      <c r="AP103" s="1287"/>
      <c r="AQ103" s="1287"/>
      <c r="AR103" s="1287"/>
      <c r="AS103" s="1287"/>
      <c r="AT103" s="1287"/>
      <c r="AU103" s="1287"/>
      <c r="AV103" s="1287"/>
      <c r="AW103" s="1287"/>
      <c r="AX103" s="1287"/>
      <c r="AY103" s="1287"/>
    </row>
    <row r="104" spans="2:51" ht="12" x14ac:dyDescent="0.2">
      <c r="B104" s="1332" t="s">
        <v>176</v>
      </c>
      <c r="C104" s="1396"/>
      <c r="D104" s="1403"/>
      <c r="E104" s="1404"/>
      <c r="F104" s="1404"/>
      <c r="G104" s="1404"/>
      <c r="H104" s="1405"/>
      <c r="I104" s="1405"/>
      <c r="J104" s="1406"/>
      <c r="K104" s="1296"/>
      <c r="L104" s="1285"/>
      <c r="M104" s="1285"/>
      <c r="N104" s="1285"/>
      <c r="O104" s="1285"/>
      <c r="P104" s="1285"/>
      <c r="Q104" s="1285"/>
      <c r="R104" s="1285"/>
      <c r="S104" s="1285"/>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5"/>
      <c r="AN104" s="1287"/>
      <c r="AO104" s="1287"/>
      <c r="AP104" s="1287"/>
      <c r="AQ104" s="1287"/>
      <c r="AR104" s="1287"/>
      <c r="AS104" s="1287"/>
      <c r="AT104" s="1287"/>
      <c r="AU104" s="1287"/>
      <c r="AV104" s="1287"/>
      <c r="AW104" s="1287"/>
      <c r="AX104" s="1287"/>
      <c r="AY104" s="1287"/>
    </row>
    <row r="105" spans="2:51" ht="12" x14ac:dyDescent="0.2">
      <c r="B105" s="1343" t="s">
        <v>188</v>
      </c>
      <c r="C105" s="91" t="s">
        <v>183</v>
      </c>
      <c r="D105" s="1376">
        <v>89</v>
      </c>
      <c r="E105" s="1312">
        <v>88</v>
      </c>
      <c r="F105" s="1312">
        <v>88</v>
      </c>
      <c r="G105" s="1312">
        <v>87</v>
      </c>
      <c r="H105" s="1321">
        <v>87</v>
      </c>
      <c r="I105" s="1321">
        <v>87</v>
      </c>
      <c r="J105" s="1314">
        <v>87</v>
      </c>
      <c r="K105" s="1309"/>
      <c r="L105" s="1285"/>
      <c r="M105" s="1285"/>
      <c r="N105" s="1285"/>
      <c r="O105" s="1285"/>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7"/>
      <c r="AO105" s="1287"/>
      <c r="AP105" s="1287"/>
      <c r="AQ105" s="1287"/>
      <c r="AR105" s="1287"/>
      <c r="AS105" s="1287"/>
      <c r="AT105" s="1287"/>
      <c r="AU105" s="1287"/>
      <c r="AV105" s="1287"/>
      <c r="AW105" s="1287"/>
      <c r="AX105" s="1287"/>
      <c r="AY105" s="1287"/>
    </row>
    <row r="106" spans="2:51" ht="12" x14ac:dyDescent="0.2">
      <c r="B106" s="1332" t="s">
        <v>189</v>
      </c>
      <c r="C106" s="1396"/>
      <c r="D106" s="1403"/>
      <c r="E106" s="1404"/>
      <c r="F106" s="1404"/>
      <c r="G106" s="1404"/>
      <c r="H106" s="1405"/>
      <c r="I106" s="1405"/>
      <c r="J106" s="1406"/>
      <c r="K106" s="1309"/>
      <c r="L106" s="1285"/>
      <c r="M106" s="1285"/>
      <c r="N106" s="1285"/>
      <c r="O106" s="1285"/>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5"/>
      <c r="AN106" s="1287"/>
      <c r="AO106" s="1287"/>
      <c r="AP106" s="1287"/>
      <c r="AQ106" s="1287"/>
      <c r="AR106" s="1287"/>
      <c r="AS106" s="1287"/>
      <c r="AT106" s="1287"/>
      <c r="AU106" s="1287"/>
      <c r="AV106" s="1287"/>
      <c r="AW106" s="1287"/>
      <c r="AX106" s="1287"/>
      <c r="AY106" s="1287"/>
    </row>
    <row r="107" spans="2:51" ht="12" x14ac:dyDescent="0.2">
      <c r="B107" s="1343" t="s">
        <v>190</v>
      </c>
      <c r="C107" s="91" t="s">
        <v>191</v>
      </c>
      <c r="D107" s="1316">
        <v>233720</v>
      </c>
      <c r="E107" s="1317">
        <v>232150</v>
      </c>
      <c r="F107" s="1317">
        <v>230914</v>
      </c>
      <c r="G107" s="1317">
        <v>229856</v>
      </c>
      <c r="H107" s="1318">
        <v>223607</v>
      </c>
      <c r="I107" s="1318">
        <v>218799</v>
      </c>
      <c r="J107" s="1319">
        <v>214031</v>
      </c>
      <c r="K107" s="1292"/>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c r="AG107" s="1285"/>
      <c r="AH107" s="1285"/>
      <c r="AI107" s="1285"/>
      <c r="AJ107" s="1285"/>
      <c r="AK107" s="1285"/>
      <c r="AL107" s="1285"/>
      <c r="AM107" s="1285"/>
      <c r="AN107" s="1287"/>
      <c r="AO107" s="1287"/>
      <c r="AP107" s="1287"/>
      <c r="AQ107" s="1287"/>
      <c r="AR107" s="1287"/>
      <c r="AS107" s="1287"/>
      <c r="AT107" s="1287"/>
      <c r="AU107" s="1287"/>
      <c r="AV107" s="1287"/>
      <c r="AW107" s="1287"/>
      <c r="AX107" s="1287"/>
      <c r="AY107" s="1287"/>
    </row>
    <row r="108" spans="2:51" ht="13" thickBot="1" x14ac:dyDescent="0.25">
      <c r="B108" s="1407" t="s">
        <v>381</v>
      </c>
      <c r="C108" s="1408" t="s">
        <v>183</v>
      </c>
      <c r="D108" s="1409">
        <v>7</v>
      </c>
      <c r="E108" s="1410">
        <v>7</v>
      </c>
      <c r="F108" s="1410">
        <v>7</v>
      </c>
      <c r="G108" s="1410">
        <v>7</v>
      </c>
      <c r="H108" s="1411">
        <v>7</v>
      </c>
      <c r="I108" s="1411">
        <v>7</v>
      </c>
      <c r="J108" s="1412">
        <v>7</v>
      </c>
      <c r="K108" s="1285"/>
      <c r="L108" s="1285"/>
      <c r="M108" s="1285"/>
      <c r="N108" s="1285"/>
      <c r="O108" s="1285"/>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5"/>
      <c r="AN108" s="1287"/>
      <c r="AO108" s="1287"/>
      <c r="AP108" s="1287"/>
      <c r="AQ108" s="1287"/>
      <c r="AR108" s="1287"/>
      <c r="AS108" s="1287"/>
      <c r="AT108" s="1287"/>
      <c r="AU108" s="1287"/>
      <c r="AV108" s="1287"/>
      <c r="AW108" s="1287"/>
      <c r="AX108" s="1287"/>
      <c r="AY108" s="1287"/>
    </row>
    <row r="109" spans="2:51" ht="12" x14ac:dyDescent="0.2">
      <c r="B109" s="1413"/>
      <c r="C109" s="1414"/>
      <c r="D109" s="1414"/>
      <c r="E109" s="1414"/>
      <c r="F109" s="1414"/>
      <c r="G109" s="1414"/>
      <c r="H109" s="1415"/>
      <c r="I109" s="1415"/>
      <c r="J109" s="1416"/>
      <c r="K109" s="1417"/>
      <c r="L109" s="1417"/>
      <c r="M109" s="1285"/>
      <c r="N109" s="1285"/>
      <c r="O109" s="1285"/>
      <c r="P109" s="1285"/>
      <c r="Q109" s="1285"/>
      <c r="R109" s="1285"/>
      <c r="S109" s="1285"/>
      <c r="T109" s="1285"/>
      <c r="U109" s="1285"/>
      <c r="V109" s="1285"/>
      <c r="W109" s="1285"/>
      <c r="X109" s="1285"/>
      <c r="Y109" s="1285"/>
      <c r="Z109" s="1285"/>
      <c r="AA109" s="1285"/>
      <c r="AB109" s="1285"/>
      <c r="AC109" s="1285"/>
      <c r="AD109" s="1285"/>
      <c r="AE109" s="1285"/>
      <c r="AF109" s="1285"/>
      <c r="AG109" s="1285"/>
      <c r="AH109" s="1285"/>
      <c r="AI109" s="1285"/>
      <c r="AJ109" s="1285"/>
      <c r="AK109" s="1285"/>
      <c r="AL109" s="1285"/>
      <c r="AM109" s="1285"/>
      <c r="AN109" s="1287"/>
      <c r="AO109" s="1287"/>
      <c r="AP109" s="1287"/>
      <c r="AQ109" s="1287"/>
      <c r="AR109" s="1287"/>
      <c r="AS109" s="1287"/>
      <c r="AT109" s="1287"/>
      <c r="AU109" s="1287"/>
      <c r="AV109" s="1287"/>
      <c r="AW109" s="1287"/>
      <c r="AX109" s="1287"/>
      <c r="AY109" s="1287"/>
    </row>
    <row r="110" spans="2:51" ht="12" x14ac:dyDescent="0.2">
      <c r="B110" s="1418" t="s">
        <v>598</v>
      </c>
      <c r="C110" s="1419"/>
      <c r="D110" s="1419"/>
      <c r="E110" s="1420"/>
      <c r="F110" s="1420"/>
      <c r="G110" s="1420"/>
      <c r="H110" s="1421"/>
      <c r="I110" s="1421"/>
      <c r="J110" s="1422"/>
      <c r="K110" s="1423"/>
      <c r="L110" s="1423"/>
      <c r="M110" s="1423"/>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5"/>
      <c r="AJ110" s="1285"/>
      <c r="AK110" s="1285"/>
      <c r="AL110" s="1285"/>
      <c r="AM110" s="1285"/>
      <c r="AN110" s="1287"/>
      <c r="AO110" s="1287"/>
      <c r="AP110" s="1287"/>
      <c r="AQ110" s="1287"/>
      <c r="AR110" s="1287"/>
      <c r="AS110" s="1287"/>
      <c r="AT110" s="1287"/>
      <c r="AU110" s="1287"/>
      <c r="AV110" s="1287"/>
      <c r="AW110" s="1287"/>
      <c r="AX110" s="1287"/>
      <c r="AY110" s="1287"/>
    </row>
    <row r="111" spans="2:51" ht="12" customHeight="1" x14ac:dyDescent="0.2">
      <c r="B111" s="3034" t="s">
        <v>599</v>
      </c>
      <c r="C111" s="3035"/>
      <c r="D111" s="3035"/>
      <c r="E111" s="1420"/>
      <c r="F111" s="1420"/>
      <c r="G111" s="1420"/>
      <c r="H111" s="1421"/>
      <c r="I111" s="1421"/>
      <c r="J111" s="1422"/>
      <c r="K111" s="1423"/>
      <c r="L111" s="1423"/>
      <c r="M111" s="1423"/>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1285"/>
      <c r="AI111" s="1285"/>
      <c r="AJ111" s="1285"/>
      <c r="AK111" s="1285"/>
      <c r="AL111" s="1285"/>
      <c r="AM111" s="1285"/>
      <c r="AN111" s="1287"/>
      <c r="AO111" s="1287"/>
      <c r="AP111" s="1287"/>
      <c r="AQ111" s="1287"/>
      <c r="AR111" s="1287"/>
      <c r="AS111" s="1287"/>
      <c r="AT111" s="1287"/>
      <c r="AU111" s="1287"/>
      <c r="AV111" s="1287"/>
      <c r="AW111" s="1287"/>
      <c r="AX111" s="1287"/>
      <c r="AY111" s="1287"/>
    </row>
    <row r="112" spans="2:51" ht="12.75" customHeight="1" x14ac:dyDescent="0.2">
      <c r="B112" s="3034" t="s">
        <v>604</v>
      </c>
      <c r="C112" s="3035"/>
      <c r="D112" s="3035"/>
      <c r="E112" s="3035"/>
      <c r="F112" s="3035"/>
      <c r="G112" s="3035"/>
      <c r="H112" s="1421"/>
      <c r="I112" s="1421"/>
      <c r="J112" s="1422"/>
      <c r="K112" s="1424"/>
      <c r="L112" s="1424"/>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1285"/>
      <c r="AI112" s="1285"/>
      <c r="AJ112" s="1285"/>
      <c r="AK112" s="1285"/>
      <c r="AL112" s="1285"/>
      <c r="AM112" s="1285"/>
      <c r="AN112" s="1287"/>
      <c r="AO112" s="1287"/>
      <c r="AP112" s="1287"/>
      <c r="AQ112" s="1287"/>
      <c r="AR112" s="1287"/>
      <c r="AS112" s="1287"/>
      <c r="AT112" s="1287"/>
      <c r="AU112" s="1287"/>
      <c r="AV112" s="1287"/>
      <c r="AW112" s="1287"/>
      <c r="AX112" s="1287"/>
      <c r="AY112" s="1287"/>
    </row>
    <row r="113" spans="1:51" ht="15" customHeight="1" thickBot="1" x14ac:dyDescent="0.25">
      <c r="B113" s="3036" t="s">
        <v>424</v>
      </c>
      <c r="C113" s="3037"/>
      <c r="D113" s="3037"/>
      <c r="E113" s="3037"/>
      <c r="F113" s="3037"/>
      <c r="G113" s="1425"/>
      <c r="H113" s="1425"/>
      <c r="I113" s="1425"/>
      <c r="J113" s="1426"/>
      <c r="K113" s="1285"/>
      <c r="L113" s="1424"/>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1285"/>
      <c r="AI113" s="1285"/>
      <c r="AJ113" s="1285"/>
      <c r="AK113" s="1285"/>
      <c r="AL113" s="1285"/>
      <c r="AM113" s="1285"/>
      <c r="AN113" s="1287"/>
      <c r="AO113" s="1287"/>
      <c r="AP113" s="1287"/>
      <c r="AQ113" s="1287"/>
      <c r="AR113" s="1287"/>
      <c r="AS113" s="1287"/>
      <c r="AT113" s="1287"/>
      <c r="AU113" s="1287"/>
      <c r="AV113" s="1287"/>
      <c r="AW113" s="1287"/>
      <c r="AX113" s="1287"/>
      <c r="AY113" s="1287"/>
    </row>
    <row r="114" spans="1:51" ht="12" x14ac:dyDescent="0.2">
      <c r="A114" s="1296"/>
      <c r="B114" s="1427"/>
      <c r="C114" s="1428"/>
      <c r="D114" s="1375"/>
      <c r="E114" s="1375"/>
      <c r="F114" s="1375"/>
      <c r="G114" s="1375"/>
      <c r="H114" s="1375"/>
      <c r="I114" s="1375"/>
      <c r="J114" s="1424"/>
      <c r="K114" s="1424"/>
      <c r="L114" s="1424"/>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1285"/>
      <c r="AM114" s="1285"/>
      <c r="AN114" s="1287"/>
      <c r="AO114" s="1287"/>
      <c r="AP114" s="1287"/>
      <c r="AQ114" s="1287"/>
      <c r="AR114" s="1287"/>
      <c r="AS114" s="1287"/>
      <c r="AT114" s="1287"/>
      <c r="AU114" s="1287"/>
      <c r="AV114" s="1287"/>
      <c r="AW114" s="1287"/>
      <c r="AX114" s="1287"/>
      <c r="AY114" s="1287"/>
    </row>
    <row r="115" spans="1:51" ht="12" x14ac:dyDescent="0.2">
      <c r="A115" s="1296"/>
      <c r="B115" s="1427"/>
      <c r="C115" s="1428"/>
      <c r="D115" s="1375"/>
      <c r="E115" s="1375"/>
      <c r="F115" s="1375"/>
      <c r="G115" s="1375"/>
      <c r="H115" s="1375"/>
      <c r="I115" s="1375"/>
      <c r="J115" s="1424"/>
      <c r="K115" s="1424"/>
      <c r="L115" s="1424"/>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1285"/>
      <c r="AI115" s="1285"/>
      <c r="AJ115" s="1285"/>
      <c r="AK115" s="1285"/>
      <c r="AL115" s="1285"/>
      <c r="AM115" s="1285"/>
      <c r="AN115" s="1287"/>
      <c r="AO115" s="1287"/>
      <c r="AP115" s="1287"/>
      <c r="AQ115" s="1287"/>
      <c r="AR115" s="1287"/>
      <c r="AS115" s="1287"/>
      <c r="AT115" s="1287"/>
      <c r="AU115" s="1287"/>
      <c r="AV115" s="1287"/>
      <c r="AW115" s="1287"/>
      <c r="AX115" s="1287"/>
      <c r="AY115" s="1287"/>
    </row>
    <row r="116" spans="1:51" ht="12" x14ac:dyDescent="0.2">
      <c r="B116" s="1429"/>
      <c r="C116" s="1414"/>
      <c r="D116" s="1421"/>
      <c r="E116" s="1421"/>
      <c r="F116" s="1421"/>
      <c r="G116" s="1421"/>
      <c r="H116" s="1430"/>
      <c r="I116" s="1421"/>
      <c r="J116" s="1424"/>
      <c r="K116" s="1424"/>
      <c r="L116" s="1424"/>
      <c r="M116" s="1285"/>
      <c r="N116" s="1285"/>
      <c r="O116" s="1285"/>
      <c r="P116" s="1285"/>
      <c r="Q116" s="1285"/>
      <c r="R116" s="1285"/>
      <c r="S116" s="1285"/>
      <c r="T116" s="1285"/>
      <c r="U116" s="1285"/>
      <c r="V116" s="1285"/>
      <c r="W116" s="1285"/>
      <c r="X116" s="1285"/>
      <c r="Y116" s="1285"/>
      <c r="Z116" s="1285"/>
      <c r="AA116" s="1285"/>
      <c r="AB116" s="1285"/>
      <c r="AC116" s="1285"/>
      <c r="AD116" s="1285"/>
      <c r="AE116" s="1285"/>
      <c r="AF116" s="1285"/>
      <c r="AG116" s="1285"/>
      <c r="AH116" s="1285"/>
      <c r="AI116" s="1285"/>
      <c r="AJ116" s="1285"/>
      <c r="AK116" s="1285"/>
      <c r="AL116" s="1285"/>
      <c r="AM116" s="1285"/>
      <c r="AN116" s="1287"/>
      <c r="AO116" s="1287"/>
      <c r="AP116" s="1287"/>
      <c r="AQ116" s="1287"/>
      <c r="AR116" s="1287"/>
      <c r="AS116" s="1287"/>
      <c r="AT116" s="1287"/>
      <c r="AU116" s="1287"/>
      <c r="AV116" s="1287"/>
      <c r="AW116" s="1287"/>
      <c r="AX116" s="1287"/>
      <c r="AY116" s="1287"/>
    </row>
    <row r="117" spans="1:51" x14ac:dyDescent="0.2">
      <c r="B117" s="1431"/>
      <c r="C117" s="1432"/>
      <c r="D117" s="1423"/>
      <c r="E117" s="1423"/>
      <c r="F117" s="1423"/>
      <c r="G117" s="1423"/>
      <c r="H117" s="1433" t="s">
        <v>192</v>
      </c>
      <c r="I117" s="1434"/>
      <c r="J117" s="1434"/>
      <c r="K117" s="1424"/>
      <c r="L117" s="1424"/>
      <c r="M117" s="1285"/>
      <c r="N117" s="1285"/>
      <c r="O117" s="1285"/>
      <c r="P117" s="1285"/>
      <c r="Q117" s="1285"/>
      <c r="R117" s="1285"/>
      <c r="S117" s="1285"/>
      <c r="T117" s="1285"/>
      <c r="U117" s="1285"/>
      <c r="V117" s="1285"/>
      <c r="W117" s="1285"/>
      <c r="X117" s="1285"/>
      <c r="Y117" s="1285"/>
      <c r="Z117" s="1285"/>
      <c r="AA117" s="1285"/>
      <c r="AB117" s="1285"/>
      <c r="AC117" s="1285"/>
      <c r="AD117" s="1285"/>
      <c r="AE117" s="1285"/>
      <c r="AF117" s="1285"/>
      <c r="AG117" s="1285"/>
      <c r="AH117" s="1285"/>
      <c r="AI117" s="1285"/>
      <c r="AJ117" s="1285"/>
      <c r="AK117" s="1285"/>
      <c r="AL117" s="1285"/>
      <c r="AM117" s="1285"/>
      <c r="AN117" s="1287"/>
      <c r="AO117" s="1287"/>
      <c r="AP117" s="1287"/>
      <c r="AQ117" s="1287"/>
      <c r="AR117" s="1287"/>
      <c r="AS117" s="1287"/>
      <c r="AT117" s="1287"/>
      <c r="AU117" s="1287"/>
      <c r="AV117" s="1287"/>
      <c r="AW117" s="1287"/>
      <c r="AX117" s="1287"/>
      <c r="AY117" s="1287"/>
    </row>
    <row r="118" spans="1:51" x14ac:dyDescent="0.2">
      <c r="B118" s="1431"/>
      <c r="C118" s="1432"/>
      <c r="D118" s="1423"/>
      <c r="E118" s="1423"/>
      <c r="F118" s="1423"/>
      <c r="G118" s="1423"/>
      <c r="H118" s="1423"/>
      <c r="I118" s="1423"/>
      <c r="J118" s="1424"/>
      <c r="K118" s="1424"/>
      <c r="L118" s="1424"/>
      <c r="M118" s="1285"/>
      <c r="N118" s="1285"/>
      <c r="O118" s="1285"/>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7"/>
      <c r="AO118" s="1287"/>
      <c r="AP118" s="1287"/>
      <c r="AQ118" s="1287"/>
      <c r="AR118" s="1287"/>
      <c r="AS118" s="1287"/>
      <c r="AT118" s="1287"/>
      <c r="AU118" s="1287"/>
      <c r="AV118" s="1287"/>
      <c r="AW118" s="1287"/>
      <c r="AX118" s="1287"/>
      <c r="AY118" s="1287"/>
    </row>
    <row r="119" spans="1:51" x14ac:dyDescent="0.2">
      <c r="B119" s="1431"/>
      <c r="C119" s="1432"/>
      <c r="D119" s="1423"/>
      <c r="E119" s="1423"/>
      <c r="F119" s="1423"/>
      <c r="G119" s="1423"/>
      <c r="H119" s="1423"/>
      <c r="I119" s="1423"/>
      <c r="J119" s="1424"/>
      <c r="K119" s="1424"/>
      <c r="L119" s="1424"/>
      <c r="M119" s="1285"/>
      <c r="N119" s="1285"/>
      <c r="O119" s="1285"/>
      <c r="P119" s="1285"/>
      <c r="Q119" s="1285"/>
      <c r="R119" s="1285"/>
      <c r="S119" s="1285"/>
      <c r="T119" s="1285"/>
      <c r="U119" s="1285"/>
      <c r="V119" s="1285"/>
      <c r="W119" s="1285"/>
      <c r="X119" s="1285"/>
      <c r="Y119" s="1285"/>
      <c r="Z119" s="1285"/>
      <c r="AA119" s="1285"/>
      <c r="AB119" s="1285"/>
      <c r="AC119" s="1285"/>
      <c r="AD119" s="1285"/>
      <c r="AE119" s="1285"/>
      <c r="AF119" s="1285"/>
      <c r="AG119" s="1285"/>
      <c r="AH119" s="1285"/>
      <c r="AI119" s="1285"/>
      <c r="AJ119" s="1285"/>
      <c r="AK119" s="1285"/>
      <c r="AL119" s="1285"/>
      <c r="AM119" s="1285"/>
      <c r="AN119" s="1287"/>
      <c r="AO119" s="1287"/>
      <c r="AP119" s="1287"/>
      <c r="AQ119" s="1287"/>
      <c r="AR119" s="1287"/>
      <c r="AS119" s="1287"/>
      <c r="AT119" s="1287"/>
      <c r="AU119" s="1287"/>
      <c r="AV119" s="1287"/>
      <c r="AW119" s="1287"/>
      <c r="AX119" s="1287"/>
      <c r="AY119" s="1287"/>
    </row>
    <row r="120" spans="1:51" x14ac:dyDescent="0.2">
      <c r="B120" s="1431"/>
      <c r="C120" s="1432"/>
      <c r="D120" s="1423"/>
      <c r="E120" s="1423"/>
      <c r="F120" s="1423"/>
      <c r="G120" s="1423"/>
      <c r="H120" s="1423"/>
      <c r="I120" s="1423"/>
      <c r="J120" s="1424"/>
      <c r="K120" s="1287"/>
      <c r="L120" s="1424"/>
      <c r="M120" s="1285"/>
      <c r="N120" s="1285"/>
      <c r="O120" s="1285"/>
      <c r="P120" s="1285"/>
      <c r="Q120" s="1285"/>
      <c r="R120" s="1285"/>
      <c r="S120" s="1285"/>
      <c r="T120" s="1285"/>
      <c r="U120" s="1285"/>
      <c r="V120" s="1285"/>
      <c r="W120" s="1285"/>
      <c r="X120" s="1285"/>
      <c r="Y120" s="1285"/>
      <c r="Z120" s="1285"/>
      <c r="AA120" s="1285"/>
      <c r="AB120" s="1285"/>
      <c r="AC120" s="1285"/>
      <c r="AD120" s="1285"/>
      <c r="AE120" s="1285"/>
      <c r="AF120" s="1285"/>
      <c r="AG120" s="1285"/>
      <c r="AH120" s="1285"/>
      <c r="AI120" s="1285"/>
      <c r="AJ120" s="1285"/>
      <c r="AK120" s="1285"/>
      <c r="AL120" s="1285"/>
      <c r="AM120" s="1285"/>
      <c r="AN120" s="1287"/>
      <c r="AO120" s="1287"/>
      <c r="AP120" s="1287"/>
      <c r="AQ120" s="1287"/>
      <c r="AR120" s="1287"/>
      <c r="AS120" s="1287"/>
      <c r="AT120" s="1287"/>
      <c r="AU120" s="1287"/>
      <c r="AV120" s="1287"/>
      <c r="AW120" s="1287"/>
      <c r="AX120" s="1287"/>
      <c r="AY120" s="1287"/>
    </row>
    <row r="121" spans="1:51" x14ac:dyDescent="0.2">
      <c r="B121" s="1435"/>
      <c r="C121" s="1436"/>
      <c r="D121" s="1436"/>
      <c r="E121" s="1436"/>
      <c r="F121" s="1436"/>
      <c r="G121" s="1436"/>
      <c r="H121" s="1436"/>
      <c r="I121" s="1436"/>
      <c r="J121" s="1287"/>
      <c r="K121" s="1287"/>
      <c r="L121" s="1287"/>
      <c r="M121" s="1285"/>
      <c r="N121" s="1285"/>
      <c r="O121" s="1285"/>
      <c r="P121" s="1285"/>
      <c r="Q121" s="1285"/>
      <c r="R121" s="1285"/>
      <c r="S121" s="1285"/>
      <c r="T121" s="1285"/>
      <c r="U121" s="1285"/>
      <c r="V121" s="1285"/>
      <c r="W121" s="1285"/>
      <c r="X121" s="1285"/>
      <c r="Y121" s="1285"/>
      <c r="Z121" s="1285"/>
      <c r="AA121" s="1285"/>
      <c r="AB121" s="1285"/>
      <c r="AC121" s="1285"/>
      <c r="AD121" s="1285"/>
      <c r="AE121" s="1285"/>
      <c r="AF121" s="1285"/>
      <c r="AG121" s="1285"/>
      <c r="AH121" s="1285"/>
      <c r="AI121" s="1285"/>
      <c r="AJ121" s="1285"/>
      <c r="AK121" s="1285"/>
      <c r="AL121" s="1285"/>
      <c r="AM121" s="1285"/>
      <c r="AN121" s="1287"/>
      <c r="AO121" s="1287"/>
      <c r="AP121" s="1287"/>
      <c r="AQ121" s="1287"/>
      <c r="AR121" s="1287"/>
      <c r="AS121" s="1287"/>
      <c r="AT121" s="1287"/>
      <c r="AU121" s="1287"/>
      <c r="AV121" s="1287"/>
      <c r="AW121" s="1287"/>
      <c r="AX121" s="1287"/>
      <c r="AY121" s="1287"/>
    </row>
    <row r="122" spans="1:51" x14ac:dyDescent="0.2">
      <c r="B122" s="1435"/>
      <c r="C122" s="1436"/>
      <c r="D122" s="1436"/>
      <c r="E122" s="1436"/>
      <c r="F122" s="1436"/>
      <c r="G122" s="1436"/>
      <c r="H122" s="1436"/>
      <c r="I122" s="1436"/>
      <c r="J122" s="1287"/>
      <c r="K122" s="1287"/>
      <c r="L122" s="1287"/>
      <c r="M122" s="1285"/>
      <c r="N122" s="1285"/>
      <c r="O122" s="1285"/>
      <c r="P122" s="1285"/>
      <c r="Q122" s="1285"/>
      <c r="R122" s="1285"/>
      <c r="S122" s="1285"/>
      <c r="T122" s="1285"/>
      <c r="U122" s="1285"/>
      <c r="V122" s="1285"/>
      <c r="W122" s="1285"/>
      <c r="X122" s="1285"/>
      <c r="Y122" s="1285"/>
      <c r="Z122" s="1285"/>
      <c r="AA122" s="1285"/>
      <c r="AB122" s="1285"/>
      <c r="AC122" s="1285"/>
      <c r="AD122" s="1285"/>
      <c r="AE122" s="1285"/>
      <c r="AF122" s="1285"/>
      <c r="AG122" s="1285"/>
      <c r="AH122" s="1285"/>
      <c r="AI122" s="1285"/>
      <c r="AJ122" s="1285"/>
      <c r="AK122" s="1285"/>
      <c r="AL122" s="1285"/>
      <c r="AM122" s="1285"/>
      <c r="AN122" s="1287"/>
      <c r="AO122" s="1287"/>
      <c r="AP122" s="1287"/>
      <c r="AQ122" s="1287"/>
      <c r="AR122" s="1287"/>
      <c r="AS122" s="1287"/>
      <c r="AT122" s="1287"/>
      <c r="AU122" s="1287"/>
      <c r="AV122" s="1287"/>
      <c r="AW122" s="1287"/>
      <c r="AX122" s="1287"/>
      <c r="AY122" s="1287"/>
    </row>
    <row r="123" spans="1:51" x14ac:dyDescent="0.2">
      <c r="B123" s="1435"/>
      <c r="C123" s="1436"/>
      <c r="D123" s="1436"/>
      <c r="E123" s="1436"/>
      <c r="F123" s="1436"/>
      <c r="G123" s="1436"/>
      <c r="H123" s="1436"/>
      <c r="I123" s="1436"/>
      <c r="J123" s="1287"/>
      <c r="K123" s="1424"/>
      <c r="L123" s="1287"/>
      <c r="M123" s="1285"/>
      <c r="N123" s="1285"/>
      <c r="O123" s="1285"/>
      <c r="P123" s="1285"/>
      <c r="Q123" s="1285"/>
      <c r="R123" s="1285"/>
      <c r="S123" s="1285"/>
      <c r="T123" s="1285"/>
      <c r="U123" s="1285"/>
      <c r="V123" s="1285"/>
      <c r="W123" s="1285"/>
      <c r="X123" s="1285"/>
      <c r="Y123" s="1285"/>
      <c r="Z123" s="1285"/>
      <c r="AA123" s="1285"/>
      <c r="AB123" s="1285"/>
      <c r="AC123" s="1285"/>
      <c r="AD123" s="1285"/>
      <c r="AE123" s="1285"/>
      <c r="AF123" s="1285"/>
      <c r="AG123" s="1285"/>
      <c r="AH123" s="1285"/>
      <c r="AI123" s="1285"/>
      <c r="AJ123" s="1285"/>
      <c r="AK123" s="1285"/>
      <c r="AL123" s="1285"/>
      <c r="AM123" s="1285"/>
      <c r="AN123" s="1287"/>
      <c r="AO123" s="1287"/>
      <c r="AP123" s="1287"/>
      <c r="AQ123" s="1287"/>
      <c r="AR123" s="1287"/>
      <c r="AS123" s="1287"/>
      <c r="AT123" s="1287"/>
      <c r="AU123" s="1287"/>
      <c r="AV123" s="1287"/>
      <c r="AW123" s="1287"/>
      <c r="AX123" s="1287"/>
      <c r="AY123" s="1287"/>
    </row>
    <row r="124" spans="1:51" x14ac:dyDescent="0.2">
      <c r="B124" s="1435"/>
      <c r="C124" s="1436"/>
      <c r="D124" s="1423"/>
      <c r="E124" s="1423"/>
      <c r="F124" s="1437"/>
      <c r="G124" s="1423"/>
      <c r="H124" s="1423"/>
      <c r="I124" s="1423"/>
      <c r="J124" s="1424"/>
      <c r="K124" s="1287"/>
      <c r="L124" s="1424"/>
      <c r="M124" s="1285"/>
      <c r="N124" s="1285"/>
      <c r="O124" s="1285"/>
      <c r="P124" s="1285"/>
      <c r="Q124" s="1285"/>
      <c r="R124" s="1285"/>
      <c r="S124" s="1285"/>
      <c r="T124" s="1285"/>
      <c r="U124" s="1285"/>
      <c r="V124" s="1285"/>
      <c r="W124" s="1285"/>
      <c r="X124" s="1285"/>
      <c r="Y124" s="1285"/>
      <c r="Z124" s="1285"/>
      <c r="AA124" s="1285"/>
      <c r="AB124" s="1285"/>
      <c r="AC124" s="1285"/>
      <c r="AD124" s="1285"/>
      <c r="AE124" s="1285"/>
      <c r="AF124" s="1285"/>
      <c r="AG124" s="1285"/>
      <c r="AH124" s="1285"/>
      <c r="AI124" s="1285"/>
      <c r="AJ124" s="1285"/>
      <c r="AK124" s="1285"/>
      <c r="AL124" s="1285"/>
      <c r="AM124" s="1285"/>
      <c r="AN124" s="1287"/>
      <c r="AO124" s="1287"/>
      <c r="AP124" s="1287"/>
      <c r="AQ124" s="1287"/>
      <c r="AR124" s="1287"/>
      <c r="AS124" s="1287"/>
      <c r="AT124" s="1287"/>
      <c r="AU124" s="1287"/>
      <c r="AV124" s="1287"/>
      <c r="AW124" s="1287"/>
      <c r="AX124" s="1287"/>
      <c r="AY124" s="1287"/>
    </row>
    <row r="125" spans="1:51" x14ac:dyDescent="0.2">
      <c r="B125" s="1436"/>
      <c r="C125" s="1436"/>
      <c r="D125" s="1436"/>
      <c r="E125" s="1436"/>
      <c r="F125" s="1436"/>
      <c r="G125" s="1436"/>
      <c r="H125" s="1436"/>
      <c r="I125" s="1436"/>
      <c r="J125" s="1287"/>
      <c r="K125" s="1287"/>
      <c r="L125" s="1287"/>
      <c r="M125" s="1285"/>
      <c r="N125" s="1285"/>
      <c r="O125" s="1285"/>
      <c r="P125" s="1285"/>
      <c r="Q125" s="1285"/>
      <c r="R125" s="1285"/>
      <c r="S125" s="1285"/>
      <c r="T125" s="1285"/>
      <c r="U125" s="1285"/>
      <c r="V125" s="1285"/>
      <c r="W125" s="1285"/>
      <c r="X125" s="1285"/>
      <c r="Y125" s="1285"/>
      <c r="Z125" s="1285"/>
      <c r="AA125" s="1285"/>
      <c r="AB125" s="1285"/>
      <c r="AC125" s="1285"/>
      <c r="AD125" s="1285"/>
      <c r="AE125" s="1285"/>
      <c r="AF125" s="1285"/>
      <c r="AG125" s="1285"/>
      <c r="AH125" s="1285"/>
      <c r="AI125" s="1285"/>
      <c r="AJ125" s="1285"/>
      <c r="AK125" s="1285"/>
      <c r="AL125" s="1285"/>
      <c r="AM125" s="1285"/>
      <c r="AN125" s="1287"/>
      <c r="AO125" s="1287"/>
      <c r="AP125" s="1287"/>
      <c r="AQ125" s="1287"/>
      <c r="AR125" s="1287"/>
      <c r="AS125" s="1287"/>
      <c r="AT125" s="1287"/>
      <c r="AU125" s="1287"/>
      <c r="AV125" s="1287"/>
      <c r="AW125" s="1287"/>
      <c r="AX125" s="1287"/>
      <c r="AY125" s="1287"/>
    </row>
    <row r="126" spans="1:51" x14ac:dyDescent="0.2">
      <c r="A126" s="1296"/>
      <c r="B126" s="1296"/>
      <c r="C126" s="1296"/>
      <c r="D126" s="1296"/>
      <c r="E126" s="1296"/>
      <c r="F126" s="1296"/>
      <c r="G126" s="1296"/>
      <c r="H126" s="1296"/>
      <c r="I126" s="1296"/>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436"/>
      <c r="AJ126" s="1287"/>
      <c r="AK126" s="1287"/>
      <c r="AL126" s="1287"/>
      <c r="AM126" s="1287"/>
      <c r="AN126" s="1287"/>
      <c r="AO126" s="1287"/>
      <c r="AP126" s="1287"/>
      <c r="AQ126" s="1287"/>
      <c r="AR126" s="1287"/>
      <c r="AS126" s="1287"/>
      <c r="AT126" s="1287"/>
      <c r="AU126" s="1287"/>
      <c r="AV126" s="1287"/>
      <c r="AW126" s="1287"/>
      <c r="AX126" s="1287"/>
      <c r="AY126" s="1287"/>
    </row>
    <row r="127" spans="1:51" ht="12" thickBot="1" x14ac:dyDescent="0.25">
      <c r="A127" s="1296"/>
      <c r="B127" s="1296"/>
      <c r="C127" s="1296"/>
      <c r="D127" s="1296"/>
      <c r="E127" s="1296"/>
      <c r="F127" s="1296"/>
      <c r="G127" s="1296"/>
      <c r="H127" s="1296"/>
      <c r="I127" s="1296"/>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436"/>
      <c r="AJ127" s="1287"/>
      <c r="AK127" s="1287"/>
      <c r="AL127" s="1287"/>
      <c r="AM127" s="1287"/>
      <c r="AN127" s="1287"/>
      <c r="AO127" s="1287"/>
      <c r="AP127" s="1287"/>
      <c r="AQ127" s="1287"/>
      <c r="AR127" s="1287"/>
      <c r="AS127" s="1287"/>
      <c r="AT127" s="1287"/>
      <c r="AU127" s="1287"/>
      <c r="AV127" s="1287"/>
      <c r="AW127" s="1287"/>
      <c r="AX127" s="1287"/>
      <c r="AY127" s="1287"/>
    </row>
    <row r="128" spans="1:51" ht="18.75" customHeight="1" thickBot="1" x14ac:dyDescent="0.25">
      <c r="B128" s="122" t="s">
        <v>193</v>
      </c>
      <c r="C128" s="1438"/>
      <c r="D128" s="3027" t="s">
        <v>194</v>
      </c>
      <c r="E128" s="3028"/>
      <c r="F128" s="3028"/>
      <c r="G128" s="3028"/>
      <c r="H128" s="3028"/>
      <c r="I128" s="3028"/>
      <c r="J128" s="3029"/>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436"/>
      <c r="AJ128" s="1287"/>
      <c r="AK128" s="1287"/>
      <c r="AL128" s="1287"/>
      <c r="AM128" s="1287"/>
      <c r="AN128" s="1287"/>
      <c r="AO128" s="1287"/>
      <c r="AP128" s="1287"/>
      <c r="AQ128" s="1287"/>
      <c r="AR128" s="1287"/>
      <c r="AS128" s="1287"/>
      <c r="AT128" s="1287"/>
      <c r="AU128" s="1287"/>
      <c r="AV128" s="1287"/>
      <c r="AW128" s="1287"/>
      <c r="AX128" s="1287"/>
      <c r="AY128" s="1287"/>
    </row>
    <row r="129" spans="2:51" ht="12" x14ac:dyDescent="0.2">
      <c r="B129" s="104" t="s">
        <v>130</v>
      </c>
      <c r="C129" s="90" t="s">
        <v>131</v>
      </c>
      <c r="D129" s="1439" t="s">
        <v>5263</v>
      </c>
      <c r="E129" s="1440" t="s">
        <v>4926</v>
      </c>
      <c r="F129" s="1441" t="s">
        <v>4631</v>
      </c>
      <c r="G129" s="1441" t="s">
        <v>4362</v>
      </c>
      <c r="H129" s="1441" t="s">
        <v>4051</v>
      </c>
      <c r="I129" s="1441" t="s">
        <v>3770</v>
      </c>
      <c r="J129" s="1442" t="s">
        <v>3267</v>
      </c>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436"/>
      <c r="AJ129" s="1287"/>
      <c r="AK129" s="1287"/>
      <c r="AL129" s="1287"/>
      <c r="AM129" s="1287"/>
      <c r="AN129" s="1287"/>
      <c r="AO129" s="1287"/>
      <c r="AP129" s="1287"/>
      <c r="AQ129" s="1287"/>
      <c r="AR129" s="1287"/>
      <c r="AS129" s="1287"/>
      <c r="AT129" s="1287"/>
      <c r="AU129" s="1287"/>
      <c r="AV129" s="1287"/>
      <c r="AW129" s="1287"/>
      <c r="AX129" s="1287"/>
      <c r="AY129" s="1287"/>
    </row>
    <row r="130" spans="2:51" ht="12" x14ac:dyDescent="0.2">
      <c r="B130" s="1345" t="s">
        <v>132</v>
      </c>
      <c r="C130" s="91"/>
      <c r="D130" s="1443"/>
      <c r="E130" s="1444"/>
      <c r="F130" s="1444"/>
      <c r="G130" s="1444"/>
      <c r="H130" s="1444"/>
      <c r="I130" s="1444"/>
      <c r="J130" s="1445"/>
      <c r="K130" s="1285"/>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436"/>
      <c r="AJ130" s="1287"/>
      <c r="AK130" s="1287"/>
      <c r="AL130" s="1287"/>
      <c r="AM130" s="1287"/>
      <c r="AN130" s="1287"/>
      <c r="AO130" s="1287"/>
      <c r="AP130" s="1287"/>
      <c r="AQ130" s="1287"/>
      <c r="AR130" s="1287"/>
      <c r="AS130" s="1287"/>
      <c r="AT130" s="1287"/>
      <c r="AU130" s="1287"/>
      <c r="AV130" s="1287"/>
      <c r="AW130" s="1287"/>
      <c r="AX130" s="1287"/>
      <c r="AY130" s="1287"/>
    </row>
    <row r="131" spans="2:51" ht="12" x14ac:dyDescent="0.2">
      <c r="B131" s="1343" t="s">
        <v>133</v>
      </c>
      <c r="C131" s="91" t="s">
        <v>134</v>
      </c>
      <c r="D131" s="1446">
        <v>39159</v>
      </c>
      <c r="E131" s="1447">
        <v>42669</v>
      </c>
      <c r="F131" s="1447">
        <v>53634</v>
      </c>
      <c r="G131" s="1447">
        <v>53612</v>
      </c>
      <c r="H131" s="1447">
        <v>59189</v>
      </c>
      <c r="I131" s="1447">
        <v>52983</v>
      </c>
      <c r="J131" s="1351">
        <v>53553</v>
      </c>
      <c r="K131" s="1285"/>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436"/>
      <c r="AJ131" s="1287"/>
      <c r="AK131" s="1287"/>
      <c r="AL131" s="1287"/>
      <c r="AM131" s="1287"/>
      <c r="AN131" s="1287"/>
      <c r="AO131" s="1287"/>
      <c r="AP131" s="1287"/>
      <c r="AQ131" s="1287"/>
      <c r="AR131" s="1287"/>
      <c r="AS131" s="1287"/>
      <c r="AT131" s="1287"/>
      <c r="AU131" s="1287"/>
      <c r="AV131" s="1287"/>
      <c r="AW131" s="1287"/>
      <c r="AX131" s="1287"/>
      <c r="AY131" s="1287"/>
    </row>
    <row r="132" spans="2:51" ht="12" hidden="1" x14ac:dyDescent="0.2">
      <c r="B132" s="1343" t="s">
        <v>135</v>
      </c>
      <c r="C132" s="91" t="s">
        <v>134</v>
      </c>
      <c r="D132" s="1448"/>
      <c r="E132" s="1447"/>
      <c r="F132" s="1447" t="s">
        <v>484</v>
      </c>
      <c r="G132" s="1447" t="s">
        <v>484</v>
      </c>
      <c r="H132" s="1447" t="s">
        <v>484</v>
      </c>
      <c r="I132" s="1447" t="s">
        <v>484</v>
      </c>
      <c r="J132" s="1351" t="s">
        <v>484</v>
      </c>
      <c r="K132" s="1285"/>
      <c r="L132" s="1449"/>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436"/>
      <c r="AJ132" s="1287"/>
      <c r="AK132" s="1287"/>
      <c r="AL132" s="1287"/>
      <c r="AM132" s="1287"/>
      <c r="AN132" s="1287"/>
      <c r="AO132" s="1287"/>
      <c r="AP132" s="1287"/>
      <c r="AQ132" s="1287"/>
      <c r="AR132" s="1287"/>
      <c r="AS132" s="1287"/>
      <c r="AT132" s="1287"/>
      <c r="AU132" s="1287"/>
      <c r="AV132" s="1287"/>
      <c r="AW132" s="1287"/>
      <c r="AX132" s="1287"/>
      <c r="AY132" s="1287"/>
    </row>
    <row r="133" spans="2:51" ht="12" hidden="1" x14ac:dyDescent="0.2">
      <c r="B133" s="1343" t="s">
        <v>195</v>
      </c>
      <c r="C133" s="91" t="s">
        <v>137</v>
      </c>
      <c r="D133" s="1448"/>
      <c r="E133" s="1447"/>
      <c r="F133" s="1447" t="s">
        <v>484</v>
      </c>
      <c r="G133" s="1447" t="s">
        <v>484</v>
      </c>
      <c r="H133" s="1447" t="s">
        <v>484</v>
      </c>
      <c r="I133" s="1447" t="s">
        <v>484</v>
      </c>
      <c r="J133" s="1351" t="s">
        <v>484</v>
      </c>
      <c r="K133" s="1285"/>
      <c r="L133" s="1285"/>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436"/>
      <c r="AJ133" s="1287"/>
      <c r="AK133" s="1287"/>
      <c r="AL133" s="1287"/>
      <c r="AM133" s="1287"/>
      <c r="AN133" s="1287"/>
      <c r="AO133" s="1287"/>
      <c r="AP133" s="1287"/>
      <c r="AQ133" s="1287"/>
      <c r="AR133" s="1287"/>
      <c r="AS133" s="1287"/>
      <c r="AT133" s="1287"/>
      <c r="AU133" s="1287"/>
      <c r="AV133" s="1287"/>
      <c r="AW133" s="1287"/>
      <c r="AX133" s="1287"/>
      <c r="AY133" s="1287"/>
    </row>
    <row r="134" spans="2:51" ht="12" hidden="1" x14ac:dyDescent="0.2">
      <c r="B134" s="1343" t="s">
        <v>140</v>
      </c>
      <c r="C134" s="91" t="s">
        <v>134</v>
      </c>
      <c r="D134" s="1448"/>
      <c r="E134" s="1447"/>
      <c r="F134" s="1447" t="s">
        <v>484</v>
      </c>
      <c r="G134" s="1447" t="s">
        <v>484</v>
      </c>
      <c r="H134" s="1447" t="s">
        <v>484</v>
      </c>
      <c r="I134" s="1447" t="s">
        <v>484</v>
      </c>
      <c r="J134" s="1351" t="s">
        <v>484</v>
      </c>
      <c r="K134" s="1285"/>
      <c r="L134" s="1285"/>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436"/>
      <c r="AJ134" s="1287"/>
      <c r="AK134" s="1287"/>
      <c r="AL134" s="1287"/>
      <c r="AM134" s="1287"/>
      <c r="AN134" s="1287"/>
      <c r="AO134" s="1287"/>
      <c r="AP134" s="1287"/>
      <c r="AQ134" s="1287"/>
      <c r="AR134" s="1287"/>
      <c r="AS134" s="1287"/>
      <c r="AT134" s="1287"/>
      <c r="AU134" s="1287"/>
      <c r="AV134" s="1287"/>
      <c r="AW134" s="1287"/>
      <c r="AX134" s="1287"/>
      <c r="AY134" s="1287"/>
    </row>
    <row r="135" spans="2:51" ht="12" x14ac:dyDescent="0.2">
      <c r="B135" s="1343" t="s">
        <v>141</v>
      </c>
      <c r="C135" s="91" t="s">
        <v>137</v>
      </c>
      <c r="D135" s="2742">
        <v>141</v>
      </c>
      <c r="E135" s="1451">
        <v>154</v>
      </c>
      <c r="F135" s="1451">
        <v>155</v>
      </c>
      <c r="G135" s="1451">
        <v>148</v>
      </c>
      <c r="H135" s="1451">
        <v>157</v>
      </c>
      <c r="I135" s="1451">
        <v>142</v>
      </c>
      <c r="J135" s="1452">
        <v>138</v>
      </c>
      <c r="K135" s="1285"/>
      <c r="L135" s="1285"/>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436"/>
      <c r="AJ135" s="1287"/>
      <c r="AK135" s="1287"/>
      <c r="AL135" s="1287"/>
      <c r="AM135" s="1287"/>
      <c r="AN135" s="1287"/>
      <c r="AO135" s="1287"/>
      <c r="AP135" s="1287"/>
      <c r="AQ135" s="1287"/>
      <c r="AR135" s="1287"/>
      <c r="AS135" s="1287"/>
      <c r="AT135" s="1287"/>
      <c r="AU135" s="1287"/>
      <c r="AV135" s="1287"/>
      <c r="AW135" s="1287"/>
      <c r="AX135" s="1287"/>
      <c r="AY135" s="1287"/>
    </row>
    <row r="136" spans="2:51" ht="12" x14ac:dyDescent="0.2">
      <c r="B136" s="1343" t="s">
        <v>347</v>
      </c>
      <c r="C136" s="91" t="s">
        <v>137</v>
      </c>
      <c r="D136" s="2743">
        <v>0.34399999999999997</v>
      </c>
      <c r="E136" s="1451">
        <v>0.39900000000000002</v>
      </c>
      <c r="F136" s="1451">
        <v>0.28499999999999998</v>
      </c>
      <c r="G136" s="1451">
        <v>0.45200000000000001</v>
      </c>
      <c r="H136" s="1451">
        <v>0.47699999999999998</v>
      </c>
      <c r="I136" s="1451">
        <v>0.45200000000000001</v>
      </c>
      <c r="J136" s="1452">
        <v>0.44800000000000001</v>
      </c>
      <c r="K136" s="1454"/>
      <c r="L136" s="1454"/>
      <c r="M136" s="1454"/>
      <c r="N136" s="1454"/>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436"/>
      <c r="AJ136" s="1287"/>
      <c r="AK136" s="1287"/>
      <c r="AL136" s="1287"/>
      <c r="AM136" s="1287"/>
      <c r="AN136" s="1287"/>
      <c r="AO136" s="1287"/>
      <c r="AP136" s="1287"/>
      <c r="AQ136" s="1287"/>
      <c r="AR136" s="1287"/>
      <c r="AS136" s="1287"/>
      <c r="AT136" s="1287"/>
      <c r="AU136" s="1287"/>
      <c r="AV136" s="1287"/>
      <c r="AW136" s="1287"/>
      <c r="AX136" s="1287"/>
      <c r="AY136" s="1287"/>
    </row>
    <row r="137" spans="2:51" ht="12" x14ac:dyDescent="0.2">
      <c r="B137" s="1343" t="s">
        <v>409</v>
      </c>
      <c r="C137" s="91" t="s">
        <v>134</v>
      </c>
      <c r="D137" s="1455">
        <v>9092</v>
      </c>
      <c r="E137" s="1447">
        <v>9569</v>
      </c>
      <c r="F137" s="1447">
        <v>17956</v>
      </c>
      <c r="G137" s="1447">
        <v>15601</v>
      </c>
      <c r="H137" s="1447">
        <v>19587</v>
      </c>
      <c r="I137" s="1447">
        <v>18033</v>
      </c>
      <c r="J137" s="1351">
        <v>17819</v>
      </c>
      <c r="K137" s="1454"/>
      <c r="L137" s="1285"/>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436"/>
      <c r="AJ137" s="1287"/>
      <c r="AK137" s="1287"/>
      <c r="AL137" s="1287"/>
      <c r="AM137" s="1287"/>
      <c r="AN137" s="1287"/>
      <c r="AO137" s="1287"/>
      <c r="AP137" s="1287"/>
      <c r="AQ137" s="1287"/>
      <c r="AR137" s="1287"/>
      <c r="AS137" s="1287"/>
      <c r="AT137" s="1287"/>
      <c r="AU137" s="1287"/>
      <c r="AV137" s="1287"/>
      <c r="AW137" s="1287"/>
      <c r="AX137" s="1287"/>
      <c r="AY137" s="1287"/>
    </row>
    <row r="138" spans="2:51" ht="12" x14ac:dyDescent="0.2">
      <c r="B138" s="1343" t="s">
        <v>394</v>
      </c>
      <c r="C138" s="91" t="s">
        <v>144</v>
      </c>
      <c r="D138" s="1456">
        <v>23.2</v>
      </c>
      <c r="E138" s="1457">
        <v>22.4</v>
      </c>
      <c r="F138" s="1457">
        <v>33.5</v>
      </c>
      <c r="G138" s="1457">
        <v>29.1</v>
      </c>
      <c r="H138" s="1457">
        <v>33.1</v>
      </c>
      <c r="I138" s="1457">
        <v>34</v>
      </c>
      <c r="J138" s="1458">
        <v>33.299999999999997</v>
      </c>
      <c r="K138" s="1285"/>
      <c r="L138" s="1285"/>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436"/>
      <c r="AJ138" s="1287"/>
      <c r="AK138" s="1287"/>
      <c r="AL138" s="1287"/>
      <c r="AM138" s="1287"/>
      <c r="AN138" s="1287"/>
      <c r="AO138" s="1287"/>
      <c r="AP138" s="1287"/>
      <c r="AQ138" s="1287"/>
      <c r="AR138" s="1287"/>
      <c r="AS138" s="1287"/>
      <c r="AT138" s="1287"/>
      <c r="AU138" s="1287"/>
      <c r="AV138" s="1287"/>
      <c r="AW138" s="1287"/>
      <c r="AX138" s="1287"/>
      <c r="AY138" s="1287"/>
    </row>
    <row r="139" spans="2:51" ht="12" hidden="1" x14ac:dyDescent="0.2">
      <c r="B139" s="1343" t="s">
        <v>410</v>
      </c>
      <c r="C139" s="91" t="s">
        <v>144</v>
      </c>
      <c r="D139" s="1456"/>
      <c r="E139" s="1457"/>
      <c r="F139" s="1457"/>
      <c r="G139" s="1457"/>
      <c r="H139" s="1457"/>
      <c r="I139" s="1457"/>
      <c r="J139" s="1458"/>
      <c r="K139" s="1285"/>
      <c r="L139" s="1285"/>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436"/>
      <c r="AJ139" s="1287"/>
      <c r="AK139" s="1287"/>
      <c r="AL139" s="1287"/>
      <c r="AM139" s="1287"/>
      <c r="AN139" s="1287"/>
      <c r="AO139" s="1287"/>
      <c r="AP139" s="1287"/>
      <c r="AQ139" s="1287"/>
      <c r="AR139" s="1287"/>
      <c r="AS139" s="1287"/>
      <c r="AT139" s="1287"/>
      <c r="AU139" s="1287"/>
      <c r="AV139" s="1287"/>
      <c r="AW139" s="1287"/>
      <c r="AX139" s="1287"/>
      <c r="AY139" s="1287"/>
    </row>
    <row r="140" spans="2:51" ht="12" x14ac:dyDescent="0.2">
      <c r="B140" s="1332" t="s">
        <v>152</v>
      </c>
      <c r="C140" s="1396"/>
      <c r="D140" s="1459"/>
      <c r="E140" s="1460"/>
      <c r="F140" s="1460"/>
      <c r="G140" s="1460"/>
      <c r="H140" s="1460"/>
      <c r="I140" s="1460"/>
      <c r="J140" s="1461"/>
      <c r="K140" s="1287"/>
      <c r="L140" s="1285"/>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436"/>
      <c r="AJ140" s="1287"/>
      <c r="AK140" s="1287"/>
      <c r="AL140" s="1287"/>
      <c r="AM140" s="1287"/>
      <c r="AN140" s="1287"/>
      <c r="AO140" s="1287"/>
      <c r="AP140" s="1287"/>
      <c r="AQ140" s="1287"/>
      <c r="AR140" s="1287"/>
      <c r="AS140" s="1287"/>
      <c r="AT140" s="1287"/>
      <c r="AU140" s="1287"/>
      <c r="AV140" s="1287"/>
      <c r="AW140" s="1287"/>
      <c r="AX140" s="1287"/>
      <c r="AY140" s="1287"/>
    </row>
    <row r="141" spans="2:51" ht="12" x14ac:dyDescent="0.2">
      <c r="B141" s="1343" t="s">
        <v>147</v>
      </c>
      <c r="C141" s="91" t="s">
        <v>153</v>
      </c>
      <c r="D141" s="1462">
        <v>84.7</v>
      </c>
      <c r="E141" s="1355">
        <v>87.7</v>
      </c>
      <c r="F141" s="1355">
        <v>88.3</v>
      </c>
      <c r="G141" s="1355">
        <v>99.9</v>
      </c>
      <c r="H141" s="1355">
        <v>103.6</v>
      </c>
      <c r="I141" s="1355">
        <v>102.1</v>
      </c>
      <c r="J141" s="1463">
        <v>111.6</v>
      </c>
      <c r="K141" s="1464">
        <v>150.07</v>
      </c>
      <c r="L141" s="1285"/>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436"/>
      <c r="AJ141" s="1287"/>
      <c r="AK141" s="1287"/>
      <c r="AL141" s="1287"/>
      <c r="AM141" s="1287"/>
      <c r="AN141" s="1287"/>
      <c r="AO141" s="1287"/>
      <c r="AP141" s="1287"/>
      <c r="AQ141" s="1287"/>
      <c r="AR141" s="1287"/>
      <c r="AS141" s="1287"/>
      <c r="AT141" s="1287"/>
      <c r="AU141" s="1287"/>
      <c r="AV141" s="1287"/>
      <c r="AW141" s="1287"/>
      <c r="AX141" s="1287"/>
      <c r="AY141" s="1287"/>
    </row>
    <row r="142" spans="2:51" ht="12.75" customHeight="1" x14ac:dyDescent="0.2">
      <c r="B142" s="1343"/>
      <c r="C142" s="91"/>
      <c r="D142" s="1465"/>
      <c r="E142" s="1466"/>
      <c r="F142" s="1466"/>
      <c r="G142" s="1466"/>
      <c r="H142" s="1466"/>
      <c r="I142" s="1466"/>
      <c r="J142" s="1467"/>
      <c r="K142" s="1287"/>
      <c r="L142" s="1287"/>
      <c r="M142" s="1468"/>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436"/>
      <c r="AJ142" s="1287"/>
      <c r="AK142" s="1287"/>
      <c r="AL142" s="1287"/>
      <c r="AM142" s="1287"/>
      <c r="AN142" s="1287"/>
      <c r="AO142" s="1287"/>
      <c r="AP142" s="1287"/>
      <c r="AQ142" s="1287"/>
      <c r="AR142" s="1287"/>
      <c r="AS142" s="1287"/>
      <c r="AT142" s="1287"/>
      <c r="AU142" s="1287"/>
      <c r="AV142" s="1287"/>
      <c r="AW142" s="1287"/>
      <c r="AX142" s="1287"/>
      <c r="AY142" s="1287"/>
    </row>
    <row r="143" spans="2:51" ht="12" x14ac:dyDescent="0.2">
      <c r="B143" s="1332" t="s">
        <v>1180</v>
      </c>
      <c r="C143" s="1396"/>
      <c r="D143" s="1459"/>
      <c r="E143" s="1460"/>
      <c r="F143" s="1460"/>
      <c r="G143" s="1460"/>
      <c r="H143" s="1460"/>
      <c r="I143" s="1460"/>
      <c r="J143" s="1461"/>
      <c r="K143" s="1287"/>
      <c r="L143" s="1468"/>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436"/>
      <c r="AJ143" s="1287"/>
      <c r="AK143" s="1287"/>
      <c r="AL143" s="1287"/>
      <c r="AM143" s="1287"/>
      <c r="AN143" s="1287"/>
      <c r="AO143" s="1287"/>
      <c r="AP143" s="1287"/>
      <c r="AQ143" s="1287"/>
      <c r="AR143" s="1287"/>
      <c r="AS143" s="1287"/>
      <c r="AT143" s="1287"/>
      <c r="AU143" s="1287"/>
      <c r="AV143" s="1287"/>
      <c r="AW143" s="1287"/>
      <c r="AX143" s="1287"/>
      <c r="AY143" s="1287"/>
    </row>
    <row r="144" spans="2:51" ht="12" x14ac:dyDescent="0.2">
      <c r="B144" s="1343" t="s">
        <v>1103</v>
      </c>
      <c r="C144" s="91" t="s">
        <v>153</v>
      </c>
      <c r="D144" s="348">
        <v>42.9</v>
      </c>
      <c r="E144" s="349">
        <v>93.59</v>
      </c>
      <c r="F144" s="349">
        <v>-0.51</v>
      </c>
      <c r="G144" s="349">
        <v>1.04</v>
      </c>
      <c r="H144" s="1352">
        <v>22.74</v>
      </c>
      <c r="I144" s="1352">
        <v>14.67</v>
      </c>
      <c r="J144" s="351">
        <v>15.88</v>
      </c>
      <c r="K144" s="1363"/>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1285"/>
      <c r="AI144" s="1285"/>
      <c r="AJ144" s="1285"/>
      <c r="AK144" s="1285"/>
      <c r="AL144" s="1285"/>
      <c r="AM144" s="1285"/>
      <c r="AN144" s="1287"/>
      <c r="AO144" s="1287"/>
      <c r="AP144" s="1287"/>
      <c r="AQ144" s="1287"/>
      <c r="AR144" s="1287"/>
      <c r="AS144" s="1287"/>
      <c r="AT144" s="1287"/>
      <c r="AU144" s="1287"/>
      <c r="AV144" s="1287"/>
      <c r="AW144" s="1287"/>
      <c r="AX144" s="1287"/>
      <c r="AY144" s="1287"/>
    </row>
    <row r="145" spans="2:51" ht="12" x14ac:dyDescent="0.2">
      <c r="B145" s="1343" t="s">
        <v>629</v>
      </c>
      <c r="C145" s="91" t="s">
        <v>625</v>
      </c>
      <c r="D145" s="1455">
        <v>880</v>
      </c>
      <c r="E145" s="1447">
        <v>931</v>
      </c>
      <c r="F145" s="1447">
        <v>944</v>
      </c>
      <c r="G145" s="1447">
        <v>878</v>
      </c>
      <c r="H145" s="1447">
        <v>899</v>
      </c>
      <c r="I145" s="1447">
        <v>905</v>
      </c>
      <c r="J145" s="1351">
        <v>894</v>
      </c>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436"/>
      <c r="AJ145" s="1287"/>
      <c r="AK145" s="1287"/>
      <c r="AL145" s="1287"/>
      <c r="AM145" s="1287"/>
      <c r="AN145" s="1287"/>
      <c r="AO145" s="1287"/>
      <c r="AP145" s="1287"/>
      <c r="AQ145" s="1287"/>
      <c r="AR145" s="1287"/>
      <c r="AS145" s="1287"/>
      <c r="AT145" s="1287"/>
      <c r="AU145" s="1287"/>
      <c r="AV145" s="1287"/>
      <c r="AW145" s="1287"/>
      <c r="AX145" s="1287"/>
      <c r="AY145" s="1287"/>
    </row>
    <row r="146" spans="2:51" ht="12" x14ac:dyDescent="0.2">
      <c r="B146" s="1343" t="s">
        <v>4526</v>
      </c>
      <c r="C146" s="91" t="s">
        <v>153</v>
      </c>
      <c r="D146" s="1456">
        <v>20.8</v>
      </c>
      <c r="E146" s="1457">
        <v>23.4</v>
      </c>
      <c r="F146" s="1457">
        <v>24.5</v>
      </c>
      <c r="G146" s="1470">
        <v>25.4</v>
      </c>
      <c r="H146" s="1470">
        <v>24.2</v>
      </c>
      <c r="I146" s="1470">
        <v>23.1</v>
      </c>
      <c r="J146" s="1351">
        <v>19.100000000000001</v>
      </c>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436"/>
      <c r="AJ146" s="1287"/>
      <c r="AK146" s="1287"/>
      <c r="AL146" s="1287"/>
      <c r="AM146" s="1287"/>
      <c r="AN146" s="1287"/>
      <c r="AO146" s="1287"/>
      <c r="AP146" s="1287"/>
      <c r="AQ146" s="1287"/>
      <c r="AR146" s="1287"/>
      <c r="AS146" s="1287"/>
      <c r="AT146" s="1287"/>
      <c r="AU146" s="1287"/>
      <c r="AV146" s="1287"/>
      <c r="AW146" s="1287"/>
      <c r="AX146" s="1287"/>
      <c r="AY146" s="1287"/>
    </row>
    <row r="147" spans="2:51" ht="12" x14ac:dyDescent="0.2">
      <c r="B147" s="1343" t="s">
        <v>196</v>
      </c>
      <c r="C147" s="91" t="s">
        <v>153</v>
      </c>
      <c r="D147" s="1471">
        <f>D141-E141</f>
        <v>-3</v>
      </c>
      <c r="E147" s="1382">
        <f>E141-F141</f>
        <v>-0.59999999999999432</v>
      </c>
      <c r="F147" s="1382">
        <v>-11.600000000000009</v>
      </c>
      <c r="G147" s="1382">
        <v>-3.6999999999999886</v>
      </c>
      <c r="H147" s="1382">
        <v>1.5</v>
      </c>
      <c r="I147" s="1382">
        <v>-9.5</v>
      </c>
      <c r="J147" s="351">
        <v>0.5</v>
      </c>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436"/>
      <c r="AJ147" s="1287"/>
      <c r="AK147" s="1287"/>
      <c r="AL147" s="1287"/>
      <c r="AM147" s="1287"/>
      <c r="AN147" s="1287"/>
      <c r="AO147" s="1287"/>
      <c r="AP147" s="1287"/>
      <c r="AQ147" s="1287"/>
      <c r="AR147" s="1287"/>
      <c r="AS147" s="1287"/>
      <c r="AT147" s="1287"/>
      <c r="AU147" s="1287"/>
      <c r="AV147" s="1287"/>
      <c r="AW147" s="1287"/>
      <c r="AX147" s="1287"/>
      <c r="AY147" s="1287"/>
    </row>
    <row r="148" spans="2:51" ht="10.5" customHeight="1" x14ac:dyDescent="0.2">
      <c r="B148" s="1343"/>
      <c r="C148" s="1472"/>
      <c r="D148" s="1465"/>
      <c r="E148" s="1466"/>
      <c r="F148" s="1466"/>
      <c r="G148" s="1466"/>
      <c r="H148" s="1466"/>
      <c r="I148" s="1466"/>
      <c r="J148" s="146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436"/>
      <c r="AJ148" s="1287"/>
      <c r="AK148" s="1287"/>
      <c r="AL148" s="1287"/>
      <c r="AM148" s="1287"/>
      <c r="AN148" s="1287"/>
      <c r="AO148" s="1287"/>
      <c r="AP148" s="1287"/>
      <c r="AQ148" s="1287"/>
      <c r="AR148" s="1287"/>
      <c r="AS148" s="1287"/>
      <c r="AT148" s="1287"/>
      <c r="AU148" s="1287"/>
      <c r="AV148" s="1287"/>
      <c r="AW148" s="1287"/>
      <c r="AX148" s="1287"/>
      <c r="AY148" s="1287"/>
    </row>
    <row r="149" spans="2:51" ht="12" x14ac:dyDescent="0.2">
      <c r="B149" s="1332" t="s">
        <v>1181</v>
      </c>
      <c r="C149" s="1473"/>
      <c r="D149" s="1459"/>
      <c r="E149" s="1460"/>
      <c r="F149" s="1460"/>
      <c r="G149" s="1460"/>
      <c r="H149" s="1460"/>
      <c r="I149" s="1460"/>
      <c r="J149" s="1461"/>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436"/>
      <c r="AJ149" s="1287"/>
      <c r="AK149" s="1287"/>
      <c r="AL149" s="1287"/>
      <c r="AM149" s="1287"/>
      <c r="AN149" s="1287"/>
      <c r="AO149" s="1287"/>
      <c r="AP149" s="1287"/>
      <c r="AQ149" s="1287"/>
      <c r="AR149" s="1287"/>
      <c r="AS149" s="1287"/>
      <c r="AT149" s="1287"/>
      <c r="AU149" s="1287"/>
      <c r="AV149" s="1287"/>
      <c r="AW149" s="1287"/>
      <c r="AX149" s="1287"/>
      <c r="AY149" s="1287"/>
    </row>
    <row r="150" spans="2:51" ht="12" x14ac:dyDescent="0.2">
      <c r="B150" s="1343" t="s">
        <v>524</v>
      </c>
      <c r="C150" s="91" t="s">
        <v>144</v>
      </c>
      <c r="D150" s="1474">
        <v>7.6799999999999993E-2</v>
      </c>
      <c r="E150" s="1369">
        <v>7.6799999999999993E-2</v>
      </c>
      <c r="F150" s="1369">
        <v>8.43E-2</v>
      </c>
      <c r="G150" s="1369">
        <v>9.5399999999999999E-2</v>
      </c>
      <c r="H150" s="1369">
        <v>9.9083788068914214E-2</v>
      </c>
      <c r="I150" s="1369">
        <v>7.4099999999999999E-2</v>
      </c>
      <c r="J150" s="1370">
        <v>0.1108</v>
      </c>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436"/>
      <c r="AJ150" s="1287"/>
      <c r="AK150" s="1287"/>
      <c r="AL150" s="1287"/>
      <c r="AM150" s="1287"/>
      <c r="AN150" s="1287"/>
      <c r="AO150" s="1287"/>
      <c r="AP150" s="1287"/>
      <c r="AQ150" s="1287"/>
      <c r="AR150" s="1287"/>
      <c r="AS150" s="1287"/>
      <c r="AT150" s="1287"/>
      <c r="AU150" s="1287"/>
      <c r="AV150" s="1287"/>
      <c r="AW150" s="1287"/>
      <c r="AX150" s="1287"/>
      <c r="AY150" s="1287"/>
    </row>
    <row r="151" spans="2:51" ht="26.25" customHeight="1" x14ac:dyDescent="0.2">
      <c r="B151" s="117" t="s">
        <v>197</v>
      </c>
      <c r="C151" s="1373" t="s">
        <v>144</v>
      </c>
      <c r="D151" s="1474">
        <f>D147/D144</f>
        <v>-6.9930069930069935E-2</v>
      </c>
      <c r="E151" s="1369">
        <v>-3.5576923076922968</v>
      </c>
      <c r="F151" s="1369">
        <v>22.745098039215701</v>
      </c>
      <c r="G151" s="1369">
        <v>-3.5576923076922968</v>
      </c>
      <c r="H151" s="1369">
        <v>6.5963060686015831E-2</v>
      </c>
      <c r="I151" s="1369">
        <v>-0.64758009543285622</v>
      </c>
      <c r="J151" s="1370">
        <v>3.1486146095717885E-2</v>
      </c>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436"/>
      <c r="AJ151" s="1287"/>
      <c r="AK151" s="1287"/>
      <c r="AL151" s="1287"/>
      <c r="AM151" s="1287"/>
      <c r="AN151" s="1287"/>
      <c r="AO151" s="1287"/>
      <c r="AP151" s="1287"/>
      <c r="AQ151" s="1287"/>
      <c r="AR151" s="1287"/>
      <c r="AS151" s="1287"/>
      <c r="AT151" s="1287"/>
      <c r="AU151" s="1287"/>
      <c r="AV151" s="1287"/>
      <c r="AW151" s="1287"/>
      <c r="AX151" s="1287"/>
      <c r="AY151" s="1287"/>
    </row>
    <row r="152" spans="2:51" ht="12" x14ac:dyDescent="0.2">
      <c r="B152" s="1345" t="s">
        <v>161</v>
      </c>
      <c r="C152" s="91"/>
      <c r="D152" s="1465"/>
      <c r="E152" s="1466"/>
      <c r="F152" s="1466"/>
      <c r="G152" s="1466"/>
      <c r="H152" s="1466"/>
      <c r="I152" s="1466"/>
      <c r="J152" s="146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436"/>
      <c r="AJ152" s="1287"/>
      <c r="AK152" s="1287"/>
      <c r="AL152" s="1287"/>
      <c r="AM152" s="1287"/>
      <c r="AN152" s="1287"/>
      <c r="AO152" s="1287"/>
      <c r="AP152" s="1287"/>
      <c r="AQ152" s="1287"/>
      <c r="AR152" s="1287"/>
      <c r="AS152" s="1287"/>
      <c r="AT152" s="1287"/>
      <c r="AU152" s="1287"/>
      <c r="AV152" s="1287"/>
      <c r="AW152" s="1287"/>
      <c r="AX152" s="1287"/>
      <c r="AY152" s="1287"/>
    </row>
    <row r="153" spans="2:51" ht="12" x14ac:dyDescent="0.2">
      <c r="B153" s="1343" t="s">
        <v>162</v>
      </c>
      <c r="C153" s="91" t="s">
        <v>144</v>
      </c>
      <c r="D153" s="1475">
        <v>96.4</v>
      </c>
      <c r="E153" s="1321">
        <v>96.1</v>
      </c>
      <c r="F153" s="1321">
        <v>96.2</v>
      </c>
      <c r="G153" s="1321">
        <v>96.3</v>
      </c>
      <c r="H153" s="1321">
        <v>95.8</v>
      </c>
      <c r="I153" s="1321">
        <v>96</v>
      </c>
      <c r="J153" s="1314">
        <v>96.4</v>
      </c>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436"/>
      <c r="AJ153" s="1287"/>
      <c r="AK153" s="1287"/>
      <c r="AL153" s="1287"/>
      <c r="AM153" s="1287"/>
      <c r="AN153" s="1287"/>
      <c r="AO153" s="1287"/>
      <c r="AP153" s="1287"/>
      <c r="AQ153" s="1287"/>
      <c r="AR153" s="1287"/>
      <c r="AS153" s="1287"/>
      <c r="AT153" s="1287"/>
      <c r="AU153" s="1287"/>
      <c r="AV153" s="1287"/>
      <c r="AW153" s="1287"/>
      <c r="AX153" s="1287"/>
      <c r="AY153" s="1287"/>
    </row>
    <row r="154" spans="2:51" ht="12" x14ac:dyDescent="0.2">
      <c r="B154" s="1345" t="s">
        <v>163</v>
      </c>
      <c r="C154" s="91"/>
      <c r="D154" s="1476"/>
      <c r="E154" s="1477"/>
      <c r="F154" s="1477"/>
      <c r="G154" s="1477"/>
      <c r="H154" s="1477"/>
      <c r="I154" s="1477"/>
      <c r="J154" s="1478"/>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436"/>
      <c r="AJ154" s="1287"/>
      <c r="AK154" s="1287"/>
      <c r="AL154" s="1287"/>
      <c r="AM154" s="1287"/>
      <c r="AN154" s="1287"/>
      <c r="AO154" s="1287"/>
      <c r="AP154" s="1287"/>
      <c r="AQ154" s="1287"/>
      <c r="AR154" s="1287"/>
      <c r="AS154" s="1287"/>
      <c r="AT154" s="1287"/>
      <c r="AU154" s="1287"/>
      <c r="AV154" s="1287"/>
      <c r="AW154" s="1287"/>
      <c r="AX154" s="1287"/>
      <c r="AY154" s="1287"/>
    </row>
    <row r="155" spans="2:51" ht="12" x14ac:dyDescent="0.2">
      <c r="B155" s="1343" t="s">
        <v>162</v>
      </c>
      <c r="C155" s="91" t="s">
        <v>144</v>
      </c>
      <c r="D155" s="1466">
        <f>100-D153</f>
        <v>3.5999999999999943</v>
      </c>
      <c r="E155" s="1466">
        <f>100-E153</f>
        <v>3.9000000000000057</v>
      </c>
      <c r="F155" s="1466">
        <v>3.7999999999999972</v>
      </c>
      <c r="G155" s="1466">
        <v>3.7000000000000028</v>
      </c>
      <c r="H155" s="1466">
        <v>4.2000000000000028</v>
      </c>
      <c r="I155" s="1466">
        <v>4</v>
      </c>
      <c r="J155" s="1467">
        <v>3.5999999999999943</v>
      </c>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436"/>
      <c r="AJ155" s="1287"/>
      <c r="AK155" s="1287"/>
      <c r="AL155" s="1287"/>
      <c r="AM155" s="1287"/>
      <c r="AN155" s="1287"/>
      <c r="AO155" s="1287"/>
      <c r="AP155" s="1287"/>
      <c r="AQ155" s="1287"/>
      <c r="AR155" s="1287"/>
      <c r="AS155" s="1287"/>
      <c r="AT155" s="1287"/>
      <c r="AU155" s="1287"/>
      <c r="AV155" s="1287"/>
      <c r="AW155" s="1287"/>
      <c r="AX155" s="1287"/>
      <c r="AY155" s="1287"/>
    </row>
    <row r="156" spans="2:51" ht="12" x14ac:dyDescent="0.2">
      <c r="B156" s="1332" t="s">
        <v>164</v>
      </c>
      <c r="C156" s="1396"/>
      <c r="D156" s="1459"/>
      <c r="E156" s="1460"/>
      <c r="F156" s="1460"/>
      <c r="G156" s="1460"/>
      <c r="H156" s="1460"/>
      <c r="I156" s="1460"/>
      <c r="J156" s="1461"/>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436"/>
      <c r="AJ156" s="1287"/>
      <c r="AK156" s="1287"/>
      <c r="AL156" s="1287"/>
      <c r="AM156" s="1287"/>
      <c r="AN156" s="1287"/>
      <c r="AO156" s="1287"/>
      <c r="AP156" s="1287"/>
      <c r="AQ156" s="1287"/>
      <c r="AR156" s="1287"/>
      <c r="AS156" s="1287"/>
      <c r="AT156" s="1287"/>
      <c r="AU156" s="1287"/>
      <c r="AV156" s="1287"/>
      <c r="AW156" s="1287"/>
      <c r="AX156" s="1287"/>
      <c r="AY156" s="1287"/>
    </row>
    <row r="157" spans="2:51" ht="12" x14ac:dyDescent="0.2">
      <c r="B157" s="1343" t="s">
        <v>165</v>
      </c>
      <c r="C157" s="91" t="s">
        <v>166</v>
      </c>
      <c r="D157" s="2744">
        <v>408</v>
      </c>
      <c r="E157" s="1466">
        <v>387</v>
      </c>
      <c r="F157" s="1466" t="s">
        <v>943</v>
      </c>
      <c r="G157" s="1466">
        <v>328</v>
      </c>
      <c r="H157" s="1466">
        <v>329</v>
      </c>
      <c r="I157" s="1466">
        <v>313</v>
      </c>
      <c r="J157" s="1467">
        <v>307</v>
      </c>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436"/>
      <c r="AJ157" s="1287"/>
      <c r="AK157" s="1287"/>
      <c r="AL157" s="1287"/>
      <c r="AM157" s="1287"/>
      <c r="AN157" s="1287"/>
      <c r="AO157" s="1287"/>
      <c r="AP157" s="1287"/>
      <c r="AQ157" s="1287"/>
      <c r="AR157" s="1287"/>
      <c r="AS157" s="1287"/>
      <c r="AT157" s="1287"/>
      <c r="AU157" s="1287"/>
      <c r="AV157" s="1287"/>
      <c r="AW157" s="1287"/>
      <c r="AX157" s="1287"/>
      <c r="AY157" s="1287"/>
    </row>
    <row r="158" spans="2:51" ht="12" x14ac:dyDescent="0.2">
      <c r="B158" s="1332" t="s">
        <v>167</v>
      </c>
      <c r="C158" s="1396"/>
      <c r="D158" s="1459"/>
      <c r="E158" s="1460"/>
      <c r="F158" s="1460"/>
      <c r="G158" s="1460"/>
      <c r="H158" s="1460"/>
      <c r="I158" s="1460"/>
      <c r="J158" s="1461"/>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436"/>
      <c r="AJ158" s="1287"/>
      <c r="AK158" s="1287"/>
      <c r="AL158" s="1287"/>
      <c r="AM158" s="1287"/>
      <c r="AN158" s="1287"/>
      <c r="AO158" s="1287"/>
      <c r="AP158" s="1287"/>
      <c r="AQ158" s="1287"/>
      <c r="AR158" s="1287"/>
      <c r="AS158" s="1287"/>
      <c r="AT158" s="1287"/>
      <c r="AU158" s="1287"/>
      <c r="AV158" s="1287"/>
      <c r="AW158" s="1287"/>
      <c r="AX158" s="1287"/>
      <c r="AY158" s="1287"/>
    </row>
    <row r="159" spans="2:51" ht="12" x14ac:dyDescent="0.2">
      <c r="B159" s="1343" t="s">
        <v>170</v>
      </c>
      <c r="C159" s="91" t="s">
        <v>144</v>
      </c>
      <c r="D159" s="1479">
        <v>6.5</v>
      </c>
      <c r="E159" s="1357">
        <v>5.8</v>
      </c>
      <c r="F159" s="1357">
        <v>8.1</v>
      </c>
      <c r="G159" s="1357">
        <v>4.9000000000000004</v>
      </c>
      <c r="H159" s="1357">
        <v>3.8</v>
      </c>
      <c r="I159" s="1357">
        <v>6.7</v>
      </c>
      <c r="J159" s="1467">
        <v>3.6</v>
      </c>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436"/>
      <c r="AJ159" s="1287"/>
      <c r="AK159" s="1287"/>
      <c r="AL159" s="1287"/>
      <c r="AM159" s="1287"/>
      <c r="AN159" s="1287"/>
      <c r="AO159" s="1287"/>
      <c r="AP159" s="1287"/>
      <c r="AQ159" s="1287"/>
      <c r="AR159" s="1287"/>
      <c r="AS159" s="1287"/>
      <c r="AT159" s="1287"/>
      <c r="AU159" s="1287"/>
      <c r="AV159" s="1287"/>
      <c r="AW159" s="1287"/>
      <c r="AX159" s="1287"/>
      <c r="AY159" s="1287"/>
    </row>
    <row r="160" spans="2:51" ht="12" x14ac:dyDescent="0.2">
      <c r="B160" s="1389" t="s">
        <v>154</v>
      </c>
      <c r="C160" s="1396"/>
      <c r="D160" s="1459"/>
      <c r="E160" s="1460"/>
      <c r="F160" s="1460"/>
      <c r="G160" s="1460"/>
      <c r="H160" s="1460"/>
      <c r="I160" s="1460"/>
      <c r="J160" s="1461"/>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436"/>
      <c r="AJ160" s="1287"/>
      <c r="AK160" s="1287"/>
      <c r="AL160" s="1287"/>
      <c r="AM160" s="1287"/>
      <c r="AN160" s="1287"/>
      <c r="AO160" s="1287"/>
      <c r="AP160" s="1287"/>
      <c r="AQ160" s="1287"/>
      <c r="AR160" s="1287"/>
      <c r="AS160" s="1287"/>
      <c r="AT160" s="1287"/>
      <c r="AU160" s="1287"/>
      <c r="AV160" s="1287"/>
      <c r="AW160" s="1287"/>
      <c r="AX160" s="1287"/>
      <c r="AY160" s="1287"/>
    </row>
    <row r="161" spans="2:51" ht="12" x14ac:dyDescent="0.2">
      <c r="B161" s="117" t="s">
        <v>171</v>
      </c>
      <c r="C161" s="91" t="s">
        <v>153</v>
      </c>
      <c r="D161" s="1456">
        <v>1.2</v>
      </c>
      <c r="E161" s="1457">
        <v>1.2</v>
      </c>
      <c r="F161" s="1457">
        <v>1.2</v>
      </c>
      <c r="G161" s="1457">
        <v>1.2</v>
      </c>
      <c r="H161" s="1457">
        <v>1.2</v>
      </c>
      <c r="I161" s="1457">
        <v>1.2</v>
      </c>
      <c r="J161" s="1458">
        <v>1.2</v>
      </c>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436"/>
      <c r="AJ161" s="1287"/>
      <c r="AK161" s="1287"/>
      <c r="AL161" s="1287"/>
      <c r="AM161" s="1287"/>
      <c r="AN161" s="1287"/>
      <c r="AO161" s="1287"/>
      <c r="AP161" s="1287"/>
      <c r="AQ161" s="1287"/>
      <c r="AR161" s="1287"/>
      <c r="AS161" s="1287"/>
      <c r="AT161" s="1287"/>
      <c r="AU161" s="1287"/>
      <c r="AV161" s="1287"/>
      <c r="AW161" s="1287"/>
      <c r="AX161" s="1287"/>
      <c r="AY161" s="1287"/>
    </row>
    <row r="162" spans="2:51" ht="12" x14ac:dyDescent="0.2">
      <c r="B162" s="1480" t="s">
        <v>174</v>
      </c>
      <c r="C162" s="1373"/>
      <c r="D162" s="1481"/>
      <c r="E162" s="1482"/>
      <c r="F162" s="1482"/>
      <c r="G162" s="1482"/>
      <c r="H162" s="1482"/>
      <c r="I162" s="1482"/>
      <c r="J162" s="1483"/>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436"/>
      <c r="AJ162" s="1287"/>
      <c r="AK162" s="1287"/>
      <c r="AL162" s="1287"/>
      <c r="AM162" s="1287"/>
      <c r="AN162" s="1287"/>
      <c r="AO162" s="1287"/>
      <c r="AP162" s="1287"/>
      <c r="AQ162" s="1287"/>
      <c r="AR162" s="1287"/>
      <c r="AS162" s="1287"/>
      <c r="AT162" s="1287"/>
      <c r="AU162" s="1287"/>
      <c r="AV162" s="1287"/>
      <c r="AW162" s="1287"/>
      <c r="AX162" s="1287"/>
      <c r="AY162" s="1287"/>
    </row>
    <row r="163" spans="2:51" ht="12" x14ac:dyDescent="0.2">
      <c r="B163" s="1343" t="s">
        <v>147</v>
      </c>
      <c r="C163" s="91" t="s">
        <v>175</v>
      </c>
      <c r="D163" s="1469">
        <v>105600</v>
      </c>
      <c r="E163" s="1447">
        <v>102100</v>
      </c>
      <c r="F163" s="1447">
        <v>97900</v>
      </c>
      <c r="G163" s="1447">
        <v>100000</v>
      </c>
      <c r="H163" s="1447">
        <v>101600</v>
      </c>
      <c r="I163" s="1447">
        <v>100400</v>
      </c>
      <c r="J163" s="1351">
        <v>102500</v>
      </c>
      <c r="K163" s="1285"/>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436"/>
      <c r="AJ163" s="1287"/>
      <c r="AK163" s="1287"/>
      <c r="AL163" s="1287"/>
      <c r="AM163" s="1287"/>
      <c r="AN163" s="1287"/>
      <c r="AO163" s="1287"/>
      <c r="AP163" s="1287"/>
      <c r="AQ163" s="1287"/>
      <c r="AR163" s="1287"/>
      <c r="AS163" s="1287"/>
      <c r="AT163" s="1287"/>
      <c r="AU163" s="1287"/>
      <c r="AV163" s="1287"/>
      <c r="AW163" s="1287"/>
      <c r="AX163" s="1287"/>
      <c r="AY163" s="1287"/>
    </row>
    <row r="164" spans="2:51" ht="12" x14ac:dyDescent="0.2">
      <c r="B164" s="1343" t="s">
        <v>177</v>
      </c>
      <c r="C164" s="91" t="s">
        <v>175</v>
      </c>
      <c r="D164" s="1484">
        <v>15630</v>
      </c>
      <c r="E164" s="1318">
        <v>16316</v>
      </c>
      <c r="F164" s="1318">
        <v>16022</v>
      </c>
      <c r="G164" s="1318">
        <v>16321</v>
      </c>
      <c r="H164" s="1318">
        <v>16700</v>
      </c>
      <c r="I164" s="1318">
        <v>15569</v>
      </c>
      <c r="J164" s="1319">
        <v>15677</v>
      </c>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436"/>
      <c r="AJ164" s="1287"/>
      <c r="AK164" s="1287"/>
      <c r="AL164" s="1287"/>
      <c r="AM164" s="1287"/>
      <c r="AN164" s="1287"/>
      <c r="AO164" s="1287"/>
      <c r="AP164" s="1287"/>
      <c r="AQ164" s="1287"/>
      <c r="AR164" s="1287"/>
      <c r="AS164" s="1287"/>
      <c r="AT164" s="1287"/>
      <c r="AU164" s="1287"/>
      <c r="AV164" s="1287"/>
      <c r="AW164" s="1287"/>
      <c r="AX164" s="1287"/>
      <c r="AY164" s="1287"/>
    </row>
    <row r="165" spans="2:51" ht="12" x14ac:dyDescent="0.2">
      <c r="B165" s="1343" t="s">
        <v>178</v>
      </c>
      <c r="C165" s="91" t="s">
        <v>175</v>
      </c>
      <c r="D165" s="1484">
        <v>4584</v>
      </c>
      <c r="E165" s="1318">
        <v>5197</v>
      </c>
      <c r="F165" s="1318">
        <v>5119</v>
      </c>
      <c r="G165" s="1318">
        <v>5224</v>
      </c>
      <c r="H165" s="1318">
        <v>5127</v>
      </c>
      <c r="I165" s="1318">
        <v>5075</v>
      </c>
      <c r="J165" s="1319">
        <v>4971</v>
      </c>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436"/>
      <c r="AJ165" s="1287"/>
      <c r="AK165" s="1287"/>
      <c r="AL165" s="1287"/>
      <c r="AM165" s="1287"/>
      <c r="AN165" s="1287"/>
      <c r="AO165" s="1287"/>
      <c r="AP165" s="1287"/>
      <c r="AQ165" s="1287"/>
      <c r="AR165" s="1287"/>
      <c r="AS165" s="1287"/>
      <c r="AT165" s="1287"/>
      <c r="AU165" s="1287"/>
      <c r="AV165" s="1287"/>
      <c r="AW165" s="1287"/>
      <c r="AX165" s="1287"/>
      <c r="AY165" s="1287"/>
    </row>
    <row r="166" spans="2:51" ht="12" x14ac:dyDescent="0.2">
      <c r="B166" s="1345" t="s">
        <v>179</v>
      </c>
      <c r="C166" s="91" t="s">
        <v>175</v>
      </c>
      <c r="D166" s="1485">
        <f>SUM(D163:D165)</f>
        <v>125814</v>
      </c>
      <c r="E166" s="1341">
        <f>SUM(E163:E165)</f>
        <v>123613</v>
      </c>
      <c r="F166" s="1341">
        <v>119041</v>
      </c>
      <c r="G166" s="1341">
        <v>121545</v>
      </c>
      <c r="H166" s="1341">
        <v>123427</v>
      </c>
      <c r="I166" s="1341">
        <v>121044</v>
      </c>
      <c r="J166" s="1342">
        <v>123148</v>
      </c>
      <c r="K166" s="1287"/>
      <c r="L166" s="1287"/>
      <c r="M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436"/>
      <c r="AJ166" s="1287"/>
      <c r="AK166" s="1287"/>
      <c r="AL166" s="1287"/>
      <c r="AM166" s="1287"/>
      <c r="AN166" s="1287"/>
      <c r="AO166" s="1287"/>
      <c r="AP166" s="1287"/>
      <c r="AQ166" s="1287"/>
      <c r="AR166" s="1287"/>
      <c r="AS166" s="1287"/>
      <c r="AT166" s="1287"/>
      <c r="AU166" s="1287"/>
      <c r="AV166" s="1287"/>
      <c r="AW166" s="1287"/>
      <c r="AX166" s="1287"/>
      <c r="AY166" s="1287"/>
    </row>
    <row r="167" spans="2:51" ht="1.5" customHeight="1" x14ac:dyDescent="0.2">
      <c r="B167" s="1343"/>
      <c r="C167" s="91"/>
      <c r="D167" s="1465"/>
      <c r="E167" s="1466"/>
      <c r="F167" s="1466"/>
      <c r="G167" s="1466"/>
      <c r="H167" s="1466"/>
      <c r="I167" s="1466"/>
      <c r="J167" s="146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436"/>
      <c r="AJ167" s="1287"/>
      <c r="AK167" s="1287"/>
      <c r="AL167" s="1287"/>
      <c r="AM167" s="1287"/>
      <c r="AN167" s="1287"/>
      <c r="AO167" s="1287"/>
      <c r="AP167" s="1287"/>
      <c r="AQ167" s="1287"/>
      <c r="AR167" s="1287"/>
      <c r="AS167" s="1287"/>
      <c r="AT167" s="1287"/>
      <c r="AU167" s="1287"/>
      <c r="AV167" s="1287"/>
      <c r="AW167" s="1287"/>
      <c r="AX167" s="1287"/>
      <c r="AY167" s="1287"/>
    </row>
    <row r="168" spans="2:51" ht="12" x14ac:dyDescent="0.2">
      <c r="B168" s="1332" t="s">
        <v>180</v>
      </c>
      <c r="C168" s="1396"/>
      <c r="D168" s="1459"/>
      <c r="E168" s="1460"/>
      <c r="F168" s="1460"/>
      <c r="G168" s="1460"/>
      <c r="H168" s="1460"/>
      <c r="I168" s="1460"/>
      <c r="J168" s="1461"/>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436"/>
      <c r="AJ168" s="1287"/>
      <c r="AK168" s="1287"/>
      <c r="AL168" s="1287"/>
      <c r="AM168" s="1287"/>
      <c r="AN168" s="1287"/>
      <c r="AO168" s="1287"/>
      <c r="AP168" s="1287"/>
      <c r="AQ168" s="1287"/>
      <c r="AR168" s="1287"/>
      <c r="AS168" s="1287"/>
      <c r="AT168" s="1287"/>
      <c r="AU168" s="1287"/>
      <c r="AV168" s="1287"/>
      <c r="AW168" s="1287"/>
      <c r="AX168" s="1287"/>
      <c r="AY168" s="1287"/>
    </row>
    <row r="169" spans="2:51" ht="12" x14ac:dyDescent="0.2">
      <c r="B169" s="1345" t="s">
        <v>147</v>
      </c>
      <c r="C169" s="91"/>
      <c r="D169" s="1465"/>
      <c r="E169" s="1466"/>
      <c r="F169" s="1466"/>
      <c r="G169" s="1466"/>
      <c r="H169" s="1466"/>
      <c r="I169" s="1466"/>
      <c r="J169" s="146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436"/>
      <c r="AJ169" s="1287"/>
      <c r="AK169" s="1287"/>
      <c r="AL169" s="1287"/>
      <c r="AM169" s="1287"/>
      <c r="AN169" s="1287"/>
      <c r="AO169" s="1287"/>
      <c r="AP169" s="1287"/>
      <c r="AQ169" s="1287"/>
      <c r="AR169" s="1287"/>
      <c r="AS169" s="1287"/>
      <c r="AT169" s="1287"/>
      <c r="AU169" s="1287"/>
      <c r="AV169" s="1287"/>
      <c r="AW169" s="1287"/>
      <c r="AX169" s="1287"/>
      <c r="AY169" s="1287"/>
    </row>
    <row r="170" spans="2:51" ht="12" x14ac:dyDescent="0.2">
      <c r="B170" s="1343" t="s">
        <v>181</v>
      </c>
      <c r="C170" s="91"/>
      <c r="D170" s="1450">
        <v>22</v>
      </c>
      <c r="E170" s="1451">
        <v>22</v>
      </c>
      <c r="F170" s="1451">
        <v>22</v>
      </c>
      <c r="G170" s="1451">
        <v>22</v>
      </c>
      <c r="H170" s="1451">
        <v>22</v>
      </c>
      <c r="I170" s="1451">
        <v>22</v>
      </c>
      <c r="J170" s="1467">
        <v>22</v>
      </c>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436"/>
      <c r="AJ170" s="1287"/>
      <c r="AK170" s="1287"/>
      <c r="AL170" s="1287"/>
      <c r="AM170" s="1287"/>
      <c r="AN170" s="1287"/>
      <c r="AO170" s="1287"/>
      <c r="AP170" s="1287"/>
      <c r="AQ170" s="1287"/>
      <c r="AR170" s="1287"/>
      <c r="AS170" s="1287"/>
      <c r="AT170" s="1287"/>
      <c r="AU170" s="1287"/>
      <c r="AV170" s="1287"/>
      <c r="AW170" s="1287"/>
      <c r="AX170" s="1287"/>
      <c r="AY170" s="1287"/>
    </row>
    <row r="171" spans="2:51" ht="12" x14ac:dyDescent="0.2">
      <c r="B171" s="1343" t="s">
        <v>182</v>
      </c>
      <c r="C171" s="91" t="s">
        <v>183</v>
      </c>
      <c r="D171" s="1486">
        <v>21000</v>
      </c>
      <c r="E171" s="1447">
        <v>21000</v>
      </c>
      <c r="F171" s="1447">
        <v>21000</v>
      </c>
      <c r="G171" s="1447">
        <v>21000</v>
      </c>
      <c r="H171" s="1447">
        <v>24000</v>
      </c>
      <c r="I171" s="1447">
        <v>24000</v>
      </c>
      <c r="J171" s="1319">
        <v>24000</v>
      </c>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436"/>
      <c r="AJ171" s="1287"/>
      <c r="AK171" s="1287"/>
      <c r="AL171" s="1287"/>
      <c r="AM171" s="1287"/>
      <c r="AN171" s="1287"/>
      <c r="AO171" s="1287"/>
      <c r="AP171" s="1287"/>
      <c r="AQ171" s="1287"/>
      <c r="AR171" s="1287"/>
      <c r="AS171" s="1287"/>
      <c r="AT171" s="1287"/>
      <c r="AU171" s="1287"/>
      <c r="AV171" s="1287"/>
      <c r="AW171" s="1287"/>
      <c r="AX171" s="1287"/>
      <c r="AY171" s="1287"/>
    </row>
    <row r="172" spans="2:51" ht="12" x14ac:dyDescent="0.2">
      <c r="B172" s="1343" t="s">
        <v>184</v>
      </c>
      <c r="C172" s="91" t="s">
        <v>183</v>
      </c>
      <c r="D172" s="1486">
        <v>400000</v>
      </c>
      <c r="E172" s="1487">
        <v>400000</v>
      </c>
      <c r="F172" s="1487">
        <v>400000</v>
      </c>
      <c r="G172" s="1487">
        <v>400000</v>
      </c>
      <c r="H172" s="1487">
        <v>600000</v>
      </c>
      <c r="I172" s="1487">
        <v>600000</v>
      </c>
      <c r="J172" s="1319">
        <v>600000</v>
      </c>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436"/>
      <c r="AJ172" s="1287"/>
      <c r="AK172" s="1287"/>
      <c r="AL172" s="1287"/>
      <c r="AM172" s="1287"/>
      <c r="AN172" s="1287"/>
      <c r="AO172" s="1287"/>
      <c r="AP172" s="1287"/>
      <c r="AQ172" s="1287"/>
      <c r="AR172" s="1287"/>
      <c r="AS172" s="1287"/>
      <c r="AT172" s="1287"/>
      <c r="AU172" s="1287"/>
      <c r="AV172" s="1287"/>
      <c r="AW172" s="1287"/>
      <c r="AX172" s="1287"/>
      <c r="AY172" s="1287"/>
    </row>
    <row r="173" spans="2:51" ht="12" x14ac:dyDescent="0.2">
      <c r="B173" s="1343" t="s">
        <v>185</v>
      </c>
      <c r="C173" s="91" t="s">
        <v>144</v>
      </c>
      <c r="D173" s="1450">
        <v>90</v>
      </c>
      <c r="E173" s="1451">
        <v>90</v>
      </c>
      <c r="F173" s="1451">
        <v>90</v>
      </c>
      <c r="G173" s="1451">
        <v>90</v>
      </c>
      <c r="H173" s="1451">
        <v>90</v>
      </c>
      <c r="I173" s="1451">
        <v>90</v>
      </c>
      <c r="J173" s="1467">
        <v>90</v>
      </c>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436"/>
      <c r="AJ173" s="1287"/>
      <c r="AK173" s="1287"/>
      <c r="AL173" s="1287"/>
      <c r="AM173" s="1287"/>
      <c r="AN173" s="1287"/>
      <c r="AO173" s="1287"/>
      <c r="AP173" s="1287"/>
      <c r="AQ173" s="1287"/>
      <c r="AR173" s="1287"/>
      <c r="AS173" s="1287"/>
      <c r="AT173" s="1287"/>
      <c r="AU173" s="1287"/>
      <c r="AV173" s="1287"/>
      <c r="AW173" s="1287"/>
      <c r="AX173" s="1287"/>
      <c r="AY173" s="1287"/>
    </row>
    <row r="174" spans="2:51" ht="12" x14ac:dyDescent="0.2">
      <c r="B174" s="1332" t="s">
        <v>176</v>
      </c>
      <c r="C174" s="1396"/>
      <c r="D174" s="1488"/>
      <c r="E174" s="1489"/>
      <c r="F174" s="1489"/>
      <c r="G174" s="1489"/>
      <c r="H174" s="1489"/>
      <c r="I174" s="1489"/>
      <c r="J174" s="1461"/>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436"/>
      <c r="AJ174" s="1287"/>
      <c r="AK174" s="1287"/>
      <c r="AL174" s="1287"/>
      <c r="AM174" s="1287"/>
      <c r="AN174" s="1287"/>
      <c r="AO174" s="1287"/>
      <c r="AP174" s="1287"/>
      <c r="AQ174" s="1287"/>
      <c r="AR174" s="1287"/>
      <c r="AS174" s="1287"/>
      <c r="AT174" s="1287"/>
      <c r="AU174" s="1287"/>
      <c r="AV174" s="1287"/>
      <c r="AW174" s="1287"/>
      <c r="AX174" s="1287"/>
      <c r="AY174" s="1287"/>
    </row>
    <row r="175" spans="2:51" ht="12" x14ac:dyDescent="0.2">
      <c r="B175" s="1343" t="s">
        <v>188</v>
      </c>
      <c r="C175" s="91" t="s">
        <v>183</v>
      </c>
      <c r="D175" s="1451">
        <v>44</v>
      </c>
      <c r="E175" s="1451">
        <v>44</v>
      </c>
      <c r="F175" s="1451">
        <v>44</v>
      </c>
      <c r="G175" s="1451">
        <v>44</v>
      </c>
      <c r="H175" s="1451">
        <v>44</v>
      </c>
      <c r="I175" s="1451">
        <v>44</v>
      </c>
      <c r="J175" s="1467">
        <v>44</v>
      </c>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436"/>
      <c r="AJ175" s="1287"/>
      <c r="AK175" s="1287"/>
      <c r="AL175" s="1287"/>
      <c r="AM175" s="1287"/>
      <c r="AN175" s="1287"/>
      <c r="AO175" s="1287"/>
      <c r="AP175" s="1287"/>
      <c r="AQ175" s="1287"/>
      <c r="AR175" s="1287"/>
      <c r="AS175" s="1287"/>
      <c r="AT175" s="1287"/>
      <c r="AU175" s="1287"/>
      <c r="AV175" s="1287"/>
      <c r="AW175" s="1287"/>
      <c r="AX175" s="1287"/>
      <c r="AY175" s="1287"/>
    </row>
    <row r="176" spans="2:51" ht="12" x14ac:dyDescent="0.2">
      <c r="B176" s="1345" t="s">
        <v>189</v>
      </c>
      <c r="C176" s="91"/>
      <c r="D176" s="1465"/>
      <c r="E176" s="1466"/>
      <c r="F176" s="1466"/>
      <c r="G176" s="1466"/>
      <c r="H176" s="1466"/>
      <c r="I176" s="1466"/>
      <c r="J176" s="146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436"/>
      <c r="AJ176" s="1287"/>
      <c r="AK176" s="1287"/>
      <c r="AL176" s="1287"/>
      <c r="AM176" s="1287"/>
      <c r="AN176" s="1287"/>
      <c r="AO176" s="1287"/>
      <c r="AP176" s="1287"/>
      <c r="AQ176" s="1287"/>
      <c r="AR176" s="1287"/>
      <c r="AS176" s="1287"/>
      <c r="AT176" s="1287"/>
      <c r="AU176" s="1287"/>
      <c r="AV176" s="1287"/>
      <c r="AW176" s="1287"/>
      <c r="AX176" s="1287"/>
      <c r="AY176" s="1287"/>
    </row>
    <row r="177" spans="2:51" ht="13" thickBot="1" x14ac:dyDescent="0.25">
      <c r="B177" s="1407" t="s">
        <v>190</v>
      </c>
      <c r="C177" s="1408" t="s">
        <v>191</v>
      </c>
      <c r="D177" s="1490">
        <v>190000</v>
      </c>
      <c r="E177" s="1491">
        <v>190000</v>
      </c>
      <c r="F177" s="1491">
        <v>190000</v>
      </c>
      <c r="G177" s="1491">
        <v>190000</v>
      </c>
      <c r="H177" s="1491">
        <v>190000</v>
      </c>
      <c r="I177" s="1491">
        <v>190000</v>
      </c>
      <c r="J177" s="1492">
        <v>190000</v>
      </c>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436"/>
      <c r="AJ177" s="1287"/>
      <c r="AK177" s="1287"/>
      <c r="AL177" s="1287"/>
      <c r="AM177" s="1287"/>
      <c r="AN177" s="1287"/>
      <c r="AO177" s="1287"/>
      <c r="AP177" s="1287"/>
      <c r="AQ177" s="1287"/>
      <c r="AR177" s="1287"/>
      <c r="AS177" s="1287"/>
      <c r="AT177" s="1287"/>
      <c r="AU177" s="1287"/>
      <c r="AV177" s="1287"/>
      <c r="AW177" s="1287"/>
      <c r="AX177" s="1287"/>
      <c r="AY177" s="1287"/>
    </row>
    <row r="178" spans="2:51" ht="12" x14ac:dyDescent="0.2">
      <c r="B178" s="1493"/>
      <c r="C178" s="1494"/>
      <c r="D178" s="1494"/>
      <c r="E178" s="1494"/>
      <c r="F178" s="1494"/>
      <c r="G178" s="1494"/>
      <c r="H178" s="1494"/>
      <c r="I178" s="1494"/>
      <c r="J178" s="1495"/>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436"/>
      <c r="AJ178" s="1287"/>
      <c r="AK178" s="1287"/>
      <c r="AL178" s="1287"/>
      <c r="AM178" s="1287"/>
      <c r="AN178" s="1287"/>
      <c r="AO178" s="1287"/>
      <c r="AP178" s="1287"/>
      <c r="AQ178" s="1287"/>
      <c r="AR178" s="1287"/>
      <c r="AS178" s="1287"/>
      <c r="AT178" s="1287"/>
      <c r="AU178" s="1287"/>
      <c r="AV178" s="1287"/>
      <c r="AW178" s="1287"/>
      <c r="AX178" s="1287"/>
      <c r="AY178" s="1287"/>
    </row>
    <row r="179" spans="2:51" ht="12" x14ac:dyDescent="0.2">
      <c r="B179" s="1496"/>
      <c r="C179" s="1415"/>
      <c r="D179" s="1415"/>
      <c r="E179" s="1497" t="s">
        <v>192</v>
      </c>
      <c r="F179" s="1415"/>
      <c r="G179" s="1415"/>
      <c r="H179" s="1415"/>
      <c r="I179" s="1415"/>
      <c r="J179" s="1498"/>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436"/>
      <c r="AJ179" s="1287"/>
      <c r="AK179" s="1287"/>
      <c r="AL179" s="1287"/>
      <c r="AM179" s="1287"/>
      <c r="AN179" s="1287"/>
      <c r="AO179" s="1287"/>
      <c r="AP179" s="1287"/>
      <c r="AQ179" s="1287"/>
      <c r="AR179" s="1287"/>
      <c r="AS179" s="1287"/>
      <c r="AT179" s="1287"/>
      <c r="AU179" s="1287"/>
      <c r="AV179" s="1287"/>
      <c r="AW179" s="1287"/>
      <c r="AX179" s="1287"/>
      <c r="AY179" s="1287"/>
    </row>
    <row r="180" spans="2:51" ht="13" thickBot="1" x14ac:dyDescent="0.25">
      <c r="B180" s="1499"/>
      <c r="C180" s="1500"/>
      <c r="D180" s="1500"/>
      <c r="E180" s="1500"/>
      <c r="F180" s="1500"/>
      <c r="G180" s="1500"/>
      <c r="H180" s="1500"/>
      <c r="I180" s="1500"/>
      <c r="J180" s="1501"/>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436"/>
      <c r="AJ180" s="1287"/>
      <c r="AK180" s="1287"/>
      <c r="AL180" s="1287"/>
      <c r="AM180" s="1287"/>
      <c r="AN180" s="1287"/>
      <c r="AO180" s="1287"/>
      <c r="AP180" s="1287"/>
      <c r="AQ180" s="1287"/>
      <c r="AR180" s="1287"/>
      <c r="AS180" s="1287"/>
      <c r="AT180" s="1287"/>
      <c r="AU180" s="1287"/>
      <c r="AV180" s="1287"/>
      <c r="AW180" s="1287"/>
      <c r="AX180" s="1287"/>
      <c r="AY180" s="1287"/>
    </row>
    <row r="181" spans="2:51" ht="12" x14ac:dyDescent="0.2">
      <c r="B181" s="1502"/>
      <c r="C181" s="1415"/>
      <c r="D181" s="1415"/>
      <c r="E181" s="1415"/>
      <c r="F181" s="1415"/>
      <c r="G181" s="1415"/>
      <c r="H181" s="1415"/>
      <c r="I181" s="1415"/>
      <c r="J181" s="1498"/>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436"/>
      <c r="AJ181" s="1287"/>
      <c r="AK181" s="1287"/>
      <c r="AL181" s="1287"/>
      <c r="AM181" s="1287"/>
      <c r="AN181" s="1287"/>
      <c r="AO181" s="1287"/>
      <c r="AP181" s="1287"/>
      <c r="AQ181" s="1287"/>
      <c r="AR181" s="1287"/>
      <c r="AS181" s="1287"/>
      <c r="AT181" s="1287"/>
      <c r="AU181" s="1287"/>
      <c r="AV181" s="1287"/>
      <c r="AW181" s="1287"/>
      <c r="AX181" s="1287"/>
      <c r="AY181" s="1287"/>
    </row>
    <row r="182" spans="2:51" ht="12" x14ac:dyDescent="0.2">
      <c r="B182" s="1502"/>
      <c r="C182" s="1415"/>
      <c r="D182" s="1415"/>
      <c r="E182" s="1430"/>
      <c r="F182" s="1421"/>
      <c r="G182" s="1421"/>
      <c r="H182" s="1415"/>
      <c r="I182" s="1415"/>
      <c r="J182" s="1498"/>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436"/>
      <c r="AJ182" s="1287"/>
      <c r="AK182" s="1287"/>
      <c r="AL182" s="1287"/>
      <c r="AM182" s="1287"/>
      <c r="AN182" s="1287"/>
      <c r="AO182" s="1287"/>
      <c r="AP182" s="1287"/>
      <c r="AQ182" s="1287"/>
      <c r="AR182" s="1287"/>
      <c r="AS182" s="1287"/>
      <c r="AT182" s="1287"/>
      <c r="AU182" s="1287"/>
      <c r="AV182" s="1287"/>
      <c r="AW182" s="1287"/>
      <c r="AX182" s="1287"/>
      <c r="AY182" s="1287"/>
    </row>
    <row r="183" spans="2:51" ht="12" x14ac:dyDescent="0.2">
      <c r="B183" s="1502"/>
      <c r="C183" s="1415"/>
      <c r="D183" s="1415"/>
      <c r="E183" s="1497"/>
      <c r="F183" s="1421"/>
      <c r="G183" s="1421"/>
      <c r="H183" s="1415"/>
      <c r="I183" s="1415"/>
      <c r="J183" s="1498"/>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436"/>
      <c r="AJ183" s="1287"/>
      <c r="AK183" s="1287"/>
      <c r="AL183" s="1287"/>
      <c r="AM183" s="1287"/>
      <c r="AN183" s="1287"/>
      <c r="AO183" s="1287"/>
      <c r="AP183" s="1287"/>
      <c r="AQ183" s="1287"/>
      <c r="AR183" s="1287"/>
      <c r="AS183" s="1287"/>
      <c r="AT183" s="1287"/>
      <c r="AU183" s="1287"/>
      <c r="AV183" s="1287"/>
      <c r="AW183" s="1287"/>
      <c r="AX183" s="1287"/>
      <c r="AY183" s="1287"/>
    </row>
    <row r="184" spans="2:51" ht="12" x14ac:dyDescent="0.2">
      <c r="B184" s="1502"/>
      <c r="C184" s="1415"/>
      <c r="D184" s="1415"/>
      <c r="E184" s="1503"/>
      <c r="F184" s="1421"/>
      <c r="G184" s="1421"/>
      <c r="H184" s="1415"/>
      <c r="I184" s="1415"/>
      <c r="J184" s="1498"/>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436"/>
      <c r="AJ184" s="1287"/>
      <c r="AK184" s="1287"/>
      <c r="AL184" s="1287"/>
      <c r="AM184" s="1287"/>
      <c r="AN184" s="1287"/>
      <c r="AO184" s="1287"/>
      <c r="AP184" s="1287"/>
      <c r="AQ184" s="1287"/>
      <c r="AR184" s="1287"/>
      <c r="AS184" s="1287"/>
      <c r="AT184" s="1287"/>
      <c r="AU184" s="1287"/>
      <c r="AV184" s="1287"/>
      <c r="AW184" s="1287"/>
      <c r="AX184" s="1287"/>
      <c r="AY184" s="1287"/>
    </row>
    <row r="185" spans="2:51" ht="12" x14ac:dyDescent="0.2">
      <c r="B185" s="1502"/>
      <c r="C185" s="1415"/>
      <c r="D185" s="1415"/>
      <c r="E185" s="1503"/>
      <c r="F185" s="1421"/>
      <c r="G185" s="1421"/>
      <c r="H185" s="1415"/>
      <c r="I185" s="1415"/>
      <c r="J185" s="1498"/>
      <c r="K185" s="1424"/>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436"/>
      <c r="AJ185" s="1287"/>
      <c r="AK185" s="1287"/>
      <c r="AL185" s="1287"/>
      <c r="AM185" s="1287"/>
      <c r="AN185" s="1287"/>
      <c r="AO185" s="1287"/>
      <c r="AP185" s="1287"/>
      <c r="AQ185" s="1287"/>
      <c r="AR185" s="1287"/>
      <c r="AS185" s="1287"/>
      <c r="AT185" s="1287"/>
      <c r="AU185" s="1287"/>
      <c r="AV185" s="1287"/>
      <c r="AW185" s="1287"/>
      <c r="AX185" s="1287"/>
      <c r="AY185" s="1287"/>
    </row>
    <row r="186" spans="2:51" ht="12" x14ac:dyDescent="0.2">
      <c r="B186" s="1502"/>
      <c r="C186" s="1415"/>
      <c r="D186" s="1415"/>
      <c r="E186" s="1503"/>
      <c r="F186" s="1421"/>
      <c r="G186" s="1421"/>
      <c r="H186" s="1415"/>
      <c r="I186" s="1415"/>
      <c r="J186" s="1498"/>
      <c r="K186" s="1424"/>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436"/>
      <c r="AJ186" s="1287"/>
      <c r="AK186" s="1287"/>
      <c r="AL186" s="1287"/>
      <c r="AM186" s="1287"/>
      <c r="AN186" s="1287"/>
      <c r="AO186" s="1287"/>
      <c r="AP186" s="1287"/>
      <c r="AQ186" s="1287"/>
      <c r="AR186" s="1287"/>
      <c r="AS186" s="1287"/>
      <c r="AT186" s="1287"/>
      <c r="AU186" s="1287"/>
      <c r="AV186" s="1287"/>
      <c r="AW186" s="1287"/>
      <c r="AX186" s="1287"/>
      <c r="AY186" s="1287"/>
    </row>
    <row r="187" spans="2:51" ht="12" x14ac:dyDescent="0.2">
      <c r="B187" s="1502"/>
      <c r="C187" s="1415"/>
      <c r="D187" s="1415"/>
      <c r="E187" s="1415"/>
      <c r="F187" s="1415"/>
      <c r="G187" s="1415"/>
      <c r="H187" s="1415"/>
      <c r="I187" s="1415"/>
      <c r="J187" s="1504"/>
      <c r="K187" s="1320"/>
      <c r="L187" s="1424"/>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436"/>
      <c r="AJ187" s="1287"/>
      <c r="AK187" s="1287"/>
      <c r="AL187" s="1287"/>
      <c r="AM187" s="1287"/>
      <c r="AN187" s="1287"/>
      <c r="AO187" s="1287"/>
      <c r="AP187" s="1287"/>
      <c r="AQ187" s="1287"/>
      <c r="AR187" s="1287"/>
      <c r="AS187" s="1287"/>
      <c r="AT187" s="1287"/>
      <c r="AU187" s="1287"/>
      <c r="AV187" s="1287"/>
      <c r="AW187" s="1287"/>
      <c r="AX187" s="1287"/>
      <c r="AY187" s="1287"/>
    </row>
    <row r="188" spans="2:51" ht="12" x14ac:dyDescent="0.2">
      <c r="B188" s="1502"/>
      <c r="C188" s="1415"/>
      <c r="D188" s="1415"/>
      <c r="E188" s="1415"/>
      <c r="F188" s="1415"/>
      <c r="G188" s="1415"/>
      <c r="H188" s="1415"/>
      <c r="I188" s="1415"/>
      <c r="J188" s="1504"/>
      <c r="K188" s="1320"/>
      <c r="L188" s="1424"/>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436"/>
      <c r="AJ188" s="1287"/>
      <c r="AK188" s="1287"/>
      <c r="AL188" s="1287"/>
      <c r="AM188" s="1287"/>
      <c r="AN188" s="1287"/>
      <c r="AO188" s="1287"/>
      <c r="AP188" s="1287"/>
      <c r="AQ188" s="1287"/>
      <c r="AR188" s="1287"/>
      <c r="AS188" s="1287"/>
      <c r="AT188" s="1287"/>
      <c r="AU188" s="1287"/>
      <c r="AV188" s="1287"/>
      <c r="AW188" s="1287"/>
      <c r="AX188" s="1287"/>
      <c r="AY188" s="1287"/>
    </row>
    <row r="189" spans="2:51" ht="12" x14ac:dyDescent="0.2">
      <c r="B189" s="1502"/>
      <c r="C189" s="1415"/>
      <c r="D189" s="1415"/>
      <c r="E189" s="1415"/>
      <c r="F189" s="1415"/>
      <c r="G189" s="1415"/>
      <c r="H189" s="1415"/>
      <c r="I189" s="1415"/>
      <c r="J189" s="1505"/>
      <c r="K189" s="1320"/>
      <c r="L189" s="1320"/>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436"/>
      <c r="AJ189" s="1287"/>
      <c r="AK189" s="1287"/>
      <c r="AL189" s="1287"/>
      <c r="AM189" s="1287"/>
      <c r="AN189" s="1287"/>
      <c r="AO189" s="1287"/>
      <c r="AP189" s="1287"/>
      <c r="AQ189" s="1287"/>
      <c r="AR189" s="1287"/>
      <c r="AS189" s="1287"/>
      <c r="AT189" s="1287"/>
      <c r="AU189" s="1287"/>
      <c r="AV189" s="1287"/>
      <c r="AW189" s="1287"/>
      <c r="AX189" s="1287"/>
      <c r="AY189" s="1287"/>
    </row>
    <row r="190" spans="2:51" ht="12" x14ac:dyDescent="0.2">
      <c r="B190" s="1502"/>
      <c r="C190" s="1415"/>
      <c r="D190" s="1415"/>
      <c r="E190" s="1415"/>
      <c r="F190" s="1415"/>
      <c r="G190" s="1415"/>
      <c r="H190" s="1415"/>
      <c r="I190" s="1415"/>
      <c r="J190" s="1505"/>
      <c r="K190" s="1320"/>
      <c r="L190" s="1320"/>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436"/>
      <c r="AJ190" s="1287"/>
      <c r="AK190" s="1287"/>
      <c r="AL190" s="1287"/>
      <c r="AM190" s="1287"/>
      <c r="AN190" s="1287"/>
      <c r="AO190" s="1287"/>
      <c r="AP190" s="1287"/>
      <c r="AQ190" s="1287"/>
      <c r="AR190" s="1287"/>
      <c r="AS190" s="1287"/>
      <c r="AT190" s="1287"/>
      <c r="AU190" s="1287"/>
      <c r="AV190" s="1287"/>
      <c r="AW190" s="1287"/>
      <c r="AX190" s="1287"/>
      <c r="AY190" s="1287"/>
    </row>
    <row r="191" spans="2:51" ht="12" x14ac:dyDescent="0.2">
      <c r="B191" s="1502"/>
      <c r="C191" s="1415"/>
      <c r="D191" s="1415"/>
      <c r="E191" s="1415"/>
      <c r="F191" s="1415"/>
      <c r="G191" s="1415"/>
      <c r="H191" s="1415"/>
      <c r="I191" s="1415"/>
      <c r="J191" s="1505"/>
      <c r="K191" s="1320"/>
      <c r="L191" s="1320"/>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436"/>
      <c r="AJ191" s="1287"/>
      <c r="AK191" s="1287"/>
      <c r="AL191" s="1287"/>
      <c r="AM191" s="1287"/>
      <c r="AN191" s="1287"/>
      <c r="AO191" s="1287"/>
      <c r="AP191" s="1287"/>
      <c r="AQ191" s="1287"/>
      <c r="AR191" s="1287"/>
      <c r="AS191" s="1287"/>
      <c r="AT191" s="1287"/>
      <c r="AU191" s="1287"/>
      <c r="AV191" s="1287"/>
      <c r="AW191" s="1287"/>
      <c r="AX191" s="1287"/>
      <c r="AY191" s="1287"/>
    </row>
    <row r="192" spans="2:51" ht="13" thickBot="1" x14ac:dyDescent="0.25">
      <c r="B192" s="1502"/>
      <c r="C192" s="1415"/>
      <c r="D192" s="1415"/>
      <c r="E192" s="1415"/>
      <c r="F192" s="1415"/>
      <c r="G192" s="1415"/>
      <c r="H192" s="1415"/>
      <c r="I192" s="1415"/>
      <c r="J192" s="1505"/>
      <c r="K192" s="1320"/>
      <c r="L192" s="1320"/>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436"/>
      <c r="AJ192" s="1287"/>
      <c r="AK192" s="1287"/>
      <c r="AL192" s="1287"/>
      <c r="AM192" s="1287"/>
      <c r="AN192" s="1287"/>
      <c r="AO192" s="1287"/>
      <c r="AP192" s="1287"/>
      <c r="AQ192" s="1287"/>
      <c r="AR192" s="1287"/>
      <c r="AS192" s="1287"/>
      <c r="AT192" s="1287"/>
      <c r="AU192" s="1287"/>
      <c r="AV192" s="1287"/>
      <c r="AW192" s="1287"/>
      <c r="AX192" s="1287"/>
      <c r="AY192" s="1287"/>
    </row>
    <row r="193" spans="2:51" ht="18.75" customHeight="1" thickBot="1" x14ac:dyDescent="0.25">
      <c r="B193" s="122" t="s">
        <v>373</v>
      </c>
      <c r="C193" s="1438"/>
      <c r="D193" s="3027" t="s">
        <v>107</v>
      </c>
      <c r="E193" s="3028"/>
      <c r="F193" s="3028"/>
      <c r="G193" s="3028"/>
      <c r="H193" s="3028"/>
      <c r="I193" s="3028"/>
      <c r="J193" s="3029"/>
      <c r="K193" s="1285"/>
      <c r="L193" s="1320"/>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436"/>
      <c r="AJ193" s="1287"/>
      <c r="AK193" s="1287"/>
      <c r="AL193" s="1287"/>
      <c r="AM193" s="1287"/>
      <c r="AN193" s="1287"/>
      <c r="AO193" s="1287"/>
      <c r="AP193" s="1287"/>
      <c r="AQ193" s="1287"/>
      <c r="AR193" s="1287"/>
      <c r="AS193" s="1287"/>
      <c r="AT193" s="1287"/>
      <c r="AU193" s="1287"/>
      <c r="AV193" s="1287"/>
      <c r="AW193" s="1287"/>
      <c r="AX193" s="1287"/>
      <c r="AY193" s="1287"/>
    </row>
    <row r="194" spans="2:51" ht="12" x14ac:dyDescent="0.2">
      <c r="B194" s="104" t="s">
        <v>130</v>
      </c>
      <c r="C194" s="90" t="s">
        <v>131</v>
      </c>
      <c r="D194" s="1506" t="s">
        <v>5733</v>
      </c>
      <c r="E194" s="1507" t="s">
        <v>5449</v>
      </c>
      <c r="F194" s="1507" t="s">
        <v>5264</v>
      </c>
      <c r="G194" s="1507" t="s">
        <v>5263</v>
      </c>
      <c r="H194" s="1507" t="s">
        <v>4926</v>
      </c>
      <c r="I194" s="1507" t="s">
        <v>4631</v>
      </c>
      <c r="J194" s="1508" t="s">
        <v>4362</v>
      </c>
      <c r="K194" s="1285"/>
      <c r="L194" s="1320"/>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436"/>
      <c r="AJ194" s="1287"/>
      <c r="AK194" s="1287"/>
      <c r="AL194" s="1287"/>
      <c r="AM194" s="1287"/>
      <c r="AN194" s="1287"/>
      <c r="AO194" s="1287"/>
      <c r="AP194" s="1287"/>
      <c r="AQ194" s="1287"/>
      <c r="AR194" s="1287"/>
      <c r="AS194" s="1287"/>
      <c r="AT194" s="1287"/>
      <c r="AU194" s="1287"/>
      <c r="AV194" s="1287"/>
      <c r="AW194" s="1287"/>
      <c r="AX194" s="1287"/>
      <c r="AY194" s="1287"/>
    </row>
    <row r="195" spans="2:51" ht="12" x14ac:dyDescent="0.2">
      <c r="B195" s="1345" t="s">
        <v>132</v>
      </c>
      <c r="C195" s="91"/>
      <c r="D195" s="1443"/>
      <c r="E195" s="1444"/>
      <c r="F195" s="1444"/>
      <c r="G195" s="1444"/>
      <c r="H195" s="1444"/>
      <c r="I195" s="1444"/>
      <c r="J195" s="1445"/>
      <c r="K195" s="1285"/>
      <c r="L195" s="1320"/>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436"/>
      <c r="AJ195" s="1287"/>
      <c r="AK195" s="1287"/>
      <c r="AL195" s="1287"/>
      <c r="AM195" s="1287"/>
      <c r="AN195" s="1287"/>
      <c r="AO195" s="1287"/>
      <c r="AP195" s="1287"/>
      <c r="AQ195" s="1287"/>
      <c r="AR195" s="1287"/>
      <c r="AS195" s="1287"/>
      <c r="AT195" s="1287"/>
      <c r="AU195" s="1287"/>
      <c r="AV195" s="1287"/>
      <c r="AW195" s="1287"/>
      <c r="AX195" s="1287"/>
      <c r="AY195" s="1287"/>
    </row>
    <row r="196" spans="2:51" ht="12" hidden="1" x14ac:dyDescent="0.2">
      <c r="B196" s="1343" t="s">
        <v>396</v>
      </c>
      <c r="C196" s="91" t="s">
        <v>134</v>
      </c>
      <c r="D196" s="1469"/>
      <c r="E196" s="1509"/>
      <c r="F196" s="1509"/>
      <c r="G196" s="1509"/>
      <c r="H196" s="1509"/>
      <c r="I196" s="1509"/>
      <c r="J196" s="1510"/>
      <c r="K196" s="1285"/>
      <c r="L196" s="1320"/>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436"/>
      <c r="AJ196" s="1287"/>
      <c r="AK196" s="1287"/>
      <c r="AL196" s="1287"/>
      <c r="AM196" s="1287"/>
      <c r="AN196" s="1287"/>
      <c r="AO196" s="1287"/>
      <c r="AP196" s="1287"/>
      <c r="AQ196" s="1287"/>
      <c r="AR196" s="1287"/>
      <c r="AS196" s="1287"/>
      <c r="AT196" s="1287"/>
      <c r="AU196" s="1287"/>
      <c r="AV196" s="1287"/>
      <c r="AW196" s="1287"/>
      <c r="AX196" s="1287"/>
      <c r="AY196" s="1287"/>
    </row>
    <row r="197" spans="2:51" ht="12" x14ac:dyDescent="0.2">
      <c r="B197" s="1343" t="s">
        <v>397</v>
      </c>
      <c r="C197" s="91" t="s">
        <v>134</v>
      </c>
      <c r="D197" s="1469">
        <v>65097</v>
      </c>
      <c r="E197" s="1509">
        <v>74654</v>
      </c>
      <c r="F197" s="1509">
        <v>81665</v>
      </c>
      <c r="G197" s="1509">
        <v>81261</v>
      </c>
      <c r="H197" s="1509">
        <v>86627</v>
      </c>
      <c r="I197" s="1509">
        <v>93002</v>
      </c>
      <c r="J197" s="1510">
        <v>94866</v>
      </c>
      <c r="K197" s="1511"/>
      <c r="L197" s="1512"/>
      <c r="M197" s="1513"/>
      <c r="N197" s="1513"/>
      <c r="O197" s="1513"/>
      <c r="P197" s="1513"/>
      <c r="Q197" s="1513"/>
      <c r="R197" s="1513"/>
      <c r="S197" s="1513"/>
      <c r="T197" s="1513"/>
      <c r="U197" s="1513"/>
      <c r="V197" s="1513"/>
      <c r="W197" s="1287"/>
      <c r="X197" s="1287"/>
      <c r="Y197" s="1287"/>
      <c r="Z197" s="1287"/>
      <c r="AA197" s="1287"/>
      <c r="AB197" s="1287"/>
      <c r="AC197" s="1287"/>
      <c r="AD197" s="1287"/>
      <c r="AE197" s="1287"/>
      <c r="AF197" s="1287"/>
      <c r="AG197" s="1287"/>
      <c r="AH197" s="1287"/>
      <c r="AI197" s="1436"/>
      <c r="AJ197" s="1287"/>
      <c r="AK197" s="1287"/>
      <c r="AL197" s="1287"/>
      <c r="AM197" s="1287"/>
      <c r="AN197" s="1287"/>
      <c r="AO197" s="1287"/>
      <c r="AP197" s="1287"/>
      <c r="AQ197" s="1287"/>
      <c r="AR197" s="1287"/>
      <c r="AS197" s="1287"/>
      <c r="AT197" s="1287"/>
      <c r="AU197" s="1287"/>
      <c r="AV197" s="1287"/>
      <c r="AW197" s="1287"/>
      <c r="AX197" s="1287"/>
      <c r="AY197" s="1287"/>
    </row>
    <row r="198" spans="2:51" ht="12" x14ac:dyDescent="0.2">
      <c r="B198" s="1343" t="s">
        <v>141</v>
      </c>
      <c r="C198" s="91" t="s">
        <v>137</v>
      </c>
      <c r="D198" s="1514">
        <v>114</v>
      </c>
      <c r="E198" s="1444">
        <v>132</v>
      </c>
      <c r="F198" s="1444">
        <v>141</v>
      </c>
      <c r="G198" s="1444">
        <v>142</v>
      </c>
      <c r="H198" s="1444">
        <v>157</v>
      </c>
      <c r="I198" s="1444">
        <v>173</v>
      </c>
      <c r="J198" s="1445">
        <v>181</v>
      </c>
      <c r="K198" s="1511"/>
      <c r="L198" s="1512"/>
      <c r="M198" s="1513"/>
      <c r="N198" s="1513"/>
      <c r="O198" s="1513"/>
      <c r="P198" s="1513"/>
      <c r="Q198" s="1513"/>
      <c r="R198" s="1513"/>
      <c r="S198" s="1513"/>
      <c r="T198" s="1513"/>
      <c r="U198" s="1513"/>
      <c r="V198" s="1513"/>
      <c r="W198" s="1287"/>
      <c r="X198" s="1287"/>
      <c r="Y198" s="1287"/>
      <c r="Z198" s="1287"/>
      <c r="AA198" s="1287"/>
      <c r="AB198" s="1287"/>
      <c r="AC198" s="1287"/>
      <c r="AD198" s="1287"/>
      <c r="AE198" s="1287"/>
      <c r="AF198" s="1287"/>
      <c r="AG198" s="1287"/>
      <c r="AH198" s="1287"/>
      <c r="AI198" s="1436"/>
      <c r="AJ198" s="1287"/>
      <c r="AK198" s="1287"/>
      <c r="AL198" s="1287"/>
      <c r="AM198" s="1287"/>
      <c r="AN198" s="1287"/>
      <c r="AO198" s="1287"/>
      <c r="AP198" s="1287"/>
      <c r="AQ198" s="1287"/>
      <c r="AR198" s="1287"/>
      <c r="AS198" s="1287"/>
      <c r="AT198" s="1287"/>
      <c r="AU198" s="1287"/>
      <c r="AV198" s="1287"/>
      <c r="AW198" s="1287"/>
      <c r="AX198" s="1287"/>
      <c r="AY198" s="1287"/>
    </row>
    <row r="199" spans="2:51" ht="12" x14ac:dyDescent="0.2">
      <c r="B199" s="1343" t="s">
        <v>142</v>
      </c>
      <c r="C199" s="91" t="s">
        <v>137</v>
      </c>
      <c r="D199" s="1514">
        <v>0.22500000000000001</v>
      </c>
      <c r="E199" s="1444">
        <v>0.28699999999999998</v>
      </c>
      <c r="F199" s="1444">
        <v>0.32</v>
      </c>
      <c r="G199" s="1444">
        <v>0.34499999999999997</v>
      </c>
      <c r="H199" s="1444">
        <v>0.40699999999999997</v>
      </c>
      <c r="I199" s="1444">
        <v>0.33100000000000002</v>
      </c>
      <c r="J199" s="1445">
        <v>0.34300000000000003</v>
      </c>
      <c r="K199" s="1285"/>
      <c r="L199" s="1512"/>
      <c r="M199" s="1513"/>
      <c r="N199" s="1513"/>
      <c r="O199" s="1513"/>
      <c r="P199" s="1513"/>
      <c r="Q199" s="1513"/>
      <c r="R199" s="1513"/>
      <c r="S199" s="1513"/>
      <c r="T199" s="1513"/>
      <c r="U199" s="1513"/>
      <c r="V199" s="1513"/>
      <c r="W199" s="1287"/>
      <c r="X199" s="1287"/>
      <c r="Y199" s="1287"/>
      <c r="Z199" s="1287"/>
      <c r="AA199" s="1287"/>
      <c r="AB199" s="1287"/>
      <c r="AC199" s="1287"/>
      <c r="AD199" s="1287"/>
      <c r="AE199" s="1287"/>
      <c r="AF199" s="1287"/>
      <c r="AG199" s="1287"/>
      <c r="AH199" s="1287"/>
      <c r="AI199" s="1436"/>
      <c r="AJ199" s="1287"/>
      <c r="AK199" s="1287"/>
      <c r="AL199" s="1287"/>
      <c r="AM199" s="1287"/>
      <c r="AN199" s="1287"/>
      <c r="AO199" s="1287"/>
      <c r="AP199" s="1287"/>
      <c r="AQ199" s="1287"/>
      <c r="AR199" s="1287"/>
      <c r="AS199" s="1287"/>
      <c r="AT199" s="1287"/>
      <c r="AU199" s="1287"/>
      <c r="AV199" s="1287"/>
      <c r="AW199" s="1287"/>
      <c r="AX199" s="1287"/>
      <c r="AY199" s="1287"/>
    </row>
    <row r="200" spans="2:51" ht="12" x14ac:dyDescent="0.2">
      <c r="B200" s="1343" t="s">
        <v>146</v>
      </c>
      <c r="C200" s="91" t="s">
        <v>144</v>
      </c>
      <c r="D200" s="1514">
        <v>25.3</v>
      </c>
      <c r="E200" s="1444">
        <v>23.3</v>
      </c>
      <c r="F200" s="1444">
        <v>23.6</v>
      </c>
      <c r="G200" s="1444">
        <v>24.7</v>
      </c>
      <c r="H200" s="1444">
        <v>27.2</v>
      </c>
      <c r="I200" s="1444">
        <v>29.6</v>
      </c>
      <c r="J200" s="1445">
        <v>28.2</v>
      </c>
      <c r="K200" s="1285"/>
      <c r="L200" s="1512"/>
      <c r="M200" s="1513"/>
      <c r="N200" s="1513"/>
      <c r="O200" s="1513"/>
      <c r="P200" s="1513"/>
      <c r="Q200" s="1513"/>
      <c r="R200" s="1513"/>
      <c r="S200" s="1513"/>
      <c r="T200" s="1513"/>
      <c r="U200" s="1513"/>
      <c r="V200" s="1513"/>
      <c r="W200" s="1287"/>
      <c r="X200" s="1287"/>
      <c r="Y200" s="1287"/>
      <c r="Z200" s="1287"/>
      <c r="AA200" s="1287"/>
      <c r="AB200" s="1287"/>
      <c r="AC200" s="1287"/>
      <c r="AD200" s="1287"/>
      <c r="AE200" s="1287"/>
      <c r="AF200" s="1287"/>
      <c r="AG200" s="1287"/>
      <c r="AH200" s="1287"/>
      <c r="AI200" s="1436"/>
      <c r="AJ200" s="1287"/>
      <c r="AK200" s="1287"/>
      <c r="AL200" s="1287"/>
      <c r="AM200" s="1287"/>
      <c r="AN200" s="1287"/>
      <c r="AO200" s="1287"/>
      <c r="AP200" s="1287"/>
      <c r="AQ200" s="1287"/>
      <c r="AR200" s="1287"/>
      <c r="AS200" s="1287"/>
      <c r="AT200" s="1287"/>
      <c r="AU200" s="1287"/>
      <c r="AV200" s="1287"/>
      <c r="AW200" s="1287"/>
      <c r="AX200" s="1287"/>
      <c r="AY200" s="1287"/>
    </row>
    <row r="201" spans="2:51" ht="12" x14ac:dyDescent="0.2">
      <c r="B201" s="1343" t="s">
        <v>393</v>
      </c>
      <c r="C201" s="91" t="s">
        <v>134</v>
      </c>
      <c r="D201" s="1469">
        <v>12233</v>
      </c>
      <c r="E201" s="1447">
        <v>15016</v>
      </c>
      <c r="F201" s="1447">
        <v>18753</v>
      </c>
      <c r="G201" s="1447">
        <v>21965</v>
      </c>
      <c r="H201" s="1447">
        <v>21655</v>
      </c>
      <c r="I201" s="1447">
        <v>28401</v>
      </c>
      <c r="J201" s="1351">
        <v>30742</v>
      </c>
      <c r="K201" s="1285"/>
      <c r="L201" s="1512"/>
      <c r="M201" s="1513"/>
      <c r="N201" s="1513"/>
      <c r="O201" s="1513"/>
      <c r="P201" s="1513"/>
      <c r="Q201" s="1513"/>
      <c r="R201" s="1513"/>
      <c r="S201" s="1513"/>
      <c r="T201" s="1513"/>
      <c r="U201" s="1513"/>
      <c r="V201" s="1513"/>
      <c r="W201" s="1287"/>
      <c r="X201" s="1287"/>
      <c r="Y201" s="1287"/>
      <c r="Z201" s="1287"/>
      <c r="AA201" s="1287"/>
      <c r="AB201" s="1287"/>
      <c r="AC201" s="1287"/>
      <c r="AD201" s="1287"/>
      <c r="AE201" s="1287"/>
      <c r="AF201" s="1287"/>
      <c r="AG201" s="1287"/>
      <c r="AH201" s="1287"/>
      <c r="AI201" s="1436"/>
      <c r="AJ201" s="1287"/>
      <c r="AK201" s="1287"/>
      <c r="AL201" s="1287"/>
      <c r="AM201" s="1287"/>
      <c r="AN201" s="1287"/>
      <c r="AO201" s="1287"/>
      <c r="AP201" s="1287"/>
      <c r="AQ201" s="1287"/>
      <c r="AR201" s="1287"/>
      <c r="AS201" s="1287"/>
      <c r="AT201" s="1287"/>
      <c r="AU201" s="1287"/>
      <c r="AV201" s="1287"/>
      <c r="AW201" s="1287"/>
      <c r="AX201" s="1287"/>
      <c r="AY201" s="1287"/>
    </row>
    <row r="202" spans="2:51" ht="12" x14ac:dyDescent="0.2">
      <c r="B202" s="1343" t="s">
        <v>394</v>
      </c>
      <c r="C202" s="91" t="s">
        <v>144</v>
      </c>
      <c r="D202" s="1471">
        <f>D201/D197*100</f>
        <v>18.791956618584575</v>
      </c>
      <c r="E202" s="2741">
        <v>20.114126503603288</v>
      </c>
      <c r="F202" s="1444">
        <v>22.963325782158819</v>
      </c>
      <c r="G202" s="1444">
        <v>27.030186682418378</v>
      </c>
      <c r="H202" s="1444">
        <v>24.997979844621192</v>
      </c>
      <c r="I202" s="1444">
        <v>30.5</v>
      </c>
      <c r="J202" s="1445">
        <v>32.4</v>
      </c>
      <c r="K202" s="1424"/>
      <c r="L202" s="1512"/>
      <c r="M202" s="1513"/>
      <c r="N202" s="1513"/>
      <c r="O202" s="1513"/>
      <c r="P202" s="1513"/>
      <c r="Q202" s="1513"/>
      <c r="R202" s="1513"/>
      <c r="S202" s="1513"/>
      <c r="T202" s="1513"/>
      <c r="U202" s="1513"/>
      <c r="V202" s="1513"/>
      <c r="W202" s="1287"/>
      <c r="X202" s="1287"/>
      <c r="Y202" s="1287"/>
      <c r="Z202" s="1287"/>
      <c r="AA202" s="1287"/>
      <c r="AB202" s="1287"/>
      <c r="AC202" s="1287"/>
      <c r="AD202" s="1287"/>
      <c r="AE202" s="1287"/>
      <c r="AF202" s="1287"/>
      <c r="AG202" s="1287"/>
      <c r="AH202" s="1287"/>
      <c r="AI202" s="1436"/>
      <c r="AJ202" s="1287"/>
      <c r="AK202" s="1287"/>
      <c r="AL202" s="1287"/>
      <c r="AM202" s="1287"/>
      <c r="AN202" s="1287"/>
      <c r="AO202" s="1287"/>
      <c r="AP202" s="1287"/>
      <c r="AQ202" s="1287"/>
      <c r="AR202" s="1287"/>
      <c r="AS202" s="1287"/>
      <c r="AT202" s="1287"/>
      <c r="AU202" s="1287"/>
      <c r="AV202" s="1287"/>
      <c r="AW202" s="1287"/>
      <c r="AX202" s="1287"/>
      <c r="AY202" s="1287"/>
    </row>
    <row r="203" spans="2:51" ht="15" customHeight="1" x14ac:dyDescent="0.2">
      <c r="B203" s="1343" t="s">
        <v>538</v>
      </c>
      <c r="C203" s="91" t="s">
        <v>134</v>
      </c>
      <c r="D203" s="1515">
        <v>52864</v>
      </c>
      <c r="E203" s="1516">
        <v>59638</v>
      </c>
      <c r="F203" s="1516">
        <v>62911</v>
      </c>
      <c r="G203" s="1516">
        <v>59296</v>
      </c>
      <c r="H203" s="1516">
        <v>64972</v>
      </c>
      <c r="I203" s="1517">
        <v>64601</v>
      </c>
      <c r="J203" s="1518">
        <v>64124</v>
      </c>
      <c r="K203" s="1424"/>
      <c r="L203" s="1320"/>
      <c r="M203" s="1287"/>
      <c r="N203" s="1287"/>
      <c r="O203" s="1287"/>
      <c r="P203" s="1287"/>
      <c r="Q203" s="1287"/>
      <c r="R203" s="1287"/>
      <c r="S203" s="1513"/>
      <c r="T203" s="1513"/>
      <c r="U203" s="1513"/>
      <c r="V203" s="1513"/>
      <c r="W203" s="1287"/>
      <c r="X203" s="1287"/>
      <c r="Y203" s="1287"/>
      <c r="Z203" s="1287"/>
      <c r="AA203" s="1287"/>
      <c r="AB203" s="1287"/>
      <c r="AC203" s="1287"/>
      <c r="AD203" s="1287"/>
      <c r="AE203" s="1287"/>
      <c r="AF203" s="1287"/>
      <c r="AG203" s="1287"/>
      <c r="AH203" s="1287"/>
      <c r="AI203" s="1436"/>
      <c r="AJ203" s="1287"/>
      <c r="AK203" s="1287"/>
      <c r="AL203" s="1287"/>
      <c r="AM203" s="1287"/>
      <c r="AN203" s="1287"/>
      <c r="AO203" s="1287"/>
      <c r="AP203" s="1287"/>
      <c r="AQ203" s="1287"/>
      <c r="AR203" s="1287"/>
      <c r="AS203" s="1287"/>
      <c r="AT203" s="1287"/>
      <c r="AU203" s="1287"/>
      <c r="AV203" s="1287"/>
      <c r="AW203" s="1287"/>
      <c r="AX203" s="1287"/>
      <c r="AY203" s="1287"/>
    </row>
    <row r="204" spans="2:51" ht="12" x14ac:dyDescent="0.2">
      <c r="B204" s="1332" t="s">
        <v>155</v>
      </c>
      <c r="C204" s="1396"/>
      <c r="D204" s="1404"/>
      <c r="E204" s="1405"/>
      <c r="F204" s="1405"/>
      <c r="G204" s="1405"/>
      <c r="H204" s="1405"/>
      <c r="I204" s="1405"/>
      <c r="J204" s="1406"/>
      <c r="K204" s="1285"/>
      <c r="L204" s="1320"/>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436"/>
      <c r="AJ204" s="1287"/>
      <c r="AK204" s="1287"/>
      <c r="AL204" s="1287"/>
      <c r="AM204" s="1287"/>
      <c r="AN204" s="1287"/>
      <c r="AO204" s="1287"/>
      <c r="AP204" s="1287"/>
      <c r="AQ204" s="1287"/>
      <c r="AR204" s="1287"/>
      <c r="AS204" s="1287"/>
      <c r="AT204" s="1287"/>
      <c r="AU204" s="1287"/>
      <c r="AV204" s="1287"/>
      <c r="AW204" s="1287"/>
      <c r="AX204" s="1287"/>
      <c r="AY204" s="1287"/>
    </row>
    <row r="205" spans="2:51" ht="12" x14ac:dyDescent="0.2">
      <c r="B205" s="1343" t="s">
        <v>530</v>
      </c>
      <c r="C205" s="91" t="s">
        <v>153</v>
      </c>
      <c r="D205" s="1475">
        <v>188.5</v>
      </c>
      <c r="E205" s="1321">
        <v>182.4</v>
      </c>
      <c r="F205" s="1321">
        <v>189</v>
      </c>
      <c r="G205" s="1321">
        <v>189.5</v>
      </c>
      <c r="H205" s="1321">
        <v>185.2</v>
      </c>
      <c r="I205" s="1321">
        <v>178.8</v>
      </c>
      <c r="J205" s="1314">
        <v>176.2</v>
      </c>
      <c r="K205" s="1285"/>
      <c r="L205" s="1320"/>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436"/>
      <c r="AJ205" s="1287"/>
      <c r="AK205" s="1287"/>
      <c r="AL205" s="1287"/>
      <c r="AM205" s="1287"/>
      <c r="AN205" s="1287"/>
      <c r="AO205" s="1287"/>
      <c r="AP205" s="1287"/>
      <c r="AQ205" s="1287"/>
      <c r="AR205" s="1287"/>
      <c r="AS205" s="1287"/>
      <c r="AT205" s="1287"/>
      <c r="AU205" s="1287"/>
      <c r="AV205" s="1287"/>
      <c r="AW205" s="1287"/>
      <c r="AX205" s="1287"/>
      <c r="AY205" s="1287"/>
    </row>
    <row r="206" spans="2:51" ht="12" x14ac:dyDescent="0.2">
      <c r="B206" s="1343" t="s">
        <v>1081</v>
      </c>
      <c r="C206" s="91" t="s">
        <v>157</v>
      </c>
      <c r="D206" s="1515">
        <v>42607</v>
      </c>
      <c r="E206" s="1509">
        <v>38195</v>
      </c>
      <c r="F206" s="1509">
        <v>38122</v>
      </c>
      <c r="G206" s="1321">
        <v>42233</v>
      </c>
      <c r="H206" s="1321">
        <v>48583</v>
      </c>
      <c r="I206" s="1321">
        <v>54063</v>
      </c>
      <c r="J206" s="1314">
        <v>49050</v>
      </c>
      <c r="K206" s="1285"/>
      <c r="L206" s="1320"/>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436"/>
      <c r="AJ206" s="1287"/>
      <c r="AK206" s="1287"/>
      <c r="AL206" s="1287"/>
      <c r="AM206" s="1287"/>
      <c r="AN206" s="1287"/>
      <c r="AO206" s="1287"/>
      <c r="AP206" s="1287"/>
      <c r="AQ206" s="1287"/>
      <c r="AR206" s="1287"/>
      <c r="AS206" s="1287"/>
      <c r="AT206" s="1287"/>
      <c r="AU206" s="1287"/>
      <c r="AV206" s="1287"/>
      <c r="AW206" s="1287"/>
      <c r="AX206" s="1287"/>
      <c r="AY206" s="1287"/>
    </row>
    <row r="207" spans="2:51" ht="12" x14ac:dyDescent="0.2">
      <c r="B207" s="1343" t="s">
        <v>4053</v>
      </c>
      <c r="C207" s="91" t="s">
        <v>153</v>
      </c>
      <c r="D207" s="1456"/>
      <c r="E207" s="1457"/>
      <c r="F207" s="1457">
        <v>19.88</v>
      </c>
      <c r="G207" s="1470">
        <v>21.614000000000001</v>
      </c>
      <c r="H207" s="1470">
        <v>24.484999999999999</v>
      </c>
      <c r="I207" s="1470">
        <v>27.63</v>
      </c>
      <c r="J207" s="1351">
        <v>25.2</v>
      </c>
      <c r="K207" s="1285"/>
      <c r="L207" s="1320"/>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436"/>
      <c r="AJ207" s="1287"/>
      <c r="AK207" s="1287"/>
      <c r="AL207" s="1287"/>
      <c r="AM207" s="1287"/>
      <c r="AN207" s="1287"/>
      <c r="AO207" s="1287"/>
      <c r="AP207" s="1287"/>
      <c r="AQ207" s="1287"/>
      <c r="AR207" s="1287"/>
      <c r="AS207" s="1287"/>
      <c r="AT207" s="1287"/>
      <c r="AU207" s="1287"/>
      <c r="AV207" s="1287"/>
      <c r="AW207" s="1287"/>
      <c r="AX207" s="1287"/>
      <c r="AY207" s="1287"/>
    </row>
    <row r="208" spans="2:51" ht="12" x14ac:dyDescent="0.2">
      <c r="B208" s="1343" t="s">
        <v>4052</v>
      </c>
      <c r="C208" s="91" t="s">
        <v>153</v>
      </c>
      <c r="D208" s="1456"/>
      <c r="E208" s="1457"/>
      <c r="F208" s="1457">
        <v>6.4</v>
      </c>
      <c r="G208" s="1470">
        <v>3.069</v>
      </c>
      <c r="H208" s="1470">
        <v>2.5409999999999999</v>
      </c>
      <c r="I208" s="1470">
        <v>3.073</v>
      </c>
      <c r="J208" s="1351">
        <v>1.8</v>
      </c>
      <c r="K208" s="1285"/>
      <c r="L208" s="1320"/>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436"/>
      <c r="AJ208" s="1287"/>
      <c r="AK208" s="1287"/>
      <c r="AL208" s="1287"/>
      <c r="AM208" s="1287"/>
      <c r="AN208" s="1287"/>
      <c r="AO208" s="1287"/>
      <c r="AP208" s="1287"/>
      <c r="AQ208" s="1287"/>
      <c r="AR208" s="1287"/>
      <c r="AS208" s="1287"/>
      <c r="AT208" s="1287"/>
      <c r="AU208" s="1287"/>
      <c r="AV208" s="1287"/>
      <c r="AW208" s="1287"/>
      <c r="AX208" s="1287"/>
      <c r="AY208" s="1287"/>
    </row>
    <row r="209" spans="2:51" ht="12" x14ac:dyDescent="0.2">
      <c r="B209" s="1343" t="s">
        <v>4054</v>
      </c>
      <c r="C209" s="91" t="s">
        <v>137</v>
      </c>
      <c r="D209" s="1515">
        <v>95</v>
      </c>
      <c r="E209" s="1516">
        <v>105</v>
      </c>
      <c r="F209" s="1516">
        <v>119</v>
      </c>
      <c r="G209" s="1321">
        <v>110</v>
      </c>
      <c r="H209" s="1321">
        <v>111</v>
      </c>
      <c r="I209" s="1321">
        <v>130</v>
      </c>
      <c r="J209" s="1314">
        <v>142</v>
      </c>
      <c r="K209" s="1285"/>
      <c r="L209" s="1320"/>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436"/>
      <c r="AJ209" s="1287"/>
      <c r="AK209" s="1287"/>
      <c r="AL209" s="1287"/>
      <c r="AM209" s="1287"/>
      <c r="AN209" s="1287"/>
      <c r="AO209" s="1287"/>
      <c r="AP209" s="1287"/>
      <c r="AQ209" s="1287"/>
      <c r="AR209" s="1287"/>
      <c r="AS209" s="1287"/>
      <c r="AT209" s="1287"/>
      <c r="AU209" s="1287"/>
      <c r="AV209" s="1287"/>
      <c r="AW209" s="1287"/>
      <c r="AX209" s="1287"/>
      <c r="AY209" s="1287"/>
    </row>
    <row r="210" spans="2:51" ht="12" x14ac:dyDescent="0.2">
      <c r="B210" s="1343" t="s">
        <v>4055</v>
      </c>
      <c r="C210" s="91" t="s">
        <v>1082</v>
      </c>
      <c r="D210" s="1515">
        <v>4742</v>
      </c>
      <c r="E210" s="1516">
        <v>3805</v>
      </c>
      <c r="F210" s="1516">
        <v>2204</v>
      </c>
      <c r="G210" s="1321">
        <v>957</v>
      </c>
      <c r="H210" s="1321">
        <v>703</v>
      </c>
      <c r="I210" s="1321">
        <v>694</v>
      </c>
      <c r="J210" s="1314">
        <v>674</v>
      </c>
      <c r="K210" s="1285"/>
      <c r="L210" s="1320"/>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436"/>
      <c r="AJ210" s="1287"/>
      <c r="AK210" s="1287"/>
      <c r="AL210" s="1287"/>
      <c r="AM210" s="1287"/>
      <c r="AN210" s="1287"/>
      <c r="AO210" s="1287"/>
      <c r="AP210" s="1287"/>
      <c r="AQ210" s="1287"/>
      <c r="AR210" s="1287"/>
      <c r="AS210" s="1287"/>
      <c r="AT210" s="1287"/>
      <c r="AU210" s="1287"/>
      <c r="AV210" s="1287"/>
      <c r="AW210" s="1287"/>
      <c r="AX210" s="1287"/>
      <c r="AY210" s="1287"/>
    </row>
    <row r="211" spans="2:51" ht="12" x14ac:dyDescent="0.2">
      <c r="B211" s="1343" t="s">
        <v>624</v>
      </c>
      <c r="C211" s="91" t="s">
        <v>628</v>
      </c>
      <c r="D211" s="1475">
        <v>2</v>
      </c>
      <c r="E211" s="1516">
        <v>2.7</v>
      </c>
      <c r="F211" s="1516">
        <v>5.4</v>
      </c>
      <c r="G211" s="1321">
        <v>11.5</v>
      </c>
      <c r="H211" s="1321">
        <v>15.9</v>
      </c>
      <c r="I211" s="1321">
        <v>18.7</v>
      </c>
      <c r="J211" s="1314">
        <v>21.1</v>
      </c>
      <c r="K211" s="1285"/>
      <c r="L211" s="1320"/>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436"/>
      <c r="AJ211" s="1287"/>
      <c r="AK211" s="1287"/>
      <c r="AL211" s="1287"/>
      <c r="AM211" s="1287"/>
      <c r="AN211" s="1287"/>
      <c r="AO211" s="1287"/>
      <c r="AP211" s="1287"/>
      <c r="AQ211" s="1287"/>
      <c r="AR211" s="1287"/>
      <c r="AS211" s="1287"/>
      <c r="AT211" s="1287"/>
      <c r="AU211" s="1287"/>
      <c r="AV211" s="1287"/>
      <c r="AW211" s="1287"/>
      <c r="AX211" s="1287"/>
      <c r="AY211" s="1287"/>
    </row>
    <row r="212" spans="2:51" ht="12" x14ac:dyDescent="0.2">
      <c r="B212" s="1343" t="s">
        <v>627</v>
      </c>
      <c r="C212" s="91" t="s">
        <v>1083</v>
      </c>
      <c r="D212" s="1515">
        <v>571301</v>
      </c>
      <c r="E212" s="1516">
        <v>438688</v>
      </c>
      <c r="F212" s="1516">
        <v>252822</v>
      </c>
      <c r="G212" s="1321">
        <v>127014</v>
      </c>
      <c r="H212" s="1321">
        <v>108843</v>
      </c>
      <c r="I212" s="1321">
        <v>107439</v>
      </c>
      <c r="J212" s="1314">
        <v>93127</v>
      </c>
      <c r="K212" s="1285"/>
      <c r="L212" s="1320"/>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436"/>
      <c r="AJ212" s="1287"/>
      <c r="AK212" s="1287"/>
      <c r="AL212" s="1287"/>
      <c r="AM212" s="1287"/>
      <c r="AN212" s="1287"/>
      <c r="AO212" s="1287"/>
      <c r="AP212" s="1287"/>
      <c r="AQ212" s="1287"/>
      <c r="AR212" s="1287"/>
      <c r="AS212" s="1287"/>
      <c r="AT212" s="1287"/>
      <c r="AU212" s="1287"/>
      <c r="AV212" s="1287"/>
      <c r="AW212" s="1287"/>
      <c r="AX212" s="1287"/>
      <c r="AY212" s="1287"/>
    </row>
    <row r="213" spans="2:51" ht="12" x14ac:dyDescent="0.2">
      <c r="B213" s="1332" t="s">
        <v>1180</v>
      </c>
      <c r="C213" s="1396"/>
      <c r="D213" s="1404"/>
      <c r="E213" s="1405"/>
      <c r="F213" s="1405"/>
      <c r="G213" s="1405"/>
      <c r="H213" s="1405"/>
      <c r="I213" s="1405"/>
      <c r="J213" s="1406"/>
      <c r="K213" s="1285"/>
      <c r="L213" s="1320"/>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436"/>
      <c r="AJ213" s="1287"/>
      <c r="AK213" s="1287"/>
      <c r="AL213" s="1287"/>
      <c r="AM213" s="1287"/>
      <c r="AN213" s="1287"/>
      <c r="AO213" s="1287"/>
      <c r="AP213" s="1287"/>
      <c r="AQ213" s="1287"/>
      <c r="AR213" s="1287"/>
      <c r="AS213" s="1287"/>
      <c r="AT213" s="1287"/>
      <c r="AU213" s="1287"/>
      <c r="AV213" s="1287"/>
      <c r="AW213" s="1287"/>
      <c r="AX213" s="1287"/>
      <c r="AY213" s="1287"/>
    </row>
    <row r="214" spans="2:51" ht="12" x14ac:dyDescent="0.2">
      <c r="B214" s="1343" t="s">
        <v>1103</v>
      </c>
      <c r="C214" s="91" t="s">
        <v>153</v>
      </c>
      <c r="D214" s="348">
        <v>-15.6</v>
      </c>
      <c r="E214" s="349">
        <v>-5.5</v>
      </c>
      <c r="F214" s="349">
        <v>18.32</v>
      </c>
      <c r="G214" s="349">
        <v>42.9</v>
      </c>
      <c r="H214" s="1352">
        <v>93.59</v>
      </c>
      <c r="I214" s="1352">
        <v>-0.51</v>
      </c>
      <c r="J214" s="351">
        <v>1.04</v>
      </c>
      <c r="K214" s="1363"/>
      <c r="L214" s="1285"/>
      <c r="M214" s="1285"/>
      <c r="N214" s="1285"/>
      <c r="O214" s="1285"/>
      <c r="P214" s="1285"/>
      <c r="Q214" s="1285"/>
      <c r="R214" s="1285"/>
      <c r="S214" s="1285"/>
      <c r="T214" s="1285"/>
      <c r="U214" s="1285"/>
      <c r="V214" s="1285"/>
      <c r="W214" s="1285"/>
      <c r="X214" s="1285"/>
      <c r="Y214" s="1285"/>
      <c r="Z214" s="1285"/>
      <c r="AA214" s="1285"/>
      <c r="AB214" s="1285"/>
      <c r="AC214" s="1285"/>
      <c r="AD214" s="1285"/>
      <c r="AE214" s="1285"/>
      <c r="AF214" s="1285"/>
      <c r="AG214" s="1285"/>
      <c r="AH214" s="1285"/>
      <c r="AI214" s="1285"/>
      <c r="AJ214" s="1285"/>
      <c r="AK214" s="1285"/>
      <c r="AL214" s="1285"/>
      <c r="AM214" s="1285"/>
      <c r="AN214" s="1287"/>
      <c r="AO214" s="1287"/>
      <c r="AP214" s="1287"/>
      <c r="AQ214" s="1287"/>
      <c r="AR214" s="1287"/>
      <c r="AS214" s="1287"/>
      <c r="AT214" s="1287"/>
      <c r="AU214" s="1287"/>
      <c r="AV214" s="1287"/>
      <c r="AW214" s="1287"/>
      <c r="AX214" s="1287"/>
      <c r="AY214" s="1287"/>
    </row>
    <row r="215" spans="2:51" ht="12" x14ac:dyDescent="0.2">
      <c r="B215" s="1343" t="s">
        <v>158</v>
      </c>
      <c r="C215" s="91" t="s">
        <v>153</v>
      </c>
      <c r="D215" s="1519">
        <f>D205-E205</f>
        <v>6.0999999999999943</v>
      </c>
      <c r="E215" s="1321">
        <v>-6.5999999999999943</v>
      </c>
      <c r="F215" s="1321">
        <v>-0.5</v>
      </c>
      <c r="G215" s="1321">
        <v>4.3000000000000114</v>
      </c>
      <c r="H215" s="1321">
        <v>6.3999999999999773</v>
      </c>
      <c r="I215" s="1321">
        <v>2.6000000000000227</v>
      </c>
      <c r="J215" s="1314">
        <v>1.0999999999999943</v>
      </c>
      <c r="K215" s="1320"/>
      <c r="L215" s="1320"/>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436"/>
      <c r="AJ215" s="1287"/>
      <c r="AK215" s="1287"/>
      <c r="AL215" s="1287"/>
      <c r="AM215" s="1287"/>
      <c r="AN215" s="1287"/>
      <c r="AO215" s="1287"/>
      <c r="AP215" s="1287"/>
      <c r="AQ215" s="1287"/>
      <c r="AR215" s="1287"/>
      <c r="AS215" s="1287"/>
      <c r="AT215" s="1287"/>
      <c r="AU215" s="1287"/>
      <c r="AV215" s="1287"/>
      <c r="AW215" s="1287"/>
      <c r="AX215" s="1287"/>
      <c r="AY215" s="1287"/>
    </row>
    <row r="216" spans="2:51" ht="12" x14ac:dyDescent="0.2">
      <c r="B216" s="1332" t="s">
        <v>1181</v>
      </c>
      <c r="C216" s="1473"/>
      <c r="D216" s="1404"/>
      <c r="E216" s="1405"/>
      <c r="F216" s="1405"/>
      <c r="G216" s="1405"/>
      <c r="H216" s="1405"/>
      <c r="I216" s="1405"/>
      <c r="J216" s="1406"/>
      <c r="K216" s="1285"/>
      <c r="L216" s="1320"/>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436"/>
      <c r="AJ216" s="1287"/>
      <c r="AK216" s="1287"/>
      <c r="AL216" s="1287"/>
      <c r="AM216" s="1287"/>
      <c r="AN216" s="1287"/>
      <c r="AO216" s="1287"/>
      <c r="AP216" s="1287"/>
      <c r="AQ216" s="1287"/>
      <c r="AR216" s="1287"/>
      <c r="AS216" s="1287"/>
      <c r="AT216" s="1287"/>
      <c r="AU216" s="1287"/>
      <c r="AV216" s="1287"/>
      <c r="AW216" s="1287"/>
      <c r="AX216" s="1287"/>
      <c r="AY216" s="1287"/>
    </row>
    <row r="217" spans="2:51" ht="12" x14ac:dyDescent="0.2">
      <c r="B217" s="1343" t="s">
        <v>524</v>
      </c>
      <c r="C217" s="91" t="s">
        <v>144</v>
      </c>
      <c r="D217" s="1520">
        <v>0.16830000000000001</v>
      </c>
      <c r="E217" s="1369">
        <v>0.16</v>
      </c>
      <c r="F217" s="1369">
        <v>0.1651</v>
      </c>
      <c r="G217" s="1369">
        <v>0.16900000000000001</v>
      </c>
      <c r="H217" s="1369">
        <v>0.16900000000000001</v>
      </c>
      <c r="I217" s="1369">
        <v>0.1731</v>
      </c>
      <c r="J217" s="1370">
        <v>0.17030000000000001</v>
      </c>
      <c r="K217" s="1285"/>
      <c r="L217" s="1320"/>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436"/>
      <c r="AJ217" s="1287"/>
      <c r="AK217" s="1287"/>
      <c r="AL217" s="1287"/>
      <c r="AM217" s="1287"/>
      <c r="AN217" s="1287"/>
      <c r="AO217" s="1287"/>
      <c r="AP217" s="1287"/>
      <c r="AQ217" s="1287"/>
      <c r="AR217" s="1287"/>
      <c r="AS217" s="1287"/>
      <c r="AT217" s="1287"/>
      <c r="AU217" s="1287"/>
      <c r="AV217" s="1287"/>
      <c r="AW217" s="1287"/>
      <c r="AX217" s="1287"/>
      <c r="AY217" s="1287"/>
    </row>
    <row r="218" spans="2:51" ht="13.5" customHeight="1" x14ac:dyDescent="0.2">
      <c r="B218" s="117" t="s">
        <v>160</v>
      </c>
      <c r="C218" s="1373" t="s">
        <v>144</v>
      </c>
      <c r="D218" s="1520">
        <f>D215/D214</f>
        <v>-0.39102564102564069</v>
      </c>
      <c r="E218" s="1369">
        <v>1.1999999999999991</v>
      </c>
      <c r="F218" s="1369">
        <v>-2.7292576419213975E-2</v>
      </c>
      <c r="G218" s="1369">
        <v>0.1002331002331005</v>
      </c>
      <c r="H218" s="1369">
        <v>6.8383374292124988E-2</v>
      </c>
      <c r="I218" s="1369">
        <v>-5.0980392156863186</v>
      </c>
      <c r="J218" s="1370">
        <v>1.0576923076923022</v>
      </c>
      <c r="K218" s="1285"/>
      <c r="L218" s="1320"/>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436"/>
      <c r="AJ218" s="1287"/>
      <c r="AK218" s="1287"/>
      <c r="AL218" s="1287"/>
      <c r="AM218" s="1287"/>
      <c r="AN218" s="1287"/>
      <c r="AO218" s="1287"/>
      <c r="AP218" s="1287"/>
      <c r="AQ218" s="1287"/>
      <c r="AR218" s="1287"/>
      <c r="AS218" s="1287"/>
      <c r="AT218" s="1287"/>
      <c r="AU218" s="1287"/>
      <c r="AV218" s="1287"/>
      <c r="AW218" s="1287"/>
      <c r="AX218" s="1287"/>
      <c r="AY218" s="1287"/>
    </row>
    <row r="219" spans="2:51" ht="12" x14ac:dyDescent="0.2">
      <c r="B219" s="1332" t="s">
        <v>161</v>
      </c>
      <c r="C219" s="1473"/>
      <c r="D219" s="1404"/>
      <c r="E219" s="1405"/>
      <c r="F219" s="1405"/>
      <c r="G219" s="1405"/>
      <c r="H219" s="1405"/>
      <c r="I219" s="1405"/>
      <c r="J219" s="1406"/>
      <c r="K219" s="1285"/>
      <c r="L219" s="1320"/>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436"/>
      <c r="AJ219" s="1287"/>
      <c r="AK219" s="1287"/>
      <c r="AL219" s="1287"/>
      <c r="AM219" s="1287"/>
      <c r="AN219" s="1287"/>
      <c r="AO219" s="1287"/>
      <c r="AP219" s="1287"/>
      <c r="AQ219" s="1287"/>
      <c r="AR219" s="1287"/>
      <c r="AS219" s="1287"/>
      <c r="AT219" s="1287"/>
      <c r="AU219" s="1287"/>
      <c r="AV219" s="1287"/>
      <c r="AW219" s="1287"/>
      <c r="AX219" s="1287"/>
      <c r="AY219" s="1287"/>
    </row>
    <row r="220" spans="2:51" ht="12" x14ac:dyDescent="0.2">
      <c r="B220" s="1343" t="s">
        <v>162</v>
      </c>
      <c r="C220" s="91" t="s">
        <v>144</v>
      </c>
      <c r="D220" s="1475">
        <v>95.6</v>
      </c>
      <c r="E220" s="1321">
        <v>95.5</v>
      </c>
      <c r="F220" s="1321">
        <v>95.6</v>
      </c>
      <c r="G220" s="1321">
        <v>95.6</v>
      </c>
      <c r="H220" s="1321">
        <v>95.5</v>
      </c>
      <c r="I220" s="1321">
        <v>95.3</v>
      </c>
      <c r="J220" s="1314">
        <v>95.4</v>
      </c>
      <c r="K220" s="1285"/>
      <c r="L220" s="1320"/>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436"/>
      <c r="AJ220" s="1287"/>
      <c r="AK220" s="1287"/>
      <c r="AL220" s="1287"/>
      <c r="AM220" s="1287"/>
      <c r="AN220" s="1287"/>
      <c r="AO220" s="1287"/>
      <c r="AP220" s="1287"/>
      <c r="AQ220" s="1287"/>
      <c r="AR220" s="1287"/>
      <c r="AS220" s="1287"/>
      <c r="AT220" s="1287"/>
      <c r="AU220" s="1287"/>
      <c r="AV220" s="1287"/>
      <c r="AW220" s="1287"/>
      <c r="AX220" s="1287"/>
      <c r="AY220" s="1287"/>
    </row>
    <row r="221" spans="2:51" ht="12" x14ac:dyDescent="0.2">
      <c r="B221" s="1332" t="s">
        <v>163</v>
      </c>
      <c r="C221" s="1473"/>
      <c r="D221" s="1404"/>
      <c r="E221" s="1405"/>
      <c r="F221" s="1405"/>
      <c r="G221" s="1405"/>
      <c r="H221" s="1405"/>
      <c r="I221" s="1405"/>
      <c r="J221" s="1406"/>
      <c r="K221" s="1285"/>
      <c r="L221" s="1320"/>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436"/>
      <c r="AJ221" s="1287"/>
      <c r="AK221" s="1287"/>
      <c r="AL221" s="1287"/>
      <c r="AM221" s="1287"/>
      <c r="AN221" s="1287"/>
      <c r="AO221" s="1287"/>
      <c r="AP221" s="1287"/>
      <c r="AQ221" s="1287"/>
      <c r="AR221" s="1287"/>
      <c r="AS221" s="1287"/>
      <c r="AT221" s="1287"/>
      <c r="AU221" s="1287"/>
      <c r="AV221" s="1287"/>
      <c r="AW221" s="1287"/>
      <c r="AX221" s="1287"/>
      <c r="AY221" s="1287"/>
    </row>
    <row r="222" spans="2:51" ht="12" x14ac:dyDescent="0.2">
      <c r="B222" s="1343" t="s">
        <v>162</v>
      </c>
      <c r="C222" s="91" t="s">
        <v>144</v>
      </c>
      <c r="D222" s="1475">
        <f>100-D220</f>
        <v>4.4000000000000057</v>
      </c>
      <c r="E222" s="1321">
        <v>4.5</v>
      </c>
      <c r="F222" s="1321">
        <v>4.4000000000000057</v>
      </c>
      <c r="G222" s="1321">
        <v>4.4000000000000057</v>
      </c>
      <c r="H222" s="1321">
        <v>4.5</v>
      </c>
      <c r="I222" s="1321">
        <v>4.7000000000000028</v>
      </c>
      <c r="J222" s="1314">
        <v>4.5999999999999943</v>
      </c>
      <c r="K222" s="1285"/>
      <c r="L222" s="1320"/>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436"/>
      <c r="AJ222" s="1287"/>
      <c r="AK222" s="1287"/>
      <c r="AL222" s="1287"/>
      <c r="AM222" s="1287"/>
      <c r="AN222" s="1287"/>
      <c r="AO222" s="1287"/>
      <c r="AP222" s="1287"/>
      <c r="AQ222" s="1287"/>
      <c r="AR222" s="1287"/>
      <c r="AS222" s="1287"/>
      <c r="AT222" s="1287"/>
      <c r="AU222" s="1287"/>
      <c r="AV222" s="1287"/>
      <c r="AW222" s="1287"/>
      <c r="AX222" s="1287"/>
      <c r="AY222" s="1287"/>
    </row>
    <row r="223" spans="2:51" ht="12" x14ac:dyDescent="0.2">
      <c r="B223" s="1332" t="s">
        <v>164</v>
      </c>
      <c r="C223" s="1396"/>
      <c r="D223" s="1404"/>
      <c r="E223" s="1405"/>
      <c r="F223" s="1405"/>
      <c r="G223" s="1405"/>
      <c r="H223" s="1405"/>
      <c r="I223" s="1405"/>
      <c r="J223" s="1406"/>
      <c r="K223" s="1285"/>
      <c r="L223" s="1320"/>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436"/>
      <c r="AJ223" s="1287"/>
      <c r="AK223" s="1287"/>
      <c r="AL223" s="1287"/>
      <c r="AM223" s="1287"/>
      <c r="AN223" s="1287"/>
      <c r="AO223" s="1287"/>
      <c r="AP223" s="1287"/>
      <c r="AQ223" s="1287"/>
      <c r="AR223" s="1287"/>
      <c r="AS223" s="1287"/>
      <c r="AT223" s="1287"/>
      <c r="AU223" s="1287"/>
      <c r="AV223" s="1287"/>
      <c r="AW223" s="1287"/>
      <c r="AX223" s="1287"/>
      <c r="AY223" s="1287"/>
    </row>
    <row r="224" spans="2:51" ht="12" x14ac:dyDescent="0.2">
      <c r="B224" s="1343" t="s">
        <v>165</v>
      </c>
      <c r="C224" s="91" t="s">
        <v>166</v>
      </c>
      <c r="D224" s="1475">
        <v>509</v>
      </c>
      <c r="E224" s="1321">
        <v>459</v>
      </c>
      <c r="F224" s="1321">
        <v>441</v>
      </c>
      <c r="G224" s="1321">
        <v>412</v>
      </c>
      <c r="H224" s="1321">
        <v>385</v>
      </c>
      <c r="I224" s="1321">
        <v>368</v>
      </c>
      <c r="J224" s="1314">
        <v>379</v>
      </c>
      <c r="K224" s="1285"/>
      <c r="L224" s="1320"/>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436"/>
      <c r="AJ224" s="1287"/>
      <c r="AK224" s="1287"/>
      <c r="AL224" s="1287"/>
      <c r="AM224" s="1287"/>
      <c r="AN224" s="1287"/>
      <c r="AO224" s="1287"/>
      <c r="AP224" s="1287"/>
      <c r="AQ224" s="1287"/>
      <c r="AR224" s="1287"/>
      <c r="AS224" s="1287"/>
      <c r="AT224" s="1287"/>
      <c r="AU224" s="1287"/>
      <c r="AV224" s="1287"/>
      <c r="AW224" s="1287"/>
      <c r="AX224" s="1287"/>
      <c r="AY224" s="1287"/>
    </row>
    <row r="225" spans="2:51" ht="12" x14ac:dyDescent="0.2">
      <c r="B225" s="1332" t="s">
        <v>167</v>
      </c>
      <c r="C225" s="1396"/>
      <c r="D225" s="1404"/>
      <c r="E225" s="1405"/>
      <c r="F225" s="1405"/>
      <c r="G225" s="1405"/>
      <c r="H225" s="1405"/>
      <c r="I225" s="1405"/>
      <c r="J225" s="1406"/>
      <c r="K225" s="1285"/>
      <c r="L225" s="1320"/>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436"/>
      <c r="AJ225" s="1287"/>
      <c r="AK225" s="1287"/>
      <c r="AL225" s="1287"/>
      <c r="AM225" s="1287"/>
      <c r="AN225" s="1287"/>
      <c r="AO225" s="1287"/>
      <c r="AP225" s="1287"/>
      <c r="AQ225" s="1287"/>
      <c r="AR225" s="1287"/>
      <c r="AS225" s="1287"/>
      <c r="AT225" s="1287"/>
      <c r="AU225" s="1287"/>
      <c r="AV225" s="1287"/>
      <c r="AW225" s="1287"/>
      <c r="AX225" s="1287"/>
      <c r="AY225" s="1287"/>
    </row>
    <row r="226" spans="2:51" ht="12" x14ac:dyDescent="0.2">
      <c r="B226" s="1343" t="s">
        <v>168</v>
      </c>
      <c r="C226" s="91" t="s">
        <v>144</v>
      </c>
      <c r="D226" s="1475"/>
      <c r="E226" s="1321"/>
      <c r="F226" s="1321">
        <v>3.3</v>
      </c>
      <c r="G226" s="1321">
        <v>3.6</v>
      </c>
      <c r="H226" s="1321">
        <v>3.5</v>
      </c>
      <c r="I226" s="1321">
        <v>3.1</v>
      </c>
      <c r="J226" s="1314">
        <v>3</v>
      </c>
      <c r="K226" s="1285"/>
      <c r="L226" s="1320"/>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436"/>
      <c r="AJ226" s="1287"/>
      <c r="AK226" s="1287"/>
      <c r="AL226" s="1287"/>
      <c r="AM226" s="1287"/>
      <c r="AN226" s="1287"/>
      <c r="AO226" s="1287"/>
      <c r="AP226" s="1287"/>
      <c r="AQ226" s="1287"/>
      <c r="AR226" s="1287"/>
      <c r="AS226" s="1287"/>
      <c r="AT226" s="1287"/>
      <c r="AU226" s="1287"/>
      <c r="AV226" s="1287"/>
      <c r="AW226" s="1287"/>
      <c r="AX226" s="1287"/>
      <c r="AY226" s="1287"/>
    </row>
    <row r="227" spans="2:51" ht="12" x14ac:dyDescent="0.2">
      <c r="B227" s="1343" t="s">
        <v>169</v>
      </c>
      <c r="C227" s="91" t="s">
        <v>144</v>
      </c>
      <c r="D227" s="1475"/>
      <c r="E227" s="1321"/>
      <c r="F227" s="1321">
        <v>6.8</v>
      </c>
      <c r="G227" s="1321">
        <v>6.2</v>
      </c>
      <c r="H227" s="1321">
        <v>6.1</v>
      </c>
      <c r="I227" s="1321">
        <v>5.5</v>
      </c>
      <c r="J227" s="1314">
        <v>5.3</v>
      </c>
      <c r="K227" s="1285"/>
      <c r="L227" s="1320"/>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436"/>
      <c r="AJ227" s="1287"/>
      <c r="AK227" s="1287"/>
      <c r="AL227" s="1287"/>
      <c r="AM227" s="1287"/>
      <c r="AN227" s="1287"/>
      <c r="AO227" s="1287"/>
      <c r="AP227" s="1287"/>
      <c r="AQ227" s="1287"/>
      <c r="AR227" s="1287"/>
      <c r="AS227" s="1287"/>
      <c r="AT227" s="1287"/>
      <c r="AU227" s="1287"/>
      <c r="AV227" s="1287"/>
      <c r="AW227" s="1287"/>
      <c r="AX227" s="1287"/>
      <c r="AY227" s="1287"/>
    </row>
    <row r="228" spans="2:51" ht="12" x14ac:dyDescent="0.2">
      <c r="B228" s="1343" t="s">
        <v>170</v>
      </c>
      <c r="C228" s="91" t="s">
        <v>144</v>
      </c>
      <c r="D228" s="1475">
        <v>4.8</v>
      </c>
      <c r="E228" s="1321">
        <v>6.3</v>
      </c>
      <c r="F228" s="1321">
        <v>6.7</v>
      </c>
      <c r="G228" s="1321">
        <v>6.1</v>
      </c>
      <c r="H228" s="1321">
        <v>6</v>
      </c>
      <c r="I228" s="1321">
        <v>5.4</v>
      </c>
      <c r="J228" s="1314">
        <v>5.2</v>
      </c>
      <c r="K228" s="1285"/>
      <c r="L228" s="1320"/>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436"/>
      <c r="AJ228" s="1287"/>
      <c r="AK228" s="1287"/>
      <c r="AL228" s="1287"/>
      <c r="AM228" s="1287"/>
      <c r="AN228" s="1287"/>
      <c r="AO228" s="1287"/>
      <c r="AP228" s="1287"/>
      <c r="AQ228" s="1287"/>
      <c r="AR228" s="1287"/>
      <c r="AS228" s="1287"/>
      <c r="AT228" s="1287"/>
      <c r="AU228" s="1287"/>
      <c r="AV228" s="1287"/>
      <c r="AW228" s="1287"/>
      <c r="AX228" s="1287"/>
      <c r="AY228" s="1287"/>
    </row>
    <row r="229" spans="2:51" ht="12" x14ac:dyDescent="0.2">
      <c r="B229" s="1389" t="s">
        <v>1182</v>
      </c>
      <c r="C229" s="1390"/>
      <c r="D229" s="1392"/>
      <c r="E229" s="1521"/>
      <c r="F229" s="1521"/>
      <c r="G229" s="1521"/>
      <c r="H229" s="1521"/>
      <c r="I229" s="1521"/>
      <c r="J229" s="1522"/>
      <c r="K229" s="1285"/>
      <c r="L229" s="1320"/>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436"/>
      <c r="AJ229" s="1287"/>
      <c r="AK229" s="1287"/>
      <c r="AL229" s="1287"/>
      <c r="AM229" s="1287"/>
      <c r="AN229" s="1287"/>
      <c r="AO229" s="1287"/>
      <c r="AP229" s="1287"/>
      <c r="AQ229" s="1287"/>
      <c r="AR229" s="1287"/>
      <c r="AS229" s="1287"/>
      <c r="AT229" s="1287"/>
      <c r="AU229" s="1287"/>
      <c r="AV229" s="1287"/>
      <c r="AW229" s="1287"/>
      <c r="AX229" s="1287"/>
      <c r="AY229" s="1287"/>
    </row>
    <row r="230" spans="2:51" ht="12" x14ac:dyDescent="0.2">
      <c r="B230" s="1343" t="s">
        <v>345</v>
      </c>
      <c r="C230" s="91" t="s">
        <v>175</v>
      </c>
      <c r="D230" s="1523">
        <v>282574</v>
      </c>
      <c r="E230" s="1509">
        <v>255035</v>
      </c>
      <c r="F230" s="1509">
        <v>250729</v>
      </c>
      <c r="G230" s="1509">
        <v>231372</v>
      </c>
      <c r="H230" s="1509">
        <v>209828</v>
      </c>
      <c r="I230" s="1509" t="s">
        <v>4633</v>
      </c>
      <c r="J230" s="1510" t="s">
        <v>4363</v>
      </c>
      <c r="K230" s="1285"/>
      <c r="L230" s="1320"/>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436"/>
      <c r="AJ230" s="1287"/>
      <c r="AK230" s="1287"/>
      <c r="AL230" s="1287"/>
      <c r="AM230" s="1287"/>
      <c r="AN230" s="1287"/>
      <c r="AO230" s="1287"/>
      <c r="AP230" s="1287"/>
      <c r="AQ230" s="1287"/>
      <c r="AR230" s="1287"/>
      <c r="AS230" s="1287"/>
      <c r="AT230" s="1287"/>
      <c r="AU230" s="1287"/>
      <c r="AV230" s="1287"/>
      <c r="AW230" s="1287"/>
      <c r="AX230" s="1287"/>
      <c r="AY230" s="1287"/>
    </row>
    <row r="231" spans="2:51" ht="12" x14ac:dyDescent="0.2">
      <c r="B231" s="1343" t="s">
        <v>177</v>
      </c>
      <c r="C231" s="91" t="s">
        <v>175</v>
      </c>
      <c r="D231" s="1524"/>
      <c r="E231" s="1318"/>
      <c r="F231" s="1318">
        <v>22030</v>
      </c>
      <c r="G231" s="1318">
        <v>18254</v>
      </c>
      <c r="H231" s="1318">
        <v>16434</v>
      </c>
      <c r="I231" s="1318">
        <v>16418</v>
      </c>
      <c r="J231" s="1319">
        <v>15899</v>
      </c>
      <c r="K231" s="1285"/>
      <c r="L231" s="1320"/>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436"/>
      <c r="AJ231" s="1287"/>
      <c r="AK231" s="1287"/>
      <c r="AL231" s="1287"/>
      <c r="AM231" s="1287"/>
      <c r="AN231" s="1287"/>
      <c r="AO231" s="1287"/>
      <c r="AP231" s="1287"/>
      <c r="AQ231" s="1287"/>
      <c r="AR231" s="1287"/>
      <c r="AS231" s="1287"/>
      <c r="AT231" s="1287"/>
      <c r="AU231" s="1287"/>
      <c r="AV231" s="1287"/>
      <c r="AW231" s="1287"/>
      <c r="AX231" s="1287"/>
      <c r="AY231" s="1287"/>
    </row>
    <row r="232" spans="2:51" ht="12" x14ac:dyDescent="0.2">
      <c r="B232" s="1343" t="s">
        <v>178</v>
      </c>
      <c r="C232" s="91" t="s">
        <v>175</v>
      </c>
      <c r="D232" s="1524"/>
      <c r="E232" s="1318"/>
      <c r="F232" s="1318">
        <v>2299</v>
      </c>
      <c r="G232" s="1318">
        <v>2139</v>
      </c>
      <c r="H232" s="1318">
        <v>2542</v>
      </c>
      <c r="I232" s="1318">
        <v>2628</v>
      </c>
      <c r="J232" s="1319">
        <v>2910</v>
      </c>
      <c r="K232" s="1285"/>
      <c r="L232" s="1320"/>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436"/>
      <c r="AJ232" s="1287"/>
      <c r="AK232" s="1287"/>
      <c r="AL232" s="1287"/>
      <c r="AM232" s="1287"/>
      <c r="AN232" s="1287"/>
      <c r="AO232" s="1287"/>
      <c r="AP232" s="1287"/>
      <c r="AQ232" s="1287"/>
      <c r="AR232" s="1287"/>
      <c r="AS232" s="1287"/>
      <c r="AT232" s="1287"/>
      <c r="AU232" s="1287"/>
      <c r="AV232" s="1287"/>
      <c r="AW232" s="1287"/>
      <c r="AX232" s="1287"/>
      <c r="AY232" s="1287"/>
    </row>
    <row r="233" spans="2:51" ht="12" x14ac:dyDescent="0.2">
      <c r="B233" s="1343" t="s">
        <v>179</v>
      </c>
      <c r="C233" s="91" t="s">
        <v>175</v>
      </c>
      <c r="D233" s="1524">
        <f>SUM(D230:D232)</f>
        <v>282574</v>
      </c>
      <c r="E233" s="1509">
        <v>255035</v>
      </c>
      <c r="F233" s="1509">
        <v>275058</v>
      </c>
      <c r="G233" s="1509">
        <v>251765</v>
      </c>
      <c r="H233" s="1509">
        <v>18809</v>
      </c>
      <c r="I233" s="1509">
        <v>19046</v>
      </c>
      <c r="J233" s="1510">
        <v>18809</v>
      </c>
      <c r="K233" s="1285"/>
      <c r="L233" s="1320"/>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436"/>
      <c r="AJ233" s="1287"/>
      <c r="AK233" s="1287"/>
      <c r="AL233" s="1287"/>
      <c r="AM233" s="1287"/>
      <c r="AN233" s="1287"/>
      <c r="AO233" s="1287"/>
      <c r="AP233" s="1287"/>
      <c r="AQ233" s="1287"/>
      <c r="AR233" s="1287"/>
      <c r="AS233" s="1287"/>
      <c r="AT233" s="1287"/>
      <c r="AU233" s="1287"/>
      <c r="AV233" s="1287"/>
      <c r="AW233" s="1287"/>
      <c r="AX233" s="1287"/>
      <c r="AY233" s="1287"/>
    </row>
    <row r="234" spans="2:51" ht="12" x14ac:dyDescent="0.2">
      <c r="B234" s="1332" t="s">
        <v>180</v>
      </c>
      <c r="C234" s="1396"/>
      <c r="D234" s="1404"/>
      <c r="E234" s="1405"/>
      <c r="F234" s="1405"/>
      <c r="G234" s="1405"/>
      <c r="H234" s="1405"/>
      <c r="I234" s="1405"/>
      <c r="J234" s="1406"/>
      <c r="K234" s="1285"/>
      <c r="L234" s="1320"/>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436"/>
      <c r="AJ234" s="1287"/>
      <c r="AK234" s="1287"/>
      <c r="AL234" s="1287"/>
      <c r="AM234" s="1287"/>
      <c r="AN234" s="1287"/>
      <c r="AO234" s="1287"/>
      <c r="AP234" s="1287"/>
      <c r="AQ234" s="1287"/>
      <c r="AR234" s="1287"/>
      <c r="AS234" s="1287"/>
      <c r="AT234" s="1287"/>
      <c r="AU234" s="1287"/>
      <c r="AV234" s="1287"/>
      <c r="AW234" s="1287"/>
      <c r="AX234" s="1287"/>
      <c r="AY234" s="1287"/>
    </row>
    <row r="235" spans="2:51" ht="12" customHeight="1" x14ac:dyDescent="0.2">
      <c r="B235" s="1345" t="s">
        <v>147</v>
      </c>
      <c r="C235" s="91"/>
      <c r="D235" s="1525"/>
      <c r="E235" s="1321"/>
      <c r="F235" s="1321"/>
      <c r="G235" s="1321"/>
      <c r="H235" s="1321"/>
      <c r="I235" s="1321"/>
      <c r="J235" s="1314"/>
      <c r="K235" s="1424"/>
      <c r="L235" s="1424"/>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436"/>
      <c r="AJ235" s="1287"/>
      <c r="AK235" s="1287"/>
      <c r="AL235" s="1287"/>
      <c r="AM235" s="1287"/>
      <c r="AN235" s="1287"/>
      <c r="AO235" s="1287"/>
      <c r="AP235" s="1287"/>
      <c r="AQ235" s="1287"/>
      <c r="AR235" s="1287"/>
      <c r="AS235" s="1287"/>
      <c r="AT235" s="1287"/>
      <c r="AU235" s="1287"/>
      <c r="AV235" s="1287"/>
      <c r="AW235" s="1287"/>
      <c r="AX235" s="1287"/>
      <c r="AY235" s="1287"/>
    </row>
    <row r="236" spans="2:51" ht="12" x14ac:dyDescent="0.2">
      <c r="B236" s="1343" t="s">
        <v>181</v>
      </c>
      <c r="C236" s="91" t="s">
        <v>187</v>
      </c>
      <c r="D236" s="1475">
        <v>22</v>
      </c>
      <c r="E236" s="1321">
        <v>22</v>
      </c>
      <c r="F236" s="1321">
        <v>22</v>
      </c>
      <c r="G236" s="1321">
        <v>22</v>
      </c>
      <c r="H236" s="1321">
        <v>22</v>
      </c>
      <c r="I236" s="1321">
        <v>22</v>
      </c>
      <c r="J236" s="1314">
        <v>22</v>
      </c>
      <c r="K236" s="1424"/>
      <c r="L236" s="1424"/>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436"/>
      <c r="AJ236" s="1287"/>
      <c r="AK236" s="1287"/>
      <c r="AL236" s="1287"/>
      <c r="AM236" s="1287"/>
      <c r="AN236" s="1287"/>
      <c r="AO236" s="1287"/>
      <c r="AP236" s="1287"/>
      <c r="AQ236" s="1287"/>
      <c r="AR236" s="1287"/>
      <c r="AS236" s="1287"/>
      <c r="AT236" s="1287"/>
      <c r="AU236" s="1287"/>
      <c r="AV236" s="1287"/>
      <c r="AW236" s="1287"/>
      <c r="AX236" s="1287"/>
      <c r="AY236" s="1287"/>
    </row>
    <row r="237" spans="2:51" ht="12" x14ac:dyDescent="0.2">
      <c r="B237" s="1343" t="s">
        <v>476</v>
      </c>
      <c r="C237" s="91" t="s">
        <v>187</v>
      </c>
      <c r="D237" s="1526">
        <v>131366</v>
      </c>
      <c r="E237" s="1509">
        <v>131239</v>
      </c>
      <c r="F237" s="1509">
        <v>131059</v>
      </c>
      <c r="G237" s="1509">
        <v>131486</v>
      </c>
      <c r="H237" s="1509">
        <v>132362</v>
      </c>
      <c r="I237" s="1509" t="s">
        <v>4632</v>
      </c>
      <c r="J237" s="1509" t="s">
        <v>4364</v>
      </c>
      <c r="K237" s="1424"/>
      <c r="L237" s="1424"/>
      <c r="M237" s="1424"/>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436"/>
      <c r="AJ237" s="1287"/>
      <c r="AK237" s="1287"/>
      <c r="AL237" s="1287"/>
      <c r="AM237" s="1287"/>
      <c r="AN237" s="1287"/>
      <c r="AO237" s="1287"/>
      <c r="AP237" s="1287"/>
      <c r="AQ237" s="1287"/>
      <c r="AR237" s="1287"/>
      <c r="AS237" s="1287"/>
      <c r="AT237" s="1287"/>
      <c r="AU237" s="1287"/>
      <c r="AV237" s="1287"/>
      <c r="AW237" s="1287"/>
      <c r="AX237" s="1287"/>
      <c r="AY237" s="1287"/>
    </row>
    <row r="238" spans="2:51" ht="12" x14ac:dyDescent="0.2">
      <c r="B238" s="1343" t="s">
        <v>4056</v>
      </c>
      <c r="C238" s="91" t="s">
        <v>187</v>
      </c>
      <c r="D238" s="1526"/>
      <c r="E238" s="1509"/>
      <c r="F238" s="1509">
        <v>70810</v>
      </c>
      <c r="G238" s="1509">
        <v>69202</v>
      </c>
      <c r="H238" s="1509">
        <v>66661</v>
      </c>
      <c r="I238" s="1509">
        <v>60467</v>
      </c>
      <c r="J238" s="1509">
        <v>51231</v>
      </c>
      <c r="K238" s="1424"/>
      <c r="L238" s="1424"/>
      <c r="M238" s="1424"/>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436"/>
      <c r="AJ238" s="1287"/>
      <c r="AK238" s="1287"/>
      <c r="AL238" s="1287"/>
      <c r="AM238" s="1287"/>
      <c r="AN238" s="1287"/>
      <c r="AO238" s="1287"/>
      <c r="AP238" s="1287"/>
      <c r="AQ238" s="1287"/>
      <c r="AR238" s="1287"/>
      <c r="AS238" s="1287"/>
      <c r="AT238" s="1287"/>
      <c r="AU238" s="1287"/>
      <c r="AV238" s="1287"/>
      <c r="AW238" s="1287"/>
      <c r="AX238" s="1287"/>
      <c r="AY238" s="1287"/>
    </row>
    <row r="239" spans="2:51" ht="13" thickBot="1" x14ac:dyDescent="0.25">
      <c r="B239" s="1527" t="s">
        <v>4057</v>
      </c>
      <c r="C239" s="1528" t="s">
        <v>187</v>
      </c>
      <c r="D239" s="1529"/>
      <c r="E239" s="1530"/>
      <c r="F239" s="1530">
        <v>70810</v>
      </c>
      <c r="G239" s="1530">
        <v>40852</v>
      </c>
      <c r="H239" s="1530">
        <v>33954</v>
      </c>
      <c r="I239" s="1530">
        <v>24945</v>
      </c>
      <c r="J239" s="1531">
        <v>19939</v>
      </c>
      <c r="K239" s="1424"/>
      <c r="L239" s="1424"/>
      <c r="M239" s="1424"/>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436"/>
      <c r="AJ239" s="1287"/>
      <c r="AK239" s="1287"/>
      <c r="AL239" s="1287"/>
      <c r="AM239" s="1287"/>
      <c r="AN239" s="1287"/>
      <c r="AO239" s="1287"/>
      <c r="AP239" s="1287"/>
      <c r="AQ239" s="1287"/>
      <c r="AR239" s="1287"/>
      <c r="AS239" s="1287"/>
      <c r="AT239" s="1287"/>
      <c r="AU239" s="1287"/>
      <c r="AV239" s="1287"/>
      <c r="AW239" s="1287"/>
      <c r="AX239" s="1287"/>
      <c r="AY239" s="1287"/>
    </row>
    <row r="240" spans="2:51" ht="12" x14ac:dyDescent="0.2">
      <c r="B240" s="1532"/>
      <c r="C240" s="1415"/>
      <c r="D240" s="1415"/>
      <c r="E240" s="1415"/>
      <c r="F240" s="1415"/>
      <c r="G240" s="1415"/>
      <c r="H240" s="1415"/>
      <c r="I240" s="1415"/>
      <c r="J240" s="1533"/>
      <c r="K240" s="1424"/>
      <c r="L240" s="1424"/>
      <c r="M240" s="1424"/>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436"/>
      <c r="AJ240" s="1287"/>
      <c r="AK240" s="1287"/>
      <c r="AL240" s="1287"/>
      <c r="AM240" s="1287"/>
      <c r="AN240" s="1287"/>
      <c r="AO240" s="1287"/>
      <c r="AP240" s="1287"/>
      <c r="AQ240" s="1287"/>
      <c r="AR240" s="1287"/>
      <c r="AS240" s="1287"/>
      <c r="AT240" s="1287"/>
      <c r="AU240" s="1287"/>
      <c r="AV240" s="1287"/>
      <c r="AW240" s="1287"/>
      <c r="AX240" s="1287"/>
      <c r="AY240" s="1287"/>
    </row>
    <row r="241" spans="2:52" ht="12" x14ac:dyDescent="0.2">
      <c r="B241" s="1534" t="s">
        <v>401</v>
      </c>
      <c r="C241" s="1436"/>
      <c r="D241" s="1436"/>
      <c r="E241" s="1423"/>
      <c r="F241" s="1423"/>
      <c r="G241" s="1423"/>
      <c r="H241" s="1436"/>
      <c r="I241" s="1436"/>
      <c r="J241" s="1533"/>
      <c r="K241" s="1424"/>
      <c r="L241" s="1424"/>
      <c r="M241" s="1424"/>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436"/>
      <c r="AJ241" s="1287"/>
      <c r="AK241" s="1287"/>
      <c r="AL241" s="1287"/>
      <c r="AM241" s="1287"/>
      <c r="AN241" s="1287"/>
      <c r="AO241" s="1287"/>
      <c r="AP241" s="1287"/>
      <c r="AQ241" s="1287"/>
      <c r="AR241" s="1287"/>
      <c r="AS241" s="1287"/>
      <c r="AT241" s="1287"/>
      <c r="AU241" s="1287"/>
      <c r="AV241" s="1287"/>
      <c r="AW241" s="1287"/>
      <c r="AX241" s="1287"/>
      <c r="AY241" s="1287"/>
    </row>
    <row r="242" spans="2:52" ht="12" x14ac:dyDescent="0.2">
      <c r="B242" s="1534" t="s">
        <v>400</v>
      </c>
      <c r="C242" s="1436"/>
      <c r="D242" s="1436"/>
      <c r="E242" s="1423"/>
      <c r="F242" s="1423"/>
      <c r="G242" s="1423"/>
      <c r="H242" s="1436"/>
      <c r="I242" s="1415"/>
      <c r="J242" s="1533"/>
      <c r="K242" s="1424"/>
      <c r="L242" s="1424"/>
      <c r="M242" s="1424"/>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436"/>
      <c r="AJ242" s="1287"/>
      <c r="AK242" s="1287"/>
      <c r="AL242" s="1287"/>
      <c r="AM242" s="1287"/>
      <c r="AN242" s="1287"/>
      <c r="AO242" s="1287"/>
      <c r="AP242" s="1287"/>
      <c r="AQ242" s="1287"/>
      <c r="AR242" s="1287"/>
      <c r="AS242" s="1287"/>
      <c r="AT242" s="1287"/>
      <c r="AU242" s="1287"/>
      <c r="AV242" s="1287"/>
      <c r="AW242" s="1287"/>
      <c r="AX242" s="1287"/>
      <c r="AY242" s="1287"/>
    </row>
    <row r="243" spans="2:52" ht="12" x14ac:dyDescent="0.2">
      <c r="B243" s="1534"/>
      <c r="C243" s="1436"/>
      <c r="D243" s="1436"/>
      <c r="E243" s="1423"/>
      <c r="F243" s="1423"/>
      <c r="G243" s="1423"/>
      <c r="H243" s="1436"/>
      <c r="I243" s="1415"/>
      <c r="J243" s="1533"/>
      <c r="K243" s="1424"/>
      <c r="L243" s="1424"/>
      <c r="M243" s="1424"/>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436"/>
      <c r="AJ243" s="1287"/>
      <c r="AK243" s="1287"/>
      <c r="AL243" s="1287"/>
      <c r="AM243" s="1287"/>
      <c r="AN243" s="1287"/>
      <c r="AO243" s="1287"/>
      <c r="AP243" s="1287"/>
      <c r="AQ243" s="1287"/>
      <c r="AR243" s="1287"/>
      <c r="AS243" s="1287"/>
      <c r="AT243" s="1287"/>
      <c r="AU243" s="1287"/>
      <c r="AV243" s="1287"/>
      <c r="AW243" s="1287"/>
      <c r="AX243" s="1287"/>
      <c r="AY243" s="1287"/>
    </row>
    <row r="244" spans="2:52" ht="12" x14ac:dyDescent="0.2">
      <c r="B244" s="1534" t="s">
        <v>399</v>
      </c>
      <c r="C244" s="1436"/>
      <c r="D244" s="1436"/>
      <c r="E244" s="1423"/>
      <c r="F244" s="1423"/>
      <c r="G244" s="1423"/>
      <c r="H244" s="1436"/>
      <c r="I244" s="1436"/>
      <c r="J244" s="1533"/>
      <c r="K244" s="1424"/>
      <c r="L244" s="1424"/>
      <c r="M244" s="1424"/>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436"/>
      <c r="AJ244" s="1287"/>
      <c r="AK244" s="1287"/>
      <c r="AL244" s="1287"/>
      <c r="AM244" s="1287"/>
      <c r="AN244" s="1287"/>
      <c r="AO244" s="1287"/>
      <c r="AP244" s="1287"/>
      <c r="AQ244" s="1287"/>
      <c r="AR244" s="1287"/>
      <c r="AS244" s="1287"/>
      <c r="AT244" s="1287"/>
      <c r="AU244" s="1287"/>
      <c r="AV244" s="1287"/>
      <c r="AW244" s="1287"/>
      <c r="AX244" s="1287"/>
      <c r="AY244" s="1287"/>
    </row>
    <row r="245" spans="2:52" ht="13" thickBot="1" x14ac:dyDescent="0.25">
      <c r="B245" s="1535" t="s">
        <v>398</v>
      </c>
      <c r="C245" s="1536"/>
      <c r="D245" s="1536"/>
      <c r="E245" s="1537"/>
      <c r="F245" s="1537"/>
      <c r="G245" s="1537"/>
      <c r="H245" s="1536"/>
      <c r="I245" s="1536"/>
      <c r="J245" s="1538"/>
      <c r="K245" s="1424"/>
      <c r="L245" s="1424"/>
      <c r="M245" s="1424"/>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436"/>
      <c r="AJ245" s="1287"/>
      <c r="AK245" s="1287"/>
      <c r="AL245" s="1287"/>
      <c r="AM245" s="1287"/>
      <c r="AN245" s="1287"/>
      <c r="AO245" s="1287"/>
      <c r="AP245" s="1287"/>
      <c r="AQ245" s="1287"/>
      <c r="AR245" s="1287"/>
      <c r="AS245" s="1287"/>
      <c r="AT245" s="1287"/>
      <c r="AU245" s="1287"/>
      <c r="AV245" s="1287"/>
      <c r="AW245" s="1287"/>
      <c r="AX245" s="1287"/>
      <c r="AY245" s="1287"/>
    </row>
    <row r="246" spans="2:52" x14ac:dyDescent="0.2">
      <c r="B246" s="1287"/>
      <c r="C246" s="1287"/>
      <c r="D246" s="1287"/>
      <c r="E246" s="1424"/>
      <c r="F246" s="1424"/>
      <c r="G246" s="1424"/>
      <c r="H246" s="1287"/>
      <c r="I246" s="1287"/>
      <c r="J246" s="1424"/>
      <c r="K246" s="1287"/>
      <c r="L246" s="1424"/>
      <c r="M246" s="1424"/>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436"/>
      <c r="AJ246" s="1287"/>
      <c r="AK246" s="1287"/>
      <c r="AL246" s="1287"/>
      <c r="AM246" s="1287"/>
      <c r="AN246" s="1287"/>
      <c r="AO246" s="1287"/>
      <c r="AP246" s="1287"/>
      <c r="AQ246" s="1287"/>
      <c r="AR246" s="1287"/>
      <c r="AS246" s="1287"/>
      <c r="AT246" s="1287"/>
      <c r="AU246" s="1287"/>
      <c r="AV246" s="1287"/>
      <c r="AW246" s="1287"/>
      <c r="AX246" s="1287"/>
      <c r="AY246" s="1287"/>
    </row>
    <row r="247" spans="2:52" x14ac:dyDescent="0.2">
      <c r="B247" s="1287"/>
      <c r="C247" s="1287"/>
      <c r="D247" s="1287"/>
      <c r="E247" s="1424"/>
      <c r="F247" s="1424"/>
      <c r="G247" s="1424"/>
      <c r="H247" s="1287"/>
      <c r="I247" s="1287"/>
      <c r="J247" s="1424"/>
      <c r="K247" s="1287"/>
      <c r="L247" s="1424"/>
      <c r="M247" s="1424"/>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436"/>
      <c r="AJ247" s="1287"/>
      <c r="AK247" s="1287"/>
      <c r="AL247" s="1287"/>
      <c r="AM247" s="1287"/>
      <c r="AN247" s="1287"/>
      <c r="AO247" s="1287"/>
      <c r="AP247" s="1287"/>
      <c r="AQ247" s="1287"/>
      <c r="AR247" s="1287"/>
      <c r="AS247" s="1287"/>
      <c r="AT247" s="1287"/>
      <c r="AU247" s="1287"/>
      <c r="AV247" s="1287"/>
      <c r="AW247" s="1287"/>
      <c r="AX247" s="1287"/>
      <c r="AY247" s="1287"/>
    </row>
    <row r="248" spans="2:52" x14ac:dyDescent="0.2">
      <c r="B248" s="1287"/>
      <c r="C248" s="1287"/>
      <c r="D248" s="1287"/>
      <c r="F248" s="1424"/>
      <c r="G248" s="1424"/>
      <c r="H248" s="1287"/>
      <c r="I248" s="1287"/>
      <c r="J248" s="1424"/>
      <c r="K248" s="1287"/>
      <c r="L248" s="1424"/>
      <c r="M248" s="1424"/>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436"/>
      <c r="AJ248" s="1287"/>
      <c r="AK248" s="1287"/>
      <c r="AL248" s="1287"/>
      <c r="AM248" s="1287"/>
      <c r="AN248" s="1287"/>
      <c r="AO248" s="1287"/>
      <c r="AP248" s="1287"/>
      <c r="AQ248" s="1287"/>
      <c r="AR248" s="1287"/>
      <c r="AS248" s="1287"/>
      <c r="AT248" s="1287"/>
      <c r="AU248" s="1287"/>
      <c r="AV248" s="1287"/>
      <c r="AW248" s="1287"/>
      <c r="AX248" s="1287"/>
      <c r="AY248" s="1287"/>
    </row>
    <row r="249" spans="2:52" hidden="1" x14ac:dyDescent="0.2">
      <c r="B249" s="1287"/>
      <c r="C249" s="1287"/>
      <c r="D249" s="1287"/>
      <c r="E249" s="1287"/>
      <c r="F249" s="1287"/>
      <c r="G249" s="1287"/>
      <c r="H249" s="1287"/>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436"/>
      <c r="AJ249" s="1287"/>
      <c r="AK249" s="1287"/>
      <c r="AL249" s="1287"/>
      <c r="AM249" s="1287"/>
      <c r="AN249" s="1287"/>
      <c r="AO249" s="1287"/>
      <c r="AP249" s="1287"/>
      <c r="AQ249" s="1287"/>
      <c r="AR249" s="1287"/>
      <c r="AS249" s="1287"/>
      <c r="AT249" s="1287"/>
      <c r="AU249" s="1287"/>
      <c r="AV249" s="1287"/>
      <c r="AW249" s="1287"/>
      <c r="AX249" s="1287"/>
      <c r="AY249" s="1287"/>
    </row>
    <row r="250" spans="2:52" hidden="1" x14ac:dyDescent="0.2">
      <c r="B250" s="1287"/>
      <c r="C250" s="1287"/>
      <c r="D250" s="1287"/>
      <c r="E250" s="1287"/>
      <c r="F250" s="1287"/>
      <c r="G250" s="1287"/>
      <c r="H250" s="1287"/>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436"/>
      <c r="AJ250" s="1287"/>
      <c r="AK250" s="1287"/>
      <c r="AL250" s="1287"/>
      <c r="AM250" s="1287"/>
      <c r="AN250" s="1287"/>
      <c r="AO250" s="1287"/>
      <c r="AP250" s="1287"/>
      <c r="AQ250" s="1287"/>
      <c r="AR250" s="1287"/>
      <c r="AS250" s="1287"/>
      <c r="AT250" s="1287"/>
      <c r="AU250" s="1287"/>
      <c r="AV250" s="1287"/>
      <c r="AW250" s="1287"/>
      <c r="AX250" s="1287"/>
      <c r="AY250" s="1287"/>
    </row>
    <row r="251" spans="2:52" hidden="1" x14ac:dyDescent="0.2">
      <c r="B251" s="1287"/>
      <c r="C251" s="1287"/>
      <c r="D251" s="1287"/>
      <c r="E251" s="1287"/>
      <c r="F251" s="1287"/>
      <c r="G251" s="1287"/>
      <c r="H251" s="1287"/>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436"/>
      <c r="AJ251" s="1287"/>
      <c r="AK251" s="1287"/>
      <c r="AL251" s="1287"/>
      <c r="AM251" s="1287"/>
      <c r="AN251" s="1287"/>
      <c r="AO251" s="1287"/>
      <c r="AP251" s="1287"/>
      <c r="AQ251" s="1287"/>
      <c r="AR251" s="1287"/>
      <c r="AS251" s="1287"/>
      <c r="AT251" s="1287"/>
      <c r="AU251" s="1287"/>
      <c r="AV251" s="1287"/>
      <c r="AW251" s="1287"/>
      <c r="AX251" s="1287"/>
      <c r="AY251" s="1287"/>
    </row>
    <row r="252" spans="2:52" ht="12" hidden="1" thickBot="1" x14ac:dyDescent="0.25">
      <c r="B252" s="1287"/>
      <c r="C252" s="1287"/>
      <c r="D252" s="1287"/>
      <c r="E252" s="1287"/>
      <c r="F252" s="1287"/>
      <c r="G252" s="1287"/>
      <c r="H252" s="1287"/>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436"/>
      <c r="AJ252" s="1287"/>
      <c r="AK252" s="1287"/>
      <c r="AL252" s="1287"/>
      <c r="AM252" s="1287"/>
      <c r="AN252" s="1287"/>
      <c r="AO252" s="1287"/>
      <c r="AP252" s="1287"/>
      <c r="AQ252" s="1287"/>
      <c r="AR252" s="1287"/>
      <c r="AS252" s="1287"/>
      <c r="AT252" s="1287"/>
      <c r="AU252" s="1287"/>
      <c r="AV252" s="1287"/>
      <c r="AW252" s="1287"/>
      <c r="AX252" s="1287"/>
      <c r="AY252" s="1287"/>
    </row>
    <row r="253" spans="2:52" ht="19.5" hidden="1" customHeight="1" thickBot="1" x14ac:dyDescent="0.25">
      <c r="B253" s="1539" t="s">
        <v>374</v>
      </c>
      <c r="C253" s="1540"/>
      <c r="D253" s="3030" t="s">
        <v>72</v>
      </c>
      <c r="E253" s="3024"/>
      <c r="F253" s="3024"/>
      <c r="G253" s="3024"/>
      <c r="H253" s="3024"/>
      <c r="I253" s="3024"/>
      <c r="J253" s="3025"/>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436"/>
      <c r="AJ253" s="1287"/>
      <c r="AK253" s="1287"/>
      <c r="AL253" s="1287"/>
      <c r="AM253" s="1287"/>
      <c r="AN253" s="1287"/>
      <c r="AO253" s="1287"/>
      <c r="AP253" s="1287"/>
      <c r="AQ253" s="1287"/>
      <c r="AR253" s="1287"/>
      <c r="AS253" s="1287"/>
      <c r="AT253" s="1287"/>
      <c r="AU253" s="1287"/>
      <c r="AV253" s="1287"/>
      <c r="AW253" s="1287"/>
      <c r="AX253" s="1287"/>
      <c r="AY253" s="1287"/>
    </row>
    <row r="254" spans="2:52" ht="12" hidden="1" x14ac:dyDescent="0.2">
      <c r="B254" s="1345" t="s">
        <v>130</v>
      </c>
      <c r="C254" s="1386" t="s">
        <v>131</v>
      </c>
      <c r="D254" s="1439" t="s">
        <v>697</v>
      </c>
      <c r="E254" s="1541" t="s">
        <v>577</v>
      </c>
      <c r="F254" s="1541" t="s">
        <v>547</v>
      </c>
      <c r="G254" s="1541" t="s">
        <v>531</v>
      </c>
      <c r="H254" s="1507" t="s">
        <v>523</v>
      </c>
      <c r="I254" s="1541" t="s">
        <v>502</v>
      </c>
      <c r="J254" s="1508" t="s">
        <v>478</v>
      </c>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436"/>
      <c r="AK254" s="1287"/>
      <c r="AL254" s="1287"/>
      <c r="AM254" s="1287"/>
      <c r="AN254" s="1287"/>
      <c r="AO254" s="1287"/>
      <c r="AP254" s="1287"/>
      <c r="AQ254" s="1287"/>
      <c r="AR254" s="1287"/>
      <c r="AS254" s="1287"/>
      <c r="AT254" s="1287"/>
      <c r="AU254" s="1287"/>
      <c r="AV254" s="1287"/>
      <c r="AW254" s="1287"/>
      <c r="AX254" s="1287"/>
      <c r="AY254" s="1287"/>
      <c r="AZ254" s="1287"/>
    </row>
    <row r="255" spans="2:52" ht="12" hidden="1" x14ac:dyDescent="0.2">
      <c r="B255" s="1345" t="s">
        <v>132</v>
      </c>
      <c r="C255" s="91"/>
      <c r="D255" s="1443"/>
      <c r="E255" s="1444"/>
      <c r="F255" s="1444"/>
      <c r="G255" s="1444"/>
      <c r="H255" s="1444"/>
      <c r="I255" s="1444"/>
      <c r="J255" s="1445"/>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436"/>
      <c r="AK255" s="1287"/>
      <c r="AL255" s="1287"/>
      <c r="AM255" s="1287"/>
      <c r="AN255" s="1287"/>
      <c r="AO255" s="1287"/>
      <c r="AP255" s="1287"/>
      <c r="AQ255" s="1287"/>
      <c r="AR255" s="1287"/>
      <c r="AS255" s="1287"/>
      <c r="AT255" s="1287"/>
      <c r="AU255" s="1287"/>
      <c r="AV255" s="1287"/>
      <c r="AW255" s="1287"/>
      <c r="AX255" s="1287"/>
      <c r="AY255" s="1287"/>
      <c r="AZ255" s="1287"/>
    </row>
    <row r="256" spans="2:52" ht="12" hidden="1" x14ac:dyDescent="0.2">
      <c r="B256" s="1343" t="s">
        <v>133</v>
      </c>
      <c r="C256" s="91" t="s">
        <v>134</v>
      </c>
      <c r="D256" s="1469">
        <v>9186</v>
      </c>
      <c r="E256" s="1447">
        <v>8350.2199999999993</v>
      </c>
      <c r="F256" s="1447">
        <v>8420.4699999999993</v>
      </c>
      <c r="G256" s="1447">
        <v>8330</v>
      </c>
      <c r="H256" s="1447">
        <v>8430.6299999999992</v>
      </c>
      <c r="I256" s="1447">
        <v>8747.68</v>
      </c>
      <c r="J256" s="1351">
        <v>8960.4</v>
      </c>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436"/>
      <c r="AK256" s="1287"/>
      <c r="AL256" s="1287"/>
      <c r="AM256" s="1287"/>
      <c r="AN256" s="1287"/>
      <c r="AO256" s="1287"/>
      <c r="AP256" s="1287"/>
      <c r="AQ256" s="1287"/>
      <c r="AR256" s="1287"/>
      <c r="AS256" s="1287"/>
      <c r="AT256" s="1287"/>
      <c r="AU256" s="1287"/>
      <c r="AV256" s="1287"/>
      <c r="AW256" s="1287"/>
      <c r="AX256" s="1287"/>
      <c r="AY256" s="1287"/>
      <c r="AZ256" s="1287"/>
    </row>
    <row r="257" spans="2:52" ht="12" hidden="1" x14ac:dyDescent="0.2">
      <c r="B257" s="1343" t="s">
        <v>135</v>
      </c>
      <c r="C257" s="91" t="s">
        <v>134</v>
      </c>
      <c r="D257" s="1469"/>
      <c r="E257" s="1447">
        <v>1729</v>
      </c>
      <c r="F257" s="1447">
        <v>1844</v>
      </c>
      <c r="G257" s="1447"/>
      <c r="H257" s="1447"/>
      <c r="I257" s="1447">
        <v>1809.46</v>
      </c>
      <c r="J257" s="1351">
        <v>1877.59</v>
      </c>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436"/>
      <c r="AK257" s="1287"/>
      <c r="AL257" s="1287"/>
      <c r="AM257" s="1287"/>
      <c r="AN257" s="1287"/>
      <c r="AO257" s="1287"/>
      <c r="AP257" s="1287"/>
      <c r="AQ257" s="1287"/>
      <c r="AR257" s="1287"/>
      <c r="AS257" s="1287"/>
      <c r="AT257" s="1287"/>
      <c r="AU257" s="1287"/>
      <c r="AV257" s="1287"/>
      <c r="AW257" s="1287"/>
      <c r="AX257" s="1287"/>
      <c r="AY257" s="1287"/>
      <c r="AZ257" s="1287"/>
    </row>
    <row r="258" spans="2:52" ht="12" hidden="1" x14ac:dyDescent="0.2">
      <c r="B258" s="1343" t="s">
        <v>199</v>
      </c>
      <c r="C258" s="91" t="s">
        <v>134</v>
      </c>
      <c r="D258" s="1469"/>
      <c r="E258" s="1447">
        <v>6689</v>
      </c>
      <c r="F258" s="1447"/>
      <c r="G258" s="1447"/>
      <c r="H258" s="1447"/>
      <c r="I258" s="1447">
        <v>6782.76</v>
      </c>
      <c r="J258" s="1351">
        <v>6796.62</v>
      </c>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436"/>
      <c r="AK258" s="1287"/>
      <c r="AL258" s="1287"/>
      <c r="AM258" s="1287"/>
      <c r="AN258" s="1287"/>
      <c r="AO258" s="1287"/>
      <c r="AP258" s="1287"/>
      <c r="AQ258" s="1287"/>
      <c r="AR258" s="1287"/>
      <c r="AS258" s="1287"/>
      <c r="AT258" s="1287"/>
      <c r="AU258" s="1287"/>
      <c r="AV258" s="1287"/>
      <c r="AW258" s="1287"/>
      <c r="AX258" s="1287"/>
      <c r="AY258" s="1287"/>
      <c r="AZ258" s="1287"/>
    </row>
    <row r="259" spans="2:52" ht="12" hidden="1" x14ac:dyDescent="0.2">
      <c r="B259" s="1343" t="s">
        <v>140</v>
      </c>
      <c r="C259" s="91" t="s">
        <v>134</v>
      </c>
      <c r="D259" s="1542"/>
      <c r="E259" s="1447"/>
      <c r="F259" s="1447"/>
      <c r="G259" s="1447"/>
      <c r="H259" s="1447"/>
      <c r="I259" s="1447"/>
      <c r="J259" s="1351"/>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436"/>
      <c r="AK259" s="1287"/>
      <c r="AL259" s="1287"/>
      <c r="AM259" s="1287"/>
      <c r="AN259" s="1287"/>
      <c r="AO259" s="1287"/>
      <c r="AP259" s="1287"/>
      <c r="AQ259" s="1287"/>
      <c r="AR259" s="1287"/>
      <c r="AS259" s="1287"/>
      <c r="AT259" s="1287"/>
      <c r="AU259" s="1287"/>
      <c r="AV259" s="1287"/>
      <c r="AW259" s="1287"/>
      <c r="AX259" s="1287"/>
      <c r="AY259" s="1287"/>
      <c r="AZ259" s="1287"/>
    </row>
    <row r="260" spans="2:52" ht="12" hidden="1" x14ac:dyDescent="0.2">
      <c r="B260" s="1343" t="s">
        <v>200</v>
      </c>
      <c r="C260" s="91"/>
      <c r="D260" s="1514"/>
      <c r="E260" s="1447"/>
      <c r="F260" s="1447"/>
      <c r="G260" s="1447"/>
      <c r="H260" s="1447"/>
      <c r="I260" s="1447"/>
      <c r="J260" s="1445"/>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436"/>
      <c r="AK260" s="1287"/>
      <c r="AL260" s="1287"/>
      <c r="AM260" s="1287"/>
      <c r="AN260" s="1287"/>
      <c r="AO260" s="1287"/>
      <c r="AP260" s="1287"/>
      <c r="AQ260" s="1287"/>
      <c r="AR260" s="1287"/>
      <c r="AS260" s="1287"/>
      <c r="AT260" s="1287"/>
      <c r="AU260" s="1287"/>
      <c r="AV260" s="1287"/>
      <c r="AW260" s="1287"/>
      <c r="AX260" s="1287"/>
      <c r="AY260" s="1287"/>
      <c r="AZ260" s="1287"/>
    </row>
    <row r="261" spans="2:52" ht="12" hidden="1" x14ac:dyDescent="0.2">
      <c r="B261" s="1343" t="s">
        <v>141</v>
      </c>
      <c r="C261" s="91" t="s">
        <v>137</v>
      </c>
      <c r="D261" s="1514"/>
      <c r="E261" s="1447"/>
      <c r="F261" s="1447"/>
      <c r="G261" s="1447"/>
      <c r="H261" s="1447" t="s">
        <v>445</v>
      </c>
      <c r="I261" s="1447" t="s">
        <v>445</v>
      </c>
      <c r="J261" s="1445" t="s">
        <v>445</v>
      </c>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436"/>
      <c r="AK261" s="1287"/>
      <c r="AL261" s="1287"/>
      <c r="AM261" s="1287"/>
      <c r="AN261" s="1287"/>
      <c r="AO261" s="1287"/>
      <c r="AP261" s="1287"/>
      <c r="AQ261" s="1287"/>
      <c r="AR261" s="1287"/>
      <c r="AS261" s="1287"/>
      <c r="AT261" s="1287"/>
      <c r="AU261" s="1287"/>
      <c r="AV261" s="1287"/>
      <c r="AW261" s="1287"/>
      <c r="AX261" s="1287"/>
      <c r="AY261" s="1287"/>
      <c r="AZ261" s="1287"/>
    </row>
    <row r="262" spans="2:52" ht="12" hidden="1" x14ac:dyDescent="0.2">
      <c r="B262" s="1343" t="s">
        <v>201</v>
      </c>
      <c r="C262" s="91" t="s">
        <v>137</v>
      </c>
      <c r="D262" s="1514"/>
      <c r="E262" s="1447"/>
      <c r="F262" s="1447"/>
      <c r="G262" s="1447"/>
      <c r="H262" s="1447"/>
      <c r="I262" s="1447"/>
      <c r="J262" s="1445"/>
      <c r="K262" s="1424"/>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436"/>
      <c r="AK262" s="1287"/>
      <c r="AL262" s="1287"/>
      <c r="AM262" s="1287"/>
      <c r="AN262" s="1287"/>
      <c r="AO262" s="1287"/>
      <c r="AP262" s="1287"/>
      <c r="AQ262" s="1287"/>
      <c r="AR262" s="1287"/>
      <c r="AS262" s="1287"/>
      <c r="AT262" s="1287"/>
      <c r="AU262" s="1287"/>
      <c r="AV262" s="1287"/>
      <c r="AW262" s="1287"/>
      <c r="AX262" s="1287"/>
      <c r="AY262" s="1287"/>
      <c r="AZ262" s="1287"/>
    </row>
    <row r="263" spans="2:52" ht="12" hidden="1" x14ac:dyDescent="0.2">
      <c r="B263" s="1345" t="s">
        <v>198</v>
      </c>
      <c r="C263" s="91"/>
      <c r="D263" s="1543"/>
      <c r="E263" s="1451"/>
      <c r="F263" s="1451"/>
      <c r="G263" s="1451"/>
      <c r="H263" s="1451"/>
      <c r="I263" s="1451"/>
      <c r="J263" s="1452"/>
      <c r="K263" s="1424"/>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436"/>
      <c r="AK263" s="1287"/>
      <c r="AL263" s="1287"/>
      <c r="AM263" s="1287"/>
      <c r="AN263" s="1287"/>
      <c r="AO263" s="1287"/>
      <c r="AP263" s="1287"/>
      <c r="AQ263" s="1287"/>
      <c r="AR263" s="1287"/>
      <c r="AS263" s="1287"/>
      <c r="AT263" s="1287"/>
      <c r="AU263" s="1287"/>
      <c r="AV263" s="1287"/>
      <c r="AW263" s="1287"/>
      <c r="AX263" s="1287"/>
      <c r="AY263" s="1287"/>
      <c r="AZ263" s="1287"/>
    </row>
    <row r="264" spans="2:52" ht="12" hidden="1" x14ac:dyDescent="0.2">
      <c r="B264" s="1332" t="s">
        <v>202</v>
      </c>
      <c r="C264" s="1396"/>
      <c r="D264" s="1488"/>
      <c r="E264" s="1489"/>
      <c r="F264" s="1489"/>
      <c r="G264" s="1489"/>
      <c r="H264" s="1489"/>
      <c r="I264" s="1489"/>
      <c r="J264" s="1544"/>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436"/>
      <c r="AK264" s="1287"/>
      <c r="AL264" s="1287"/>
      <c r="AM264" s="1287"/>
      <c r="AN264" s="1287"/>
      <c r="AO264" s="1287"/>
      <c r="AP264" s="1287"/>
      <c r="AQ264" s="1287"/>
      <c r="AR264" s="1287"/>
      <c r="AS264" s="1287"/>
      <c r="AT264" s="1287"/>
      <c r="AU264" s="1287"/>
      <c r="AV264" s="1287"/>
      <c r="AW264" s="1287"/>
      <c r="AX264" s="1287"/>
      <c r="AY264" s="1287"/>
      <c r="AZ264" s="1287"/>
    </row>
    <row r="265" spans="2:52" ht="15" hidden="1" x14ac:dyDescent="0.2">
      <c r="B265" s="1343" t="s">
        <v>147</v>
      </c>
      <c r="C265" s="91" t="s">
        <v>153</v>
      </c>
      <c r="D265" s="1453"/>
      <c r="E265" s="1470"/>
      <c r="F265" s="1470"/>
      <c r="G265" s="1470"/>
      <c r="H265" s="1470"/>
      <c r="I265" s="1470"/>
      <c r="J265" s="1545"/>
      <c r="K265" s="1546"/>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436"/>
      <c r="AK265" s="1287"/>
      <c r="AL265" s="1287"/>
      <c r="AM265" s="1287"/>
      <c r="AN265" s="1287"/>
      <c r="AO265" s="1287"/>
      <c r="AP265" s="1287"/>
      <c r="AQ265" s="1287"/>
      <c r="AR265" s="1287"/>
      <c r="AS265" s="1287"/>
      <c r="AT265" s="1287"/>
      <c r="AU265" s="1287"/>
      <c r="AV265" s="1287"/>
      <c r="AW265" s="1287"/>
      <c r="AX265" s="1287"/>
      <c r="AY265" s="1287"/>
      <c r="AZ265" s="1287"/>
    </row>
    <row r="266" spans="2:52" ht="12" hidden="1" x14ac:dyDescent="0.2">
      <c r="B266" s="1343" t="s">
        <v>203</v>
      </c>
      <c r="C266" s="91" t="s">
        <v>153</v>
      </c>
      <c r="D266" s="1453"/>
      <c r="E266" s="1470"/>
      <c r="F266" s="1470"/>
      <c r="G266" s="1470"/>
      <c r="H266" s="1470"/>
      <c r="I266" s="1470"/>
      <c r="J266" s="1545"/>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436"/>
      <c r="AK266" s="1287"/>
      <c r="AL266" s="1287"/>
      <c r="AM266" s="1287"/>
      <c r="AN266" s="1287"/>
      <c r="AO266" s="1287"/>
      <c r="AP266" s="1287"/>
      <c r="AQ266" s="1287"/>
      <c r="AR266" s="1287"/>
      <c r="AS266" s="1287"/>
      <c r="AT266" s="1287"/>
      <c r="AU266" s="1287"/>
      <c r="AV266" s="1287"/>
      <c r="AW266" s="1287"/>
      <c r="AX266" s="1287"/>
      <c r="AY266" s="1287"/>
      <c r="AZ266" s="1287"/>
    </row>
    <row r="267" spans="2:52" ht="12.75" hidden="1" customHeight="1" x14ac:dyDescent="0.2">
      <c r="B267" s="117" t="s">
        <v>204</v>
      </c>
      <c r="C267" s="91" t="s">
        <v>153</v>
      </c>
      <c r="D267" s="1453">
        <v>1.08</v>
      </c>
      <c r="E267" s="1547">
        <v>1.099</v>
      </c>
      <c r="F267" s="1470">
        <v>1.085</v>
      </c>
      <c r="G267" s="1470">
        <v>1.0620000000000001</v>
      </c>
      <c r="H267" s="1470"/>
      <c r="I267" s="1470"/>
      <c r="J267" s="1548"/>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436"/>
      <c r="AK267" s="1287"/>
      <c r="AL267" s="1287"/>
      <c r="AM267" s="1287"/>
      <c r="AN267" s="1287"/>
      <c r="AO267" s="1287"/>
      <c r="AP267" s="1287"/>
      <c r="AQ267" s="1287"/>
      <c r="AR267" s="1287"/>
      <c r="AS267" s="1287"/>
      <c r="AT267" s="1287"/>
      <c r="AU267" s="1287"/>
      <c r="AV267" s="1287"/>
      <c r="AW267" s="1287"/>
      <c r="AX267" s="1287"/>
      <c r="AY267" s="1287"/>
      <c r="AZ267" s="1287"/>
    </row>
    <row r="268" spans="2:52" ht="12.75" hidden="1" customHeight="1" x14ac:dyDescent="0.2">
      <c r="B268" s="117" t="s">
        <v>205</v>
      </c>
      <c r="C268" s="91" t="s">
        <v>153</v>
      </c>
      <c r="D268" s="1549"/>
      <c r="E268" s="1470"/>
      <c r="F268" s="1470"/>
      <c r="G268" s="1470"/>
      <c r="H268" s="1470"/>
      <c r="I268" s="1470"/>
      <c r="J268" s="1548"/>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436"/>
      <c r="AK268" s="1287"/>
      <c r="AL268" s="1287"/>
      <c r="AM268" s="1287"/>
      <c r="AN268" s="1287"/>
      <c r="AO268" s="1287"/>
      <c r="AP268" s="1287"/>
      <c r="AQ268" s="1287"/>
      <c r="AR268" s="1287"/>
      <c r="AS268" s="1287"/>
      <c r="AT268" s="1287"/>
      <c r="AU268" s="1287"/>
      <c r="AV268" s="1287"/>
      <c r="AW268" s="1287"/>
      <c r="AX268" s="1287"/>
      <c r="AY268" s="1287"/>
      <c r="AZ268" s="1287"/>
    </row>
    <row r="269" spans="2:52" ht="12" hidden="1" x14ac:dyDescent="0.2">
      <c r="B269" s="1345" t="s">
        <v>151</v>
      </c>
      <c r="C269" s="91" t="s">
        <v>153</v>
      </c>
      <c r="D269" s="1550"/>
      <c r="E269" s="1551"/>
      <c r="F269" s="1551"/>
      <c r="G269" s="1551"/>
      <c r="H269" s="1551"/>
      <c r="I269" s="1551"/>
      <c r="J269" s="1552"/>
      <c r="K269" s="1287"/>
      <c r="L269" s="1553"/>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436"/>
      <c r="AK269" s="1287"/>
      <c r="AL269" s="1287"/>
      <c r="AM269" s="1287"/>
      <c r="AN269" s="1287"/>
      <c r="AO269" s="1287"/>
      <c r="AP269" s="1287"/>
      <c r="AQ269" s="1287"/>
      <c r="AR269" s="1287"/>
      <c r="AS269" s="1287"/>
      <c r="AT269" s="1287"/>
      <c r="AU269" s="1287"/>
      <c r="AV269" s="1287"/>
      <c r="AW269" s="1287"/>
      <c r="AX269" s="1287"/>
      <c r="AY269" s="1287"/>
      <c r="AZ269" s="1287"/>
    </row>
    <row r="270" spans="2:52" ht="12" hidden="1" x14ac:dyDescent="0.2">
      <c r="B270" s="1332" t="s">
        <v>147</v>
      </c>
      <c r="C270" s="1473"/>
      <c r="D270" s="1488"/>
      <c r="E270" s="1489"/>
      <c r="F270" s="1489"/>
      <c r="G270" s="1489"/>
      <c r="H270" s="1489"/>
      <c r="I270" s="1489"/>
      <c r="J270" s="1544"/>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436"/>
      <c r="AK270" s="1287"/>
      <c r="AL270" s="1287"/>
      <c r="AM270" s="1287"/>
      <c r="AN270" s="1287"/>
      <c r="AO270" s="1287"/>
      <c r="AP270" s="1287"/>
      <c r="AQ270" s="1287"/>
      <c r="AR270" s="1287"/>
      <c r="AS270" s="1287"/>
      <c r="AT270" s="1287"/>
      <c r="AU270" s="1287"/>
      <c r="AV270" s="1287"/>
      <c r="AW270" s="1287"/>
      <c r="AX270" s="1287"/>
      <c r="AY270" s="1287"/>
      <c r="AZ270" s="1287"/>
    </row>
    <row r="271" spans="2:52" ht="12" hidden="1" x14ac:dyDescent="0.2">
      <c r="B271" s="1345" t="s">
        <v>206</v>
      </c>
      <c r="C271" s="1472"/>
      <c r="D271" s="1543"/>
      <c r="E271" s="1451"/>
      <c r="F271" s="1451"/>
      <c r="G271" s="1451"/>
      <c r="H271" s="1451"/>
      <c r="I271" s="1451"/>
      <c r="J271" s="1452"/>
      <c r="K271" s="1287"/>
      <c r="L271" s="1436"/>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436"/>
      <c r="AK271" s="1287"/>
      <c r="AL271" s="1287"/>
      <c r="AM271" s="1287"/>
      <c r="AN271" s="1287"/>
      <c r="AO271" s="1287"/>
      <c r="AP271" s="1287"/>
      <c r="AQ271" s="1287"/>
      <c r="AR271" s="1287"/>
      <c r="AS271" s="1287"/>
      <c r="AT271" s="1287"/>
      <c r="AU271" s="1287"/>
      <c r="AV271" s="1287"/>
      <c r="AW271" s="1287"/>
      <c r="AX271" s="1287"/>
      <c r="AY271" s="1287"/>
      <c r="AZ271" s="1287"/>
    </row>
    <row r="272" spans="2:52" ht="12" hidden="1" x14ac:dyDescent="0.2">
      <c r="B272" s="1343" t="s">
        <v>530</v>
      </c>
      <c r="C272" s="91" t="s">
        <v>153</v>
      </c>
      <c r="D272" s="1453"/>
      <c r="E272" s="1470"/>
      <c r="F272" s="1470"/>
      <c r="G272" s="1470"/>
      <c r="H272" s="1470">
        <v>5.58</v>
      </c>
      <c r="I272" s="1470">
        <v>5.44</v>
      </c>
      <c r="J272" s="1545">
        <v>5</v>
      </c>
      <c r="K272" s="1287"/>
      <c r="L272" s="1436"/>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436"/>
      <c r="AK272" s="1287"/>
      <c r="AL272" s="1287"/>
      <c r="AM272" s="1287"/>
      <c r="AN272" s="1287"/>
      <c r="AO272" s="1287"/>
      <c r="AP272" s="1287"/>
      <c r="AQ272" s="1287"/>
      <c r="AR272" s="1287"/>
      <c r="AS272" s="1287"/>
      <c r="AT272" s="1287"/>
      <c r="AU272" s="1287"/>
      <c r="AV272" s="1287"/>
      <c r="AW272" s="1287"/>
      <c r="AX272" s="1287"/>
      <c r="AY272" s="1287"/>
      <c r="AZ272" s="1287"/>
    </row>
    <row r="273" spans="2:52" ht="12" hidden="1" x14ac:dyDescent="0.2">
      <c r="B273" s="1343" t="s">
        <v>597</v>
      </c>
      <c r="C273" s="91" t="s">
        <v>153</v>
      </c>
      <c r="D273" s="1543"/>
      <c r="E273" s="1451"/>
      <c r="F273" s="1451"/>
      <c r="G273" s="1451"/>
      <c r="H273" s="1451"/>
      <c r="I273" s="1451"/>
      <c r="J273" s="1452"/>
      <c r="K273" s="1287"/>
      <c r="L273" s="1554"/>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436"/>
      <c r="AK273" s="1287"/>
      <c r="AL273" s="1287"/>
      <c r="AM273" s="1287"/>
      <c r="AN273" s="1287"/>
      <c r="AO273" s="1287"/>
      <c r="AP273" s="1287"/>
      <c r="AQ273" s="1287"/>
      <c r="AR273" s="1287"/>
      <c r="AS273" s="1287"/>
      <c r="AT273" s="1287"/>
      <c r="AU273" s="1287"/>
      <c r="AV273" s="1287"/>
      <c r="AW273" s="1287"/>
      <c r="AX273" s="1287"/>
      <c r="AY273" s="1287"/>
      <c r="AZ273" s="1287"/>
    </row>
    <row r="274" spans="2:52" ht="12" hidden="1" x14ac:dyDescent="0.2">
      <c r="B274" s="1345" t="s">
        <v>151</v>
      </c>
      <c r="C274" s="91" t="s">
        <v>153</v>
      </c>
      <c r="D274" s="1453"/>
      <c r="E274" s="1470"/>
      <c r="F274" s="1470"/>
      <c r="G274" s="1470"/>
      <c r="H274" s="1470">
        <v>5.58</v>
      </c>
      <c r="I274" s="1470">
        <v>5.44</v>
      </c>
      <c r="J274" s="351">
        <v>5</v>
      </c>
      <c r="K274" s="1555"/>
      <c r="L274" s="1436"/>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436"/>
      <c r="AK274" s="1287"/>
      <c r="AL274" s="1287"/>
      <c r="AM274" s="1287"/>
      <c r="AN274" s="1287"/>
      <c r="AO274" s="1287"/>
      <c r="AP274" s="1287"/>
      <c r="AQ274" s="1287"/>
      <c r="AR274" s="1287"/>
      <c r="AS274" s="1287"/>
      <c r="AT274" s="1287"/>
      <c r="AU274" s="1287"/>
      <c r="AV274" s="1287"/>
      <c r="AW274" s="1287"/>
      <c r="AX274" s="1287"/>
      <c r="AY274" s="1287"/>
      <c r="AZ274" s="1287"/>
    </row>
    <row r="275" spans="2:52" ht="12" hidden="1" x14ac:dyDescent="0.2">
      <c r="B275" s="1332" t="s">
        <v>1180</v>
      </c>
      <c r="C275" s="1396"/>
      <c r="D275" s="1488"/>
      <c r="E275" s="1489"/>
      <c r="F275" s="1489"/>
      <c r="G275" s="1489"/>
      <c r="H275" s="1489"/>
      <c r="I275" s="1489"/>
      <c r="J275" s="1544"/>
      <c r="K275" s="1555"/>
      <c r="L275" s="1556"/>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436"/>
      <c r="AK275" s="1287"/>
      <c r="AL275" s="1287"/>
      <c r="AM275" s="1287"/>
      <c r="AN275" s="1287"/>
      <c r="AO275" s="1287"/>
      <c r="AP275" s="1287"/>
      <c r="AQ275" s="1287"/>
      <c r="AR275" s="1287"/>
      <c r="AS275" s="1287"/>
      <c r="AT275" s="1287"/>
      <c r="AU275" s="1287"/>
      <c r="AV275" s="1287"/>
      <c r="AW275" s="1287"/>
      <c r="AX275" s="1287"/>
      <c r="AY275" s="1287"/>
      <c r="AZ275" s="1287"/>
    </row>
    <row r="276" spans="2:52" ht="12" hidden="1" x14ac:dyDescent="0.2">
      <c r="B276" s="1343" t="s">
        <v>156</v>
      </c>
      <c r="C276" s="91" t="s">
        <v>157</v>
      </c>
      <c r="D276" s="1471">
        <v>9070</v>
      </c>
      <c r="E276" s="350">
        <v>262</v>
      </c>
      <c r="F276" s="350">
        <v>-63653</v>
      </c>
      <c r="G276" s="350">
        <v>-4551</v>
      </c>
      <c r="H276" s="350">
        <v>15545</v>
      </c>
      <c r="I276" s="350">
        <v>26598</v>
      </c>
      <c r="J276" s="351">
        <v>22.36</v>
      </c>
      <c r="K276" s="1555"/>
      <c r="L276" s="1436"/>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436"/>
      <c r="AK276" s="1287"/>
      <c r="AL276" s="1287"/>
      <c r="AM276" s="1287"/>
      <c r="AN276" s="1287"/>
      <c r="AO276" s="1287"/>
      <c r="AP276" s="1287"/>
      <c r="AQ276" s="1287"/>
      <c r="AR276" s="1287"/>
      <c r="AS276" s="1287"/>
      <c r="AT276" s="1287"/>
      <c r="AU276" s="1287"/>
      <c r="AV276" s="1287"/>
      <c r="AW276" s="1287"/>
      <c r="AX276" s="1287"/>
      <c r="AY276" s="1287"/>
      <c r="AZ276" s="1287"/>
    </row>
    <row r="277" spans="2:52" ht="12" hidden="1" x14ac:dyDescent="0.2">
      <c r="B277" s="1343" t="s">
        <v>158</v>
      </c>
      <c r="C277" s="91" t="s">
        <v>153</v>
      </c>
      <c r="D277" s="1471"/>
      <c r="E277" s="350"/>
      <c r="F277" s="350"/>
      <c r="G277" s="350"/>
      <c r="H277" s="350">
        <v>0.13999999999999968</v>
      </c>
      <c r="I277" s="350">
        <v>0.44000000000000039</v>
      </c>
      <c r="J277" s="351">
        <v>-0.23</v>
      </c>
      <c r="K277" s="1557"/>
      <c r="L277" s="1436"/>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436"/>
      <c r="AK277" s="1287"/>
      <c r="AL277" s="1287"/>
      <c r="AM277" s="1287"/>
      <c r="AN277" s="1287"/>
      <c r="AO277" s="1287"/>
      <c r="AP277" s="1287"/>
      <c r="AQ277" s="1287"/>
      <c r="AR277" s="1287"/>
      <c r="AS277" s="1287"/>
      <c r="AT277" s="1287"/>
      <c r="AU277" s="1287"/>
      <c r="AV277" s="1287"/>
      <c r="AW277" s="1287"/>
      <c r="AX277" s="1287"/>
      <c r="AY277" s="1287"/>
      <c r="AZ277" s="1287"/>
    </row>
    <row r="278" spans="2:52" ht="12" hidden="1" x14ac:dyDescent="0.2">
      <c r="B278" s="1332" t="s">
        <v>1181</v>
      </c>
      <c r="C278" s="1473"/>
      <c r="D278" s="1488"/>
      <c r="E278" s="1489"/>
      <c r="F278" s="1489"/>
      <c r="G278" s="1489"/>
      <c r="H278" s="1489"/>
      <c r="I278" s="1489"/>
      <c r="J278" s="1544"/>
      <c r="K278" s="1287"/>
      <c r="L278" s="1436"/>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436"/>
      <c r="AK278" s="1287"/>
      <c r="AL278" s="1287"/>
      <c r="AM278" s="1287"/>
      <c r="AN278" s="1287"/>
      <c r="AO278" s="1287"/>
      <c r="AP278" s="1287"/>
      <c r="AQ278" s="1287"/>
      <c r="AR278" s="1287"/>
      <c r="AS278" s="1287"/>
      <c r="AT278" s="1287"/>
      <c r="AU278" s="1287"/>
      <c r="AV278" s="1287"/>
      <c r="AW278" s="1287"/>
      <c r="AX278" s="1287"/>
      <c r="AY278" s="1287"/>
      <c r="AZ278" s="1287"/>
    </row>
    <row r="279" spans="2:52" ht="12" hidden="1" x14ac:dyDescent="0.2">
      <c r="B279" s="1343" t="s">
        <v>493</v>
      </c>
      <c r="C279" s="91" t="s">
        <v>144</v>
      </c>
      <c r="D279" s="1450"/>
      <c r="E279" s="1451"/>
      <c r="F279" s="1451"/>
      <c r="G279" s="1451"/>
      <c r="H279" s="1451"/>
      <c r="I279" s="1451"/>
      <c r="J279" s="1545">
        <v>0.64</v>
      </c>
      <c r="K279" s="1287"/>
      <c r="L279" s="1436"/>
      <c r="M279" s="1287"/>
      <c r="N279" s="1287"/>
      <c r="O279" s="1287"/>
      <c r="P279" s="1287"/>
      <c r="Q279" s="1287"/>
      <c r="R279" s="1287"/>
      <c r="S279" s="1287"/>
      <c r="T279" s="1287"/>
      <c r="U279" s="1287"/>
      <c r="V279" s="1287"/>
      <c r="W279" s="1287"/>
      <c r="X279" s="1287"/>
      <c r="Y279" s="1287"/>
      <c r="Z279" s="1287"/>
      <c r="AA279" s="1287"/>
      <c r="AB279" s="1287"/>
      <c r="AC279" s="1287"/>
      <c r="AD279" s="1287"/>
      <c r="AE279" s="1287"/>
      <c r="AF279" s="1287"/>
      <c r="AG279" s="1287"/>
      <c r="AH279" s="1287"/>
      <c r="AI279" s="1287"/>
      <c r="AJ279" s="1436"/>
      <c r="AK279" s="1287"/>
      <c r="AL279" s="1287"/>
      <c r="AM279" s="1287"/>
      <c r="AN279" s="1287"/>
      <c r="AO279" s="1287"/>
      <c r="AP279" s="1287"/>
      <c r="AQ279" s="1287"/>
      <c r="AR279" s="1287"/>
      <c r="AS279" s="1287"/>
      <c r="AT279" s="1287"/>
      <c r="AU279" s="1287"/>
      <c r="AV279" s="1287"/>
      <c r="AW279" s="1287"/>
      <c r="AX279" s="1287"/>
      <c r="AY279" s="1287"/>
      <c r="AZ279" s="1287"/>
    </row>
    <row r="280" spans="2:52" ht="12" hidden="1" x14ac:dyDescent="0.2">
      <c r="B280" s="117" t="s">
        <v>160</v>
      </c>
      <c r="C280" s="1373" t="s">
        <v>144</v>
      </c>
      <c r="D280" s="1453"/>
      <c r="E280" s="1470"/>
      <c r="F280" s="1470"/>
      <c r="G280" s="1470"/>
      <c r="H280" s="1470"/>
      <c r="I280" s="1470"/>
      <c r="J280" s="1545">
        <v>-1.0286225402504474</v>
      </c>
      <c r="K280" s="1287"/>
      <c r="L280" s="1436"/>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436"/>
      <c r="AK280" s="1287"/>
      <c r="AL280" s="1287"/>
      <c r="AM280" s="1287"/>
      <c r="AN280" s="1287"/>
      <c r="AO280" s="1287"/>
      <c r="AP280" s="1287"/>
      <c r="AQ280" s="1287"/>
      <c r="AR280" s="1287"/>
      <c r="AS280" s="1287"/>
      <c r="AT280" s="1287"/>
      <c r="AU280" s="1287"/>
      <c r="AV280" s="1287"/>
      <c r="AW280" s="1287"/>
      <c r="AX280" s="1287"/>
      <c r="AY280" s="1287"/>
      <c r="AZ280" s="1287"/>
    </row>
    <row r="281" spans="2:52" ht="12" hidden="1" x14ac:dyDescent="0.2">
      <c r="B281" s="1345" t="s">
        <v>161</v>
      </c>
      <c r="C281" s="91"/>
      <c r="D281" s="1543"/>
      <c r="E281" s="1451"/>
      <c r="F281" s="1451"/>
      <c r="G281" s="1451"/>
      <c r="H281" s="1451"/>
      <c r="I281" s="1451"/>
      <c r="J281" s="1452"/>
      <c r="K281" s="1287"/>
      <c r="L281" s="1436"/>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436"/>
      <c r="AK281" s="1287"/>
      <c r="AL281" s="1287"/>
      <c r="AM281" s="1287"/>
      <c r="AN281" s="1287"/>
      <c r="AO281" s="1287"/>
      <c r="AP281" s="1287"/>
      <c r="AQ281" s="1287"/>
      <c r="AR281" s="1287"/>
      <c r="AS281" s="1287"/>
      <c r="AT281" s="1287"/>
      <c r="AU281" s="1287"/>
      <c r="AV281" s="1287"/>
      <c r="AW281" s="1287"/>
      <c r="AX281" s="1287"/>
      <c r="AY281" s="1287"/>
      <c r="AZ281" s="1287"/>
    </row>
    <row r="282" spans="2:52" ht="12" hidden="1" x14ac:dyDescent="0.2">
      <c r="B282" s="1343" t="s">
        <v>162</v>
      </c>
      <c r="C282" s="91" t="s">
        <v>144</v>
      </c>
      <c r="D282" s="1558"/>
      <c r="E282" s="1354"/>
      <c r="F282" s="1354"/>
      <c r="G282" s="1354"/>
      <c r="H282" s="1354"/>
      <c r="I282" s="1354"/>
      <c r="J282" s="1545"/>
      <c r="K282" s="1287"/>
      <c r="L282" s="1559"/>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436"/>
      <c r="AK282" s="1287"/>
      <c r="AL282" s="1287"/>
      <c r="AM282" s="1287"/>
      <c r="AN282" s="1287"/>
      <c r="AO282" s="1287"/>
      <c r="AP282" s="1287"/>
      <c r="AQ282" s="1287"/>
      <c r="AR282" s="1287"/>
      <c r="AS282" s="1287"/>
      <c r="AT282" s="1287"/>
      <c r="AU282" s="1287"/>
      <c r="AV282" s="1287"/>
      <c r="AW282" s="1287"/>
      <c r="AX282" s="1287"/>
      <c r="AY282" s="1287"/>
      <c r="AZ282" s="1287"/>
    </row>
    <row r="283" spans="2:52" ht="12" hidden="1" x14ac:dyDescent="0.2">
      <c r="B283" s="1345" t="s">
        <v>163</v>
      </c>
      <c r="C283" s="91"/>
      <c r="D283" s="1560"/>
      <c r="E283" s="1470"/>
      <c r="F283" s="1470"/>
      <c r="G283" s="1470"/>
      <c r="H283" s="1470"/>
      <c r="I283" s="1470"/>
      <c r="J283" s="1545"/>
      <c r="K283" s="1287"/>
      <c r="L283" s="1436"/>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436"/>
      <c r="AK283" s="1287"/>
      <c r="AL283" s="1287"/>
      <c r="AM283" s="1287"/>
      <c r="AN283" s="1287"/>
      <c r="AO283" s="1287"/>
      <c r="AP283" s="1287"/>
      <c r="AQ283" s="1287"/>
      <c r="AR283" s="1287"/>
      <c r="AS283" s="1287"/>
      <c r="AT283" s="1287"/>
      <c r="AU283" s="1287"/>
      <c r="AV283" s="1287"/>
      <c r="AW283" s="1287"/>
      <c r="AX283" s="1287"/>
      <c r="AY283" s="1287"/>
      <c r="AZ283" s="1287"/>
    </row>
    <row r="284" spans="2:52" ht="12" hidden="1" x14ac:dyDescent="0.2">
      <c r="B284" s="1343" t="s">
        <v>162</v>
      </c>
      <c r="C284" s="91" t="s">
        <v>144</v>
      </c>
      <c r="D284" s="1453"/>
      <c r="E284" s="1470"/>
      <c r="F284" s="1470"/>
      <c r="G284" s="1470"/>
      <c r="H284" s="1470"/>
      <c r="I284" s="1470"/>
      <c r="J284" s="1545"/>
      <c r="K284" s="1287"/>
      <c r="L284" s="1561"/>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436"/>
      <c r="AK284" s="1287"/>
      <c r="AL284" s="1287"/>
      <c r="AM284" s="1287"/>
      <c r="AN284" s="1287"/>
      <c r="AO284" s="1287"/>
      <c r="AP284" s="1287"/>
      <c r="AQ284" s="1287"/>
      <c r="AR284" s="1287"/>
      <c r="AS284" s="1287"/>
      <c r="AT284" s="1287"/>
      <c r="AU284" s="1287"/>
      <c r="AV284" s="1287"/>
      <c r="AW284" s="1287"/>
      <c r="AX284" s="1287"/>
      <c r="AY284" s="1287"/>
      <c r="AZ284" s="1287"/>
    </row>
    <row r="285" spans="2:52" ht="12" hidden="1" x14ac:dyDescent="0.2">
      <c r="B285" s="1389" t="s">
        <v>154</v>
      </c>
      <c r="C285" s="1396"/>
      <c r="D285" s="1488"/>
      <c r="E285" s="1489"/>
      <c r="F285" s="1489"/>
      <c r="G285" s="1489"/>
      <c r="H285" s="1489"/>
      <c r="I285" s="1489"/>
      <c r="J285" s="1544"/>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436"/>
      <c r="AK285" s="1287"/>
      <c r="AL285" s="1287"/>
      <c r="AM285" s="1287"/>
      <c r="AN285" s="1287"/>
      <c r="AO285" s="1287"/>
      <c r="AP285" s="1287"/>
      <c r="AQ285" s="1287"/>
      <c r="AR285" s="1287"/>
      <c r="AS285" s="1287"/>
      <c r="AT285" s="1287"/>
      <c r="AU285" s="1287"/>
      <c r="AV285" s="1287"/>
      <c r="AW285" s="1287"/>
      <c r="AX285" s="1287"/>
      <c r="AY285" s="1287"/>
      <c r="AZ285" s="1287"/>
    </row>
    <row r="286" spans="2:52" ht="24" hidden="1" x14ac:dyDescent="0.2">
      <c r="B286" s="117" t="s">
        <v>382</v>
      </c>
      <c r="C286" s="91" t="s">
        <v>153</v>
      </c>
      <c r="D286" s="1549"/>
      <c r="E286" s="1547"/>
      <c r="F286" s="1547"/>
      <c r="G286" s="1547"/>
      <c r="H286" s="1547"/>
      <c r="I286" s="1547"/>
      <c r="J286" s="1548"/>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436"/>
      <c r="AK286" s="1287"/>
      <c r="AL286" s="1287"/>
      <c r="AM286" s="1287"/>
      <c r="AN286" s="1287"/>
      <c r="AO286" s="1287"/>
      <c r="AP286" s="1287"/>
      <c r="AQ286" s="1287"/>
      <c r="AR286" s="1287"/>
      <c r="AS286" s="1287"/>
      <c r="AT286" s="1287"/>
      <c r="AU286" s="1287"/>
      <c r="AV286" s="1287"/>
      <c r="AW286" s="1287"/>
      <c r="AX286" s="1287"/>
      <c r="AY286" s="1287"/>
      <c r="AZ286" s="1287"/>
    </row>
    <row r="287" spans="2:52" ht="12" hidden="1" x14ac:dyDescent="0.2">
      <c r="B287" s="1343" t="s">
        <v>383</v>
      </c>
      <c r="C287" s="91" t="s">
        <v>137</v>
      </c>
      <c r="D287" s="1450"/>
      <c r="E287" s="1451"/>
      <c r="F287" s="1451"/>
      <c r="G287" s="1451"/>
      <c r="H287" s="1451"/>
      <c r="I287" s="1451"/>
      <c r="J287" s="1452"/>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436"/>
      <c r="AK287" s="1287"/>
      <c r="AL287" s="1287"/>
      <c r="AM287" s="1287"/>
      <c r="AN287" s="1287"/>
      <c r="AO287" s="1287"/>
      <c r="AP287" s="1287"/>
      <c r="AQ287" s="1287"/>
      <c r="AR287" s="1287"/>
      <c r="AS287" s="1287"/>
      <c r="AT287" s="1287"/>
      <c r="AU287" s="1287"/>
      <c r="AV287" s="1287"/>
      <c r="AW287" s="1287"/>
      <c r="AX287" s="1287"/>
      <c r="AY287" s="1287"/>
      <c r="AZ287" s="1287"/>
    </row>
    <row r="288" spans="2:52" ht="13" hidden="1" thickBot="1" x14ac:dyDescent="0.25">
      <c r="B288" s="1407" t="s">
        <v>384</v>
      </c>
      <c r="C288" s="1408" t="s">
        <v>157</v>
      </c>
      <c r="D288" s="1562"/>
      <c r="E288" s="1563"/>
      <c r="F288" s="1563"/>
      <c r="G288" s="1563"/>
      <c r="H288" s="1563"/>
      <c r="I288" s="1563"/>
      <c r="J288" s="1564"/>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436"/>
      <c r="AK288" s="1287"/>
      <c r="AL288" s="1287"/>
      <c r="AM288" s="1287"/>
      <c r="AN288" s="1287"/>
      <c r="AO288" s="1287"/>
      <c r="AP288" s="1287"/>
      <c r="AQ288" s="1287"/>
      <c r="AR288" s="1287"/>
      <c r="AS288" s="1287"/>
      <c r="AT288" s="1287"/>
      <c r="AU288" s="1287"/>
      <c r="AV288" s="1287"/>
      <c r="AW288" s="1287"/>
      <c r="AX288" s="1287"/>
      <c r="AY288" s="1287"/>
      <c r="AZ288" s="1287"/>
    </row>
    <row r="289" spans="2:51" hidden="1" x14ac:dyDescent="0.2">
      <c r="B289" s="1565"/>
      <c r="C289" s="1566"/>
      <c r="D289" s="1566"/>
      <c r="E289" s="1566"/>
      <c r="F289" s="1566"/>
      <c r="G289" s="1566"/>
      <c r="H289" s="1566"/>
      <c r="I289" s="1566"/>
      <c r="J289" s="1495"/>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436"/>
      <c r="AJ289" s="1287"/>
      <c r="AK289" s="1287"/>
      <c r="AL289" s="1287"/>
      <c r="AM289" s="1287"/>
      <c r="AN289" s="1287"/>
      <c r="AO289" s="1287"/>
      <c r="AP289" s="1287"/>
      <c r="AQ289" s="1287"/>
      <c r="AR289" s="1287"/>
      <c r="AS289" s="1287"/>
      <c r="AT289" s="1287"/>
      <c r="AU289" s="1287"/>
      <c r="AV289" s="1287"/>
      <c r="AW289" s="1287"/>
      <c r="AX289" s="1287"/>
      <c r="AY289" s="1287"/>
    </row>
    <row r="290" spans="2:51" hidden="1" x14ac:dyDescent="0.2">
      <c r="B290" s="1567" t="s">
        <v>488</v>
      </c>
      <c r="C290" s="1436"/>
      <c r="D290" s="1436"/>
      <c r="E290" s="1436"/>
      <c r="F290" s="1436"/>
      <c r="G290" s="1436"/>
      <c r="H290" s="1436"/>
      <c r="I290" s="1436"/>
      <c r="J290" s="1498"/>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436"/>
      <c r="AJ290" s="1287"/>
      <c r="AK290" s="1287"/>
      <c r="AL290" s="1287"/>
      <c r="AM290" s="1287"/>
      <c r="AN290" s="1287"/>
      <c r="AO290" s="1287"/>
      <c r="AP290" s="1287"/>
      <c r="AQ290" s="1287"/>
      <c r="AR290" s="1287"/>
      <c r="AS290" s="1287"/>
      <c r="AT290" s="1287"/>
      <c r="AU290" s="1287"/>
      <c r="AV290" s="1287"/>
      <c r="AW290" s="1287"/>
      <c r="AX290" s="1287"/>
      <c r="AY290" s="1287"/>
    </row>
    <row r="291" spans="2:51" ht="12" hidden="1" thickBot="1" x14ac:dyDescent="0.25">
      <c r="B291" s="1568" t="s">
        <v>446</v>
      </c>
      <c r="C291" s="1536"/>
      <c r="D291" s="1536"/>
      <c r="E291" s="1569" t="s">
        <v>192</v>
      </c>
      <c r="F291" s="1536"/>
      <c r="G291" s="1536"/>
      <c r="H291" s="1536"/>
      <c r="I291" s="1536"/>
      <c r="J291" s="1570"/>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436"/>
      <c r="AJ291" s="1287"/>
      <c r="AK291" s="1287"/>
      <c r="AL291" s="1287"/>
      <c r="AM291" s="1287"/>
      <c r="AN291" s="1287"/>
      <c r="AO291" s="1287"/>
      <c r="AP291" s="1287"/>
      <c r="AQ291" s="1287"/>
      <c r="AR291" s="1287"/>
      <c r="AS291" s="1287"/>
      <c r="AT291" s="1287"/>
      <c r="AU291" s="1287"/>
      <c r="AV291" s="1287"/>
      <c r="AW291" s="1287"/>
      <c r="AX291" s="1287"/>
      <c r="AY291" s="1287"/>
    </row>
    <row r="292" spans="2:51" hidden="1" x14ac:dyDescent="0.2">
      <c r="B292" s="1287"/>
      <c r="C292" s="1287"/>
      <c r="D292" s="1287"/>
      <c r="E292" s="1287"/>
      <c r="F292" s="1424"/>
      <c r="G292" s="1424"/>
      <c r="H292" s="1287"/>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436"/>
      <c r="AJ292" s="1287"/>
      <c r="AK292" s="1287"/>
      <c r="AL292" s="1287"/>
      <c r="AM292" s="1287"/>
      <c r="AN292" s="1287"/>
      <c r="AO292" s="1287"/>
      <c r="AP292" s="1287"/>
      <c r="AQ292" s="1287"/>
      <c r="AR292" s="1287"/>
      <c r="AS292" s="1287"/>
      <c r="AT292" s="1287"/>
      <c r="AU292" s="1287"/>
      <c r="AV292" s="1287"/>
      <c r="AW292" s="1287"/>
      <c r="AX292" s="1287"/>
      <c r="AY292" s="1287"/>
    </row>
    <row r="293" spans="2:51" hidden="1" x14ac:dyDescent="0.2">
      <c r="B293" s="1287"/>
      <c r="C293" s="1287"/>
      <c r="D293" s="1287"/>
      <c r="E293" s="1287"/>
      <c r="F293" s="1424"/>
      <c r="G293" s="1424"/>
      <c r="H293" s="1287"/>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436"/>
      <c r="AJ293" s="1287"/>
      <c r="AK293" s="1287"/>
      <c r="AL293" s="1287"/>
      <c r="AM293" s="1287"/>
      <c r="AN293" s="1287"/>
      <c r="AO293" s="1287"/>
      <c r="AP293" s="1287"/>
      <c r="AQ293" s="1287"/>
      <c r="AR293" s="1287"/>
      <c r="AS293" s="1287"/>
      <c r="AT293" s="1287"/>
      <c r="AU293" s="1287"/>
      <c r="AV293" s="1287"/>
      <c r="AW293" s="1287"/>
      <c r="AX293" s="1287"/>
      <c r="AY293" s="1287"/>
    </row>
    <row r="294" spans="2:51" ht="14.25" hidden="1" customHeight="1" x14ac:dyDescent="0.2">
      <c r="B294" s="1287"/>
      <c r="C294" s="1287"/>
      <c r="D294" s="1287"/>
      <c r="E294" s="1287"/>
      <c r="F294" s="1287"/>
      <c r="G294" s="1287"/>
      <c r="H294" s="1287"/>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436"/>
      <c r="AJ294" s="1287"/>
      <c r="AK294" s="1287"/>
      <c r="AL294" s="1287"/>
      <c r="AM294" s="1287"/>
      <c r="AN294" s="1287"/>
      <c r="AO294" s="1287"/>
      <c r="AP294" s="1287"/>
      <c r="AQ294" s="1287"/>
      <c r="AR294" s="1287"/>
      <c r="AS294" s="1287"/>
      <c r="AT294" s="1287"/>
      <c r="AU294" s="1287"/>
      <c r="AV294" s="1287"/>
      <c r="AW294" s="1287"/>
      <c r="AX294" s="1287"/>
      <c r="AY294" s="1287"/>
    </row>
    <row r="295" spans="2:51" ht="14.25" hidden="1" customHeight="1" x14ac:dyDescent="0.2">
      <c r="B295" s="1287"/>
      <c r="C295" s="1287"/>
      <c r="D295" s="1287"/>
      <c r="E295" s="1287"/>
      <c r="F295" s="1287"/>
      <c r="G295" s="1287"/>
      <c r="H295" s="1287"/>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436"/>
      <c r="AJ295" s="1287"/>
      <c r="AK295" s="1287"/>
      <c r="AL295" s="1287"/>
      <c r="AM295" s="1287"/>
      <c r="AN295" s="1287"/>
      <c r="AO295" s="1287"/>
      <c r="AP295" s="1287"/>
      <c r="AQ295" s="1287"/>
      <c r="AR295" s="1287"/>
      <c r="AS295" s="1287"/>
      <c r="AT295" s="1287"/>
      <c r="AU295" s="1287"/>
      <c r="AV295" s="1287"/>
      <c r="AW295" s="1287"/>
      <c r="AX295" s="1287"/>
      <c r="AY295" s="1287"/>
    </row>
    <row r="296" spans="2:51" ht="14.25" hidden="1" customHeight="1" x14ac:dyDescent="0.2">
      <c r="B296" s="1287"/>
      <c r="C296" s="1287"/>
      <c r="D296" s="1287"/>
      <c r="E296" s="1287"/>
      <c r="F296" s="1287"/>
      <c r="G296" s="1287"/>
      <c r="H296" s="1287"/>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436"/>
      <c r="AJ296" s="1287"/>
      <c r="AK296" s="1287"/>
      <c r="AL296" s="1287"/>
      <c r="AM296" s="1287"/>
      <c r="AN296" s="1287"/>
      <c r="AO296" s="1287"/>
      <c r="AP296" s="1287"/>
      <c r="AQ296" s="1287"/>
      <c r="AR296" s="1287"/>
      <c r="AS296" s="1287"/>
      <c r="AT296" s="1287"/>
      <c r="AU296" s="1287"/>
      <c r="AV296" s="1287"/>
      <c r="AW296" s="1287"/>
      <c r="AX296" s="1287"/>
      <c r="AY296" s="1287"/>
    </row>
    <row r="297" spans="2:51" ht="14.25" customHeight="1" x14ac:dyDescent="0.2">
      <c r="B297" s="1287"/>
      <c r="C297" s="1287"/>
      <c r="D297" s="1287"/>
      <c r="E297" s="1287"/>
      <c r="F297" s="1287"/>
      <c r="G297" s="1287"/>
      <c r="H297" s="1287"/>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436"/>
      <c r="AJ297" s="1287"/>
      <c r="AK297" s="1287"/>
      <c r="AL297" s="1287"/>
      <c r="AM297" s="1287"/>
      <c r="AN297" s="1287"/>
      <c r="AO297" s="1287"/>
      <c r="AP297" s="1287"/>
      <c r="AQ297" s="1287"/>
      <c r="AR297" s="1287"/>
      <c r="AS297" s="1287"/>
      <c r="AT297" s="1287"/>
      <c r="AU297" s="1287"/>
      <c r="AV297" s="1287"/>
      <c r="AW297" s="1287"/>
      <c r="AX297" s="1287"/>
      <c r="AY297" s="1287"/>
    </row>
    <row r="298" spans="2:51" ht="14.25" customHeight="1" x14ac:dyDescent="0.2">
      <c r="B298" s="1287"/>
      <c r="C298" s="1287"/>
      <c r="D298" s="1287"/>
      <c r="E298" s="1287"/>
      <c r="F298" s="1287"/>
      <c r="G298" s="1287"/>
      <c r="H298" s="1287"/>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436"/>
      <c r="AJ298" s="1287"/>
      <c r="AK298" s="1287"/>
      <c r="AL298" s="1287"/>
      <c r="AM298" s="1287"/>
      <c r="AN298" s="1287"/>
      <c r="AO298" s="1287"/>
      <c r="AP298" s="1287"/>
      <c r="AQ298" s="1287"/>
      <c r="AR298" s="1287"/>
      <c r="AS298" s="1287"/>
      <c r="AT298" s="1287"/>
      <c r="AU298" s="1287"/>
      <c r="AV298" s="1287"/>
      <c r="AW298" s="1287"/>
      <c r="AX298" s="1287"/>
      <c r="AY298" s="1287"/>
    </row>
    <row r="299" spans="2:51" ht="14.25" customHeight="1" x14ac:dyDescent="0.2">
      <c r="B299" s="1287"/>
      <c r="C299" s="1287"/>
      <c r="D299" s="1287"/>
      <c r="E299" s="1287"/>
      <c r="F299" s="1287"/>
      <c r="G299" s="1287"/>
      <c r="H299" s="1287"/>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436"/>
      <c r="AJ299" s="1287"/>
      <c r="AK299" s="1287"/>
      <c r="AL299" s="1287"/>
      <c r="AM299" s="1287"/>
      <c r="AN299" s="1287"/>
      <c r="AO299" s="1287"/>
      <c r="AP299" s="1287"/>
      <c r="AQ299" s="1287"/>
      <c r="AR299" s="1287"/>
      <c r="AS299" s="1287"/>
      <c r="AT299" s="1287"/>
      <c r="AU299" s="1287"/>
      <c r="AV299" s="1287"/>
      <c r="AW299" s="1287"/>
      <c r="AX299" s="1287"/>
      <c r="AY299" s="1287"/>
    </row>
    <row r="300" spans="2:51" ht="14.25" customHeight="1" x14ac:dyDescent="0.2">
      <c r="B300" s="1287"/>
      <c r="C300" s="1287"/>
      <c r="D300" s="1287"/>
      <c r="E300" s="1287"/>
      <c r="F300" s="1287"/>
      <c r="G300" s="1287"/>
      <c r="H300" s="1287"/>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436"/>
      <c r="AJ300" s="1287"/>
      <c r="AK300" s="1287"/>
      <c r="AL300" s="1287"/>
      <c r="AM300" s="1287"/>
      <c r="AN300" s="1287"/>
      <c r="AO300" s="1287"/>
      <c r="AP300" s="1287"/>
      <c r="AQ300" s="1287"/>
      <c r="AR300" s="1287"/>
      <c r="AS300" s="1287"/>
      <c r="AT300" s="1287"/>
      <c r="AU300" s="1287"/>
      <c r="AV300" s="1287"/>
      <c r="AW300" s="1287"/>
      <c r="AX300" s="1287"/>
      <c r="AY300" s="1287"/>
    </row>
    <row r="301" spans="2:51" ht="14.25" customHeight="1" x14ac:dyDescent="0.2">
      <c r="B301" s="1287"/>
      <c r="C301" s="1287"/>
      <c r="D301" s="1287"/>
      <c r="E301" s="1287"/>
      <c r="F301" s="1287"/>
      <c r="G301" s="1287"/>
      <c r="H301" s="1287"/>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436"/>
      <c r="AJ301" s="1287"/>
      <c r="AK301" s="1287"/>
      <c r="AL301" s="1287"/>
      <c r="AM301" s="1287"/>
      <c r="AN301" s="1287"/>
      <c r="AO301" s="1287"/>
      <c r="AP301" s="1287"/>
      <c r="AQ301" s="1287"/>
      <c r="AR301" s="1287"/>
      <c r="AS301" s="1287"/>
      <c r="AT301" s="1287"/>
      <c r="AU301" s="1287"/>
      <c r="AV301" s="1287"/>
      <c r="AW301" s="1287"/>
      <c r="AX301" s="1287"/>
      <c r="AY301" s="1287"/>
    </row>
    <row r="302" spans="2:51" ht="14.25" customHeight="1" x14ac:dyDescent="0.2">
      <c r="B302" s="1287"/>
      <c r="C302" s="1287"/>
      <c r="D302" s="1287"/>
      <c r="E302" s="1287"/>
      <c r="F302" s="1287"/>
      <c r="G302" s="1287"/>
      <c r="H302" s="1287"/>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436"/>
      <c r="AJ302" s="1287"/>
      <c r="AK302" s="1287"/>
      <c r="AL302" s="1287"/>
      <c r="AM302" s="1287"/>
      <c r="AN302" s="1287"/>
      <c r="AO302" s="1287"/>
      <c r="AP302" s="1287"/>
      <c r="AQ302" s="1287"/>
      <c r="AR302" s="1287"/>
      <c r="AS302" s="1287"/>
      <c r="AT302" s="1287"/>
      <c r="AU302" s="1287"/>
      <c r="AV302" s="1287"/>
      <c r="AW302" s="1287"/>
      <c r="AX302" s="1287"/>
      <c r="AY302" s="1287"/>
    </row>
    <row r="303" spans="2:51" ht="14.25" customHeight="1" x14ac:dyDescent="0.2">
      <c r="B303" s="1287"/>
      <c r="C303" s="1287"/>
      <c r="D303" s="1287"/>
      <c r="E303" s="1287"/>
      <c r="F303" s="1287"/>
      <c r="G303" s="1287"/>
      <c r="H303" s="1287"/>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436"/>
      <c r="AJ303" s="1287"/>
      <c r="AK303" s="1287"/>
      <c r="AL303" s="1287"/>
      <c r="AM303" s="1287"/>
      <c r="AN303" s="1287"/>
      <c r="AO303" s="1287"/>
      <c r="AP303" s="1287"/>
      <c r="AQ303" s="1287"/>
      <c r="AR303" s="1287"/>
      <c r="AS303" s="1287"/>
      <c r="AT303" s="1287"/>
      <c r="AU303" s="1287"/>
      <c r="AV303" s="1287"/>
      <c r="AW303" s="1287"/>
      <c r="AX303" s="1287"/>
      <c r="AY303" s="1287"/>
    </row>
    <row r="304" spans="2:51" ht="14.25" customHeight="1" x14ac:dyDescent="0.2">
      <c r="B304" s="1287"/>
      <c r="C304" s="1287"/>
      <c r="D304" s="1287"/>
      <c r="E304" s="1287"/>
      <c r="F304" s="1287"/>
      <c r="G304" s="1287"/>
      <c r="H304" s="1287"/>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436"/>
      <c r="AJ304" s="1287"/>
      <c r="AK304" s="1287"/>
      <c r="AL304" s="1287"/>
      <c r="AM304" s="1287"/>
      <c r="AN304" s="1287"/>
      <c r="AO304" s="1287"/>
      <c r="AP304" s="1287"/>
      <c r="AQ304" s="1287"/>
      <c r="AR304" s="1287"/>
      <c r="AS304" s="1287"/>
      <c r="AT304" s="1287"/>
      <c r="AU304" s="1287"/>
      <c r="AV304" s="1287"/>
      <c r="AW304" s="1287"/>
      <c r="AX304" s="1287"/>
      <c r="AY304" s="1287"/>
    </row>
    <row r="305" spans="2:52" ht="14.25" customHeight="1" x14ac:dyDescent="0.2">
      <c r="B305" s="1287"/>
      <c r="C305" s="1287"/>
      <c r="D305" s="1287"/>
      <c r="E305" s="1287"/>
      <c r="F305" s="1287"/>
      <c r="G305" s="1287"/>
      <c r="H305" s="1287"/>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436"/>
      <c r="AJ305" s="1287"/>
      <c r="AK305" s="1287"/>
      <c r="AL305" s="1287"/>
      <c r="AM305" s="1287"/>
      <c r="AN305" s="1287"/>
      <c r="AO305" s="1287"/>
      <c r="AP305" s="1287"/>
      <c r="AQ305" s="1287"/>
      <c r="AR305" s="1287"/>
      <c r="AS305" s="1287"/>
      <c r="AT305" s="1287"/>
      <c r="AU305" s="1287"/>
      <c r="AV305" s="1287"/>
      <c r="AW305" s="1287"/>
      <c r="AX305" s="1287"/>
      <c r="AY305" s="1287"/>
    </row>
    <row r="306" spans="2:52" ht="14.25" customHeight="1" x14ac:dyDescent="0.2">
      <c r="B306" s="1287"/>
      <c r="C306" s="1287"/>
      <c r="D306" s="1571"/>
      <c r="E306" s="1571"/>
      <c r="F306" s="1287"/>
      <c r="G306" s="1287"/>
      <c r="H306" s="1287"/>
      <c r="I306" s="1287"/>
      <c r="J306" s="1287"/>
      <c r="K306" s="1287"/>
      <c r="L306" s="1464"/>
      <c r="M306" s="1464"/>
      <c r="N306" s="1464"/>
      <c r="O306" s="1464"/>
      <c r="P306" s="1464"/>
      <c r="Q306" s="1464"/>
      <c r="R306" s="1464"/>
      <c r="S306" s="1464"/>
      <c r="T306" s="1287"/>
      <c r="U306" s="1287"/>
      <c r="V306" s="1287"/>
      <c r="W306" s="1287"/>
      <c r="X306" s="1287"/>
      <c r="Y306" s="1287"/>
      <c r="Z306" s="1287"/>
      <c r="AA306" s="1287"/>
      <c r="AB306" s="1287"/>
      <c r="AC306" s="1287"/>
      <c r="AD306" s="1287"/>
      <c r="AE306" s="1287"/>
      <c r="AF306" s="1287"/>
      <c r="AG306" s="1287"/>
      <c r="AH306" s="1287"/>
      <c r="AI306" s="1436"/>
      <c r="AJ306" s="1287"/>
      <c r="AK306" s="1287"/>
      <c r="AL306" s="1287"/>
      <c r="AM306" s="1287"/>
      <c r="AN306" s="1287"/>
      <c r="AO306" s="1287"/>
      <c r="AP306" s="1287"/>
      <c r="AQ306" s="1287"/>
      <c r="AR306" s="1287"/>
      <c r="AS306" s="1287"/>
      <c r="AT306" s="1287"/>
      <c r="AU306" s="1287"/>
      <c r="AV306" s="1287"/>
      <c r="AW306" s="1287"/>
      <c r="AX306" s="1287"/>
      <c r="AY306" s="1287"/>
    </row>
    <row r="307" spans="2:52" ht="14.25" customHeight="1" thickBot="1" x14ac:dyDescent="0.25">
      <c r="B307" s="1287"/>
      <c r="C307" s="1287"/>
      <c r="D307" s="1571"/>
      <c r="E307" s="1287"/>
      <c r="F307" s="1287"/>
      <c r="G307" s="1287"/>
      <c r="H307" s="1287"/>
      <c r="I307" s="1287"/>
      <c r="J307" s="1287"/>
      <c r="K307" s="1287"/>
      <c r="L307" s="1464"/>
      <c r="M307" s="1464"/>
      <c r="N307" s="1464"/>
      <c r="O307" s="1464"/>
      <c r="P307" s="1464"/>
      <c r="Q307" s="1464"/>
      <c r="R307" s="1464"/>
      <c r="S307" s="1464"/>
      <c r="T307" s="1287"/>
      <c r="U307" s="1287"/>
      <c r="V307" s="1287"/>
      <c r="W307" s="1287"/>
      <c r="X307" s="1287"/>
      <c r="Y307" s="1287"/>
      <c r="Z307" s="1287"/>
      <c r="AA307" s="1287"/>
      <c r="AB307" s="1287"/>
      <c r="AC307" s="1287"/>
      <c r="AD307" s="1287"/>
      <c r="AE307" s="1287"/>
      <c r="AF307" s="1287"/>
      <c r="AG307" s="1287"/>
      <c r="AH307" s="1287"/>
      <c r="AI307" s="1436"/>
      <c r="AJ307" s="1287"/>
      <c r="AK307" s="1287"/>
      <c r="AL307" s="1287"/>
      <c r="AM307" s="1287"/>
      <c r="AN307" s="1287"/>
      <c r="AO307" s="1287"/>
      <c r="AP307" s="1287"/>
      <c r="AQ307" s="1287"/>
      <c r="AR307" s="1287"/>
      <c r="AS307" s="1287"/>
      <c r="AT307" s="1287"/>
      <c r="AU307" s="1287"/>
      <c r="AV307" s="1287"/>
      <c r="AW307" s="1287"/>
      <c r="AX307" s="1287"/>
      <c r="AY307" s="1287"/>
    </row>
    <row r="308" spans="2:52" ht="19.5" customHeight="1" thickBot="1" x14ac:dyDescent="0.25">
      <c r="B308" s="1572" t="s">
        <v>375</v>
      </c>
      <c r="C308" s="1573"/>
      <c r="D308" s="3020" t="s">
        <v>207</v>
      </c>
      <c r="E308" s="3021"/>
      <c r="F308" s="3021"/>
      <c r="G308" s="3021"/>
      <c r="H308" s="3021"/>
      <c r="I308" s="3021"/>
      <c r="J308" s="3022"/>
      <c r="K308" s="1287"/>
      <c r="L308" s="1513"/>
      <c r="M308" s="1464"/>
      <c r="N308" s="1464"/>
      <c r="O308" s="1464"/>
      <c r="P308" s="1464"/>
      <c r="Q308" s="1464"/>
      <c r="R308" s="1464"/>
      <c r="S308" s="1464"/>
      <c r="T308" s="1287"/>
      <c r="U308" s="1287"/>
      <c r="V308" s="1287"/>
      <c r="W308" s="1287"/>
      <c r="X308" s="1287"/>
      <c r="Y308" s="1287"/>
      <c r="Z308" s="1287"/>
      <c r="AA308" s="1287"/>
      <c r="AB308" s="1287"/>
      <c r="AC308" s="1287"/>
      <c r="AD308" s="1287"/>
      <c r="AE308" s="1287"/>
      <c r="AF308" s="1287"/>
      <c r="AG308" s="1287"/>
      <c r="AH308" s="1287"/>
      <c r="AI308" s="1436"/>
      <c r="AJ308" s="1287"/>
      <c r="AK308" s="1287"/>
      <c r="AL308" s="1287"/>
      <c r="AM308" s="1287"/>
      <c r="AN308" s="1287"/>
      <c r="AO308" s="1287"/>
      <c r="AP308" s="1287"/>
      <c r="AQ308" s="1287"/>
      <c r="AR308" s="1287"/>
      <c r="AS308" s="1287"/>
      <c r="AT308" s="1287"/>
      <c r="AU308" s="1287"/>
      <c r="AV308" s="1287"/>
      <c r="AW308" s="1287"/>
      <c r="AX308" s="1287"/>
      <c r="AY308" s="1287"/>
    </row>
    <row r="309" spans="2:52" ht="13" thickBot="1" x14ac:dyDescent="0.25">
      <c r="B309" s="104" t="s">
        <v>130</v>
      </c>
      <c r="C309" s="1574" t="s">
        <v>131</v>
      </c>
      <c r="D309" s="1575" t="s">
        <v>5733</v>
      </c>
      <c r="E309" s="1576" t="s">
        <v>5449</v>
      </c>
      <c r="F309" s="1576" t="s">
        <v>5264</v>
      </c>
      <c r="G309" s="1576" t="s">
        <v>5263</v>
      </c>
      <c r="H309" s="1576" t="s">
        <v>4926</v>
      </c>
      <c r="I309" s="1576" t="s">
        <v>4631</v>
      </c>
      <c r="J309" s="1577" t="s">
        <v>4362</v>
      </c>
      <c r="K309" s="1287"/>
      <c r="L309" s="1513"/>
      <c r="M309" s="1464"/>
      <c r="N309" s="1578"/>
      <c r="O309" s="1578"/>
      <c r="P309" s="1464"/>
      <c r="Q309" s="1464"/>
      <c r="R309" s="1464"/>
      <c r="S309" s="1464"/>
      <c r="T309" s="1287"/>
      <c r="U309" s="1287"/>
      <c r="V309" s="1287"/>
      <c r="W309" s="1287"/>
      <c r="X309" s="1287"/>
      <c r="Y309" s="1287"/>
      <c r="Z309" s="1287"/>
      <c r="AA309" s="1287"/>
      <c r="AB309" s="1287"/>
      <c r="AC309" s="1287"/>
      <c r="AD309" s="1287"/>
      <c r="AE309" s="1287"/>
      <c r="AF309" s="1287"/>
      <c r="AG309" s="1287"/>
      <c r="AH309" s="1287"/>
      <c r="AI309" s="1287"/>
      <c r="AJ309" s="1436"/>
      <c r="AK309" s="1287"/>
      <c r="AL309" s="1287"/>
      <c r="AM309" s="1287"/>
      <c r="AN309" s="1287"/>
      <c r="AO309" s="1287"/>
      <c r="AP309" s="1287"/>
      <c r="AQ309" s="1287"/>
      <c r="AR309" s="1287"/>
      <c r="AS309" s="1287"/>
      <c r="AT309" s="1287"/>
      <c r="AU309" s="1287"/>
      <c r="AV309" s="1287"/>
      <c r="AW309" s="1287"/>
      <c r="AX309" s="1287"/>
      <c r="AY309" s="1287"/>
      <c r="AZ309" s="1287"/>
    </row>
    <row r="310" spans="2:52" ht="12" x14ac:dyDescent="0.2">
      <c r="B310" s="1345" t="s">
        <v>132</v>
      </c>
      <c r="C310" s="91"/>
      <c r="D310" s="1579"/>
      <c r="E310" s="1580"/>
      <c r="F310" s="1580"/>
      <c r="G310" s="1580"/>
      <c r="H310" s="1580"/>
      <c r="I310" s="1580"/>
      <c r="J310" s="1581"/>
      <c r="K310" s="1582"/>
      <c r="L310" s="1513"/>
      <c r="M310" s="1513"/>
      <c r="N310" s="1583"/>
      <c r="O310" s="1583"/>
      <c r="P310" s="1584"/>
      <c r="Q310" s="1513"/>
      <c r="R310" s="1513"/>
      <c r="S310" s="1513"/>
      <c r="T310" s="1513"/>
      <c r="U310" s="1513"/>
      <c r="V310" s="1513"/>
      <c r="W310" s="1513"/>
      <c r="X310" s="1513"/>
      <c r="Y310" s="1513"/>
      <c r="Z310" s="1513"/>
      <c r="AA310" s="1513"/>
      <c r="AB310" s="1513"/>
      <c r="AC310" s="1513"/>
      <c r="AD310" s="1513"/>
      <c r="AE310" s="1513"/>
      <c r="AF310" s="1513"/>
      <c r="AG310" s="1513"/>
      <c r="AH310" s="1287"/>
      <c r="AI310" s="1287"/>
      <c r="AJ310" s="1436"/>
      <c r="AK310" s="1287"/>
      <c r="AL310" s="1287"/>
      <c r="AM310" s="1287"/>
      <c r="AN310" s="1287"/>
      <c r="AO310" s="1287"/>
      <c r="AP310" s="1287"/>
      <c r="AQ310" s="1287"/>
      <c r="AR310" s="1287"/>
      <c r="AS310" s="1287"/>
      <c r="AT310" s="1287"/>
      <c r="AU310" s="1287"/>
      <c r="AV310" s="1287"/>
      <c r="AW310" s="1287"/>
      <c r="AX310" s="1287"/>
      <c r="AY310" s="1287"/>
      <c r="AZ310" s="1287"/>
    </row>
    <row r="311" spans="2:52" ht="13" x14ac:dyDescent="0.2">
      <c r="B311" s="1343" t="s">
        <v>133</v>
      </c>
      <c r="C311" s="91" t="s">
        <v>134</v>
      </c>
      <c r="D311" s="1469">
        <v>81043.12</v>
      </c>
      <c r="E311" s="1447">
        <v>91880.960000000006</v>
      </c>
      <c r="F311" s="1447">
        <v>98251.9</v>
      </c>
      <c r="G311" s="1447">
        <v>98350.279999999984</v>
      </c>
      <c r="H311" s="1447">
        <v>105415</v>
      </c>
      <c r="I311" s="1447">
        <v>111706.4</v>
      </c>
      <c r="J311" s="1351">
        <v>114095.6</v>
      </c>
      <c r="K311" s="1582"/>
      <c r="L311" s="1513"/>
      <c r="M311" s="1513"/>
      <c r="N311" s="1585"/>
      <c r="O311" s="1583"/>
      <c r="P311" s="1584"/>
      <c r="Q311" s="1513"/>
      <c r="R311" s="1513"/>
      <c r="S311" s="1513"/>
      <c r="T311" s="1513"/>
      <c r="U311" s="1513"/>
      <c r="V311" s="1513"/>
      <c r="W311" s="1513"/>
      <c r="X311" s="1513"/>
      <c r="Y311" s="1513"/>
      <c r="Z311" s="1513"/>
      <c r="AA311" s="1513"/>
      <c r="AB311" s="1513"/>
      <c r="AC311" s="1513"/>
      <c r="AD311" s="1513"/>
      <c r="AE311" s="1513"/>
      <c r="AF311" s="1513"/>
      <c r="AG311" s="1513"/>
      <c r="AH311" s="1287"/>
      <c r="AI311" s="1287"/>
      <c r="AJ311" s="1436"/>
      <c r="AK311" s="1287"/>
      <c r="AL311" s="1287"/>
      <c r="AM311" s="1287"/>
      <c r="AN311" s="1287"/>
      <c r="AO311" s="1287"/>
      <c r="AP311" s="1287"/>
      <c r="AQ311" s="1287"/>
      <c r="AR311" s="1287"/>
      <c r="AS311" s="1287"/>
      <c r="AT311" s="1287"/>
      <c r="AU311" s="1287"/>
      <c r="AV311" s="1287"/>
      <c r="AW311" s="1287"/>
      <c r="AX311" s="1287"/>
      <c r="AY311" s="1287"/>
      <c r="AZ311" s="1287"/>
    </row>
    <row r="312" spans="2:52" ht="12" x14ac:dyDescent="0.2">
      <c r="B312" s="1343" t="s">
        <v>135</v>
      </c>
      <c r="C312" s="91" t="s">
        <v>134</v>
      </c>
      <c r="D312" s="1469">
        <v>74486.48</v>
      </c>
      <c r="E312" s="1447">
        <v>85685.040000000008</v>
      </c>
      <c r="F312" s="1447">
        <v>92434.819999999992</v>
      </c>
      <c r="G312" s="1447">
        <v>88365.48</v>
      </c>
      <c r="H312" s="1447">
        <v>96036.7</v>
      </c>
      <c r="I312" s="1447">
        <v>102515.84</v>
      </c>
      <c r="J312" s="1351">
        <v>104952.84</v>
      </c>
      <c r="K312" s="1586"/>
      <c r="L312" s="1586"/>
      <c r="M312" s="1586"/>
      <c r="N312" s="1586"/>
      <c r="O312" s="1586"/>
      <c r="P312" s="1584"/>
      <c r="Q312" s="1513"/>
      <c r="R312" s="1513"/>
      <c r="S312" s="1513"/>
      <c r="T312" s="1513"/>
      <c r="U312" s="1513"/>
      <c r="V312" s="1513"/>
      <c r="W312" s="1513"/>
      <c r="X312" s="1513"/>
      <c r="Y312" s="1513"/>
      <c r="Z312" s="1513"/>
      <c r="AA312" s="1513"/>
      <c r="AB312" s="1513"/>
      <c r="AC312" s="1513"/>
      <c r="AD312" s="1513"/>
      <c r="AE312" s="1513"/>
      <c r="AF312" s="1513"/>
      <c r="AG312" s="1513"/>
      <c r="AH312" s="1287"/>
      <c r="AI312" s="1287"/>
      <c r="AJ312" s="1436"/>
      <c r="AK312" s="1287"/>
      <c r="AL312" s="1287"/>
      <c r="AM312" s="1287"/>
      <c r="AN312" s="1287"/>
      <c r="AO312" s="1287"/>
      <c r="AP312" s="1287"/>
      <c r="AQ312" s="1287"/>
      <c r="AR312" s="1287"/>
      <c r="AS312" s="1287"/>
      <c r="AT312" s="1287"/>
      <c r="AU312" s="1287"/>
      <c r="AV312" s="1287"/>
      <c r="AW312" s="1287"/>
      <c r="AX312" s="1287"/>
      <c r="AY312" s="1287"/>
      <c r="AZ312" s="1287"/>
    </row>
    <row r="313" spans="2:52" ht="13" hidden="1" x14ac:dyDescent="0.2">
      <c r="B313" s="1343" t="s">
        <v>208</v>
      </c>
      <c r="C313" s="91" t="s">
        <v>134</v>
      </c>
      <c r="D313" s="1587"/>
      <c r="E313" s="1588"/>
      <c r="F313" s="1589"/>
      <c r="G313" s="1589"/>
      <c r="H313" s="1447"/>
      <c r="I313" s="1447"/>
      <c r="J313" s="1351"/>
      <c r="K313" s="1590"/>
      <c r="L313" s="1591"/>
      <c r="M313" s="1513"/>
      <c r="N313" s="1585"/>
      <c r="O313" s="1583"/>
      <c r="P313" s="1584"/>
      <c r="Q313" s="1513"/>
      <c r="R313" s="1513"/>
      <c r="S313" s="1513"/>
      <c r="T313" s="1513"/>
      <c r="U313" s="1513"/>
      <c r="V313" s="1513"/>
      <c r="W313" s="1513"/>
      <c r="X313" s="1513"/>
      <c r="Y313" s="1513"/>
      <c r="Z313" s="1513"/>
      <c r="AA313" s="1513"/>
      <c r="AB313" s="1513"/>
      <c r="AC313" s="1513"/>
      <c r="AD313" s="1513"/>
      <c r="AE313" s="1513"/>
      <c r="AF313" s="1513"/>
      <c r="AG313" s="1513"/>
      <c r="AH313" s="1287"/>
      <c r="AI313" s="1287"/>
      <c r="AJ313" s="1436"/>
      <c r="AK313" s="1287"/>
      <c r="AL313" s="1287"/>
      <c r="AM313" s="1287"/>
      <c r="AN313" s="1287"/>
      <c r="AO313" s="1287"/>
      <c r="AP313" s="1287"/>
      <c r="AQ313" s="1287"/>
      <c r="AR313" s="1287"/>
      <c r="AS313" s="1287"/>
      <c r="AT313" s="1287"/>
      <c r="AU313" s="1287"/>
      <c r="AV313" s="1287"/>
      <c r="AW313" s="1287"/>
      <c r="AX313" s="1287"/>
      <c r="AY313" s="1287"/>
      <c r="AZ313" s="1287"/>
    </row>
    <row r="314" spans="2:52" ht="13" hidden="1" x14ac:dyDescent="0.2">
      <c r="B314" s="1343" t="s">
        <v>733</v>
      </c>
      <c r="C314" s="91" t="s">
        <v>134</v>
      </c>
      <c r="D314" s="1587"/>
      <c r="E314" s="1588"/>
      <c r="F314" s="1589"/>
      <c r="G314" s="1589"/>
      <c r="H314" s="1447"/>
      <c r="I314" s="1447"/>
      <c r="J314" s="1351"/>
      <c r="K314" s="1582"/>
      <c r="L314" s="1591"/>
      <c r="M314" s="1513"/>
      <c r="N314" s="1585"/>
      <c r="O314" s="1583"/>
      <c r="P314" s="1584"/>
      <c r="Q314" s="1513"/>
      <c r="R314" s="1513"/>
      <c r="S314" s="1513"/>
      <c r="T314" s="1513"/>
      <c r="U314" s="1513"/>
      <c r="V314" s="1513"/>
      <c r="W314" s="1513"/>
      <c r="X314" s="1513"/>
      <c r="Y314" s="1513"/>
      <c r="Z314" s="1513"/>
      <c r="AA314" s="1513"/>
      <c r="AB314" s="1513"/>
      <c r="AC314" s="1513"/>
      <c r="AD314" s="1513"/>
      <c r="AE314" s="1513"/>
      <c r="AF314" s="1513"/>
      <c r="AG314" s="1513"/>
      <c r="AH314" s="1287"/>
      <c r="AI314" s="1287"/>
      <c r="AJ314" s="1436"/>
      <c r="AK314" s="1287"/>
      <c r="AL314" s="1287"/>
      <c r="AM314" s="1287"/>
      <c r="AN314" s="1287"/>
      <c r="AO314" s="1287"/>
      <c r="AP314" s="1287"/>
      <c r="AQ314" s="1287"/>
      <c r="AR314" s="1287"/>
      <c r="AS314" s="1287"/>
      <c r="AT314" s="1287"/>
      <c r="AU314" s="1287"/>
      <c r="AV314" s="1287"/>
      <c r="AW314" s="1287"/>
      <c r="AX314" s="1287"/>
      <c r="AY314" s="1287"/>
      <c r="AZ314" s="1287"/>
    </row>
    <row r="315" spans="2:52" ht="13" hidden="1" x14ac:dyDescent="0.2">
      <c r="B315" s="1343" t="s">
        <v>209</v>
      </c>
      <c r="C315" s="91" t="s">
        <v>134</v>
      </c>
      <c r="D315" s="1587"/>
      <c r="E315" s="1588"/>
      <c r="F315" s="1592"/>
      <c r="G315" s="1592"/>
      <c r="H315" s="1487"/>
      <c r="I315" s="1487"/>
      <c r="J315" s="1351"/>
      <c r="K315" s="1582"/>
      <c r="L315" s="1591"/>
      <c r="M315" s="1513"/>
      <c r="N315" s="1585"/>
      <c r="O315" s="1583"/>
      <c r="P315" s="1584"/>
      <c r="Q315" s="1513"/>
      <c r="R315" s="1513"/>
      <c r="S315" s="1513"/>
      <c r="T315" s="1513"/>
      <c r="U315" s="1513"/>
      <c r="V315" s="1513"/>
      <c r="W315" s="1513"/>
      <c r="X315" s="1513"/>
      <c r="Y315" s="1513"/>
      <c r="Z315" s="1513"/>
      <c r="AA315" s="1513"/>
      <c r="AB315" s="1513"/>
      <c r="AC315" s="1513"/>
      <c r="AD315" s="1513"/>
      <c r="AE315" s="1513"/>
      <c r="AF315" s="1513"/>
      <c r="AG315" s="1513"/>
      <c r="AH315" s="1287"/>
      <c r="AI315" s="1287"/>
      <c r="AJ315" s="1436"/>
      <c r="AK315" s="1287"/>
      <c r="AL315" s="1287"/>
      <c r="AM315" s="1287"/>
      <c r="AN315" s="1287"/>
      <c r="AO315" s="1287"/>
      <c r="AP315" s="1287"/>
      <c r="AQ315" s="1287"/>
      <c r="AR315" s="1287"/>
      <c r="AS315" s="1287"/>
      <c r="AT315" s="1287"/>
      <c r="AU315" s="1287"/>
      <c r="AV315" s="1287"/>
      <c r="AW315" s="1287"/>
      <c r="AX315" s="1287"/>
      <c r="AY315" s="1287"/>
      <c r="AZ315" s="1287"/>
    </row>
    <row r="316" spans="2:52" ht="13" hidden="1" x14ac:dyDescent="0.2">
      <c r="B316" s="1343" t="s">
        <v>1185</v>
      </c>
      <c r="C316" s="91" t="s">
        <v>134</v>
      </c>
      <c r="D316" s="1587"/>
      <c r="E316" s="1588"/>
      <c r="F316" s="1593"/>
      <c r="G316" s="1593"/>
      <c r="H316" s="1594"/>
      <c r="I316" s="1594"/>
      <c r="J316" s="1351"/>
      <c r="K316" s="1582"/>
      <c r="L316" s="1591"/>
      <c r="M316" s="1513"/>
      <c r="N316" s="1595"/>
      <c r="O316" s="1583"/>
      <c r="P316" s="1584"/>
      <c r="Q316" s="1513"/>
      <c r="R316" s="1513"/>
      <c r="S316" s="1513"/>
      <c r="T316" s="1513"/>
      <c r="U316" s="1513"/>
      <c r="V316" s="1513"/>
      <c r="W316" s="1513"/>
      <c r="X316" s="1513"/>
      <c r="Y316" s="1513"/>
      <c r="Z316" s="1513"/>
      <c r="AA316" s="1513"/>
      <c r="AB316" s="1513"/>
      <c r="AC316" s="1513"/>
      <c r="AD316" s="1513"/>
      <c r="AE316" s="1513"/>
      <c r="AF316" s="1513"/>
      <c r="AG316" s="1513"/>
      <c r="AH316" s="1287"/>
      <c r="AI316" s="1287"/>
      <c r="AJ316" s="1436"/>
      <c r="AK316" s="1287"/>
      <c r="AL316" s="1287"/>
      <c r="AM316" s="1287"/>
      <c r="AN316" s="1287"/>
      <c r="AO316" s="1287"/>
      <c r="AP316" s="1287"/>
      <c r="AQ316" s="1287"/>
      <c r="AR316" s="1287"/>
      <c r="AS316" s="1287"/>
      <c r="AT316" s="1287"/>
      <c r="AU316" s="1287"/>
      <c r="AV316" s="1287"/>
      <c r="AW316" s="1287"/>
      <c r="AX316" s="1287"/>
      <c r="AY316" s="1287"/>
      <c r="AZ316" s="1287"/>
    </row>
    <row r="317" spans="2:52" ht="12" x14ac:dyDescent="0.2">
      <c r="B317" s="1343" t="s">
        <v>210</v>
      </c>
      <c r="C317" s="91" t="s">
        <v>134</v>
      </c>
      <c r="D317" s="1469"/>
      <c r="E317" s="1596"/>
      <c r="F317" s="1487">
        <v>3476.06</v>
      </c>
      <c r="G317" s="1487">
        <v>3851.2799999999997</v>
      </c>
      <c r="H317" s="1487">
        <v>3780.4</v>
      </c>
      <c r="I317" s="1487">
        <v>3960.16</v>
      </c>
      <c r="J317" s="1351">
        <v>3929.12</v>
      </c>
      <c r="K317" s="1582"/>
      <c r="L317" s="1591"/>
      <c r="M317" s="1513"/>
      <c r="N317" s="1583"/>
      <c r="O317" s="1583"/>
      <c r="P317" s="1584"/>
      <c r="Q317" s="1513"/>
      <c r="R317" s="1513"/>
      <c r="S317" s="1513"/>
      <c r="T317" s="1513"/>
      <c r="U317" s="1513"/>
      <c r="V317" s="1513"/>
      <c r="W317" s="1513"/>
      <c r="X317" s="1513"/>
      <c r="Y317" s="1513"/>
      <c r="Z317" s="1513"/>
      <c r="AA317" s="1513"/>
      <c r="AB317" s="1513"/>
      <c r="AC317" s="1513"/>
      <c r="AD317" s="1513"/>
      <c r="AE317" s="1513"/>
      <c r="AF317" s="1513"/>
      <c r="AG317" s="1513"/>
      <c r="AH317" s="1287"/>
      <c r="AI317" s="1287"/>
      <c r="AJ317" s="1436"/>
      <c r="AK317" s="1287"/>
      <c r="AL317" s="1287"/>
      <c r="AM317" s="1287"/>
      <c r="AN317" s="1287"/>
      <c r="AO317" s="1287"/>
      <c r="AP317" s="1287"/>
      <c r="AQ317" s="1287"/>
      <c r="AR317" s="1287"/>
      <c r="AS317" s="1287"/>
      <c r="AT317" s="1287"/>
      <c r="AU317" s="1287"/>
      <c r="AV317" s="1287"/>
      <c r="AW317" s="1287"/>
      <c r="AX317" s="1287"/>
      <c r="AY317" s="1287"/>
      <c r="AZ317" s="1287"/>
    </row>
    <row r="318" spans="2:52" ht="12" x14ac:dyDescent="0.2">
      <c r="B318" s="1343" t="s">
        <v>211</v>
      </c>
      <c r="C318" s="91" t="s">
        <v>137</v>
      </c>
      <c r="D318" s="1469">
        <v>114.361</v>
      </c>
      <c r="E318" s="1447">
        <v>131.56700000000001</v>
      </c>
      <c r="F318" s="1447">
        <v>140.80000000000001</v>
      </c>
      <c r="G318" s="1447">
        <v>142.41800000000001</v>
      </c>
      <c r="H318" s="1447">
        <v>158.02602741396416</v>
      </c>
      <c r="I318" s="1447">
        <v>170.88808092001523</v>
      </c>
      <c r="J318" s="1597">
        <v>176</v>
      </c>
      <c r="K318" s="1582"/>
      <c r="L318" s="1591"/>
      <c r="M318" s="1513"/>
      <c r="N318" s="1584"/>
      <c r="O318" s="1363"/>
      <c r="P318" s="1584"/>
      <c r="Q318" s="1513"/>
      <c r="R318" s="1513"/>
      <c r="S318" s="1513"/>
      <c r="T318" s="1513"/>
      <c r="U318" s="1513"/>
      <c r="V318" s="1513"/>
      <c r="W318" s="1513"/>
      <c r="X318" s="1513"/>
      <c r="Y318" s="1513"/>
      <c r="Z318" s="1513"/>
      <c r="AA318" s="1513"/>
      <c r="AB318" s="1513"/>
      <c r="AC318" s="1513"/>
      <c r="AD318" s="1513"/>
      <c r="AE318" s="1513"/>
      <c r="AF318" s="1513"/>
      <c r="AG318" s="1513"/>
      <c r="AH318" s="1287"/>
      <c r="AI318" s="1287"/>
      <c r="AJ318" s="1436"/>
      <c r="AK318" s="1287"/>
      <c r="AL318" s="1287"/>
      <c r="AM318" s="1287"/>
      <c r="AN318" s="1287"/>
      <c r="AO318" s="1287"/>
      <c r="AP318" s="1287"/>
      <c r="AQ318" s="1287"/>
      <c r="AR318" s="1287"/>
      <c r="AS318" s="1287"/>
      <c r="AT318" s="1287"/>
      <c r="AU318" s="1287"/>
      <c r="AV318" s="1287"/>
      <c r="AW318" s="1287"/>
      <c r="AX318" s="1287"/>
      <c r="AY318" s="1287"/>
      <c r="AZ318" s="1287"/>
    </row>
    <row r="319" spans="2:52" ht="12" x14ac:dyDescent="0.2">
      <c r="B319" s="1343" t="s">
        <v>212</v>
      </c>
      <c r="C319" s="91" t="s">
        <v>137</v>
      </c>
      <c r="D319" s="1469">
        <v>453.57299999999998</v>
      </c>
      <c r="E319" s="1447">
        <v>506.27199999999999</v>
      </c>
      <c r="F319" s="1447">
        <v>537.29999999999995</v>
      </c>
      <c r="G319" s="1447">
        <v>554.274</v>
      </c>
      <c r="H319" s="1447">
        <v>593.1260885639573</v>
      </c>
      <c r="I319" s="1447">
        <v>618.56137700771944</v>
      </c>
      <c r="J319" s="1597">
        <v>627</v>
      </c>
      <c r="K319" s="1582"/>
      <c r="L319" s="1591"/>
      <c r="M319" s="1598"/>
      <c r="N319" s="1584"/>
      <c r="O319" s="1584"/>
      <c r="P319" s="1584"/>
      <c r="Q319" s="1513"/>
      <c r="R319" s="1513"/>
      <c r="S319" s="1513"/>
      <c r="T319" s="1513"/>
      <c r="U319" s="1513"/>
      <c r="V319" s="1513"/>
      <c r="W319" s="1513"/>
      <c r="X319" s="1513"/>
      <c r="Y319" s="1513"/>
      <c r="Z319" s="1513"/>
      <c r="AA319" s="1513"/>
      <c r="AB319" s="1513"/>
      <c r="AC319" s="1513"/>
      <c r="AD319" s="1513"/>
      <c r="AE319" s="1513"/>
      <c r="AF319" s="1513"/>
      <c r="AG319" s="1513"/>
      <c r="AH319" s="1287"/>
      <c r="AI319" s="1287"/>
      <c r="AJ319" s="1436"/>
      <c r="AK319" s="1287"/>
      <c r="AL319" s="1287"/>
      <c r="AM319" s="1287"/>
      <c r="AN319" s="1287"/>
      <c r="AO319" s="1287"/>
      <c r="AP319" s="1287"/>
      <c r="AQ319" s="1287"/>
      <c r="AR319" s="1287"/>
      <c r="AS319" s="1287"/>
      <c r="AT319" s="1287"/>
      <c r="AU319" s="1287"/>
      <c r="AV319" s="1287"/>
      <c r="AW319" s="1287"/>
      <c r="AX319" s="1287"/>
      <c r="AY319" s="1287"/>
      <c r="AZ319" s="1287"/>
    </row>
    <row r="320" spans="2:52" ht="12" x14ac:dyDescent="0.2">
      <c r="B320" s="1343" t="s">
        <v>213</v>
      </c>
      <c r="C320" s="91" t="s">
        <v>137</v>
      </c>
      <c r="D320" s="1469">
        <v>87.414000000000001</v>
      </c>
      <c r="E320" s="1447">
        <v>101.562</v>
      </c>
      <c r="F320" s="1447">
        <v>109</v>
      </c>
      <c r="G320" s="1447">
        <v>108.658</v>
      </c>
      <c r="H320" s="1447">
        <v>121.65488088798448</v>
      </c>
      <c r="I320" s="1447">
        <v>134.10911742854941</v>
      </c>
      <c r="J320" s="1597">
        <v>141</v>
      </c>
      <c r="K320" s="1582"/>
      <c r="L320" s="1591"/>
      <c r="M320" s="1513"/>
      <c r="N320" s="1584"/>
      <c r="O320" s="1584"/>
      <c r="P320" s="1584"/>
      <c r="Q320" s="1513"/>
      <c r="R320" s="1513"/>
      <c r="S320" s="1513"/>
      <c r="T320" s="1513"/>
      <c r="U320" s="1513"/>
      <c r="V320" s="1513"/>
      <c r="W320" s="1513"/>
      <c r="X320" s="1513"/>
      <c r="Y320" s="1513"/>
      <c r="Z320" s="1513"/>
      <c r="AA320" s="1513"/>
      <c r="AB320" s="1513"/>
      <c r="AC320" s="1513"/>
      <c r="AD320" s="1513"/>
      <c r="AE320" s="1513"/>
      <c r="AF320" s="1513"/>
      <c r="AG320" s="1513"/>
      <c r="AH320" s="1287"/>
      <c r="AI320" s="1287"/>
      <c r="AJ320" s="1436"/>
      <c r="AK320" s="1287"/>
      <c r="AL320" s="1287"/>
      <c r="AM320" s="1287"/>
      <c r="AN320" s="1287"/>
      <c r="AO320" s="1287"/>
      <c r="AP320" s="1287"/>
      <c r="AQ320" s="1287"/>
      <c r="AR320" s="1287"/>
      <c r="AS320" s="1287"/>
      <c r="AT320" s="1287"/>
      <c r="AU320" s="1287"/>
      <c r="AV320" s="1287"/>
      <c r="AW320" s="1287"/>
      <c r="AX320" s="1287"/>
      <c r="AY320" s="1287"/>
      <c r="AZ320" s="1287"/>
    </row>
    <row r="321" spans="2:56" ht="12" hidden="1" x14ac:dyDescent="0.2">
      <c r="B321" s="1343" t="s">
        <v>143</v>
      </c>
      <c r="C321" s="91" t="s">
        <v>144</v>
      </c>
      <c r="D321" s="1587" t="s">
        <v>484</v>
      </c>
      <c r="E321" s="1588" t="s">
        <v>484</v>
      </c>
      <c r="F321" s="1599" t="s">
        <v>484</v>
      </c>
      <c r="G321" s="1599" t="s">
        <v>484</v>
      </c>
      <c r="H321" s="350" t="s">
        <v>484</v>
      </c>
      <c r="I321" s="350" t="s">
        <v>484</v>
      </c>
      <c r="J321" s="1545" t="s">
        <v>484</v>
      </c>
      <c r="K321" s="1582"/>
      <c r="L321" s="1591"/>
      <c r="M321" s="1598"/>
      <c r="N321" s="1584"/>
      <c r="O321" s="1584"/>
      <c r="P321" s="1584"/>
      <c r="Q321" s="1513"/>
      <c r="R321" s="1513"/>
      <c r="S321" s="1513"/>
      <c r="T321" s="1513"/>
      <c r="U321" s="1513"/>
      <c r="V321" s="1513"/>
      <c r="W321" s="1513"/>
      <c r="X321" s="1513"/>
      <c r="Y321" s="1513"/>
      <c r="Z321" s="1513"/>
      <c r="AA321" s="1513"/>
      <c r="AB321" s="1513"/>
      <c r="AC321" s="1513"/>
      <c r="AD321" s="1513"/>
      <c r="AE321" s="1513"/>
      <c r="AF321" s="1513"/>
      <c r="AG321" s="1513"/>
      <c r="AH321" s="1287"/>
      <c r="AI321" s="1287"/>
      <c r="AJ321" s="1436"/>
      <c r="AK321" s="1287"/>
      <c r="AL321" s="1287"/>
      <c r="AM321" s="1287"/>
      <c r="AN321" s="1287"/>
      <c r="AO321" s="1287"/>
      <c r="AP321" s="1287"/>
      <c r="AQ321" s="1287"/>
      <c r="AR321" s="1287"/>
      <c r="AS321" s="1287"/>
      <c r="AT321" s="1287"/>
      <c r="AU321" s="1287"/>
      <c r="AV321" s="1287"/>
      <c r="AW321" s="1287"/>
      <c r="AX321" s="1287"/>
      <c r="AY321" s="1287"/>
      <c r="AZ321" s="1287"/>
    </row>
    <row r="322" spans="2:56" ht="12" hidden="1" x14ac:dyDescent="0.2">
      <c r="B322" s="1343" t="s">
        <v>145</v>
      </c>
      <c r="C322" s="91" t="s">
        <v>144</v>
      </c>
      <c r="D322" s="1587" t="s">
        <v>484</v>
      </c>
      <c r="E322" s="1600" t="s">
        <v>484</v>
      </c>
      <c r="F322" s="1601" t="s">
        <v>484</v>
      </c>
      <c r="G322" s="1601" t="s">
        <v>484</v>
      </c>
      <c r="H322" s="1470" t="s">
        <v>484</v>
      </c>
      <c r="I322" s="1470" t="s">
        <v>484</v>
      </c>
      <c r="J322" s="1545" t="s">
        <v>484</v>
      </c>
      <c r="K322" s="1582"/>
      <c r="L322" s="1591"/>
      <c r="M322" s="1513"/>
      <c r="N322" s="1513"/>
      <c r="O322" s="1513"/>
      <c r="P322" s="1513"/>
      <c r="Q322" s="1513"/>
      <c r="R322" s="1513"/>
      <c r="S322" s="1513"/>
      <c r="T322" s="1513"/>
      <c r="U322" s="1513"/>
      <c r="V322" s="1513"/>
      <c r="W322" s="1513"/>
      <c r="X322" s="1513"/>
      <c r="Y322" s="1513"/>
      <c r="Z322" s="1513"/>
      <c r="AA322" s="1513"/>
      <c r="AB322" s="1513"/>
      <c r="AC322" s="1513"/>
      <c r="AD322" s="1513"/>
      <c r="AE322" s="1513"/>
      <c r="AF322" s="1513"/>
      <c r="AG322" s="1513"/>
      <c r="AH322" s="1287"/>
      <c r="AI322" s="1287"/>
      <c r="AJ322" s="1436"/>
      <c r="AK322" s="1287"/>
      <c r="AL322" s="1287"/>
      <c r="AM322" s="1287"/>
      <c r="AN322" s="1287"/>
      <c r="AO322" s="1287"/>
      <c r="AP322" s="1287"/>
      <c r="AQ322" s="1287"/>
      <c r="AR322" s="1287"/>
      <c r="AS322" s="1287"/>
      <c r="AT322" s="1287"/>
      <c r="AU322" s="1287"/>
      <c r="AV322" s="1287"/>
      <c r="AW322" s="1287"/>
      <c r="AX322" s="1287"/>
      <c r="AY322" s="1287"/>
      <c r="AZ322" s="1287"/>
    </row>
    <row r="323" spans="2:56" ht="12" hidden="1" x14ac:dyDescent="0.2">
      <c r="B323" s="1343" t="s">
        <v>146</v>
      </c>
      <c r="C323" s="91" t="s">
        <v>144</v>
      </c>
      <c r="D323" s="1587" t="s">
        <v>484</v>
      </c>
      <c r="E323" s="1602" t="s">
        <v>484</v>
      </c>
      <c r="F323" s="1603" t="s">
        <v>484</v>
      </c>
      <c r="G323" s="1603" t="s">
        <v>484</v>
      </c>
      <c r="H323" s="1603" t="s">
        <v>484</v>
      </c>
      <c r="I323" s="1603" t="s">
        <v>484</v>
      </c>
      <c r="J323" s="1545" t="s">
        <v>484</v>
      </c>
      <c r="K323" s="1604"/>
      <c r="L323" s="1591"/>
      <c r="M323" s="1513"/>
      <c r="N323" s="1513"/>
      <c r="O323" s="1513"/>
      <c r="P323" s="1513"/>
      <c r="Q323" s="1513"/>
      <c r="R323" s="1513"/>
      <c r="S323" s="1513"/>
      <c r="T323" s="1513"/>
      <c r="U323" s="1513"/>
      <c r="V323" s="1513"/>
      <c r="W323" s="1513"/>
      <c r="X323" s="1513"/>
      <c r="Y323" s="1513"/>
      <c r="Z323" s="1513"/>
      <c r="AA323" s="1513"/>
      <c r="AB323" s="1513"/>
      <c r="AC323" s="1513"/>
      <c r="AD323" s="1513"/>
      <c r="AE323" s="1513"/>
      <c r="AF323" s="1513"/>
      <c r="AG323" s="1513"/>
      <c r="AH323" s="1287"/>
      <c r="AI323" s="1287"/>
      <c r="AJ323" s="1436"/>
      <c r="AK323" s="1287"/>
      <c r="AL323" s="1287"/>
      <c r="AM323" s="1287"/>
      <c r="AN323" s="1287"/>
      <c r="AO323" s="1287"/>
      <c r="AP323" s="1287"/>
      <c r="AQ323" s="1287"/>
      <c r="AR323" s="1287"/>
      <c r="AS323" s="1287"/>
      <c r="AT323" s="1287"/>
      <c r="AU323" s="1287"/>
      <c r="AV323" s="1287"/>
      <c r="AW323" s="1287"/>
      <c r="AX323" s="1287"/>
      <c r="AY323" s="1287"/>
      <c r="AZ323" s="1287"/>
    </row>
    <row r="324" spans="2:56" ht="12" x14ac:dyDescent="0.2">
      <c r="B324" s="1332" t="s">
        <v>198</v>
      </c>
      <c r="C324" s="1396"/>
      <c r="D324" s="1488"/>
      <c r="E324" s="1489"/>
      <c r="F324" s="1489"/>
      <c r="G324" s="1489"/>
      <c r="H324" s="1489"/>
      <c r="I324" s="1489"/>
      <c r="J324" s="1544"/>
      <c r="K324" s="1582"/>
      <c r="L324" s="1591"/>
      <c r="M324" s="1513"/>
      <c r="N324" s="1513"/>
      <c r="O324" s="1513"/>
      <c r="P324" s="1513"/>
      <c r="Q324" s="1513"/>
      <c r="R324" s="1513"/>
      <c r="S324" s="1513"/>
      <c r="T324" s="1513"/>
      <c r="U324" s="1513"/>
      <c r="V324" s="1513"/>
      <c r="W324" s="1513"/>
      <c r="X324" s="1513"/>
      <c r="Y324" s="1513"/>
      <c r="Z324" s="1513"/>
      <c r="AA324" s="1513"/>
      <c r="AB324" s="1513"/>
      <c r="AC324" s="1513"/>
      <c r="AD324" s="1513"/>
      <c r="AE324" s="1513"/>
      <c r="AF324" s="1513"/>
      <c r="AG324" s="1513"/>
      <c r="AH324" s="1287"/>
      <c r="AI324" s="1287"/>
      <c r="AJ324" s="1436"/>
      <c r="AK324" s="1287"/>
      <c r="AL324" s="1287"/>
      <c r="AM324" s="1287"/>
      <c r="AN324" s="1287"/>
      <c r="AO324" s="1287"/>
      <c r="AP324" s="1287"/>
      <c r="AQ324" s="1287"/>
      <c r="AR324" s="1287"/>
      <c r="AS324" s="1287"/>
      <c r="AT324" s="1287"/>
      <c r="AU324" s="1287"/>
      <c r="AV324" s="1287"/>
      <c r="AW324" s="1287"/>
      <c r="AX324" s="1287"/>
      <c r="AY324" s="1287"/>
      <c r="AZ324" s="1287"/>
    </row>
    <row r="325" spans="2:56" ht="12" x14ac:dyDescent="0.2">
      <c r="B325" s="1345" t="s">
        <v>214</v>
      </c>
      <c r="C325" s="1472"/>
      <c r="D325" s="1543"/>
      <c r="E325" s="1451"/>
      <c r="F325" s="1451"/>
      <c r="G325" s="1451"/>
      <c r="H325" s="1451"/>
      <c r="I325" s="1451"/>
      <c r="J325" s="1452"/>
      <c r="K325" s="1582"/>
      <c r="L325" s="1591"/>
      <c r="M325" s="1513"/>
      <c r="N325" s="1513"/>
      <c r="O325" s="1513"/>
      <c r="P325" s="1513"/>
      <c r="Q325" s="1513"/>
      <c r="R325" s="1513"/>
      <c r="S325" s="1513"/>
      <c r="T325" s="1513"/>
      <c r="U325" s="1513"/>
      <c r="V325" s="1513"/>
      <c r="W325" s="1513"/>
      <c r="X325" s="1513"/>
      <c r="Y325" s="1513"/>
      <c r="Z325" s="1513"/>
      <c r="AA325" s="1513"/>
      <c r="AB325" s="1513"/>
      <c r="AC325" s="1513"/>
      <c r="AD325" s="1513"/>
      <c r="AE325" s="1513"/>
      <c r="AF325" s="1513"/>
      <c r="AG325" s="1513"/>
      <c r="AH325" s="1287"/>
      <c r="AI325" s="1287"/>
      <c r="AJ325" s="1436"/>
      <c r="AK325" s="1287"/>
      <c r="AL325" s="1287"/>
      <c r="AM325" s="1287"/>
      <c r="AN325" s="1287"/>
      <c r="AO325" s="1287"/>
      <c r="AP325" s="1287"/>
      <c r="AQ325" s="1287"/>
      <c r="AR325" s="1287"/>
      <c r="AS325" s="1287"/>
      <c r="AT325" s="1287"/>
      <c r="AU325" s="1287"/>
      <c r="AV325" s="1287"/>
      <c r="AW325" s="1287"/>
      <c r="AX325" s="1287"/>
      <c r="AY325" s="1287"/>
      <c r="AZ325" s="1287"/>
    </row>
    <row r="326" spans="2:56" ht="12.75" customHeight="1" x14ac:dyDescent="0.2">
      <c r="B326" s="1343" t="s">
        <v>4526</v>
      </c>
      <c r="C326" s="91" t="s">
        <v>153</v>
      </c>
      <c r="D326" s="1605"/>
      <c r="E326" s="1606"/>
      <c r="F326" s="1457"/>
      <c r="G326" s="350">
        <v>38</v>
      </c>
      <c r="H326" s="350">
        <v>35</v>
      </c>
      <c r="I326" s="350">
        <v>36</v>
      </c>
      <c r="J326" s="351">
        <v>32</v>
      </c>
      <c r="K326" s="1590"/>
      <c r="L326" s="1607"/>
      <c r="M326" s="1513"/>
      <c r="N326" s="1513"/>
      <c r="O326" s="1513"/>
      <c r="P326" s="1513"/>
      <c r="Q326" s="1513"/>
      <c r="R326" s="1513"/>
      <c r="S326" s="1513"/>
      <c r="T326" s="1513"/>
      <c r="U326" s="1513"/>
      <c r="V326" s="1513"/>
      <c r="W326" s="1608"/>
      <c r="X326" s="1608"/>
      <c r="Y326" s="1608"/>
      <c r="Z326" s="1608"/>
      <c r="AA326" s="1608"/>
      <c r="AB326" s="1608"/>
      <c r="AC326" s="1608"/>
      <c r="AD326" s="1608"/>
      <c r="AE326" s="1608"/>
      <c r="AF326" s="1608"/>
      <c r="AG326" s="1608"/>
      <c r="AH326" s="13"/>
      <c r="AI326" s="13"/>
      <c r="AJ326" s="14"/>
      <c r="AK326" s="13"/>
      <c r="AL326" s="13"/>
      <c r="AM326" s="13"/>
      <c r="AN326" s="1287"/>
      <c r="AO326" s="1287"/>
      <c r="AP326" s="1287"/>
      <c r="AQ326" s="1287"/>
      <c r="AR326" s="1287"/>
      <c r="AS326" s="1287"/>
      <c r="AT326" s="1287"/>
      <c r="AU326" s="1287"/>
      <c r="AV326" s="1287"/>
      <c r="AW326" s="1287"/>
      <c r="AX326" s="1287"/>
      <c r="AY326" s="1287"/>
      <c r="AZ326" s="1287"/>
    </row>
    <row r="327" spans="2:56" ht="12.75" customHeight="1" x14ac:dyDescent="0.2">
      <c r="B327" s="1343" t="s">
        <v>530</v>
      </c>
      <c r="C327" s="91" t="s">
        <v>153</v>
      </c>
      <c r="D327" s="1471"/>
      <c r="E327" s="350"/>
      <c r="F327" s="350">
        <v>211.93</v>
      </c>
      <c r="G327" s="350">
        <v>209.06299999999999</v>
      </c>
      <c r="H327" s="350">
        <v>204.68700000000001</v>
      </c>
      <c r="I327" s="350">
        <v>200.72</v>
      </c>
      <c r="J327" s="351">
        <v>199.3</v>
      </c>
      <c r="K327" s="1582"/>
      <c r="L327" s="1607"/>
      <c r="M327" s="1513"/>
      <c r="N327" s="1513"/>
      <c r="O327" s="1513"/>
      <c r="P327" s="1513"/>
      <c r="Q327" s="1513"/>
      <c r="R327" s="1513"/>
      <c r="S327" s="1513"/>
      <c r="T327" s="1513"/>
      <c r="U327" s="1513"/>
      <c r="V327" s="1513"/>
      <c r="W327" s="1608"/>
      <c r="X327" s="1608"/>
      <c r="Y327" s="1608"/>
      <c r="Z327" s="1608"/>
      <c r="AA327" s="1608"/>
      <c r="AB327" s="1608"/>
      <c r="AC327" s="1608"/>
      <c r="AD327" s="1608"/>
      <c r="AE327" s="1608"/>
      <c r="AF327" s="1608"/>
      <c r="AG327" s="1608"/>
      <c r="AH327" s="13"/>
      <c r="AI327" s="13"/>
      <c r="AJ327" s="14"/>
      <c r="AK327" s="13"/>
      <c r="AL327" s="13"/>
      <c r="AM327" s="13"/>
      <c r="AN327" s="1287"/>
      <c r="AO327" s="1287"/>
      <c r="AP327" s="1287"/>
      <c r="AQ327" s="1287"/>
      <c r="AR327" s="1287"/>
      <c r="AS327" s="1287"/>
      <c r="AT327" s="1287"/>
      <c r="AU327" s="1287"/>
      <c r="AV327" s="1287"/>
      <c r="AW327" s="1287"/>
      <c r="AX327" s="1287"/>
      <c r="AY327" s="1287"/>
      <c r="AZ327" s="1287"/>
    </row>
    <row r="328" spans="2:56" ht="12" x14ac:dyDescent="0.2">
      <c r="B328" s="1343" t="s">
        <v>627</v>
      </c>
      <c r="C328" s="91" t="s">
        <v>1083</v>
      </c>
      <c r="D328" s="1515">
        <v>567405</v>
      </c>
      <c r="E328" s="1516">
        <v>383841</v>
      </c>
      <c r="F328" s="1516">
        <v>237855</v>
      </c>
      <c r="G328" s="1321">
        <v>129424</v>
      </c>
      <c r="H328" s="1321">
        <v>105457</v>
      </c>
      <c r="I328" s="1321">
        <v>110431</v>
      </c>
      <c r="J328" s="1314">
        <v>91442</v>
      </c>
      <c r="K328" s="1372"/>
      <c r="L328" s="1512"/>
      <c r="M328" s="1513"/>
      <c r="N328" s="1513"/>
      <c r="O328" s="1513"/>
      <c r="P328" s="1513"/>
      <c r="Q328" s="1513"/>
      <c r="R328" s="1513"/>
      <c r="S328" s="1513"/>
      <c r="T328" s="1513"/>
      <c r="U328" s="1513"/>
      <c r="V328" s="1513"/>
      <c r="W328" s="1513"/>
      <c r="X328" s="1513"/>
      <c r="Y328" s="1513"/>
      <c r="Z328" s="1513"/>
      <c r="AA328" s="1513"/>
      <c r="AB328" s="1513"/>
      <c r="AC328" s="1513"/>
      <c r="AD328" s="1513"/>
      <c r="AE328" s="1513"/>
      <c r="AF328" s="1513"/>
      <c r="AG328" s="1513"/>
      <c r="AH328" s="1287"/>
      <c r="AI328" s="1436"/>
      <c r="AJ328" s="1287"/>
      <c r="AK328" s="1287"/>
      <c r="AL328" s="1287"/>
      <c r="AM328" s="1287"/>
      <c r="AN328" s="1287"/>
      <c r="AO328" s="1287"/>
      <c r="AP328" s="1287"/>
      <c r="AQ328" s="1287"/>
      <c r="AR328" s="1287"/>
      <c r="AS328" s="1287"/>
      <c r="AT328" s="1287"/>
      <c r="AU328" s="1287"/>
      <c r="AV328" s="1287"/>
      <c r="AW328" s="1287"/>
      <c r="AX328" s="1287"/>
      <c r="AY328" s="1287"/>
    </row>
    <row r="329" spans="2:56" ht="12" x14ac:dyDescent="0.2">
      <c r="B329" s="1332" t="s">
        <v>1180</v>
      </c>
      <c r="C329" s="1396"/>
      <c r="D329" s="1488"/>
      <c r="E329" s="1489"/>
      <c r="F329" s="1489"/>
      <c r="G329" s="1489"/>
      <c r="H329" s="1489"/>
      <c r="I329" s="1489"/>
      <c r="J329" s="1544"/>
      <c r="K329" s="1582"/>
      <c r="L329" s="1591"/>
      <c r="M329" s="1513"/>
      <c r="N329" s="1513"/>
      <c r="O329" s="1513"/>
      <c r="P329" s="1513"/>
      <c r="Q329" s="1513"/>
      <c r="R329" s="1513"/>
      <c r="S329" s="1513"/>
      <c r="T329" s="1513"/>
      <c r="U329" s="1513"/>
      <c r="V329" s="1513"/>
      <c r="W329" s="1513"/>
      <c r="X329" s="1513"/>
      <c r="Y329" s="1513"/>
      <c r="Z329" s="1513"/>
      <c r="AA329" s="1513"/>
      <c r="AB329" s="1513"/>
      <c r="AC329" s="1513"/>
      <c r="AD329" s="1513"/>
      <c r="AE329" s="1513"/>
      <c r="AF329" s="1513"/>
      <c r="AG329" s="1513"/>
      <c r="AH329" s="1287"/>
      <c r="AI329" s="1287"/>
      <c r="AJ329" s="1436"/>
      <c r="AK329" s="1287"/>
      <c r="AL329" s="1287"/>
      <c r="AM329" s="1287"/>
      <c r="AN329" s="1287"/>
      <c r="AO329" s="1287"/>
      <c r="AP329" s="1287"/>
      <c r="AQ329" s="1287"/>
      <c r="AR329" s="1287"/>
      <c r="AS329" s="1287"/>
      <c r="AT329" s="1287"/>
      <c r="AU329" s="1287"/>
      <c r="AV329" s="1287"/>
      <c r="AW329" s="1287"/>
      <c r="AX329" s="1287"/>
      <c r="AY329" s="1287"/>
      <c r="AZ329" s="1287"/>
    </row>
    <row r="330" spans="2:56" ht="12" x14ac:dyDescent="0.2">
      <c r="B330" s="1343" t="s">
        <v>1103</v>
      </c>
      <c r="C330" s="91" t="s">
        <v>153</v>
      </c>
      <c r="D330" s="348">
        <v>-15.6</v>
      </c>
      <c r="E330" s="349">
        <v>-5.5</v>
      </c>
      <c r="F330" s="349">
        <v>18.32</v>
      </c>
      <c r="G330" s="349">
        <v>42.9</v>
      </c>
      <c r="H330" s="1352">
        <v>93.59</v>
      </c>
      <c r="I330" s="1352">
        <v>-0.51</v>
      </c>
      <c r="J330" s="351">
        <v>1.04</v>
      </c>
      <c r="K330" s="1363"/>
      <c r="L330" s="1372"/>
      <c r="M330" s="1372"/>
      <c r="N330" s="1372"/>
      <c r="O330" s="1372"/>
      <c r="P330" s="1372"/>
      <c r="Q330" s="1372"/>
      <c r="R330" s="1372"/>
      <c r="S330" s="1372"/>
      <c r="T330" s="1372"/>
      <c r="U330" s="1372"/>
      <c r="V330" s="1372"/>
      <c r="W330" s="1372"/>
      <c r="X330" s="1372"/>
      <c r="Y330" s="1372"/>
      <c r="Z330" s="1372"/>
      <c r="AA330" s="1372"/>
      <c r="AB330" s="1372"/>
      <c r="AC330" s="1372"/>
      <c r="AD330" s="1372"/>
      <c r="AE330" s="1372"/>
      <c r="AF330" s="1372"/>
      <c r="AG330" s="1372"/>
      <c r="AH330" s="1285"/>
      <c r="AI330" s="1285"/>
      <c r="AJ330" s="1285"/>
      <c r="AK330" s="1285"/>
      <c r="AL330" s="1285"/>
      <c r="AM330" s="1285"/>
      <c r="AN330" s="1287"/>
      <c r="AO330" s="1287"/>
      <c r="AP330" s="1287"/>
      <c r="AQ330" s="1287"/>
      <c r="AR330" s="1287"/>
      <c r="AS330" s="1287"/>
      <c r="AT330" s="1287"/>
      <c r="AU330" s="1287"/>
      <c r="AV330" s="1287"/>
      <c r="AW330" s="1287"/>
      <c r="AX330" s="1287"/>
      <c r="AY330" s="1287"/>
    </row>
    <row r="331" spans="2:56" ht="12" x14ac:dyDescent="0.2">
      <c r="B331" s="1343" t="s">
        <v>158</v>
      </c>
      <c r="C331" s="91" t="s">
        <v>153</v>
      </c>
      <c r="D331" s="1471">
        <f>D327-E327</f>
        <v>0</v>
      </c>
      <c r="E331" s="350">
        <v>-211.93</v>
      </c>
      <c r="F331" s="350">
        <v>2.8670000000000186</v>
      </c>
      <c r="G331" s="350">
        <v>4.3759999999999764</v>
      </c>
      <c r="H331" s="350">
        <v>3.967000000000013</v>
      </c>
      <c r="I331" s="350">
        <v>1.4199999999999875</v>
      </c>
      <c r="J331" s="351">
        <v>1.3600000000000136</v>
      </c>
      <c r="K331" s="1609"/>
      <c r="L331" s="1609"/>
      <c r="M331" s="1609"/>
      <c r="N331" s="1609"/>
      <c r="O331" s="1609"/>
      <c r="P331" s="1609"/>
      <c r="Q331" s="1609"/>
      <c r="R331" s="1513"/>
      <c r="S331" s="1513"/>
      <c r="T331" s="1513"/>
      <c r="U331" s="1513"/>
      <c r="V331" s="1513"/>
      <c r="W331" s="1513"/>
      <c r="X331" s="1513"/>
      <c r="Y331" s="1513"/>
      <c r="Z331" s="1513"/>
      <c r="AA331" s="1513"/>
      <c r="AB331" s="1513"/>
      <c r="AC331" s="1513"/>
      <c r="AD331" s="1513"/>
      <c r="AE331" s="1513"/>
      <c r="AF331" s="1513"/>
      <c r="AG331" s="1513"/>
      <c r="AH331" s="1287"/>
      <c r="AI331" s="1287"/>
      <c r="AJ331" s="1436"/>
      <c r="AK331" s="1287"/>
      <c r="AL331" s="1287"/>
      <c r="AM331" s="1287"/>
      <c r="AN331" s="1287"/>
      <c r="AO331" s="1287"/>
      <c r="AP331" s="1287"/>
      <c r="AQ331" s="1287"/>
      <c r="AR331" s="1287"/>
      <c r="AS331" s="1287"/>
      <c r="AT331" s="1287"/>
      <c r="AU331" s="1287"/>
      <c r="AV331" s="1287"/>
      <c r="AW331" s="1287"/>
      <c r="AX331" s="1287"/>
      <c r="AY331" s="1287"/>
      <c r="AZ331" s="1287"/>
    </row>
    <row r="332" spans="2:56" ht="12" x14ac:dyDescent="0.2">
      <c r="B332" s="1332" t="s">
        <v>1181</v>
      </c>
      <c r="C332" s="1473"/>
      <c r="D332" s="1488"/>
      <c r="E332" s="1489"/>
      <c r="F332" s="1489"/>
      <c r="G332" s="1489"/>
      <c r="H332" s="1489"/>
      <c r="I332" s="1489"/>
      <c r="J332" s="1544"/>
      <c r="K332" s="1582"/>
      <c r="L332" s="1591"/>
      <c r="M332" s="1513"/>
      <c r="N332" s="1513"/>
      <c r="O332" s="1513"/>
      <c r="P332" s="1513"/>
      <c r="Q332" s="1513"/>
      <c r="R332" s="1513"/>
      <c r="S332" s="1513"/>
      <c r="T332" s="1513"/>
      <c r="U332" s="1513"/>
      <c r="V332" s="1513"/>
      <c r="W332" s="1513"/>
      <c r="X332" s="1513"/>
      <c r="Y332" s="1513"/>
      <c r="Z332" s="1513"/>
      <c r="AA332" s="1513"/>
      <c r="AB332" s="1513"/>
      <c r="AC332" s="1513"/>
      <c r="AD332" s="1513"/>
      <c r="AE332" s="1513"/>
      <c r="AF332" s="1513"/>
      <c r="AG332" s="1513"/>
      <c r="AH332" s="1287"/>
      <c r="AI332" s="1287"/>
      <c r="AJ332" s="1436"/>
      <c r="AK332" s="1287"/>
      <c r="AL332" s="1287"/>
      <c r="AM332" s="1287"/>
      <c r="AN332" s="1287"/>
      <c r="AO332" s="1287"/>
      <c r="AP332" s="1287"/>
      <c r="AQ332" s="1287"/>
      <c r="AR332" s="1287"/>
      <c r="AS332" s="1287"/>
      <c r="AT332" s="1287"/>
      <c r="AU332" s="1287"/>
      <c r="AV332" s="1287"/>
      <c r="AW332" s="1287"/>
      <c r="AX332" s="1287"/>
      <c r="AY332" s="1287"/>
      <c r="AZ332" s="1287"/>
    </row>
    <row r="333" spans="2:56" ht="12" x14ac:dyDescent="0.2">
      <c r="B333" s="1343" t="s">
        <v>537</v>
      </c>
      <c r="C333" s="91" t="s">
        <v>144</v>
      </c>
      <c r="D333" s="1610">
        <v>0.182</v>
      </c>
      <c r="E333" s="1611">
        <v>0.17449999999999999</v>
      </c>
      <c r="F333" s="1611">
        <v>0.17829999999999999</v>
      </c>
      <c r="G333" s="1611">
        <v>0.18160000000000001</v>
      </c>
      <c r="H333" s="1611">
        <v>0.18160000000000001</v>
      </c>
      <c r="I333" s="1611">
        <v>0.1946</v>
      </c>
      <c r="J333" s="1612">
        <v>0.19719999999999999</v>
      </c>
      <c r="K333" s="1582"/>
      <c r="L333" s="1591"/>
      <c r="M333" s="1513"/>
      <c r="N333" s="1513"/>
      <c r="O333" s="1513"/>
      <c r="P333" s="1513"/>
      <c r="Q333" s="1513"/>
      <c r="R333" s="1513"/>
      <c r="S333" s="1513"/>
      <c r="T333" s="1513"/>
      <c r="U333" s="1513"/>
      <c r="V333" s="1513"/>
      <c r="W333" s="1513"/>
      <c r="X333" s="1513"/>
      <c r="Y333" s="1513"/>
      <c r="Z333" s="1513"/>
      <c r="AA333" s="1513"/>
      <c r="AB333" s="1513"/>
      <c r="AC333" s="1513"/>
      <c r="AD333" s="1513"/>
      <c r="AE333" s="1513"/>
      <c r="AF333" s="1513"/>
      <c r="AG333" s="1513"/>
      <c r="AH333" s="1287"/>
      <c r="AI333" s="1287"/>
      <c r="AJ333" s="1436"/>
      <c r="AK333" s="1287"/>
      <c r="AL333" s="1287"/>
      <c r="AM333" s="1287"/>
      <c r="AN333" s="1287"/>
      <c r="AO333" s="1287"/>
      <c r="AP333" s="1287"/>
      <c r="AQ333" s="1287"/>
      <c r="AR333" s="1287"/>
      <c r="AS333" s="1287"/>
      <c r="AT333" s="1287"/>
      <c r="AU333" s="1287"/>
      <c r="AV333" s="1287"/>
      <c r="AW333" s="1287"/>
      <c r="AX333" s="1287"/>
      <c r="AY333" s="1287"/>
      <c r="AZ333" s="1287"/>
    </row>
    <row r="334" spans="2:56" ht="15" x14ac:dyDescent="0.2">
      <c r="B334" s="117" t="s">
        <v>160</v>
      </c>
      <c r="C334" s="1373" t="s">
        <v>144</v>
      </c>
      <c r="D334" s="1610">
        <f>D331/D330</f>
        <v>0</v>
      </c>
      <c r="E334" s="1611">
        <v>38.532727272727271</v>
      </c>
      <c r="F334" s="1611">
        <v>0.15649563318777393</v>
      </c>
      <c r="G334" s="1611">
        <v>0.10200466200466146</v>
      </c>
      <c r="H334" s="1611">
        <v>4.2387007158884632E-2</v>
      </c>
      <c r="I334" s="1611">
        <v>-2.7843137254901715</v>
      </c>
      <c r="J334" s="1612">
        <v>1.3076923076923208</v>
      </c>
      <c r="K334" s="1582"/>
      <c r="L334" s="1591"/>
      <c r="M334" s="1513"/>
      <c r="N334" s="1513"/>
      <c r="O334" s="1513"/>
      <c r="P334" s="1513"/>
      <c r="Q334" s="1513"/>
      <c r="R334" s="1613"/>
      <c r="S334" s="1613"/>
      <c r="T334" s="1613"/>
      <c r="U334" s="1613"/>
      <c r="V334" s="1613"/>
      <c r="W334" s="1613"/>
      <c r="X334" s="1613"/>
      <c r="Y334" s="1613"/>
      <c r="Z334" s="1613"/>
      <c r="AA334" s="1613"/>
      <c r="AB334" s="1613"/>
      <c r="AC334" s="1613"/>
      <c r="AD334" s="1613"/>
      <c r="AE334" s="1613"/>
      <c r="AF334" s="1613"/>
      <c r="AG334" s="1613"/>
      <c r="AH334" s="14"/>
      <c r="AI334" s="14"/>
      <c r="AJ334" s="14"/>
      <c r="AK334" s="14"/>
      <c r="AL334" s="1287"/>
      <c r="AM334" s="1287"/>
      <c r="AN334" s="1287"/>
      <c r="AO334" s="1287"/>
      <c r="AP334" s="1287"/>
      <c r="AQ334" s="1287"/>
      <c r="AR334" s="1287"/>
      <c r="AS334" s="1287"/>
      <c r="AT334" s="1287"/>
      <c r="AU334" s="1287"/>
      <c r="AV334" s="1287"/>
      <c r="AW334" s="1287"/>
      <c r="AX334" s="1287"/>
      <c r="AY334" s="1287"/>
      <c r="AZ334" s="1287"/>
    </row>
    <row r="335" spans="2:56" ht="15" x14ac:dyDescent="0.2">
      <c r="B335" s="1345" t="s">
        <v>161</v>
      </c>
      <c r="C335" s="91"/>
      <c r="D335" s="1543"/>
      <c r="E335" s="1451"/>
      <c r="F335" s="1451"/>
      <c r="G335" s="1451"/>
      <c r="H335" s="1451"/>
      <c r="I335" s="1451"/>
      <c r="J335" s="1452"/>
      <c r="K335" s="1582"/>
      <c r="L335" s="1614"/>
      <c r="M335" s="1615"/>
      <c r="N335" s="1616"/>
      <c r="O335" s="1513"/>
      <c r="P335" s="1513"/>
      <c r="Q335" s="1513"/>
      <c r="R335" s="1613"/>
      <c r="S335" s="1613"/>
      <c r="T335" s="1613"/>
      <c r="U335" s="1613"/>
      <c r="V335" s="1613"/>
      <c r="W335" s="1613"/>
      <c r="X335" s="1613"/>
      <c r="Y335" s="1613"/>
      <c r="Z335" s="1613"/>
      <c r="AA335" s="1613"/>
      <c r="AB335" s="1613"/>
      <c r="AC335" s="1613"/>
      <c r="AD335" s="1613"/>
      <c r="AE335" s="1613"/>
      <c r="AF335" s="1613"/>
      <c r="AG335" s="1613"/>
      <c r="AH335" s="14"/>
      <c r="AI335" s="14"/>
      <c r="AJ335" s="14"/>
      <c r="AK335" s="14"/>
      <c r="AL335" s="1287"/>
      <c r="AM335" s="1287"/>
      <c r="AN335" s="1287"/>
      <c r="AO335" s="1287"/>
      <c r="AP335" s="1287"/>
      <c r="AQ335" s="1287"/>
      <c r="AR335" s="1287"/>
      <c r="AS335" s="1287"/>
      <c r="AT335" s="1287"/>
      <c r="AU335" s="1287"/>
      <c r="AV335" s="1287"/>
      <c r="AW335" s="1287"/>
      <c r="AX335" s="1287"/>
      <c r="AY335" s="1287"/>
      <c r="AZ335" s="1287"/>
      <c r="BA335" s="1287"/>
      <c r="BB335" s="1287"/>
      <c r="BC335" s="1287"/>
      <c r="BD335" s="1287"/>
    </row>
    <row r="336" spans="2:56" ht="15" x14ac:dyDescent="0.2">
      <c r="B336" s="1343" t="s">
        <v>162</v>
      </c>
      <c r="C336" s="91" t="s">
        <v>144</v>
      </c>
      <c r="D336" s="1617">
        <v>92.7</v>
      </c>
      <c r="E336" s="1606">
        <v>92.6</v>
      </c>
      <c r="F336" s="1618">
        <v>92.6</v>
      </c>
      <c r="G336" s="1618">
        <v>92.5</v>
      </c>
      <c r="H336" s="1618">
        <v>92.4</v>
      </c>
      <c r="I336" s="1618">
        <v>92.26</v>
      </c>
      <c r="J336" s="1619">
        <v>92.6</v>
      </c>
      <c r="K336" s="1582"/>
      <c r="L336" s="1614"/>
      <c r="M336" s="1615"/>
      <c r="N336" s="1513"/>
      <c r="O336" s="1513"/>
      <c r="P336" s="1513"/>
      <c r="Q336" s="1513"/>
      <c r="R336" s="1613"/>
      <c r="S336" s="1613"/>
      <c r="T336" s="1613"/>
      <c r="U336" s="1613"/>
      <c r="V336" s="1613"/>
      <c r="W336" s="1613"/>
      <c r="X336" s="1613"/>
      <c r="Y336" s="1613"/>
      <c r="Z336" s="1613"/>
      <c r="AA336" s="1613"/>
      <c r="AB336" s="1613"/>
      <c r="AC336" s="1613"/>
      <c r="AD336" s="1613"/>
      <c r="AE336" s="1613"/>
      <c r="AF336" s="1613"/>
      <c r="AG336" s="1613"/>
      <c r="AH336" s="14"/>
      <c r="AI336" s="14"/>
      <c r="AJ336" s="14"/>
      <c r="AK336" s="14"/>
      <c r="AL336" s="1287"/>
      <c r="AM336" s="1287"/>
      <c r="AN336" s="1287"/>
      <c r="AO336" s="1287"/>
      <c r="AP336" s="1287"/>
      <c r="AQ336" s="1287"/>
      <c r="AR336" s="1287"/>
      <c r="AS336" s="1287"/>
      <c r="AT336" s="1287"/>
      <c r="AU336" s="1287"/>
      <c r="AV336" s="1287"/>
      <c r="AW336" s="1287"/>
      <c r="AX336" s="1287"/>
      <c r="AY336" s="1287"/>
      <c r="AZ336" s="1287"/>
      <c r="BA336" s="1287"/>
      <c r="BB336" s="1287"/>
      <c r="BC336" s="1287"/>
      <c r="BD336" s="1287"/>
    </row>
    <row r="337" spans="2:56" ht="11.25" customHeight="1" x14ac:dyDescent="0.2">
      <c r="B337" s="1345" t="s">
        <v>163</v>
      </c>
      <c r="C337" s="91"/>
      <c r="D337" s="1620"/>
      <c r="E337" s="1621"/>
      <c r="F337" s="1618"/>
      <c r="G337" s="1618"/>
      <c r="H337" s="1618"/>
      <c r="I337" s="1618"/>
      <c r="J337" s="1619"/>
      <c r="K337" s="1582"/>
      <c r="L337" s="1614"/>
      <c r="M337" s="1615"/>
      <c r="N337" s="1616"/>
      <c r="O337" s="1513"/>
      <c r="P337" s="1513"/>
      <c r="Q337" s="1513"/>
      <c r="R337" s="1613"/>
      <c r="S337" s="1613"/>
      <c r="T337" s="1613"/>
      <c r="U337" s="1613"/>
      <c r="V337" s="1613"/>
      <c r="W337" s="1613"/>
      <c r="X337" s="1613"/>
      <c r="Y337" s="1613"/>
      <c r="Z337" s="1613"/>
      <c r="AA337" s="1613"/>
      <c r="AB337" s="1613"/>
      <c r="AC337" s="1613"/>
      <c r="AD337" s="1613"/>
      <c r="AE337" s="1613"/>
      <c r="AF337" s="1613"/>
      <c r="AG337" s="1613"/>
      <c r="AH337" s="14"/>
      <c r="AI337" s="14"/>
      <c r="AJ337" s="14"/>
      <c r="AK337" s="14"/>
      <c r="AL337" s="1287"/>
      <c r="AM337" s="1287"/>
      <c r="AN337" s="1287"/>
      <c r="AO337" s="1287"/>
      <c r="AP337" s="1287"/>
      <c r="AQ337" s="1287"/>
      <c r="AR337" s="1287"/>
      <c r="AS337" s="1287"/>
      <c r="AT337" s="1287"/>
      <c r="AU337" s="1287"/>
      <c r="AV337" s="1287"/>
      <c r="AW337" s="1287"/>
      <c r="AX337" s="1287"/>
      <c r="AY337" s="1287"/>
      <c r="AZ337" s="1287"/>
      <c r="BA337" s="1287"/>
      <c r="BB337" s="1287"/>
      <c r="BC337" s="1287"/>
      <c r="BD337" s="1287"/>
    </row>
    <row r="338" spans="2:56" ht="15" x14ac:dyDescent="0.2">
      <c r="B338" s="1343" t="s">
        <v>162</v>
      </c>
      <c r="C338" s="91" t="s">
        <v>144</v>
      </c>
      <c r="D338" s="1617">
        <f>100-D336</f>
        <v>7.2999999999999972</v>
      </c>
      <c r="E338" s="1606">
        <v>7.4</v>
      </c>
      <c r="F338" s="1618">
        <v>7.4000000000000057</v>
      </c>
      <c r="G338" s="1618">
        <v>7.5</v>
      </c>
      <c r="H338" s="1618">
        <v>7.5999999999999943</v>
      </c>
      <c r="I338" s="1618">
        <v>7.7399999999999949</v>
      </c>
      <c r="J338" s="1619">
        <v>7.4000000000000057</v>
      </c>
      <c r="K338" s="1582"/>
      <c r="L338" s="1513"/>
      <c r="M338" s="1513"/>
      <c r="N338" s="1622"/>
      <c r="O338" s="1513"/>
      <c r="P338" s="1513"/>
      <c r="Q338" s="1513"/>
      <c r="R338" s="1613"/>
      <c r="S338" s="1613"/>
      <c r="T338" s="1613"/>
      <c r="U338" s="1613"/>
      <c r="V338" s="1613"/>
      <c r="W338" s="1613"/>
      <c r="X338" s="1613"/>
      <c r="Y338" s="1613"/>
      <c r="Z338" s="1613"/>
      <c r="AA338" s="1613"/>
      <c r="AB338" s="1613"/>
      <c r="AC338" s="1613"/>
      <c r="AD338" s="1613"/>
      <c r="AE338" s="1613"/>
      <c r="AF338" s="1613"/>
      <c r="AG338" s="1613"/>
      <c r="AH338" s="14"/>
      <c r="AI338" s="14"/>
      <c r="AJ338" s="14"/>
      <c r="AK338" s="14"/>
      <c r="AL338" s="1287"/>
      <c r="AM338" s="1287"/>
      <c r="AN338" s="1287"/>
      <c r="AO338" s="1287"/>
      <c r="AP338" s="1287"/>
      <c r="AQ338" s="1287"/>
      <c r="AR338" s="1287"/>
      <c r="AS338" s="1287"/>
      <c r="AT338" s="1287"/>
      <c r="AU338" s="1287"/>
      <c r="AV338" s="1287"/>
      <c r="AW338" s="1287"/>
      <c r="AX338" s="1287"/>
      <c r="AY338" s="1287"/>
      <c r="AZ338" s="1287"/>
      <c r="BA338" s="1287"/>
      <c r="BB338" s="1287"/>
      <c r="BC338" s="1287"/>
      <c r="BD338" s="1287"/>
    </row>
    <row r="339" spans="2:56" ht="14.25" customHeight="1" x14ac:dyDescent="0.2">
      <c r="B339" s="1345" t="s">
        <v>164</v>
      </c>
      <c r="C339" s="91"/>
      <c r="D339" s="1543"/>
      <c r="E339" s="1451"/>
      <c r="F339" s="1451"/>
      <c r="G339" s="1451"/>
      <c r="H339" s="1451"/>
      <c r="I339" s="1451"/>
      <c r="J339" s="1452"/>
      <c r="K339" s="1582"/>
      <c r="L339" s="1582"/>
      <c r="M339" s="1513"/>
      <c r="N339" s="1513"/>
      <c r="O339" s="1513"/>
      <c r="P339" s="1513"/>
      <c r="Q339" s="1513"/>
      <c r="R339" s="1613"/>
      <c r="S339" s="1613"/>
      <c r="T339" s="1613"/>
      <c r="U339" s="1613"/>
      <c r="V339" s="1613"/>
      <c r="W339" s="1613"/>
      <c r="X339" s="1613"/>
      <c r="Y339" s="1613"/>
      <c r="Z339" s="1613"/>
      <c r="AA339" s="1613"/>
      <c r="AB339" s="1613"/>
      <c r="AC339" s="1613"/>
      <c r="AD339" s="1613"/>
      <c r="AE339" s="1613"/>
      <c r="AF339" s="1613"/>
      <c r="AG339" s="1613"/>
      <c r="AH339" s="14"/>
      <c r="AI339" s="14"/>
      <c r="AJ339" s="14"/>
      <c r="AK339" s="14"/>
      <c r="AL339" s="1287"/>
      <c r="AM339" s="1287"/>
      <c r="AN339" s="1287"/>
      <c r="AO339" s="1287"/>
      <c r="AP339" s="1287"/>
      <c r="AQ339" s="1287"/>
      <c r="AR339" s="1287"/>
      <c r="AS339" s="1287"/>
      <c r="AT339" s="1287"/>
      <c r="AU339" s="1287"/>
      <c r="AV339" s="1287"/>
      <c r="AW339" s="1287"/>
      <c r="AX339" s="1287"/>
      <c r="AY339" s="1287"/>
      <c r="AZ339" s="1287"/>
      <c r="BA339" s="1287"/>
      <c r="BB339" s="1287"/>
      <c r="BC339" s="1287"/>
      <c r="BD339" s="1287"/>
    </row>
    <row r="340" spans="2:56" ht="15" x14ac:dyDescent="0.2">
      <c r="B340" s="1343" t="s">
        <v>1183</v>
      </c>
      <c r="C340" s="91" t="s">
        <v>166</v>
      </c>
      <c r="D340" s="1623">
        <v>0</v>
      </c>
      <c r="E340" s="1623">
        <v>0</v>
      </c>
      <c r="F340" s="1623">
        <v>0</v>
      </c>
      <c r="G340" s="1623">
        <v>335.6388584621223</v>
      </c>
      <c r="H340" s="1623">
        <v>308.11271192927086</v>
      </c>
      <c r="I340" s="1623">
        <v>304.82762056596255</v>
      </c>
      <c r="J340" s="1624">
        <v>313.36678374310083</v>
      </c>
      <c r="K340" s="1582"/>
      <c r="L340" s="1513"/>
      <c r="M340" s="1513"/>
      <c r="N340" s="1513"/>
      <c r="O340" s="1513"/>
      <c r="P340" s="1513"/>
      <c r="Q340" s="1513"/>
      <c r="R340" s="1613"/>
      <c r="S340" s="1613"/>
      <c r="T340" s="1613"/>
      <c r="U340" s="1613"/>
      <c r="V340" s="1613"/>
      <c r="W340" s="1613"/>
      <c r="X340" s="1613"/>
      <c r="Y340" s="1613"/>
      <c r="Z340" s="1613"/>
      <c r="AA340" s="1613"/>
      <c r="AB340" s="1613"/>
      <c r="AC340" s="1613"/>
      <c r="AD340" s="1613"/>
      <c r="AE340" s="1613"/>
      <c r="AF340" s="1613"/>
      <c r="AG340" s="1613"/>
      <c r="AH340" s="14"/>
      <c r="AI340" s="14"/>
      <c r="AJ340" s="14"/>
      <c r="AK340" s="14"/>
      <c r="AL340" s="1287"/>
      <c r="AM340" s="1287"/>
      <c r="AN340" s="1287"/>
      <c r="AO340" s="1287"/>
      <c r="AP340" s="1287"/>
      <c r="AQ340" s="1287"/>
      <c r="AR340" s="1287"/>
      <c r="AS340" s="1287"/>
      <c r="AT340" s="1287"/>
      <c r="AU340" s="1287"/>
      <c r="AV340" s="1287"/>
      <c r="AW340" s="1287"/>
      <c r="AX340" s="1287"/>
      <c r="AY340" s="1287"/>
      <c r="AZ340" s="1287"/>
      <c r="BA340" s="1287"/>
      <c r="BB340" s="1287"/>
      <c r="BC340" s="1287"/>
      <c r="BD340" s="1287"/>
    </row>
    <row r="341" spans="2:56" ht="15" x14ac:dyDescent="0.2">
      <c r="B341" s="1332" t="s">
        <v>167</v>
      </c>
      <c r="C341" s="1396"/>
      <c r="D341" s="1625"/>
      <c r="E341" s="1489"/>
      <c r="F341" s="1489"/>
      <c r="G341" s="1489"/>
      <c r="H341" s="1489"/>
      <c r="I341" s="1489"/>
      <c r="J341" s="1544"/>
      <c r="K341" s="1582"/>
      <c r="L341" s="1513"/>
      <c r="M341" s="1513"/>
      <c r="N341" s="1626"/>
      <c r="O341" s="1513"/>
      <c r="P341" s="1513"/>
      <c r="Q341" s="1513"/>
      <c r="R341" s="1613"/>
      <c r="S341" s="1613"/>
      <c r="T341" s="1613"/>
      <c r="U341" s="1613"/>
      <c r="V341" s="1613"/>
      <c r="W341" s="1613"/>
      <c r="X341" s="1613"/>
      <c r="Y341" s="1613"/>
      <c r="Z341" s="1613"/>
      <c r="AA341" s="1613"/>
      <c r="AB341" s="1613"/>
      <c r="AC341" s="1613"/>
      <c r="AD341" s="1613"/>
      <c r="AE341" s="1613"/>
      <c r="AF341" s="1613"/>
      <c r="AG341" s="1613"/>
      <c r="AH341" s="14"/>
      <c r="AI341" s="14"/>
      <c r="AJ341" s="14"/>
      <c r="AK341" s="14"/>
      <c r="AL341" s="1287"/>
      <c r="AM341" s="1287"/>
      <c r="AN341" s="1287"/>
      <c r="AO341" s="1287"/>
      <c r="AP341" s="1287"/>
      <c r="AQ341" s="1287"/>
      <c r="AR341" s="1287"/>
      <c r="AS341" s="1287"/>
      <c r="AT341" s="1287"/>
      <c r="AU341" s="1287"/>
      <c r="AV341" s="1287"/>
      <c r="AW341" s="1287"/>
      <c r="AX341" s="1287"/>
      <c r="AY341" s="1287"/>
      <c r="AZ341" s="1287"/>
      <c r="BA341" s="1287"/>
      <c r="BB341" s="1287"/>
      <c r="BC341" s="1287"/>
      <c r="BD341" s="1287"/>
    </row>
    <row r="342" spans="2:56" ht="15" x14ac:dyDescent="0.2">
      <c r="B342" s="1343" t="s">
        <v>366</v>
      </c>
      <c r="C342" s="91" t="s">
        <v>144</v>
      </c>
      <c r="D342" s="1627">
        <v>23.5</v>
      </c>
      <c r="E342" s="1618">
        <v>26.8</v>
      </c>
      <c r="F342" s="1618">
        <v>24.6</v>
      </c>
      <c r="G342" s="1618">
        <v>25.6</v>
      </c>
      <c r="H342" s="1618">
        <v>23.2</v>
      </c>
      <c r="I342" s="1618">
        <v>19.3</v>
      </c>
      <c r="J342" s="1545">
        <v>20.2</v>
      </c>
      <c r="K342" s="1582"/>
      <c r="L342" s="1513"/>
      <c r="M342" s="1513"/>
      <c r="N342" s="1513"/>
      <c r="O342" s="1513"/>
      <c r="P342" s="1513"/>
      <c r="Q342" s="1513"/>
      <c r="R342" s="1613"/>
      <c r="S342" s="1613"/>
      <c r="T342" s="1613"/>
      <c r="U342" s="1613"/>
      <c r="V342" s="1613"/>
      <c r="W342" s="1613"/>
      <c r="X342" s="1613"/>
      <c r="Y342" s="1613"/>
      <c r="Z342" s="1613"/>
      <c r="AA342" s="1613"/>
      <c r="AB342" s="1613"/>
      <c r="AC342" s="1613"/>
      <c r="AD342" s="1613"/>
      <c r="AE342" s="1613"/>
      <c r="AF342" s="1613"/>
      <c r="AG342" s="1613"/>
      <c r="AH342" s="14"/>
      <c r="AI342" s="14"/>
      <c r="AJ342" s="14"/>
      <c r="AK342" s="14"/>
      <c r="AL342" s="1287"/>
      <c r="AM342" s="1287"/>
      <c r="AN342" s="1287"/>
      <c r="AO342" s="1287"/>
      <c r="AP342" s="1287"/>
      <c r="AQ342" s="1287"/>
      <c r="AR342" s="1287"/>
      <c r="AS342" s="1287"/>
      <c r="AT342" s="1287"/>
      <c r="AU342" s="1287"/>
      <c r="AV342" s="1287"/>
      <c r="AW342" s="1287"/>
      <c r="AX342" s="1287"/>
      <c r="AY342" s="1287"/>
      <c r="AZ342" s="1287"/>
      <c r="BA342" s="1287"/>
      <c r="BB342" s="1287"/>
      <c r="BC342" s="1287"/>
      <c r="BD342" s="1287"/>
    </row>
    <row r="343" spans="2:56" ht="11.25" customHeight="1" x14ac:dyDescent="0.2">
      <c r="B343" s="1343" t="s">
        <v>169</v>
      </c>
      <c r="C343" s="91" t="s">
        <v>144</v>
      </c>
      <c r="D343" s="1627">
        <v>54.5</v>
      </c>
      <c r="E343" s="1618">
        <v>66.099999999999994</v>
      </c>
      <c r="F343" s="1618">
        <v>64.099999999999994</v>
      </c>
      <c r="G343" s="1618">
        <v>57.9</v>
      </c>
      <c r="H343" s="1618">
        <v>62.6</v>
      </c>
      <c r="I343" s="1618">
        <v>54.9</v>
      </c>
      <c r="J343" s="1545">
        <v>58.6</v>
      </c>
      <c r="K343" s="1582"/>
      <c r="L343" s="1513"/>
      <c r="M343" s="1513"/>
      <c r="N343" s="1513"/>
      <c r="O343" s="1513"/>
      <c r="P343" s="1513"/>
      <c r="Q343" s="1513"/>
      <c r="R343" s="1613"/>
      <c r="S343" s="1613"/>
      <c r="T343" s="1613"/>
      <c r="U343" s="1613"/>
      <c r="V343" s="1613"/>
      <c r="W343" s="1613"/>
      <c r="X343" s="1613"/>
      <c r="Y343" s="1613"/>
      <c r="Z343" s="1613"/>
      <c r="AA343" s="1613"/>
      <c r="AB343" s="1613"/>
      <c r="AC343" s="1613"/>
      <c r="AD343" s="1613"/>
      <c r="AE343" s="1613"/>
      <c r="AF343" s="1613"/>
      <c r="AG343" s="1613"/>
      <c r="AH343" s="14"/>
      <c r="AI343" s="14"/>
      <c r="AJ343" s="14"/>
      <c r="AK343" s="14"/>
      <c r="AL343" s="13"/>
      <c r="AM343" s="13"/>
      <c r="AN343" s="1287"/>
      <c r="AO343" s="1287"/>
      <c r="AP343" s="1287"/>
      <c r="AQ343" s="1287"/>
      <c r="AR343" s="1287"/>
      <c r="AS343" s="1287"/>
      <c r="AT343" s="1287"/>
      <c r="AU343" s="1287"/>
      <c r="AV343" s="1287"/>
      <c r="AW343" s="1287"/>
      <c r="AX343" s="1287"/>
      <c r="AY343" s="1287"/>
      <c r="AZ343" s="1287"/>
      <c r="BA343" s="1287"/>
      <c r="BB343" s="1287"/>
      <c r="BC343" s="1287"/>
      <c r="BD343" s="1287"/>
    </row>
    <row r="344" spans="2:56" ht="15" x14ac:dyDescent="0.2">
      <c r="B344" s="1343" t="s">
        <v>151</v>
      </c>
      <c r="C344" s="91" t="s">
        <v>144</v>
      </c>
      <c r="D344" s="1627">
        <v>52.2</v>
      </c>
      <c r="E344" s="1618">
        <v>63.1</v>
      </c>
      <c r="F344" s="1618">
        <v>61.2</v>
      </c>
      <c r="G344" s="1618">
        <v>55.5</v>
      </c>
      <c r="H344" s="1618">
        <v>59.5</v>
      </c>
      <c r="I344" s="1618">
        <v>26.9</v>
      </c>
      <c r="J344" s="1545">
        <v>55.8</v>
      </c>
      <c r="K344" s="1582"/>
      <c r="L344" s="1513"/>
      <c r="M344" s="1513"/>
      <c r="N344" s="1513"/>
      <c r="O344" s="1513"/>
      <c r="P344" s="1513"/>
      <c r="Q344" s="1513"/>
      <c r="R344" s="1613"/>
      <c r="S344" s="1613"/>
      <c r="T344" s="1613"/>
      <c r="U344" s="1613"/>
      <c r="V344" s="1613"/>
      <c r="W344" s="1613"/>
      <c r="X344" s="1613"/>
      <c r="Y344" s="1613"/>
      <c r="Z344" s="1613"/>
      <c r="AA344" s="1613"/>
      <c r="AB344" s="1613"/>
      <c r="AC344" s="1613"/>
      <c r="AD344" s="1613"/>
      <c r="AE344" s="1613"/>
      <c r="AF344" s="1613"/>
      <c r="AG344" s="1613"/>
      <c r="AH344" s="14"/>
      <c r="AI344" s="14"/>
      <c r="AJ344" s="14"/>
      <c r="AK344" s="14"/>
      <c r="AL344" s="13"/>
      <c r="AM344" s="13"/>
      <c r="AN344" s="1287"/>
      <c r="AO344" s="1287"/>
      <c r="AP344" s="1287"/>
      <c r="AQ344" s="1287"/>
      <c r="AR344" s="1287"/>
      <c r="AS344" s="1287"/>
      <c r="AT344" s="1287"/>
      <c r="AU344" s="1287"/>
      <c r="AV344" s="1287"/>
      <c r="AW344" s="1287"/>
      <c r="AX344" s="1287"/>
      <c r="AY344" s="1287"/>
      <c r="AZ344" s="1287"/>
      <c r="BA344" s="1287"/>
      <c r="BB344" s="1287"/>
      <c r="BC344" s="1287"/>
      <c r="BD344" s="1287"/>
    </row>
    <row r="345" spans="2:56" ht="15" x14ac:dyDescent="0.2">
      <c r="B345" s="1345" t="s">
        <v>179</v>
      </c>
      <c r="C345" s="91" t="s">
        <v>175</v>
      </c>
      <c r="D345" s="1628"/>
      <c r="E345" s="1629"/>
      <c r="F345" s="1629"/>
      <c r="G345" s="1629">
        <v>210509</v>
      </c>
      <c r="H345" s="1629">
        <v>189200</v>
      </c>
      <c r="I345" s="1629">
        <v>183555</v>
      </c>
      <c r="J345" s="1630">
        <v>187362</v>
      </c>
      <c r="K345" s="1582"/>
      <c r="L345" s="1513"/>
      <c r="M345" s="1513"/>
      <c r="N345" s="1513"/>
      <c r="O345" s="1513"/>
      <c r="P345" s="1615"/>
      <c r="Q345" s="1615"/>
      <c r="R345" s="1615"/>
      <c r="S345" s="1615"/>
      <c r="T345" s="1615"/>
      <c r="U345" s="1608"/>
      <c r="V345" s="1608"/>
      <c r="W345" s="1608"/>
      <c r="X345" s="1608"/>
      <c r="Y345" s="1608"/>
      <c r="Z345" s="1608"/>
      <c r="AA345" s="1608"/>
      <c r="AB345" s="1608"/>
      <c r="AC345" s="1608"/>
      <c r="AD345" s="1608"/>
      <c r="AE345" s="1608"/>
      <c r="AF345" s="1608"/>
      <c r="AG345" s="1608"/>
      <c r="AH345" s="13"/>
      <c r="AI345" s="13"/>
      <c r="AJ345" s="14"/>
      <c r="AK345" s="13"/>
      <c r="AL345" s="13"/>
      <c r="AM345" s="13"/>
      <c r="AN345" s="1287"/>
      <c r="AO345" s="1287"/>
      <c r="AP345" s="1287"/>
      <c r="AQ345" s="1287"/>
      <c r="AR345" s="1287"/>
      <c r="AS345" s="1287"/>
      <c r="AT345" s="1287"/>
      <c r="AU345" s="1287"/>
      <c r="AV345" s="1287"/>
      <c r="AW345" s="1287"/>
      <c r="AX345" s="1287"/>
      <c r="AY345" s="1287"/>
      <c r="AZ345" s="1287"/>
      <c r="BA345" s="1287"/>
      <c r="BB345" s="1287"/>
      <c r="BC345" s="1287"/>
      <c r="BD345" s="1287"/>
    </row>
    <row r="346" spans="2:56" ht="15" x14ac:dyDescent="0.2">
      <c r="B346" s="1345" t="s">
        <v>180</v>
      </c>
      <c r="C346" s="91"/>
      <c r="D346" s="1543"/>
      <c r="E346" s="1451"/>
      <c r="F346" s="1451"/>
      <c r="G346" s="1451"/>
      <c r="H346" s="1451"/>
      <c r="I346" s="1451"/>
      <c r="J346" s="1452"/>
      <c r="K346" s="1582"/>
      <c r="L346" s="1615"/>
      <c r="M346" s="1615"/>
      <c r="N346" s="1615"/>
      <c r="O346" s="1615"/>
      <c r="P346" s="1615"/>
      <c r="Q346" s="1615"/>
      <c r="R346" s="1615"/>
      <c r="S346" s="1615"/>
      <c r="T346" s="1615"/>
      <c r="U346" s="1608"/>
      <c r="V346" s="1608"/>
      <c r="W346" s="1608"/>
      <c r="X346" s="1608"/>
      <c r="Y346" s="1608"/>
      <c r="Z346" s="1608"/>
      <c r="AA346" s="1608"/>
      <c r="AB346" s="1608"/>
      <c r="AC346" s="1608"/>
      <c r="AD346" s="1608"/>
      <c r="AE346" s="1608"/>
      <c r="AF346" s="1608"/>
      <c r="AG346" s="1608"/>
      <c r="AH346" s="13"/>
      <c r="AI346" s="13"/>
      <c r="AJ346" s="14"/>
      <c r="AK346" s="13"/>
      <c r="AL346" s="13"/>
      <c r="AM346" s="13"/>
      <c r="AN346" s="1287"/>
      <c r="AO346" s="1287"/>
      <c r="AP346" s="1287"/>
      <c r="AQ346" s="1287"/>
      <c r="AR346" s="1287"/>
      <c r="AS346" s="1287"/>
      <c r="AT346" s="1287"/>
      <c r="AU346" s="1287"/>
      <c r="AV346" s="1287"/>
      <c r="AW346" s="1287"/>
      <c r="AX346" s="1287"/>
      <c r="AY346" s="1287"/>
      <c r="AZ346" s="1287"/>
      <c r="BA346" s="1287"/>
      <c r="BB346" s="1287"/>
      <c r="BC346" s="1287"/>
      <c r="BD346" s="1287"/>
    </row>
    <row r="347" spans="2:56" ht="15" x14ac:dyDescent="0.2">
      <c r="B347" s="1345" t="s">
        <v>147</v>
      </c>
      <c r="C347" s="91"/>
      <c r="D347" s="1543"/>
      <c r="E347" s="1451"/>
      <c r="F347" s="1451"/>
      <c r="G347" s="1451"/>
      <c r="H347" s="1451"/>
      <c r="I347" s="1451"/>
      <c r="J347" s="1452"/>
      <c r="K347" s="1582"/>
      <c r="L347" s="1615"/>
      <c r="M347" s="1615"/>
      <c r="N347" s="1615"/>
      <c r="O347" s="1615"/>
      <c r="P347" s="1615"/>
      <c r="Q347" s="1615"/>
      <c r="R347" s="1615"/>
      <c r="S347" s="1615"/>
      <c r="T347" s="1615"/>
      <c r="U347" s="1608"/>
      <c r="V347" s="1608"/>
      <c r="W347" s="1608"/>
      <c r="X347" s="1608"/>
      <c r="Y347" s="1608"/>
      <c r="Z347" s="1608"/>
      <c r="AA347" s="1608"/>
      <c r="AB347" s="1608"/>
      <c r="AC347" s="1608"/>
      <c r="AD347" s="1608"/>
      <c r="AE347" s="1608"/>
      <c r="AF347" s="1608"/>
      <c r="AG347" s="1608"/>
      <c r="AH347" s="13"/>
      <c r="AI347" s="13"/>
      <c r="AJ347" s="14"/>
      <c r="AK347" s="13"/>
      <c r="AL347" s="13"/>
      <c r="AM347" s="13"/>
      <c r="AN347" s="1287"/>
      <c r="AO347" s="1287"/>
      <c r="AP347" s="1287"/>
      <c r="AQ347" s="1287"/>
      <c r="AR347" s="1287"/>
      <c r="AS347" s="1287"/>
      <c r="AT347" s="1287"/>
      <c r="AU347" s="1287"/>
      <c r="AV347" s="1287"/>
      <c r="AW347" s="1287"/>
      <c r="AX347" s="1287"/>
      <c r="AY347" s="1287"/>
      <c r="AZ347" s="1287"/>
      <c r="BA347" s="1287"/>
      <c r="BB347" s="1287"/>
      <c r="BC347" s="1287"/>
      <c r="BD347" s="1287"/>
    </row>
    <row r="348" spans="2:56" ht="16" thickBot="1" x14ac:dyDescent="0.25">
      <c r="B348" s="1527" t="s">
        <v>181</v>
      </c>
      <c r="C348" s="1528"/>
      <c r="D348" s="1631">
        <v>22</v>
      </c>
      <c r="E348" s="1632">
        <v>22</v>
      </c>
      <c r="F348" s="1632">
        <v>22</v>
      </c>
      <c r="G348" s="1632">
        <v>22</v>
      </c>
      <c r="H348" s="1632">
        <v>22</v>
      </c>
      <c r="I348" s="1632">
        <v>22</v>
      </c>
      <c r="J348" s="1633">
        <v>22</v>
      </c>
      <c r="K348" s="1582"/>
      <c r="L348" s="1615"/>
      <c r="M348" s="1615"/>
      <c r="N348" s="1615"/>
      <c r="O348" s="1615"/>
      <c r="P348" s="1615"/>
      <c r="Q348" s="1615"/>
      <c r="R348" s="1615"/>
      <c r="S348" s="1615"/>
      <c r="T348" s="1615"/>
      <c r="U348" s="1608"/>
      <c r="V348" s="1608"/>
      <c r="W348" s="1608"/>
      <c r="X348" s="1608"/>
      <c r="Y348" s="1608"/>
      <c r="Z348" s="1608"/>
      <c r="AA348" s="1608"/>
      <c r="AB348" s="1608"/>
      <c r="AC348" s="1608"/>
      <c r="AD348" s="1608"/>
      <c r="AE348" s="1608"/>
      <c r="AF348" s="1608"/>
      <c r="AG348" s="1608"/>
      <c r="AH348" s="13"/>
      <c r="AI348" s="13"/>
      <c r="AJ348" s="14"/>
      <c r="AK348" s="13"/>
      <c r="AL348" s="13"/>
      <c r="AM348" s="13"/>
      <c r="AN348" s="1287"/>
      <c r="AO348" s="1287"/>
      <c r="AP348" s="1287"/>
      <c r="AQ348" s="1287"/>
      <c r="AR348" s="1287"/>
      <c r="AS348" s="1287"/>
      <c r="AT348" s="1287"/>
      <c r="AU348" s="1287"/>
      <c r="AV348" s="1287"/>
      <c r="AW348" s="1287"/>
      <c r="AX348" s="1287"/>
      <c r="AY348" s="1287"/>
      <c r="AZ348" s="1287"/>
      <c r="BA348" s="1287"/>
      <c r="BB348" s="1287"/>
      <c r="BC348" s="1287"/>
      <c r="BD348" s="1287"/>
    </row>
    <row r="349" spans="2:56" ht="16" x14ac:dyDescent="0.2">
      <c r="B349" s="1634" t="s">
        <v>1184</v>
      </c>
      <c r="C349" s="587"/>
      <c r="D349" s="587"/>
      <c r="E349" s="587"/>
      <c r="F349" s="587"/>
      <c r="G349" s="587"/>
      <c r="H349" s="587"/>
      <c r="I349" s="587"/>
      <c r="J349" s="884"/>
      <c r="K349" s="1582"/>
      <c r="L349" s="1513"/>
      <c r="M349" s="1613"/>
      <c r="N349" s="1613"/>
      <c r="O349" s="1613"/>
      <c r="P349" s="1613"/>
      <c r="Q349" s="1613"/>
      <c r="R349" s="1613"/>
      <c r="S349" s="1608"/>
      <c r="T349" s="1608"/>
      <c r="U349" s="1608"/>
      <c r="V349" s="1608"/>
      <c r="W349" s="1608"/>
      <c r="X349" s="1608"/>
      <c r="Y349" s="1608"/>
      <c r="Z349" s="1608"/>
      <c r="AA349" s="1608"/>
      <c r="AB349" s="1608"/>
      <c r="AC349" s="1608"/>
      <c r="AD349" s="1608"/>
      <c r="AE349" s="1608"/>
      <c r="AF349" s="1608"/>
      <c r="AG349" s="1608"/>
      <c r="AH349" s="13"/>
      <c r="AI349" s="13"/>
      <c r="AJ349" s="14"/>
      <c r="AK349" s="13"/>
      <c r="AL349" s="13"/>
      <c r="AM349" s="13"/>
      <c r="AN349" s="1287"/>
      <c r="AO349" s="1287"/>
      <c r="AP349" s="1287"/>
      <c r="AQ349" s="1287"/>
      <c r="AR349" s="1287"/>
      <c r="AS349" s="1287"/>
      <c r="AT349" s="1287"/>
      <c r="AU349" s="1287"/>
      <c r="AV349" s="1287"/>
      <c r="AW349" s="1287"/>
      <c r="AX349" s="1287"/>
      <c r="AY349" s="1287"/>
      <c r="AZ349" s="1287"/>
      <c r="BA349" s="1287"/>
      <c r="BB349" s="1287"/>
      <c r="BC349" s="1287"/>
      <c r="BD349" s="1287"/>
    </row>
    <row r="350" spans="2:56" ht="15" x14ac:dyDescent="0.2">
      <c r="B350" s="1634"/>
      <c r="C350" s="587"/>
      <c r="D350" s="587"/>
      <c r="E350" s="587"/>
      <c r="F350" s="587"/>
      <c r="G350" s="587"/>
      <c r="H350" s="587"/>
      <c r="I350" s="587"/>
      <c r="J350" s="884"/>
      <c r="K350" s="1582"/>
      <c r="L350" s="1513"/>
      <c r="M350" s="1613"/>
      <c r="N350" s="1613"/>
      <c r="O350" s="1613"/>
      <c r="P350" s="1613"/>
      <c r="Q350" s="1613"/>
      <c r="R350" s="1613"/>
      <c r="S350" s="1608"/>
      <c r="T350" s="1608"/>
      <c r="U350" s="1608"/>
      <c r="V350" s="1608"/>
      <c r="W350" s="1608"/>
      <c r="X350" s="1608"/>
      <c r="Y350" s="1608"/>
      <c r="Z350" s="1608"/>
      <c r="AA350" s="1608"/>
      <c r="AB350" s="1608"/>
      <c r="AC350" s="1608"/>
      <c r="AD350" s="1608"/>
      <c r="AE350" s="1608"/>
      <c r="AF350" s="1608"/>
      <c r="AG350" s="1608"/>
      <c r="AH350" s="13"/>
      <c r="AI350" s="13"/>
      <c r="AJ350" s="14"/>
      <c r="AK350" s="13"/>
      <c r="AL350" s="13"/>
      <c r="AM350" s="13"/>
      <c r="AN350" s="1287"/>
      <c r="AO350" s="1287"/>
      <c r="AP350" s="1287"/>
      <c r="AQ350" s="1287"/>
      <c r="AR350" s="1287"/>
      <c r="AS350" s="1287"/>
      <c r="AT350" s="1287"/>
      <c r="AU350" s="1287"/>
      <c r="AV350" s="1287"/>
      <c r="AW350" s="1287"/>
      <c r="AX350" s="1287"/>
      <c r="AY350" s="1287"/>
      <c r="AZ350" s="1287"/>
      <c r="BA350" s="1287"/>
      <c r="BB350" s="1287"/>
      <c r="BC350" s="1287"/>
      <c r="BD350" s="1287"/>
    </row>
    <row r="351" spans="2:56" ht="15" x14ac:dyDescent="0.2">
      <c r="B351" s="1635"/>
      <c r="C351" s="587"/>
      <c r="D351" s="587"/>
      <c r="E351" s="1292"/>
      <c r="F351" s="1296"/>
      <c r="G351" s="1292"/>
      <c r="H351" s="587"/>
      <c r="I351" s="587"/>
      <c r="J351" s="884"/>
      <c r="K351" s="1582"/>
      <c r="L351" s="1613"/>
      <c r="M351" s="1613"/>
      <c r="N351" s="1613"/>
      <c r="O351" s="1613"/>
      <c r="P351" s="1613"/>
      <c r="Q351" s="1613"/>
      <c r="R351" s="1613"/>
      <c r="S351" s="1608"/>
      <c r="T351" s="1608"/>
      <c r="U351" s="1608"/>
      <c r="V351" s="1608"/>
      <c r="W351" s="1608"/>
      <c r="X351" s="1608"/>
      <c r="Y351" s="1608"/>
      <c r="Z351" s="1608"/>
      <c r="AA351" s="1608"/>
      <c r="AB351" s="1608"/>
      <c r="AC351" s="1608"/>
      <c r="AD351" s="1608"/>
      <c r="AE351" s="1608"/>
      <c r="AF351" s="1608"/>
      <c r="AG351" s="1608"/>
      <c r="AH351" s="13"/>
      <c r="AI351" s="13"/>
      <c r="AJ351" s="14"/>
      <c r="AK351" s="13"/>
      <c r="AL351" s="13"/>
      <c r="AM351" s="13"/>
      <c r="AN351" s="1287"/>
      <c r="AO351" s="1287"/>
      <c r="AP351" s="1287"/>
      <c r="AQ351" s="1287"/>
      <c r="AR351" s="1287"/>
      <c r="AS351" s="1287"/>
      <c r="AT351" s="1287"/>
      <c r="AU351" s="1287"/>
      <c r="AV351" s="1287"/>
      <c r="AW351" s="1287"/>
      <c r="AX351" s="1287"/>
      <c r="AY351" s="1287"/>
      <c r="AZ351" s="1287"/>
      <c r="BA351" s="1287"/>
      <c r="BB351" s="1287"/>
      <c r="BC351" s="1287"/>
      <c r="BD351" s="1287"/>
    </row>
    <row r="352" spans="2:56" ht="37" thickBot="1" x14ac:dyDescent="0.25">
      <c r="B352" s="1636" t="s">
        <v>5753</v>
      </c>
      <c r="C352" s="881"/>
      <c r="D352" s="881"/>
      <c r="E352" s="1569" t="s">
        <v>192</v>
      </c>
      <c r="F352" s="1537"/>
      <c r="G352" s="1537"/>
      <c r="H352" s="881"/>
      <c r="I352" s="881"/>
      <c r="J352" s="889"/>
      <c r="K352" s="1582"/>
      <c r="L352" s="1613"/>
      <c r="M352" s="1613"/>
      <c r="N352" s="1613"/>
      <c r="O352" s="1613"/>
      <c r="P352" s="1613"/>
      <c r="Q352" s="1613"/>
      <c r="R352" s="1608"/>
      <c r="S352" s="1608"/>
      <c r="T352" s="1608"/>
      <c r="U352" s="1608"/>
      <c r="V352" s="1608"/>
      <c r="W352" s="1608"/>
      <c r="X352" s="1608"/>
      <c r="Y352" s="1608"/>
      <c r="Z352" s="1608"/>
      <c r="AA352" s="1608"/>
      <c r="AB352" s="1608"/>
      <c r="AC352" s="1608"/>
      <c r="AD352" s="1608"/>
      <c r="AE352" s="1608"/>
      <c r="AF352" s="1608"/>
      <c r="AG352" s="1608"/>
      <c r="AH352" s="13"/>
      <c r="AI352" s="14"/>
      <c r="AJ352" s="13"/>
      <c r="AK352" s="13"/>
      <c r="AL352" s="13"/>
      <c r="AM352" s="1287"/>
      <c r="AN352" s="1287"/>
      <c r="AO352" s="1287"/>
      <c r="AP352" s="1287"/>
      <c r="AQ352" s="1287"/>
      <c r="AR352" s="1287"/>
      <c r="AS352" s="1287"/>
      <c r="AT352" s="1287"/>
      <c r="AU352" s="1287"/>
      <c r="AV352" s="1287"/>
      <c r="AW352" s="1287"/>
      <c r="AX352" s="1287"/>
      <c r="AY352" s="1287"/>
      <c r="AZ352" s="1287"/>
      <c r="BA352" s="1287"/>
      <c r="BB352" s="1287"/>
      <c r="BC352" s="1287"/>
    </row>
    <row r="353" spans="2:55" ht="15" x14ac:dyDescent="0.2">
      <c r="B353" s="14"/>
      <c r="C353" s="14"/>
      <c r="D353" s="14"/>
      <c r="E353" s="14"/>
      <c r="F353" s="14"/>
      <c r="G353" s="14"/>
      <c r="H353" s="14"/>
      <c r="I353" s="14"/>
      <c r="J353" s="14"/>
      <c r="K353" s="1571"/>
      <c r="L353" s="14"/>
      <c r="M353" s="14"/>
      <c r="N353" s="14"/>
      <c r="O353" s="14"/>
      <c r="P353" s="14"/>
      <c r="Q353" s="14"/>
      <c r="R353" s="13"/>
      <c r="S353" s="13"/>
      <c r="T353" s="13"/>
      <c r="U353" s="13"/>
      <c r="V353" s="13"/>
      <c r="W353" s="13"/>
      <c r="X353" s="13"/>
      <c r="Y353" s="13"/>
      <c r="Z353" s="13"/>
      <c r="AA353" s="13"/>
      <c r="AB353" s="13"/>
      <c r="AC353" s="13"/>
      <c r="AD353" s="13"/>
      <c r="AE353" s="13"/>
      <c r="AF353" s="13"/>
      <c r="AG353" s="13"/>
      <c r="AH353" s="13"/>
      <c r="AI353" s="14"/>
      <c r="AJ353" s="13"/>
      <c r="AK353" s="13"/>
      <c r="AL353" s="13"/>
      <c r="AM353" s="1287"/>
      <c r="AN353" s="1287"/>
      <c r="AO353" s="1287"/>
      <c r="AP353" s="1287"/>
      <c r="AQ353" s="1287"/>
      <c r="AR353" s="1287"/>
      <c r="AS353" s="1287"/>
      <c r="AT353" s="1287"/>
      <c r="AU353" s="1287"/>
      <c r="AV353" s="1287"/>
      <c r="AW353" s="1287"/>
      <c r="AX353" s="1287"/>
      <c r="AY353" s="1287"/>
      <c r="AZ353" s="1287"/>
      <c r="BA353" s="1287"/>
      <c r="BB353" s="1287"/>
      <c r="BC353" s="1287"/>
    </row>
    <row r="354" spans="2:55" ht="14.25" customHeight="1" x14ac:dyDescent="0.2">
      <c r="B354" s="1372"/>
      <c r="C354" s="1287"/>
      <c r="D354" s="1287"/>
      <c r="E354" s="1287"/>
      <c r="F354" s="1287"/>
      <c r="G354" s="1287"/>
      <c r="H354" s="1287"/>
      <c r="I354" s="1287"/>
      <c r="J354" s="1287"/>
      <c r="K354" s="1571"/>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436"/>
      <c r="AJ354" s="1287"/>
      <c r="AK354" s="1287"/>
      <c r="AL354" s="1287"/>
      <c r="AM354" s="1287"/>
      <c r="AN354" s="1287"/>
      <c r="AO354" s="1287"/>
      <c r="AP354" s="1287"/>
      <c r="AQ354" s="1287"/>
      <c r="AR354" s="1287"/>
      <c r="AS354" s="1287"/>
      <c r="AT354" s="1287"/>
      <c r="AU354" s="1287"/>
      <c r="AV354" s="1287"/>
      <c r="AW354" s="1287"/>
      <c r="AX354" s="1287"/>
      <c r="AY354" s="1287"/>
    </row>
    <row r="355" spans="2:55" ht="14.25" customHeight="1" x14ac:dyDescent="0.2">
      <c r="B355" s="1285"/>
      <c r="C355" s="1285"/>
      <c r="D355" s="1285"/>
      <c r="E355" s="1285"/>
      <c r="F355" s="1285"/>
      <c r="G355" s="1285"/>
      <c r="H355" s="128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436"/>
      <c r="AJ355" s="1287"/>
      <c r="AK355" s="1287"/>
      <c r="AL355" s="1287"/>
      <c r="AM355" s="1287"/>
      <c r="AN355" s="1287"/>
      <c r="AO355" s="1287"/>
      <c r="AP355" s="1287"/>
      <c r="AQ355" s="1287"/>
      <c r="AR355" s="1287"/>
      <c r="AS355" s="1287"/>
      <c r="AT355" s="1287"/>
      <c r="AU355" s="1287"/>
      <c r="AV355" s="1287"/>
      <c r="AW355" s="1287"/>
      <c r="AX355" s="1287"/>
      <c r="AY355" s="1287"/>
    </row>
    <row r="356" spans="2:55" ht="14.25" customHeight="1" x14ac:dyDescent="0.2">
      <c r="B356" s="1285"/>
      <c r="C356" s="1285"/>
      <c r="D356" s="1285"/>
      <c r="E356" s="1285"/>
      <c r="F356" s="1285"/>
      <c r="G356" s="1285"/>
      <c r="H356" s="128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436"/>
      <c r="AJ356" s="1287"/>
      <c r="AK356" s="1287"/>
      <c r="AL356" s="1287"/>
      <c r="AM356" s="1287"/>
      <c r="AN356" s="1287"/>
      <c r="AO356" s="1287"/>
      <c r="AP356" s="1287"/>
      <c r="AQ356" s="1287"/>
      <c r="AR356" s="1287"/>
      <c r="AS356" s="1287"/>
      <c r="AT356" s="1287"/>
      <c r="AU356" s="1287"/>
      <c r="AV356" s="1287"/>
      <c r="AW356" s="1287"/>
      <c r="AX356" s="1287"/>
      <c r="AY356" s="1287"/>
    </row>
    <row r="357" spans="2:55" ht="14.25" customHeight="1" x14ac:dyDescent="0.2">
      <c r="B357" s="1285"/>
      <c r="C357" s="1285"/>
      <c r="D357" s="1285"/>
      <c r="E357" s="1285"/>
      <c r="F357" s="1285"/>
      <c r="G357" s="1285"/>
      <c r="H357" s="128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436"/>
      <c r="AJ357" s="1287"/>
      <c r="AK357" s="1287"/>
      <c r="AL357" s="1287"/>
      <c r="AM357" s="1287"/>
      <c r="AN357" s="1287"/>
      <c r="AO357" s="1287"/>
      <c r="AP357" s="1287"/>
      <c r="AQ357" s="1287"/>
      <c r="AR357" s="1287"/>
      <c r="AS357" s="1287"/>
      <c r="AT357" s="1287"/>
      <c r="AU357" s="1287"/>
      <c r="AV357" s="1287"/>
      <c r="AW357" s="1287"/>
      <c r="AX357" s="1287"/>
      <c r="AY357" s="1287"/>
    </row>
    <row r="358" spans="2:55" ht="14.25" customHeight="1" x14ac:dyDescent="0.2">
      <c r="B358" s="1285"/>
      <c r="C358" s="1285"/>
      <c r="D358" s="1285"/>
      <c r="E358" s="1285"/>
      <c r="F358" s="1285"/>
      <c r="G358" s="1285"/>
      <c r="H358" s="128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436"/>
      <c r="AJ358" s="1287"/>
      <c r="AK358" s="1287"/>
      <c r="AL358" s="1287"/>
      <c r="AM358" s="1287"/>
      <c r="AN358" s="1287"/>
      <c r="AO358" s="1287"/>
      <c r="AP358" s="1287"/>
      <c r="AQ358" s="1287"/>
      <c r="AR358" s="1287"/>
      <c r="AS358" s="1287"/>
      <c r="AT358" s="1287"/>
      <c r="AU358" s="1287"/>
      <c r="AV358" s="1287"/>
      <c r="AW358" s="1287"/>
      <c r="AX358" s="1287"/>
      <c r="AY358" s="1287"/>
    </row>
    <row r="359" spans="2:55" ht="14.25" customHeight="1" x14ac:dyDescent="0.2">
      <c r="B359" s="1285"/>
      <c r="C359" s="1285"/>
      <c r="D359" s="1285"/>
      <c r="E359" s="1285"/>
      <c r="F359" s="1285"/>
      <c r="G359" s="1285"/>
      <c r="H359" s="128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436"/>
      <c r="AJ359" s="1287"/>
      <c r="AK359" s="1287"/>
      <c r="AL359" s="1287"/>
      <c r="AM359" s="1287"/>
      <c r="AN359" s="1287"/>
      <c r="AO359" s="1287"/>
      <c r="AP359" s="1287"/>
      <c r="AQ359" s="1287"/>
      <c r="AR359" s="1287"/>
      <c r="AS359" s="1287"/>
      <c r="AT359" s="1287"/>
      <c r="AU359" s="1287"/>
      <c r="AV359" s="1287"/>
      <c r="AW359" s="1287"/>
      <c r="AX359" s="1287"/>
      <c r="AY359" s="1287"/>
    </row>
    <row r="360" spans="2:55" ht="14.25" customHeight="1" x14ac:dyDescent="0.2">
      <c r="B360" s="1285"/>
      <c r="C360" s="1285"/>
      <c r="D360" s="1285"/>
      <c r="E360" s="1285"/>
      <c r="F360" s="1285"/>
      <c r="G360" s="1285"/>
      <c r="H360" s="128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436"/>
      <c r="AJ360" s="1287"/>
      <c r="AK360" s="1287"/>
      <c r="AL360" s="1287"/>
      <c r="AM360" s="1287"/>
      <c r="AN360" s="1287"/>
      <c r="AO360" s="1287"/>
      <c r="AP360" s="1287"/>
      <c r="AQ360" s="1287"/>
      <c r="AR360" s="1287"/>
      <c r="AS360" s="1287"/>
      <c r="AT360" s="1287"/>
      <c r="AU360" s="1287"/>
      <c r="AV360" s="1287"/>
      <c r="AW360" s="1287"/>
      <c r="AX360" s="1287"/>
      <c r="AY360" s="1287"/>
    </row>
    <row r="361" spans="2:55" ht="14.25" customHeight="1" x14ac:dyDescent="0.2">
      <c r="B361" s="1285"/>
      <c r="C361" s="1285"/>
      <c r="D361" s="1285"/>
      <c r="E361" s="1285"/>
      <c r="F361" s="1285"/>
      <c r="G361" s="1285"/>
      <c r="H361" s="128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436"/>
      <c r="AJ361" s="1287"/>
      <c r="AK361" s="1287"/>
      <c r="AL361" s="1287"/>
      <c r="AM361" s="1287"/>
      <c r="AN361" s="1287"/>
      <c r="AO361" s="1287"/>
      <c r="AP361" s="1287"/>
      <c r="AQ361" s="1287"/>
      <c r="AR361" s="1287"/>
      <c r="AS361" s="1287"/>
      <c r="AT361" s="1287"/>
      <c r="AU361" s="1287"/>
      <c r="AV361" s="1287"/>
      <c r="AW361" s="1287"/>
      <c r="AX361" s="1287"/>
      <c r="AY361" s="1287"/>
    </row>
    <row r="362" spans="2:55" ht="14.25" customHeight="1" x14ac:dyDescent="0.2">
      <c r="B362" s="1285"/>
      <c r="C362" s="1285"/>
      <c r="D362" s="1285"/>
      <c r="E362" s="1285"/>
      <c r="F362" s="1285"/>
      <c r="G362" s="1285"/>
      <c r="H362" s="128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436"/>
      <c r="AJ362" s="1287"/>
      <c r="AK362" s="1287"/>
      <c r="AL362" s="1287"/>
      <c r="AM362" s="1287"/>
      <c r="AN362" s="1287"/>
      <c r="AO362" s="1287"/>
      <c r="AP362" s="1287"/>
      <c r="AQ362" s="1287"/>
      <c r="AR362" s="1287"/>
      <c r="AS362" s="1287"/>
      <c r="AT362" s="1287"/>
      <c r="AU362" s="1287"/>
      <c r="AV362" s="1287"/>
      <c r="AW362" s="1287"/>
      <c r="AX362" s="1287"/>
      <c r="AY362" s="1287"/>
    </row>
    <row r="363" spans="2:55" ht="14.25" customHeight="1" x14ac:dyDescent="0.2">
      <c r="B363" s="1285"/>
      <c r="C363" s="1285"/>
      <c r="D363" s="1285"/>
      <c r="E363" s="1285"/>
      <c r="F363" s="1285"/>
      <c r="G363" s="1285"/>
      <c r="H363" s="128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436"/>
      <c r="AJ363" s="1287"/>
      <c r="AK363" s="1287"/>
      <c r="AL363" s="1287"/>
      <c r="AM363" s="1287"/>
      <c r="AN363" s="1287"/>
      <c r="AO363" s="1287"/>
      <c r="AP363" s="1287"/>
      <c r="AQ363" s="1287"/>
      <c r="AR363" s="1287"/>
      <c r="AS363" s="1287"/>
      <c r="AT363" s="1287"/>
      <c r="AU363" s="1287"/>
      <c r="AV363" s="1287"/>
      <c r="AW363" s="1287"/>
      <c r="AX363" s="1287"/>
      <c r="AY363" s="1287"/>
    </row>
    <row r="364" spans="2:55" ht="14.25" customHeight="1" x14ac:dyDescent="0.2">
      <c r="B364" s="1285"/>
      <c r="C364" s="1285"/>
      <c r="D364" s="1285"/>
      <c r="E364" s="1285"/>
      <c r="F364" s="1285"/>
      <c r="G364" s="1285"/>
      <c r="H364" s="128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436"/>
      <c r="AJ364" s="1287"/>
      <c r="AK364" s="1287"/>
      <c r="AL364" s="1287"/>
      <c r="AM364" s="1287"/>
      <c r="AN364" s="1287"/>
      <c r="AO364" s="1287"/>
      <c r="AP364" s="1287"/>
      <c r="AQ364" s="1287"/>
      <c r="AR364" s="1287"/>
      <c r="AS364" s="1287"/>
      <c r="AT364" s="1287"/>
      <c r="AU364" s="1287"/>
      <c r="AV364" s="1287"/>
      <c r="AW364" s="1287"/>
      <c r="AX364" s="1287"/>
      <c r="AY364" s="1287"/>
    </row>
    <row r="365" spans="2:55" ht="14.25" customHeight="1" x14ac:dyDescent="0.2">
      <c r="B365" s="1287"/>
      <c r="C365" s="1287"/>
      <c r="D365" s="1287"/>
      <c r="E365" s="1287"/>
      <c r="F365" s="1287"/>
      <c r="G365" s="1287"/>
      <c r="H365" s="1287"/>
      <c r="I365" s="1287"/>
      <c r="J365" s="1287"/>
      <c r="K365" s="14"/>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436"/>
      <c r="AJ365" s="1287"/>
      <c r="AK365" s="1287"/>
      <c r="AL365" s="1287"/>
      <c r="AM365" s="1287"/>
      <c r="AN365" s="1287"/>
      <c r="AO365" s="1287"/>
      <c r="AP365" s="1287"/>
      <c r="AQ365" s="1287"/>
      <c r="AR365" s="1287"/>
      <c r="AS365" s="1287"/>
      <c r="AT365" s="1287"/>
      <c r="AU365" s="1287"/>
      <c r="AV365" s="1287"/>
      <c r="AW365" s="1287"/>
      <c r="AX365" s="1287"/>
      <c r="AY365" s="1287"/>
    </row>
    <row r="366" spans="2:55" ht="14.25" customHeight="1" x14ac:dyDescent="0.2">
      <c r="B366" s="1287"/>
      <c r="C366" s="1287"/>
      <c r="D366" s="1287"/>
      <c r="E366" s="1287"/>
      <c r="F366" s="1287"/>
      <c r="G366" s="1287"/>
      <c r="H366" s="1287"/>
      <c r="I366" s="1287"/>
      <c r="J366" s="1287"/>
      <c r="K366" s="14"/>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436"/>
      <c r="AJ366" s="1287"/>
      <c r="AK366" s="1287"/>
      <c r="AL366" s="1287"/>
      <c r="AM366" s="1287"/>
      <c r="AN366" s="1287"/>
      <c r="AO366" s="1287"/>
      <c r="AP366" s="1287"/>
      <c r="AQ366" s="1287"/>
      <c r="AR366" s="1287"/>
      <c r="AS366" s="1287"/>
      <c r="AT366" s="1287"/>
      <c r="AU366" s="1287"/>
      <c r="AV366" s="1287"/>
      <c r="AW366" s="1287"/>
      <c r="AX366" s="1287"/>
      <c r="AY366" s="1287"/>
    </row>
    <row r="367" spans="2:55" ht="16" thickBot="1" x14ac:dyDescent="0.25">
      <c r="B367" s="14"/>
      <c r="C367" s="14"/>
      <c r="D367" s="14"/>
      <c r="E367" s="14"/>
      <c r="F367" s="14"/>
      <c r="G367" s="14"/>
      <c r="H367" s="14"/>
      <c r="I367" s="14"/>
      <c r="J367" s="14"/>
      <c r="K367" s="14"/>
      <c r="L367" s="14"/>
      <c r="M367" s="14"/>
      <c r="N367" s="14"/>
      <c r="O367" s="14"/>
      <c r="P367" s="14"/>
      <c r="Q367" s="14"/>
      <c r="R367" s="13"/>
      <c r="S367" s="13"/>
      <c r="T367" s="13"/>
      <c r="U367" s="13"/>
      <c r="V367" s="13"/>
      <c r="W367" s="13"/>
      <c r="X367" s="13"/>
      <c r="Y367" s="13"/>
      <c r="Z367" s="13"/>
      <c r="AA367" s="13"/>
      <c r="AB367" s="13"/>
      <c r="AC367" s="13"/>
      <c r="AD367" s="13"/>
      <c r="AE367" s="13"/>
      <c r="AF367" s="13"/>
      <c r="AG367" s="13"/>
      <c r="AH367" s="13"/>
      <c r="AI367" s="14"/>
      <c r="AJ367" s="13"/>
      <c r="AK367" s="13"/>
      <c r="AL367" s="13"/>
      <c r="AM367" s="1287"/>
      <c r="AN367" s="1287"/>
      <c r="AO367" s="1287"/>
      <c r="AP367" s="1287"/>
      <c r="AQ367" s="1287"/>
      <c r="AR367" s="1287"/>
      <c r="AS367" s="1287"/>
      <c r="AT367" s="1287"/>
      <c r="AU367" s="1287"/>
      <c r="AV367" s="1287"/>
      <c r="AW367" s="1287"/>
      <c r="AX367" s="1287"/>
      <c r="AY367" s="1287"/>
      <c r="AZ367" s="1287"/>
      <c r="BA367" s="1287"/>
      <c r="BB367" s="1287"/>
      <c r="BC367" s="1287"/>
    </row>
    <row r="368" spans="2:55" ht="20.25" customHeight="1" thickBot="1" x14ac:dyDescent="0.25">
      <c r="B368" s="122" t="s">
        <v>192</v>
      </c>
      <c r="C368" s="1637"/>
      <c r="D368" s="3023" t="s">
        <v>427</v>
      </c>
      <c r="E368" s="3024"/>
      <c r="F368" s="3024"/>
      <c r="G368" s="3024"/>
      <c r="H368" s="3024"/>
      <c r="I368" s="3024"/>
      <c r="J368" s="3025"/>
      <c r="K368" s="14"/>
      <c r="L368" s="14"/>
      <c r="M368" s="14"/>
      <c r="N368" s="14"/>
      <c r="O368" s="14"/>
      <c r="P368" s="14"/>
      <c r="Q368" s="14"/>
      <c r="R368" s="13"/>
      <c r="S368" s="13"/>
      <c r="T368" s="13"/>
      <c r="U368" s="13"/>
      <c r="V368" s="13"/>
      <c r="W368" s="13"/>
      <c r="X368" s="13"/>
      <c r="Y368" s="13"/>
      <c r="Z368" s="13"/>
      <c r="AA368" s="13"/>
      <c r="AB368" s="13"/>
      <c r="AC368" s="13"/>
      <c r="AD368" s="13"/>
      <c r="AE368" s="13"/>
      <c r="AF368" s="13"/>
      <c r="AG368" s="13"/>
      <c r="AH368" s="13"/>
      <c r="AI368" s="14"/>
      <c r="AJ368" s="13"/>
      <c r="AK368" s="13"/>
      <c r="AL368" s="13"/>
      <c r="AM368" s="1287"/>
      <c r="AN368" s="1287"/>
      <c r="AO368" s="1287"/>
      <c r="AP368" s="1287"/>
      <c r="AQ368" s="1287"/>
      <c r="AR368" s="1287"/>
      <c r="AS368" s="1287"/>
      <c r="AT368" s="1287"/>
      <c r="AU368" s="1287"/>
      <c r="AV368" s="1287"/>
      <c r="AW368" s="1287"/>
      <c r="AX368" s="1287"/>
      <c r="AY368" s="1287"/>
      <c r="AZ368" s="1287"/>
      <c r="BA368" s="1287"/>
      <c r="BB368" s="1287"/>
      <c r="BC368" s="1287"/>
    </row>
    <row r="369" spans="2:54" ht="17.25" customHeight="1" x14ac:dyDescent="0.2">
      <c r="B369" s="104" t="s">
        <v>130</v>
      </c>
      <c r="C369" s="90" t="s">
        <v>131</v>
      </c>
      <c r="D369" s="1638" t="s">
        <v>1888</v>
      </c>
      <c r="E369" s="1639" t="s">
        <v>1672</v>
      </c>
      <c r="F369" s="1639" t="s">
        <v>1556</v>
      </c>
      <c r="G369" s="1639" t="s">
        <v>2000</v>
      </c>
      <c r="H369" s="1639" t="s">
        <v>1888</v>
      </c>
      <c r="I369" s="1639" t="s">
        <v>1672</v>
      </c>
      <c r="J369" s="1640" t="s">
        <v>1556</v>
      </c>
      <c r="K369" s="14"/>
      <c r="L369" s="14"/>
      <c r="M369" s="14"/>
      <c r="N369" s="14"/>
      <c r="O369" s="14"/>
      <c r="P369" s="14"/>
      <c r="Q369" s="13"/>
      <c r="R369" s="13"/>
      <c r="S369" s="13"/>
      <c r="T369" s="13"/>
      <c r="U369" s="13"/>
      <c r="V369" s="13"/>
      <c r="W369" s="13"/>
      <c r="X369" s="13"/>
      <c r="Y369" s="13"/>
      <c r="Z369" s="13"/>
      <c r="AA369" s="13"/>
      <c r="AB369" s="13"/>
      <c r="AC369" s="13"/>
      <c r="AD369" s="13"/>
      <c r="AE369" s="13"/>
      <c r="AF369" s="13"/>
      <c r="AG369" s="13"/>
      <c r="AH369" s="14"/>
      <c r="AI369" s="13"/>
      <c r="AJ369" s="13"/>
      <c r="AK369" s="13"/>
      <c r="AL369" s="1287"/>
      <c r="AM369" s="1287"/>
      <c r="AN369" s="1287"/>
      <c r="AO369" s="1287"/>
      <c r="AP369" s="1287"/>
      <c r="AQ369" s="1287"/>
      <c r="AR369" s="1287"/>
      <c r="AS369" s="1287"/>
      <c r="AT369" s="1287"/>
      <c r="AU369" s="1287"/>
      <c r="AV369" s="1287"/>
      <c r="AW369" s="1287"/>
      <c r="AX369" s="1287"/>
      <c r="AY369" s="1287"/>
      <c r="AZ369" s="1287"/>
      <c r="BA369" s="1287"/>
      <c r="BB369" s="1287"/>
    </row>
    <row r="370" spans="2:54" ht="12" customHeight="1" x14ac:dyDescent="0.2">
      <c r="B370" s="1345" t="s">
        <v>132</v>
      </c>
      <c r="C370" s="91"/>
      <c r="D370" s="1469"/>
      <c r="E370" s="1447"/>
      <c r="F370" s="1447"/>
      <c r="G370" s="1447"/>
      <c r="H370" s="1447"/>
      <c r="I370" s="1641"/>
      <c r="J370" s="1351"/>
      <c r="K370" s="14"/>
      <c r="L370" s="14"/>
      <c r="M370" s="14"/>
      <c r="N370" s="14"/>
      <c r="O370" s="14"/>
      <c r="P370" s="14"/>
      <c r="Q370" s="13"/>
      <c r="R370" s="13"/>
      <c r="S370" s="13"/>
      <c r="T370" s="13"/>
      <c r="U370" s="13"/>
      <c r="V370" s="13"/>
      <c r="W370" s="13"/>
      <c r="X370" s="13"/>
      <c r="Y370" s="13"/>
      <c r="Z370" s="13"/>
      <c r="AA370" s="13"/>
      <c r="AB370" s="13"/>
      <c r="AC370" s="13"/>
      <c r="AD370" s="13"/>
      <c r="AE370" s="13"/>
      <c r="AF370" s="13"/>
      <c r="AG370" s="13"/>
      <c r="AH370" s="14"/>
      <c r="AI370" s="13"/>
      <c r="AJ370" s="13"/>
      <c r="AK370" s="13"/>
      <c r="AL370" s="1287"/>
      <c r="AM370" s="1287"/>
      <c r="AN370" s="1287"/>
      <c r="AO370" s="1287"/>
      <c r="AP370" s="1287"/>
      <c r="AQ370" s="1287"/>
      <c r="AR370" s="1287"/>
      <c r="AS370" s="1287"/>
      <c r="AT370" s="1287"/>
      <c r="AU370" s="1287"/>
      <c r="AV370" s="1287"/>
      <c r="AW370" s="1287"/>
      <c r="AX370" s="1287"/>
      <c r="AY370" s="1287"/>
      <c r="AZ370" s="1287"/>
      <c r="BA370" s="1287"/>
      <c r="BB370" s="1287"/>
    </row>
    <row r="371" spans="2:54" ht="12" customHeight="1" x14ac:dyDescent="0.2">
      <c r="B371" s="1343" t="s">
        <v>133</v>
      </c>
      <c r="C371" s="91" t="s">
        <v>134</v>
      </c>
      <c r="D371" s="1469">
        <v>3763</v>
      </c>
      <c r="E371" s="1447">
        <v>3745</v>
      </c>
      <c r="F371" s="1447">
        <v>3578</v>
      </c>
      <c r="G371" s="1447">
        <v>3348</v>
      </c>
      <c r="H371" s="1447">
        <v>3427</v>
      </c>
      <c r="I371" s="1451">
        <v>3348</v>
      </c>
      <c r="J371" s="1351">
        <v>3188</v>
      </c>
      <c r="K371" s="14"/>
      <c r="L371" s="14"/>
      <c r="M371" s="14"/>
      <c r="N371" s="14"/>
      <c r="O371" s="14"/>
      <c r="P371" s="14"/>
      <c r="Q371" s="13"/>
      <c r="R371" s="13"/>
      <c r="S371" s="13"/>
      <c r="T371" s="13"/>
      <c r="U371" s="13"/>
      <c r="V371" s="13"/>
      <c r="W371" s="13"/>
      <c r="X371" s="13"/>
      <c r="Y371" s="13"/>
      <c r="Z371" s="13"/>
      <c r="AA371" s="13"/>
      <c r="AB371" s="13"/>
      <c r="AC371" s="13"/>
      <c r="AD371" s="13"/>
      <c r="AE371" s="13"/>
      <c r="AF371" s="13"/>
      <c r="AG371" s="13"/>
      <c r="AH371" s="14"/>
      <c r="AI371" s="13"/>
      <c r="AJ371" s="13"/>
      <c r="AK371" s="13"/>
      <c r="AL371" s="1287"/>
      <c r="AM371" s="1287"/>
      <c r="AN371" s="1287"/>
      <c r="AO371" s="1287"/>
      <c r="AP371" s="1287"/>
      <c r="AQ371" s="1287"/>
      <c r="AR371" s="1287"/>
      <c r="AS371" s="1287"/>
      <c r="AT371" s="1287"/>
      <c r="AU371" s="1287"/>
      <c r="AV371" s="1287"/>
      <c r="AW371" s="1287"/>
      <c r="AX371" s="1287"/>
      <c r="AY371" s="1287"/>
      <c r="AZ371" s="1287"/>
      <c r="BA371" s="1287"/>
      <c r="BB371" s="1287"/>
    </row>
    <row r="372" spans="2:54" ht="12" customHeight="1" x14ac:dyDescent="0.2">
      <c r="B372" s="1343" t="s">
        <v>135</v>
      </c>
      <c r="C372" s="91" t="s">
        <v>134</v>
      </c>
      <c r="D372" s="1469">
        <v>3763</v>
      </c>
      <c r="E372" s="1642">
        <v>3745</v>
      </c>
      <c r="F372" s="1642">
        <v>3508</v>
      </c>
      <c r="G372" s="1642">
        <v>3348</v>
      </c>
      <c r="H372" s="1642">
        <v>3427</v>
      </c>
      <c r="I372" s="1487">
        <v>3348</v>
      </c>
      <c r="J372" s="1643">
        <v>3188</v>
      </c>
      <c r="K372" s="14"/>
      <c r="L372" s="14"/>
      <c r="M372" s="14"/>
      <c r="N372" s="14"/>
      <c r="O372" s="14"/>
      <c r="P372" s="14"/>
      <c r="Q372" s="13"/>
      <c r="R372" s="13"/>
      <c r="S372" s="13"/>
      <c r="T372" s="13"/>
      <c r="U372" s="13"/>
      <c r="V372" s="13"/>
      <c r="W372" s="13"/>
      <c r="X372" s="13"/>
      <c r="Y372" s="13"/>
      <c r="Z372" s="13"/>
      <c r="AA372" s="13"/>
      <c r="AB372" s="13"/>
      <c r="AC372" s="13"/>
      <c r="AD372" s="13"/>
      <c r="AE372" s="13"/>
      <c r="AF372" s="13"/>
      <c r="AG372" s="13"/>
      <c r="AH372" s="14"/>
      <c r="AI372" s="13"/>
      <c r="AJ372" s="13"/>
      <c r="AK372" s="13"/>
      <c r="AL372" s="1287"/>
      <c r="AM372" s="1287"/>
      <c r="AN372" s="1287"/>
      <c r="AO372" s="1287"/>
      <c r="AP372" s="1287"/>
      <c r="AQ372" s="1287"/>
      <c r="AR372" s="1287"/>
      <c r="AS372" s="1287"/>
      <c r="AT372" s="1287"/>
      <c r="AU372" s="1287"/>
      <c r="AV372" s="1287"/>
      <c r="AW372" s="1287"/>
      <c r="AX372" s="1287"/>
      <c r="AY372" s="1287"/>
      <c r="AZ372" s="1287"/>
      <c r="BA372" s="1287"/>
      <c r="BB372" s="1287"/>
    </row>
    <row r="373" spans="2:54" ht="12" customHeight="1" x14ac:dyDescent="0.2">
      <c r="B373" s="1343" t="s">
        <v>211</v>
      </c>
      <c r="C373" s="91" t="s">
        <v>137</v>
      </c>
      <c r="D373" s="1469">
        <v>137</v>
      </c>
      <c r="E373" s="1451">
        <v>134</v>
      </c>
      <c r="F373" s="1451">
        <v>122</v>
      </c>
      <c r="G373" s="1451">
        <v>115</v>
      </c>
      <c r="H373" s="1451">
        <v>117</v>
      </c>
      <c r="I373" s="1641">
        <v>115</v>
      </c>
      <c r="J373" s="1452">
        <v>107</v>
      </c>
      <c r="K373" s="14"/>
      <c r="L373" s="14"/>
      <c r="M373" s="14"/>
      <c r="N373" s="14"/>
      <c r="O373" s="14"/>
      <c r="P373" s="14"/>
      <c r="Q373" s="13"/>
      <c r="R373" s="13"/>
      <c r="S373" s="13"/>
      <c r="T373" s="13"/>
      <c r="U373" s="13"/>
      <c r="V373" s="13"/>
      <c r="W373" s="13"/>
      <c r="X373" s="13"/>
      <c r="Y373" s="13"/>
      <c r="Z373" s="13"/>
      <c r="AA373" s="13"/>
      <c r="AB373" s="13"/>
      <c r="AC373" s="13"/>
      <c r="AD373" s="13"/>
      <c r="AE373" s="13"/>
      <c r="AF373" s="13"/>
      <c r="AG373" s="13"/>
      <c r="AH373" s="14"/>
      <c r="AI373" s="13"/>
      <c r="AJ373" s="13"/>
      <c r="AK373" s="13"/>
      <c r="AL373" s="1287"/>
      <c r="AM373" s="1287"/>
      <c r="AN373" s="1287"/>
      <c r="AO373" s="1287"/>
      <c r="AP373" s="1287"/>
      <c r="AQ373" s="1287"/>
      <c r="AR373" s="1287"/>
      <c r="AS373" s="1287"/>
      <c r="AT373" s="1287"/>
      <c r="AU373" s="1287"/>
      <c r="AV373" s="1287"/>
      <c r="AW373" s="1287"/>
      <c r="AX373" s="1287"/>
      <c r="AY373" s="1287"/>
      <c r="AZ373" s="1287"/>
      <c r="BA373" s="1287"/>
      <c r="BB373" s="1287"/>
    </row>
    <row r="374" spans="2:54" ht="12" customHeight="1" x14ac:dyDescent="0.2">
      <c r="B374" s="1343" t="s">
        <v>423</v>
      </c>
      <c r="C374" s="91" t="s">
        <v>134</v>
      </c>
      <c r="D374" s="1469">
        <v>-443</v>
      </c>
      <c r="E374" s="1487">
        <v>-541</v>
      </c>
      <c r="F374" s="1487">
        <v>-1567</v>
      </c>
      <c r="G374" s="1487">
        <v>-1365</v>
      </c>
      <c r="H374" s="1487">
        <v>-1037</v>
      </c>
      <c r="I374" s="1451">
        <v>-1365</v>
      </c>
      <c r="J374" s="1644">
        <v>-975</v>
      </c>
      <c r="K374" s="1645"/>
      <c r="L374" s="14"/>
      <c r="M374" s="14"/>
      <c r="N374" s="14"/>
      <c r="O374" s="14"/>
      <c r="P374" s="14"/>
      <c r="Q374" s="13"/>
      <c r="R374" s="13"/>
      <c r="S374" s="13"/>
      <c r="T374" s="13"/>
      <c r="U374" s="13"/>
      <c r="V374" s="13"/>
      <c r="W374" s="13"/>
      <c r="X374" s="13"/>
      <c r="Y374" s="13"/>
      <c r="Z374" s="13"/>
      <c r="AA374" s="13"/>
      <c r="AB374" s="13"/>
      <c r="AC374" s="13"/>
      <c r="AD374" s="13"/>
      <c r="AE374" s="13"/>
      <c r="AF374" s="13"/>
      <c r="AG374" s="13"/>
      <c r="AH374" s="14"/>
      <c r="AI374" s="13"/>
      <c r="AJ374" s="13"/>
      <c r="AK374" s="13"/>
      <c r="AL374" s="1287"/>
      <c r="AM374" s="1287"/>
      <c r="AN374" s="1287"/>
      <c r="AO374" s="1287"/>
      <c r="AP374" s="1287"/>
      <c r="AQ374" s="1287"/>
      <c r="AR374" s="1287"/>
      <c r="AS374" s="1287"/>
      <c r="AT374" s="1287"/>
      <c r="AU374" s="1287"/>
      <c r="AV374" s="1287"/>
      <c r="AW374" s="1287"/>
      <c r="AX374" s="1287"/>
      <c r="AY374" s="1287"/>
      <c r="AZ374" s="1287"/>
      <c r="BA374" s="1287"/>
      <c r="BB374" s="1287"/>
    </row>
    <row r="375" spans="2:54" ht="12" customHeight="1" x14ac:dyDescent="0.2">
      <c r="B375" s="1332" t="s">
        <v>198</v>
      </c>
      <c r="C375" s="1377"/>
      <c r="D375" s="1380"/>
      <c r="E375" s="1380"/>
      <c r="F375" s="1380"/>
      <c r="G375" s="1380"/>
      <c r="H375" s="1380"/>
      <c r="I375" s="1380"/>
      <c r="J375" s="1381"/>
      <c r="K375" s="14"/>
      <c r="L375" s="14"/>
      <c r="M375" s="14"/>
      <c r="N375" s="14"/>
      <c r="O375" s="14"/>
      <c r="P375" s="14"/>
      <c r="Q375" s="13"/>
      <c r="R375" s="13"/>
      <c r="S375" s="13"/>
      <c r="T375" s="13"/>
      <c r="U375" s="13"/>
      <c r="V375" s="13"/>
      <c r="W375" s="13"/>
      <c r="X375" s="13"/>
      <c r="Y375" s="13"/>
      <c r="Z375" s="13"/>
      <c r="AA375" s="13"/>
      <c r="AB375" s="13"/>
      <c r="AC375" s="13"/>
      <c r="AD375" s="13"/>
      <c r="AE375" s="13"/>
      <c r="AF375" s="13"/>
      <c r="AG375" s="13"/>
      <c r="AH375" s="14"/>
      <c r="AI375" s="13"/>
      <c r="AJ375" s="13"/>
      <c r="AK375" s="13"/>
      <c r="AL375" s="1287"/>
      <c r="AM375" s="1287"/>
      <c r="AN375" s="1287"/>
      <c r="AO375" s="1287"/>
      <c r="AP375" s="1287"/>
      <c r="AQ375" s="1287"/>
      <c r="AR375" s="1287"/>
      <c r="AS375" s="1287"/>
      <c r="AT375" s="1287"/>
      <c r="AU375" s="1287"/>
      <c r="AV375" s="1287"/>
      <c r="AW375" s="1287"/>
      <c r="AX375" s="1287"/>
      <c r="AY375" s="1287"/>
      <c r="AZ375" s="1287"/>
      <c r="BA375" s="1287"/>
      <c r="BB375" s="1287"/>
    </row>
    <row r="376" spans="2:54" ht="12" customHeight="1" x14ac:dyDescent="0.2">
      <c r="B376" s="1345" t="s">
        <v>214</v>
      </c>
      <c r="C376" s="1472"/>
      <c r="D376" s="1469"/>
      <c r="E376" s="1451"/>
      <c r="F376" s="1451"/>
      <c r="G376" s="1451"/>
      <c r="H376" s="1451"/>
      <c r="I376" s="1451"/>
      <c r="J376" s="1452"/>
      <c r="K376" s="14"/>
      <c r="L376" s="14"/>
      <c r="M376" s="14"/>
      <c r="N376" s="14"/>
      <c r="O376" s="14"/>
      <c r="P376" s="14"/>
      <c r="Q376" s="13"/>
      <c r="R376" s="13"/>
      <c r="S376" s="13"/>
      <c r="T376" s="13"/>
      <c r="U376" s="13"/>
      <c r="V376" s="13"/>
      <c r="W376" s="13"/>
      <c r="X376" s="13"/>
      <c r="Y376" s="13"/>
      <c r="Z376" s="13"/>
      <c r="AA376" s="13"/>
      <c r="AB376" s="13"/>
      <c r="AC376" s="13"/>
      <c r="AD376" s="13"/>
      <c r="AE376" s="13"/>
      <c r="AF376" s="13"/>
      <c r="AG376" s="13"/>
      <c r="AH376" s="14"/>
      <c r="AI376" s="13"/>
      <c r="AJ376" s="13"/>
      <c r="AK376" s="13"/>
      <c r="AL376" s="1287"/>
      <c r="AM376" s="1287"/>
      <c r="AN376" s="1287"/>
      <c r="AO376" s="1287"/>
      <c r="AP376" s="1287"/>
      <c r="AQ376" s="1287"/>
      <c r="AR376" s="1287"/>
      <c r="AS376" s="1287"/>
      <c r="AT376" s="1287"/>
      <c r="AU376" s="1287"/>
      <c r="AV376" s="1287"/>
      <c r="AW376" s="1287"/>
      <c r="AX376" s="1287"/>
      <c r="AY376" s="1287"/>
      <c r="AZ376" s="1287"/>
      <c r="BA376" s="1287"/>
      <c r="BB376" s="1287"/>
    </row>
    <row r="377" spans="2:54" ht="12" customHeight="1" x14ac:dyDescent="0.2">
      <c r="B377" s="1343" t="s">
        <v>379</v>
      </c>
      <c r="C377" s="1646" t="s">
        <v>153</v>
      </c>
      <c r="D377" s="1471">
        <f>SUM(D378:D379)</f>
        <v>10.4</v>
      </c>
      <c r="E377" s="1470">
        <v>10.649999999999999</v>
      </c>
      <c r="F377" s="1470">
        <v>10.74</v>
      </c>
      <c r="G377" s="1470">
        <v>10.6</v>
      </c>
      <c r="H377" s="1451">
        <v>10.7</v>
      </c>
      <c r="I377" s="1451">
        <v>10.6</v>
      </c>
      <c r="J377" s="1545">
        <v>10.324000000000002</v>
      </c>
      <c r="K377" s="14"/>
      <c r="L377" s="14"/>
      <c r="M377" s="14"/>
      <c r="N377" s="14"/>
      <c r="O377" s="14"/>
      <c r="P377" s="14"/>
      <c r="Q377" s="13"/>
      <c r="R377" s="13"/>
      <c r="S377" s="13"/>
      <c r="T377" s="13"/>
      <c r="U377" s="13"/>
      <c r="V377" s="13"/>
      <c r="W377" s="13"/>
      <c r="X377" s="13"/>
      <c r="Y377" s="13"/>
      <c r="Z377" s="13"/>
      <c r="AA377" s="13"/>
      <c r="AB377" s="13"/>
      <c r="AC377" s="13"/>
      <c r="AD377" s="13"/>
      <c r="AE377" s="13"/>
      <c r="AF377" s="13"/>
      <c r="AG377" s="13"/>
      <c r="AH377" s="14"/>
      <c r="AI377" s="13"/>
      <c r="AJ377" s="13"/>
      <c r="AK377" s="13"/>
      <c r="AL377" s="1287"/>
      <c r="AM377" s="1287"/>
      <c r="AN377" s="1287"/>
      <c r="AO377" s="1287"/>
      <c r="AP377" s="1287"/>
      <c r="AQ377" s="1287"/>
      <c r="AR377" s="1287"/>
      <c r="AS377" s="1287"/>
      <c r="AT377" s="1287"/>
      <c r="AU377" s="1287"/>
      <c r="AV377" s="1287"/>
      <c r="AW377" s="1287"/>
      <c r="AX377" s="1287"/>
      <c r="AY377" s="1287"/>
      <c r="AZ377" s="1287"/>
      <c r="BA377" s="1287"/>
      <c r="BB377" s="1287"/>
    </row>
    <row r="378" spans="2:54" ht="12" customHeight="1" x14ac:dyDescent="0.2">
      <c r="B378" s="1343" t="s">
        <v>600</v>
      </c>
      <c r="C378" s="1646" t="s">
        <v>153</v>
      </c>
      <c r="D378" s="1471">
        <v>8.4</v>
      </c>
      <c r="E378" s="1470">
        <v>8.6999999999999993</v>
      </c>
      <c r="F378" s="1470">
        <v>9.1</v>
      </c>
      <c r="G378" s="1470">
        <v>9.1999999999999993</v>
      </c>
      <c r="H378" s="1470">
        <v>9.1999999999999993</v>
      </c>
      <c r="I378" s="1451">
        <v>9.1999999999999993</v>
      </c>
      <c r="J378" s="1545">
        <v>9.0370000000000008</v>
      </c>
      <c r="K378" s="1647"/>
      <c r="L378" s="14"/>
      <c r="M378" s="14"/>
      <c r="N378" s="14"/>
      <c r="O378" s="14"/>
      <c r="P378" s="14"/>
      <c r="Q378" s="13"/>
      <c r="R378" s="13"/>
      <c r="S378" s="13"/>
      <c r="T378" s="13"/>
      <c r="U378" s="13"/>
      <c r="V378" s="13"/>
      <c r="W378" s="13"/>
      <c r="X378" s="13"/>
      <c r="Y378" s="13"/>
      <c r="Z378" s="13"/>
      <c r="AA378" s="13"/>
      <c r="AB378" s="13"/>
      <c r="AC378" s="13"/>
      <c r="AD378" s="13"/>
      <c r="AE378" s="13"/>
      <c r="AF378" s="13"/>
      <c r="AG378" s="13"/>
      <c r="AH378" s="14"/>
      <c r="AI378" s="13"/>
      <c r="AJ378" s="13"/>
      <c r="AK378" s="13"/>
      <c r="AL378" s="1287"/>
      <c r="AM378" s="1287"/>
      <c r="AN378" s="1287"/>
      <c r="AO378" s="1287"/>
      <c r="AP378" s="1287"/>
      <c r="AQ378" s="1287"/>
      <c r="AR378" s="1287"/>
      <c r="AS378" s="1287"/>
      <c r="AT378" s="1287"/>
      <c r="AU378" s="1287"/>
      <c r="AV378" s="1287"/>
      <c r="AW378" s="1287"/>
      <c r="AX378" s="1287"/>
      <c r="AY378" s="1287"/>
      <c r="AZ378" s="1287"/>
      <c r="BA378" s="1287"/>
      <c r="BB378" s="1287"/>
    </row>
    <row r="379" spans="2:54" ht="12" customHeight="1" x14ac:dyDescent="0.2">
      <c r="B379" s="1343" t="s">
        <v>601</v>
      </c>
      <c r="C379" s="1646" t="s">
        <v>153</v>
      </c>
      <c r="D379" s="1471">
        <v>2</v>
      </c>
      <c r="E379" s="1470">
        <v>1.95</v>
      </c>
      <c r="F379" s="1451">
        <v>1.64</v>
      </c>
      <c r="G379" s="1451">
        <v>1.4</v>
      </c>
      <c r="H379" s="1451">
        <v>1.5</v>
      </c>
      <c r="I379" s="1451">
        <v>1.4</v>
      </c>
      <c r="J379" s="1545">
        <v>1.2869999999999999</v>
      </c>
      <c r="K379" s="14"/>
      <c r="L379" s="14"/>
      <c r="M379" s="1645"/>
      <c r="N379" s="14"/>
      <c r="O379" s="14"/>
      <c r="P379" s="14"/>
      <c r="Q379" s="13"/>
      <c r="R379" s="13"/>
      <c r="S379" s="13"/>
      <c r="T379" s="13"/>
      <c r="U379" s="13"/>
      <c r="V379" s="13"/>
      <c r="W379" s="13"/>
      <c r="X379" s="13"/>
      <c r="Y379" s="13"/>
      <c r="Z379" s="13"/>
      <c r="AA379" s="13"/>
      <c r="AB379" s="13"/>
      <c r="AC379" s="13"/>
      <c r="AD379" s="13"/>
      <c r="AE379" s="13"/>
      <c r="AF379" s="13"/>
      <c r="AG379" s="13"/>
      <c r="AH379" s="14"/>
      <c r="AI379" s="13"/>
      <c r="AJ379" s="13"/>
      <c r="AK379" s="13"/>
      <c r="AL379" s="1287"/>
      <c r="AM379" s="1287"/>
      <c r="AN379" s="1287"/>
      <c r="AO379" s="1287"/>
      <c r="AP379" s="1287"/>
      <c r="AQ379" s="1287"/>
      <c r="AR379" s="1287"/>
      <c r="AS379" s="1287"/>
      <c r="AT379" s="1287"/>
      <c r="AU379" s="1287"/>
      <c r="AV379" s="1287"/>
      <c r="AW379" s="1287"/>
      <c r="AX379" s="1287"/>
      <c r="AY379" s="1287"/>
      <c r="AZ379" s="1287"/>
      <c r="BA379" s="1287"/>
      <c r="BB379" s="1287"/>
    </row>
    <row r="380" spans="2:54" ht="12" hidden="1" customHeight="1" x14ac:dyDescent="0.2">
      <c r="B380" s="1343" t="s">
        <v>602</v>
      </c>
      <c r="C380" s="1646" t="s">
        <v>153</v>
      </c>
      <c r="D380" s="1469"/>
      <c r="E380" s="1451"/>
      <c r="F380" s="1451"/>
      <c r="G380" s="1451"/>
      <c r="H380" s="1451"/>
      <c r="I380" s="1451"/>
      <c r="J380" s="1452"/>
      <c r="K380" s="14"/>
      <c r="L380" s="14"/>
      <c r="M380" s="14"/>
      <c r="N380" s="14"/>
      <c r="O380" s="14"/>
      <c r="P380" s="14"/>
      <c r="Q380" s="13"/>
      <c r="R380" s="13"/>
      <c r="S380" s="13"/>
      <c r="T380" s="13"/>
      <c r="U380" s="13"/>
      <c r="V380" s="13"/>
      <c r="W380" s="13"/>
      <c r="X380" s="13"/>
      <c r="Y380" s="13"/>
      <c r="Z380" s="13"/>
      <c r="AA380" s="13"/>
      <c r="AB380" s="13"/>
      <c r="AC380" s="13"/>
      <c r="AD380" s="13"/>
      <c r="AE380" s="13"/>
      <c r="AF380" s="13"/>
      <c r="AG380" s="13"/>
      <c r="AH380" s="14"/>
      <c r="AI380" s="13"/>
      <c r="AJ380" s="13"/>
      <c r="AK380" s="13"/>
      <c r="AL380" s="1287"/>
      <c r="AM380" s="1287"/>
      <c r="AN380" s="1287"/>
      <c r="AO380" s="1287"/>
      <c r="AP380" s="1287"/>
      <c r="AQ380" s="1287"/>
      <c r="AR380" s="1287"/>
      <c r="AS380" s="1287"/>
      <c r="AT380" s="1287"/>
      <c r="AU380" s="1287"/>
      <c r="AV380" s="1287"/>
      <c r="AW380" s="1287"/>
      <c r="AX380" s="1287"/>
      <c r="AY380" s="1287"/>
      <c r="AZ380" s="1287"/>
      <c r="BA380" s="1287"/>
      <c r="BB380" s="1287"/>
    </row>
    <row r="381" spans="2:54" ht="12" hidden="1" customHeight="1" x14ac:dyDescent="0.2">
      <c r="B381" s="1343" t="s">
        <v>1416</v>
      </c>
      <c r="C381" s="91" t="s">
        <v>183</v>
      </c>
      <c r="D381" s="1469"/>
      <c r="E381" s="1596"/>
      <c r="F381" s="1596"/>
      <c r="G381" s="1596"/>
      <c r="H381" s="1596"/>
      <c r="I381" s="1596"/>
      <c r="J381" s="1644"/>
      <c r="K381" s="14"/>
      <c r="L381" s="1648"/>
      <c r="M381" s="1645"/>
      <c r="N381" s="14"/>
      <c r="O381" s="14"/>
      <c r="P381" s="14"/>
      <c r="Q381" s="13"/>
      <c r="R381" s="13"/>
      <c r="S381" s="13"/>
      <c r="T381" s="13"/>
      <c r="U381" s="13"/>
      <c r="V381" s="13"/>
      <c r="W381" s="13"/>
      <c r="X381" s="13"/>
      <c r="Y381" s="13"/>
      <c r="Z381" s="13"/>
      <c r="AA381" s="13"/>
      <c r="AB381" s="13"/>
      <c r="AC381" s="13"/>
      <c r="AD381" s="13"/>
      <c r="AE381" s="13"/>
      <c r="AF381" s="13"/>
      <c r="AG381" s="13"/>
      <c r="AH381" s="14"/>
      <c r="AI381" s="13"/>
      <c r="AJ381" s="13"/>
      <c r="AK381" s="13"/>
      <c r="AL381" s="1287"/>
      <c r="AM381" s="1287"/>
      <c r="AN381" s="1287"/>
      <c r="AO381" s="1287"/>
      <c r="AP381" s="1287"/>
      <c r="AQ381" s="1287"/>
      <c r="AR381" s="1287"/>
      <c r="AS381" s="1287"/>
      <c r="AT381" s="1287"/>
      <c r="AU381" s="1287"/>
      <c r="AV381" s="1287"/>
      <c r="AW381" s="1287"/>
      <c r="AX381" s="1287"/>
      <c r="AY381" s="1287"/>
      <c r="AZ381" s="1287"/>
      <c r="BA381" s="1287"/>
      <c r="BB381" s="1287"/>
    </row>
    <row r="382" spans="2:54" ht="12" customHeight="1" x14ac:dyDescent="0.2">
      <c r="B382" s="1332" t="s">
        <v>1180</v>
      </c>
      <c r="C382" s="1377"/>
      <c r="D382" s="1380"/>
      <c r="E382" s="1380"/>
      <c r="F382" s="1380"/>
      <c r="G382" s="1380"/>
      <c r="H382" s="1380"/>
      <c r="I382" s="1380"/>
      <c r="J382" s="1381"/>
      <c r="K382" s="14"/>
      <c r="L382" s="14"/>
      <c r="M382" s="14"/>
      <c r="N382" s="14"/>
      <c r="O382" s="14"/>
      <c r="P382" s="14"/>
      <c r="Q382" s="13"/>
      <c r="R382" s="13"/>
      <c r="S382" s="13"/>
      <c r="T382" s="13"/>
      <c r="U382" s="13"/>
      <c r="V382" s="13"/>
      <c r="W382" s="13"/>
      <c r="X382" s="13"/>
      <c r="Y382" s="13"/>
      <c r="Z382" s="13"/>
      <c r="AA382" s="13"/>
      <c r="AB382" s="13"/>
      <c r="AC382" s="13"/>
      <c r="AD382" s="13"/>
      <c r="AE382" s="13"/>
      <c r="AF382" s="13"/>
      <c r="AG382" s="13"/>
      <c r="AH382" s="14"/>
      <c r="AI382" s="13"/>
      <c r="AJ382" s="13"/>
      <c r="AK382" s="13"/>
      <c r="AL382" s="1287"/>
      <c r="AM382" s="1287"/>
      <c r="AN382" s="1287"/>
      <c r="AO382" s="1287"/>
      <c r="AP382" s="1287"/>
      <c r="AQ382" s="1287"/>
      <c r="AR382" s="1287"/>
      <c r="AS382" s="1287"/>
      <c r="AT382" s="1287"/>
      <c r="AU382" s="1287"/>
      <c r="AV382" s="1287"/>
      <c r="AW382" s="1287"/>
      <c r="AX382" s="1287"/>
      <c r="AY382" s="1287"/>
      <c r="AZ382" s="1287"/>
      <c r="BA382" s="1287"/>
      <c r="BB382" s="1287"/>
    </row>
    <row r="383" spans="2:54" ht="12" x14ac:dyDescent="0.2">
      <c r="B383" s="1343" t="s">
        <v>1103</v>
      </c>
      <c r="C383" s="91" t="s">
        <v>153</v>
      </c>
      <c r="D383" s="348">
        <v>15.88</v>
      </c>
      <c r="E383" s="349">
        <v>10.46</v>
      </c>
      <c r="F383" s="349">
        <v>29.65</v>
      </c>
      <c r="G383" s="349">
        <v>14.82</v>
      </c>
      <c r="H383" s="1352">
        <v>18.16</v>
      </c>
      <c r="I383" s="1352">
        <v>14.82</v>
      </c>
      <c r="J383" s="351">
        <v>18.22</v>
      </c>
      <c r="K383" s="1363"/>
      <c r="L383" s="1285"/>
      <c r="M383" s="1285"/>
      <c r="N383" s="1285"/>
      <c r="O383" s="1285"/>
      <c r="P383" s="1285"/>
      <c r="Q383" s="1285"/>
      <c r="R383" s="1285"/>
      <c r="S383" s="1285"/>
      <c r="T383" s="1285"/>
      <c r="U383" s="1285"/>
      <c r="V383" s="1285"/>
      <c r="W383" s="1285"/>
      <c r="X383" s="1285"/>
      <c r="Y383" s="1285"/>
      <c r="Z383" s="1285"/>
      <c r="AA383" s="1285"/>
      <c r="AB383" s="1285"/>
      <c r="AC383" s="1285"/>
      <c r="AD383" s="1285"/>
      <c r="AE383" s="1285"/>
      <c r="AF383" s="1285"/>
      <c r="AG383" s="1285"/>
      <c r="AH383" s="1285"/>
      <c r="AI383" s="1285"/>
      <c r="AJ383" s="1285"/>
      <c r="AK383" s="1285"/>
      <c r="AL383" s="1285"/>
      <c r="AM383" s="1285"/>
      <c r="AN383" s="1287"/>
      <c r="AO383" s="1287"/>
      <c r="AP383" s="1287"/>
      <c r="AQ383" s="1287"/>
      <c r="AR383" s="1287"/>
      <c r="AS383" s="1287"/>
      <c r="AT383" s="1287"/>
      <c r="AU383" s="1287"/>
      <c r="AV383" s="1287"/>
      <c r="AW383" s="1287"/>
      <c r="AX383" s="1287"/>
      <c r="AY383" s="1287"/>
    </row>
    <row r="384" spans="2:54" ht="12" customHeight="1" x14ac:dyDescent="0.2">
      <c r="B384" s="1343" t="s">
        <v>158</v>
      </c>
      <c r="C384" s="91" t="s">
        <v>153</v>
      </c>
      <c r="D384" s="1471">
        <f>D377-E377</f>
        <v>-0.24999999999999822</v>
      </c>
      <c r="E384" s="1470">
        <v>-9.0000000000001634E-2</v>
      </c>
      <c r="F384" s="1470">
        <v>0.14000000000000057</v>
      </c>
      <c r="G384" s="1470">
        <v>0.27599999999999802</v>
      </c>
      <c r="H384" s="1470">
        <v>9.9999999999999645E-2</v>
      </c>
      <c r="I384" s="1470">
        <v>0.27599999999999802</v>
      </c>
      <c r="J384" s="1452">
        <v>-0.81599999999999895</v>
      </c>
      <c r="K384" s="14"/>
      <c r="L384" s="14"/>
      <c r="M384" s="14"/>
      <c r="N384" s="14"/>
      <c r="O384" s="14"/>
      <c r="P384" s="14"/>
      <c r="Q384" s="13"/>
      <c r="R384" s="13"/>
      <c r="S384" s="13"/>
      <c r="T384" s="13"/>
      <c r="U384" s="13"/>
      <c r="V384" s="13"/>
      <c r="W384" s="13"/>
      <c r="X384" s="13"/>
      <c r="Y384" s="13"/>
      <c r="Z384" s="13"/>
      <c r="AA384" s="13"/>
      <c r="AB384" s="13"/>
      <c r="AC384" s="13"/>
      <c r="AD384" s="13"/>
      <c r="AE384" s="13"/>
      <c r="AF384" s="13"/>
      <c r="AG384" s="13"/>
      <c r="AH384" s="14"/>
      <c r="AI384" s="13"/>
      <c r="AJ384" s="13"/>
      <c r="AK384" s="13"/>
      <c r="AL384" s="1287"/>
      <c r="AM384" s="1287"/>
      <c r="AN384" s="1287"/>
      <c r="AO384" s="1287"/>
      <c r="AP384" s="1287"/>
      <c r="AQ384" s="1287"/>
      <c r="AR384" s="1287"/>
      <c r="AS384" s="1287"/>
      <c r="AT384" s="1287"/>
      <c r="AU384" s="1287"/>
      <c r="AV384" s="1287"/>
      <c r="AW384" s="1287"/>
      <c r="AX384" s="1287"/>
      <c r="AY384" s="1287"/>
      <c r="AZ384" s="1287"/>
      <c r="BA384" s="1287"/>
      <c r="BB384" s="1287"/>
    </row>
    <row r="385" spans="2:55" ht="12" customHeight="1" x14ac:dyDescent="0.2">
      <c r="B385" s="1332" t="s">
        <v>1181</v>
      </c>
      <c r="C385" s="1377"/>
      <c r="D385" s="1380"/>
      <c r="E385" s="1380"/>
      <c r="F385" s="1380"/>
      <c r="G385" s="1380"/>
      <c r="H385" s="1380"/>
      <c r="I385" s="1380"/>
      <c r="J385" s="1381"/>
      <c r="K385" s="14"/>
      <c r="L385" s="14"/>
      <c r="M385" s="14"/>
      <c r="N385" s="14"/>
      <c r="O385" s="14"/>
      <c r="P385" s="14"/>
      <c r="Q385" s="13"/>
      <c r="R385" s="13"/>
      <c r="S385" s="13"/>
      <c r="T385" s="13"/>
      <c r="U385" s="13"/>
      <c r="V385" s="13"/>
      <c r="W385" s="13"/>
      <c r="X385" s="13"/>
      <c r="Y385" s="13"/>
      <c r="Z385" s="13"/>
      <c r="AA385" s="13"/>
      <c r="AB385" s="13"/>
      <c r="AC385" s="13"/>
      <c r="AD385" s="13"/>
      <c r="AE385" s="13"/>
      <c r="AF385" s="13"/>
      <c r="AG385" s="13"/>
      <c r="AH385" s="14"/>
      <c r="AI385" s="13"/>
      <c r="AJ385" s="13"/>
      <c r="AK385" s="13"/>
      <c r="AL385" s="1287"/>
      <c r="AM385" s="1287"/>
      <c r="AN385" s="1287"/>
      <c r="AO385" s="1287"/>
      <c r="AP385" s="1287"/>
      <c r="AQ385" s="1287"/>
      <c r="AR385" s="1287"/>
      <c r="AS385" s="1287"/>
      <c r="AT385" s="1287"/>
      <c r="AU385" s="1287"/>
      <c r="AV385" s="1287"/>
      <c r="AW385" s="1287"/>
      <c r="AX385" s="1287"/>
      <c r="AY385" s="1287"/>
      <c r="AZ385" s="1287"/>
      <c r="BA385" s="1287"/>
      <c r="BB385" s="1287"/>
    </row>
    <row r="386" spans="2:55" ht="12" customHeight="1" x14ac:dyDescent="0.2">
      <c r="B386" s="1343" t="s">
        <v>536</v>
      </c>
      <c r="C386" s="91" t="s">
        <v>144</v>
      </c>
      <c r="D386" s="1610">
        <v>6.7924970287735866E-3</v>
      </c>
      <c r="E386" s="1611">
        <v>7.0000000000000001E-3</v>
      </c>
      <c r="F386" s="1611">
        <v>7.2376231224243002E-3</v>
      </c>
      <c r="G386" s="1611">
        <v>8.0000000000000002E-3</v>
      </c>
      <c r="H386" s="1611">
        <v>1.0999999999999999E-2</v>
      </c>
      <c r="I386" s="1611">
        <v>8.0000000000000002E-3</v>
      </c>
      <c r="J386" s="1612">
        <v>8.0999999999999996E-3</v>
      </c>
      <c r="K386" s="14"/>
      <c r="L386" s="14"/>
      <c r="M386" s="14"/>
      <c r="N386" s="14"/>
      <c r="O386" s="14"/>
      <c r="P386" s="14"/>
      <c r="Q386" s="13"/>
      <c r="R386" s="13"/>
      <c r="S386" s="13"/>
      <c r="T386" s="13"/>
      <c r="U386" s="13"/>
      <c r="V386" s="13"/>
      <c r="W386" s="13"/>
      <c r="X386" s="13"/>
      <c r="Y386" s="13"/>
      <c r="Z386" s="13"/>
      <c r="AA386" s="13"/>
      <c r="AB386" s="13"/>
      <c r="AC386" s="13"/>
      <c r="AD386" s="13"/>
      <c r="AE386" s="13"/>
      <c r="AF386" s="13"/>
      <c r="AG386" s="13"/>
      <c r="AH386" s="14"/>
      <c r="AI386" s="13"/>
      <c r="AJ386" s="13"/>
      <c r="AK386" s="13"/>
      <c r="AL386" s="1287"/>
      <c r="AM386" s="1287"/>
      <c r="AN386" s="1287"/>
      <c r="AO386" s="1287"/>
      <c r="AP386" s="1287"/>
      <c r="AQ386" s="1287"/>
      <c r="AR386" s="1287"/>
      <c r="AS386" s="1287"/>
      <c r="AT386" s="1287"/>
      <c r="AU386" s="1287"/>
      <c r="AV386" s="1287"/>
      <c r="AW386" s="1287"/>
      <c r="AX386" s="1287"/>
      <c r="AY386" s="1287"/>
      <c r="AZ386" s="1287"/>
      <c r="BA386" s="1287"/>
      <c r="BB386" s="1287"/>
    </row>
    <row r="387" spans="2:55" ht="12" customHeight="1" x14ac:dyDescent="0.2">
      <c r="B387" s="117" t="s">
        <v>160</v>
      </c>
      <c r="C387" s="1373" t="s">
        <v>144</v>
      </c>
      <c r="D387" s="1610">
        <f>D384/D383</f>
        <v>-1.5743073047858828E-2</v>
      </c>
      <c r="E387" s="1649">
        <v>-8.604206500956179E-3</v>
      </c>
      <c r="F387" s="1649">
        <v>4.7217537942664612E-3</v>
      </c>
      <c r="G387" s="1649">
        <v>1.8623481781376384E-2</v>
      </c>
      <c r="H387" s="1649">
        <v>5.5066079295153988E-3</v>
      </c>
      <c r="I387" s="1649">
        <v>1.8623481781376384E-2</v>
      </c>
      <c r="J387" s="1612">
        <v>-4.4785949506037266E-2</v>
      </c>
      <c r="K387" s="14"/>
      <c r="L387" s="14"/>
      <c r="M387" s="14"/>
      <c r="N387" s="14"/>
      <c r="O387" s="14"/>
      <c r="P387" s="14"/>
      <c r="Q387" s="13"/>
      <c r="R387" s="13"/>
      <c r="S387" s="13"/>
      <c r="T387" s="13"/>
      <c r="U387" s="13"/>
      <c r="V387" s="13"/>
      <c r="W387" s="13"/>
      <c r="X387" s="13"/>
      <c r="Y387" s="13"/>
      <c r="Z387" s="13"/>
      <c r="AA387" s="13"/>
      <c r="AB387" s="13"/>
      <c r="AC387" s="13"/>
      <c r="AD387" s="13"/>
      <c r="AE387" s="13"/>
      <c r="AF387" s="13"/>
      <c r="AG387" s="13"/>
      <c r="AH387" s="14"/>
      <c r="AI387" s="13"/>
      <c r="AJ387" s="13"/>
      <c r="AK387" s="13"/>
      <c r="AL387" s="1287"/>
      <c r="AM387" s="1287"/>
      <c r="AN387" s="1287"/>
      <c r="AO387" s="1287"/>
      <c r="AP387" s="1287"/>
      <c r="AQ387" s="1287"/>
      <c r="AR387" s="1287"/>
      <c r="AS387" s="1287"/>
      <c r="AT387" s="1287"/>
      <c r="AU387" s="1287"/>
      <c r="AV387" s="1287"/>
      <c r="AW387" s="1287"/>
      <c r="AX387" s="1287"/>
      <c r="AY387" s="1287"/>
      <c r="AZ387" s="1287"/>
      <c r="BA387" s="1287"/>
      <c r="BB387" s="1287"/>
    </row>
    <row r="388" spans="2:55" ht="12" customHeight="1" x14ac:dyDescent="0.2">
      <c r="B388" s="1343" t="s">
        <v>380</v>
      </c>
      <c r="C388" s="91" t="s">
        <v>166</v>
      </c>
      <c r="D388" s="1469">
        <v>427</v>
      </c>
      <c r="E388" s="1650">
        <v>425</v>
      </c>
      <c r="F388" s="1650">
        <v>420</v>
      </c>
      <c r="G388" s="1650">
        <v>416</v>
      </c>
      <c r="H388" s="1651">
        <v>401</v>
      </c>
      <c r="I388" s="1470">
        <v>416</v>
      </c>
      <c r="J388" s="1652">
        <v>414</v>
      </c>
      <c r="K388" s="14"/>
      <c r="L388" s="14"/>
      <c r="M388" s="14"/>
      <c r="N388" s="14"/>
      <c r="O388" s="14"/>
      <c r="P388" s="14"/>
      <c r="Q388" s="13"/>
      <c r="R388" s="13"/>
      <c r="S388" s="13"/>
      <c r="T388" s="13"/>
      <c r="U388" s="13"/>
      <c r="V388" s="13"/>
      <c r="W388" s="13"/>
      <c r="X388" s="13"/>
      <c r="Y388" s="13"/>
      <c r="Z388" s="13"/>
      <c r="AA388" s="13"/>
      <c r="AB388" s="13"/>
      <c r="AC388" s="13"/>
      <c r="AD388" s="13"/>
      <c r="AE388" s="13"/>
      <c r="AF388" s="13"/>
      <c r="AG388" s="13"/>
      <c r="AH388" s="14"/>
      <c r="AI388" s="13"/>
      <c r="AJ388" s="13"/>
      <c r="AK388" s="13"/>
      <c r="AL388" s="1287"/>
      <c r="AM388" s="1287"/>
      <c r="AN388" s="1287"/>
      <c r="AO388" s="1287"/>
      <c r="AP388" s="1287"/>
      <c r="AQ388" s="1287"/>
      <c r="AR388" s="1287"/>
      <c r="AS388" s="1287"/>
      <c r="AT388" s="1287"/>
      <c r="AU388" s="1287"/>
      <c r="AV388" s="1287"/>
      <c r="AW388" s="1287"/>
      <c r="AX388" s="1287"/>
      <c r="AY388" s="1287"/>
      <c r="AZ388" s="1287"/>
      <c r="BA388" s="1287"/>
      <c r="BB388" s="1287"/>
    </row>
    <row r="389" spans="2:55" ht="12" customHeight="1" x14ac:dyDescent="0.2">
      <c r="B389" s="1332" t="s">
        <v>147</v>
      </c>
      <c r="C389" s="1377"/>
      <c r="D389" s="1380"/>
      <c r="E389" s="1380"/>
      <c r="F389" s="1380"/>
      <c r="G389" s="1380"/>
      <c r="H389" s="1380"/>
      <c r="I389" s="1380"/>
      <c r="J389" s="1381"/>
      <c r="K389" s="14"/>
      <c r="L389" s="14"/>
      <c r="M389" s="14"/>
      <c r="N389" s="14"/>
      <c r="O389" s="14"/>
      <c r="P389" s="14"/>
      <c r="Q389" s="13"/>
      <c r="R389" s="13"/>
      <c r="S389" s="13"/>
      <c r="T389" s="13"/>
      <c r="U389" s="13"/>
      <c r="V389" s="13"/>
      <c r="W389" s="13"/>
      <c r="X389" s="13"/>
      <c r="Y389" s="13"/>
      <c r="Z389" s="13"/>
      <c r="AA389" s="13"/>
      <c r="AB389" s="13"/>
      <c r="AC389" s="13"/>
      <c r="AD389" s="13"/>
      <c r="AE389" s="13"/>
      <c r="AF389" s="13"/>
      <c r="AG389" s="13"/>
      <c r="AH389" s="14"/>
      <c r="AI389" s="13"/>
      <c r="AJ389" s="13"/>
      <c r="AK389" s="13"/>
      <c r="AL389" s="1287"/>
      <c r="AM389" s="1287"/>
      <c r="AN389" s="1287"/>
      <c r="AO389" s="1287"/>
      <c r="AP389" s="1287"/>
      <c r="AQ389" s="1287"/>
      <c r="AR389" s="1287"/>
      <c r="AS389" s="1287"/>
      <c r="AT389" s="1287"/>
      <c r="AU389" s="1287"/>
      <c r="AV389" s="1287"/>
      <c r="AW389" s="1287"/>
      <c r="AX389" s="1287"/>
      <c r="AY389" s="1287"/>
      <c r="AZ389" s="1287"/>
      <c r="BA389" s="1287"/>
      <c r="BB389" s="1287"/>
    </row>
    <row r="390" spans="2:55" ht="12" customHeight="1" thickBot="1" x14ac:dyDescent="0.25">
      <c r="B390" s="1527" t="s">
        <v>181</v>
      </c>
      <c r="C390" s="1653"/>
      <c r="D390" s="1654">
        <v>9</v>
      </c>
      <c r="E390" s="1632">
        <v>9</v>
      </c>
      <c r="F390" s="1632">
        <v>9</v>
      </c>
      <c r="G390" s="1632">
        <v>9</v>
      </c>
      <c r="H390" s="1632">
        <v>9</v>
      </c>
      <c r="I390" s="1632">
        <v>9</v>
      </c>
      <c r="J390" s="1655">
        <v>9</v>
      </c>
      <c r="K390" s="14"/>
      <c r="L390" s="14"/>
      <c r="M390" s="14"/>
      <c r="N390" s="14"/>
      <c r="O390" s="14"/>
      <c r="P390" s="14"/>
      <c r="Q390" s="13"/>
      <c r="R390" s="13"/>
      <c r="S390" s="13"/>
      <c r="T390" s="13"/>
      <c r="U390" s="13"/>
      <c r="V390" s="13"/>
      <c r="W390" s="13"/>
      <c r="X390" s="13"/>
      <c r="Y390" s="13"/>
      <c r="Z390" s="13"/>
      <c r="AA390" s="13"/>
      <c r="AB390" s="13"/>
      <c r="AC390" s="13"/>
      <c r="AD390" s="13"/>
      <c r="AE390" s="13"/>
      <c r="AF390" s="13"/>
      <c r="AG390" s="13"/>
      <c r="AH390" s="14"/>
      <c r="AI390" s="13"/>
      <c r="AJ390" s="13"/>
      <c r="AK390" s="13"/>
      <c r="AL390" s="1287"/>
      <c r="AM390" s="1287"/>
      <c r="AN390" s="1287"/>
      <c r="AO390" s="1287"/>
      <c r="AP390" s="1287"/>
      <c r="AQ390" s="1287"/>
      <c r="AR390" s="1287"/>
      <c r="AS390" s="1287"/>
      <c r="AT390" s="1287"/>
      <c r="AU390" s="1287"/>
      <c r="AV390" s="1287"/>
      <c r="AW390" s="1287"/>
      <c r="AX390" s="1287"/>
      <c r="AY390" s="1287"/>
      <c r="AZ390" s="1287"/>
      <c r="BA390" s="1287"/>
      <c r="BB390" s="1287"/>
    </row>
    <row r="391" spans="2:55" ht="12" customHeight="1" x14ac:dyDescent="0.2">
      <c r="B391" s="1656"/>
      <c r="C391" s="14"/>
      <c r="D391" s="14"/>
      <c r="E391" s="14"/>
      <c r="F391" s="14"/>
      <c r="G391" s="14"/>
      <c r="H391" s="14"/>
      <c r="I391" s="14"/>
      <c r="J391" s="883"/>
      <c r="K391" s="14"/>
      <c r="L391" s="14"/>
      <c r="M391" s="14"/>
      <c r="N391" s="14"/>
      <c r="O391" s="14"/>
      <c r="P391" s="14"/>
      <c r="Q391" s="14"/>
      <c r="R391" s="13"/>
      <c r="S391" s="13"/>
      <c r="T391" s="13"/>
      <c r="U391" s="13"/>
      <c r="V391" s="13"/>
      <c r="W391" s="13"/>
      <c r="X391" s="13"/>
      <c r="Y391" s="13"/>
      <c r="Z391" s="13"/>
      <c r="AA391" s="13"/>
      <c r="AB391" s="13"/>
      <c r="AC391" s="13"/>
      <c r="AD391" s="13"/>
      <c r="AE391" s="13"/>
      <c r="AF391" s="13"/>
      <c r="AG391" s="13"/>
      <c r="AH391" s="13"/>
      <c r="AI391" s="14"/>
      <c r="AJ391" s="13"/>
      <c r="AK391" s="13"/>
      <c r="AL391" s="13"/>
      <c r="AM391" s="1287"/>
      <c r="AN391" s="1287"/>
      <c r="AO391" s="1287"/>
      <c r="AP391" s="1287"/>
      <c r="AQ391" s="1287"/>
      <c r="AR391" s="1287"/>
      <c r="AS391" s="1287"/>
      <c r="AT391" s="1287"/>
      <c r="AU391" s="1287"/>
      <c r="AV391" s="1287"/>
      <c r="AW391" s="1287"/>
      <c r="AX391" s="1287"/>
      <c r="AY391" s="1287"/>
      <c r="AZ391" s="1287"/>
      <c r="BA391" s="1287"/>
      <c r="BB391" s="1287"/>
      <c r="BC391" s="1287"/>
    </row>
    <row r="392" spans="2:55" ht="12" customHeight="1" x14ac:dyDescent="0.2">
      <c r="B392" s="1656"/>
      <c r="C392" s="14"/>
      <c r="D392" s="14"/>
      <c r="E392" s="14"/>
      <c r="F392" s="1433" t="s">
        <v>192</v>
      </c>
      <c r="G392" s="14"/>
      <c r="H392" s="14"/>
      <c r="I392" s="14"/>
      <c r="J392" s="883"/>
      <c r="K392" s="1287"/>
      <c r="L392" s="14"/>
      <c r="M392" s="14"/>
      <c r="N392" s="14"/>
      <c r="O392" s="14"/>
      <c r="P392" s="14"/>
      <c r="Q392" s="14"/>
      <c r="R392" s="13"/>
      <c r="S392" s="13"/>
      <c r="T392" s="13"/>
      <c r="U392" s="13"/>
      <c r="V392" s="13"/>
      <c r="W392" s="13"/>
      <c r="X392" s="13"/>
      <c r="Y392" s="13"/>
      <c r="Z392" s="13"/>
      <c r="AA392" s="13"/>
      <c r="AB392" s="13"/>
      <c r="AC392" s="13"/>
      <c r="AD392" s="13"/>
      <c r="AE392" s="13"/>
      <c r="AF392" s="13"/>
      <c r="AG392" s="13"/>
      <c r="AH392" s="13"/>
      <c r="AI392" s="14"/>
      <c r="AJ392" s="13"/>
      <c r="AK392" s="13"/>
      <c r="AL392" s="13"/>
      <c r="AM392" s="1287"/>
      <c r="AN392" s="1287"/>
      <c r="AO392" s="1287"/>
      <c r="AP392" s="1287"/>
      <c r="AQ392" s="1287"/>
      <c r="AR392" s="1287"/>
      <c r="AS392" s="1287"/>
      <c r="AT392" s="1287"/>
      <c r="AU392" s="1287"/>
      <c r="AV392" s="1287"/>
      <c r="AW392" s="1287"/>
      <c r="AX392" s="1287"/>
      <c r="AY392" s="1287"/>
      <c r="AZ392" s="1287"/>
      <c r="BA392" s="1287"/>
      <c r="BB392" s="1287"/>
      <c r="BC392" s="1287"/>
    </row>
    <row r="393" spans="2:55" ht="15" x14ac:dyDescent="0.2">
      <c r="B393" s="46"/>
      <c r="C393" s="14"/>
      <c r="D393" s="14"/>
      <c r="E393" s="14"/>
      <c r="F393" s="14"/>
      <c r="G393" s="14"/>
      <c r="H393" s="14"/>
      <c r="I393" s="14"/>
      <c r="J393" s="883"/>
      <c r="K393" s="1287"/>
      <c r="L393" s="14"/>
      <c r="M393" s="14"/>
      <c r="N393" s="14"/>
      <c r="O393" s="14"/>
      <c r="P393" s="14"/>
      <c r="Q393" s="14"/>
      <c r="R393" s="13"/>
      <c r="S393" s="13"/>
      <c r="T393" s="13"/>
      <c r="U393" s="13"/>
      <c r="V393" s="13"/>
      <c r="W393" s="13"/>
      <c r="X393" s="13"/>
      <c r="Y393" s="13"/>
      <c r="Z393" s="13"/>
      <c r="AA393" s="13"/>
      <c r="AB393" s="13"/>
      <c r="AC393" s="13"/>
      <c r="AD393" s="13"/>
      <c r="AE393" s="13"/>
      <c r="AF393" s="13"/>
      <c r="AG393" s="13"/>
      <c r="AH393" s="13"/>
      <c r="AI393" s="14"/>
      <c r="AJ393" s="13"/>
      <c r="AK393" s="13"/>
      <c r="AL393" s="13"/>
      <c r="AM393" s="1287"/>
      <c r="AN393" s="1287"/>
      <c r="AO393" s="1287"/>
      <c r="AP393" s="1287"/>
      <c r="AQ393" s="1287"/>
      <c r="AR393" s="1287"/>
      <c r="AS393" s="1287"/>
      <c r="AT393" s="1287"/>
      <c r="AU393" s="1287"/>
      <c r="AV393" s="1287"/>
      <c r="AW393" s="1287"/>
      <c r="AX393" s="1287"/>
      <c r="AY393" s="1287"/>
      <c r="AZ393" s="1287"/>
      <c r="BA393" s="1287"/>
      <c r="BB393" s="1287"/>
      <c r="BC393" s="1287"/>
    </row>
    <row r="394" spans="2:55" ht="15" x14ac:dyDescent="0.2">
      <c r="B394" s="46"/>
      <c r="C394" s="14"/>
      <c r="D394" s="14"/>
      <c r="E394" s="14"/>
      <c r="F394" s="1657"/>
      <c r="G394" s="1658"/>
      <c r="H394" s="1423"/>
      <c r="I394" s="1423"/>
      <c r="J394" s="883"/>
      <c r="K394" s="1287"/>
      <c r="L394" s="14"/>
      <c r="M394" s="14"/>
      <c r="N394" s="14"/>
      <c r="O394" s="14"/>
      <c r="P394" s="14"/>
      <c r="Q394" s="14"/>
      <c r="R394" s="13"/>
      <c r="S394" s="13"/>
      <c r="T394" s="13"/>
      <c r="U394" s="13"/>
      <c r="V394" s="13"/>
      <c r="W394" s="13"/>
      <c r="X394" s="13"/>
      <c r="Y394" s="13"/>
      <c r="Z394" s="13"/>
      <c r="AA394" s="13"/>
      <c r="AB394" s="13"/>
      <c r="AC394" s="13"/>
      <c r="AD394" s="13"/>
      <c r="AE394" s="13"/>
      <c r="AF394" s="13"/>
      <c r="AG394" s="13"/>
      <c r="AH394" s="13"/>
      <c r="AI394" s="14"/>
      <c r="AJ394" s="13"/>
      <c r="AK394" s="13"/>
      <c r="AL394" s="13"/>
      <c r="AM394" s="1287"/>
      <c r="AN394" s="1287"/>
      <c r="AO394" s="1287"/>
      <c r="AP394" s="1287"/>
      <c r="AQ394" s="1287"/>
      <c r="AR394" s="1287"/>
      <c r="AS394" s="1287"/>
      <c r="AT394" s="1287"/>
      <c r="AU394" s="1287"/>
      <c r="AV394" s="1287"/>
      <c r="AW394" s="1287"/>
      <c r="AX394" s="1287"/>
      <c r="AY394" s="1287"/>
      <c r="AZ394" s="1287"/>
      <c r="BA394" s="1287"/>
      <c r="BB394" s="1287"/>
      <c r="BC394" s="1287"/>
    </row>
    <row r="395" spans="2:55" ht="16" thickBot="1" x14ac:dyDescent="0.25">
      <c r="B395" s="1659" t="s">
        <v>695</v>
      </c>
      <c r="C395" s="881"/>
      <c r="D395" s="881"/>
      <c r="E395" s="881"/>
      <c r="F395" s="881"/>
      <c r="G395" s="1660"/>
      <c r="H395" s="881"/>
      <c r="I395" s="881"/>
      <c r="J395" s="889"/>
      <c r="K395" s="1287"/>
      <c r="L395" s="14"/>
      <c r="M395" s="14"/>
      <c r="N395" s="14"/>
      <c r="O395" s="14"/>
      <c r="P395" s="14"/>
      <c r="Q395" s="14"/>
      <c r="R395" s="13"/>
      <c r="S395" s="13"/>
      <c r="T395" s="13"/>
      <c r="U395" s="13"/>
      <c r="V395" s="13"/>
      <c r="W395" s="13"/>
      <c r="X395" s="13"/>
      <c r="Y395" s="13"/>
      <c r="Z395" s="13"/>
      <c r="AA395" s="13"/>
      <c r="AB395" s="13"/>
      <c r="AC395" s="13"/>
      <c r="AD395" s="13"/>
      <c r="AE395" s="13"/>
      <c r="AF395" s="13"/>
      <c r="AG395" s="13"/>
      <c r="AH395" s="13"/>
      <c r="AI395" s="14"/>
      <c r="AJ395" s="13"/>
      <c r="AK395" s="13"/>
      <c r="AL395" s="13"/>
      <c r="AM395" s="1287"/>
      <c r="AN395" s="1287"/>
      <c r="AO395" s="1287"/>
      <c r="AP395" s="1287"/>
      <c r="AQ395" s="1287"/>
      <c r="AR395" s="1287"/>
      <c r="AS395" s="1287"/>
      <c r="AT395" s="1287"/>
      <c r="AU395" s="1287"/>
      <c r="AV395" s="1287"/>
      <c r="AW395" s="1287"/>
      <c r="AX395" s="1287"/>
      <c r="AY395" s="1287"/>
      <c r="AZ395" s="1287"/>
      <c r="BA395" s="1287"/>
      <c r="BB395" s="1287"/>
      <c r="BC395" s="1287"/>
    </row>
    <row r="396" spans="2:55" ht="14.25" customHeight="1" x14ac:dyDescent="0.2">
      <c r="B396" s="1287"/>
      <c r="C396" s="1287"/>
      <c r="D396" s="1287"/>
      <c r="E396" s="1287"/>
      <c r="F396" s="1287"/>
      <c r="G396" s="1287"/>
      <c r="H396" s="1287"/>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436"/>
      <c r="AJ396" s="1287"/>
      <c r="AK396" s="1287"/>
      <c r="AL396" s="1287"/>
      <c r="AM396" s="1287"/>
      <c r="AN396" s="1287"/>
      <c r="AO396" s="1287"/>
      <c r="AP396" s="1287"/>
      <c r="AQ396" s="1287"/>
      <c r="AR396" s="1287"/>
      <c r="AS396" s="1287"/>
      <c r="AT396" s="1287"/>
      <c r="AU396" s="1287"/>
      <c r="AV396" s="1287"/>
      <c r="AW396" s="1287"/>
      <c r="AX396" s="1287"/>
      <c r="AY396" s="1287"/>
    </row>
    <row r="397" spans="2:55" ht="14.25" customHeight="1" x14ac:dyDescent="0.2">
      <c r="B397" s="1287"/>
      <c r="C397" s="1287"/>
      <c r="D397" s="1287"/>
      <c r="E397" s="1287"/>
      <c r="F397" s="1287"/>
      <c r="G397" s="1287"/>
      <c r="H397" s="1287"/>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436"/>
      <c r="AJ397" s="1287"/>
      <c r="AK397" s="1287"/>
      <c r="AL397" s="1287"/>
      <c r="AM397" s="1287"/>
      <c r="AN397" s="1287"/>
      <c r="AO397" s="1287"/>
      <c r="AP397" s="1287"/>
      <c r="AQ397" s="1287"/>
      <c r="AR397" s="1287"/>
      <c r="AS397" s="1287"/>
      <c r="AT397" s="1287"/>
      <c r="AU397" s="1287"/>
      <c r="AV397" s="1287"/>
      <c r="AW397" s="1287"/>
      <c r="AX397" s="1287"/>
      <c r="AY397" s="1287"/>
    </row>
    <row r="398" spans="2:55" ht="14.25" customHeight="1" x14ac:dyDescent="0.2">
      <c r="B398" s="1287"/>
      <c r="C398" s="1287"/>
      <c r="D398" s="1424"/>
      <c r="E398" s="1287"/>
      <c r="F398" s="1661"/>
      <c r="G398" s="1287"/>
      <c r="H398" s="1287"/>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436"/>
      <c r="AJ398" s="1287"/>
      <c r="AK398" s="1287"/>
      <c r="AL398" s="1287"/>
      <c r="AM398" s="1287"/>
      <c r="AN398" s="1287"/>
      <c r="AO398" s="1287"/>
      <c r="AP398" s="1287"/>
      <c r="AQ398" s="1287"/>
      <c r="AR398" s="1287"/>
      <c r="AS398" s="1287"/>
      <c r="AT398" s="1287"/>
      <c r="AU398" s="1287"/>
      <c r="AV398" s="1287"/>
      <c r="AW398" s="1287"/>
      <c r="AX398" s="1287"/>
      <c r="AY398" s="1287"/>
    </row>
    <row r="399" spans="2:55" ht="14.25" customHeight="1" x14ac:dyDescent="0.2">
      <c r="B399" s="1287"/>
      <c r="C399" s="1287"/>
      <c r="D399" s="1287"/>
      <c r="E399" s="1287"/>
      <c r="F399" s="1424"/>
      <c r="G399" s="1287"/>
      <c r="H399" s="1287"/>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436"/>
      <c r="AJ399" s="1287"/>
      <c r="AK399" s="1287"/>
      <c r="AL399" s="1287"/>
      <c r="AM399" s="1287"/>
      <c r="AN399" s="1287"/>
      <c r="AO399" s="1287"/>
      <c r="AP399" s="1287"/>
      <c r="AQ399" s="1287"/>
      <c r="AR399" s="1287"/>
      <c r="AS399" s="1287"/>
      <c r="AT399" s="1287"/>
      <c r="AU399" s="1287"/>
      <c r="AV399" s="1287"/>
      <c r="AW399" s="1287"/>
      <c r="AX399" s="1287"/>
      <c r="AY399" s="1287"/>
    </row>
    <row r="400" spans="2:55" ht="14.25" customHeight="1" x14ac:dyDescent="0.2">
      <c r="B400" s="1287"/>
      <c r="C400" s="1287"/>
      <c r="D400" s="1287"/>
      <c r="E400" s="1287"/>
      <c r="F400" s="1287"/>
      <c r="G400" s="1287"/>
      <c r="H400" s="1287"/>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436"/>
      <c r="AJ400" s="1287"/>
      <c r="AK400" s="1287"/>
      <c r="AL400" s="1287"/>
      <c r="AM400" s="1287"/>
      <c r="AN400" s="1287"/>
      <c r="AO400" s="1287"/>
      <c r="AP400" s="1287"/>
      <c r="AQ400" s="1287"/>
      <c r="AR400" s="1287"/>
      <c r="AS400" s="1287"/>
      <c r="AT400" s="1287"/>
      <c r="AU400" s="1287"/>
      <c r="AV400" s="1287"/>
      <c r="AW400" s="1287"/>
      <c r="AX400" s="1287"/>
      <c r="AY400" s="1287"/>
    </row>
    <row r="401" spans="2:55" ht="14.25" customHeight="1" x14ac:dyDescent="0.2">
      <c r="B401" s="1287"/>
      <c r="C401" s="1287"/>
      <c r="D401" s="1287"/>
      <c r="E401" s="1287"/>
      <c r="F401" s="1287"/>
      <c r="G401" s="1287"/>
      <c r="H401" s="1287"/>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436"/>
      <c r="AJ401" s="1287"/>
      <c r="AK401" s="1287"/>
      <c r="AL401" s="1287"/>
      <c r="AM401" s="1287"/>
      <c r="AN401" s="1287"/>
      <c r="AO401" s="1287"/>
      <c r="AP401" s="1287"/>
      <c r="AQ401" s="1287"/>
      <c r="AR401" s="1287"/>
      <c r="AS401" s="1287"/>
      <c r="AT401" s="1287"/>
      <c r="AU401" s="1287"/>
      <c r="AV401" s="1287"/>
      <c r="AW401" s="1287"/>
      <c r="AX401" s="1287"/>
      <c r="AY401" s="1287"/>
    </row>
    <row r="402" spans="2:55" ht="14.25" customHeight="1" x14ac:dyDescent="0.2">
      <c r="B402" s="1287"/>
      <c r="C402" s="1287"/>
      <c r="D402" s="1287"/>
      <c r="E402" s="1287"/>
      <c r="F402" s="1287"/>
      <c r="G402" s="1287"/>
      <c r="H402" s="1287"/>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436"/>
      <c r="AJ402" s="1287"/>
      <c r="AK402" s="1287"/>
      <c r="AL402" s="1287"/>
      <c r="AM402" s="1287"/>
      <c r="AN402" s="1287"/>
      <c r="AO402" s="1287"/>
      <c r="AP402" s="1287"/>
      <c r="AQ402" s="1287"/>
      <c r="AR402" s="1287"/>
      <c r="AS402" s="1287"/>
      <c r="AT402" s="1287"/>
      <c r="AU402" s="1287"/>
      <c r="AV402" s="1287"/>
      <c r="AW402" s="1287"/>
      <c r="AX402" s="1287"/>
      <c r="AY402" s="1287"/>
    </row>
    <row r="403" spans="2:55" ht="14.25" customHeight="1" x14ac:dyDescent="0.2">
      <c r="B403" s="1287"/>
      <c r="C403" s="1287"/>
      <c r="D403" s="1287"/>
      <c r="E403" s="1287"/>
      <c r="F403" s="1287"/>
      <c r="G403" s="1287"/>
      <c r="H403" s="1287"/>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436"/>
      <c r="AJ403" s="1287"/>
      <c r="AK403" s="1287"/>
      <c r="AL403" s="1287"/>
      <c r="AM403" s="1287"/>
      <c r="AN403" s="1287"/>
      <c r="AO403" s="1287"/>
      <c r="AP403" s="1287"/>
      <c r="AQ403" s="1287"/>
      <c r="AR403" s="1287"/>
      <c r="AS403" s="1287"/>
      <c r="AT403" s="1287"/>
      <c r="AU403" s="1287"/>
      <c r="AV403" s="1287"/>
      <c r="AW403" s="1287"/>
      <c r="AX403" s="1287"/>
      <c r="AY403" s="1287"/>
    </row>
    <row r="404" spans="2:55" ht="14.25" customHeight="1" x14ac:dyDescent="0.2">
      <c r="B404" s="1287"/>
      <c r="C404" s="1287"/>
      <c r="D404" s="1287"/>
      <c r="E404" s="1287"/>
      <c r="F404" s="1287"/>
      <c r="G404" s="1287"/>
      <c r="H404" s="1287"/>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436"/>
      <c r="AJ404" s="1287"/>
      <c r="AK404" s="1287"/>
      <c r="AL404" s="1287"/>
      <c r="AM404" s="1287"/>
      <c r="AN404" s="1287"/>
      <c r="AO404" s="1287"/>
      <c r="AP404" s="1287"/>
      <c r="AQ404" s="1287"/>
      <c r="AR404" s="1287"/>
      <c r="AS404" s="1287"/>
      <c r="AT404" s="1287"/>
      <c r="AU404" s="1287"/>
      <c r="AV404" s="1287"/>
      <c r="AW404" s="1287"/>
      <c r="AX404" s="1287"/>
      <c r="AY404" s="1287"/>
    </row>
    <row r="405" spans="2:55" ht="14.25" customHeight="1" x14ac:dyDescent="0.2">
      <c r="B405" s="1287"/>
      <c r="C405" s="1287"/>
      <c r="D405" s="1287"/>
      <c r="E405" s="1287"/>
      <c r="F405" s="1287"/>
      <c r="G405" s="1287"/>
      <c r="H405" s="1287"/>
      <c r="I405" s="1287"/>
      <c r="J405" s="1287"/>
      <c r="K405" s="14"/>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436"/>
      <c r="AJ405" s="1287"/>
      <c r="AK405" s="1287"/>
      <c r="AL405" s="1287"/>
      <c r="AM405" s="1287"/>
      <c r="AN405" s="1287"/>
      <c r="AO405" s="1287"/>
      <c r="AP405" s="1287"/>
      <c r="AQ405" s="1287"/>
      <c r="AR405" s="1287"/>
      <c r="AS405" s="1287"/>
      <c r="AT405" s="1287"/>
      <c r="AU405" s="1287"/>
      <c r="AV405" s="1287"/>
      <c r="AW405" s="1287"/>
      <c r="AX405" s="1287"/>
      <c r="AY405" s="1287"/>
    </row>
    <row r="406" spans="2:55" ht="14.25" customHeight="1" x14ac:dyDescent="0.2">
      <c r="B406" s="1287"/>
      <c r="C406" s="1287"/>
      <c r="D406" s="1424"/>
      <c r="E406" s="1424"/>
      <c r="F406" s="1424"/>
      <c r="G406" s="1287"/>
      <c r="H406" s="1287"/>
      <c r="I406" s="1287"/>
      <c r="J406" s="1287"/>
      <c r="K406" s="14"/>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436"/>
      <c r="AJ406" s="1287"/>
      <c r="AK406" s="1287"/>
      <c r="AL406" s="1287"/>
      <c r="AM406" s="1287"/>
      <c r="AN406" s="1287"/>
      <c r="AO406" s="1287"/>
      <c r="AP406" s="1287"/>
      <c r="AQ406" s="1287"/>
      <c r="AR406" s="1287"/>
      <c r="AS406" s="1287"/>
      <c r="AT406" s="1287"/>
      <c r="AU406" s="1287"/>
      <c r="AV406" s="1287"/>
      <c r="AW406" s="1287"/>
      <c r="AX406" s="1287"/>
      <c r="AY406" s="1287"/>
    </row>
    <row r="407" spans="2:55" ht="14.25" customHeight="1" x14ac:dyDescent="0.2">
      <c r="B407" s="1287"/>
      <c r="C407" s="1287"/>
      <c r="D407" s="1287"/>
      <c r="E407" s="1287"/>
      <c r="F407" s="1662"/>
      <c r="G407" s="1287"/>
      <c r="H407" s="1287"/>
      <c r="I407" s="1287"/>
      <c r="J407" s="1287"/>
      <c r="K407" s="14"/>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436"/>
      <c r="AJ407" s="1287"/>
      <c r="AK407" s="1287"/>
      <c r="AL407" s="1287"/>
      <c r="AM407" s="1287"/>
      <c r="AN407" s="1287"/>
      <c r="AO407" s="1287"/>
      <c r="AP407" s="1287"/>
      <c r="AQ407" s="1287"/>
      <c r="AR407" s="1287"/>
      <c r="AS407" s="1287"/>
      <c r="AT407" s="1287"/>
      <c r="AU407" s="1287"/>
      <c r="AV407" s="1287"/>
      <c r="AW407" s="1287"/>
      <c r="AX407" s="1287"/>
      <c r="AY407" s="1287"/>
    </row>
    <row r="408" spans="2:55" ht="14.25" customHeight="1" x14ac:dyDescent="0.2">
      <c r="B408" s="1287"/>
      <c r="C408" s="1287"/>
      <c r="D408" s="1661"/>
      <c r="E408" s="1287"/>
      <c r="F408" s="1424"/>
      <c r="G408" s="1287"/>
      <c r="H408" s="1287"/>
      <c r="I408" s="1287"/>
      <c r="J408" s="1287"/>
      <c r="K408" s="14"/>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436"/>
      <c r="AJ408" s="1287"/>
      <c r="AK408" s="1287"/>
      <c r="AL408" s="1287"/>
      <c r="AM408" s="1287"/>
      <c r="AN408" s="1287"/>
      <c r="AO408" s="1287"/>
      <c r="AP408" s="1287"/>
      <c r="AQ408" s="1287"/>
      <c r="AR408" s="1287"/>
      <c r="AS408" s="1287"/>
      <c r="AT408" s="1287"/>
      <c r="AU408" s="1287"/>
      <c r="AV408" s="1287"/>
      <c r="AW408" s="1287"/>
      <c r="AX408" s="1287"/>
      <c r="AY408" s="1287"/>
    </row>
    <row r="409" spans="2:55" ht="16" thickBot="1" x14ac:dyDescent="0.25">
      <c r="B409" s="14"/>
      <c r="C409" s="14"/>
      <c r="D409" s="14"/>
      <c r="E409" s="14"/>
      <c r="F409" s="14"/>
      <c r="G409" s="1663"/>
      <c r="H409" s="14"/>
      <c r="I409" s="14"/>
      <c r="J409" s="14"/>
      <c r="K409" s="14"/>
      <c r="L409" s="14"/>
      <c r="M409" s="14"/>
      <c r="N409" s="14"/>
      <c r="O409" s="14"/>
      <c r="P409" s="14"/>
      <c r="Q409" s="14"/>
      <c r="R409" s="13"/>
      <c r="S409" s="13"/>
      <c r="T409" s="13"/>
      <c r="U409" s="13"/>
      <c r="V409" s="13"/>
      <c r="W409" s="13"/>
      <c r="X409" s="13"/>
      <c r="Y409" s="13"/>
      <c r="Z409" s="13"/>
      <c r="AA409" s="13"/>
      <c r="AB409" s="13"/>
      <c r="AC409" s="13"/>
      <c r="AD409" s="13"/>
      <c r="AE409" s="13"/>
      <c r="AF409" s="13"/>
      <c r="AG409" s="13"/>
      <c r="AH409" s="13"/>
      <c r="AI409" s="14"/>
      <c r="AJ409" s="13"/>
      <c r="AK409" s="13"/>
      <c r="AL409" s="13"/>
      <c r="AM409" s="1287"/>
      <c r="AN409" s="1287"/>
      <c r="AO409" s="1287"/>
      <c r="AP409" s="1287"/>
      <c r="AQ409" s="1287"/>
      <c r="AR409" s="1287"/>
      <c r="AS409" s="1287"/>
      <c r="AT409" s="1287"/>
      <c r="AU409" s="1287"/>
      <c r="AV409" s="1287"/>
      <c r="AW409" s="1287"/>
      <c r="AX409" s="1287"/>
      <c r="AY409" s="1287"/>
      <c r="AZ409" s="1287"/>
      <c r="BA409" s="1287"/>
      <c r="BB409" s="1287"/>
      <c r="BC409" s="1287"/>
    </row>
    <row r="410" spans="2:55" ht="21" customHeight="1" thickBot="1" x14ac:dyDescent="0.25">
      <c r="B410" s="122" t="s">
        <v>192</v>
      </c>
      <c r="C410" s="1664"/>
      <c r="D410" s="3020" t="s">
        <v>3198</v>
      </c>
      <c r="E410" s="3021"/>
      <c r="F410" s="3021"/>
      <c r="G410" s="3021"/>
      <c r="H410" s="3021"/>
      <c r="I410" s="3021"/>
      <c r="J410" s="3022"/>
      <c r="K410" s="14"/>
      <c r="L410" s="14"/>
      <c r="M410" s="14"/>
      <c r="N410" s="14"/>
      <c r="O410" s="14"/>
      <c r="P410" s="14"/>
      <c r="Q410" s="14"/>
      <c r="R410" s="13"/>
      <c r="S410" s="13"/>
      <c r="T410" s="13"/>
      <c r="U410" s="13"/>
      <c r="V410" s="13"/>
      <c r="W410" s="13"/>
      <c r="X410" s="13"/>
      <c r="Y410" s="13"/>
      <c r="Z410" s="13"/>
      <c r="AA410" s="13"/>
      <c r="AB410" s="13"/>
      <c r="AC410" s="13"/>
      <c r="AD410" s="13"/>
      <c r="AE410" s="13"/>
      <c r="AF410" s="13"/>
      <c r="AG410" s="13"/>
      <c r="AH410" s="13"/>
      <c r="AI410" s="14"/>
      <c r="AJ410" s="13"/>
      <c r="AK410" s="13"/>
      <c r="AL410" s="13"/>
      <c r="AM410" s="1287"/>
      <c r="AN410" s="1287"/>
      <c r="AO410" s="1287"/>
      <c r="AP410" s="1287"/>
      <c r="AQ410" s="1287"/>
      <c r="AR410" s="1287"/>
      <c r="AS410" s="1287"/>
      <c r="AT410" s="1287"/>
      <c r="AU410" s="1287"/>
      <c r="AV410" s="1287"/>
      <c r="AW410" s="1287"/>
      <c r="AX410" s="1287"/>
      <c r="AY410" s="1287"/>
      <c r="AZ410" s="1287"/>
      <c r="BA410" s="1287"/>
      <c r="BB410" s="1287"/>
      <c r="BC410" s="1287"/>
    </row>
    <row r="411" spans="2:55" ht="15" customHeight="1" x14ac:dyDescent="0.2">
      <c r="B411" s="115" t="s">
        <v>440</v>
      </c>
      <c r="C411" s="107" t="s">
        <v>131</v>
      </c>
      <c r="D411" s="109" t="s">
        <v>4631</v>
      </c>
      <c r="E411" s="108" t="s">
        <v>4362</v>
      </c>
      <c r="F411" s="108" t="s">
        <v>4051</v>
      </c>
      <c r="G411" s="108" t="s">
        <v>3770</v>
      </c>
      <c r="H411" s="108" t="s">
        <v>3267</v>
      </c>
      <c r="I411" s="108" t="s">
        <v>2845</v>
      </c>
      <c r="J411" s="116" t="s">
        <v>2846</v>
      </c>
      <c r="K411" s="14"/>
      <c r="L411" s="14"/>
      <c r="M411" s="14"/>
      <c r="N411" s="14"/>
      <c r="O411" s="14"/>
      <c r="P411" s="14"/>
      <c r="Q411" s="14"/>
      <c r="R411" s="13"/>
      <c r="S411" s="13"/>
      <c r="T411" s="13"/>
      <c r="U411" s="13"/>
      <c r="V411" s="13"/>
      <c r="W411" s="13"/>
      <c r="X411" s="13"/>
      <c r="Y411" s="13"/>
      <c r="Z411" s="13"/>
      <c r="AA411" s="13"/>
      <c r="AB411" s="13"/>
      <c r="AC411" s="13"/>
      <c r="AD411" s="13"/>
      <c r="AE411" s="13"/>
      <c r="AF411" s="13"/>
      <c r="AG411" s="13"/>
      <c r="AH411" s="13"/>
      <c r="AI411" s="14"/>
      <c r="AJ411" s="13"/>
      <c r="AK411" s="13"/>
      <c r="AL411" s="13"/>
      <c r="AM411" s="1287"/>
      <c r="AN411" s="1287"/>
      <c r="AO411" s="1287"/>
      <c r="AP411" s="1287"/>
      <c r="AQ411" s="1287"/>
      <c r="AR411" s="1287"/>
      <c r="AS411" s="1287"/>
      <c r="AT411" s="1287"/>
      <c r="AU411" s="1287"/>
      <c r="AV411" s="1287"/>
      <c r="AW411" s="1287"/>
      <c r="AX411" s="1287"/>
      <c r="AY411" s="1287"/>
      <c r="AZ411" s="1287"/>
      <c r="BA411" s="1287"/>
      <c r="BB411" s="1287"/>
      <c r="BC411" s="1287"/>
    </row>
    <row r="412" spans="2:55" ht="15" x14ac:dyDescent="0.2">
      <c r="B412" s="1343" t="s">
        <v>133</v>
      </c>
      <c r="C412" s="1665" t="s">
        <v>134</v>
      </c>
      <c r="D412" s="105">
        <v>12339.091424949524</v>
      </c>
      <c r="E412" s="1487">
        <v>12337.657327620629</v>
      </c>
      <c r="F412" s="1487">
        <v>11849.537132499187</v>
      </c>
      <c r="G412" s="1487">
        <v>11413.048767398423</v>
      </c>
      <c r="H412" s="1487">
        <v>11331.260356099234</v>
      </c>
      <c r="I412" s="1487">
        <v>11025.769884900772</v>
      </c>
      <c r="J412" s="1644">
        <v>11093.653500480057</v>
      </c>
      <c r="K412" s="14"/>
      <c r="L412" s="14"/>
      <c r="M412" s="14"/>
      <c r="N412" s="14"/>
      <c r="O412" s="14"/>
      <c r="P412" s="14"/>
      <c r="Q412" s="14"/>
      <c r="R412" s="13"/>
      <c r="S412" s="13"/>
      <c r="T412" s="13"/>
      <c r="U412" s="13"/>
      <c r="V412" s="13"/>
      <c r="W412" s="13"/>
      <c r="X412" s="13"/>
      <c r="Y412" s="13"/>
      <c r="Z412" s="13"/>
      <c r="AA412" s="13"/>
      <c r="AB412" s="13"/>
      <c r="AC412" s="13"/>
      <c r="AD412" s="13"/>
      <c r="AE412" s="13"/>
      <c r="AF412" s="13"/>
      <c r="AG412" s="13"/>
      <c r="AH412" s="13"/>
      <c r="AI412" s="14"/>
      <c r="AJ412" s="13"/>
      <c r="AK412" s="13"/>
      <c r="AL412" s="13"/>
      <c r="AM412" s="1287"/>
      <c r="AN412" s="1287"/>
      <c r="AO412" s="1287"/>
      <c r="AP412" s="1287"/>
      <c r="AQ412" s="1287"/>
      <c r="AR412" s="1287"/>
      <c r="AS412" s="1287"/>
      <c r="AT412" s="1287"/>
      <c r="AU412" s="1287"/>
      <c r="AV412" s="1287"/>
      <c r="AW412" s="1287"/>
      <c r="AX412" s="1287"/>
      <c r="AY412" s="1287"/>
      <c r="AZ412" s="1287"/>
      <c r="BA412" s="1287"/>
      <c r="BB412" s="1287"/>
      <c r="BC412" s="1287"/>
    </row>
    <row r="413" spans="2:55" ht="15" x14ac:dyDescent="0.2">
      <c r="B413" s="1343" t="s">
        <v>135</v>
      </c>
      <c r="C413" s="1665" t="s">
        <v>134</v>
      </c>
      <c r="D413" s="105">
        <v>12315.498222409955</v>
      </c>
      <c r="E413" s="1487">
        <v>12308.83687824106</v>
      </c>
      <c r="F413" s="1487">
        <v>11872.441768286022</v>
      </c>
      <c r="G413" s="1487">
        <v>11391.985654316604</v>
      </c>
      <c r="H413" s="1487">
        <v>11305.112562376096</v>
      </c>
      <c r="I413" s="1487">
        <v>10987.738723231198</v>
      </c>
      <c r="J413" s="1644">
        <v>11069.341950255757</v>
      </c>
      <c r="K413" s="1666"/>
      <c r="L413" s="14"/>
      <c r="M413" s="14"/>
      <c r="N413" s="14"/>
      <c r="O413" s="14"/>
      <c r="P413" s="14"/>
      <c r="Q413" s="14"/>
      <c r="R413" s="13"/>
      <c r="S413" s="13"/>
      <c r="T413" s="13"/>
      <c r="U413" s="13"/>
      <c r="V413" s="13"/>
      <c r="W413" s="13"/>
      <c r="X413" s="13"/>
      <c r="Y413" s="13"/>
      <c r="Z413" s="13"/>
      <c r="AA413" s="13"/>
      <c r="AB413" s="13"/>
      <c r="AC413" s="13"/>
      <c r="AD413" s="13"/>
      <c r="AE413" s="13"/>
      <c r="AF413" s="13"/>
      <c r="AG413" s="13"/>
      <c r="AH413" s="13"/>
      <c r="AI413" s="14"/>
      <c r="AJ413" s="13"/>
      <c r="AK413" s="13"/>
      <c r="AL413" s="13"/>
      <c r="AM413" s="1287"/>
      <c r="AN413" s="1287"/>
      <c r="AO413" s="1287"/>
      <c r="AP413" s="1287"/>
      <c r="AQ413" s="1287"/>
      <c r="AR413" s="1287"/>
      <c r="AS413" s="1287"/>
      <c r="AT413" s="1287"/>
      <c r="AU413" s="1287"/>
      <c r="AV413" s="1287"/>
      <c r="AW413" s="1287"/>
      <c r="AX413" s="1287"/>
      <c r="AY413" s="1287"/>
      <c r="AZ413" s="1287"/>
      <c r="BA413" s="1287"/>
      <c r="BB413" s="1287"/>
      <c r="BC413" s="1287"/>
    </row>
    <row r="414" spans="2:55" ht="15" x14ac:dyDescent="0.2">
      <c r="B414" s="1343" t="s">
        <v>211</v>
      </c>
      <c r="C414" s="1665" t="s">
        <v>137</v>
      </c>
      <c r="D414" s="171">
        <v>90.842252396166131</v>
      </c>
      <c r="E414" s="1618">
        <v>91.691010342084326</v>
      </c>
      <c r="F414" s="1618">
        <v>90.326599641393443</v>
      </c>
      <c r="G414" s="1618">
        <v>90.448330683624789</v>
      </c>
      <c r="H414" s="1618">
        <v>92.941686746987955</v>
      </c>
      <c r="I414" s="1618">
        <v>94</v>
      </c>
      <c r="J414" s="1619">
        <v>98.1</v>
      </c>
      <c r="K414" s="14"/>
      <c r="L414" s="14"/>
      <c r="M414" s="14"/>
      <c r="N414" s="14"/>
      <c r="O414" s="14"/>
      <c r="P414" s="14"/>
      <c r="Q414" s="14"/>
      <c r="R414" s="13"/>
      <c r="S414" s="13"/>
      <c r="T414" s="13"/>
      <c r="U414" s="13"/>
      <c r="V414" s="13"/>
      <c r="W414" s="13"/>
      <c r="X414" s="13"/>
      <c r="Y414" s="13"/>
      <c r="Z414" s="13"/>
      <c r="AA414" s="13"/>
      <c r="AB414" s="13"/>
      <c r="AC414" s="13"/>
      <c r="AD414" s="13"/>
      <c r="AE414" s="13"/>
      <c r="AF414" s="13"/>
      <c r="AG414" s="13"/>
      <c r="AH414" s="13"/>
      <c r="AI414" s="14"/>
      <c r="AJ414" s="13"/>
      <c r="AK414" s="13"/>
      <c r="AL414" s="13"/>
      <c r="AM414" s="1287"/>
      <c r="AN414" s="1287"/>
      <c r="AO414" s="1287"/>
      <c r="AP414" s="1287"/>
      <c r="AQ414" s="1287"/>
      <c r="AR414" s="1287"/>
      <c r="AS414" s="1287"/>
      <c r="AT414" s="1287"/>
      <c r="AU414" s="1287"/>
      <c r="AV414" s="1287"/>
      <c r="AW414" s="1287"/>
      <c r="AX414" s="1287"/>
      <c r="AY414" s="1287"/>
      <c r="AZ414" s="1287"/>
      <c r="BA414" s="1287"/>
      <c r="BB414" s="1287"/>
      <c r="BC414" s="1287"/>
    </row>
    <row r="415" spans="2:55" ht="15" x14ac:dyDescent="0.2">
      <c r="B415" s="1343" t="s">
        <v>354</v>
      </c>
      <c r="C415" s="1665" t="s">
        <v>134</v>
      </c>
      <c r="D415" s="1667">
        <v>1485.4391142967659</v>
      </c>
      <c r="E415" s="1487">
        <v>1616.3752237818853</v>
      </c>
      <c r="F415" s="1487">
        <v>3191.6898121728905</v>
      </c>
      <c r="G415" s="1487">
        <v>3890.5015436457402</v>
      </c>
      <c r="H415" s="1487">
        <v>1567.797446526208</v>
      </c>
      <c r="I415" s="1487">
        <v>2048</v>
      </c>
      <c r="J415" s="1644">
        <v>871.95640801306331</v>
      </c>
      <c r="K415" s="14"/>
      <c r="L415" s="14"/>
      <c r="M415" s="14"/>
      <c r="N415" s="14"/>
      <c r="O415" s="14"/>
      <c r="P415" s="14"/>
      <c r="Q415" s="14"/>
      <c r="R415" s="13"/>
      <c r="S415" s="13"/>
      <c r="T415" s="13"/>
      <c r="U415" s="13"/>
      <c r="V415" s="13"/>
      <c r="W415" s="13"/>
      <c r="X415" s="13"/>
      <c r="Y415" s="13"/>
      <c r="Z415" s="13"/>
      <c r="AA415" s="13"/>
      <c r="AB415" s="13"/>
      <c r="AC415" s="13"/>
      <c r="AD415" s="13"/>
      <c r="AE415" s="13"/>
      <c r="AF415" s="13"/>
      <c r="AG415" s="13"/>
      <c r="AH415" s="13"/>
      <c r="AI415" s="14"/>
      <c r="AJ415" s="13"/>
      <c r="AK415" s="13"/>
      <c r="AL415" s="13"/>
      <c r="AM415" s="1287"/>
      <c r="AN415" s="1287"/>
      <c r="AO415" s="1287"/>
      <c r="AP415" s="1287"/>
      <c r="AQ415" s="1287"/>
      <c r="AR415" s="1287"/>
      <c r="AS415" s="1287"/>
      <c r="AT415" s="1287"/>
      <c r="AU415" s="1287"/>
      <c r="AV415" s="1287"/>
      <c r="AW415" s="1287"/>
      <c r="AX415" s="1287"/>
      <c r="AY415" s="1287"/>
      <c r="AZ415" s="1287"/>
      <c r="BA415" s="1287"/>
      <c r="BB415" s="1287"/>
      <c r="BC415" s="1287"/>
    </row>
    <row r="416" spans="2:55" ht="21.75" customHeight="1" x14ac:dyDescent="0.2">
      <c r="B416" s="1343" t="s">
        <v>393</v>
      </c>
      <c r="C416" s="1665" t="s">
        <v>134</v>
      </c>
      <c r="D416" s="1668">
        <v>1296.749307918825</v>
      </c>
      <c r="E416" s="1669">
        <v>1202.742003744916</v>
      </c>
      <c r="F416" s="1669">
        <v>274.83306674011482</v>
      </c>
      <c r="G416" s="1669">
        <v>-599.82858805744195</v>
      </c>
      <c r="H416" s="1669">
        <v>-649.41047806653671</v>
      </c>
      <c r="I416" s="1669">
        <v>210</v>
      </c>
      <c r="J416" s="1670">
        <v>-402.86093321437579</v>
      </c>
      <c r="K416" s="14"/>
      <c r="L416" s="14"/>
      <c r="M416" s="14"/>
      <c r="N416" s="14"/>
      <c r="O416" s="14"/>
      <c r="P416" s="14"/>
      <c r="Q416" s="14"/>
      <c r="R416" s="13"/>
      <c r="S416" s="13"/>
      <c r="T416" s="13"/>
      <c r="U416" s="13"/>
      <c r="V416" s="13"/>
      <c r="W416" s="13"/>
      <c r="X416" s="13"/>
      <c r="Y416" s="13"/>
      <c r="Z416" s="13"/>
      <c r="AA416" s="13"/>
      <c r="AB416" s="13"/>
      <c r="AC416" s="13"/>
      <c r="AD416" s="13"/>
      <c r="AE416" s="13"/>
      <c r="AF416" s="13"/>
      <c r="AG416" s="13"/>
      <c r="AH416" s="13"/>
      <c r="AI416" s="14"/>
      <c r="AJ416" s="13"/>
      <c r="AK416" s="13"/>
      <c r="AL416" s="13"/>
      <c r="AM416" s="1287"/>
      <c r="AN416" s="1287"/>
      <c r="AO416" s="1287"/>
      <c r="AP416" s="1287"/>
      <c r="AQ416" s="1287"/>
      <c r="AR416" s="1287"/>
      <c r="AS416" s="1287"/>
      <c r="AT416" s="1287"/>
      <c r="AU416" s="1287"/>
      <c r="AV416" s="1287"/>
      <c r="AW416" s="1287"/>
      <c r="AX416" s="1287"/>
      <c r="AY416" s="1287"/>
      <c r="AZ416" s="1287"/>
      <c r="BA416" s="1287"/>
      <c r="BB416" s="1287"/>
      <c r="BC416" s="1287"/>
    </row>
    <row r="417" spans="1:55" ht="15" x14ac:dyDescent="0.2">
      <c r="B417" s="1671" t="s">
        <v>198</v>
      </c>
      <c r="C417" s="1672"/>
      <c r="D417" s="86"/>
      <c r="E417" s="1673"/>
      <c r="F417" s="1673"/>
      <c r="G417" s="1673"/>
      <c r="H417" s="1673"/>
      <c r="I417" s="1673"/>
      <c r="J417" s="1674"/>
      <c r="K417" s="14"/>
      <c r="L417" s="14"/>
      <c r="M417" s="14"/>
      <c r="N417" s="14"/>
      <c r="O417" s="14"/>
      <c r="P417" s="14"/>
      <c r="Q417" s="14"/>
      <c r="R417" s="13"/>
      <c r="S417" s="13"/>
      <c r="T417" s="13"/>
      <c r="U417" s="13"/>
      <c r="V417" s="13"/>
      <c r="W417" s="13"/>
      <c r="X417" s="13"/>
      <c r="Y417" s="13"/>
      <c r="Z417" s="13"/>
      <c r="AA417" s="13"/>
      <c r="AB417" s="13"/>
      <c r="AC417" s="13"/>
      <c r="AD417" s="13"/>
      <c r="AE417" s="13"/>
      <c r="AF417" s="13"/>
      <c r="AG417" s="13"/>
      <c r="AH417" s="13"/>
      <c r="AI417" s="14"/>
      <c r="AJ417" s="13"/>
      <c r="AK417" s="13"/>
      <c r="AL417" s="13"/>
      <c r="AM417" s="1287"/>
      <c r="AN417" s="1287"/>
      <c r="AO417" s="1287"/>
      <c r="AP417" s="1287"/>
      <c r="AQ417" s="1287"/>
      <c r="AR417" s="1287"/>
      <c r="AS417" s="1287"/>
      <c r="AT417" s="1287"/>
      <c r="AU417" s="1287"/>
      <c r="AV417" s="1287"/>
      <c r="AW417" s="1287"/>
      <c r="AX417" s="1287"/>
      <c r="AY417" s="1287"/>
      <c r="AZ417" s="1287"/>
      <c r="BA417" s="1287"/>
      <c r="BB417" s="1287"/>
      <c r="BC417" s="1287"/>
    </row>
    <row r="418" spans="1:55" ht="15" x14ac:dyDescent="0.2">
      <c r="B418" s="1343" t="s">
        <v>214</v>
      </c>
      <c r="C418" s="1675"/>
      <c r="D418" s="87"/>
      <c r="E418" s="1470"/>
      <c r="F418" s="1470"/>
      <c r="G418" s="1470"/>
      <c r="H418" s="1470"/>
      <c r="I418" s="1470"/>
      <c r="J418" s="1545"/>
      <c r="K418" s="14"/>
      <c r="L418" s="14"/>
      <c r="M418" s="14"/>
      <c r="N418" s="14"/>
      <c r="O418" s="14"/>
      <c r="P418" s="14"/>
      <c r="Q418" s="14"/>
      <c r="R418" s="13"/>
      <c r="S418" s="13"/>
      <c r="T418" s="13"/>
      <c r="U418" s="13"/>
      <c r="V418" s="13"/>
      <c r="W418" s="13"/>
      <c r="X418" s="13"/>
      <c r="Y418" s="13"/>
      <c r="Z418" s="13"/>
      <c r="AA418" s="13"/>
      <c r="AB418" s="13"/>
      <c r="AC418" s="13"/>
      <c r="AD418" s="13"/>
      <c r="AE418" s="13"/>
      <c r="AF418" s="13"/>
      <c r="AG418" s="13"/>
      <c r="AH418" s="13"/>
      <c r="AI418" s="14"/>
      <c r="AJ418" s="13"/>
      <c r="AK418" s="13"/>
      <c r="AL418" s="13"/>
      <c r="AM418" s="1287"/>
      <c r="AN418" s="1287"/>
      <c r="AO418" s="1287"/>
      <c r="AP418" s="1287"/>
      <c r="AQ418" s="1287"/>
      <c r="AR418" s="1287"/>
      <c r="AS418" s="1287"/>
      <c r="AT418" s="1287"/>
      <c r="AU418" s="1287"/>
      <c r="AV418" s="1287"/>
      <c r="AW418" s="1287"/>
      <c r="AX418" s="1287"/>
      <c r="AY418" s="1287"/>
      <c r="AZ418" s="1287"/>
      <c r="BA418" s="1287"/>
      <c r="BB418" s="1287"/>
      <c r="BC418" s="1287"/>
    </row>
    <row r="419" spans="1:55" ht="15" x14ac:dyDescent="0.2">
      <c r="B419" s="1343" t="s">
        <v>603</v>
      </c>
      <c r="C419" s="1676" t="s">
        <v>153</v>
      </c>
      <c r="D419" s="88">
        <v>44.72</v>
      </c>
      <c r="E419" s="1677">
        <v>44.9</v>
      </c>
      <c r="F419" s="1677">
        <v>44.14</v>
      </c>
      <c r="G419" s="1677">
        <v>42.619</v>
      </c>
      <c r="H419" s="1677">
        <v>40.854999999999997</v>
      </c>
      <c r="I419" s="1677">
        <v>39.840000000000003</v>
      </c>
      <c r="J419" s="1678">
        <v>38.505000000000003</v>
      </c>
      <c r="K419" s="14"/>
      <c r="L419" s="14"/>
      <c r="M419" s="14"/>
      <c r="N419" s="14"/>
      <c r="O419" s="14"/>
      <c r="P419" s="14"/>
      <c r="Q419" s="14"/>
      <c r="R419" s="13"/>
      <c r="S419" s="13"/>
      <c r="T419" s="13"/>
      <c r="U419" s="13"/>
      <c r="V419" s="13"/>
      <c r="W419" s="13"/>
      <c r="X419" s="13"/>
      <c r="Y419" s="13"/>
      <c r="Z419" s="13"/>
      <c r="AA419" s="13"/>
      <c r="AB419" s="13"/>
      <c r="AC419" s="13"/>
      <c r="AD419" s="13"/>
      <c r="AE419" s="13"/>
      <c r="AF419" s="13"/>
      <c r="AG419" s="13"/>
      <c r="AH419" s="13"/>
      <c r="AI419" s="14"/>
      <c r="AJ419" s="13"/>
      <c r="AK419" s="13"/>
      <c r="AL419" s="13"/>
      <c r="AM419" s="1287"/>
      <c r="AN419" s="1287"/>
      <c r="AO419" s="1287"/>
      <c r="AP419" s="1287"/>
      <c r="AQ419" s="1287"/>
      <c r="AR419" s="1287"/>
      <c r="AS419" s="1287"/>
      <c r="AT419" s="1287"/>
      <c r="AU419" s="1287"/>
      <c r="AV419" s="1287"/>
      <c r="AW419" s="1287"/>
      <c r="AX419" s="1287"/>
      <c r="AY419" s="1287"/>
      <c r="AZ419" s="1287"/>
      <c r="BA419" s="1287"/>
      <c r="BB419" s="1287"/>
      <c r="BC419" s="1287"/>
    </row>
    <row r="420" spans="1:55" ht="15" x14ac:dyDescent="0.2">
      <c r="B420" s="1671" t="s">
        <v>1180</v>
      </c>
      <c r="C420" s="1679"/>
      <c r="D420" s="86"/>
      <c r="E420" s="1680"/>
      <c r="F420" s="1680"/>
      <c r="G420" s="1680"/>
      <c r="H420" s="1680"/>
      <c r="I420" s="1680"/>
      <c r="J420" s="1681"/>
      <c r="K420" s="14"/>
      <c r="L420" s="14"/>
      <c r="M420" s="14"/>
      <c r="N420" s="14"/>
      <c r="O420" s="14"/>
      <c r="P420" s="14"/>
      <c r="Q420" s="14"/>
      <c r="R420" s="13"/>
      <c r="S420" s="13"/>
      <c r="T420" s="13"/>
      <c r="U420" s="13"/>
      <c r="V420" s="13"/>
      <c r="W420" s="13"/>
      <c r="X420" s="13"/>
      <c r="Y420" s="13"/>
      <c r="Z420" s="13"/>
      <c r="AA420" s="13"/>
      <c r="AB420" s="13"/>
      <c r="AC420" s="13"/>
      <c r="AD420" s="13"/>
      <c r="AE420" s="13"/>
      <c r="AF420" s="13"/>
      <c r="AG420" s="13"/>
      <c r="AH420" s="13"/>
      <c r="AI420" s="14"/>
      <c r="AJ420" s="13"/>
      <c r="AK420" s="13"/>
      <c r="AL420" s="13"/>
      <c r="AM420" s="1287"/>
      <c r="AN420" s="1287"/>
      <c r="AO420" s="1287"/>
      <c r="AP420" s="1287"/>
      <c r="AQ420" s="1287"/>
      <c r="AR420" s="1287"/>
      <c r="AS420" s="1287"/>
      <c r="AT420" s="1287"/>
      <c r="AU420" s="1287"/>
      <c r="AV420" s="1287"/>
      <c r="AW420" s="1287"/>
      <c r="AX420" s="1287"/>
      <c r="AY420" s="1287"/>
      <c r="AZ420" s="1287"/>
      <c r="BA420" s="1287"/>
      <c r="BB420" s="1287"/>
      <c r="BC420" s="1287"/>
    </row>
    <row r="421" spans="1:55" ht="12" x14ac:dyDescent="0.2">
      <c r="B421" s="1343" t="s">
        <v>1103</v>
      </c>
      <c r="C421" s="1676" t="s">
        <v>153</v>
      </c>
      <c r="D421" s="348">
        <v>-0.51</v>
      </c>
      <c r="E421" s="349">
        <v>1.04</v>
      </c>
      <c r="F421" s="349">
        <v>22.74</v>
      </c>
      <c r="G421" s="349">
        <v>14.67</v>
      </c>
      <c r="H421" s="1352">
        <v>15.88</v>
      </c>
      <c r="I421" s="1352">
        <v>10.46</v>
      </c>
      <c r="J421" s="351">
        <v>29.65</v>
      </c>
      <c r="K421" s="1363"/>
      <c r="L421" s="1285"/>
      <c r="M421" s="1285"/>
      <c r="N421" s="1285"/>
      <c r="O421" s="1285"/>
      <c r="P421" s="1285"/>
      <c r="Q421" s="1285"/>
      <c r="R421" s="1285"/>
      <c r="S421" s="1285"/>
      <c r="T421" s="1285"/>
      <c r="U421" s="1285"/>
      <c r="V421" s="1285"/>
      <c r="W421" s="1285"/>
      <c r="X421" s="1285"/>
      <c r="Y421" s="1285"/>
      <c r="Z421" s="1285"/>
      <c r="AA421" s="1285"/>
      <c r="AB421" s="1285"/>
      <c r="AC421" s="1285"/>
      <c r="AD421" s="1285"/>
      <c r="AE421" s="1285"/>
      <c r="AF421" s="1285"/>
      <c r="AG421" s="1285"/>
      <c r="AH421" s="1285"/>
      <c r="AI421" s="1285"/>
      <c r="AJ421" s="1285"/>
      <c r="AK421" s="1285"/>
      <c r="AL421" s="1285"/>
      <c r="AM421" s="1285"/>
      <c r="AN421" s="1287"/>
      <c r="AO421" s="1287"/>
      <c r="AP421" s="1287"/>
      <c r="AQ421" s="1287"/>
      <c r="AR421" s="1287"/>
      <c r="AS421" s="1287"/>
      <c r="AT421" s="1287"/>
      <c r="AU421" s="1287"/>
      <c r="AV421" s="1287"/>
      <c r="AW421" s="1287"/>
      <c r="AX421" s="1287"/>
      <c r="AY421" s="1287"/>
    </row>
    <row r="422" spans="1:55" ht="15" x14ac:dyDescent="0.2">
      <c r="B422" s="1343" t="s">
        <v>158</v>
      </c>
      <c r="C422" s="1665" t="s">
        <v>153</v>
      </c>
      <c r="D422" s="1682">
        <f>D419-E419</f>
        <v>-0.17999999999999972</v>
      </c>
      <c r="E422" s="1683">
        <v>0.75999999999999801</v>
      </c>
      <c r="F422" s="1683">
        <v>1.5210000000000008</v>
      </c>
      <c r="G422" s="1683">
        <v>1.7640000000000029</v>
      </c>
      <c r="H422" s="1683">
        <v>1.0149999999999935</v>
      </c>
      <c r="I422" s="1451">
        <v>1.3350000000000009</v>
      </c>
      <c r="J422" s="1452">
        <v>1.845000000000006</v>
      </c>
      <c r="K422" s="1657"/>
      <c r="L422" s="14"/>
      <c r="M422" s="14"/>
      <c r="N422" s="14"/>
      <c r="O422" s="14"/>
      <c r="P422" s="14"/>
      <c r="Q422" s="14"/>
      <c r="R422" s="13"/>
      <c r="S422" s="13"/>
      <c r="T422" s="13"/>
      <c r="U422" s="13"/>
      <c r="V422" s="13"/>
      <c r="W422" s="13"/>
      <c r="X422" s="13"/>
      <c r="Y422" s="13"/>
      <c r="Z422" s="13"/>
      <c r="AA422" s="13"/>
      <c r="AB422" s="13"/>
      <c r="AC422" s="13"/>
      <c r="AD422" s="13"/>
      <c r="AE422" s="13"/>
      <c r="AF422" s="13"/>
      <c r="AG422" s="13"/>
      <c r="AH422" s="13"/>
      <c r="AI422" s="14"/>
      <c r="AJ422" s="13"/>
      <c r="AK422" s="13"/>
      <c r="AL422" s="13"/>
      <c r="AM422" s="1287"/>
      <c r="AN422" s="1287"/>
      <c r="AO422" s="1287"/>
      <c r="AP422" s="1287"/>
      <c r="AQ422" s="1287"/>
      <c r="AR422" s="1287"/>
      <c r="AS422" s="1287"/>
      <c r="AT422" s="1287"/>
      <c r="AU422" s="1287"/>
      <c r="AV422" s="1287"/>
      <c r="AW422" s="1287"/>
      <c r="AX422" s="1287"/>
      <c r="AY422" s="1287"/>
      <c r="AZ422" s="1287"/>
      <c r="BA422" s="1287"/>
      <c r="BB422" s="1287"/>
      <c r="BC422" s="1287"/>
    </row>
    <row r="423" spans="1:55" ht="15" x14ac:dyDescent="0.2">
      <c r="B423" s="1671" t="s">
        <v>1181</v>
      </c>
      <c r="C423" s="1684"/>
      <c r="D423" s="86"/>
      <c r="E423" s="1685"/>
      <c r="F423" s="1685"/>
      <c r="G423" s="1685"/>
      <c r="H423" s="1685"/>
      <c r="I423" s="1685"/>
      <c r="J423" s="1686"/>
      <c r="K423" s="1687"/>
      <c r="L423" s="14"/>
      <c r="M423" s="14"/>
      <c r="N423" s="14"/>
      <c r="O423" s="14"/>
      <c r="P423" s="14"/>
      <c r="Q423" s="14"/>
      <c r="R423" s="13"/>
      <c r="S423" s="13"/>
      <c r="T423" s="13"/>
      <c r="U423" s="13"/>
      <c r="V423" s="13"/>
      <c r="W423" s="13"/>
      <c r="X423" s="13"/>
      <c r="Y423" s="13"/>
      <c r="Z423" s="13"/>
      <c r="AA423" s="13"/>
      <c r="AB423" s="13"/>
      <c r="AC423" s="13"/>
      <c r="AD423" s="13"/>
      <c r="AE423" s="13"/>
      <c r="AF423" s="13"/>
      <c r="AG423" s="13"/>
      <c r="AH423" s="13"/>
      <c r="AI423" s="14"/>
      <c r="AJ423" s="13"/>
      <c r="AK423" s="13"/>
      <c r="AL423" s="13"/>
      <c r="AM423" s="1287"/>
      <c r="AN423" s="1287"/>
      <c r="AO423" s="1287"/>
      <c r="AP423" s="1287"/>
      <c r="AQ423" s="1287"/>
      <c r="AR423" s="1287"/>
      <c r="AS423" s="1287"/>
      <c r="AT423" s="1287"/>
      <c r="AU423" s="1287"/>
      <c r="AV423" s="1287"/>
      <c r="AW423" s="1287"/>
      <c r="AX423" s="1287"/>
      <c r="AY423" s="1287"/>
      <c r="AZ423" s="1287"/>
      <c r="BA423" s="1287"/>
      <c r="BB423" s="1287"/>
      <c r="BC423" s="1287"/>
    </row>
    <row r="424" spans="1:55" ht="15" x14ac:dyDescent="0.2">
      <c r="B424" s="1343" t="s">
        <v>524</v>
      </c>
      <c r="C424" s="1665" t="s">
        <v>144</v>
      </c>
      <c r="D424" s="1688">
        <v>5.1200000000000002E-2</v>
      </c>
      <c r="E424" s="1611">
        <v>5.1299999999999998E-2</v>
      </c>
      <c r="F424" s="1611">
        <v>5.0752200958159854E-2</v>
      </c>
      <c r="G424" s="1611">
        <v>4.7814426010286702E-2</v>
      </c>
      <c r="H424" s="1611">
        <v>4.7899999999999998E-2</v>
      </c>
      <c r="I424" s="1611">
        <v>4.8000000000000001E-2</v>
      </c>
      <c r="J424" s="1612">
        <v>4.586622650351959E-2</v>
      </c>
      <c r="K424" s="1689"/>
      <c r="L424" s="14"/>
      <c r="M424" s="14"/>
      <c r="N424" s="14"/>
      <c r="O424" s="14"/>
      <c r="P424" s="14"/>
      <c r="Q424" s="14"/>
      <c r="R424" s="13"/>
      <c r="S424" s="13"/>
      <c r="T424" s="13"/>
      <c r="U424" s="13"/>
      <c r="V424" s="13"/>
      <c r="W424" s="13"/>
      <c r="X424" s="13"/>
      <c r="Y424" s="13"/>
      <c r="Z424" s="13"/>
      <c r="AA424" s="13"/>
      <c r="AB424" s="13"/>
      <c r="AC424" s="13"/>
      <c r="AD424" s="13"/>
      <c r="AE424" s="13"/>
      <c r="AF424" s="13"/>
      <c r="AG424" s="13"/>
      <c r="AH424" s="13"/>
      <c r="AI424" s="14"/>
      <c r="AJ424" s="13"/>
      <c r="AK424" s="13"/>
      <c r="AL424" s="13"/>
      <c r="AM424" s="1287"/>
      <c r="AN424" s="1287"/>
      <c r="AO424" s="1287"/>
      <c r="AP424" s="1287"/>
      <c r="AQ424" s="1287"/>
      <c r="AR424" s="1287"/>
      <c r="AS424" s="1287"/>
      <c r="AT424" s="1287"/>
      <c r="AU424" s="1287"/>
      <c r="AV424" s="1287"/>
      <c r="AW424" s="1287"/>
      <c r="AX424" s="1287"/>
      <c r="AY424" s="1287"/>
      <c r="AZ424" s="1287"/>
      <c r="BA424" s="1287"/>
      <c r="BB424" s="1287"/>
      <c r="BC424" s="1287"/>
    </row>
    <row r="425" spans="1:55" ht="27" customHeight="1" x14ac:dyDescent="0.2">
      <c r="B425" s="117" t="s">
        <v>160</v>
      </c>
      <c r="C425" s="89" t="s">
        <v>144</v>
      </c>
      <c r="D425" s="1688">
        <f>D422/D421</f>
        <v>0.35294117647058765</v>
      </c>
      <c r="E425" s="1611">
        <v>0.73076923076922884</v>
      </c>
      <c r="F425" s="1611">
        <v>6.6886543535620097E-2</v>
      </c>
      <c r="G425" s="1611">
        <v>0.12024539877300633</v>
      </c>
      <c r="H425" s="1611">
        <v>6.3916876574306891E-2</v>
      </c>
      <c r="I425" s="1611">
        <v>0.1276290630975144</v>
      </c>
      <c r="J425" s="1612">
        <v>6.222596964586867E-2</v>
      </c>
      <c r="K425" s="14"/>
      <c r="L425" s="14"/>
      <c r="M425" s="14"/>
      <c r="N425" s="14"/>
      <c r="O425" s="14"/>
      <c r="P425" s="14"/>
      <c r="Q425" s="14"/>
      <c r="R425" s="13"/>
      <c r="S425" s="13"/>
      <c r="T425" s="13"/>
      <c r="U425" s="13"/>
      <c r="V425" s="13"/>
      <c r="W425" s="13"/>
      <c r="X425" s="13"/>
      <c r="Y425" s="13"/>
      <c r="Z425" s="13"/>
      <c r="AA425" s="13"/>
      <c r="AB425" s="13"/>
      <c r="AC425" s="13"/>
      <c r="AD425" s="13"/>
      <c r="AE425" s="13"/>
      <c r="AF425" s="13"/>
      <c r="AG425" s="13"/>
      <c r="AH425" s="13"/>
      <c r="AI425" s="14"/>
      <c r="AJ425" s="13"/>
      <c r="AK425" s="13"/>
      <c r="AL425" s="13"/>
      <c r="AM425" s="1287"/>
      <c r="AN425" s="1287"/>
      <c r="AO425" s="1287"/>
      <c r="AP425" s="1287"/>
      <c r="AQ425" s="1287"/>
      <c r="AR425" s="1287"/>
      <c r="AS425" s="1287"/>
      <c r="AT425" s="1287"/>
      <c r="AU425" s="1287"/>
      <c r="AV425" s="1287"/>
      <c r="AW425" s="1287"/>
      <c r="AX425" s="1287"/>
      <c r="AY425" s="1287"/>
      <c r="AZ425" s="1287"/>
      <c r="BA425" s="1287"/>
      <c r="BB425" s="1287"/>
      <c r="BC425" s="1287"/>
    </row>
    <row r="426" spans="1:55" ht="27.75" customHeight="1" thickBot="1" x14ac:dyDescent="0.25">
      <c r="A426" s="1285" t="s">
        <v>352</v>
      </c>
      <c r="B426" s="1690" t="s">
        <v>355</v>
      </c>
      <c r="C426" s="118" t="s">
        <v>166</v>
      </c>
      <c r="D426" s="1691">
        <v>395</v>
      </c>
      <c r="E426" s="2191">
        <v>405.237283865194</v>
      </c>
      <c r="F426" s="1692">
        <v>400</v>
      </c>
      <c r="G426" s="1692">
        <v>383</v>
      </c>
      <c r="H426" s="1692">
        <v>398</v>
      </c>
      <c r="I426" s="1692">
        <v>414</v>
      </c>
      <c r="J426" s="1693">
        <v>420</v>
      </c>
      <c r="K426" s="1287"/>
      <c r="L426" s="14"/>
      <c r="M426" s="14"/>
      <c r="N426" s="14"/>
      <c r="O426" s="14"/>
      <c r="P426" s="14"/>
      <c r="Q426" s="14"/>
      <c r="R426" s="13"/>
      <c r="S426" s="13"/>
      <c r="T426" s="13"/>
      <c r="U426" s="13"/>
      <c r="V426" s="13"/>
      <c r="W426" s="13"/>
      <c r="X426" s="13"/>
      <c r="Y426" s="13"/>
      <c r="Z426" s="13"/>
      <c r="AA426" s="13"/>
      <c r="AB426" s="13"/>
      <c r="AC426" s="13"/>
      <c r="AD426" s="13"/>
      <c r="AE426" s="13"/>
      <c r="AF426" s="13"/>
      <c r="AG426" s="13"/>
      <c r="AH426" s="13"/>
      <c r="AI426" s="14"/>
      <c r="AJ426" s="13"/>
      <c r="AK426" s="13"/>
      <c r="AL426" s="13"/>
      <c r="AM426" s="1287"/>
      <c r="AN426" s="1287"/>
      <c r="AO426" s="1287"/>
      <c r="AP426" s="1287"/>
      <c r="AQ426" s="1287"/>
      <c r="AR426" s="1287"/>
      <c r="AS426" s="1287"/>
      <c r="AT426" s="1287"/>
      <c r="AU426" s="1287"/>
      <c r="AV426" s="1287"/>
      <c r="AW426" s="1287"/>
      <c r="AX426" s="1287"/>
      <c r="AY426" s="1287"/>
      <c r="AZ426" s="1287"/>
      <c r="BA426" s="1287"/>
      <c r="BB426" s="1287"/>
      <c r="BC426" s="1287"/>
    </row>
    <row r="427" spans="1:55" ht="15" x14ac:dyDescent="0.2">
      <c r="B427" s="1694"/>
      <c r="C427" s="14"/>
      <c r="D427" s="14"/>
      <c r="E427" s="14"/>
      <c r="F427" s="14"/>
      <c r="G427" s="14"/>
      <c r="H427" s="14"/>
      <c r="I427" s="14"/>
      <c r="J427" s="1695"/>
      <c r="K427" s="1287"/>
      <c r="L427" s="14"/>
      <c r="M427" s="14"/>
      <c r="N427" s="14"/>
      <c r="O427" s="14"/>
      <c r="P427" s="14"/>
      <c r="Q427" s="14"/>
      <c r="R427" s="13"/>
      <c r="S427" s="13"/>
      <c r="T427" s="13"/>
      <c r="U427" s="13"/>
      <c r="V427" s="13"/>
      <c r="W427" s="13"/>
      <c r="X427" s="13"/>
      <c r="Y427" s="13"/>
      <c r="Z427" s="13"/>
      <c r="AA427" s="13"/>
      <c r="AB427" s="13"/>
      <c r="AC427" s="13"/>
      <c r="AD427" s="13"/>
      <c r="AE427" s="13"/>
      <c r="AF427" s="13"/>
      <c r="AG427" s="13"/>
      <c r="AH427" s="13"/>
      <c r="AI427" s="14"/>
      <c r="AJ427" s="13"/>
      <c r="AK427" s="13"/>
      <c r="AL427" s="13"/>
      <c r="AM427" s="1287"/>
      <c r="AN427" s="1287"/>
      <c r="AO427" s="1287"/>
      <c r="AP427" s="1287"/>
      <c r="AQ427" s="1287"/>
      <c r="AR427" s="1287"/>
      <c r="AS427" s="1287"/>
      <c r="AT427" s="1287"/>
      <c r="AU427" s="1287"/>
      <c r="AV427" s="1287"/>
      <c r="AW427" s="1287"/>
      <c r="AX427" s="1287"/>
      <c r="AY427" s="1287"/>
      <c r="AZ427" s="1287"/>
      <c r="BA427" s="1287"/>
      <c r="BB427" s="1287"/>
      <c r="BC427" s="1287"/>
    </row>
    <row r="428" spans="1:55" ht="15" x14ac:dyDescent="0.2">
      <c r="B428" s="1694"/>
      <c r="C428" s="14"/>
      <c r="D428" s="14"/>
      <c r="E428" s="14"/>
      <c r="F428" s="1433" t="s">
        <v>192</v>
      </c>
      <c r="G428" s="14"/>
      <c r="H428" s="14"/>
      <c r="I428" s="14"/>
      <c r="J428" s="1695"/>
      <c r="K428" s="1287"/>
      <c r="L428" s="14"/>
      <c r="M428" s="14"/>
      <c r="N428" s="14"/>
      <c r="O428" s="14"/>
      <c r="P428" s="14"/>
      <c r="Q428" s="14"/>
      <c r="R428" s="13"/>
      <c r="S428" s="13"/>
      <c r="T428" s="13"/>
      <c r="U428" s="13"/>
      <c r="V428" s="13"/>
      <c r="W428" s="13"/>
      <c r="X428" s="13"/>
      <c r="Y428" s="13"/>
      <c r="Z428" s="13"/>
      <c r="AA428" s="13"/>
      <c r="AB428" s="13"/>
      <c r="AC428" s="13"/>
      <c r="AD428" s="13"/>
      <c r="AE428" s="13"/>
      <c r="AF428" s="13"/>
      <c r="AG428" s="13"/>
      <c r="AH428" s="13"/>
      <c r="AI428" s="14"/>
      <c r="AJ428" s="13"/>
      <c r="AK428" s="13"/>
      <c r="AL428" s="13"/>
      <c r="AM428" s="1287"/>
      <c r="AN428" s="1287"/>
      <c r="AO428" s="1287"/>
      <c r="AP428" s="1287"/>
      <c r="AQ428" s="1287"/>
      <c r="AR428" s="1287"/>
      <c r="AS428" s="1287"/>
      <c r="AT428" s="1287"/>
      <c r="AU428" s="1287"/>
      <c r="AV428" s="1287"/>
      <c r="AW428" s="1287"/>
      <c r="AX428" s="1287"/>
      <c r="AY428" s="1287"/>
      <c r="AZ428" s="1287"/>
      <c r="BA428" s="1287"/>
      <c r="BB428" s="1287"/>
      <c r="BC428" s="1287"/>
    </row>
    <row r="429" spans="1:55" ht="15" x14ac:dyDescent="0.2">
      <c r="B429" s="1696"/>
      <c r="C429" s="14"/>
      <c r="D429" s="14"/>
      <c r="E429" s="14"/>
      <c r="F429" s="14"/>
      <c r="G429" s="14"/>
      <c r="H429" s="14"/>
      <c r="I429" s="14"/>
      <c r="J429" s="1695"/>
      <c r="K429" s="1287"/>
      <c r="L429" s="13"/>
      <c r="M429" s="13"/>
      <c r="N429" s="13"/>
      <c r="O429" s="13"/>
      <c r="P429" s="13"/>
      <c r="Q429" s="14"/>
      <c r="R429" s="13"/>
      <c r="S429" s="13"/>
      <c r="T429" s="13"/>
      <c r="U429" s="13"/>
      <c r="V429" s="13"/>
      <c r="W429" s="13"/>
      <c r="X429" s="13"/>
      <c r="Y429" s="13"/>
      <c r="Z429" s="13"/>
      <c r="AA429" s="13"/>
      <c r="AB429" s="13"/>
      <c r="AC429" s="13"/>
      <c r="AD429" s="13"/>
      <c r="AE429" s="13"/>
      <c r="AF429" s="13"/>
      <c r="AG429" s="13"/>
      <c r="AH429" s="13"/>
      <c r="AI429" s="14"/>
      <c r="AJ429" s="13"/>
      <c r="AK429" s="13"/>
      <c r="AL429" s="13"/>
      <c r="AM429" s="1287"/>
      <c r="AN429" s="1287"/>
      <c r="AO429" s="1287"/>
      <c r="AP429" s="1287"/>
      <c r="AQ429" s="1287"/>
      <c r="AR429" s="1287"/>
      <c r="AS429" s="1287"/>
      <c r="AT429" s="1287"/>
      <c r="AU429" s="1287"/>
      <c r="AV429" s="1287"/>
      <c r="AW429" s="1287"/>
      <c r="AX429" s="1287"/>
      <c r="AY429" s="1287"/>
      <c r="AZ429" s="1287"/>
      <c r="BA429" s="1287"/>
      <c r="BB429" s="1287"/>
      <c r="BC429" s="1287"/>
    </row>
    <row r="430" spans="1:55" ht="96" x14ac:dyDescent="0.2">
      <c r="B430" s="1697" t="s">
        <v>4152</v>
      </c>
      <c r="C430" s="14"/>
      <c r="D430" s="14"/>
      <c r="E430" s="14"/>
      <c r="F430" s="14"/>
      <c r="G430" s="14"/>
      <c r="H430" s="14"/>
      <c r="I430" s="14"/>
      <c r="J430" s="1695"/>
      <c r="K430" s="1287"/>
      <c r="L430" s="14"/>
      <c r="M430" s="14"/>
      <c r="N430" s="14"/>
      <c r="O430" s="14"/>
      <c r="P430" s="14"/>
      <c r="Q430" s="14"/>
      <c r="R430" s="13"/>
      <c r="S430" s="13"/>
      <c r="T430" s="13"/>
      <c r="U430" s="13"/>
      <c r="V430" s="13"/>
      <c r="W430" s="13"/>
      <c r="X430" s="13"/>
      <c r="Y430" s="13"/>
      <c r="Z430" s="13"/>
      <c r="AA430" s="13"/>
      <c r="AB430" s="13"/>
      <c r="AC430" s="13"/>
      <c r="AD430" s="13"/>
      <c r="AE430" s="13"/>
      <c r="AF430" s="13"/>
      <c r="AG430" s="13"/>
      <c r="AH430" s="13"/>
      <c r="AI430" s="14"/>
      <c r="AJ430" s="13"/>
      <c r="AK430" s="13"/>
      <c r="AL430" s="13"/>
      <c r="AM430" s="1287"/>
      <c r="AN430" s="1287"/>
      <c r="AO430" s="1287"/>
      <c r="AP430" s="1287"/>
      <c r="AQ430" s="1287"/>
      <c r="AR430" s="1287"/>
      <c r="AS430" s="1287"/>
      <c r="AT430" s="1287"/>
      <c r="AU430" s="1287"/>
      <c r="AV430" s="1287"/>
      <c r="AW430" s="1287"/>
      <c r="AX430" s="1287"/>
      <c r="AY430" s="1287"/>
      <c r="AZ430" s="1287"/>
      <c r="BA430" s="1287"/>
      <c r="BB430" s="1287"/>
      <c r="BC430" s="1287"/>
    </row>
    <row r="431" spans="1:55" ht="14.25" customHeight="1" x14ac:dyDescent="0.2">
      <c r="B431" s="1698"/>
      <c r="C431" s="14"/>
      <c r="D431" s="14"/>
      <c r="E431" s="1687"/>
      <c r="F431" s="1658"/>
      <c r="G431" s="1423"/>
      <c r="H431" s="1699"/>
      <c r="I431" s="14"/>
      <c r="J431" s="1700"/>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436"/>
      <c r="AJ431" s="1287"/>
      <c r="AK431" s="1287"/>
      <c r="AL431" s="1287"/>
      <c r="AM431" s="1287"/>
      <c r="AN431" s="1287"/>
      <c r="AO431" s="1287"/>
      <c r="AP431" s="1287"/>
      <c r="AQ431" s="1287"/>
      <c r="AR431" s="1287"/>
      <c r="AS431" s="1287"/>
      <c r="AT431" s="1287"/>
      <c r="AU431" s="1287"/>
      <c r="AV431" s="1287"/>
      <c r="AW431" s="1287"/>
      <c r="AX431" s="1287"/>
      <c r="AY431" s="1287"/>
    </row>
    <row r="432" spans="1:55" ht="14.25" customHeight="1" x14ac:dyDescent="0.2">
      <c r="B432" s="1701" t="s">
        <v>443</v>
      </c>
      <c r="C432" s="14"/>
      <c r="D432" s="14"/>
      <c r="E432" s="14"/>
      <c r="F432" s="14"/>
      <c r="G432" s="1663"/>
      <c r="H432" s="14"/>
      <c r="I432" s="14"/>
      <c r="J432" s="1700"/>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436"/>
      <c r="AJ432" s="1287"/>
      <c r="AK432" s="1287"/>
      <c r="AL432" s="1287"/>
      <c r="AM432" s="1287"/>
      <c r="AN432" s="1287"/>
      <c r="AO432" s="1287"/>
      <c r="AP432" s="1287"/>
      <c r="AQ432" s="1287"/>
      <c r="AR432" s="1287"/>
      <c r="AS432" s="1287"/>
      <c r="AT432" s="1287"/>
      <c r="AU432" s="1287"/>
      <c r="AV432" s="1287"/>
      <c r="AW432" s="1287"/>
      <c r="AX432" s="1287"/>
      <c r="AY432" s="1287"/>
    </row>
    <row r="433" spans="2:55" ht="14.25" customHeight="1" x14ac:dyDescent="0.2">
      <c r="B433" s="1694"/>
      <c r="C433" s="14"/>
      <c r="D433" s="14"/>
      <c r="E433" s="14"/>
      <c r="F433" s="14"/>
      <c r="G433" s="14"/>
      <c r="H433" s="14"/>
      <c r="I433" s="14"/>
      <c r="J433" s="1700"/>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436"/>
      <c r="AJ433" s="1287"/>
      <c r="AK433" s="1287"/>
      <c r="AL433" s="1287"/>
      <c r="AM433" s="1287"/>
      <c r="AN433" s="1287"/>
      <c r="AO433" s="1287"/>
      <c r="AP433" s="1287"/>
      <c r="AQ433" s="1287"/>
      <c r="AR433" s="1287"/>
      <c r="AS433" s="1287"/>
      <c r="AT433" s="1287"/>
      <c r="AU433" s="1287"/>
      <c r="AV433" s="1287"/>
      <c r="AW433" s="1287"/>
      <c r="AX433" s="1287"/>
      <c r="AY433" s="1287"/>
    </row>
    <row r="434" spans="2:55" ht="14.25" customHeight="1" thickBot="1" x14ac:dyDescent="0.25">
      <c r="B434" s="1702"/>
      <c r="C434" s="1703"/>
      <c r="D434" s="1703"/>
      <c r="E434" s="1703"/>
      <c r="F434" s="1703"/>
      <c r="G434" s="1703"/>
      <c r="H434" s="1703"/>
      <c r="I434" s="1703"/>
      <c r="J434" s="1704"/>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436"/>
      <c r="AJ434" s="1287"/>
      <c r="AK434" s="1287"/>
      <c r="AL434" s="1287"/>
      <c r="AM434" s="1287"/>
      <c r="AN434" s="1287"/>
      <c r="AO434" s="1287"/>
      <c r="AP434" s="1287"/>
      <c r="AQ434" s="1287"/>
      <c r="AR434" s="1287"/>
      <c r="AS434" s="1287"/>
      <c r="AT434" s="1287"/>
      <c r="AU434" s="1287"/>
      <c r="AV434" s="1287"/>
      <c r="AW434" s="1287"/>
      <c r="AX434" s="1287"/>
      <c r="AY434" s="1287"/>
    </row>
    <row r="435" spans="2:55" ht="14.25" customHeight="1" x14ac:dyDescent="0.2">
      <c r="B435" s="1705"/>
      <c r="C435" s="1287"/>
      <c r="D435" s="1287"/>
      <c r="E435" s="1287"/>
      <c r="F435" s="1287"/>
      <c r="G435" s="1287"/>
      <c r="H435" s="1287"/>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436"/>
      <c r="AJ435" s="1287"/>
      <c r="AK435" s="1287"/>
      <c r="AL435" s="1287"/>
      <c r="AM435" s="1287"/>
      <c r="AN435" s="1287"/>
      <c r="AO435" s="1287"/>
      <c r="AP435" s="1287"/>
      <c r="AQ435" s="1287"/>
      <c r="AR435" s="1287"/>
      <c r="AS435" s="1287"/>
      <c r="AT435" s="1287"/>
      <c r="AU435" s="1287"/>
      <c r="AV435" s="1287"/>
      <c r="AW435" s="1287"/>
      <c r="AX435" s="1287"/>
      <c r="AY435" s="1287"/>
    </row>
    <row r="436" spans="2:55" ht="14.25" customHeight="1" x14ac:dyDescent="0.2">
      <c r="B436" s="1287"/>
      <c r="C436" s="1287"/>
      <c r="D436" s="1287"/>
      <c r="E436" s="1287"/>
      <c r="F436" s="1287"/>
      <c r="G436" s="1287"/>
      <c r="H436" s="1287"/>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436"/>
      <c r="AJ436" s="1287"/>
      <c r="AK436" s="1287"/>
      <c r="AL436" s="1287"/>
      <c r="AM436" s="1287"/>
      <c r="AN436" s="1287"/>
      <c r="AO436" s="1287"/>
      <c r="AP436" s="1287"/>
      <c r="AQ436" s="1287"/>
      <c r="AR436" s="1287"/>
      <c r="AS436" s="1287"/>
      <c r="AT436" s="1287"/>
      <c r="AU436" s="1287"/>
      <c r="AV436" s="1287"/>
      <c r="AW436" s="1287"/>
      <c r="AX436" s="1287"/>
      <c r="AY436" s="1287"/>
    </row>
    <row r="437" spans="2:55" ht="14.25" customHeight="1" x14ac:dyDescent="0.2">
      <c r="B437" s="1287"/>
      <c r="C437" s="1287"/>
      <c r="D437" s="1287"/>
      <c r="E437" s="1287"/>
      <c r="F437" s="1287"/>
      <c r="G437" s="1287"/>
      <c r="H437" s="1287"/>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436"/>
      <c r="AJ437" s="1287"/>
      <c r="AK437" s="1287"/>
      <c r="AL437" s="1287"/>
      <c r="AM437" s="1287"/>
      <c r="AN437" s="1287"/>
      <c r="AO437" s="1287"/>
      <c r="AP437" s="1287"/>
      <c r="AQ437" s="1287"/>
      <c r="AR437" s="1287"/>
      <c r="AS437" s="1287"/>
      <c r="AT437" s="1287"/>
      <c r="AU437" s="1287"/>
      <c r="AV437" s="1287"/>
      <c r="AW437" s="1287"/>
      <c r="AX437" s="1287"/>
      <c r="AY437" s="1287"/>
    </row>
    <row r="438" spans="2:55" ht="14.25" customHeight="1" x14ac:dyDescent="0.2">
      <c r="B438" s="1287"/>
      <c r="C438" s="1287"/>
      <c r="D438" s="1287"/>
      <c r="E438" s="1287"/>
      <c r="F438" s="1287"/>
      <c r="G438" s="1287"/>
      <c r="H438" s="1287"/>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436"/>
      <c r="AJ438" s="1287"/>
      <c r="AK438" s="1287"/>
      <c r="AL438" s="1287"/>
      <c r="AM438" s="1287"/>
      <c r="AN438" s="1287"/>
      <c r="AO438" s="1287"/>
      <c r="AP438" s="1287"/>
      <c r="AQ438" s="1287"/>
      <c r="AR438" s="1287"/>
      <c r="AS438" s="1287"/>
      <c r="AT438" s="1287"/>
      <c r="AU438" s="1287"/>
      <c r="AV438" s="1287"/>
      <c r="AW438" s="1287"/>
      <c r="AX438" s="1287"/>
      <c r="AY438" s="1287"/>
    </row>
    <row r="439" spans="2:55" ht="14.25" customHeight="1" x14ac:dyDescent="0.2">
      <c r="B439" s="1287"/>
      <c r="C439" s="1287"/>
      <c r="D439" s="1287"/>
      <c r="E439" s="1287"/>
      <c r="F439" s="1287"/>
      <c r="G439" s="1287"/>
      <c r="H439" s="1287"/>
      <c r="I439" s="1287"/>
      <c r="J439" s="1287"/>
      <c r="K439" s="14"/>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436"/>
      <c r="AJ439" s="1287"/>
      <c r="AK439" s="1287"/>
      <c r="AL439" s="1287"/>
      <c r="AM439" s="1287"/>
      <c r="AN439" s="1287"/>
      <c r="AO439" s="1287"/>
      <c r="AP439" s="1287"/>
      <c r="AQ439" s="1287"/>
      <c r="AR439" s="1287"/>
      <c r="AS439" s="1287"/>
      <c r="AT439" s="1287"/>
      <c r="AU439" s="1287"/>
      <c r="AV439" s="1287"/>
      <c r="AW439" s="1287"/>
      <c r="AX439" s="1287"/>
      <c r="AY439" s="1287"/>
    </row>
    <row r="440" spans="2:55" ht="14.25" customHeight="1" x14ac:dyDescent="0.2">
      <c r="B440" s="1287"/>
      <c r="C440" s="1287"/>
      <c r="D440" s="1287"/>
      <c r="E440" s="1287"/>
      <c r="F440" s="1287"/>
      <c r="G440" s="1287"/>
      <c r="H440" s="1287"/>
      <c r="I440" s="1287"/>
      <c r="J440" s="1287"/>
      <c r="K440" s="13"/>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436"/>
      <c r="AJ440" s="1287"/>
      <c r="AK440" s="1287"/>
      <c r="AL440" s="1287"/>
      <c r="AM440" s="1287"/>
      <c r="AN440" s="1287"/>
      <c r="AO440" s="1287"/>
      <c r="AP440" s="1287"/>
      <c r="AQ440" s="1287"/>
      <c r="AR440" s="1287"/>
      <c r="AS440" s="1287"/>
      <c r="AT440" s="1287"/>
      <c r="AU440" s="1287"/>
      <c r="AV440" s="1287"/>
      <c r="AW440" s="1287"/>
      <c r="AX440" s="1287"/>
      <c r="AY440" s="1287"/>
    </row>
    <row r="441" spans="2:55" ht="14.25" customHeight="1" x14ac:dyDescent="0.2">
      <c r="B441" s="1287"/>
      <c r="C441" s="1287"/>
      <c r="D441" s="1287"/>
      <c r="E441" s="1287"/>
      <c r="F441" s="1287"/>
      <c r="G441" s="1287"/>
      <c r="H441" s="1287"/>
      <c r="I441" s="1287"/>
      <c r="J441" s="1287"/>
      <c r="K441" s="13"/>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436"/>
      <c r="AJ441" s="1287"/>
      <c r="AK441" s="1287"/>
      <c r="AL441" s="1287"/>
      <c r="AM441" s="1287"/>
      <c r="AN441" s="1287"/>
      <c r="AO441" s="1287"/>
      <c r="AP441" s="1287"/>
      <c r="AQ441" s="1287"/>
      <c r="AR441" s="1287"/>
      <c r="AS441" s="1287"/>
      <c r="AT441" s="1287"/>
      <c r="AU441" s="1287"/>
      <c r="AV441" s="1287"/>
      <c r="AW441" s="1287"/>
      <c r="AX441" s="1287"/>
      <c r="AY441" s="1287"/>
    </row>
    <row r="442" spans="2:55" ht="14.25" customHeight="1" x14ac:dyDescent="0.2">
      <c r="B442" s="1287"/>
      <c r="C442" s="1287"/>
      <c r="D442" s="1287"/>
      <c r="E442" s="1287"/>
      <c r="F442" s="1287"/>
      <c r="G442" s="1287"/>
      <c r="H442" s="1287"/>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436"/>
      <c r="AJ442" s="1287"/>
      <c r="AK442" s="1287"/>
      <c r="AL442" s="1287"/>
      <c r="AM442" s="1287"/>
      <c r="AN442" s="1287"/>
      <c r="AO442" s="1287"/>
      <c r="AP442" s="1287"/>
      <c r="AQ442" s="1287"/>
      <c r="AR442" s="1287"/>
      <c r="AS442" s="1287"/>
      <c r="AT442" s="1287"/>
      <c r="AU442" s="1287"/>
      <c r="AV442" s="1287"/>
      <c r="AW442" s="1287"/>
      <c r="AX442" s="1287"/>
      <c r="AY442" s="1287"/>
    </row>
    <row r="443" spans="2:55" ht="14.25" customHeight="1" x14ac:dyDescent="0.2">
      <c r="B443" s="1287"/>
      <c r="C443" s="1287"/>
      <c r="D443" s="1287"/>
      <c r="E443" s="1287"/>
      <c r="F443" s="1287"/>
      <c r="G443" s="1287"/>
      <c r="H443" s="1287"/>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436"/>
      <c r="AJ443" s="1287"/>
      <c r="AK443" s="1287"/>
      <c r="AL443" s="1287"/>
      <c r="AM443" s="1287"/>
      <c r="AN443" s="1287"/>
      <c r="AO443" s="1287"/>
      <c r="AP443" s="1287"/>
      <c r="AQ443" s="1287"/>
      <c r="AR443" s="1287"/>
      <c r="AS443" s="1287"/>
      <c r="AT443" s="1287"/>
      <c r="AU443" s="1287"/>
      <c r="AV443" s="1287"/>
      <c r="AW443" s="1287"/>
      <c r="AX443" s="1287"/>
      <c r="AY443" s="1287"/>
    </row>
    <row r="444" spans="2:55" ht="15" x14ac:dyDescent="0.2">
      <c r="B444" s="1287"/>
      <c r="C444" s="1287"/>
      <c r="D444" s="1287"/>
      <c r="E444" s="14"/>
      <c r="F444" s="14"/>
      <c r="G444" s="14"/>
      <c r="H444" s="14"/>
      <c r="I444" s="14"/>
      <c r="J444" s="14"/>
      <c r="K444" s="14"/>
      <c r="L444" s="14"/>
      <c r="M444" s="14"/>
      <c r="N444" s="14"/>
      <c r="O444" s="14"/>
      <c r="P444" s="14"/>
      <c r="Q444" s="14"/>
      <c r="R444" s="13"/>
      <c r="S444" s="13"/>
      <c r="T444" s="13"/>
      <c r="U444" s="13"/>
      <c r="V444" s="13"/>
      <c r="W444" s="13"/>
      <c r="X444" s="13"/>
      <c r="Y444" s="13"/>
      <c r="Z444" s="13"/>
      <c r="AA444" s="13"/>
      <c r="AB444" s="13"/>
      <c r="AC444" s="13"/>
      <c r="AD444" s="13"/>
      <c r="AE444" s="13"/>
      <c r="AF444" s="13"/>
      <c r="AG444" s="13"/>
      <c r="AH444" s="13"/>
      <c r="AI444" s="14"/>
      <c r="AJ444" s="13"/>
      <c r="AK444" s="13"/>
      <c r="AL444" s="13"/>
      <c r="AM444" s="1287"/>
      <c r="AN444" s="1287"/>
      <c r="AO444" s="1287"/>
      <c r="AP444" s="1287"/>
      <c r="AQ444" s="1287"/>
      <c r="AR444" s="1287"/>
      <c r="AS444" s="1287"/>
      <c r="AT444" s="1287"/>
      <c r="AU444" s="1287"/>
      <c r="AV444" s="1287"/>
      <c r="AW444" s="1287"/>
      <c r="AX444" s="1287"/>
      <c r="AY444" s="1287"/>
      <c r="AZ444" s="1287"/>
      <c r="BA444" s="1287"/>
      <c r="BB444" s="1287"/>
      <c r="BC444" s="1287"/>
    </row>
    <row r="445" spans="2:55" ht="15" x14ac:dyDescent="0.2">
      <c r="B445" s="1287"/>
      <c r="C445" s="1287"/>
      <c r="D445" s="1287"/>
      <c r="F445" s="3019" t="s">
        <v>12</v>
      </c>
      <c r="G445" s="3019"/>
      <c r="H445" s="3019"/>
      <c r="I445" s="3019"/>
      <c r="J445" s="3019"/>
      <c r="K445" s="3019"/>
      <c r="L445" s="3019"/>
      <c r="M445" s="3019"/>
      <c r="N445" s="13"/>
      <c r="O445" s="13"/>
      <c r="P445" s="13"/>
      <c r="Q445" s="13"/>
      <c r="R445" s="13"/>
      <c r="S445" s="13"/>
      <c r="T445" s="13"/>
      <c r="U445" s="13"/>
      <c r="V445" s="13"/>
      <c r="W445" s="13"/>
      <c r="X445" s="13"/>
      <c r="Y445" s="13"/>
      <c r="Z445" s="13"/>
      <c r="AA445" s="13"/>
      <c r="AB445" s="13"/>
      <c r="AC445" s="13"/>
      <c r="AD445" s="13"/>
      <c r="AE445" s="13"/>
      <c r="AF445" s="13"/>
      <c r="AG445" s="13"/>
      <c r="AH445" s="13"/>
      <c r="AI445" s="14"/>
      <c r="AJ445" s="13"/>
      <c r="AK445" s="13"/>
      <c r="AL445" s="13"/>
      <c r="AM445" s="1287"/>
      <c r="AN445" s="1287"/>
      <c r="AO445" s="1287"/>
      <c r="AP445" s="1287"/>
      <c r="AQ445" s="1287"/>
      <c r="AR445" s="1287"/>
      <c r="AS445" s="1287"/>
      <c r="AT445" s="1287"/>
      <c r="AU445" s="1287"/>
      <c r="AV445" s="1287"/>
      <c r="AW445" s="1287"/>
      <c r="AX445" s="1287"/>
      <c r="AY445" s="1287"/>
    </row>
    <row r="446" spans="2:55" ht="16" thickBot="1" x14ac:dyDescent="0.25">
      <c r="B446" s="1287"/>
      <c r="C446" s="1287"/>
      <c r="D446" s="1287"/>
      <c r="E446" s="1287"/>
      <c r="F446" s="1287"/>
      <c r="G446" s="1287"/>
      <c r="H446" s="1287"/>
      <c r="I446" s="1287"/>
      <c r="J446" s="1287"/>
      <c r="K446" s="1287"/>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4"/>
      <c r="AJ446" s="13"/>
      <c r="AK446" s="13"/>
      <c r="AL446" s="13"/>
      <c r="AM446" s="1287"/>
      <c r="AN446" s="1287"/>
      <c r="AO446" s="1287"/>
      <c r="AP446" s="1287"/>
      <c r="AQ446" s="1287"/>
      <c r="AR446" s="1287"/>
      <c r="AS446" s="1287"/>
      <c r="AT446" s="1287"/>
      <c r="AU446" s="1287"/>
      <c r="AV446" s="1287"/>
      <c r="AW446" s="1287"/>
      <c r="AX446" s="1287"/>
      <c r="AY446" s="1287"/>
    </row>
    <row r="447" spans="2:55" ht="15" x14ac:dyDescent="0.2">
      <c r="B447" s="14"/>
      <c r="C447" s="14"/>
      <c r="D447" s="14"/>
      <c r="E447" s="1287"/>
      <c r="F447" s="314" t="s">
        <v>134</v>
      </c>
      <c r="G447" s="1706" t="s">
        <v>129</v>
      </c>
      <c r="H447" s="1706" t="s">
        <v>59</v>
      </c>
      <c r="I447" s="1706" t="s">
        <v>102</v>
      </c>
      <c r="J447" s="1706" t="s">
        <v>207</v>
      </c>
      <c r="K447" s="1707" t="s">
        <v>75</v>
      </c>
      <c r="L447" s="13"/>
      <c r="M447" s="13"/>
      <c r="N447" s="13"/>
      <c r="O447" s="13"/>
      <c r="P447" s="13"/>
      <c r="Q447" s="13"/>
      <c r="R447" s="13"/>
      <c r="S447" s="13"/>
      <c r="T447" s="13"/>
      <c r="U447" s="13"/>
      <c r="V447" s="13"/>
      <c r="W447" s="13"/>
      <c r="X447" s="13"/>
      <c r="Y447" s="13"/>
      <c r="Z447" s="13"/>
      <c r="AA447" s="13"/>
      <c r="AB447" s="13"/>
      <c r="AC447" s="13"/>
      <c r="AD447" s="13"/>
      <c r="AE447" s="13"/>
      <c r="AF447" s="13"/>
      <c r="AG447" s="14"/>
      <c r="AH447" s="13"/>
      <c r="AI447" s="13"/>
      <c r="AJ447" s="13"/>
      <c r="AK447" s="1287"/>
      <c r="AL447" s="1287"/>
      <c r="AM447" s="1287"/>
      <c r="AN447" s="1287"/>
      <c r="AO447" s="1287"/>
      <c r="AP447" s="1287"/>
      <c r="AQ447" s="1287"/>
      <c r="AR447" s="1287"/>
      <c r="AS447" s="1287"/>
      <c r="AT447" s="1287"/>
      <c r="AU447" s="1287"/>
      <c r="AV447" s="1287"/>
      <c r="AW447" s="1287"/>
    </row>
    <row r="448" spans="2:55" ht="15" x14ac:dyDescent="0.2">
      <c r="B448" s="1287"/>
      <c r="C448" s="1287"/>
      <c r="D448" s="1287"/>
      <c r="E448" s="1287"/>
      <c r="F448" s="1708" t="s">
        <v>731</v>
      </c>
      <c r="G448" s="1709">
        <v>122244</v>
      </c>
      <c r="H448" s="1710">
        <v>54117</v>
      </c>
      <c r="I448" s="1710">
        <v>65388</v>
      </c>
      <c r="J448" s="1710">
        <v>93749.63</v>
      </c>
      <c r="K448" s="1711">
        <v>7000</v>
      </c>
      <c r="L448" s="13"/>
      <c r="M448" s="13"/>
      <c r="N448" s="13"/>
      <c r="O448" s="13"/>
      <c r="P448" s="13"/>
      <c r="Q448" s="13"/>
      <c r="R448" s="13"/>
      <c r="S448" s="13"/>
      <c r="T448" s="13"/>
      <c r="U448" s="13"/>
      <c r="V448" s="13"/>
      <c r="W448" s="13"/>
      <c r="X448" s="13"/>
      <c r="Y448" s="13"/>
      <c r="Z448" s="13"/>
      <c r="AA448" s="13"/>
      <c r="AB448" s="13"/>
      <c r="AC448" s="13"/>
      <c r="AD448" s="13"/>
      <c r="AE448" s="1436"/>
      <c r="AF448" s="13"/>
      <c r="AG448" s="14"/>
      <c r="AH448" s="13"/>
      <c r="AI448" s="13"/>
      <c r="AJ448" s="13"/>
      <c r="AK448" s="1287"/>
      <c r="AL448" s="1287"/>
      <c r="AM448" s="1287"/>
      <c r="AN448" s="1287"/>
      <c r="AO448" s="1287"/>
      <c r="AP448" s="1287"/>
      <c r="AQ448" s="1287"/>
      <c r="AR448" s="1287"/>
      <c r="AS448" s="1287"/>
      <c r="AT448" s="1287"/>
      <c r="AU448" s="1287"/>
      <c r="AV448" s="1287"/>
      <c r="AW448" s="1287"/>
    </row>
    <row r="449" spans="2:49" ht="15" x14ac:dyDescent="0.2">
      <c r="B449" s="1287"/>
      <c r="C449" s="1287"/>
      <c r="D449" s="1287"/>
      <c r="E449" s="1287"/>
      <c r="F449" s="1708" t="s">
        <v>1073</v>
      </c>
      <c r="G449" s="1709">
        <v>122434</v>
      </c>
      <c r="H449" s="1712">
        <v>58354</v>
      </c>
      <c r="I449" s="1712">
        <v>63233</v>
      </c>
      <c r="J449" s="1712">
        <v>91413.91</v>
      </c>
      <c r="K449" s="1713">
        <v>7569</v>
      </c>
      <c r="L449" s="13"/>
      <c r="M449" s="13"/>
      <c r="N449" s="13"/>
      <c r="O449" s="13"/>
      <c r="P449" s="13"/>
      <c r="Q449" s="13"/>
      <c r="R449" s="13"/>
      <c r="S449" s="13"/>
      <c r="T449" s="13"/>
      <c r="U449" s="13"/>
      <c r="V449" s="13"/>
      <c r="W449" s="13"/>
      <c r="X449" s="13"/>
      <c r="Y449" s="13"/>
      <c r="Z449" s="13"/>
      <c r="AA449" s="13"/>
      <c r="AB449" s="13"/>
      <c r="AC449" s="13"/>
      <c r="AD449" s="13"/>
      <c r="AE449" s="13"/>
      <c r="AF449" s="13"/>
      <c r="AG449" s="14"/>
      <c r="AH449" s="13"/>
      <c r="AI449" s="13"/>
      <c r="AJ449" s="13"/>
      <c r="AK449" s="1287"/>
      <c r="AL449" s="1287"/>
      <c r="AM449" s="1287"/>
      <c r="AN449" s="1287"/>
      <c r="AO449" s="1287"/>
      <c r="AP449" s="1287"/>
      <c r="AQ449" s="1287"/>
      <c r="AR449" s="1287"/>
      <c r="AS449" s="1287"/>
      <c r="AT449" s="1287"/>
      <c r="AU449" s="1287"/>
      <c r="AV449" s="1287"/>
      <c r="AW449" s="1287"/>
    </row>
    <row r="450" spans="2:49" ht="15" x14ac:dyDescent="0.2">
      <c r="B450" s="1287"/>
      <c r="C450" s="1287"/>
      <c r="D450" s="1287"/>
      <c r="E450" s="1287"/>
      <c r="F450" s="1708" t="s">
        <v>1254</v>
      </c>
      <c r="G450" s="1709">
        <v>144430</v>
      </c>
      <c r="H450" s="1712">
        <v>54034</v>
      </c>
      <c r="I450" s="1712">
        <v>66131</v>
      </c>
      <c r="J450" s="1712">
        <v>94084.17</v>
      </c>
      <c r="K450" s="1713">
        <v>8324.0245040084938</v>
      </c>
      <c r="L450" s="13"/>
      <c r="M450" s="13"/>
      <c r="N450" s="13"/>
      <c r="O450" s="13"/>
      <c r="P450" s="13"/>
      <c r="Q450" s="13"/>
      <c r="R450" s="13"/>
      <c r="S450" s="13"/>
      <c r="T450" s="13"/>
      <c r="U450" s="13"/>
      <c r="V450" s="13"/>
      <c r="W450" s="13"/>
      <c r="X450" s="13"/>
      <c r="Y450" s="13"/>
      <c r="Z450" s="13"/>
      <c r="AA450" s="13"/>
      <c r="AB450" s="13"/>
      <c r="AC450" s="13"/>
      <c r="AD450" s="13"/>
      <c r="AE450" s="13"/>
      <c r="AF450" s="13"/>
      <c r="AG450" s="14"/>
      <c r="AH450" s="13"/>
      <c r="AI450" s="13"/>
      <c r="AJ450" s="13"/>
      <c r="AK450" s="1287"/>
      <c r="AL450" s="1287"/>
      <c r="AM450" s="1287"/>
      <c r="AN450" s="1287"/>
      <c r="AO450" s="1287"/>
      <c r="AP450" s="1287"/>
      <c r="AQ450" s="1287"/>
      <c r="AR450" s="1287"/>
      <c r="AS450" s="1287"/>
      <c r="AT450" s="1287"/>
      <c r="AU450" s="1287"/>
      <c r="AV450" s="1287"/>
      <c r="AW450" s="1287"/>
    </row>
    <row r="451" spans="2:49" ht="15" x14ac:dyDescent="0.2">
      <c r="B451" s="1287"/>
      <c r="C451" s="1287"/>
      <c r="D451" s="1287"/>
      <c r="E451" s="1287"/>
      <c r="F451" s="1708" t="s">
        <v>1575</v>
      </c>
      <c r="G451" s="1710">
        <v>149104</v>
      </c>
      <c r="H451" s="1712">
        <v>56708</v>
      </c>
      <c r="I451" s="1712">
        <v>70406</v>
      </c>
      <c r="J451" s="1712">
        <v>97246.8</v>
      </c>
      <c r="K451" s="1713">
        <v>9309.4699999999993</v>
      </c>
      <c r="L451" s="13"/>
      <c r="M451" s="13"/>
      <c r="N451" s="13"/>
      <c r="O451" s="13"/>
      <c r="P451" s="13"/>
      <c r="Q451" s="13"/>
      <c r="R451" s="13"/>
      <c r="S451" s="13"/>
      <c r="T451" s="13"/>
      <c r="U451" s="13"/>
      <c r="V451" s="13"/>
      <c r="W451" s="13"/>
      <c r="X451" s="13"/>
      <c r="Y451" s="13"/>
      <c r="Z451" s="13"/>
      <c r="AA451" s="13"/>
      <c r="AB451" s="13"/>
      <c r="AC451" s="13"/>
      <c r="AD451" s="13"/>
      <c r="AE451" s="13"/>
      <c r="AF451" s="13"/>
      <c r="AG451" s="14"/>
      <c r="AH451" s="13"/>
      <c r="AI451" s="13"/>
      <c r="AJ451" s="13"/>
      <c r="AK451" s="1287"/>
      <c r="AL451" s="1287"/>
      <c r="AM451" s="1287"/>
      <c r="AN451" s="1287"/>
      <c r="AO451" s="1287"/>
      <c r="AP451" s="1287"/>
      <c r="AQ451" s="1287"/>
      <c r="AR451" s="1287"/>
      <c r="AS451" s="1287"/>
      <c r="AT451" s="1287"/>
      <c r="AU451" s="1287"/>
      <c r="AV451" s="1287"/>
      <c r="AW451" s="1287"/>
    </row>
    <row r="452" spans="2:49" ht="15" x14ac:dyDescent="0.2">
      <c r="B452" s="1287"/>
      <c r="C452" s="1287"/>
      <c r="D452" s="1287"/>
      <c r="E452" s="1287"/>
      <c r="F452" s="1708" t="s">
        <v>1721</v>
      </c>
      <c r="G452" s="1710">
        <v>157870</v>
      </c>
      <c r="H452" s="1712">
        <v>55230</v>
      </c>
      <c r="I452" s="1712">
        <v>75562</v>
      </c>
      <c r="J452" s="1712">
        <v>103225.86</v>
      </c>
      <c r="K452" s="1713">
        <v>10269.753380577018</v>
      </c>
      <c r="L452" s="13"/>
      <c r="M452" s="1714"/>
      <c r="N452" s="1287"/>
      <c r="O452" s="13"/>
      <c r="P452" s="13"/>
      <c r="Q452" s="13"/>
      <c r="R452" s="13"/>
      <c r="S452" s="13"/>
      <c r="T452" s="13"/>
      <c r="U452" s="13"/>
      <c r="V452" s="13"/>
      <c r="W452" s="13"/>
      <c r="X452" s="13"/>
      <c r="Y452" s="13"/>
      <c r="Z452" s="13"/>
      <c r="AA452" s="13"/>
      <c r="AB452" s="13"/>
      <c r="AC452" s="13"/>
      <c r="AD452" s="13"/>
      <c r="AE452" s="13"/>
      <c r="AF452" s="13"/>
      <c r="AG452" s="14"/>
      <c r="AH452" s="13"/>
      <c r="AI452" s="13"/>
      <c r="AJ452" s="13"/>
      <c r="AK452" s="1287"/>
      <c r="AL452" s="1287"/>
      <c r="AM452" s="1287"/>
      <c r="AN452" s="1287"/>
      <c r="AO452" s="1287"/>
      <c r="AP452" s="1287"/>
      <c r="AQ452" s="1287"/>
      <c r="AR452" s="1287"/>
      <c r="AS452" s="1287"/>
      <c r="AT452" s="1287"/>
      <c r="AU452" s="1287"/>
      <c r="AV452" s="1287"/>
      <c r="AW452" s="1287"/>
    </row>
    <row r="453" spans="2:49" ht="15" x14ac:dyDescent="0.2">
      <c r="B453" s="1287"/>
      <c r="C453" s="1287"/>
      <c r="D453" s="1287"/>
      <c r="E453" s="1287"/>
      <c r="F453" s="1708" t="s">
        <v>1948</v>
      </c>
      <c r="G453" s="1710">
        <v>158155</v>
      </c>
      <c r="H453" s="1712">
        <v>54026</v>
      </c>
      <c r="I453" s="1712">
        <v>75699</v>
      </c>
      <c r="J453" s="1712">
        <v>103274</v>
      </c>
      <c r="K453" s="1713">
        <v>9747.5400000000009</v>
      </c>
      <c r="L453" s="13"/>
      <c r="M453" s="1715"/>
      <c r="N453" s="1287"/>
      <c r="O453" s="13"/>
      <c r="P453" s="13"/>
      <c r="Q453" s="13"/>
      <c r="R453" s="13"/>
      <c r="S453" s="13"/>
      <c r="T453" s="13"/>
      <c r="U453" s="13"/>
      <c r="V453" s="13"/>
      <c r="W453" s="13"/>
      <c r="X453" s="13"/>
      <c r="Y453" s="13"/>
      <c r="Z453" s="13"/>
      <c r="AA453" s="13"/>
      <c r="AB453" s="13"/>
      <c r="AC453" s="13"/>
      <c r="AD453" s="13"/>
      <c r="AE453" s="13"/>
      <c r="AF453" s="13"/>
      <c r="AG453" s="14"/>
      <c r="AH453" s="13"/>
      <c r="AI453" s="13"/>
      <c r="AJ453" s="13"/>
      <c r="AK453" s="1287"/>
      <c r="AL453" s="1287"/>
      <c r="AM453" s="1287"/>
      <c r="AN453" s="1287"/>
      <c r="AO453" s="1287"/>
      <c r="AP453" s="1287"/>
      <c r="AQ453" s="1287"/>
      <c r="AR453" s="1287"/>
      <c r="AS453" s="1287"/>
      <c r="AT453" s="1287"/>
      <c r="AU453" s="1287"/>
      <c r="AV453" s="1287"/>
      <c r="AW453" s="1287"/>
    </row>
    <row r="454" spans="2:49" ht="15" x14ac:dyDescent="0.2">
      <c r="B454" s="1287"/>
      <c r="C454" s="1287"/>
      <c r="D454" s="1287"/>
      <c r="E454" s="1287"/>
      <c r="F454" s="1708" t="s">
        <v>2001</v>
      </c>
      <c r="G454" s="1710">
        <v>162564</v>
      </c>
      <c r="H454" s="1712">
        <v>54690</v>
      </c>
      <c r="I454" s="1712">
        <v>80175</v>
      </c>
      <c r="J454" s="1712">
        <v>108149</v>
      </c>
      <c r="K454" s="1713">
        <v>11490.16</v>
      </c>
      <c r="L454" s="1716"/>
      <c r="M454" s="1716"/>
      <c r="N454" s="1287"/>
      <c r="O454" s="13"/>
      <c r="P454" s="13"/>
      <c r="Q454" s="13"/>
      <c r="R454" s="13"/>
      <c r="S454" s="13"/>
      <c r="T454" s="13"/>
      <c r="U454" s="13"/>
      <c r="V454" s="13"/>
      <c r="W454" s="13"/>
      <c r="X454" s="13"/>
      <c r="Y454" s="13"/>
      <c r="Z454" s="13"/>
      <c r="AA454" s="13"/>
      <c r="AB454" s="13"/>
      <c r="AC454" s="13"/>
      <c r="AD454" s="13"/>
      <c r="AE454" s="13"/>
      <c r="AF454" s="13"/>
      <c r="AG454" s="14"/>
      <c r="AH454" s="13"/>
      <c r="AI454" s="13"/>
      <c r="AJ454" s="13"/>
      <c r="AK454" s="1287"/>
      <c r="AL454" s="1287"/>
      <c r="AM454" s="1287"/>
      <c r="AN454" s="1287"/>
      <c r="AO454" s="1287"/>
      <c r="AP454" s="1287"/>
      <c r="AQ454" s="1287"/>
      <c r="AR454" s="1287"/>
      <c r="AS454" s="1287"/>
      <c r="AT454" s="1287"/>
      <c r="AU454" s="1287"/>
      <c r="AV454" s="1287"/>
      <c r="AW454" s="1287"/>
    </row>
    <row r="455" spans="2:49" ht="15" x14ac:dyDescent="0.2">
      <c r="B455" s="1287"/>
      <c r="C455" s="1287"/>
      <c r="D455" s="1287"/>
      <c r="E455" s="1287"/>
      <c r="F455" s="1708" t="s">
        <v>2613</v>
      </c>
      <c r="G455" s="1710">
        <v>166705</v>
      </c>
      <c r="H455" s="1712">
        <v>57034</v>
      </c>
      <c r="I455" s="1712">
        <v>84225</v>
      </c>
      <c r="J455" s="1712">
        <v>108940.12986666666</v>
      </c>
      <c r="K455" s="1713">
        <v>11093.653500480057</v>
      </c>
      <c r="L455" s="1716"/>
      <c r="M455" s="1716"/>
      <c r="N455" s="1287"/>
      <c r="O455" s="13"/>
      <c r="P455" s="13"/>
      <c r="Q455" s="13"/>
      <c r="R455" s="13"/>
      <c r="S455" s="13"/>
      <c r="T455" s="13"/>
      <c r="U455" s="13"/>
      <c r="V455" s="13"/>
      <c r="W455" s="13"/>
      <c r="X455" s="13"/>
      <c r="Y455" s="13"/>
      <c r="Z455" s="13"/>
      <c r="AA455" s="13"/>
      <c r="AB455" s="13"/>
      <c r="AC455" s="13"/>
      <c r="AD455" s="13"/>
      <c r="AE455" s="13"/>
      <c r="AF455" s="13"/>
      <c r="AG455" s="14"/>
      <c r="AH455" s="13"/>
      <c r="AI455" s="13"/>
      <c r="AJ455" s="13"/>
      <c r="AK455" s="1287"/>
      <c r="AL455" s="1287"/>
      <c r="AM455" s="1287"/>
      <c r="AN455" s="1287"/>
      <c r="AO455" s="1287"/>
      <c r="AP455" s="1287"/>
      <c r="AQ455" s="1287"/>
      <c r="AR455" s="1287"/>
      <c r="AS455" s="1287"/>
      <c r="AT455" s="1287"/>
      <c r="AU455" s="1287"/>
      <c r="AV455" s="1287"/>
      <c r="AW455" s="1287"/>
    </row>
    <row r="456" spans="2:49" ht="15" x14ac:dyDescent="0.2">
      <c r="B456" s="1287"/>
      <c r="C456" s="1287"/>
      <c r="D456" s="1287"/>
      <c r="E456" s="1571"/>
      <c r="F456" s="1708" t="s">
        <v>3114</v>
      </c>
      <c r="G456" s="1710">
        <v>173696</v>
      </c>
      <c r="H456" s="1712">
        <v>55230</v>
      </c>
      <c r="I456" s="1712">
        <v>87983</v>
      </c>
      <c r="J456" s="1712">
        <v>110172.92</v>
      </c>
      <c r="K456" s="1713">
        <v>11025.769884900772</v>
      </c>
      <c r="L456" s="1717"/>
      <c r="M456" s="1717"/>
      <c r="N456" s="1287"/>
      <c r="O456" s="13"/>
      <c r="P456" s="13"/>
      <c r="Q456" s="13"/>
      <c r="R456" s="13"/>
      <c r="S456" s="13"/>
      <c r="T456" s="13"/>
      <c r="U456" s="13"/>
      <c r="V456" s="13"/>
      <c r="W456" s="13"/>
      <c r="X456" s="13"/>
      <c r="Y456" s="13"/>
      <c r="Z456" s="13"/>
      <c r="AA456" s="13"/>
      <c r="AB456" s="13"/>
      <c r="AC456" s="13"/>
      <c r="AD456" s="13"/>
      <c r="AE456" s="13"/>
      <c r="AF456" s="13"/>
      <c r="AG456" s="14"/>
      <c r="AH456" s="13"/>
      <c r="AI456" s="13"/>
      <c r="AJ456" s="13"/>
      <c r="AK456" s="1287"/>
      <c r="AL456" s="1287"/>
      <c r="AM456" s="1287"/>
      <c r="AN456" s="1287"/>
      <c r="AO456" s="1287"/>
      <c r="AP456" s="1287"/>
      <c r="AQ456" s="1287"/>
      <c r="AR456" s="1287"/>
      <c r="AS456" s="1287"/>
      <c r="AT456" s="1287"/>
      <c r="AU456" s="1287"/>
      <c r="AV456" s="1287"/>
      <c r="AW456" s="1287"/>
    </row>
    <row r="457" spans="2:49" ht="15" x14ac:dyDescent="0.2">
      <c r="B457" s="1287"/>
      <c r="C457" s="1287"/>
      <c r="D457" s="1287"/>
      <c r="E457" s="1287"/>
      <c r="F457" s="1718" t="s">
        <v>3403</v>
      </c>
      <c r="G457" s="1710">
        <v>174522</v>
      </c>
      <c r="H457" s="1712">
        <v>53553</v>
      </c>
      <c r="I457" s="1712">
        <v>86891</v>
      </c>
      <c r="J457" s="1712">
        <v>108712.8</v>
      </c>
      <c r="K457" s="1713">
        <v>11331.260356099234</v>
      </c>
      <c r="L457" s="1717"/>
      <c r="M457" s="1717"/>
      <c r="N457" s="1287"/>
      <c r="O457" s="13"/>
      <c r="P457" s="13"/>
      <c r="Q457" s="13"/>
      <c r="R457" s="13"/>
      <c r="S457" s="13"/>
      <c r="T457" s="13"/>
      <c r="U457" s="13"/>
      <c r="V457" s="13"/>
      <c r="W457" s="13"/>
      <c r="X457" s="13"/>
      <c r="Y457" s="13"/>
      <c r="Z457" s="13"/>
      <c r="AA457" s="13"/>
      <c r="AB457" s="13"/>
      <c r="AC457" s="13"/>
      <c r="AD457" s="13"/>
      <c r="AE457" s="13"/>
      <c r="AF457" s="13"/>
      <c r="AG457" s="14"/>
      <c r="AH457" s="13"/>
      <c r="AI457" s="13"/>
      <c r="AJ457" s="13"/>
      <c r="AK457" s="1287"/>
      <c r="AL457" s="1287"/>
      <c r="AM457" s="1287"/>
      <c r="AN457" s="1287"/>
      <c r="AO457" s="1287"/>
      <c r="AP457" s="1287"/>
      <c r="AQ457" s="1287"/>
      <c r="AR457" s="1287"/>
      <c r="AS457" s="1287"/>
      <c r="AT457" s="1287"/>
      <c r="AU457" s="1287"/>
      <c r="AV457" s="1287"/>
      <c r="AW457" s="1287"/>
    </row>
    <row r="458" spans="2:49" ht="15" x14ac:dyDescent="0.2">
      <c r="B458" s="1287"/>
      <c r="C458" s="1287"/>
      <c r="D458" s="1287"/>
      <c r="E458" s="1287"/>
      <c r="F458" s="1718" t="s">
        <v>3771</v>
      </c>
      <c r="G458" s="1710">
        <v>176937</v>
      </c>
      <c r="H458" s="1712">
        <v>52983</v>
      </c>
      <c r="I458" s="1712">
        <v>90097</v>
      </c>
      <c r="J458" s="1712">
        <v>110222.79000000001</v>
      </c>
      <c r="K458" s="1713">
        <v>11413.048767398423</v>
      </c>
      <c r="L458" s="1717"/>
      <c r="M458" s="1717"/>
      <c r="N458" s="1287"/>
      <c r="O458" s="13"/>
      <c r="P458" s="13"/>
      <c r="Q458" s="13"/>
      <c r="R458" s="13"/>
      <c r="S458" s="13"/>
      <c r="T458" s="13"/>
      <c r="U458" s="13"/>
      <c r="V458" s="13"/>
      <c r="W458" s="13"/>
      <c r="X458" s="13"/>
      <c r="Y458" s="13"/>
      <c r="Z458" s="13"/>
      <c r="AA458" s="13"/>
      <c r="AB458" s="13"/>
      <c r="AC458" s="13"/>
      <c r="AD458" s="13"/>
      <c r="AE458" s="13"/>
      <c r="AF458" s="13"/>
      <c r="AG458" s="14"/>
      <c r="AH458" s="13"/>
      <c r="AI458" s="13"/>
      <c r="AJ458" s="13"/>
      <c r="AK458" s="1287"/>
      <c r="AL458" s="1287"/>
      <c r="AM458" s="1287"/>
      <c r="AN458" s="1287"/>
      <c r="AO458" s="1287"/>
      <c r="AP458" s="1287"/>
      <c r="AQ458" s="1287"/>
      <c r="AR458" s="1287"/>
      <c r="AS458" s="1287"/>
      <c r="AT458" s="1287"/>
      <c r="AU458" s="1287"/>
      <c r="AV458" s="1287"/>
      <c r="AW458" s="1287"/>
    </row>
    <row r="459" spans="2:49" ht="15" x14ac:dyDescent="0.2">
      <c r="B459" s="1287"/>
      <c r="C459" s="1571"/>
      <c r="D459" s="1571"/>
      <c r="E459" s="1287"/>
      <c r="F459" s="1718" t="s">
        <v>4149</v>
      </c>
      <c r="G459" s="1710">
        <v>183281</v>
      </c>
      <c r="H459" s="1712">
        <v>59189</v>
      </c>
      <c r="I459" s="1712">
        <v>94839</v>
      </c>
      <c r="J459" s="1712">
        <v>114084.59999999999</v>
      </c>
      <c r="K459" s="1713">
        <v>11849.537132499187</v>
      </c>
      <c r="L459" s="1717"/>
      <c r="M459" s="1719"/>
      <c r="N459" s="1287"/>
      <c r="O459" s="13"/>
      <c r="P459" s="13"/>
      <c r="Q459" s="13"/>
      <c r="R459" s="13"/>
      <c r="S459" s="13"/>
      <c r="T459" s="13"/>
      <c r="U459" s="13"/>
      <c r="V459" s="13"/>
      <c r="W459" s="13"/>
      <c r="X459" s="13"/>
      <c r="Y459" s="13"/>
      <c r="Z459" s="13"/>
      <c r="AA459" s="13"/>
      <c r="AB459" s="13"/>
      <c r="AC459" s="13"/>
      <c r="AD459" s="13"/>
      <c r="AE459" s="13"/>
      <c r="AF459" s="13"/>
      <c r="AG459" s="14"/>
      <c r="AH459" s="13"/>
      <c r="AI459" s="13"/>
      <c r="AJ459" s="13"/>
      <c r="AK459" s="1287"/>
      <c r="AL459" s="1287"/>
      <c r="AM459" s="1287"/>
      <c r="AN459" s="1287"/>
      <c r="AO459" s="1287"/>
      <c r="AP459" s="1287"/>
      <c r="AQ459" s="1287"/>
      <c r="AR459" s="1287"/>
      <c r="AS459" s="1287"/>
      <c r="AT459" s="1287"/>
      <c r="AU459" s="1287"/>
      <c r="AV459" s="1287"/>
      <c r="AW459" s="1287"/>
    </row>
    <row r="460" spans="2:49" ht="15" x14ac:dyDescent="0.2">
      <c r="B460" s="1287"/>
      <c r="C460" s="1287"/>
      <c r="D460" s="1287"/>
      <c r="E460" s="1287"/>
      <c r="F460" s="1718" t="s">
        <v>4365</v>
      </c>
      <c r="G460" s="1710">
        <v>191547</v>
      </c>
      <c r="H460" s="1712">
        <v>53612</v>
      </c>
      <c r="I460" s="1712">
        <v>94866</v>
      </c>
      <c r="J460" s="1712">
        <v>114095.6</v>
      </c>
      <c r="K460" s="1713">
        <v>12337.657327620629</v>
      </c>
      <c r="L460" s="1717"/>
      <c r="M460" s="1719"/>
      <c r="N460" s="1287"/>
      <c r="O460" s="13"/>
      <c r="P460" s="13"/>
      <c r="Q460" s="13"/>
      <c r="R460" s="13"/>
      <c r="S460" s="13"/>
      <c r="T460" s="13"/>
      <c r="U460" s="13"/>
      <c r="V460" s="13"/>
      <c r="W460" s="13"/>
      <c r="X460" s="13"/>
      <c r="Y460" s="13"/>
      <c r="Z460" s="13"/>
      <c r="AA460" s="13"/>
      <c r="AB460" s="13"/>
      <c r="AC460" s="13"/>
      <c r="AD460" s="13"/>
      <c r="AE460" s="13"/>
      <c r="AF460" s="13"/>
      <c r="AG460" s="14"/>
      <c r="AH460" s="13"/>
      <c r="AI460" s="13"/>
      <c r="AJ460" s="13"/>
      <c r="AK460" s="1287"/>
      <c r="AL460" s="1287"/>
      <c r="AM460" s="1287"/>
      <c r="AN460" s="1287"/>
      <c r="AO460" s="1287"/>
      <c r="AP460" s="1287"/>
      <c r="AQ460" s="1287"/>
      <c r="AR460" s="1287"/>
      <c r="AS460" s="1287"/>
      <c r="AT460" s="1287"/>
      <c r="AU460" s="1287"/>
      <c r="AV460" s="1287"/>
      <c r="AW460" s="1287"/>
    </row>
    <row r="461" spans="2:49" ht="15" x14ac:dyDescent="0.2">
      <c r="B461" s="1287"/>
      <c r="C461" s="1287"/>
      <c r="D461" s="1287"/>
      <c r="E461" s="1287"/>
      <c r="F461" s="1720" t="s">
        <v>4682</v>
      </c>
      <c r="G461" s="1721">
        <v>192188</v>
      </c>
      <c r="H461" s="1722">
        <v>53634</v>
      </c>
      <c r="I461" s="1722">
        <v>93002</v>
      </c>
      <c r="J461" s="1722">
        <v>111706.4</v>
      </c>
      <c r="K461" s="1723">
        <v>12339.091424949524</v>
      </c>
      <c r="L461" s="1717"/>
      <c r="M461" s="1719"/>
      <c r="N461" s="1287"/>
      <c r="O461" s="13"/>
      <c r="P461" s="13"/>
      <c r="Q461" s="13"/>
      <c r="R461" s="13"/>
      <c r="S461" s="13"/>
      <c r="T461" s="13"/>
      <c r="U461" s="13"/>
      <c r="V461" s="13"/>
      <c r="W461" s="13"/>
      <c r="X461" s="13"/>
      <c r="Y461" s="13"/>
      <c r="Z461" s="13"/>
      <c r="AA461" s="13"/>
      <c r="AB461" s="13"/>
      <c r="AC461" s="13"/>
      <c r="AD461" s="13"/>
      <c r="AE461" s="13"/>
      <c r="AF461" s="13"/>
      <c r="AG461" s="14"/>
      <c r="AH461" s="13"/>
      <c r="AI461" s="13"/>
      <c r="AJ461" s="13"/>
      <c r="AK461" s="1287"/>
      <c r="AL461" s="1287"/>
      <c r="AM461" s="1287"/>
      <c r="AN461" s="1287"/>
      <c r="AO461" s="1287"/>
      <c r="AP461" s="1287"/>
      <c r="AQ461" s="1287"/>
      <c r="AR461" s="1287"/>
      <c r="AS461" s="1287"/>
      <c r="AT461" s="1287"/>
      <c r="AU461" s="1287"/>
      <c r="AV461" s="1287"/>
      <c r="AW461" s="1287"/>
    </row>
    <row r="462" spans="2:49" ht="15" x14ac:dyDescent="0.2">
      <c r="B462" s="1287"/>
      <c r="C462" s="1287"/>
      <c r="D462" s="1287"/>
      <c r="E462" s="1287"/>
      <c r="F462" s="1724" t="s">
        <v>5003</v>
      </c>
      <c r="G462" s="1721">
        <v>180126.19231320513</v>
      </c>
      <c r="H462" s="1722">
        <v>42669</v>
      </c>
      <c r="I462" s="1722">
        <v>86627</v>
      </c>
      <c r="J462" s="1722">
        <v>105415</v>
      </c>
      <c r="K462" s="1723"/>
      <c r="L462" s="1717"/>
      <c r="M462" s="1719"/>
      <c r="N462" s="1287"/>
      <c r="O462" s="13"/>
      <c r="P462" s="13"/>
      <c r="Q462" s="13"/>
      <c r="R462" s="13"/>
      <c r="S462" s="13"/>
      <c r="T462" s="13"/>
      <c r="U462" s="13"/>
      <c r="V462" s="13"/>
      <c r="W462" s="13"/>
      <c r="X462" s="13"/>
      <c r="Y462" s="13"/>
      <c r="Z462" s="13"/>
      <c r="AA462" s="13"/>
      <c r="AB462" s="13"/>
      <c r="AC462" s="13"/>
      <c r="AD462" s="13"/>
      <c r="AE462" s="13"/>
      <c r="AF462" s="13"/>
      <c r="AG462" s="14"/>
      <c r="AH462" s="13"/>
      <c r="AI462" s="13"/>
      <c r="AJ462" s="13"/>
      <c r="AK462" s="1287"/>
      <c r="AL462" s="1287"/>
      <c r="AM462" s="1287"/>
      <c r="AN462" s="1287"/>
      <c r="AO462" s="1287"/>
      <c r="AP462" s="1287"/>
      <c r="AQ462" s="1287"/>
      <c r="AR462" s="1287"/>
      <c r="AS462" s="1287"/>
      <c r="AT462" s="1287"/>
      <c r="AU462" s="1287"/>
      <c r="AV462" s="1287"/>
      <c r="AW462" s="1287"/>
    </row>
    <row r="463" spans="2:49" ht="15" x14ac:dyDescent="0.2">
      <c r="B463" s="1287"/>
      <c r="C463" s="1287"/>
      <c r="D463" s="1287"/>
      <c r="E463" s="1287"/>
      <c r="F463" s="1724" t="s">
        <v>5138</v>
      </c>
      <c r="G463" s="1721">
        <v>170356.0587409189</v>
      </c>
      <c r="H463" s="1722">
        <v>39159</v>
      </c>
      <c r="I463" s="1722">
        <v>81261</v>
      </c>
      <c r="J463" s="1722">
        <v>98350.279999999984</v>
      </c>
      <c r="K463" s="1723"/>
      <c r="L463" s="1717"/>
      <c r="M463" s="1719"/>
      <c r="N463" s="1287"/>
      <c r="O463" s="13"/>
      <c r="P463" s="13"/>
      <c r="Q463" s="13"/>
      <c r="R463" s="13"/>
      <c r="S463" s="13"/>
      <c r="T463" s="13"/>
      <c r="U463" s="13"/>
      <c r="V463" s="13"/>
      <c r="W463" s="13"/>
      <c r="X463" s="13"/>
      <c r="Y463" s="13"/>
      <c r="Z463" s="13"/>
      <c r="AA463" s="13"/>
      <c r="AB463" s="13"/>
      <c r="AC463" s="13"/>
      <c r="AD463" s="13"/>
      <c r="AE463" s="13"/>
      <c r="AF463" s="13"/>
      <c r="AG463" s="14"/>
      <c r="AH463" s="13"/>
      <c r="AI463" s="13"/>
      <c r="AJ463" s="13"/>
      <c r="AK463" s="1287"/>
      <c r="AL463" s="1287"/>
      <c r="AM463" s="1287"/>
      <c r="AN463" s="1287"/>
      <c r="AO463" s="1287"/>
      <c r="AP463" s="1287"/>
      <c r="AQ463" s="1287"/>
      <c r="AR463" s="1287"/>
      <c r="AS463" s="1287"/>
      <c r="AT463" s="1287"/>
      <c r="AU463" s="1287"/>
      <c r="AV463" s="1287"/>
      <c r="AW463" s="1287"/>
    </row>
    <row r="464" spans="2:49" ht="15" x14ac:dyDescent="0.2">
      <c r="B464" s="1287"/>
      <c r="C464" s="1287"/>
      <c r="D464" s="1287"/>
      <c r="E464" s="1287"/>
      <c r="F464" s="1724" t="s">
        <v>5317</v>
      </c>
      <c r="G464" s="1721">
        <v>172436</v>
      </c>
      <c r="H464" s="1722"/>
      <c r="I464" s="1722">
        <v>81665</v>
      </c>
      <c r="J464" s="1722">
        <v>98251.9</v>
      </c>
      <c r="K464" s="1723"/>
      <c r="L464" s="1717"/>
      <c r="M464" s="1719"/>
      <c r="N464" s="1287"/>
      <c r="O464" s="13"/>
      <c r="P464" s="13"/>
      <c r="Q464" s="13"/>
      <c r="R464" s="13"/>
      <c r="S464" s="13"/>
      <c r="T464" s="13"/>
      <c r="U464" s="13"/>
      <c r="V464" s="13"/>
      <c r="W464" s="13"/>
      <c r="X464" s="13"/>
      <c r="Y464" s="13"/>
      <c r="Z464" s="13"/>
      <c r="AA464" s="13"/>
      <c r="AB464" s="13"/>
      <c r="AC464" s="13"/>
      <c r="AD464" s="13"/>
      <c r="AE464" s="13"/>
      <c r="AF464" s="13"/>
      <c r="AG464" s="14"/>
      <c r="AH464" s="13"/>
      <c r="AI464" s="13"/>
      <c r="AJ464" s="13"/>
      <c r="AK464" s="1287"/>
      <c r="AL464" s="1287"/>
      <c r="AM464" s="1287"/>
      <c r="AN464" s="1287"/>
      <c r="AO464" s="1287"/>
      <c r="AP464" s="1287"/>
      <c r="AQ464" s="1287"/>
      <c r="AR464" s="1287"/>
      <c r="AS464" s="1287"/>
      <c r="AT464" s="1287"/>
      <c r="AU464" s="1287"/>
      <c r="AV464" s="1287"/>
      <c r="AW464" s="1287"/>
    </row>
    <row r="465" spans="1:51" ht="15" x14ac:dyDescent="0.2">
      <c r="B465" s="1287"/>
      <c r="C465" s="1287"/>
      <c r="D465" s="1287"/>
      <c r="E465" s="1287"/>
      <c r="F465" s="1724" t="s">
        <v>5450</v>
      </c>
      <c r="G465" s="1721">
        <v>167282</v>
      </c>
      <c r="H465" s="1722"/>
      <c r="I465" s="1722">
        <v>74654</v>
      </c>
      <c r="J465" s="1722">
        <v>91880.960000000006</v>
      </c>
      <c r="K465" s="1723"/>
      <c r="L465" s="1717"/>
      <c r="M465" s="1719"/>
      <c r="N465" s="1287"/>
      <c r="O465" s="13"/>
      <c r="P465" s="13"/>
      <c r="Q465" s="13"/>
      <c r="R465" s="13"/>
      <c r="S465" s="13"/>
      <c r="T465" s="13"/>
      <c r="U465" s="13"/>
      <c r="V465" s="13"/>
      <c r="W465" s="13"/>
      <c r="X465" s="13"/>
      <c r="Y465" s="13"/>
      <c r="Z465" s="13"/>
      <c r="AA465" s="13"/>
      <c r="AB465" s="13"/>
      <c r="AC465" s="13"/>
      <c r="AD465" s="13"/>
      <c r="AE465" s="13"/>
      <c r="AF465" s="13"/>
      <c r="AG465" s="14"/>
      <c r="AH465" s="13"/>
      <c r="AI465" s="13"/>
      <c r="AJ465" s="13"/>
      <c r="AK465" s="1287"/>
      <c r="AL465" s="1287"/>
      <c r="AM465" s="1287"/>
      <c r="AN465" s="1287"/>
      <c r="AO465" s="1287"/>
      <c r="AP465" s="1287"/>
      <c r="AQ465" s="1287"/>
      <c r="AR465" s="1287"/>
      <c r="AS465" s="1287"/>
      <c r="AT465" s="1287"/>
      <c r="AU465" s="1287"/>
      <c r="AV465" s="1287"/>
      <c r="AW465" s="1287"/>
    </row>
    <row r="466" spans="1:51" ht="16" thickBot="1" x14ac:dyDescent="0.25">
      <c r="B466" s="1287"/>
      <c r="C466" s="1287"/>
      <c r="D466" s="1287"/>
      <c r="E466" s="1287"/>
      <c r="F466" s="1725" t="s">
        <v>5754</v>
      </c>
      <c r="G466" s="1726">
        <v>152942</v>
      </c>
      <c r="H466" s="1726"/>
      <c r="I466" s="1726">
        <v>65097</v>
      </c>
      <c r="J466" s="1726">
        <v>81043.12</v>
      </c>
      <c r="K466" s="1727"/>
      <c r="L466" s="1717"/>
      <c r="M466" s="1719"/>
      <c r="N466" s="1287"/>
      <c r="O466" s="13"/>
      <c r="P466" s="13"/>
      <c r="Q466" s="13"/>
      <c r="R466" s="13"/>
      <c r="S466" s="13"/>
      <c r="T466" s="13"/>
      <c r="U466" s="13"/>
      <c r="V466" s="13"/>
      <c r="W466" s="13"/>
      <c r="X466" s="13"/>
      <c r="Y466" s="13"/>
      <c r="Z466" s="13"/>
      <c r="AA466" s="13"/>
      <c r="AB466" s="13"/>
      <c r="AC466" s="13"/>
      <c r="AD466" s="13"/>
      <c r="AE466" s="13"/>
      <c r="AF466" s="13"/>
      <c r="AG466" s="14"/>
      <c r="AH466" s="13"/>
      <c r="AI466" s="13"/>
      <c r="AJ466" s="13"/>
      <c r="AK466" s="1287"/>
      <c r="AL466" s="1287"/>
      <c r="AM466" s="1287"/>
      <c r="AN466" s="1287"/>
      <c r="AO466" s="1287"/>
      <c r="AP466" s="1287"/>
      <c r="AQ466" s="1287"/>
      <c r="AR466" s="1287"/>
      <c r="AS466" s="1287"/>
      <c r="AT466" s="1287"/>
      <c r="AU466" s="1287"/>
      <c r="AV466" s="1287"/>
      <c r="AW466" s="1287"/>
    </row>
    <row r="467" spans="1:51" ht="15" x14ac:dyDescent="0.2">
      <c r="B467" s="1287"/>
      <c r="C467" s="1287"/>
      <c r="D467" s="1287"/>
      <c r="E467" s="1287"/>
      <c r="F467" s="1287" t="s">
        <v>350</v>
      </c>
      <c r="G467" s="1719"/>
      <c r="H467" s="1717"/>
      <c r="I467" s="1287"/>
      <c r="J467" s="1287"/>
      <c r="K467" s="1287"/>
      <c r="L467" s="1287"/>
      <c r="N467" s="1717"/>
      <c r="O467" s="1719"/>
      <c r="P467" s="1287"/>
      <c r="Q467" s="13"/>
      <c r="R467" s="13"/>
      <c r="S467" s="13"/>
      <c r="T467" s="13"/>
      <c r="U467" s="13"/>
      <c r="V467" s="13"/>
      <c r="W467" s="13"/>
      <c r="X467" s="13"/>
      <c r="Y467" s="13"/>
      <c r="Z467" s="13"/>
      <c r="AA467" s="13"/>
      <c r="AB467" s="13"/>
      <c r="AC467" s="13"/>
      <c r="AD467" s="13"/>
      <c r="AE467" s="13"/>
      <c r="AF467" s="13"/>
      <c r="AG467" s="13"/>
      <c r="AH467" s="13"/>
      <c r="AI467" s="14"/>
      <c r="AJ467" s="13"/>
      <c r="AK467" s="13"/>
      <c r="AL467" s="13"/>
      <c r="AM467" s="1287"/>
      <c r="AN467" s="1287"/>
      <c r="AO467" s="1287"/>
      <c r="AP467" s="1287"/>
      <c r="AQ467" s="1287"/>
      <c r="AR467" s="1287"/>
      <c r="AS467" s="1287"/>
      <c r="AT467" s="1287"/>
      <c r="AU467" s="1287"/>
      <c r="AV467" s="1287"/>
      <c r="AW467" s="1287"/>
      <c r="AX467" s="1287"/>
      <c r="AY467" s="1287"/>
    </row>
    <row r="468" spans="1:51" s="1730" customFormat="1" ht="16" thickBot="1" x14ac:dyDescent="0.25">
      <c r="A468" s="1728"/>
      <c r="B468" s="1729"/>
      <c r="C468" s="1729"/>
      <c r="D468" s="1729"/>
      <c r="E468" s="1729"/>
      <c r="G468" s="1729"/>
      <c r="H468" s="1729"/>
      <c r="I468" s="1729"/>
      <c r="J468" s="1729"/>
      <c r="K468" s="1729"/>
      <c r="L468" s="1729"/>
      <c r="M468" s="1729"/>
      <c r="N468" s="1729"/>
      <c r="O468" s="1729"/>
      <c r="P468" s="1731"/>
      <c r="Q468" s="1731"/>
      <c r="R468" s="1731"/>
      <c r="S468" s="1731"/>
      <c r="T468" s="1731"/>
      <c r="U468" s="1731"/>
      <c r="V468" s="1731"/>
      <c r="W468" s="1731"/>
      <c r="X468" s="1731"/>
      <c r="Y468" s="1731"/>
      <c r="Z468" s="1731"/>
      <c r="AA468" s="1731"/>
      <c r="AB468" s="1731"/>
      <c r="AC468" s="1731"/>
      <c r="AD468" s="1731"/>
      <c r="AE468" s="1731"/>
      <c r="AF468" s="1731"/>
      <c r="AG468" s="1731"/>
      <c r="AH468" s="1731"/>
      <c r="AI468" s="1731"/>
      <c r="AJ468" s="1731"/>
      <c r="AK468" s="1731"/>
      <c r="AL468" s="1731"/>
      <c r="AM468" s="1729"/>
      <c r="AN468" s="1729"/>
      <c r="AO468" s="1729"/>
      <c r="AP468" s="1729"/>
      <c r="AQ468" s="1729"/>
      <c r="AR468" s="1729"/>
      <c r="AS468" s="1729"/>
      <c r="AT468" s="1729"/>
      <c r="AU468" s="1729"/>
      <c r="AV468" s="1729"/>
      <c r="AW468" s="1729"/>
      <c r="AX468" s="1729"/>
      <c r="AY468" s="1729"/>
    </row>
    <row r="469" spans="1:51" ht="16" thickTop="1" x14ac:dyDescent="0.2">
      <c r="B469" s="1287"/>
      <c r="C469" s="1287"/>
      <c r="D469" s="1287"/>
      <c r="E469" s="1287"/>
      <c r="F469" s="1287"/>
      <c r="G469" s="1287"/>
      <c r="H469" s="1287"/>
      <c r="I469" s="1287"/>
      <c r="J469" s="1287"/>
      <c r="K469" s="1287"/>
      <c r="L469" s="1287"/>
      <c r="M469" s="1287"/>
      <c r="N469" s="1287"/>
      <c r="O469" s="1287"/>
      <c r="P469" s="13"/>
      <c r="Q469" s="13"/>
      <c r="R469" s="13"/>
      <c r="S469" s="13"/>
      <c r="T469" s="13"/>
      <c r="U469" s="13"/>
      <c r="V469" s="13"/>
      <c r="W469" s="13"/>
      <c r="X469" s="13"/>
      <c r="Y469" s="13"/>
      <c r="Z469" s="13"/>
      <c r="AA469" s="13"/>
      <c r="AB469" s="13"/>
      <c r="AC469" s="13"/>
      <c r="AD469" s="13"/>
      <c r="AE469" s="13"/>
      <c r="AF469" s="13"/>
      <c r="AG469" s="13"/>
      <c r="AH469" s="13"/>
      <c r="AI469" s="14"/>
      <c r="AJ469" s="13"/>
      <c r="AK469" s="13"/>
      <c r="AL469" s="13"/>
      <c r="AM469" s="1287"/>
      <c r="AN469" s="1287"/>
      <c r="AO469" s="1287"/>
      <c r="AP469" s="1287"/>
      <c r="AQ469" s="1287"/>
      <c r="AR469" s="1287"/>
      <c r="AS469" s="1287"/>
      <c r="AT469" s="1287"/>
      <c r="AU469" s="1287"/>
      <c r="AV469" s="1287"/>
      <c r="AW469" s="1287"/>
      <c r="AX469" s="1287"/>
      <c r="AY469" s="1287"/>
    </row>
    <row r="470" spans="1:51" ht="15" x14ac:dyDescent="0.2">
      <c r="B470" s="1287"/>
      <c r="C470" s="1287"/>
      <c r="F470" s="1287"/>
      <c r="G470" s="1287"/>
      <c r="H470" s="1287"/>
      <c r="I470" s="1287"/>
      <c r="J470" s="1287"/>
      <c r="K470" s="1287"/>
      <c r="L470" s="1287"/>
      <c r="M470" s="1287"/>
      <c r="N470" s="1285"/>
      <c r="O470" s="1287"/>
      <c r="P470" s="13"/>
      <c r="Q470" s="13"/>
      <c r="R470" s="13"/>
      <c r="S470" s="13"/>
      <c r="T470" s="13"/>
      <c r="U470" s="13"/>
      <c r="V470" s="13"/>
      <c r="W470" s="13"/>
      <c r="X470" s="13"/>
      <c r="Y470" s="13"/>
      <c r="Z470" s="13"/>
      <c r="AA470" s="13"/>
      <c r="AB470" s="13"/>
      <c r="AC470" s="13"/>
      <c r="AD470" s="13"/>
      <c r="AE470" s="13"/>
      <c r="AF470" s="13"/>
      <c r="AG470" s="13"/>
      <c r="AH470" s="13"/>
      <c r="AI470" s="14"/>
      <c r="AJ470" s="13"/>
      <c r="AK470" s="13"/>
      <c r="AL470" s="13"/>
      <c r="AM470" s="1287"/>
      <c r="AN470" s="1287"/>
      <c r="AO470" s="1287"/>
      <c r="AP470" s="1287"/>
      <c r="AQ470" s="1287"/>
      <c r="AR470" s="1287"/>
      <c r="AS470" s="1287"/>
      <c r="AT470" s="1287"/>
      <c r="AU470" s="1287"/>
      <c r="AV470" s="1287"/>
      <c r="AW470" s="1287"/>
      <c r="AX470" s="1287"/>
      <c r="AY470" s="1287"/>
    </row>
    <row r="471" spans="1:51" ht="15" x14ac:dyDescent="0.2">
      <c r="B471" s="1287"/>
      <c r="C471" s="1287"/>
      <c r="D471" s="1287"/>
      <c r="E471" s="1287"/>
      <c r="F471" s="3019" t="s">
        <v>1075</v>
      </c>
      <c r="G471" s="3019"/>
      <c r="H471" s="3019"/>
      <c r="I471" s="3019"/>
      <c r="J471" s="3019"/>
      <c r="K471" s="3019"/>
      <c r="L471" s="3019"/>
      <c r="M471" s="3019"/>
      <c r="N471" s="1287"/>
      <c r="O471" s="1287"/>
      <c r="P471" s="13"/>
      <c r="Q471" s="13"/>
      <c r="R471" s="13"/>
      <c r="S471" s="13"/>
      <c r="T471" s="13"/>
      <c r="U471" s="13"/>
      <c r="V471" s="13"/>
      <c r="W471" s="13"/>
      <c r="X471" s="13"/>
      <c r="Y471" s="13"/>
      <c r="Z471" s="13"/>
      <c r="AA471" s="13"/>
      <c r="AB471" s="13"/>
      <c r="AC471" s="13"/>
      <c r="AD471" s="13"/>
      <c r="AE471" s="13"/>
      <c r="AF471" s="13"/>
      <c r="AG471" s="13"/>
      <c r="AH471" s="13"/>
      <c r="AI471" s="14"/>
      <c r="AJ471" s="13"/>
      <c r="AK471" s="13"/>
      <c r="AL471" s="13"/>
      <c r="AM471" s="1287"/>
      <c r="AN471" s="1287"/>
      <c r="AO471" s="1287"/>
      <c r="AP471" s="1287"/>
      <c r="AQ471" s="1287"/>
      <c r="AR471" s="1287"/>
      <c r="AS471" s="1287"/>
      <c r="AT471" s="1287"/>
      <c r="AU471" s="1287"/>
      <c r="AV471" s="1287"/>
      <c r="AW471" s="1287"/>
      <c r="AX471" s="1287"/>
      <c r="AY471" s="1287"/>
    </row>
    <row r="472" spans="1:51" ht="16" thickBot="1" x14ac:dyDescent="0.25">
      <c r="B472" s="1287"/>
      <c r="C472" s="1287"/>
      <c r="D472" s="1287"/>
      <c r="E472" s="1287"/>
      <c r="F472" s="1287"/>
      <c r="G472" s="1287"/>
      <c r="H472" s="1287"/>
      <c r="I472" s="1287"/>
      <c r="J472" s="1287"/>
      <c r="K472" s="1287"/>
      <c r="L472" s="1287"/>
      <c r="M472" s="1287"/>
      <c r="O472" s="1287"/>
      <c r="P472" s="13"/>
      <c r="Q472" s="13"/>
      <c r="R472" s="13"/>
      <c r="S472" s="13"/>
      <c r="T472" s="13"/>
      <c r="U472" s="13"/>
      <c r="V472" s="13"/>
      <c r="W472" s="13"/>
      <c r="X472" s="13"/>
      <c r="Y472" s="13"/>
      <c r="Z472" s="13"/>
      <c r="AA472" s="13"/>
      <c r="AB472" s="13"/>
      <c r="AC472" s="13"/>
      <c r="AD472" s="13"/>
      <c r="AE472" s="13"/>
      <c r="AF472" s="13"/>
      <c r="AG472" s="13"/>
      <c r="AH472" s="13"/>
      <c r="AI472" s="14"/>
      <c r="AJ472" s="13"/>
      <c r="AK472" s="13"/>
      <c r="AL472" s="13"/>
      <c r="AM472" s="1287"/>
      <c r="AN472" s="1287"/>
      <c r="AO472" s="1287"/>
      <c r="AP472" s="1287"/>
      <c r="AQ472" s="1287"/>
      <c r="AR472" s="1287"/>
      <c r="AS472" s="1287"/>
      <c r="AT472" s="1287"/>
      <c r="AU472" s="1287"/>
      <c r="AV472" s="1287"/>
      <c r="AW472" s="1287"/>
      <c r="AX472" s="1287"/>
      <c r="AY472" s="1287"/>
    </row>
    <row r="473" spans="1:51" ht="15" x14ac:dyDescent="0.2">
      <c r="B473" s="1287"/>
      <c r="C473" s="1287"/>
      <c r="D473" s="1287"/>
      <c r="E473" s="1287"/>
      <c r="F473" s="314" t="s">
        <v>1076</v>
      </c>
      <c r="G473" s="1706" t="s">
        <v>129</v>
      </c>
      <c r="H473" s="1706" t="s">
        <v>59</v>
      </c>
      <c r="I473" s="1706" t="s">
        <v>102</v>
      </c>
      <c r="J473" s="1706" t="s">
        <v>207</v>
      </c>
      <c r="K473" s="1707" t="s">
        <v>75</v>
      </c>
      <c r="L473" s="1424"/>
      <c r="M473" s="1714"/>
      <c r="N473" s="13"/>
      <c r="O473" s="13"/>
      <c r="P473" s="13"/>
      <c r="Q473" s="13"/>
      <c r="R473" s="13"/>
      <c r="S473" s="13"/>
      <c r="T473" s="13"/>
      <c r="U473" s="13"/>
      <c r="V473" s="13"/>
      <c r="W473" s="13"/>
      <c r="X473" s="13"/>
      <c r="Y473" s="13"/>
      <c r="Z473" s="13"/>
      <c r="AA473" s="13"/>
      <c r="AB473" s="13"/>
      <c r="AC473" s="13"/>
      <c r="AD473" s="13"/>
      <c r="AE473" s="13"/>
      <c r="AF473" s="13"/>
      <c r="AG473" s="14"/>
      <c r="AH473" s="13"/>
      <c r="AI473" s="13"/>
      <c r="AJ473" s="13"/>
      <c r="AK473" s="1287"/>
      <c r="AL473" s="1287"/>
      <c r="AM473" s="1287"/>
      <c r="AN473" s="1287"/>
      <c r="AO473" s="1287"/>
      <c r="AP473" s="1287"/>
      <c r="AQ473" s="1287"/>
      <c r="AR473" s="1287"/>
      <c r="AS473" s="1287"/>
      <c r="AT473" s="1287"/>
      <c r="AU473" s="1287"/>
      <c r="AV473" s="1287"/>
      <c r="AW473" s="1287"/>
    </row>
    <row r="474" spans="1:51" ht="15" x14ac:dyDescent="0.2">
      <c r="B474" s="1287"/>
      <c r="C474" s="1287"/>
      <c r="D474" s="1287"/>
      <c r="E474" s="1287"/>
      <c r="F474" s="1708" t="s">
        <v>731</v>
      </c>
      <c r="G474" s="1709">
        <v>107895</v>
      </c>
      <c r="H474" s="1710">
        <v>48162</v>
      </c>
      <c r="I474" s="1710">
        <v>65355</v>
      </c>
      <c r="J474" s="1710">
        <v>100023</v>
      </c>
      <c r="K474" s="1711">
        <v>7000</v>
      </c>
      <c r="L474" s="1287"/>
      <c r="M474" s="1715"/>
      <c r="N474" s="13"/>
      <c r="O474" s="13"/>
      <c r="P474" s="13"/>
      <c r="Q474" s="13"/>
      <c r="R474" s="13"/>
      <c r="S474" s="13"/>
      <c r="T474" s="13"/>
      <c r="U474" s="13"/>
      <c r="V474" s="13"/>
      <c r="W474" s="13"/>
      <c r="X474" s="13"/>
      <c r="Y474" s="13"/>
      <c r="Z474" s="13"/>
      <c r="AA474" s="13"/>
      <c r="AB474" s="13"/>
      <c r="AC474" s="13"/>
      <c r="AD474" s="13"/>
      <c r="AE474" s="13"/>
      <c r="AF474" s="13"/>
      <c r="AG474" s="14"/>
      <c r="AH474" s="13"/>
      <c r="AI474" s="13"/>
      <c r="AJ474" s="13"/>
      <c r="AK474" s="1287"/>
      <c r="AL474" s="1287"/>
      <c r="AM474" s="1287"/>
      <c r="AN474" s="1287"/>
      <c r="AO474" s="1287"/>
      <c r="AP474" s="1287"/>
      <c r="AQ474" s="1287"/>
      <c r="AR474" s="1287"/>
      <c r="AS474" s="1287"/>
      <c r="AT474" s="1287"/>
      <c r="AU474" s="1287"/>
      <c r="AV474" s="1287"/>
      <c r="AW474" s="1287"/>
    </row>
    <row r="475" spans="1:51" ht="15" x14ac:dyDescent="0.2">
      <c r="B475" s="1287"/>
      <c r="C475" s="1287"/>
      <c r="D475" s="1287"/>
      <c r="E475" s="1287"/>
      <c r="F475" s="1708" t="s">
        <v>1073</v>
      </c>
      <c r="G475" s="1709">
        <v>106022</v>
      </c>
      <c r="H475" s="1712"/>
      <c r="I475" s="1712">
        <v>63170</v>
      </c>
      <c r="J475" s="1712">
        <v>89097.19</v>
      </c>
      <c r="K475" s="1713">
        <v>7569</v>
      </c>
      <c r="L475" s="1732"/>
      <c r="M475" s="1715"/>
      <c r="N475" s="13"/>
      <c r="O475" s="13"/>
      <c r="P475" s="13"/>
      <c r="Q475" s="13"/>
      <c r="R475" s="13"/>
      <c r="S475" s="13"/>
      <c r="T475" s="13"/>
      <c r="U475" s="13"/>
      <c r="V475" s="13"/>
      <c r="W475" s="13"/>
      <c r="X475" s="13"/>
      <c r="Y475" s="13"/>
      <c r="Z475" s="13"/>
      <c r="AA475" s="13"/>
      <c r="AB475" s="13"/>
      <c r="AC475" s="13"/>
      <c r="AD475" s="13"/>
      <c r="AE475" s="13"/>
      <c r="AF475" s="13"/>
      <c r="AG475" s="14"/>
      <c r="AH475" s="13"/>
      <c r="AI475" s="13"/>
      <c r="AJ475" s="13"/>
      <c r="AK475" s="1287"/>
      <c r="AL475" s="1287"/>
      <c r="AM475" s="1287"/>
      <c r="AN475" s="1287"/>
      <c r="AO475" s="1287"/>
      <c r="AP475" s="1287"/>
      <c r="AQ475" s="1287"/>
      <c r="AR475" s="1287"/>
      <c r="AS475" s="1287"/>
      <c r="AT475" s="1287"/>
      <c r="AU475" s="1287"/>
      <c r="AV475" s="1287"/>
      <c r="AW475" s="1287"/>
    </row>
    <row r="476" spans="1:51" ht="15" x14ac:dyDescent="0.2">
      <c r="B476" s="1287"/>
      <c r="C476" s="1287"/>
      <c r="D476" s="1287"/>
      <c r="E476" s="1287"/>
      <c r="F476" s="1708" t="s">
        <v>1254</v>
      </c>
      <c r="G476" s="1709">
        <v>116446</v>
      </c>
      <c r="H476" s="1712"/>
      <c r="I476" s="1712">
        <v>66105</v>
      </c>
      <c r="J476" s="1712">
        <v>91071.87</v>
      </c>
      <c r="K476" s="1713">
        <v>8324.0245040084938</v>
      </c>
      <c r="L476" s="1732"/>
      <c r="M476" s="1716"/>
      <c r="N476" s="13"/>
      <c r="O476" s="13"/>
      <c r="P476" s="13"/>
      <c r="Q476" s="13"/>
      <c r="R476" s="13"/>
      <c r="S476" s="13"/>
      <c r="T476" s="13"/>
      <c r="U476" s="13"/>
      <c r="V476" s="13"/>
      <c r="W476" s="13"/>
      <c r="X476" s="13"/>
      <c r="Y476" s="13"/>
      <c r="Z476" s="13"/>
      <c r="AA476" s="13"/>
      <c r="AB476" s="13"/>
      <c r="AC476" s="13"/>
      <c r="AD476" s="13"/>
      <c r="AE476" s="13"/>
      <c r="AF476" s="13"/>
      <c r="AG476" s="14"/>
      <c r="AH476" s="13"/>
      <c r="AI476" s="13"/>
      <c r="AJ476" s="13"/>
      <c r="AK476" s="1287"/>
      <c r="AL476" s="1287"/>
      <c r="AM476" s="1287"/>
      <c r="AN476" s="1287"/>
      <c r="AO476" s="1287"/>
      <c r="AP476" s="1287"/>
      <c r="AQ476" s="1287"/>
      <c r="AR476" s="1287"/>
      <c r="AS476" s="1287"/>
      <c r="AT476" s="1287"/>
      <c r="AU476" s="1287"/>
      <c r="AV476" s="1287"/>
      <c r="AW476" s="1287"/>
    </row>
    <row r="477" spans="1:51" ht="15" x14ac:dyDescent="0.2">
      <c r="B477" s="1287"/>
      <c r="C477" s="1287"/>
      <c r="D477" s="1287"/>
      <c r="E477" s="1287"/>
      <c r="F477" s="1708" t="s">
        <v>1575</v>
      </c>
      <c r="G477" s="1709">
        <v>120835</v>
      </c>
      <c r="H477" s="1710"/>
      <c r="I477" s="1710">
        <v>70406</v>
      </c>
      <c r="J477" s="1710">
        <v>94182.3</v>
      </c>
      <c r="K477" s="1713">
        <v>9309.4699999999993</v>
      </c>
      <c r="L477" s="1732"/>
      <c r="M477" s="1715"/>
      <c r="N477" s="13"/>
      <c r="O477" s="13"/>
      <c r="P477" s="13"/>
      <c r="Q477" s="13"/>
      <c r="R477" s="13"/>
      <c r="S477" s="13"/>
      <c r="T477" s="13"/>
      <c r="U477" s="13"/>
      <c r="V477" s="13"/>
      <c r="W477" s="13"/>
      <c r="X477" s="13"/>
      <c r="Y477" s="13"/>
      <c r="Z477" s="13"/>
      <c r="AA477" s="13"/>
      <c r="AB477" s="13"/>
      <c r="AC477" s="13"/>
      <c r="AD477" s="13"/>
      <c r="AE477" s="13"/>
      <c r="AF477" s="13"/>
      <c r="AG477" s="14"/>
      <c r="AH477" s="13"/>
      <c r="AI477" s="13"/>
      <c r="AJ477" s="13"/>
      <c r="AK477" s="1287"/>
      <c r="AL477" s="1287"/>
      <c r="AM477" s="1287"/>
      <c r="AN477" s="1287"/>
      <c r="AO477" s="1287"/>
      <c r="AP477" s="1287"/>
      <c r="AQ477" s="1287"/>
      <c r="AR477" s="1287"/>
      <c r="AS477" s="1287"/>
      <c r="AT477" s="1287"/>
      <c r="AU477" s="1287"/>
      <c r="AV477" s="1287"/>
      <c r="AW477" s="1287"/>
    </row>
    <row r="478" spans="1:51" ht="15" x14ac:dyDescent="0.2">
      <c r="B478" s="1287"/>
      <c r="C478" s="1287"/>
      <c r="D478" s="1287"/>
      <c r="E478" s="1287"/>
      <c r="F478" s="1708" t="s">
        <v>1721</v>
      </c>
      <c r="G478" s="1709">
        <v>127525</v>
      </c>
      <c r="H478" s="1710"/>
      <c r="I478" s="1710">
        <v>126342</v>
      </c>
      <c r="J478" s="1710">
        <v>96988.04</v>
      </c>
      <c r="K478" s="1713">
        <v>10269.753380577018</v>
      </c>
      <c r="L478" s="1732"/>
      <c r="M478" s="1715"/>
      <c r="N478" s="13"/>
      <c r="O478" s="13"/>
      <c r="P478" s="13"/>
      <c r="Q478" s="13"/>
      <c r="R478" s="13"/>
      <c r="S478" s="13"/>
      <c r="T478" s="13"/>
      <c r="U478" s="13"/>
      <c r="V478" s="13"/>
      <c r="W478" s="13"/>
      <c r="X478" s="13"/>
      <c r="Y478" s="13"/>
      <c r="Z478" s="13"/>
      <c r="AA478" s="13"/>
      <c r="AB478" s="13"/>
      <c r="AC478" s="13"/>
      <c r="AD478" s="13"/>
      <c r="AE478" s="13"/>
      <c r="AF478" s="13"/>
      <c r="AG478" s="14"/>
      <c r="AH478" s="13"/>
      <c r="AI478" s="13"/>
      <c r="AJ478" s="13"/>
      <c r="AK478" s="1287"/>
      <c r="AL478" s="1287"/>
      <c r="AM478" s="1287"/>
      <c r="AN478" s="1287"/>
      <c r="AO478" s="1287"/>
      <c r="AP478" s="1287"/>
      <c r="AQ478" s="1287"/>
      <c r="AR478" s="1287"/>
      <c r="AS478" s="1287"/>
      <c r="AT478" s="1287"/>
      <c r="AU478" s="1287"/>
      <c r="AV478" s="1287"/>
      <c r="AW478" s="1287"/>
    </row>
    <row r="479" spans="1:51" ht="15" x14ac:dyDescent="0.2">
      <c r="B479" s="1287"/>
      <c r="C479" s="1571"/>
      <c r="D479" s="1287"/>
      <c r="E479" s="1287"/>
      <c r="F479" s="1708" t="s">
        <v>1948</v>
      </c>
      <c r="G479" s="1709">
        <v>126342</v>
      </c>
      <c r="H479" s="1710"/>
      <c r="I479" s="1710">
        <v>75673</v>
      </c>
      <c r="J479" s="1710">
        <v>96598</v>
      </c>
      <c r="K479" s="1713">
        <v>9748</v>
      </c>
      <c r="L479" s="1732"/>
      <c r="M479" s="1733"/>
      <c r="N479" s="13"/>
      <c r="O479" s="13"/>
      <c r="P479" s="13"/>
      <c r="Q479" s="13"/>
      <c r="R479" s="13"/>
      <c r="S479" s="13"/>
      <c r="T479" s="13"/>
      <c r="U479" s="13"/>
      <c r="V479" s="13"/>
      <c r="W479" s="13"/>
      <c r="X479" s="13"/>
      <c r="Y479" s="13"/>
      <c r="Z479" s="13"/>
      <c r="AA479" s="13"/>
      <c r="AB479" s="13"/>
      <c r="AC479" s="13"/>
      <c r="AD479" s="13"/>
      <c r="AE479" s="13"/>
      <c r="AF479" s="13"/>
      <c r="AG479" s="14"/>
      <c r="AH479" s="13"/>
      <c r="AI479" s="13"/>
      <c r="AJ479" s="13"/>
      <c r="AK479" s="1287"/>
      <c r="AL479" s="1287"/>
      <c r="AM479" s="1287"/>
      <c r="AN479" s="1287"/>
      <c r="AO479" s="1287"/>
      <c r="AP479" s="1287"/>
      <c r="AQ479" s="1287"/>
      <c r="AR479" s="1287"/>
      <c r="AS479" s="1287"/>
      <c r="AT479" s="1287"/>
      <c r="AU479" s="1287"/>
      <c r="AV479" s="1287"/>
      <c r="AW479" s="1287"/>
    </row>
    <row r="480" spans="1:51" ht="15" x14ac:dyDescent="0.2">
      <c r="B480" s="1287"/>
      <c r="C480" s="1287"/>
      <c r="D480" s="1287"/>
      <c r="E480" s="1287"/>
      <c r="F480" s="1708" t="s">
        <v>2001</v>
      </c>
      <c r="G480" s="1709">
        <v>131635</v>
      </c>
      <c r="H480" s="1710"/>
      <c r="I480" s="1710">
        <v>80148</v>
      </c>
      <c r="J480" s="1712">
        <v>100011</v>
      </c>
      <c r="K480" s="1713">
        <v>11490.16</v>
      </c>
      <c r="L480" s="1733"/>
      <c r="M480" s="1733"/>
      <c r="N480" s="13"/>
      <c r="O480" s="13"/>
      <c r="P480" s="13"/>
      <c r="Q480" s="13"/>
      <c r="R480" s="13"/>
      <c r="S480" s="13"/>
      <c r="T480" s="13"/>
      <c r="U480" s="13"/>
      <c r="V480" s="13"/>
      <c r="W480" s="13"/>
      <c r="X480" s="13"/>
      <c r="Y480" s="13"/>
      <c r="Z480" s="13"/>
      <c r="AA480" s="13"/>
      <c r="AB480" s="13"/>
      <c r="AC480" s="13"/>
      <c r="AD480" s="13"/>
      <c r="AE480" s="13"/>
      <c r="AF480" s="13"/>
      <c r="AG480" s="14"/>
      <c r="AH480" s="13"/>
      <c r="AI480" s="13"/>
      <c r="AJ480" s="13"/>
      <c r="AK480" s="1287"/>
      <c r="AL480" s="1287"/>
      <c r="AM480" s="1287"/>
      <c r="AN480" s="1287"/>
      <c r="AO480" s="1287"/>
      <c r="AP480" s="1287"/>
      <c r="AQ480" s="1287"/>
      <c r="AR480" s="1287"/>
      <c r="AS480" s="1287"/>
      <c r="AT480" s="1287"/>
      <c r="AU480" s="1287"/>
      <c r="AV480" s="1287"/>
      <c r="AW480" s="1287"/>
    </row>
    <row r="481" spans="1:51" ht="15" x14ac:dyDescent="0.2">
      <c r="B481" s="1287"/>
      <c r="C481" s="1287"/>
      <c r="D481" s="1287"/>
      <c r="E481" s="1287"/>
      <c r="F481" s="1708" t="s">
        <v>2613</v>
      </c>
      <c r="G481" s="1709">
        <v>134135</v>
      </c>
      <c r="H481" s="1710"/>
      <c r="I481" s="1710">
        <v>84165</v>
      </c>
      <c r="J481" s="1710">
        <v>100081.67639999998</v>
      </c>
      <c r="K481" s="1713">
        <v>11069.341950255757</v>
      </c>
      <c r="L481" s="13"/>
      <c r="M481" s="13"/>
      <c r="N481" s="13"/>
      <c r="O481" s="13"/>
      <c r="P481" s="13"/>
      <c r="Q481" s="13"/>
      <c r="R481" s="13"/>
      <c r="S481" s="13"/>
      <c r="T481" s="13"/>
      <c r="U481" s="13"/>
      <c r="V481" s="13"/>
      <c r="W481" s="13"/>
      <c r="X481" s="13"/>
      <c r="Y481" s="13"/>
      <c r="Z481" s="13"/>
      <c r="AA481" s="13"/>
      <c r="AB481" s="13"/>
      <c r="AC481" s="13"/>
      <c r="AD481" s="13"/>
      <c r="AE481" s="13"/>
      <c r="AF481" s="13"/>
      <c r="AG481" s="14"/>
      <c r="AH481" s="13"/>
      <c r="AI481" s="13"/>
      <c r="AJ481" s="13"/>
      <c r="AK481" s="1287"/>
      <c r="AL481" s="1287"/>
      <c r="AM481" s="1287"/>
      <c r="AN481" s="1287"/>
      <c r="AO481" s="1287"/>
      <c r="AP481" s="1287"/>
      <c r="AQ481" s="1287"/>
      <c r="AR481" s="1287"/>
      <c r="AS481" s="1287"/>
      <c r="AT481" s="1287"/>
      <c r="AU481" s="1287"/>
      <c r="AV481" s="1287"/>
      <c r="AW481" s="1287"/>
    </row>
    <row r="482" spans="1:51" ht="15" x14ac:dyDescent="0.2">
      <c r="B482" s="1287"/>
      <c r="C482" s="1287"/>
      <c r="D482" s="1287"/>
      <c r="E482" s="1287"/>
      <c r="F482" s="1708" t="s">
        <v>3114</v>
      </c>
      <c r="G482" s="1709">
        <v>137987</v>
      </c>
      <c r="H482" s="1710"/>
      <c r="I482" s="1710">
        <v>87965</v>
      </c>
      <c r="J482" s="1710">
        <v>101713.04</v>
      </c>
      <c r="K482" s="1713">
        <v>10987.738723231198</v>
      </c>
      <c r="L482" s="13"/>
      <c r="M482" s="13"/>
      <c r="N482" s="13"/>
      <c r="O482" s="13"/>
      <c r="P482" s="13"/>
      <c r="Q482" s="13"/>
      <c r="R482" s="13"/>
      <c r="S482" s="13"/>
      <c r="T482" s="13"/>
      <c r="U482" s="13"/>
      <c r="V482" s="13"/>
      <c r="W482" s="13"/>
      <c r="X482" s="13"/>
      <c r="Y482" s="13"/>
      <c r="Z482" s="13"/>
      <c r="AA482" s="13"/>
      <c r="AB482" s="13"/>
      <c r="AC482" s="13"/>
      <c r="AD482" s="13"/>
      <c r="AE482" s="13"/>
      <c r="AF482" s="13"/>
      <c r="AG482" s="14"/>
      <c r="AH482" s="13"/>
      <c r="AI482" s="13"/>
      <c r="AJ482" s="13"/>
      <c r="AK482" s="1287"/>
      <c r="AL482" s="1287"/>
      <c r="AM482" s="1287"/>
      <c r="AN482" s="1287"/>
      <c r="AO482" s="1287"/>
      <c r="AP482" s="1287"/>
      <c r="AQ482" s="1287"/>
      <c r="AR482" s="1287"/>
      <c r="AS482" s="1287"/>
      <c r="AT482" s="1287"/>
      <c r="AU482" s="1287"/>
      <c r="AV482" s="1287"/>
      <c r="AW482" s="1287"/>
    </row>
    <row r="483" spans="1:51" ht="15" x14ac:dyDescent="0.2">
      <c r="B483" s="1287"/>
      <c r="C483" s="1571"/>
      <c r="D483" s="1287"/>
      <c r="E483" s="1287"/>
      <c r="F483" s="1718" t="s">
        <v>3403</v>
      </c>
      <c r="G483" s="1709">
        <v>136556</v>
      </c>
      <c r="H483" s="1710"/>
      <c r="I483" s="1712">
        <v>86799</v>
      </c>
      <c r="J483" s="1710">
        <v>105290.36</v>
      </c>
      <c r="K483" s="1713">
        <v>11305.112562376096</v>
      </c>
      <c r="L483" s="13"/>
      <c r="M483" s="13"/>
      <c r="N483" s="13"/>
      <c r="O483" s="13"/>
      <c r="P483" s="13"/>
      <c r="Q483" s="13"/>
      <c r="R483" s="13"/>
      <c r="S483" s="13"/>
      <c r="T483" s="13"/>
      <c r="U483" s="13"/>
      <c r="V483" s="13"/>
      <c r="W483" s="13"/>
      <c r="X483" s="13"/>
      <c r="Y483" s="13"/>
      <c r="Z483" s="13"/>
      <c r="AA483" s="13"/>
      <c r="AB483" s="13"/>
      <c r="AC483" s="13"/>
      <c r="AD483" s="13"/>
      <c r="AE483" s="13"/>
      <c r="AF483" s="13"/>
      <c r="AG483" s="14"/>
      <c r="AH483" s="13"/>
      <c r="AI483" s="13"/>
      <c r="AJ483" s="13"/>
      <c r="AK483" s="1287"/>
      <c r="AL483" s="1287"/>
      <c r="AM483" s="1287"/>
      <c r="AN483" s="1287"/>
      <c r="AO483" s="1287"/>
      <c r="AP483" s="1287"/>
      <c r="AQ483" s="1287"/>
      <c r="AR483" s="1287"/>
      <c r="AS483" s="1287"/>
      <c r="AT483" s="1287"/>
      <c r="AU483" s="1287"/>
      <c r="AV483" s="1287"/>
      <c r="AW483" s="1287"/>
    </row>
    <row r="484" spans="1:51" ht="15" x14ac:dyDescent="0.2">
      <c r="B484" s="1287"/>
      <c r="C484" s="1571"/>
      <c r="D484" s="1571"/>
      <c r="E484" s="1287"/>
      <c r="F484" s="1718" t="s">
        <v>3771</v>
      </c>
      <c r="G484" s="1709">
        <v>139750</v>
      </c>
      <c r="H484" s="1710"/>
      <c r="I484" s="1712">
        <v>90089</v>
      </c>
      <c r="J484" s="1710">
        <v>100129.86</v>
      </c>
      <c r="K484" s="1713">
        <v>11391.985654316604</v>
      </c>
      <c r="L484" s="13"/>
      <c r="M484" s="13"/>
      <c r="N484" s="13"/>
      <c r="O484" s="13"/>
      <c r="P484" s="13"/>
      <c r="Q484" s="13"/>
      <c r="R484" s="13"/>
      <c r="S484" s="13"/>
      <c r="T484" s="13"/>
      <c r="U484" s="13"/>
      <c r="V484" s="13"/>
      <c r="W484" s="13"/>
      <c r="X484" s="13"/>
      <c r="Y484" s="13"/>
      <c r="Z484" s="13"/>
      <c r="AA484" s="13"/>
      <c r="AB484" s="13"/>
      <c r="AC484" s="13"/>
      <c r="AD484" s="13"/>
      <c r="AE484" s="13"/>
      <c r="AF484" s="13"/>
      <c r="AG484" s="14"/>
      <c r="AH484" s="13"/>
      <c r="AI484" s="13"/>
      <c r="AJ484" s="13"/>
      <c r="AK484" s="1287"/>
      <c r="AL484" s="1287"/>
      <c r="AM484" s="1287"/>
      <c r="AN484" s="1287"/>
      <c r="AO484" s="1287"/>
      <c r="AP484" s="1287"/>
      <c r="AQ484" s="1287"/>
      <c r="AR484" s="1287"/>
      <c r="AS484" s="1287"/>
      <c r="AT484" s="1287"/>
      <c r="AU484" s="1287"/>
      <c r="AV484" s="1287"/>
      <c r="AW484" s="1287"/>
    </row>
    <row r="485" spans="1:51" ht="15" x14ac:dyDescent="0.2">
      <c r="B485" s="1287"/>
      <c r="C485" s="1571"/>
      <c r="D485" s="1287"/>
      <c r="E485" s="1287"/>
      <c r="F485" s="1718" t="s">
        <v>4149</v>
      </c>
      <c r="G485" s="1709">
        <v>146525</v>
      </c>
      <c r="H485" s="1710"/>
      <c r="I485" s="1712">
        <v>94818</v>
      </c>
      <c r="J485" s="1710">
        <v>103845</v>
      </c>
      <c r="K485" s="1713">
        <v>11872.441768286022</v>
      </c>
      <c r="L485" s="13"/>
      <c r="M485" s="13"/>
      <c r="N485" s="13"/>
      <c r="O485" s="13"/>
      <c r="P485" s="13"/>
      <c r="Q485" s="13"/>
      <c r="R485" s="13"/>
      <c r="S485" s="13"/>
      <c r="T485" s="13"/>
      <c r="U485" s="13"/>
      <c r="V485" s="13"/>
      <c r="W485" s="13"/>
      <c r="X485" s="13"/>
      <c r="Y485" s="13"/>
      <c r="Z485" s="13"/>
      <c r="AA485" s="13"/>
      <c r="AB485" s="13"/>
      <c r="AC485" s="13"/>
      <c r="AD485" s="13"/>
      <c r="AE485" s="13"/>
      <c r="AF485" s="13"/>
      <c r="AG485" s="14"/>
      <c r="AH485" s="13"/>
      <c r="AI485" s="13"/>
      <c r="AJ485" s="13"/>
      <c r="AK485" s="1287"/>
      <c r="AL485" s="1287"/>
      <c r="AM485" s="1287"/>
      <c r="AN485" s="1287"/>
      <c r="AO485" s="1287"/>
      <c r="AP485" s="1287"/>
      <c r="AQ485" s="1287"/>
      <c r="AR485" s="1287"/>
      <c r="AS485" s="1287"/>
      <c r="AT485" s="1287"/>
      <c r="AU485" s="1287"/>
      <c r="AV485" s="1287"/>
      <c r="AW485" s="1287"/>
    </row>
    <row r="486" spans="1:51" ht="15" x14ac:dyDescent="0.2">
      <c r="B486" s="1287"/>
      <c r="C486" s="1571"/>
      <c r="D486" s="1287"/>
      <c r="E486" s="1287"/>
      <c r="F486" s="1718" t="s">
        <v>4365</v>
      </c>
      <c r="G486" s="1709">
        <v>150526</v>
      </c>
      <c r="H486" s="1710"/>
      <c r="I486" s="1712">
        <v>94866</v>
      </c>
      <c r="J486" s="1710">
        <v>104952.84</v>
      </c>
      <c r="K486" s="1713">
        <v>12308.83687824106</v>
      </c>
      <c r="L486" s="13"/>
      <c r="M486" s="13"/>
      <c r="N486" s="13"/>
      <c r="O486" s="13"/>
      <c r="P486" s="13"/>
      <c r="Q486" s="13"/>
      <c r="R486" s="13"/>
      <c r="S486" s="13"/>
      <c r="T486" s="13"/>
      <c r="U486" s="13"/>
      <c r="V486" s="13"/>
      <c r="W486" s="13"/>
      <c r="X486" s="13"/>
      <c r="Y486" s="13"/>
      <c r="Z486" s="13"/>
      <c r="AA486" s="13"/>
      <c r="AB486" s="13"/>
      <c r="AC486" s="13"/>
      <c r="AD486" s="13"/>
      <c r="AE486" s="13"/>
      <c r="AF486" s="13"/>
      <c r="AG486" s="14"/>
      <c r="AH486" s="13"/>
      <c r="AI486" s="13"/>
      <c r="AJ486" s="13"/>
      <c r="AK486" s="1287"/>
      <c r="AL486" s="1287"/>
      <c r="AM486" s="1287"/>
      <c r="AN486" s="1287"/>
      <c r="AO486" s="1287"/>
      <c r="AP486" s="1287"/>
      <c r="AQ486" s="1287"/>
      <c r="AR486" s="1287"/>
      <c r="AS486" s="1287"/>
      <c r="AT486" s="1287"/>
      <c r="AU486" s="1287"/>
      <c r="AV486" s="1287"/>
      <c r="AW486" s="1287"/>
    </row>
    <row r="487" spans="1:51" ht="15" x14ac:dyDescent="0.2">
      <c r="B487" s="1287"/>
      <c r="C487" s="1571"/>
      <c r="D487" s="1287"/>
      <c r="E487" s="1287"/>
      <c r="F487" s="1720" t="s">
        <v>4682</v>
      </c>
      <c r="G487" s="1721">
        <v>147353</v>
      </c>
      <c r="H487" s="1721"/>
      <c r="I487" s="1722">
        <v>93002</v>
      </c>
      <c r="J487" s="1721">
        <v>102515.84</v>
      </c>
      <c r="K487" s="1723">
        <v>12315.498222409955</v>
      </c>
      <c r="L487" s="13"/>
      <c r="M487" s="13"/>
      <c r="N487" s="13"/>
      <c r="O487" s="13"/>
      <c r="P487" s="13"/>
      <c r="Q487" s="13"/>
      <c r="R487" s="13"/>
      <c r="S487" s="13"/>
      <c r="T487" s="13"/>
      <c r="U487" s="13"/>
      <c r="V487" s="13"/>
      <c r="W487" s="13"/>
      <c r="X487" s="13"/>
      <c r="Y487" s="13"/>
      <c r="Z487" s="13"/>
      <c r="AA487" s="13"/>
      <c r="AB487" s="13"/>
      <c r="AC487" s="13"/>
      <c r="AD487" s="13"/>
      <c r="AE487" s="13"/>
      <c r="AF487" s="13"/>
      <c r="AG487" s="14"/>
      <c r="AH487" s="13"/>
      <c r="AI487" s="13"/>
      <c r="AJ487" s="13"/>
      <c r="AK487" s="1287"/>
      <c r="AL487" s="1287"/>
      <c r="AM487" s="1287"/>
      <c r="AN487" s="1287"/>
      <c r="AO487" s="1287"/>
      <c r="AP487" s="1287"/>
      <c r="AQ487" s="1287"/>
      <c r="AR487" s="1287"/>
      <c r="AS487" s="1287"/>
      <c r="AT487" s="1287"/>
      <c r="AU487" s="1287"/>
      <c r="AV487" s="1287"/>
      <c r="AW487" s="1287"/>
    </row>
    <row r="488" spans="1:51" ht="15" x14ac:dyDescent="0.2">
      <c r="B488" s="1287"/>
      <c r="C488" s="1571"/>
      <c r="D488" s="1287"/>
      <c r="E488" s="1287"/>
      <c r="F488" s="1720" t="s">
        <v>5003</v>
      </c>
      <c r="G488" s="1721">
        <v>138129.62470500005</v>
      </c>
      <c r="H488" s="1721"/>
      <c r="I488" s="1722">
        <v>86627</v>
      </c>
      <c r="J488" s="1721">
        <v>96036.7</v>
      </c>
      <c r="K488" s="1723"/>
      <c r="L488" s="13"/>
      <c r="M488" s="13"/>
      <c r="N488" s="13"/>
      <c r="O488" s="13"/>
      <c r="P488" s="13"/>
      <c r="Q488" s="13"/>
      <c r="R488" s="13"/>
      <c r="S488" s="13"/>
      <c r="T488" s="13"/>
      <c r="U488" s="13"/>
      <c r="V488" s="13"/>
      <c r="W488" s="13"/>
      <c r="X488" s="13"/>
      <c r="Y488" s="13"/>
      <c r="Z488" s="13"/>
      <c r="AA488" s="13"/>
      <c r="AB488" s="13"/>
      <c r="AC488" s="13"/>
      <c r="AD488" s="13"/>
      <c r="AE488" s="13"/>
      <c r="AF488" s="13"/>
      <c r="AG488" s="14"/>
      <c r="AH488" s="13"/>
      <c r="AI488" s="13"/>
      <c r="AJ488" s="13"/>
      <c r="AK488" s="1287"/>
      <c r="AL488" s="1287"/>
      <c r="AM488" s="1287"/>
      <c r="AN488" s="1287"/>
      <c r="AO488" s="1287"/>
      <c r="AP488" s="1287"/>
      <c r="AQ488" s="1287"/>
      <c r="AR488" s="1287"/>
      <c r="AS488" s="1287"/>
      <c r="AT488" s="1287"/>
      <c r="AU488" s="1287"/>
      <c r="AV488" s="1287"/>
      <c r="AW488" s="1287"/>
    </row>
    <row r="489" spans="1:51" ht="15" x14ac:dyDescent="0.2">
      <c r="B489" s="1287"/>
      <c r="C489" s="1287"/>
      <c r="D489" s="1287"/>
      <c r="E489" s="1287"/>
      <c r="F489" s="1720" t="s">
        <v>5138</v>
      </c>
      <c r="G489" s="1721">
        <v>129718.05126499999</v>
      </c>
      <c r="H489" s="1721"/>
      <c r="I489" s="1722">
        <v>81261</v>
      </c>
      <c r="J489" s="1721">
        <v>88365.48</v>
      </c>
      <c r="K489" s="1723"/>
      <c r="L489" s="1717"/>
      <c r="M489" s="1719"/>
      <c r="N489" s="1287"/>
      <c r="O489" s="13"/>
      <c r="P489" s="13"/>
      <c r="Q489" s="13"/>
      <c r="R489" s="13"/>
      <c r="S489" s="13"/>
      <c r="T489" s="13"/>
      <c r="U489" s="13"/>
      <c r="V489" s="13"/>
      <c r="W489" s="13"/>
      <c r="X489" s="13"/>
      <c r="Y489" s="13"/>
      <c r="Z489" s="13"/>
      <c r="AA489" s="13"/>
      <c r="AB489" s="13"/>
      <c r="AC489" s="13"/>
      <c r="AD489" s="13"/>
      <c r="AE489" s="13"/>
      <c r="AF489" s="13"/>
      <c r="AG489" s="14"/>
      <c r="AH489" s="13"/>
      <c r="AI489" s="13"/>
      <c r="AJ489" s="13"/>
      <c r="AK489" s="1287"/>
      <c r="AL489" s="1287"/>
      <c r="AM489" s="1287"/>
      <c r="AN489" s="1287"/>
      <c r="AO489" s="1287"/>
      <c r="AP489" s="1287"/>
      <c r="AQ489" s="1287"/>
      <c r="AR489" s="1287"/>
      <c r="AS489" s="1287"/>
      <c r="AT489" s="1287"/>
      <c r="AU489" s="1287"/>
      <c r="AV489" s="1287"/>
      <c r="AW489" s="1287"/>
    </row>
    <row r="490" spans="1:51" ht="15" x14ac:dyDescent="0.2">
      <c r="B490" s="1287"/>
      <c r="C490" s="1287"/>
      <c r="D490" s="1287"/>
      <c r="E490" s="1287"/>
      <c r="F490" s="1720" t="s">
        <v>5317</v>
      </c>
      <c r="G490" s="1721">
        <v>129147</v>
      </c>
      <c r="H490" s="1721"/>
      <c r="I490" s="1722">
        <v>81665</v>
      </c>
      <c r="J490" s="1721">
        <v>92434.819999999992</v>
      </c>
      <c r="K490" s="1723"/>
      <c r="L490" s="1717"/>
      <c r="M490" s="1719"/>
      <c r="N490" s="1287"/>
      <c r="O490" s="13"/>
      <c r="P490" s="13"/>
      <c r="Q490" s="13"/>
      <c r="R490" s="13"/>
      <c r="S490" s="13"/>
      <c r="T490" s="13"/>
      <c r="U490" s="13"/>
      <c r="V490" s="13"/>
      <c r="W490" s="13"/>
      <c r="X490" s="13"/>
      <c r="Y490" s="13"/>
      <c r="Z490" s="13"/>
      <c r="AA490" s="13"/>
      <c r="AB490" s="13"/>
      <c r="AC490" s="13"/>
      <c r="AD490" s="13"/>
      <c r="AE490" s="13"/>
      <c r="AF490" s="13"/>
      <c r="AG490" s="14"/>
      <c r="AH490" s="13"/>
      <c r="AI490" s="13"/>
      <c r="AJ490" s="13"/>
      <c r="AK490" s="1287"/>
      <c r="AL490" s="1287"/>
      <c r="AM490" s="1287"/>
      <c r="AN490" s="1287"/>
      <c r="AO490" s="1287"/>
      <c r="AP490" s="1287"/>
      <c r="AQ490" s="1287"/>
      <c r="AR490" s="1287"/>
      <c r="AS490" s="1287"/>
      <c r="AT490" s="1287"/>
      <c r="AU490" s="1287"/>
      <c r="AV490" s="1287"/>
      <c r="AW490" s="1287"/>
    </row>
    <row r="491" spans="1:51" ht="15" x14ac:dyDescent="0.2">
      <c r="B491" s="1287"/>
      <c r="C491" s="1571"/>
      <c r="D491" s="1287" t="s">
        <v>352</v>
      </c>
      <c r="E491" s="1287"/>
      <c r="F491" s="1720" t="s">
        <v>5450</v>
      </c>
      <c r="G491" s="1721">
        <v>122450</v>
      </c>
      <c r="H491" s="1721"/>
      <c r="I491" s="1722">
        <v>74654</v>
      </c>
      <c r="J491" s="1721">
        <v>85685.040000000008</v>
      </c>
      <c r="K491" s="1723"/>
      <c r="L491" s="13"/>
      <c r="M491" s="13"/>
      <c r="N491" s="13"/>
      <c r="O491" s="13"/>
      <c r="P491" s="13"/>
      <c r="Q491" s="13"/>
      <c r="R491" s="13"/>
      <c r="S491" s="13"/>
      <c r="T491" s="13"/>
      <c r="U491" s="13"/>
      <c r="V491" s="13"/>
      <c r="W491" s="13"/>
      <c r="X491" s="13"/>
      <c r="Y491" s="13"/>
      <c r="Z491" s="13"/>
      <c r="AA491" s="13"/>
      <c r="AB491" s="13"/>
      <c r="AC491" s="13"/>
      <c r="AD491" s="13"/>
      <c r="AE491" s="13"/>
      <c r="AF491" s="13"/>
      <c r="AG491" s="14"/>
      <c r="AH491" s="13"/>
      <c r="AI491" s="13"/>
      <c r="AJ491" s="13"/>
      <c r="AK491" s="1287"/>
      <c r="AL491" s="1287"/>
      <c r="AM491" s="1287"/>
      <c r="AN491" s="1287"/>
      <c r="AO491" s="1287"/>
      <c r="AP491" s="1287"/>
      <c r="AQ491" s="1287"/>
      <c r="AR491" s="1287"/>
      <c r="AS491" s="1287"/>
      <c r="AT491" s="1287"/>
      <c r="AU491" s="1287"/>
      <c r="AV491" s="1287"/>
      <c r="AW491" s="1287"/>
    </row>
    <row r="492" spans="1:51" ht="16" thickBot="1" x14ac:dyDescent="0.25">
      <c r="B492" s="1287"/>
      <c r="C492" s="1571"/>
      <c r="D492" s="1287"/>
      <c r="E492" s="1287"/>
      <c r="F492" s="1725" t="s">
        <v>5754</v>
      </c>
      <c r="G492" s="1726">
        <v>107510</v>
      </c>
      <c r="H492" s="1726"/>
      <c r="I492" s="1726">
        <v>65097</v>
      </c>
      <c r="J492" s="1726">
        <v>74486.48</v>
      </c>
      <c r="K492" s="1727"/>
      <c r="L492" s="13"/>
      <c r="M492" s="13"/>
      <c r="N492" s="13"/>
      <c r="O492" s="13"/>
      <c r="P492" s="13"/>
      <c r="Q492" s="13"/>
      <c r="R492" s="13"/>
      <c r="S492" s="13"/>
      <c r="T492" s="13"/>
      <c r="U492" s="13"/>
      <c r="V492" s="13"/>
      <c r="W492" s="13"/>
      <c r="X492" s="13"/>
      <c r="Y492" s="13"/>
      <c r="Z492" s="13"/>
      <c r="AA492" s="13"/>
      <c r="AB492" s="13"/>
      <c r="AC492" s="13"/>
      <c r="AD492" s="13"/>
      <c r="AE492" s="13"/>
      <c r="AF492" s="13"/>
      <c r="AG492" s="14"/>
      <c r="AH492" s="13"/>
      <c r="AI492" s="13"/>
      <c r="AJ492" s="13"/>
      <c r="AK492" s="1287"/>
      <c r="AL492" s="1287"/>
      <c r="AM492" s="1287"/>
      <c r="AN492" s="1287"/>
      <c r="AO492" s="1287"/>
      <c r="AP492" s="1287"/>
      <c r="AQ492" s="1287"/>
      <c r="AR492" s="1287"/>
      <c r="AS492" s="1287"/>
      <c r="AT492" s="1287"/>
      <c r="AU492" s="1287"/>
      <c r="AV492" s="1287"/>
      <c r="AW492" s="1287"/>
    </row>
    <row r="493" spans="1:51" s="1730" customFormat="1" ht="16" thickBot="1" x14ac:dyDescent="0.25">
      <c r="A493" s="1728"/>
      <c r="B493" s="1729"/>
      <c r="C493" s="1729"/>
      <c r="D493" s="1729"/>
      <c r="E493" s="1729"/>
      <c r="F493" s="1729"/>
      <c r="G493" s="1729"/>
      <c r="H493" s="1729"/>
      <c r="I493" s="1729"/>
      <c r="J493" s="1729"/>
      <c r="K493" s="1729"/>
      <c r="L493" s="1729"/>
      <c r="M493" s="1729"/>
      <c r="N493" s="1729"/>
      <c r="O493" s="1729"/>
      <c r="P493" s="1731"/>
      <c r="Q493" s="1731"/>
      <c r="R493" s="1731"/>
      <c r="S493" s="1731"/>
      <c r="T493" s="1731"/>
      <c r="U493" s="1731"/>
      <c r="V493" s="1731"/>
      <c r="W493" s="1731"/>
      <c r="X493" s="1731"/>
      <c r="Y493" s="1731"/>
      <c r="Z493" s="1731"/>
      <c r="AA493" s="1731"/>
      <c r="AB493" s="1731"/>
      <c r="AC493" s="1731"/>
      <c r="AD493" s="1731"/>
      <c r="AE493" s="1731"/>
      <c r="AF493" s="1731"/>
      <c r="AG493" s="1731"/>
      <c r="AH493" s="1731"/>
      <c r="AI493" s="1731"/>
      <c r="AJ493" s="1731"/>
      <c r="AK493" s="1731"/>
      <c r="AL493" s="1731"/>
      <c r="AM493" s="1729"/>
      <c r="AN493" s="1729"/>
      <c r="AO493" s="1729"/>
      <c r="AP493" s="1729"/>
      <c r="AQ493" s="1729"/>
      <c r="AR493" s="1729"/>
      <c r="AS493" s="1729"/>
      <c r="AT493" s="1729"/>
      <c r="AU493" s="1729"/>
      <c r="AV493" s="1729"/>
      <c r="AW493" s="1729"/>
      <c r="AX493" s="1729"/>
      <c r="AY493" s="1729"/>
    </row>
    <row r="494" spans="1:51" ht="16" thickTop="1" x14ac:dyDescent="0.2">
      <c r="B494" s="1287"/>
      <c r="C494" s="1287"/>
      <c r="D494" s="1287"/>
      <c r="E494" s="1287"/>
      <c r="F494" s="1287"/>
      <c r="G494" s="1287"/>
      <c r="H494" s="1287"/>
      <c r="I494" s="1287"/>
      <c r="J494" s="1287"/>
      <c r="K494" s="1287"/>
      <c r="L494" s="1287"/>
      <c r="M494" s="1287"/>
      <c r="N494" s="13"/>
      <c r="O494" s="13"/>
      <c r="P494" s="13"/>
      <c r="Q494" s="13"/>
      <c r="R494" s="13"/>
      <c r="S494" s="13"/>
      <c r="T494" s="13"/>
      <c r="U494" s="13"/>
      <c r="V494" s="13"/>
      <c r="W494" s="13"/>
      <c r="X494" s="13"/>
      <c r="Y494" s="13"/>
      <c r="Z494" s="13"/>
      <c r="AA494" s="13"/>
      <c r="AB494" s="13"/>
      <c r="AC494" s="13"/>
      <c r="AD494" s="13"/>
      <c r="AE494" s="13"/>
      <c r="AF494" s="13"/>
      <c r="AG494" s="13"/>
      <c r="AH494" s="13"/>
      <c r="AI494" s="14"/>
      <c r="AJ494" s="13"/>
      <c r="AK494" s="13"/>
      <c r="AL494" s="13"/>
      <c r="AM494" s="1287"/>
      <c r="AN494" s="1287"/>
      <c r="AO494" s="1287"/>
      <c r="AP494" s="1287"/>
      <c r="AQ494" s="1287"/>
      <c r="AR494" s="1287"/>
      <c r="AS494" s="1287"/>
      <c r="AT494" s="1287"/>
      <c r="AU494" s="1287"/>
      <c r="AV494" s="1287"/>
      <c r="AW494" s="1287"/>
      <c r="AX494" s="1287"/>
      <c r="AY494" s="1287"/>
    </row>
    <row r="495" spans="1:51" ht="15" x14ac:dyDescent="0.2">
      <c r="B495" s="1287"/>
      <c r="C495" s="1287"/>
      <c r="D495" s="1287"/>
      <c r="F495" s="1287"/>
      <c r="G495" s="1287"/>
      <c r="H495" s="1287"/>
      <c r="I495" s="1434"/>
      <c r="J495" s="1434"/>
      <c r="K495" s="1434"/>
      <c r="L495" s="1434"/>
      <c r="M495" s="1434"/>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3"/>
      <c r="AH495" s="1287"/>
      <c r="AI495" s="1436"/>
      <c r="AJ495" s="1287"/>
      <c r="AK495" s="1287"/>
      <c r="AL495" s="13"/>
      <c r="AM495" s="1287"/>
      <c r="AN495" s="1287"/>
      <c r="AO495" s="1287"/>
      <c r="AP495" s="1287"/>
      <c r="AQ495" s="1287"/>
      <c r="AR495" s="1287"/>
      <c r="AS495" s="1287"/>
      <c r="AT495" s="1287"/>
      <c r="AU495" s="1287"/>
      <c r="AV495" s="1287"/>
      <c r="AW495" s="1287"/>
      <c r="AX495" s="1287"/>
      <c r="AY495" s="1287"/>
    </row>
    <row r="496" spans="1:51" ht="15" x14ac:dyDescent="0.2">
      <c r="B496" s="1287"/>
      <c r="C496" s="1287"/>
      <c r="D496" s="1287"/>
      <c r="E496" s="1732"/>
      <c r="F496" s="3019" t="s">
        <v>1074</v>
      </c>
      <c r="G496" s="3019"/>
      <c r="H496" s="3019"/>
      <c r="I496" s="3019"/>
      <c r="J496" s="3019"/>
      <c r="K496" s="3019"/>
      <c r="L496" s="3019"/>
      <c r="M496" s="3019"/>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3"/>
      <c r="AH496" s="1287"/>
      <c r="AI496" s="1436"/>
      <c r="AJ496" s="1287"/>
      <c r="AK496" s="1287"/>
      <c r="AL496" s="13"/>
      <c r="AM496" s="1287"/>
      <c r="AN496" s="1287"/>
      <c r="AO496" s="1287"/>
      <c r="AP496" s="1287"/>
      <c r="AQ496" s="1287"/>
      <c r="AR496" s="1287"/>
      <c r="AS496" s="1287"/>
      <c r="AT496" s="1287"/>
      <c r="AU496" s="1287"/>
      <c r="AV496" s="1287"/>
      <c r="AW496" s="1287"/>
      <c r="AX496" s="1287"/>
      <c r="AY496" s="1287"/>
    </row>
    <row r="497" spans="1:51" ht="16" thickBot="1" x14ac:dyDescent="0.25">
      <c r="B497" s="1287"/>
      <c r="C497" s="1287"/>
      <c r="D497" s="1287"/>
      <c r="E497" s="1287"/>
      <c r="F497" s="1287"/>
      <c r="G497" s="1287"/>
      <c r="H497" s="1285"/>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4"/>
      <c r="AJ497" s="13"/>
      <c r="AK497" s="13"/>
      <c r="AL497" s="13"/>
      <c r="AM497" s="1287"/>
      <c r="AN497" s="1287"/>
      <c r="AO497" s="1287"/>
      <c r="AP497" s="1287"/>
      <c r="AQ497" s="1287"/>
      <c r="AR497" s="1287"/>
      <c r="AS497" s="1287"/>
      <c r="AT497" s="1287"/>
      <c r="AU497" s="1287"/>
      <c r="AV497" s="1287"/>
      <c r="AW497" s="1287"/>
      <c r="AX497" s="1287"/>
      <c r="AY497" s="1287"/>
    </row>
    <row r="498" spans="1:51" ht="15" x14ac:dyDescent="0.2">
      <c r="B498" s="1287"/>
      <c r="C498" s="1287"/>
      <c r="D498" s="1287"/>
      <c r="E498" s="1287"/>
      <c r="F498" s="314" t="s">
        <v>1076</v>
      </c>
      <c r="G498" s="1706" t="s">
        <v>129</v>
      </c>
      <c r="H498" s="1706" t="s">
        <v>59</v>
      </c>
      <c r="I498" s="1706" t="s">
        <v>102</v>
      </c>
      <c r="J498" s="1706" t="s">
        <v>207</v>
      </c>
      <c r="K498" s="1707" t="s">
        <v>75</v>
      </c>
      <c r="L498" s="13"/>
      <c r="M498" s="170"/>
      <c r="N498" s="13"/>
      <c r="O498" s="13"/>
      <c r="P498" s="13"/>
      <c r="Q498" s="13"/>
      <c r="R498" s="13"/>
      <c r="S498" s="13"/>
      <c r="T498" s="13"/>
      <c r="U498" s="13"/>
      <c r="V498" s="13"/>
      <c r="W498" s="13"/>
      <c r="X498" s="13"/>
      <c r="Y498" s="13"/>
      <c r="Z498" s="13"/>
      <c r="AA498" s="13"/>
      <c r="AB498" s="13"/>
      <c r="AC498" s="13"/>
      <c r="AD498" s="13"/>
      <c r="AE498" s="13"/>
      <c r="AF498" s="13"/>
      <c r="AG498" s="14"/>
      <c r="AH498" s="13"/>
      <c r="AI498" s="13"/>
      <c r="AJ498" s="13"/>
      <c r="AK498" s="1287"/>
      <c r="AL498" s="1287"/>
      <c r="AM498" s="1287"/>
      <c r="AN498" s="1287"/>
      <c r="AO498" s="1287"/>
      <c r="AP498" s="1287"/>
      <c r="AQ498" s="1287"/>
      <c r="AR498" s="1287"/>
      <c r="AS498" s="1287"/>
      <c r="AT498" s="1287"/>
      <c r="AU498" s="1287"/>
      <c r="AV498" s="1287"/>
      <c r="AW498" s="1287"/>
    </row>
    <row r="499" spans="1:51" ht="15" x14ac:dyDescent="0.2">
      <c r="B499" s="1287"/>
      <c r="C499" s="1287"/>
      <c r="D499" s="1287"/>
      <c r="E499" s="1287"/>
      <c r="F499" s="1708" t="s">
        <v>732</v>
      </c>
      <c r="G499" s="1734">
        <v>200</v>
      </c>
      <c r="H499" s="1735">
        <v>129</v>
      </c>
      <c r="I499" s="1735">
        <v>174</v>
      </c>
      <c r="J499" s="1736">
        <v>200</v>
      </c>
      <c r="K499" s="1711">
        <v>96</v>
      </c>
      <c r="L499" s="13"/>
      <c r="M499" s="1737"/>
      <c r="N499" s="13"/>
      <c r="O499" s="13"/>
      <c r="P499" s="13"/>
      <c r="Q499" s="13"/>
      <c r="R499" s="13"/>
      <c r="S499" s="13"/>
      <c r="T499" s="13"/>
      <c r="U499" s="13"/>
      <c r="V499" s="13"/>
      <c r="W499" s="13"/>
      <c r="X499" s="13"/>
      <c r="Y499" s="13"/>
      <c r="Z499" s="13"/>
      <c r="AA499" s="13"/>
      <c r="AB499" s="13"/>
      <c r="AC499" s="13"/>
      <c r="AD499" s="13"/>
      <c r="AE499" s="13"/>
      <c r="AF499" s="13"/>
      <c r="AG499" s="14"/>
      <c r="AH499" s="13"/>
      <c r="AI499" s="13"/>
      <c r="AJ499" s="13"/>
      <c r="AK499" s="1287"/>
      <c r="AL499" s="1287"/>
      <c r="AM499" s="1287"/>
      <c r="AN499" s="1287"/>
      <c r="AO499" s="1287"/>
      <c r="AP499" s="1287"/>
      <c r="AQ499" s="1287"/>
      <c r="AR499" s="1287"/>
      <c r="AS499" s="1287"/>
      <c r="AT499" s="1287"/>
      <c r="AU499" s="1287"/>
      <c r="AV499" s="1287"/>
      <c r="AW499" s="1287"/>
    </row>
    <row r="500" spans="1:51" ht="15" x14ac:dyDescent="0.2">
      <c r="B500" s="1287"/>
      <c r="C500" s="1287"/>
      <c r="D500" s="1287"/>
      <c r="E500" s="1287"/>
      <c r="F500" s="1718" t="s">
        <v>1052</v>
      </c>
      <c r="G500" s="1735">
        <v>192</v>
      </c>
      <c r="H500" s="1734">
        <v>120</v>
      </c>
      <c r="I500" s="1738">
        <v>164</v>
      </c>
      <c r="J500" s="1736">
        <v>191</v>
      </c>
      <c r="K500" s="1711">
        <v>103.92</v>
      </c>
      <c r="L500" s="13"/>
      <c r="M500" s="1737"/>
      <c r="N500" s="13"/>
      <c r="O500" s="13"/>
      <c r="P500" s="13"/>
      <c r="Q500" s="13"/>
      <c r="R500" s="13"/>
      <c r="S500" s="13"/>
      <c r="T500" s="13"/>
      <c r="U500" s="13"/>
      <c r="V500" s="13"/>
      <c r="W500" s="13"/>
      <c r="X500" s="13"/>
      <c r="Y500" s="13"/>
      <c r="Z500" s="13"/>
      <c r="AA500" s="13"/>
      <c r="AB500" s="13"/>
      <c r="AC500" s="13"/>
      <c r="AD500" s="13"/>
      <c r="AE500" s="13"/>
      <c r="AF500" s="13"/>
      <c r="AG500" s="14"/>
      <c r="AH500" s="13"/>
      <c r="AI500" s="13"/>
      <c r="AJ500" s="13"/>
      <c r="AK500" s="1287"/>
      <c r="AL500" s="1287"/>
      <c r="AM500" s="1287"/>
      <c r="AN500" s="1287"/>
      <c r="AO500" s="1287"/>
      <c r="AP500" s="1287"/>
      <c r="AQ500" s="1287"/>
      <c r="AR500" s="1287"/>
      <c r="AS500" s="1287"/>
      <c r="AT500" s="1287"/>
      <c r="AU500" s="1287"/>
      <c r="AV500" s="1287"/>
      <c r="AW500" s="1287"/>
    </row>
    <row r="501" spans="1:51" ht="15" x14ac:dyDescent="0.2">
      <c r="A501" s="1287"/>
      <c r="B501" s="1287"/>
      <c r="C501" s="1287"/>
      <c r="D501" s="1287"/>
      <c r="E501" s="1287"/>
      <c r="F501" s="1718" t="s">
        <v>1254</v>
      </c>
      <c r="G501" s="1735">
        <v>195</v>
      </c>
      <c r="H501" s="1735">
        <v>125</v>
      </c>
      <c r="I501" s="1735">
        <v>169</v>
      </c>
      <c r="J501" s="1736">
        <v>193</v>
      </c>
      <c r="K501" s="1711">
        <v>99.6</v>
      </c>
      <c r="L501" s="13"/>
      <c r="M501" s="1739"/>
      <c r="N501" s="13"/>
      <c r="O501" s="13"/>
      <c r="P501" s="13"/>
      <c r="Q501" s="13"/>
      <c r="R501" s="13"/>
      <c r="S501" s="13"/>
      <c r="T501" s="13"/>
      <c r="U501" s="13"/>
      <c r="V501" s="13"/>
      <c r="W501" s="13"/>
      <c r="X501" s="13"/>
      <c r="Y501" s="13"/>
      <c r="Z501" s="13"/>
      <c r="AA501" s="13"/>
      <c r="AB501" s="13"/>
      <c r="AC501" s="13"/>
      <c r="AD501" s="13"/>
      <c r="AE501" s="13"/>
      <c r="AF501" s="13"/>
      <c r="AG501" s="14"/>
      <c r="AH501" s="13"/>
      <c r="AI501" s="13"/>
      <c r="AJ501" s="13"/>
      <c r="AK501" s="1287"/>
      <c r="AL501" s="1287"/>
      <c r="AM501" s="1287"/>
      <c r="AN501" s="1287"/>
      <c r="AO501" s="1287"/>
      <c r="AP501" s="1287"/>
      <c r="AQ501" s="1287"/>
      <c r="AR501" s="1287"/>
      <c r="AS501" s="1287"/>
      <c r="AT501" s="1287"/>
      <c r="AU501" s="1287"/>
      <c r="AV501" s="1287"/>
      <c r="AW501" s="1287"/>
    </row>
    <row r="502" spans="1:51" ht="15" x14ac:dyDescent="0.2">
      <c r="A502" s="1287"/>
      <c r="B502" s="1287"/>
      <c r="C502" s="1287"/>
      <c r="D502" s="1287"/>
      <c r="E502" s="1287"/>
      <c r="F502" s="1718" t="s">
        <v>1575</v>
      </c>
      <c r="G502" s="1735">
        <v>196</v>
      </c>
      <c r="H502" s="1735">
        <v>128</v>
      </c>
      <c r="I502" s="1735">
        <v>173</v>
      </c>
      <c r="J502" s="1736">
        <v>192</v>
      </c>
      <c r="K502" s="1711">
        <v>101.3</v>
      </c>
      <c r="L502" s="13"/>
      <c r="M502" s="1740"/>
      <c r="N502" s="13"/>
      <c r="O502" s="13"/>
      <c r="P502" s="13"/>
      <c r="Q502" s="13"/>
      <c r="R502" s="13"/>
      <c r="S502" s="13"/>
      <c r="T502" s="13"/>
      <c r="U502" s="13"/>
      <c r="V502" s="13"/>
      <c r="W502" s="13"/>
      <c r="X502" s="13"/>
      <c r="Y502" s="13"/>
      <c r="Z502" s="13"/>
      <c r="AA502" s="13"/>
      <c r="AB502" s="13"/>
      <c r="AC502" s="13"/>
      <c r="AD502" s="13"/>
      <c r="AE502" s="13"/>
      <c r="AF502" s="13"/>
      <c r="AG502" s="14"/>
      <c r="AH502" s="13"/>
      <c r="AI502" s="13"/>
      <c r="AJ502" s="13"/>
      <c r="AK502" s="1287"/>
      <c r="AL502" s="1287"/>
      <c r="AM502" s="1287"/>
      <c r="AN502" s="1287"/>
      <c r="AO502" s="1287"/>
      <c r="AP502" s="1287"/>
      <c r="AQ502" s="1287"/>
      <c r="AR502" s="1287"/>
      <c r="AS502" s="1287"/>
      <c r="AT502" s="1287"/>
      <c r="AU502" s="1287"/>
      <c r="AV502" s="1287"/>
      <c r="AW502" s="1287"/>
    </row>
    <row r="503" spans="1:51" ht="15" x14ac:dyDescent="0.2">
      <c r="A503" s="1287"/>
      <c r="B503" s="1287"/>
      <c r="C503" s="1287"/>
      <c r="D503" s="1287"/>
      <c r="E503" s="1287"/>
      <c r="F503" s="1718" t="s">
        <v>1721</v>
      </c>
      <c r="G503" s="1712">
        <v>202</v>
      </c>
      <c r="H503" s="1710">
        <v>136</v>
      </c>
      <c r="I503" s="1710">
        <v>181</v>
      </c>
      <c r="J503" s="1741">
        <v>193</v>
      </c>
      <c r="K503" s="1711">
        <v>110.6639839034202</v>
      </c>
      <c r="L503" s="13"/>
      <c r="M503" s="1740"/>
      <c r="N503" s="13"/>
      <c r="O503" s="13"/>
      <c r="P503" s="13"/>
      <c r="Q503" s="13"/>
      <c r="R503" s="13"/>
      <c r="S503" s="13"/>
      <c r="T503" s="13"/>
      <c r="U503" s="13"/>
      <c r="V503" s="13"/>
      <c r="W503" s="13"/>
      <c r="X503" s="13"/>
      <c r="Y503" s="13"/>
      <c r="Z503" s="13"/>
      <c r="AA503" s="13"/>
      <c r="AB503" s="13"/>
      <c r="AC503" s="13"/>
      <c r="AD503" s="13"/>
      <c r="AE503" s="13"/>
      <c r="AF503" s="13"/>
      <c r="AG503" s="14"/>
      <c r="AH503" s="13"/>
      <c r="AI503" s="13"/>
      <c r="AJ503" s="13"/>
      <c r="AK503" s="1287"/>
      <c r="AL503" s="1287"/>
      <c r="AM503" s="1287"/>
      <c r="AN503" s="1287"/>
      <c r="AO503" s="1287"/>
      <c r="AP503" s="1287"/>
      <c r="AQ503" s="1287"/>
      <c r="AR503" s="1287"/>
      <c r="AS503" s="1287"/>
      <c r="AT503" s="1287"/>
      <c r="AU503" s="1287"/>
      <c r="AV503" s="1287"/>
      <c r="AW503" s="1287"/>
    </row>
    <row r="504" spans="1:51" ht="15" x14ac:dyDescent="0.2">
      <c r="A504" s="1287"/>
      <c r="B504" s="1287"/>
      <c r="C504" s="1287"/>
      <c r="D504" s="1287"/>
      <c r="E504" s="1287"/>
      <c r="F504" s="1718" t="s">
        <v>1948</v>
      </c>
      <c r="G504" s="1712">
        <v>198</v>
      </c>
      <c r="H504" s="1710">
        <v>137</v>
      </c>
      <c r="I504" s="1710">
        <v>176</v>
      </c>
      <c r="J504" s="1736">
        <v>187</v>
      </c>
      <c r="K504" s="1711">
        <v>99.84</v>
      </c>
      <c r="L504" s="13"/>
      <c r="M504" s="1740"/>
      <c r="N504" s="13"/>
      <c r="O504" s="13"/>
      <c r="P504" s="13"/>
      <c r="Q504" s="13"/>
      <c r="R504" s="13"/>
      <c r="S504" s="13"/>
      <c r="T504" s="13"/>
      <c r="U504" s="13"/>
      <c r="V504" s="13"/>
      <c r="W504" s="13"/>
      <c r="X504" s="13"/>
      <c r="Y504" s="13"/>
      <c r="Z504" s="13"/>
      <c r="AA504" s="13"/>
      <c r="AB504" s="13"/>
      <c r="AC504" s="13"/>
      <c r="AD504" s="13"/>
      <c r="AE504" s="13"/>
      <c r="AF504" s="13"/>
      <c r="AG504" s="14"/>
      <c r="AH504" s="13"/>
      <c r="AI504" s="13"/>
      <c r="AJ504" s="13"/>
      <c r="AK504" s="1287"/>
      <c r="AL504" s="1287"/>
      <c r="AM504" s="1287"/>
      <c r="AN504" s="1287"/>
      <c r="AO504" s="1287"/>
      <c r="AP504" s="1287"/>
      <c r="AQ504" s="1287"/>
      <c r="AR504" s="1287"/>
      <c r="AS504" s="1287"/>
      <c r="AT504" s="1287"/>
      <c r="AU504" s="1287"/>
      <c r="AV504" s="1287"/>
      <c r="AW504" s="1287"/>
    </row>
    <row r="505" spans="1:51" ht="15" x14ac:dyDescent="0.2">
      <c r="A505" s="1287"/>
      <c r="B505" s="1287"/>
      <c r="C505" s="1287"/>
      <c r="D505" s="1287"/>
      <c r="E505" s="1287"/>
      <c r="F505" s="1718" t="s">
        <v>2001</v>
      </c>
      <c r="G505" s="1712">
        <v>202</v>
      </c>
      <c r="H505" s="1710">
        <v>142</v>
      </c>
      <c r="I505" s="1710">
        <v>179</v>
      </c>
      <c r="J505" s="1736">
        <v>189</v>
      </c>
      <c r="K505" s="1711">
        <v>106</v>
      </c>
      <c r="L505" s="13"/>
      <c r="M505" s="13"/>
      <c r="N505" s="13"/>
      <c r="O505" s="13"/>
      <c r="P505" s="13"/>
      <c r="Q505" s="13"/>
      <c r="R505" s="13"/>
      <c r="S505" s="13"/>
      <c r="T505" s="13"/>
      <c r="U505" s="13"/>
      <c r="V505" s="13"/>
      <c r="W505" s="13"/>
      <c r="X505" s="13"/>
      <c r="Y505" s="13"/>
      <c r="Z505" s="13"/>
      <c r="AA505" s="13"/>
      <c r="AB505" s="13"/>
      <c r="AC505" s="13"/>
      <c r="AD505" s="13"/>
      <c r="AE505" s="13"/>
      <c r="AF505" s="13"/>
      <c r="AG505" s="14"/>
      <c r="AH505" s="13"/>
      <c r="AI505" s="13"/>
      <c r="AJ505" s="13"/>
      <c r="AK505" s="1287"/>
      <c r="AL505" s="1287"/>
      <c r="AM505" s="1287"/>
      <c r="AN505" s="1287"/>
      <c r="AO505" s="1287"/>
      <c r="AP505" s="1287"/>
      <c r="AQ505" s="1287"/>
      <c r="AR505" s="1287"/>
      <c r="AS505" s="1287"/>
      <c r="AT505" s="1287"/>
      <c r="AU505" s="1287"/>
      <c r="AV505" s="1287"/>
      <c r="AW505" s="1287"/>
    </row>
    <row r="506" spans="1:51" ht="15" x14ac:dyDescent="0.2">
      <c r="A506" s="1287"/>
      <c r="B506" s="1287"/>
      <c r="C506" s="1287"/>
      <c r="D506" s="1287"/>
      <c r="E506" s="1287"/>
      <c r="F506" s="1718" t="s">
        <v>2613</v>
      </c>
      <c r="G506" s="1712">
        <v>198</v>
      </c>
      <c r="H506" s="1710">
        <v>147</v>
      </c>
      <c r="I506" s="1710">
        <v>179</v>
      </c>
      <c r="J506" s="1736">
        <v>184</v>
      </c>
      <c r="K506" s="1711">
        <v>98.1</v>
      </c>
      <c r="Q506" s="13"/>
      <c r="R506" s="13"/>
      <c r="S506" s="13"/>
      <c r="T506" s="13"/>
      <c r="U506" s="13"/>
      <c r="V506" s="13"/>
      <c r="W506" s="13"/>
      <c r="X506" s="13"/>
      <c r="Y506" s="13"/>
      <c r="Z506" s="13"/>
      <c r="AA506" s="13"/>
      <c r="AB506" s="13"/>
      <c r="AC506" s="13"/>
      <c r="AD506" s="13"/>
      <c r="AE506" s="13"/>
      <c r="AF506" s="13"/>
      <c r="AG506" s="14"/>
      <c r="AH506" s="13"/>
      <c r="AI506" s="13"/>
      <c r="AJ506" s="13"/>
      <c r="AK506" s="1287"/>
      <c r="AL506" s="1287"/>
      <c r="AM506" s="1287"/>
      <c r="AN506" s="1287"/>
      <c r="AO506" s="1287"/>
      <c r="AP506" s="1287"/>
      <c r="AQ506" s="1287"/>
      <c r="AR506" s="1287"/>
      <c r="AS506" s="1287"/>
      <c r="AT506" s="1287"/>
      <c r="AU506" s="1287"/>
      <c r="AV506" s="1287"/>
      <c r="AW506" s="1287"/>
    </row>
    <row r="507" spans="1:51" ht="15" x14ac:dyDescent="0.2">
      <c r="A507" s="1287"/>
      <c r="B507" s="1287"/>
      <c r="C507" s="1287"/>
      <c r="D507" s="1287"/>
      <c r="E507" s="1287"/>
      <c r="F507" s="1718" t="s">
        <v>3114</v>
      </c>
      <c r="G507" s="1712">
        <v>198</v>
      </c>
      <c r="H507" s="1710">
        <v>140</v>
      </c>
      <c r="I507" s="1710">
        <v>182</v>
      </c>
      <c r="J507" s="1736">
        <v>184</v>
      </c>
      <c r="K507" s="1711">
        <v>94</v>
      </c>
      <c r="L507" s="13"/>
      <c r="M507" s="13"/>
      <c r="N507" s="13"/>
      <c r="O507" s="13"/>
      <c r="P507" s="13"/>
      <c r="Q507" s="13"/>
      <c r="R507" s="13"/>
      <c r="S507" s="13"/>
      <c r="T507" s="13"/>
      <c r="U507" s="13"/>
      <c r="V507" s="13"/>
      <c r="W507" s="13"/>
      <c r="X507" s="13"/>
      <c r="Y507" s="13"/>
      <c r="Z507" s="13"/>
      <c r="AA507" s="13"/>
      <c r="AB507" s="13"/>
      <c r="AC507" s="13"/>
      <c r="AD507" s="13"/>
      <c r="AE507" s="13"/>
      <c r="AF507" s="13"/>
      <c r="AG507" s="14"/>
      <c r="AH507" s="13"/>
      <c r="AI507" s="13"/>
      <c r="AJ507" s="13"/>
      <c r="AK507" s="1287"/>
      <c r="AL507" s="1287"/>
      <c r="AM507" s="1287"/>
      <c r="AN507" s="1287"/>
      <c r="AO507" s="1287"/>
      <c r="AP507" s="1287"/>
      <c r="AQ507" s="1287"/>
      <c r="AR507" s="1287"/>
      <c r="AS507" s="1287"/>
      <c r="AT507" s="1287"/>
      <c r="AU507" s="1287"/>
      <c r="AV507" s="1287"/>
      <c r="AW507" s="1287"/>
    </row>
    <row r="508" spans="1:51" ht="15" x14ac:dyDescent="0.2">
      <c r="A508" s="1287"/>
      <c r="B508" s="1287"/>
      <c r="C508" s="1287"/>
      <c r="D508" s="1287"/>
      <c r="E508" s="1287"/>
      <c r="F508" s="1718" t="s">
        <v>3403</v>
      </c>
      <c r="G508" s="1712">
        <v>193</v>
      </c>
      <c r="H508" s="1710">
        <v>138</v>
      </c>
      <c r="I508" s="1710">
        <v>175</v>
      </c>
      <c r="J508" s="1736">
        <v>178</v>
      </c>
      <c r="K508" s="1711">
        <v>92.94</v>
      </c>
      <c r="L508" s="13"/>
      <c r="M508" s="13"/>
      <c r="N508" s="13"/>
      <c r="O508" s="13"/>
      <c r="P508" s="13"/>
      <c r="Q508" s="13"/>
      <c r="R508" s="13"/>
      <c r="S508" s="13"/>
      <c r="T508" s="13"/>
      <c r="U508" s="13"/>
      <c r="V508" s="13"/>
      <c r="W508" s="13"/>
      <c r="X508" s="13"/>
      <c r="Y508" s="13"/>
      <c r="Z508" s="13"/>
      <c r="AA508" s="13"/>
      <c r="AB508" s="13"/>
      <c r="AC508" s="13"/>
      <c r="AD508" s="13"/>
      <c r="AE508" s="13"/>
      <c r="AF508" s="13"/>
      <c r="AG508" s="14"/>
      <c r="AH508" s="13"/>
      <c r="AI508" s="13"/>
      <c r="AJ508" s="13"/>
      <c r="AK508" s="1287"/>
      <c r="AL508" s="1287"/>
      <c r="AM508" s="1287"/>
      <c r="AN508" s="1287"/>
      <c r="AO508" s="1287"/>
      <c r="AP508" s="1287"/>
      <c r="AQ508" s="1287"/>
      <c r="AR508" s="1287"/>
      <c r="AS508" s="1287"/>
      <c r="AT508" s="1287"/>
      <c r="AU508" s="1287"/>
      <c r="AV508" s="1287"/>
      <c r="AW508" s="1287"/>
    </row>
    <row r="509" spans="1:51" ht="15" x14ac:dyDescent="0.2">
      <c r="A509" s="1287"/>
      <c r="B509" s="1287"/>
      <c r="C509" s="1287"/>
      <c r="D509" s="1287"/>
      <c r="E509" s="1287"/>
      <c r="F509" s="1718" t="s">
        <v>3771</v>
      </c>
      <c r="G509" s="1712">
        <v>192</v>
      </c>
      <c r="H509" s="1710">
        <v>142</v>
      </c>
      <c r="I509" s="1710">
        <v>176</v>
      </c>
      <c r="J509" s="1736">
        <v>175</v>
      </c>
      <c r="K509" s="1711">
        <v>90.448330683624789</v>
      </c>
      <c r="L509" s="13"/>
      <c r="M509" s="13"/>
      <c r="N509" s="13"/>
      <c r="O509" s="13"/>
      <c r="P509" s="13"/>
      <c r="Q509" s="13"/>
      <c r="R509" s="13"/>
      <c r="S509" s="13"/>
      <c r="T509" s="13"/>
      <c r="U509" s="13"/>
      <c r="V509" s="13"/>
      <c r="W509" s="13"/>
      <c r="X509" s="13"/>
      <c r="Y509" s="13"/>
      <c r="Z509" s="13"/>
      <c r="AA509" s="13"/>
      <c r="AB509" s="13"/>
      <c r="AC509" s="13"/>
      <c r="AD509" s="13"/>
      <c r="AE509" s="13"/>
      <c r="AF509" s="13"/>
      <c r="AG509" s="14"/>
      <c r="AH509" s="13"/>
      <c r="AI509" s="13"/>
      <c r="AJ509" s="13"/>
      <c r="AK509" s="1287"/>
      <c r="AL509" s="1287"/>
      <c r="AM509" s="1287"/>
      <c r="AN509" s="1287"/>
      <c r="AO509" s="1287"/>
      <c r="AP509" s="1287"/>
      <c r="AQ509" s="1287"/>
      <c r="AR509" s="1287"/>
      <c r="AS509" s="1287"/>
      <c r="AT509" s="1287"/>
      <c r="AU509" s="1287"/>
      <c r="AV509" s="1287"/>
      <c r="AW509" s="1287"/>
    </row>
    <row r="510" spans="1:51" ht="15" x14ac:dyDescent="0.2">
      <c r="A510" s="1287"/>
      <c r="B510" s="1287"/>
      <c r="C510" s="1287"/>
      <c r="D510" s="1287"/>
      <c r="E510" s="1287"/>
      <c r="F510" s="1718" t="s">
        <v>4149</v>
      </c>
      <c r="G510" s="1712">
        <v>194</v>
      </c>
      <c r="H510" s="1710">
        <v>157</v>
      </c>
      <c r="I510" s="1710">
        <v>179</v>
      </c>
      <c r="J510" s="1736">
        <v>177</v>
      </c>
      <c r="K510" s="1711">
        <v>90.326599641393443</v>
      </c>
      <c r="L510" s="13"/>
      <c r="M510" s="13"/>
      <c r="N510" s="13"/>
      <c r="O510" s="13"/>
      <c r="P510" s="13"/>
      <c r="Q510" s="13"/>
      <c r="R510" s="13"/>
      <c r="S510" s="13"/>
      <c r="T510" s="13"/>
      <c r="U510" s="13"/>
      <c r="V510" s="13"/>
      <c r="W510" s="13"/>
      <c r="X510" s="13"/>
      <c r="Y510" s="13"/>
      <c r="Z510" s="13"/>
      <c r="AA510" s="13"/>
      <c r="AB510" s="13"/>
      <c r="AC510" s="13"/>
      <c r="AD510" s="13"/>
      <c r="AE510" s="13"/>
      <c r="AF510" s="13"/>
      <c r="AG510" s="14"/>
      <c r="AH510" s="13"/>
      <c r="AI510" s="13"/>
      <c r="AJ510" s="13"/>
      <c r="AK510" s="1287"/>
      <c r="AL510" s="1287"/>
      <c r="AM510" s="1287"/>
      <c r="AN510" s="1287"/>
      <c r="AO510" s="1287"/>
      <c r="AP510" s="1287"/>
      <c r="AQ510" s="1287"/>
      <c r="AR510" s="1287"/>
      <c r="AS510" s="1287"/>
      <c r="AT510" s="1287"/>
      <c r="AU510" s="1287"/>
      <c r="AV510" s="1287"/>
      <c r="AW510" s="1287"/>
    </row>
    <row r="511" spans="1:51" ht="15" x14ac:dyDescent="0.2">
      <c r="A511" s="1287"/>
      <c r="B511" s="1287"/>
      <c r="C511" s="1287"/>
      <c r="D511" s="1287"/>
      <c r="E511" s="1287"/>
      <c r="F511" s="1720" t="s">
        <v>4365</v>
      </c>
      <c r="G511" s="1722">
        <v>196</v>
      </c>
      <c r="H511" s="1721">
        <v>148</v>
      </c>
      <c r="I511" s="1722">
        <v>181</v>
      </c>
      <c r="J511" s="1742">
        <v>176</v>
      </c>
      <c r="K511" s="1743">
        <v>91.691010342084326</v>
      </c>
      <c r="L511" s="13"/>
      <c r="M511" s="13"/>
      <c r="N511" s="13"/>
      <c r="O511" s="13"/>
      <c r="P511" s="13"/>
      <c r="Q511" s="13"/>
      <c r="R511" s="13"/>
      <c r="S511" s="13"/>
      <c r="T511" s="13"/>
      <c r="U511" s="13"/>
      <c r="V511" s="13"/>
      <c r="W511" s="13"/>
      <c r="X511" s="13"/>
      <c r="Y511" s="13"/>
      <c r="Z511" s="13"/>
      <c r="AA511" s="13"/>
      <c r="AB511" s="13"/>
      <c r="AC511" s="13"/>
      <c r="AD511" s="13"/>
      <c r="AE511" s="13"/>
      <c r="AF511" s="13"/>
      <c r="AG511" s="14"/>
      <c r="AH511" s="13"/>
      <c r="AI511" s="13"/>
      <c r="AJ511" s="13"/>
      <c r="AK511" s="1287"/>
      <c r="AL511" s="1287"/>
      <c r="AM511" s="1287"/>
      <c r="AN511" s="1287"/>
      <c r="AO511" s="1287"/>
      <c r="AP511" s="1287"/>
      <c r="AQ511" s="1287"/>
      <c r="AR511" s="1287"/>
      <c r="AS511" s="1287"/>
      <c r="AT511" s="1287"/>
      <c r="AU511" s="1287"/>
      <c r="AV511" s="1287"/>
      <c r="AW511" s="1287"/>
    </row>
    <row r="512" spans="1:51" ht="15" x14ac:dyDescent="0.2">
      <c r="A512" s="1287"/>
      <c r="B512" s="1287"/>
      <c r="C512" s="1287"/>
      <c r="D512" s="1287"/>
      <c r="E512" s="1287"/>
      <c r="F512" s="1724" t="s">
        <v>4682</v>
      </c>
      <c r="G512" s="1722">
        <v>188</v>
      </c>
      <c r="H512" s="1721">
        <v>155</v>
      </c>
      <c r="I512" s="1722">
        <v>173</v>
      </c>
      <c r="J512" s="1742">
        <v>170.88808092001523</v>
      </c>
      <c r="K512" s="1743">
        <v>90.842252396166131</v>
      </c>
      <c r="L512" s="13"/>
      <c r="M512" s="13"/>
      <c r="N512" s="13"/>
      <c r="O512" s="13"/>
      <c r="P512" s="13"/>
      <c r="Q512" s="13"/>
      <c r="R512" s="13"/>
      <c r="S512" s="13"/>
      <c r="T512" s="13"/>
      <c r="U512" s="13"/>
      <c r="V512" s="13"/>
      <c r="W512" s="13"/>
      <c r="X512" s="13"/>
      <c r="Y512" s="13"/>
      <c r="Z512" s="13"/>
      <c r="AA512" s="13"/>
      <c r="AB512" s="13"/>
      <c r="AC512" s="13"/>
      <c r="AD512" s="13"/>
      <c r="AE512" s="13"/>
      <c r="AF512" s="13"/>
      <c r="AG512" s="14"/>
      <c r="AH512" s="13"/>
      <c r="AI512" s="13"/>
      <c r="AJ512" s="13"/>
      <c r="AK512" s="1287"/>
      <c r="AL512" s="1287"/>
      <c r="AM512" s="1287"/>
      <c r="AN512" s="1287"/>
      <c r="AO512" s="1287"/>
      <c r="AP512" s="1287"/>
      <c r="AQ512" s="1287"/>
      <c r="AR512" s="1287"/>
      <c r="AS512" s="1287"/>
      <c r="AT512" s="1287"/>
      <c r="AU512" s="1287"/>
      <c r="AV512" s="1287"/>
      <c r="AW512" s="1287"/>
    </row>
    <row r="513" spans="1:51" ht="15" x14ac:dyDescent="0.2">
      <c r="A513" s="1287"/>
      <c r="B513" s="1287"/>
      <c r="C513" s="1287"/>
      <c r="D513" s="1287"/>
      <c r="E513" s="1287"/>
      <c r="F513" s="1724" t="s">
        <v>5003</v>
      </c>
      <c r="G513" s="1722">
        <v>172.02435272712242</v>
      </c>
      <c r="H513" s="1721">
        <v>154</v>
      </c>
      <c r="I513" s="1722">
        <v>157</v>
      </c>
      <c r="J513" s="1742">
        <v>158.02602741396416</v>
      </c>
      <c r="K513" s="1743"/>
      <c r="L513" s="13"/>
      <c r="M513" s="13"/>
      <c r="N513" s="13"/>
      <c r="O513" s="13"/>
      <c r="P513" s="13"/>
      <c r="Q513" s="13"/>
      <c r="R513" s="13"/>
      <c r="S513" s="13"/>
      <c r="T513" s="13"/>
      <c r="U513" s="13"/>
      <c r="V513" s="13"/>
      <c r="W513" s="13"/>
      <c r="X513" s="13"/>
      <c r="Y513" s="13"/>
      <c r="Z513" s="13"/>
      <c r="AA513" s="13"/>
      <c r="AB513" s="13"/>
      <c r="AC513" s="13"/>
      <c r="AD513" s="13"/>
      <c r="AE513" s="13"/>
      <c r="AF513" s="13"/>
      <c r="AG513" s="14"/>
      <c r="AH513" s="13"/>
      <c r="AI513" s="13"/>
      <c r="AJ513" s="13"/>
      <c r="AK513" s="1287"/>
      <c r="AL513" s="1287"/>
      <c r="AM513" s="1287"/>
      <c r="AN513" s="1287"/>
      <c r="AO513" s="1287"/>
      <c r="AP513" s="1287"/>
      <c r="AQ513" s="1287"/>
      <c r="AR513" s="1287"/>
      <c r="AS513" s="1287"/>
      <c r="AT513" s="1287"/>
      <c r="AU513" s="1287"/>
      <c r="AV513" s="1287"/>
      <c r="AW513" s="1287"/>
    </row>
    <row r="514" spans="1:51" ht="15" x14ac:dyDescent="0.2">
      <c r="B514" s="1287"/>
      <c r="C514" s="1287"/>
      <c r="D514" s="1287"/>
      <c r="E514" s="1287"/>
      <c r="F514" s="1724" t="s">
        <v>5138</v>
      </c>
      <c r="G514" s="1722">
        <v>157.58472915121405</v>
      </c>
      <c r="H514" s="1721">
        <v>141</v>
      </c>
      <c r="I514" s="1722">
        <v>142</v>
      </c>
      <c r="J514" s="1742">
        <v>142.41800000000001</v>
      </c>
      <c r="K514" s="1743"/>
      <c r="L514" s="1717"/>
      <c r="M514" s="1719"/>
      <c r="N514" s="1287"/>
      <c r="O514" s="13"/>
      <c r="P514" s="13"/>
      <c r="Q514" s="13"/>
      <c r="R514" s="13"/>
      <c r="S514" s="13"/>
      <c r="T514" s="13"/>
      <c r="U514" s="13"/>
      <c r="V514" s="13"/>
      <c r="W514" s="13"/>
      <c r="X514" s="13"/>
      <c r="Y514" s="13"/>
      <c r="Z514" s="13"/>
      <c r="AA514" s="13"/>
      <c r="AB514" s="13"/>
      <c r="AC514" s="13"/>
      <c r="AD514" s="13"/>
      <c r="AE514" s="13"/>
      <c r="AF514" s="13"/>
      <c r="AG514" s="14"/>
      <c r="AH514" s="13"/>
      <c r="AI514" s="13"/>
      <c r="AJ514" s="13"/>
      <c r="AK514" s="1287"/>
      <c r="AL514" s="1287"/>
      <c r="AM514" s="1287"/>
      <c r="AN514" s="1287"/>
      <c r="AO514" s="1287"/>
      <c r="AP514" s="1287"/>
      <c r="AQ514" s="1287"/>
      <c r="AR514" s="1287"/>
      <c r="AS514" s="1287"/>
      <c r="AT514" s="1287"/>
      <c r="AU514" s="1287"/>
      <c r="AV514" s="1287"/>
      <c r="AW514" s="1287"/>
    </row>
    <row r="515" spans="1:51" ht="15" x14ac:dyDescent="0.2">
      <c r="B515" s="1287"/>
      <c r="C515" s="1287"/>
      <c r="D515" s="1287"/>
      <c r="E515" s="1287"/>
      <c r="F515" s="1724" t="s">
        <v>5317</v>
      </c>
      <c r="G515" s="1722">
        <v>154</v>
      </c>
      <c r="H515" s="1721"/>
      <c r="I515" s="1722">
        <v>141</v>
      </c>
      <c r="J515" s="1742">
        <v>140.80000000000001</v>
      </c>
      <c r="K515" s="1743"/>
      <c r="L515" s="1717"/>
      <c r="M515" s="1719"/>
      <c r="N515" s="1287"/>
      <c r="O515" s="13"/>
      <c r="P515" s="13"/>
      <c r="Q515" s="13"/>
      <c r="R515" s="13"/>
      <c r="S515" s="13"/>
      <c r="T515" s="13"/>
      <c r="U515" s="13"/>
      <c r="V515" s="13"/>
      <c r="W515" s="13"/>
      <c r="X515" s="13"/>
      <c r="Y515" s="13"/>
      <c r="Z515" s="13"/>
      <c r="AA515" s="13"/>
      <c r="AB515" s="13"/>
      <c r="AC515" s="13"/>
      <c r="AD515" s="13"/>
      <c r="AE515" s="13"/>
      <c r="AF515" s="13"/>
      <c r="AG515" s="14"/>
      <c r="AH515" s="13"/>
      <c r="AI515" s="13"/>
      <c r="AJ515" s="13"/>
      <c r="AK515" s="1287"/>
      <c r="AL515" s="1287"/>
      <c r="AM515" s="1287"/>
      <c r="AN515" s="1287"/>
      <c r="AO515" s="1287"/>
      <c r="AP515" s="1287"/>
      <c r="AQ515" s="1287"/>
      <c r="AR515" s="1287"/>
      <c r="AS515" s="1287"/>
      <c r="AT515" s="1287"/>
      <c r="AU515" s="1287"/>
      <c r="AV515" s="1287"/>
      <c r="AW515" s="1287"/>
    </row>
    <row r="516" spans="1:51" ht="15" x14ac:dyDescent="0.2">
      <c r="A516" s="1287"/>
      <c r="B516" s="1287"/>
      <c r="C516" s="1287"/>
      <c r="D516" s="1287"/>
      <c r="E516" s="1287"/>
      <c r="F516" s="1724" t="s">
        <v>5450</v>
      </c>
      <c r="G516" s="1722">
        <v>145</v>
      </c>
      <c r="H516" s="1721"/>
      <c r="I516" s="1722">
        <v>132</v>
      </c>
      <c r="J516" s="1742">
        <v>131.56700000000001</v>
      </c>
      <c r="K516" s="1743"/>
      <c r="L516" s="13"/>
      <c r="M516" s="13"/>
      <c r="N516" s="13"/>
      <c r="O516" s="13"/>
      <c r="P516" s="13"/>
      <c r="Q516" s="13"/>
      <c r="R516" s="13"/>
      <c r="S516" s="13"/>
      <c r="T516" s="13"/>
      <c r="U516" s="13"/>
      <c r="V516" s="13"/>
      <c r="W516" s="13"/>
      <c r="X516" s="13"/>
      <c r="Y516" s="13"/>
      <c r="Z516" s="13"/>
      <c r="AA516" s="13"/>
      <c r="AB516" s="13"/>
      <c r="AC516" s="13"/>
      <c r="AD516" s="13"/>
      <c r="AE516" s="13"/>
      <c r="AF516" s="13"/>
      <c r="AG516" s="14"/>
      <c r="AH516" s="13"/>
      <c r="AI516" s="13"/>
      <c r="AJ516" s="13"/>
      <c r="AK516" s="1287"/>
      <c r="AL516" s="1287"/>
      <c r="AM516" s="1287"/>
      <c r="AN516" s="1287"/>
      <c r="AO516" s="1287"/>
      <c r="AP516" s="1287"/>
      <c r="AQ516" s="1287"/>
      <c r="AR516" s="1287"/>
      <c r="AS516" s="1287"/>
      <c r="AT516" s="1287"/>
      <c r="AU516" s="1287"/>
      <c r="AV516" s="1287"/>
      <c r="AW516" s="1287"/>
    </row>
    <row r="517" spans="1:51" ht="16" thickBot="1" x14ac:dyDescent="0.25">
      <c r="A517" s="1287"/>
      <c r="B517" s="1287"/>
      <c r="C517" s="1287"/>
      <c r="D517" s="1287"/>
      <c r="E517" s="1287"/>
      <c r="F517" s="1725" t="s">
        <v>5754</v>
      </c>
      <c r="G517" s="1726">
        <v>123</v>
      </c>
      <c r="H517" s="1726"/>
      <c r="I517" s="1726">
        <v>114</v>
      </c>
      <c r="J517" s="1726">
        <v>114.361</v>
      </c>
      <c r="K517" s="1727"/>
      <c r="L517" s="13"/>
      <c r="M517" s="13"/>
      <c r="N517" s="13"/>
      <c r="O517" s="13"/>
      <c r="P517" s="13"/>
      <c r="Q517" s="13"/>
      <c r="R517" s="13"/>
      <c r="S517" s="13"/>
      <c r="T517" s="13"/>
      <c r="U517" s="13"/>
      <c r="V517" s="13"/>
      <c r="W517" s="13"/>
      <c r="X517" s="13"/>
      <c r="Y517" s="13"/>
      <c r="Z517" s="13"/>
      <c r="AA517" s="13"/>
      <c r="AB517" s="13"/>
      <c r="AC517" s="13"/>
      <c r="AD517" s="13"/>
      <c r="AE517" s="13"/>
      <c r="AF517" s="13"/>
      <c r="AG517" s="14"/>
      <c r="AH517" s="13"/>
      <c r="AI517" s="13"/>
      <c r="AJ517" s="13"/>
      <c r="AK517" s="1287"/>
      <c r="AL517" s="1287"/>
      <c r="AM517" s="1287"/>
      <c r="AN517" s="1287"/>
      <c r="AO517" s="1287"/>
      <c r="AP517" s="1287"/>
      <c r="AQ517" s="1287"/>
      <c r="AR517" s="1287"/>
      <c r="AS517" s="1287"/>
      <c r="AT517" s="1287"/>
      <c r="AU517" s="1287"/>
      <c r="AV517" s="1287"/>
      <c r="AW517" s="1287"/>
    </row>
    <row r="518" spans="1:51" s="1730" customFormat="1" ht="16" hidden="1" thickBot="1" x14ac:dyDescent="0.25">
      <c r="A518" s="1728"/>
      <c r="B518" s="1729"/>
      <c r="C518" s="1729"/>
      <c r="D518" s="1729"/>
      <c r="E518" s="1729"/>
      <c r="F518" s="1729"/>
      <c r="G518" s="1729"/>
      <c r="H518" s="1729"/>
      <c r="I518" s="1729"/>
      <c r="J518" s="1729"/>
      <c r="K518" s="1729"/>
      <c r="L518" s="1729"/>
      <c r="M518" s="1729"/>
      <c r="N518" s="1729"/>
      <c r="O518" s="1729"/>
      <c r="P518" s="1731"/>
      <c r="Q518" s="1731"/>
      <c r="R518" s="1731"/>
      <c r="S518" s="1731"/>
      <c r="T518" s="1731"/>
      <c r="U518" s="1731"/>
      <c r="V518" s="1731"/>
      <c r="W518" s="1731"/>
      <c r="X518" s="1731"/>
      <c r="Y518" s="1731"/>
      <c r="Z518" s="1731"/>
      <c r="AA518" s="1731"/>
      <c r="AB518" s="1731"/>
      <c r="AC518" s="1731"/>
      <c r="AD518" s="1731"/>
      <c r="AE518" s="1731"/>
      <c r="AF518" s="1731"/>
      <c r="AG518" s="1731"/>
      <c r="AH518" s="1731"/>
      <c r="AI518" s="1731"/>
      <c r="AJ518" s="1731"/>
      <c r="AK518" s="1731"/>
      <c r="AL518" s="1731"/>
      <c r="AM518" s="1729"/>
      <c r="AN518" s="1729"/>
      <c r="AO518" s="1729"/>
      <c r="AP518" s="1729"/>
      <c r="AQ518" s="1729"/>
      <c r="AR518" s="1729"/>
      <c r="AS518" s="1729"/>
      <c r="AT518" s="1729"/>
      <c r="AU518" s="1729"/>
      <c r="AV518" s="1729"/>
      <c r="AW518" s="1729"/>
      <c r="AX518" s="1729"/>
      <c r="AY518" s="1729"/>
    </row>
    <row r="519" spans="1:51" ht="16" hidden="1" thickTop="1" x14ac:dyDescent="0.2">
      <c r="B519" s="1287"/>
      <c r="C519" s="1287"/>
      <c r="D519" s="1287"/>
      <c r="E519" s="1287"/>
      <c r="F519" s="1287"/>
      <c r="G519" s="1287"/>
      <c r="H519" s="1287"/>
      <c r="I519" s="1287"/>
      <c r="J519" s="1287"/>
      <c r="K519" s="1287"/>
      <c r="L519" s="1287"/>
      <c r="M519" s="1287"/>
      <c r="N519" s="13"/>
      <c r="O519" s="13"/>
      <c r="P519" s="13"/>
      <c r="Q519" s="13"/>
      <c r="R519" s="13"/>
      <c r="S519" s="13"/>
      <c r="T519" s="13"/>
      <c r="U519" s="13"/>
      <c r="V519" s="13"/>
      <c r="W519" s="13"/>
      <c r="X519" s="13"/>
      <c r="Y519" s="13"/>
      <c r="Z519" s="13"/>
      <c r="AA519" s="13"/>
      <c r="AB519" s="13"/>
      <c r="AC519" s="13"/>
      <c r="AD519" s="13"/>
      <c r="AE519" s="13"/>
      <c r="AF519" s="13"/>
      <c r="AG519" s="13"/>
      <c r="AH519" s="13"/>
      <c r="AI519" s="14"/>
      <c r="AJ519" s="13"/>
      <c r="AK519" s="13"/>
      <c r="AL519" s="13"/>
      <c r="AM519" s="1287"/>
      <c r="AN519" s="1287"/>
      <c r="AO519" s="1287"/>
      <c r="AP519" s="1287"/>
      <c r="AQ519" s="1287"/>
      <c r="AR519" s="1287"/>
      <c r="AS519" s="1287"/>
      <c r="AT519" s="1287"/>
      <c r="AU519" s="1287"/>
      <c r="AV519" s="1287"/>
      <c r="AW519" s="1287"/>
      <c r="AX519" s="1287"/>
      <c r="AY519" s="1287"/>
    </row>
    <row r="520" spans="1:51" ht="15" hidden="1" x14ac:dyDescent="0.2">
      <c r="B520" s="1287"/>
      <c r="C520" s="1287"/>
      <c r="D520" s="1287"/>
      <c r="E520" s="1287"/>
      <c r="F520" s="1287"/>
      <c r="G520" s="1287"/>
      <c r="H520" s="1287"/>
      <c r="I520" s="1287"/>
      <c r="J520" s="1287"/>
      <c r="K520" s="1287"/>
      <c r="L520" s="1287"/>
      <c r="M520" s="1287"/>
      <c r="N520" s="1434"/>
      <c r="O520" s="1434"/>
      <c r="P520" s="1434"/>
      <c r="Q520" s="1434"/>
      <c r="R520" s="1744"/>
      <c r="S520" s="1434"/>
      <c r="T520" s="1434"/>
      <c r="U520" s="1434"/>
      <c r="V520" s="1434"/>
      <c r="W520" s="1434"/>
      <c r="X520" s="1434"/>
      <c r="Y520" s="1434"/>
      <c r="Z520" s="1745"/>
      <c r="AA520" s="1434"/>
      <c r="AB520" s="1434"/>
      <c r="AC520" s="1434"/>
      <c r="AD520" s="1434"/>
      <c r="AE520" s="1434"/>
      <c r="AF520" s="1434"/>
      <c r="AG520" s="1745"/>
      <c r="AH520" s="1434"/>
      <c r="AI520" s="1745"/>
      <c r="AJ520" s="1745"/>
      <c r="AK520" s="1745"/>
      <c r="AL520" s="14"/>
      <c r="AM520" s="1436"/>
      <c r="AN520" s="1436"/>
      <c r="AO520" s="1436"/>
      <c r="AP520" s="1436"/>
      <c r="AQ520" s="1436"/>
      <c r="AR520" s="1436"/>
      <c r="AS520" s="1287"/>
      <c r="AT520" s="1287"/>
      <c r="AU520" s="1287"/>
      <c r="AV520" s="1287"/>
      <c r="AW520" s="1287"/>
      <c r="AX520" s="1287"/>
      <c r="AY520" s="1287"/>
    </row>
    <row r="521" spans="1:51" ht="15" hidden="1" customHeight="1" x14ac:dyDescent="0.2">
      <c r="B521" s="1287"/>
      <c r="C521" s="1287"/>
      <c r="E521" s="3019" t="s">
        <v>339</v>
      </c>
      <c r="F521" s="3019"/>
      <c r="G521" s="3019"/>
      <c r="H521" s="3019"/>
      <c r="I521" s="3019"/>
      <c r="J521" s="3019"/>
      <c r="K521" s="1287"/>
      <c r="L521" s="1287"/>
      <c r="M521" s="1287"/>
      <c r="N521" s="1746"/>
      <c r="O521" s="1746"/>
      <c r="P521" s="1746"/>
      <c r="Q521" s="1747"/>
      <c r="R521" s="1746"/>
      <c r="S521" s="1746"/>
      <c r="T521" s="1746"/>
      <c r="U521" s="1746"/>
      <c r="V521" s="1746"/>
      <c r="W521" s="1746"/>
      <c r="X521" s="1746"/>
      <c r="Y521" s="1436"/>
      <c r="Z521" s="1746"/>
      <c r="AA521" s="1746"/>
      <c r="AB521" s="1746"/>
      <c r="AC521" s="1746"/>
      <c r="AD521" s="1746"/>
      <c r="AE521" s="1436"/>
      <c r="AF521" s="1747"/>
      <c r="AG521" s="1746"/>
      <c r="AH521" s="1746"/>
      <c r="AI521" s="1746"/>
      <c r="AJ521" s="1746"/>
      <c r="AK521" s="1436"/>
      <c r="AL521" s="1747"/>
      <c r="AM521" s="1436"/>
      <c r="AN521" s="1436"/>
      <c r="AO521" s="1436"/>
      <c r="AP521" s="1436"/>
      <c r="AQ521" s="1436"/>
      <c r="AR521" s="1436"/>
      <c r="AS521" s="1287"/>
      <c r="AT521" s="1287"/>
      <c r="AU521" s="1287"/>
      <c r="AV521" s="1287"/>
      <c r="AW521" s="1287"/>
      <c r="AX521" s="1287"/>
      <c r="AY521" s="1287"/>
    </row>
    <row r="522" spans="1:51" ht="16" hidden="1" thickBot="1" x14ac:dyDescent="0.25">
      <c r="B522" s="1287"/>
      <c r="C522" s="1287"/>
      <c r="D522" s="1287"/>
      <c r="F522" s="1424"/>
      <c r="G522" s="1424"/>
      <c r="H522" s="1424"/>
      <c r="I522" s="1424"/>
      <c r="J522" s="1424"/>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4"/>
      <c r="AJ522" s="13"/>
      <c r="AK522" s="13"/>
      <c r="AL522" s="13"/>
      <c r="AM522" s="1287"/>
      <c r="AN522" s="1287"/>
      <c r="AO522" s="1287"/>
      <c r="AP522" s="1287"/>
      <c r="AQ522" s="1287"/>
      <c r="AR522" s="1287"/>
      <c r="AS522" s="1287"/>
      <c r="AT522" s="1287"/>
      <c r="AU522" s="1287"/>
      <c r="AV522" s="1287"/>
      <c r="AW522" s="1287"/>
      <c r="AX522" s="1287"/>
      <c r="AY522" s="1287"/>
    </row>
    <row r="523" spans="1:51" ht="15" hidden="1" x14ac:dyDescent="0.2">
      <c r="B523" s="1287"/>
      <c r="C523" s="1287"/>
      <c r="D523" s="1287"/>
      <c r="F523" s="314" t="s">
        <v>1076</v>
      </c>
      <c r="G523" s="1706" t="s">
        <v>129</v>
      </c>
      <c r="H523" s="1707" t="s">
        <v>207</v>
      </c>
      <c r="I523" s="1285"/>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4"/>
      <c r="AI523" s="13"/>
      <c r="AJ523" s="13"/>
      <c r="AK523" s="13"/>
      <c r="AL523" s="1287"/>
      <c r="AM523" s="1287"/>
      <c r="AN523" s="1287"/>
      <c r="AO523" s="1287"/>
      <c r="AP523" s="1287"/>
      <c r="AQ523" s="1287"/>
      <c r="AR523" s="1287"/>
      <c r="AS523" s="1287"/>
      <c r="AT523" s="1287"/>
      <c r="AU523" s="1287"/>
      <c r="AV523" s="1287"/>
      <c r="AW523" s="1287"/>
      <c r="AX523" s="1287"/>
    </row>
    <row r="524" spans="1:51" ht="15" hidden="1" x14ac:dyDescent="0.2">
      <c r="B524" s="1287"/>
      <c r="C524" s="1287"/>
      <c r="D524" s="1287"/>
      <c r="E524" s="1287"/>
      <c r="F524" s="1708" t="s">
        <v>404</v>
      </c>
      <c r="G524" s="1734">
        <v>6</v>
      </c>
      <c r="H524" s="1748">
        <v>4</v>
      </c>
      <c r="I524" s="1285"/>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4"/>
      <c r="AI524" s="13"/>
      <c r="AJ524" s="13"/>
      <c r="AK524" s="13"/>
      <c r="AL524" s="1287"/>
      <c r="AM524" s="1287"/>
      <c r="AN524" s="1287"/>
      <c r="AO524" s="1287"/>
      <c r="AP524" s="1287"/>
      <c r="AQ524" s="1287"/>
      <c r="AR524" s="1287"/>
      <c r="AS524" s="1287"/>
      <c r="AT524" s="1287"/>
      <c r="AU524" s="1287"/>
      <c r="AV524" s="1287"/>
      <c r="AW524" s="1287"/>
      <c r="AX524" s="1287"/>
    </row>
    <row r="525" spans="1:51" ht="15" hidden="1" x14ac:dyDescent="0.2">
      <c r="B525" s="1287"/>
      <c r="C525" s="1287"/>
      <c r="D525" s="1287"/>
      <c r="E525" s="1287"/>
      <c r="F525" s="1708" t="s">
        <v>338</v>
      </c>
      <c r="G525" s="1734">
        <v>5.7</v>
      </c>
      <c r="H525" s="1749">
        <v>5</v>
      </c>
      <c r="I525" s="1285"/>
      <c r="J525" s="1285"/>
      <c r="K525" s="1285"/>
      <c r="L525" s="1285"/>
      <c r="M525" s="587"/>
      <c r="N525" s="587"/>
      <c r="O525" s="13"/>
      <c r="P525" s="13"/>
      <c r="Q525" s="13"/>
      <c r="R525" s="13"/>
      <c r="S525" s="13"/>
      <c r="T525" s="13"/>
      <c r="U525" s="13"/>
      <c r="V525" s="13"/>
      <c r="W525" s="13"/>
      <c r="X525" s="13"/>
      <c r="Y525" s="13"/>
      <c r="Z525" s="13"/>
      <c r="AA525" s="13"/>
      <c r="AB525" s="13"/>
      <c r="AC525" s="13"/>
      <c r="AD525" s="13"/>
      <c r="AE525" s="13"/>
      <c r="AF525" s="13"/>
      <c r="AG525" s="13"/>
      <c r="AH525" s="14"/>
      <c r="AI525" s="14"/>
      <c r="AJ525" s="13"/>
      <c r="AK525" s="13"/>
      <c r="AL525" s="1287"/>
      <c r="AM525" s="1287"/>
      <c r="AN525" s="1287"/>
      <c r="AO525" s="1287"/>
      <c r="AP525" s="1287"/>
      <c r="AQ525" s="1287"/>
      <c r="AR525" s="1287"/>
      <c r="AS525" s="1287"/>
      <c r="AT525" s="1287"/>
      <c r="AU525" s="1287"/>
      <c r="AV525" s="1287"/>
      <c r="AW525" s="1287"/>
      <c r="AX525" s="1287"/>
    </row>
    <row r="526" spans="1:51" ht="15" hidden="1" x14ac:dyDescent="0.2">
      <c r="B526" s="1287"/>
      <c r="C526" s="1287"/>
      <c r="D526" s="1287"/>
      <c r="E526" s="1287"/>
      <c r="F526" s="1718" t="s">
        <v>344</v>
      </c>
      <c r="G526" s="1735" t="s">
        <v>127</v>
      </c>
      <c r="H526" s="1748">
        <v>4.4879171461449943</v>
      </c>
      <c r="I526" s="1285"/>
      <c r="J526" s="1285"/>
      <c r="K526" s="1285"/>
      <c r="L526" s="1285"/>
      <c r="M526" s="587"/>
      <c r="N526" s="587"/>
      <c r="O526" s="13"/>
      <c r="P526" s="13"/>
      <c r="Q526" s="13"/>
      <c r="R526" s="13"/>
      <c r="S526" s="13"/>
      <c r="T526" s="13"/>
      <c r="U526" s="13"/>
      <c r="V526" s="13"/>
      <c r="W526" s="13"/>
      <c r="X526" s="13"/>
      <c r="Y526" s="13"/>
      <c r="Z526" s="13"/>
      <c r="AA526" s="13"/>
      <c r="AB526" s="13"/>
      <c r="AC526" s="13"/>
      <c r="AD526" s="13"/>
      <c r="AE526" s="13"/>
      <c r="AF526" s="13"/>
      <c r="AG526" s="13"/>
      <c r="AH526" s="14"/>
      <c r="AI526" s="13"/>
      <c r="AJ526" s="13"/>
      <c r="AK526" s="13"/>
      <c r="AL526" s="1287"/>
      <c r="AM526" s="1287"/>
      <c r="AN526" s="1287"/>
      <c r="AO526" s="1287"/>
      <c r="AP526" s="1287"/>
      <c r="AQ526" s="1287"/>
      <c r="AR526" s="1287"/>
      <c r="AS526" s="1287"/>
      <c r="AT526" s="1287"/>
      <c r="AU526" s="1287"/>
      <c r="AV526" s="1287"/>
      <c r="AW526" s="1287"/>
      <c r="AX526" s="1287"/>
    </row>
    <row r="527" spans="1:51" ht="15" hidden="1" x14ac:dyDescent="0.2">
      <c r="B527" s="1287"/>
      <c r="C527" s="1287"/>
      <c r="D527" s="1287"/>
      <c r="E527" s="1287"/>
      <c r="F527" s="1718" t="s">
        <v>353</v>
      </c>
      <c r="G527" s="1735" t="s">
        <v>127</v>
      </c>
      <c r="H527" s="1748">
        <v>4.88</v>
      </c>
      <c r="I527" s="1285"/>
      <c r="J527" s="1285"/>
      <c r="K527" s="1285"/>
      <c r="L527" s="1285"/>
      <c r="M527" s="587"/>
      <c r="N527" s="587"/>
      <c r="O527" s="13"/>
      <c r="P527" s="13"/>
      <c r="Q527" s="13"/>
      <c r="R527" s="13"/>
      <c r="S527" s="13"/>
      <c r="T527" s="13"/>
      <c r="U527" s="13"/>
      <c r="V527" s="13"/>
      <c r="W527" s="13"/>
      <c r="X527" s="13"/>
      <c r="Y527" s="13"/>
      <c r="Z527" s="13"/>
      <c r="AA527" s="13"/>
      <c r="AB527" s="13"/>
      <c r="AC527" s="13"/>
      <c r="AD527" s="13"/>
      <c r="AE527" s="13"/>
      <c r="AF527" s="13"/>
      <c r="AG527" s="13"/>
      <c r="AH527" s="14"/>
      <c r="AI527" s="13"/>
      <c r="AJ527" s="13"/>
      <c r="AK527" s="13"/>
      <c r="AL527" s="1287"/>
      <c r="AM527" s="1287"/>
      <c r="AN527" s="1287"/>
      <c r="AO527" s="1287"/>
      <c r="AP527" s="1287"/>
      <c r="AQ527" s="1287"/>
      <c r="AR527" s="1287"/>
      <c r="AS527" s="1287"/>
      <c r="AT527" s="1287"/>
      <c r="AU527" s="1287"/>
      <c r="AV527" s="1287"/>
      <c r="AW527" s="1287"/>
      <c r="AX527" s="1287"/>
    </row>
    <row r="528" spans="1:51" ht="15" hidden="1" x14ac:dyDescent="0.2">
      <c r="B528" s="1287"/>
      <c r="C528" s="1287"/>
      <c r="D528" s="1287"/>
      <c r="E528" s="1287"/>
      <c r="F528" s="1718" t="s">
        <v>439</v>
      </c>
      <c r="G528" s="1735" t="s">
        <v>485</v>
      </c>
      <c r="H528" s="1748">
        <v>4.7</v>
      </c>
      <c r="I528" s="1285"/>
      <c r="J528" s="1285"/>
      <c r="K528" s="1285"/>
      <c r="L528" s="1285"/>
      <c r="M528" s="587"/>
      <c r="N528" s="587"/>
      <c r="O528" s="13"/>
      <c r="P528" s="13"/>
      <c r="Q528" s="13"/>
      <c r="R528" s="13"/>
      <c r="S528" s="13"/>
      <c r="T528" s="13"/>
      <c r="U528" s="13"/>
      <c r="V528" s="13"/>
      <c r="W528" s="13"/>
      <c r="X528" s="13"/>
      <c r="Y528" s="13"/>
      <c r="Z528" s="13"/>
      <c r="AA528" s="13"/>
      <c r="AB528" s="13"/>
      <c r="AC528" s="13"/>
      <c r="AD528" s="13"/>
      <c r="AE528" s="13"/>
      <c r="AF528" s="13"/>
      <c r="AG528" s="13"/>
      <c r="AH528" s="14"/>
      <c r="AI528" s="13"/>
      <c r="AJ528" s="13"/>
      <c r="AK528" s="13"/>
      <c r="AL528" s="1287"/>
      <c r="AM528" s="1287"/>
      <c r="AN528" s="1287"/>
      <c r="AO528" s="1287"/>
      <c r="AP528" s="1287"/>
      <c r="AQ528" s="1287"/>
      <c r="AR528" s="1287"/>
      <c r="AS528" s="1287"/>
      <c r="AT528" s="1287"/>
      <c r="AU528" s="1287"/>
      <c r="AV528" s="1287"/>
      <c r="AW528" s="1287"/>
      <c r="AX528" s="1287"/>
    </row>
    <row r="529" spans="1:51" ht="15" hidden="1" x14ac:dyDescent="0.2">
      <c r="B529" s="1287"/>
      <c r="C529" s="1287"/>
      <c r="D529" s="1287"/>
      <c r="E529" s="1287"/>
      <c r="F529" s="1718" t="s">
        <v>477</v>
      </c>
      <c r="G529" s="1735">
        <v>9.5</v>
      </c>
      <c r="H529" s="1748">
        <v>6.5625</v>
      </c>
      <c r="I529" s="1285"/>
      <c r="J529" s="1285"/>
      <c r="K529" s="1285"/>
      <c r="L529" s="1285"/>
      <c r="M529" s="587"/>
      <c r="N529" s="587"/>
      <c r="O529" s="13"/>
      <c r="P529" s="13"/>
      <c r="Q529" s="13"/>
      <c r="R529" s="13"/>
      <c r="S529" s="13"/>
      <c r="T529" s="13"/>
      <c r="U529" s="13"/>
      <c r="V529" s="13"/>
      <c r="W529" s="13"/>
      <c r="X529" s="13"/>
      <c r="Y529" s="13"/>
      <c r="Z529" s="13"/>
      <c r="AA529" s="13"/>
      <c r="AB529" s="13"/>
      <c r="AC529" s="13"/>
      <c r="AD529" s="13"/>
      <c r="AE529" s="13"/>
      <c r="AF529" s="13"/>
      <c r="AG529" s="13"/>
      <c r="AH529" s="14"/>
      <c r="AI529" s="13"/>
      <c r="AJ529" s="13"/>
      <c r="AK529" s="13"/>
      <c r="AL529" s="1287"/>
      <c r="AM529" s="1287"/>
      <c r="AN529" s="1287"/>
      <c r="AO529" s="1287"/>
      <c r="AP529" s="1287"/>
      <c r="AQ529" s="1287"/>
      <c r="AR529" s="1287"/>
      <c r="AS529" s="1287"/>
      <c r="AT529" s="1287"/>
      <c r="AU529" s="1287"/>
      <c r="AV529" s="1287"/>
      <c r="AW529" s="1287"/>
      <c r="AX529" s="1287"/>
    </row>
    <row r="530" spans="1:51" ht="15" hidden="1" x14ac:dyDescent="0.2">
      <c r="B530" s="1287"/>
      <c r="C530" s="1287"/>
      <c r="D530" s="1287"/>
      <c r="E530" s="1287"/>
      <c r="F530" s="1718" t="s">
        <v>523</v>
      </c>
      <c r="G530" s="1735">
        <v>8.6999999999999993</v>
      </c>
      <c r="H530" s="1748">
        <v>5.0050865226563817</v>
      </c>
      <c r="I530" s="1285"/>
      <c r="J530" s="1285"/>
      <c r="K530" s="1285"/>
      <c r="L530" s="1285"/>
      <c r="M530" s="587"/>
      <c r="N530" s="587"/>
      <c r="O530" s="13"/>
      <c r="P530" s="13"/>
      <c r="Q530" s="13"/>
      <c r="R530" s="13"/>
      <c r="S530" s="13"/>
      <c r="T530" s="13"/>
      <c r="U530" s="13"/>
      <c r="V530" s="13"/>
      <c r="W530" s="13"/>
      <c r="X530" s="13"/>
      <c r="Y530" s="13"/>
      <c r="Z530" s="13"/>
      <c r="AA530" s="13"/>
      <c r="AB530" s="13"/>
      <c r="AC530" s="13"/>
      <c r="AD530" s="13"/>
      <c r="AE530" s="13"/>
      <c r="AF530" s="13"/>
      <c r="AG530" s="13"/>
      <c r="AH530" s="14"/>
      <c r="AI530" s="13"/>
      <c r="AJ530" s="13"/>
      <c r="AK530" s="13"/>
      <c r="AL530" s="1287"/>
      <c r="AM530" s="1287"/>
      <c r="AN530" s="1287"/>
      <c r="AO530" s="1287"/>
      <c r="AP530" s="1287"/>
      <c r="AQ530" s="1287"/>
      <c r="AR530" s="1287"/>
      <c r="AS530" s="1287"/>
      <c r="AT530" s="1287"/>
      <c r="AU530" s="1287"/>
      <c r="AV530" s="1287"/>
      <c r="AW530" s="1287"/>
      <c r="AX530" s="1287"/>
    </row>
    <row r="531" spans="1:51" ht="15" hidden="1" x14ac:dyDescent="0.2">
      <c r="B531" s="1287"/>
      <c r="C531" s="1287"/>
      <c r="D531" s="1287"/>
      <c r="E531" s="1287"/>
      <c r="F531" s="1718" t="s">
        <v>534</v>
      </c>
      <c r="G531" s="1735">
        <v>10.8</v>
      </c>
      <c r="H531" s="1748">
        <v>4.09</v>
      </c>
      <c r="I531" s="1285"/>
      <c r="J531" s="1285"/>
      <c r="K531" s="1285"/>
      <c r="L531" s="1285"/>
      <c r="M531" s="587"/>
      <c r="N531" s="587"/>
      <c r="O531" s="13"/>
      <c r="P531" s="13"/>
      <c r="Q531" s="13"/>
      <c r="R531" s="13"/>
      <c r="S531" s="13"/>
      <c r="T531" s="13"/>
      <c r="U531" s="13"/>
      <c r="V531" s="13"/>
      <c r="W531" s="13"/>
      <c r="X531" s="13"/>
      <c r="Y531" s="13"/>
      <c r="Z531" s="13"/>
      <c r="AA531" s="13"/>
      <c r="AB531" s="13"/>
      <c r="AC531" s="13"/>
      <c r="AD531" s="13"/>
      <c r="AE531" s="13"/>
      <c r="AF531" s="13"/>
      <c r="AG531" s="13"/>
      <c r="AH531" s="14"/>
      <c r="AI531" s="13"/>
      <c r="AJ531" s="13"/>
      <c r="AK531" s="13"/>
      <c r="AL531" s="1287"/>
      <c r="AM531" s="1287"/>
      <c r="AN531" s="1287"/>
      <c r="AO531" s="1287"/>
      <c r="AP531" s="1287"/>
      <c r="AQ531" s="1287"/>
      <c r="AR531" s="1287"/>
      <c r="AS531" s="1287"/>
      <c r="AT531" s="1287"/>
      <c r="AU531" s="1287"/>
      <c r="AV531" s="1287"/>
      <c r="AW531" s="1287"/>
      <c r="AX531" s="1287"/>
    </row>
    <row r="532" spans="1:51" ht="15" hidden="1" x14ac:dyDescent="0.2">
      <c r="B532" s="1287"/>
      <c r="C532" s="1287"/>
      <c r="D532" s="1287"/>
      <c r="E532" s="1287"/>
      <c r="F532" s="1718" t="s">
        <v>548</v>
      </c>
      <c r="G532" s="1735">
        <v>10.1</v>
      </c>
      <c r="H532" s="1748">
        <v>4.03</v>
      </c>
      <c r="I532" s="1285"/>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4"/>
      <c r="AI532" s="13"/>
      <c r="AJ532" s="13"/>
      <c r="AK532" s="13"/>
      <c r="AL532" s="1287"/>
      <c r="AM532" s="1287"/>
      <c r="AN532" s="1287"/>
      <c r="AO532" s="1287"/>
      <c r="AP532" s="1287"/>
      <c r="AQ532" s="1287"/>
      <c r="AR532" s="1287"/>
      <c r="AS532" s="1287"/>
      <c r="AT532" s="1287"/>
      <c r="AU532" s="1287"/>
      <c r="AV532" s="1287"/>
      <c r="AW532" s="1287"/>
      <c r="AX532" s="1287"/>
    </row>
    <row r="533" spans="1:51" ht="15" hidden="1" x14ac:dyDescent="0.2">
      <c r="B533" s="1287"/>
      <c r="C533" s="1287"/>
      <c r="D533" s="1287"/>
      <c r="E533" s="1287"/>
      <c r="F533" s="1718" t="s">
        <v>577</v>
      </c>
      <c r="G533" s="1735">
        <v>9.9</v>
      </c>
      <c r="H533" s="1749">
        <v>3.6444444444444439</v>
      </c>
      <c r="I533" s="1285"/>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4"/>
      <c r="AI533" s="13"/>
      <c r="AJ533" s="13"/>
      <c r="AK533" s="13"/>
      <c r="AL533" s="1287"/>
      <c r="AM533" s="1287"/>
      <c r="AN533" s="1287"/>
      <c r="AO533" s="1287"/>
      <c r="AP533" s="1287"/>
      <c r="AQ533" s="1287"/>
      <c r="AR533" s="1287"/>
      <c r="AS533" s="1287"/>
      <c r="AT533" s="1287"/>
      <c r="AU533" s="1287"/>
      <c r="AV533" s="1287"/>
      <c r="AW533" s="1287"/>
      <c r="AX533" s="1287"/>
    </row>
    <row r="534" spans="1:51" ht="15" hidden="1" x14ac:dyDescent="0.2">
      <c r="B534" s="1287"/>
      <c r="C534" s="1287"/>
      <c r="D534" s="1287"/>
      <c r="E534" s="1287"/>
      <c r="F534" s="1718" t="s">
        <v>697</v>
      </c>
      <c r="G534" s="1750">
        <v>9.1</v>
      </c>
      <c r="H534" s="1749">
        <v>4.1164658634538149</v>
      </c>
      <c r="I534" s="1285"/>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4"/>
      <c r="AI534" s="13"/>
      <c r="AJ534" s="13"/>
      <c r="AK534" s="13"/>
      <c r="AL534" s="1287"/>
      <c r="AM534" s="1287"/>
      <c r="AN534" s="1287"/>
      <c r="AO534" s="1287"/>
      <c r="AP534" s="1287"/>
      <c r="AQ534" s="1287"/>
      <c r="AR534" s="1287"/>
      <c r="AS534" s="1287"/>
      <c r="AT534" s="1287"/>
      <c r="AU534" s="1287"/>
      <c r="AV534" s="1287"/>
      <c r="AW534" s="1287"/>
      <c r="AX534" s="1287"/>
    </row>
    <row r="535" spans="1:51" ht="15" hidden="1" x14ac:dyDescent="0.2">
      <c r="B535" s="1287"/>
      <c r="C535" s="1287"/>
      <c r="D535" s="1287"/>
      <c r="E535" s="1287"/>
      <c r="F535" s="1720" t="s">
        <v>732</v>
      </c>
      <c r="G535" s="1751">
        <v>8.1999999999999993</v>
      </c>
      <c r="H535" s="1752">
        <v>6.8</v>
      </c>
      <c r="I535" s="1285"/>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4"/>
      <c r="AI535" s="13"/>
      <c r="AJ535" s="13"/>
      <c r="AK535" s="13"/>
      <c r="AL535" s="1287"/>
      <c r="AM535" s="1287"/>
      <c r="AN535" s="1287"/>
      <c r="AO535" s="1287"/>
      <c r="AP535" s="1287"/>
      <c r="AQ535" s="1287"/>
      <c r="AR535" s="1287"/>
      <c r="AS535" s="1287"/>
      <c r="AT535" s="1287"/>
      <c r="AU535" s="1287"/>
      <c r="AV535" s="1287"/>
      <c r="AW535" s="1287"/>
      <c r="AX535" s="1287"/>
    </row>
    <row r="536" spans="1:51" ht="15" hidden="1" x14ac:dyDescent="0.2">
      <c r="B536" s="1287"/>
      <c r="C536" s="1287"/>
      <c r="D536" s="1287"/>
      <c r="E536" s="1287"/>
      <c r="F536" s="1720" t="s">
        <v>1052</v>
      </c>
      <c r="G536" s="1751">
        <v>6.7</v>
      </c>
      <c r="H536" s="1752"/>
      <c r="I536" s="1285"/>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4"/>
      <c r="AI536" s="13"/>
      <c r="AJ536" s="13"/>
      <c r="AK536" s="13"/>
      <c r="AL536" s="1287"/>
      <c r="AM536" s="1287"/>
      <c r="AN536" s="1287"/>
      <c r="AO536" s="1287"/>
      <c r="AP536" s="1287"/>
      <c r="AQ536" s="1287"/>
      <c r="AR536" s="1287"/>
      <c r="AS536" s="1287"/>
      <c r="AT536" s="1287"/>
      <c r="AU536" s="1287"/>
      <c r="AV536" s="1287"/>
      <c r="AW536" s="1287"/>
      <c r="AX536" s="1287"/>
    </row>
    <row r="537" spans="1:51" ht="15" hidden="1" x14ac:dyDescent="0.2">
      <c r="B537" s="1287"/>
      <c r="C537" s="1287"/>
      <c r="D537" s="1287"/>
      <c r="E537" s="1287"/>
      <c r="F537" s="1720" t="s">
        <v>1254</v>
      </c>
      <c r="G537" s="1751">
        <v>6.1</v>
      </c>
      <c r="H537" s="1752"/>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4"/>
      <c r="AI537" s="13"/>
      <c r="AJ537" s="13"/>
      <c r="AK537" s="13"/>
      <c r="AL537" s="1287"/>
      <c r="AM537" s="1287"/>
      <c r="AN537" s="1287"/>
      <c r="AO537" s="1287"/>
      <c r="AP537" s="1287"/>
      <c r="AQ537" s="1287"/>
      <c r="AR537" s="1287"/>
      <c r="AS537" s="1287"/>
      <c r="AT537" s="1287"/>
      <c r="AU537" s="1287"/>
      <c r="AV537" s="1287"/>
      <c r="AW537" s="1287"/>
      <c r="AX537" s="1287"/>
    </row>
    <row r="538" spans="1:51" ht="15" hidden="1" x14ac:dyDescent="0.2">
      <c r="B538" s="1287"/>
      <c r="C538" s="1287"/>
      <c r="D538" s="1287"/>
      <c r="E538" s="1287"/>
      <c r="F538" s="1720" t="s">
        <v>1575</v>
      </c>
      <c r="G538" s="1751">
        <v>5.6</v>
      </c>
      <c r="H538" s="1752"/>
      <c r="I538" s="13"/>
      <c r="K538" s="1287"/>
      <c r="L538" s="1287"/>
      <c r="M538" s="1287"/>
      <c r="N538" s="1287"/>
      <c r="O538" s="1287"/>
      <c r="P538" s="1287"/>
      <c r="Q538" s="1287"/>
      <c r="R538" s="1287"/>
      <c r="S538" s="1287"/>
      <c r="T538" s="13"/>
      <c r="U538" s="13"/>
      <c r="V538" s="13"/>
      <c r="W538" s="13"/>
      <c r="X538" s="13"/>
      <c r="Y538" s="13"/>
      <c r="Z538" s="13"/>
      <c r="AA538" s="13"/>
      <c r="AB538" s="13"/>
      <c r="AC538" s="13"/>
      <c r="AD538" s="13"/>
      <c r="AE538" s="13"/>
      <c r="AF538" s="13"/>
      <c r="AG538" s="13"/>
      <c r="AH538" s="14"/>
      <c r="AI538" s="13"/>
      <c r="AJ538" s="13"/>
      <c r="AK538" s="13"/>
      <c r="AL538" s="1287"/>
      <c r="AM538" s="1287"/>
      <c r="AN538" s="1287"/>
      <c r="AO538" s="1287"/>
      <c r="AP538" s="1287"/>
      <c r="AQ538" s="1287"/>
      <c r="AR538" s="1287"/>
      <c r="AS538" s="1287"/>
      <c r="AT538" s="1287"/>
      <c r="AU538" s="1287"/>
      <c r="AV538" s="1287"/>
      <c r="AW538" s="1287"/>
      <c r="AX538" s="1287"/>
    </row>
    <row r="539" spans="1:51" ht="15" hidden="1" x14ac:dyDescent="0.2">
      <c r="B539" s="1287"/>
      <c r="C539" s="1287"/>
      <c r="D539" s="1287"/>
      <c r="E539" s="1287"/>
      <c r="F539" s="1720" t="s">
        <v>1721</v>
      </c>
      <c r="G539" s="1751"/>
      <c r="H539" s="1752"/>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4"/>
      <c r="AI539" s="13"/>
      <c r="AJ539" s="13"/>
      <c r="AK539" s="13"/>
      <c r="AL539" s="1287"/>
      <c r="AM539" s="1287"/>
      <c r="AN539" s="1287"/>
      <c r="AO539" s="1287"/>
      <c r="AP539" s="1287"/>
      <c r="AQ539" s="1287"/>
      <c r="AR539" s="1287"/>
      <c r="AS539" s="1287"/>
      <c r="AT539" s="1287"/>
      <c r="AU539" s="1287"/>
      <c r="AV539" s="1287"/>
      <c r="AW539" s="1287"/>
      <c r="AX539" s="1287"/>
    </row>
    <row r="540" spans="1:51" ht="16" hidden="1" thickBot="1" x14ac:dyDescent="0.25">
      <c r="B540" s="1287"/>
      <c r="C540" s="1287"/>
      <c r="D540" s="1287"/>
      <c r="E540" s="1287"/>
      <c r="F540" s="1725" t="s">
        <v>3771</v>
      </c>
      <c r="G540" s="1753"/>
      <c r="H540" s="1754"/>
      <c r="I540" s="1285"/>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4"/>
      <c r="AI540" s="13"/>
      <c r="AJ540" s="13"/>
      <c r="AK540" s="13"/>
      <c r="AL540" s="1287"/>
      <c r="AM540" s="1287"/>
      <c r="AN540" s="1287"/>
      <c r="AO540" s="1287"/>
      <c r="AP540" s="1287"/>
      <c r="AQ540" s="1287"/>
      <c r="AR540" s="1287"/>
      <c r="AS540" s="1287"/>
      <c r="AT540" s="1287"/>
      <c r="AU540" s="1287"/>
      <c r="AV540" s="1287"/>
      <c r="AW540" s="1287"/>
      <c r="AX540" s="1287"/>
    </row>
    <row r="541" spans="1:51" s="1730" customFormat="1" ht="16" thickBot="1" x14ac:dyDescent="0.25">
      <c r="A541" s="1728"/>
      <c r="B541" s="1729"/>
      <c r="C541" s="1729"/>
      <c r="D541" s="1729"/>
      <c r="E541" s="1729"/>
      <c r="F541" s="1729"/>
      <c r="G541" s="1729"/>
      <c r="H541" s="1729"/>
      <c r="I541" s="1729"/>
      <c r="J541" s="1729"/>
      <c r="K541" s="1729"/>
      <c r="L541" s="1729"/>
      <c r="M541" s="1729"/>
      <c r="N541" s="1729"/>
      <c r="O541" s="1729"/>
      <c r="P541" s="1731"/>
      <c r="Q541" s="1731"/>
      <c r="R541" s="1731"/>
      <c r="S541" s="1731"/>
      <c r="T541" s="1731"/>
      <c r="U541" s="1731"/>
      <c r="V541" s="1731"/>
      <c r="W541" s="1731"/>
      <c r="X541" s="1731"/>
      <c r="Y541" s="1731"/>
      <c r="Z541" s="1731"/>
      <c r="AA541" s="1731"/>
      <c r="AB541" s="1731"/>
      <c r="AC541" s="1731"/>
      <c r="AD541" s="1731"/>
      <c r="AE541" s="1731"/>
      <c r="AF541" s="1731"/>
      <c r="AG541" s="1731"/>
      <c r="AH541" s="1731"/>
      <c r="AI541" s="1731"/>
      <c r="AJ541" s="1731"/>
      <c r="AK541" s="1731"/>
      <c r="AL541" s="1731"/>
      <c r="AM541" s="1729"/>
      <c r="AN541" s="1729"/>
      <c r="AO541" s="1729"/>
      <c r="AP541" s="1729"/>
      <c r="AQ541" s="1729"/>
      <c r="AR541" s="1729"/>
      <c r="AS541" s="1729"/>
      <c r="AT541" s="1729"/>
      <c r="AU541" s="1729"/>
      <c r="AV541" s="1729"/>
      <c r="AW541" s="1729"/>
      <c r="AX541" s="1729"/>
      <c r="AY541" s="1729"/>
    </row>
    <row r="542" spans="1:51" ht="16" thickTop="1" x14ac:dyDescent="0.2">
      <c r="A542" s="1287"/>
      <c r="B542" s="1287"/>
      <c r="C542" s="1287"/>
      <c r="D542" s="1287"/>
      <c r="E542" s="1287"/>
      <c r="F542" s="1287"/>
      <c r="G542" s="1287"/>
      <c r="H542" s="1287"/>
      <c r="I542" s="1287"/>
      <c r="J542" s="1287"/>
      <c r="K542" s="1287"/>
      <c r="L542" s="1287"/>
      <c r="M542" s="1287"/>
      <c r="N542" s="1287"/>
      <c r="O542" s="13"/>
      <c r="P542" s="13"/>
      <c r="Q542" s="13"/>
      <c r="R542" s="13"/>
      <c r="S542" s="13"/>
      <c r="T542" s="13"/>
      <c r="U542" s="13"/>
      <c r="V542" s="13"/>
      <c r="W542" s="13"/>
      <c r="X542" s="13"/>
      <c r="Y542" s="13"/>
      <c r="Z542" s="13"/>
      <c r="AA542" s="13"/>
      <c r="AB542" s="13"/>
      <c r="AC542" s="13"/>
      <c r="AD542" s="13"/>
      <c r="AE542" s="13"/>
      <c r="AF542" s="13"/>
      <c r="AG542" s="13"/>
      <c r="AH542" s="13"/>
      <c r="AI542" s="14"/>
      <c r="AJ542" s="13"/>
      <c r="AK542" s="13"/>
      <c r="AL542" s="13"/>
      <c r="AM542" s="1287"/>
      <c r="AN542" s="1287"/>
      <c r="AO542" s="1287"/>
      <c r="AP542" s="1287"/>
      <c r="AQ542" s="1287"/>
      <c r="AR542" s="1287"/>
      <c r="AS542" s="1287"/>
      <c r="AT542" s="1287"/>
      <c r="AU542" s="1287"/>
      <c r="AV542" s="1287"/>
      <c r="AW542" s="1287"/>
      <c r="AX542" s="1287"/>
      <c r="AY542" s="1287"/>
    </row>
    <row r="543" spans="1:51" ht="16" thickBot="1" x14ac:dyDescent="0.25">
      <c r="B543" s="1287"/>
      <c r="C543" s="1287"/>
      <c r="D543" s="1287"/>
      <c r="F543" s="13"/>
      <c r="G543" s="1436"/>
      <c r="H543" s="3018" t="s">
        <v>377</v>
      </c>
      <c r="I543" s="3018"/>
      <c r="J543" s="3018"/>
      <c r="K543" s="3018"/>
      <c r="L543" s="3018"/>
      <c r="M543" s="3018"/>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3"/>
      <c r="AK543" s="13"/>
      <c r="AL543" s="13"/>
      <c r="AM543" s="1287"/>
      <c r="AN543" s="1287"/>
      <c r="AO543" s="1287"/>
      <c r="AP543" s="1287"/>
      <c r="AQ543" s="1287"/>
      <c r="AR543" s="1287"/>
      <c r="AS543" s="1287"/>
      <c r="AT543" s="1287"/>
      <c r="AU543" s="1287"/>
      <c r="AV543" s="1287"/>
      <c r="AW543" s="1287"/>
      <c r="AX543" s="1287"/>
      <c r="AY543" s="1287"/>
    </row>
    <row r="544" spans="1:51" ht="15" x14ac:dyDescent="0.2">
      <c r="B544" s="1287"/>
      <c r="C544" s="1287"/>
      <c r="D544" s="1287"/>
      <c r="E544" s="1287"/>
      <c r="F544" s="1287"/>
      <c r="H544" s="314" t="s">
        <v>1076</v>
      </c>
      <c r="I544" s="1706" t="s">
        <v>129</v>
      </c>
      <c r="J544" s="1706" t="s">
        <v>102</v>
      </c>
      <c r="K544" s="1707" t="s">
        <v>207</v>
      </c>
      <c r="L544" s="1755"/>
      <c r="M544" s="1755"/>
      <c r="N544" s="1744"/>
      <c r="O544" s="1744"/>
      <c r="P544" s="3038"/>
      <c r="Q544" s="3038"/>
      <c r="R544" s="3038"/>
      <c r="S544" s="3038"/>
      <c r="T544" s="3038"/>
      <c r="U544" s="3038"/>
      <c r="V544" s="3038"/>
      <c r="W544" s="3038"/>
      <c r="X544" s="14"/>
      <c r="Y544" s="14"/>
      <c r="Z544" s="14"/>
      <c r="AA544" s="14"/>
      <c r="AB544" s="14"/>
      <c r="AC544" s="14"/>
      <c r="AD544" s="14"/>
      <c r="AE544" s="14"/>
      <c r="AF544" s="14"/>
      <c r="AG544" s="14"/>
      <c r="AH544" s="13"/>
      <c r="AI544" s="13"/>
      <c r="AJ544" s="13"/>
      <c r="AK544" s="1287"/>
      <c r="AL544" s="1287"/>
      <c r="AM544" s="1287"/>
      <c r="AN544" s="1287"/>
      <c r="AO544" s="1287"/>
      <c r="AP544" s="1287"/>
      <c r="AQ544" s="1287"/>
      <c r="AR544" s="1287"/>
      <c r="AS544" s="1287"/>
      <c r="AT544" s="1287"/>
      <c r="AU544" s="1287"/>
      <c r="AV544" s="1287"/>
      <c r="AW544" s="1287"/>
    </row>
    <row r="545" spans="2:49" ht="15" x14ac:dyDescent="0.2">
      <c r="B545" s="1287"/>
      <c r="C545" s="1287"/>
      <c r="D545" s="1287"/>
      <c r="E545" s="1287"/>
      <c r="F545" s="1287"/>
      <c r="G545" s="1287"/>
      <c r="H545" s="1708" t="s">
        <v>732</v>
      </c>
      <c r="I545" s="1734">
        <v>17.3</v>
      </c>
      <c r="J545" s="1756">
        <v>16</v>
      </c>
      <c r="K545" s="1757">
        <v>14</v>
      </c>
      <c r="L545" s="1714"/>
      <c r="M545" s="1714"/>
      <c r="N545" s="14"/>
      <c r="O545" s="14"/>
      <c r="P545" s="14"/>
      <c r="Q545" s="14"/>
      <c r="R545" s="14"/>
      <c r="S545" s="14"/>
      <c r="T545" s="14"/>
      <c r="U545" s="14"/>
      <c r="V545" s="14"/>
      <c r="W545" s="14"/>
      <c r="X545" s="14"/>
      <c r="Y545" s="14"/>
      <c r="Z545" s="14"/>
      <c r="AA545" s="14"/>
      <c r="AB545" s="14"/>
      <c r="AC545" s="14"/>
      <c r="AD545" s="14"/>
      <c r="AE545" s="14"/>
      <c r="AF545" s="14"/>
      <c r="AG545" s="14"/>
      <c r="AH545" s="13"/>
      <c r="AI545" s="13"/>
      <c r="AJ545" s="13"/>
      <c r="AK545" s="1287"/>
      <c r="AL545" s="1287"/>
      <c r="AM545" s="1287"/>
      <c r="AN545" s="1287"/>
      <c r="AO545" s="1287"/>
      <c r="AP545" s="1287"/>
      <c r="AQ545" s="1287"/>
      <c r="AR545" s="1287"/>
      <c r="AS545" s="1287"/>
      <c r="AT545" s="1287"/>
      <c r="AU545" s="1287"/>
      <c r="AV545" s="1287"/>
      <c r="AW545" s="1287"/>
    </row>
    <row r="546" spans="2:49" ht="15" x14ac:dyDescent="0.2">
      <c r="B546" s="1287"/>
      <c r="C546" s="1287"/>
      <c r="D546" s="1287"/>
      <c r="E546" s="1287"/>
      <c r="F546" s="1287"/>
      <c r="G546" s="1287"/>
      <c r="H546" s="1708" t="s">
        <v>1052</v>
      </c>
      <c r="I546" s="1734">
        <v>16.5</v>
      </c>
      <c r="J546" s="1756">
        <v>16.100000000000001</v>
      </c>
      <c r="K546" s="1757"/>
      <c r="L546" s="587"/>
      <c r="M546" s="587"/>
      <c r="N546" s="14"/>
      <c r="O546" s="14"/>
      <c r="P546" s="14"/>
      <c r="Q546" s="14"/>
      <c r="R546" s="14"/>
      <c r="S546" s="14"/>
      <c r="T546" s="14"/>
      <c r="U546" s="14"/>
      <c r="V546" s="14"/>
      <c r="W546" s="14"/>
      <c r="X546" s="14"/>
      <c r="Y546" s="14"/>
      <c r="Z546" s="14"/>
      <c r="AA546" s="14"/>
      <c r="AB546" s="14"/>
      <c r="AC546" s="14"/>
      <c r="AD546" s="14"/>
      <c r="AE546" s="14"/>
      <c r="AF546" s="14"/>
      <c r="AG546" s="14"/>
      <c r="AH546" s="13"/>
      <c r="AI546" s="13"/>
      <c r="AJ546" s="13"/>
      <c r="AK546" s="1287"/>
      <c r="AL546" s="1287"/>
      <c r="AM546" s="1287"/>
      <c r="AN546" s="1287"/>
      <c r="AO546" s="1287"/>
      <c r="AP546" s="1287"/>
      <c r="AQ546" s="1287"/>
      <c r="AR546" s="1287"/>
      <c r="AS546" s="1287"/>
      <c r="AT546" s="1287"/>
      <c r="AU546" s="1287"/>
      <c r="AV546" s="1287"/>
      <c r="AW546" s="1287"/>
    </row>
    <row r="547" spans="2:49" ht="15" x14ac:dyDescent="0.2">
      <c r="B547" s="1287"/>
      <c r="C547" s="1287"/>
      <c r="D547" s="1287"/>
      <c r="E547" s="1287"/>
      <c r="F547" s="1287"/>
      <c r="G547" s="1287"/>
      <c r="H547" s="1718" t="s">
        <v>1254</v>
      </c>
      <c r="I547" s="1735">
        <v>17.2</v>
      </c>
      <c r="J547" s="1756">
        <v>16.100000000000001</v>
      </c>
      <c r="K547" s="1757"/>
      <c r="L547" s="587"/>
      <c r="M547" s="587"/>
      <c r="N547" s="1744"/>
      <c r="O547" s="1744"/>
      <c r="P547" s="3038"/>
      <c r="Q547" s="3038"/>
      <c r="R547" s="3038"/>
      <c r="S547" s="3038"/>
      <c r="T547" s="3038"/>
      <c r="U547" s="3038"/>
      <c r="V547" s="3038"/>
      <c r="W547" s="3038"/>
      <c r="X547" s="14"/>
      <c r="Y547" s="14"/>
      <c r="Z547" s="14"/>
      <c r="AA547" s="14"/>
      <c r="AB547" s="14"/>
      <c r="AC547" s="14"/>
      <c r="AD547" s="14"/>
      <c r="AE547" s="14"/>
      <c r="AF547" s="14"/>
      <c r="AG547" s="14"/>
      <c r="AH547" s="13"/>
      <c r="AI547" s="13"/>
      <c r="AJ547" s="13"/>
      <c r="AK547" s="1287"/>
      <c r="AL547" s="1287"/>
      <c r="AM547" s="1287"/>
      <c r="AN547" s="1287"/>
      <c r="AO547" s="1287"/>
      <c r="AP547" s="1287"/>
      <c r="AQ547" s="1287"/>
      <c r="AR547" s="1287"/>
      <c r="AS547" s="1287"/>
      <c r="AT547" s="1287"/>
      <c r="AU547" s="1287"/>
      <c r="AV547" s="1287"/>
      <c r="AW547" s="1287"/>
    </row>
    <row r="548" spans="2:49" ht="15" x14ac:dyDescent="0.2">
      <c r="B548" s="1287"/>
      <c r="C548" s="1287"/>
      <c r="D548" s="1287"/>
      <c r="E548" s="1287"/>
      <c r="F548" s="1287"/>
      <c r="G548" s="1287"/>
      <c r="H548" s="1718" t="s">
        <v>1575</v>
      </c>
      <c r="I548" s="1735">
        <v>17.600000000000001</v>
      </c>
      <c r="J548" s="1756">
        <v>16.5</v>
      </c>
      <c r="K548" s="1757"/>
      <c r="L548" s="587"/>
      <c r="M548" s="587"/>
      <c r="N548" s="14"/>
      <c r="O548" s="14"/>
      <c r="P548" s="14"/>
      <c r="Q548" s="14"/>
      <c r="R548" s="14"/>
      <c r="S548" s="14"/>
      <c r="T548" s="14"/>
      <c r="U548" s="14"/>
      <c r="V548" s="14"/>
      <c r="W548" s="14"/>
      <c r="X548" s="14"/>
      <c r="Y548" s="14"/>
      <c r="Z548" s="14"/>
      <c r="AA548" s="14"/>
      <c r="AB548" s="14"/>
      <c r="AC548" s="14"/>
      <c r="AD548" s="14"/>
      <c r="AE548" s="14"/>
      <c r="AF548" s="14"/>
      <c r="AG548" s="14"/>
      <c r="AH548" s="13"/>
      <c r="AI548" s="13"/>
      <c r="AJ548" s="13"/>
      <c r="AK548" s="1287"/>
      <c r="AL548" s="1287"/>
      <c r="AM548" s="1287"/>
      <c r="AN548" s="1287"/>
      <c r="AO548" s="1287"/>
      <c r="AP548" s="1287"/>
      <c r="AQ548" s="1287"/>
      <c r="AR548" s="1287"/>
      <c r="AS548" s="1287"/>
      <c r="AT548" s="1287"/>
      <c r="AU548" s="1287"/>
      <c r="AV548" s="1287"/>
      <c r="AW548" s="1287"/>
    </row>
    <row r="549" spans="2:49" ht="15" x14ac:dyDescent="0.2">
      <c r="B549" s="1287"/>
      <c r="C549" s="1287"/>
      <c r="D549" s="1287"/>
      <c r="E549" s="1287"/>
      <c r="F549" s="1287"/>
      <c r="G549" s="1287"/>
      <c r="H549" s="1718" t="s">
        <v>1721</v>
      </c>
      <c r="I549" s="1735">
        <v>18.2</v>
      </c>
      <c r="J549" s="1756">
        <v>17.8</v>
      </c>
      <c r="K549" s="1757"/>
      <c r="L549" s="587"/>
      <c r="M549" s="587"/>
      <c r="N549" s="1744"/>
      <c r="O549" s="1744"/>
      <c r="P549" s="3038"/>
      <c r="Q549" s="3038"/>
      <c r="R549" s="3038"/>
      <c r="S549" s="3038"/>
      <c r="T549" s="3038"/>
      <c r="U549" s="3038"/>
      <c r="V549" s="3038"/>
      <c r="W549" s="3038"/>
      <c r="X549" s="14"/>
      <c r="Y549" s="14"/>
      <c r="Z549" s="14"/>
      <c r="AA549" s="14"/>
      <c r="AB549" s="14"/>
      <c r="AC549" s="14"/>
      <c r="AD549" s="14"/>
      <c r="AE549" s="14"/>
      <c r="AF549" s="14"/>
      <c r="AG549" s="14"/>
      <c r="AH549" s="13"/>
      <c r="AI549" s="13"/>
      <c r="AJ549" s="13"/>
      <c r="AK549" s="1287"/>
      <c r="AL549" s="1287"/>
      <c r="AM549" s="1287"/>
      <c r="AN549" s="1287"/>
      <c r="AO549" s="1287"/>
      <c r="AP549" s="1287"/>
      <c r="AQ549" s="1287"/>
      <c r="AR549" s="1287"/>
      <c r="AS549" s="1287"/>
      <c r="AT549" s="1287"/>
      <c r="AU549" s="1287"/>
      <c r="AV549" s="1287"/>
      <c r="AW549" s="1287"/>
    </row>
    <row r="550" spans="2:49" ht="15" x14ac:dyDescent="0.2">
      <c r="B550" s="1287"/>
      <c r="C550" s="1287"/>
      <c r="D550" s="1287"/>
      <c r="E550" s="1287"/>
      <c r="F550" s="1287"/>
      <c r="G550" s="1287"/>
      <c r="H550" s="1718" t="s">
        <v>1948</v>
      </c>
      <c r="I550" s="1735">
        <v>20.2</v>
      </c>
      <c r="J550" s="1756">
        <v>21.1</v>
      </c>
      <c r="K550" s="1757"/>
      <c r="L550" s="587"/>
      <c r="M550" s="587"/>
      <c r="N550" s="14"/>
      <c r="O550" s="14"/>
      <c r="P550" s="14"/>
      <c r="Q550" s="14"/>
      <c r="R550" s="14"/>
      <c r="S550" s="14"/>
      <c r="T550" s="14"/>
      <c r="U550" s="14"/>
      <c r="V550" s="14"/>
      <c r="W550" s="14"/>
      <c r="X550" s="14"/>
      <c r="Y550" s="14"/>
      <c r="Z550" s="14"/>
      <c r="AA550" s="14"/>
      <c r="AB550" s="14"/>
      <c r="AC550" s="14"/>
      <c r="AD550" s="14"/>
      <c r="AE550" s="14"/>
      <c r="AF550" s="14"/>
      <c r="AG550" s="14"/>
      <c r="AH550" s="13"/>
      <c r="AI550" s="13"/>
      <c r="AJ550" s="13"/>
      <c r="AK550" s="1287"/>
      <c r="AL550" s="1287"/>
      <c r="AM550" s="1287"/>
      <c r="AN550" s="1287"/>
      <c r="AO550" s="1287"/>
      <c r="AP550" s="1287"/>
      <c r="AQ550" s="1287"/>
      <c r="AR550" s="1287"/>
      <c r="AS550" s="1287"/>
      <c r="AT550" s="1287"/>
      <c r="AU550" s="1287"/>
      <c r="AV550" s="1287"/>
      <c r="AW550" s="1287"/>
    </row>
    <row r="551" spans="2:49" ht="15" x14ac:dyDescent="0.2">
      <c r="B551" s="1287"/>
      <c r="C551" s="1287"/>
      <c r="D551" s="1287"/>
      <c r="E551" s="1287"/>
      <c r="F551" s="1287"/>
      <c r="G551" s="1287"/>
      <c r="H551" s="1718" t="s">
        <v>2001</v>
      </c>
      <c r="I551" s="1735">
        <v>22.6</v>
      </c>
      <c r="J551" s="1756">
        <v>23.1</v>
      </c>
      <c r="K551" s="1757"/>
      <c r="L551" s="587"/>
      <c r="M551" s="587"/>
      <c r="N551" s="14"/>
      <c r="O551" s="14"/>
      <c r="P551" s="14"/>
      <c r="Q551" s="14"/>
      <c r="R551" s="14"/>
      <c r="S551" s="14"/>
      <c r="T551" s="14"/>
      <c r="U551" s="14"/>
      <c r="V551" s="14"/>
      <c r="W551" s="14"/>
      <c r="X551" s="14"/>
      <c r="Y551" s="14"/>
      <c r="Z551" s="14"/>
      <c r="AA551" s="14"/>
      <c r="AB551" s="14"/>
      <c r="AC551" s="14"/>
      <c r="AD551" s="14"/>
      <c r="AE551" s="14"/>
      <c r="AF551" s="14"/>
      <c r="AG551" s="14"/>
      <c r="AH551" s="13"/>
      <c r="AI551" s="13"/>
      <c r="AJ551" s="13"/>
      <c r="AK551" s="1287"/>
      <c r="AL551" s="1287"/>
      <c r="AM551" s="1287"/>
      <c r="AN551" s="1287"/>
      <c r="AO551" s="1287"/>
      <c r="AP551" s="1287"/>
      <c r="AQ551" s="1287"/>
      <c r="AR551" s="1287"/>
      <c r="AS551" s="1287"/>
      <c r="AT551" s="1287"/>
      <c r="AU551" s="1287"/>
      <c r="AV551" s="1287"/>
      <c r="AW551" s="1287"/>
    </row>
    <row r="552" spans="2:49" ht="15" x14ac:dyDescent="0.2">
      <c r="B552" s="1287"/>
      <c r="C552" s="1287"/>
      <c r="D552" s="1287"/>
      <c r="E552" s="1287"/>
      <c r="F552" s="1287"/>
      <c r="G552" s="1287"/>
      <c r="H552" s="1718" t="s">
        <v>2613</v>
      </c>
      <c r="I552" s="1735">
        <v>23.7</v>
      </c>
      <c r="J552" s="1756">
        <v>24.5</v>
      </c>
      <c r="K552" s="1757"/>
      <c r="L552" s="587"/>
      <c r="M552" s="587"/>
      <c r="N552" s="14"/>
      <c r="O552" s="14"/>
      <c r="P552" s="14"/>
      <c r="Q552" s="14"/>
      <c r="R552" s="14"/>
      <c r="S552" s="14"/>
      <c r="T552" s="14"/>
      <c r="U552" s="14"/>
      <c r="V552" s="14"/>
      <c r="W552" s="14"/>
      <c r="X552" s="14"/>
      <c r="Y552" s="14"/>
      <c r="Z552" s="14"/>
      <c r="AA552" s="14"/>
      <c r="AB552" s="14"/>
      <c r="AC552" s="14"/>
      <c r="AD552" s="14"/>
      <c r="AE552" s="14"/>
      <c r="AF552" s="14"/>
      <c r="AG552" s="14"/>
      <c r="AH552" s="13"/>
      <c r="AI552" s="13"/>
      <c r="AJ552" s="13"/>
      <c r="AK552" s="1287"/>
      <c r="AL552" s="1287"/>
      <c r="AM552" s="1287"/>
      <c r="AN552" s="1287"/>
      <c r="AO552" s="1287"/>
      <c r="AP552" s="1287"/>
      <c r="AQ552" s="1287"/>
      <c r="AR552" s="1287"/>
      <c r="AS552" s="1287"/>
      <c r="AT552" s="1287"/>
      <c r="AU552" s="1287"/>
      <c r="AV552" s="1287"/>
      <c r="AW552" s="1287"/>
    </row>
    <row r="553" spans="2:49" ht="15" x14ac:dyDescent="0.2">
      <c r="B553" s="1287"/>
      <c r="C553" s="1287"/>
      <c r="D553" s="1287"/>
      <c r="E553" s="1287"/>
      <c r="F553" s="1287"/>
      <c r="G553" s="1287"/>
      <c r="H553" s="1718" t="s">
        <v>3114</v>
      </c>
      <c r="I553" s="1735">
        <v>25.3</v>
      </c>
      <c r="J553" s="1756">
        <v>26.1</v>
      </c>
      <c r="K553" s="1757"/>
      <c r="L553" s="1758"/>
      <c r="M553" s="1758"/>
      <c r="N553" s="1744"/>
      <c r="O553" s="1744"/>
      <c r="P553" s="3038"/>
      <c r="Q553" s="3038"/>
      <c r="R553" s="3038"/>
      <c r="S553" s="3038"/>
      <c r="T553" s="3038"/>
      <c r="U553" s="3038"/>
      <c r="V553" s="3038"/>
      <c r="W553" s="3038"/>
      <c r="X553" s="14"/>
      <c r="Y553" s="14"/>
      <c r="Z553" s="14"/>
      <c r="AA553" s="14"/>
      <c r="AB553" s="14"/>
      <c r="AC553" s="14"/>
      <c r="AD553" s="14"/>
      <c r="AE553" s="14"/>
      <c r="AF553" s="14"/>
      <c r="AG553" s="14"/>
      <c r="AH553" s="13"/>
      <c r="AI553" s="13"/>
      <c r="AJ553" s="13"/>
      <c r="AK553" s="1287"/>
      <c r="AL553" s="1287"/>
      <c r="AM553" s="1287"/>
      <c r="AN553" s="1287"/>
      <c r="AO553" s="1287"/>
      <c r="AP553" s="1287"/>
      <c r="AQ553" s="1287"/>
      <c r="AR553" s="1287"/>
      <c r="AS553" s="1287"/>
      <c r="AT553" s="1287"/>
      <c r="AU553" s="1287"/>
      <c r="AV553" s="1287"/>
      <c r="AW553" s="1287"/>
    </row>
    <row r="554" spans="2:49" ht="15" x14ac:dyDescent="0.2">
      <c r="B554" s="1287"/>
      <c r="C554" s="1287"/>
      <c r="D554" s="1287"/>
      <c r="E554" s="1287"/>
      <c r="F554" s="1287"/>
      <c r="G554" s="1287"/>
      <c r="H554" s="1718" t="s">
        <v>3403</v>
      </c>
      <c r="I554" s="1735">
        <v>27.4</v>
      </c>
      <c r="J554" s="1750">
        <v>27.9</v>
      </c>
      <c r="K554" s="1757"/>
      <c r="L554" s="1758"/>
      <c r="M554" s="1758"/>
      <c r="N554" s="1744"/>
      <c r="O554" s="1744"/>
      <c r="P554" s="1434"/>
      <c r="Q554" s="1434"/>
      <c r="R554" s="1434"/>
      <c r="S554" s="1434"/>
      <c r="T554" s="1434"/>
      <c r="U554" s="1434"/>
      <c r="V554" s="1434"/>
      <c r="W554" s="1434"/>
      <c r="X554" s="14"/>
      <c r="Y554" s="14"/>
      <c r="Z554" s="14"/>
      <c r="AA554" s="14"/>
      <c r="AB554" s="14"/>
      <c r="AC554" s="14"/>
      <c r="AD554" s="14"/>
      <c r="AE554" s="14"/>
      <c r="AF554" s="14"/>
      <c r="AG554" s="14"/>
      <c r="AH554" s="13"/>
      <c r="AI554" s="13"/>
      <c r="AJ554" s="13"/>
      <c r="AK554" s="1287"/>
      <c r="AL554" s="1287"/>
      <c r="AM554" s="1287"/>
      <c r="AN554" s="1287"/>
      <c r="AO554" s="1287"/>
      <c r="AP554" s="1287"/>
      <c r="AQ554" s="1287"/>
      <c r="AR554" s="1287"/>
      <c r="AS554" s="1287"/>
      <c r="AT554" s="1287"/>
      <c r="AU554" s="1287"/>
      <c r="AV554" s="1287"/>
      <c r="AW554" s="1287"/>
    </row>
    <row r="555" spans="2:49" ht="15" x14ac:dyDescent="0.2">
      <c r="B555" s="1287"/>
      <c r="C555" s="1287"/>
      <c r="D555" s="1287"/>
      <c r="E555" s="1287"/>
      <c r="F555" s="1287"/>
      <c r="G555" s="1287"/>
      <c r="H555" s="1718" t="s">
        <v>3771</v>
      </c>
      <c r="I555" s="1735">
        <v>28.9</v>
      </c>
      <c r="J555" s="1750">
        <v>28.9</v>
      </c>
      <c r="K555" s="1757"/>
      <c r="L555" s="1758"/>
      <c r="M555" s="1758"/>
      <c r="N555" s="1744"/>
      <c r="O555" s="1744"/>
      <c r="P555" s="1434"/>
      <c r="Q555" s="1434"/>
      <c r="R555" s="1434"/>
      <c r="S555" s="1434"/>
      <c r="T555" s="1434"/>
      <c r="U555" s="1434"/>
      <c r="V555" s="1434"/>
      <c r="W555" s="1434"/>
      <c r="X555" s="14"/>
      <c r="Y555" s="14"/>
      <c r="Z555" s="14"/>
      <c r="AA555" s="14"/>
      <c r="AB555" s="14"/>
      <c r="AC555" s="14"/>
      <c r="AD555" s="14"/>
      <c r="AE555" s="14"/>
      <c r="AF555" s="14"/>
      <c r="AG555" s="14"/>
      <c r="AH555" s="13"/>
      <c r="AI555" s="13"/>
      <c r="AJ555" s="13"/>
      <c r="AK555" s="1287"/>
      <c r="AL555" s="1287"/>
      <c r="AM555" s="1287"/>
      <c r="AN555" s="1287"/>
      <c r="AO555" s="1287"/>
      <c r="AP555" s="1287"/>
      <c r="AQ555" s="1287"/>
      <c r="AR555" s="1287"/>
      <c r="AS555" s="1287"/>
      <c r="AT555" s="1287"/>
      <c r="AU555" s="1287"/>
      <c r="AV555" s="1287"/>
      <c r="AW555" s="1287"/>
    </row>
    <row r="556" spans="2:49" ht="15" x14ac:dyDescent="0.2">
      <c r="B556" s="1287"/>
      <c r="C556" s="1287"/>
      <c r="D556" s="1287"/>
      <c r="E556" s="1287"/>
      <c r="F556" s="1287"/>
      <c r="G556" s="1287"/>
      <c r="H556" s="1718" t="s">
        <v>4149</v>
      </c>
      <c r="I556" s="1735">
        <v>28.9</v>
      </c>
      <c r="J556" s="1750">
        <v>28.3</v>
      </c>
      <c r="K556" s="1757"/>
      <c r="L556" s="1758"/>
      <c r="M556" s="1758"/>
      <c r="N556" s="1744"/>
      <c r="O556" s="1744"/>
      <c r="P556" s="1434"/>
      <c r="Q556" s="1434"/>
      <c r="R556" s="1434"/>
      <c r="S556" s="1434"/>
      <c r="T556" s="1434"/>
      <c r="U556" s="1434"/>
      <c r="V556" s="1434"/>
      <c r="W556" s="1434"/>
      <c r="X556" s="14"/>
      <c r="Y556" s="14"/>
      <c r="Z556" s="14"/>
      <c r="AA556" s="14"/>
      <c r="AB556" s="14"/>
      <c r="AC556" s="14"/>
      <c r="AD556" s="14"/>
      <c r="AE556" s="14"/>
      <c r="AF556" s="14"/>
      <c r="AG556" s="14"/>
      <c r="AH556" s="13"/>
      <c r="AI556" s="13"/>
      <c r="AJ556" s="13"/>
      <c r="AK556" s="1287"/>
      <c r="AL556" s="1287"/>
      <c r="AM556" s="1287"/>
      <c r="AN556" s="1287"/>
      <c r="AO556" s="1287"/>
      <c r="AP556" s="1287"/>
      <c r="AQ556" s="1287"/>
      <c r="AR556" s="1287"/>
      <c r="AS556" s="1287"/>
      <c r="AT556" s="1287"/>
      <c r="AU556" s="1287"/>
      <c r="AV556" s="1287"/>
      <c r="AW556" s="1287"/>
    </row>
    <row r="557" spans="2:49" ht="15" x14ac:dyDescent="0.2">
      <c r="B557" s="1287"/>
      <c r="C557" s="1287"/>
      <c r="D557" s="1287"/>
      <c r="E557" s="1287"/>
      <c r="F557" s="1287"/>
      <c r="G557" s="1287"/>
      <c r="H557" s="1718" t="s">
        <v>4365</v>
      </c>
      <c r="I557" s="1735">
        <v>29.1</v>
      </c>
      <c r="J557" s="1750">
        <v>28.2</v>
      </c>
      <c r="K557" s="1757"/>
      <c r="L557" s="1758"/>
      <c r="M557" s="1758"/>
      <c r="N557" s="1744"/>
      <c r="O557" s="1744"/>
      <c r="P557" s="1434"/>
      <c r="Q557" s="1434"/>
      <c r="R557" s="1434"/>
      <c r="S557" s="1434"/>
      <c r="T557" s="1434"/>
      <c r="U557" s="1434"/>
      <c r="V557" s="1434"/>
      <c r="W557" s="1434"/>
      <c r="X557" s="14"/>
      <c r="Y557" s="14"/>
      <c r="Z557" s="14"/>
      <c r="AA557" s="14"/>
      <c r="AB557" s="14"/>
      <c r="AC557" s="14"/>
      <c r="AD557" s="14"/>
      <c r="AE557" s="14"/>
      <c r="AF557" s="14"/>
      <c r="AG557" s="14"/>
      <c r="AH557" s="13"/>
      <c r="AI557" s="13"/>
      <c r="AJ557" s="13"/>
      <c r="AK557" s="1287"/>
      <c r="AL557" s="1287"/>
      <c r="AM557" s="1287"/>
      <c r="AN557" s="1287"/>
      <c r="AO557" s="1287"/>
      <c r="AP557" s="1287"/>
      <c r="AQ557" s="1287"/>
      <c r="AR557" s="1287"/>
      <c r="AS557" s="1287"/>
      <c r="AT557" s="1287"/>
      <c r="AU557" s="1287"/>
      <c r="AV557" s="1287"/>
      <c r="AW557" s="1287"/>
    </row>
    <row r="558" spans="2:49" ht="15" x14ac:dyDescent="0.2">
      <c r="B558" s="1287"/>
      <c r="C558" s="1287"/>
      <c r="D558" s="1287"/>
      <c r="E558" s="1287"/>
      <c r="F558" s="1287"/>
      <c r="G558" s="1287"/>
      <c r="H558" s="1720" t="s">
        <v>4682</v>
      </c>
      <c r="I558" s="1759">
        <v>30</v>
      </c>
      <c r="J558" s="1759">
        <v>29.6</v>
      </c>
      <c r="K558" s="1760"/>
      <c r="L558" s="1758"/>
      <c r="M558" s="1758"/>
      <c r="N558" s="1744"/>
      <c r="O558" s="1744"/>
      <c r="P558" s="1434"/>
      <c r="Q558" s="1434"/>
      <c r="R558" s="1434"/>
      <c r="S558" s="1434"/>
      <c r="T558" s="1434"/>
      <c r="U558" s="1434"/>
      <c r="V558" s="1434"/>
      <c r="W558" s="1434"/>
      <c r="X558" s="14"/>
      <c r="Y558" s="14"/>
      <c r="Z558" s="14"/>
      <c r="AA558" s="14"/>
      <c r="AB558" s="14"/>
      <c r="AC558" s="14"/>
      <c r="AD558" s="14"/>
      <c r="AE558" s="14"/>
      <c r="AF558" s="14"/>
      <c r="AG558" s="14"/>
      <c r="AH558" s="13"/>
      <c r="AI558" s="13"/>
      <c r="AJ558" s="13"/>
      <c r="AK558" s="1287"/>
      <c r="AL558" s="1287"/>
      <c r="AM558" s="1287"/>
      <c r="AN558" s="1287"/>
      <c r="AO558" s="1287"/>
      <c r="AP558" s="1287"/>
      <c r="AQ558" s="1287"/>
      <c r="AR558" s="1287"/>
      <c r="AS558" s="1287"/>
      <c r="AT558" s="1287"/>
      <c r="AU558" s="1287"/>
      <c r="AV558" s="1287"/>
      <c r="AW558" s="1287"/>
    </row>
    <row r="559" spans="2:49" ht="15" x14ac:dyDescent="0.2">
      <c r="B559" s="1287"/>
      <c r="C559" s="1287"/>
      <c r="D559" s="1287"/>
      <c r="E559" s="1287"/>
      <c r="F559" s="1287"/>
      <c r="G559" s="1287"/>
      <c r="H559" s="1720" t="s">
        <v>5003</v>
      </c>
      <c r="I559" s="1759">
        <v>28.4</v>
      </c>
      <c r="J559" s="1759">
        <v>27.2</v>
      </c>
      <c r="K559" s="1760"/>
      <c r="L559" s="1758"/>
      <c r="M559" s="1758"/>
      <c r="N559" s="1744"/>
      <c r="O559" s="1744"/>
      <c r="P559" s="1434"/>
      <c r="Q559" s="1434"/>
      <c r="R559" s="1434"/>
      <c r="S559" s="1434"/>
      <c r="T559" s="1434"/>
      <c r="U559" s="1434"/>
      <c r="V559" s="1434"/>
      <c r="W559" s="1434"/>
      <c r="X559" s="14"/>
      <c r="Y559" s="14"/>
      <c r="Z559" s="14"/>
      <c r="AA559" s="14"/>
      <c r="AB559" s="14"/>
      <c r="AC559" s="14"/>
      <c r="AD559" s="14"/>
      <c r="AE559" s="14"/>
      <c r="AF559" s="14"/>
      <c r="AG559" s="14"/>
      <c r="AH559" s="13"/>
      <c r="AI559" s="13"/>
      <c r="AJ559" s="13"/>
      <c r="AK559" s="1287"/>
      <c r="AL559" s="1287"/>
      <c r="AM559" s="1287"/>
      <c r="AN559" s="1287"/>
      <c r="AO559" s="1287"/>
      <c r="AP559" s="1287"/>
      <c r="AQ559" s="1287"/>
      <c r="AR559" s="1287"/>
      <c r="AS559" s="1287"/>
      <c r="AT559" s="1287"/>
      <c r="AU559" s="1287"/>
      <c r="AV559" s="1287"/>
      <c r="AW559" s="1287"/>
    </row>
    <row r="560" spans="2:49" ht="15" x14ac:dyDescent="0.2">
      <c r="B560" s="1287"/>
      <c r="C560" s="1287"/>
      <c r="D560" s="1761"/>
      <c r="E560" s="1287"/>
      <c r="F560" s="1287"/>
      <c r="G560" s="1287"/>
      <c r="H560" s="1720" t="s">
        <v>5138</v>
      </c>
      <c r="I560" s="1759">
        <v>27.5</v>
      </c>
      <c r="J560" s="1759">
        <v>24.7</v>
      </c>
      <c r="K560" s="1760"/>
      <c r="L560" s="1758"/>
      <c r="M560" s="1758"/>
      <c r="N560" s="1744"/>
      <c r="O560" s="1744"/>
      <c r="P560" s="1434"/>
      <c r="Q560" s="1434"/>
      <c r="R560" s="1434"/>
      <c r="S560" s="1434"/>
      <c r="T560" s="1434"/>
      <c r="U560" s="1434"/>
      <c r="V560" s="1434"/>
      <c r="W560" s="1434"/>
      <c r="X560" s="14"/>
      <c r="Y560" s="14"/>
      <c r="Z560" s="14"/>
      <c r="AA560" s="14"/>
      <c r="AB560" s="14"/>
      <c r="AC560" s="14"/>
      <c r="AD560" s="14"/>
      <c r="AE560" s="14"/>
      <c r="AF560" s="14"/>
      <c r="AG560" s="14"/>
      <c r="AH560" s="13"/>
      <c r="AI560" s="13"/>
      <c r="AJ560" s="13"/>
      <c r="AK560" s="1287"/>
      <c r="AL560" s="1287"/>
      <c r="AM560" s="1287"/>
      <c r="AN560" s="1287"/>
      <c r="AO560" s="1287"/>
      <c r="AP560" s="1287"/>
      <c r="AQ560" s="1287"/>
      <c r="AR560" s="1287"/>
      <c r="AS560" s="1287"/>
      <c r="AT560" s="1287"/>
      <c r="AU560" s="1287"/>
      <c r="AV560" s="1287"/>
      <c r="AW560" s="1287"/>
    </row>
    <row r="561" spans="1:51" ht="15" x14ac:dyDescent="0.2">
      <c r="B561" s="1287"/>
      <c r="C561" s="1287"/>
      <c r="D561" s="1287"/>
      <c r="E561" s="1287"/>
      <c r="F561" s="1287"/>
      <c r="G561" s="1287"/>
      <c r="H561" s="1720" t="s">
        <v>5317</v>
      </c>
      <c r="I561" s="1759">
        <v>27.9</v>
      </c>
      <c r="J561" s="1759">
        <v>23.6</v>
      </c>
      <c r="K561" s="1760"/>
      <c r="L561" s="1717"/>
      <c r="M561" s="1719"/>
      <c r="N561" s="1287"/>
      <c r="O561" s="13"/>
      <c r="P561" s="13"/>
      <c r="Q561" s="13"/>
      <c r="R561" s="13"/>
      <c r="S561" s="13"/>
      <c r="T561" s="13"/>
      <c r="U561" s="13"/>
      <c r="V561" s="13"/>
      <c r="W561" s="13"/>
      <c r="X561" s="13"/>
      <c r="Y561" s="13"/>
      <c r="Z561" s="13"/>
      <c r="AA561" s="13"/>
      <c r="AB561" s="13"/>
      <c r="AC561" s="13"/>
      <c r="AD561" s="13"/>
      <c r="AE561" s="13"/>
      <c r="AF561" s="13"/>
      <c r="AG561" s="14"/>
      <c r="AH561" s="13"/>
      <c r="AI561" s="13"/>
      <c r="AJ561" s="13"/>
      <c r="AK561" s="1287"/>
      <c r="AL561" s="1287"/>
      <c r="AM561" s="1287"/>
      <c r="AN561" s="1287"/>
      <c r="AO561" s="1287"/>
      <c r="AP561" s="1287"/>
      <c r="AQ561" s="1287"/>
      <c r="AR561" s="1287"/>
      <c r="AS561" s="1287"/>
      <c r="AT561" s="1287"/>
      <c r="AU561" s="1287"/>
      <c r="AV561" s="1287"/>
      <c r="AW561" s="1287"/>
    </row>
    <row r="562" spans="1:51" ht="15" x14ac:dyDescent="0.2">
      <c r="B562" s="1287"/>
      <c r="C562" s="1287"/>
      <c r="D562" s="1287"/>
      <c r="E562" s="1287"/>
      <c r="F562" s="1287"/>
      <c r="G562" s="1287"/>
      <c r="H562" s="1720" t="s">
        <v>5450</v>
      </c>
      <c r="I562" s="1759"/>
      <c r="J562" s="1759">
        <v>23.3</v>
      </c>
      <c r="K562" s="1760"/>
      <c r="L562" s="1717"/>
      <c r="M562" s="1719"/>
      <c r="N562" s="1287"/>
      <c r="O562" s="13"/>
      <c r="P562" s="13"/>
      <c r="Q562" s="13"/>
      <c r="R562" s="13"/>
      <c r="S562" s="13"/>
      <c r="T562" s="13"/>
      <c r="U562" s="13"/>
      <c r="V562" s="13"/>
      <c r="W562" s="13"/>
      <c r="X562" s="13"/>
      <c r="Y562" s="13"/>
      <c r="Z562" s="13"/>
      <c r="AA562" s="13"/>
      <c r="AB562" s="13"/>
      <c r="AC562" s="13"/>
      <c r="AD562" s="13"/>
      <c r="AE562" s="13"/>
      <c r="AF562" s="13"/>
      <c r="AG562" s="14"/>
      <c r="AH562" s="13"/>
      <c r="AI562" s="13"/>
      <c r="AJ562" s="13"/>
      <c r="AK562" s="1287"/>
      <c r="AL562" s="1287"/>
      <c r="AM562" s="1287"/>
      <c r="AN562" s="1287"/>
      <c r="AO562" s="1287"/>
      <c r="AP562" s="1287"/>
      <c r="AQ562" s="1287"/>
      <c r="AR562" s="1287"/>
      <c r="AS562" s="1287"/>
      <c r="AT562" s="1287"/>
      <c r="AU562" s="1287"/>
      <c r="AV562" s="1287"/>
      <c r="AW562" s="1287"/>
    </row>
    <row r="563" spans="1:51" ht="16" thickBot="1" x14ac:dyDescent="0.25">
      <c r="B563" s="1287"/>
      <c r="C563" s="1287"/>
      <c r="D563" s="1287"/>
      <c r="E563" s="1287"/>
      <c r="F563" s="1287"/>
      <c r="G563" s="1287"/>
      <c r="H563" s="1725" t="s">
        <v>5754</v>
      </c>
      <c r="I563" s="1762"/>
      <c r="J563" s="1753">
        <v>25.3</v>
      </c>
      <c r="K563" s="1763"/>
      <c r="L563" s="1758"/>
      <c r="M563" s="1758"/>
      <c r="N563" s="1744"/>
      <c r="O563" s="1744"/>
      <c r="P563" s="1434"/>
      <c r="Q563" s="1434"/>
      <c r="R563" s="1434"/>
      <c r="S563" s="1434"/>
      <c r="T563" s="1434"/>
      <c r="U563" s="1434"/>
      <c r="V563" s="1434"/>
      <c r="W563" s="1434"/>
      <c r="X563" s="14"/>
      <c r="Y563" s="14"/>
      <c r="Z563" s="14"/>
      <c r="AA563" s="14"/>
      <c r="AB563" s="14"/>
      <c r="AC563" s="14"/>
      <c r="AD563" s="14"/>
      <c r="AE563" s="14"/>
      <c r="AF563" s="14"/>
      <c r="AG563" s="14"/>
      <c r="AH563" s="13"/>
      <c r="AI563" s="13"/>
      <c r="AJ563" s="13"/>
      <c r="AK563" s="1287"/>
      <c r="AL563" s="1287"/>
      <c r="AM563" s="1287"/>
      <c r="AN563" s="1287"/>
      <c r="AO563" s="1287"/>
      <c r="AP563" s="1287"/>
      <c r="AQ563" s="1287"/>
      <c r="AR563" s="1287"/>
      <c r="AS563" s="1287"/>
      <c r="AT563" s="1287"/>
      <c r="AU563" s="1287"/>
      <c r="AV563" s="1287"/>
      <c r="AW563" s="1287"/>
    </row>
    <row r="564" spans="1:51" s="1730" customFormat="1" ht="16" thickBot="1" x14ac:dyDescent="0.25">
      <c r="A564" s="1728"/>
      <c r="B564" s="1729"/>
      <c r="C564" s="1729"/>
      <c r="D564" s="1729"/>
      <c r="E564" s="1729"/>
      <c r="F564" s="1728"/>
      <c r="G564" s="1729"/>
      <c r="H564" s="1729"/>
      <c r="I564" s="1729"/>
      <c r="J564" s="1729"/>
      <c r="K564" s="1728"/>
      <c r="L564" s="1729"/>
      <c r="M564" s="1729"/>
      <c r="N564" s="1729"/>
      <c r="O564" s="1729"/>
      <c r="P564" s="1731"/>
      <c r="Q564" s="1731"/>
      <c r="R564" s="1731"/>
      <c r="S564" s="1731"/>
      <c r="T564" s="1731"/>
      <c r="U564" s="1731"/>
      <c r="V564" s="1731"/>
      <c r="W564" s="1731"/>
      <c r="X564" s="1731"/>
      <c r="Y564" s="1731"/>
      <c r="Z564" s="1731"/>
      <c r="AA564" s="1731"/>
      <c r="AB564" s="1731"/>
      <c r="AC564" s="1731"/>
      <c r="AD564" s="1731"/>
      <c r="AE564" s="1731"/>
      <c r="AF564" s="1731"/>
      <c r="AG564" s="1731"/>
      <c r="AH564" s="1731"/>
      <c r="AI564" s="1731"/>
      <c r="AJ564" s="1731"/>
      <c r="AK564" s="1731"/>
      <c r="AL564" s="1731"/>
      <c r="AM564" s="1729"/>
      <c r="AN564" s="1729"/>
      <c r="AO564" s="1729"/>
      <c r="AP564" s="1729"/>
      <c r="AQ564" s="1729"/>
      <c r="AR564" s="1729"/>
      <c r="AS564" s="1729"/>
      <c r="AT564" s="1729"/>
      <c r="AU564" s="1729"/>
      <c r="AV564" s="1729"/>
      <c r="AW564" s="1729"/>
      <c r="AX564" s="1729"/>
      <c r="AY564" s="1729"/>
    </row>
    <row r="565" spans="1:51" ht="16" thickTop="1" x14ac:dyDescent="0.2">
      <c r="B565" s="1287"/>
      <c r="C565" s="1287"/>
      <c r="D565" s="1287"/>
      <c r="E565" s="1287"/>
      <c r="F565" s="1287"/>
      <c r="G565" s="1287"/>
      <c r="H565" s="1287"/>
      <c r="I565" s="1287"/>
      <c r="J565" s="1287"/>
      <c r="K565" s="1287"/>
      <c r="L565" s="1287"/>
      <c r="M565" s="1287"/>
      <c r="N565" s="1287"/>
      <c r="O565" s="1755"/>
      <c r="P565" s="1744"/>
      <c r="Q565" s="1744"/>
      <c r="R565" s="3039"/>
      <c r="S565" s="3039"/>
      <c r="T565" s="3039"/>
      <c r="U565" s="3039"/>
      <c r="V565" s="3039"/>
      <c r="W565" s="3039"/>
      <c r="X565" s="3039"/>
      <c r="Y565" s="3039"/>
      <c r="Z565" s="14"/>
      <c r="AA565" s="14"/>
      <c r="AB565" s="14"/>
      <c r="AC565" s="14"/>
      <c r="AD565" s="14"/>
      <c r="AE565" s="14"/>
      <c r="AF565" s="14"/>
      <c r="AG565" s="14"/>
      <c r="AH565" s="14"/>
      <c r="AI565" s="14"/>
      <c r="AJ565" s="13"/>
      <c r="AK565" s="13"/>
      <c r="AL565" s="13"/>
      <c r="AM565" s="1287"/>
      <c r="AN565" s="1287"/>
      <c r="AO565" s="1287"/>
      <c r="AP565" s="1287"/>
      <c r="AQ565" s="1287"/>
      <c r="AR565" s="1287"/>
      <c r="AS565" s="1287"/>
      <c r="AT565" s="1287"/>
      <c r="AU565" s="1287"/>
      <c r="AV565" s="1287"/>
      <c r="AW565" s="1287"/>
      <c r="AX565" s="1287"/>
      <c r="AY565" s="1287"/>
    </row>
    <row r="566" spans="1:51" ht="15" x14ac:dyDescent="0.2">
      <c r="B566" s="1287"/>
      <c r="C566" s="1287"/>
      <c r="D566" s="1287"/>
      <c r="F566" s="1287"/>
      <c r="G566" s="1287"/>
      <c r="H566" s="3019" t="s">
        <v>581</v>
      </c>
      <c r="I566" s="3019"/>
      <c r="J566" s="3019"/>
      <c r="K566" s="3019"/>
      <c r="L566" s="1287"/>
      <c r="M566" s="1287"/>
      <c r="N566" s="13"/>
      <c r="O566" s="13"/>
      <c r="P566" s="13"/>
      <c r="Q566" s="13"/>
      <c r="R566" s="13"/>
      <c r="S566" s="13"/>
      <c r="T566" s="13"/>
      <c r="U566" s="13"/>
      <c r="V566" s="13"/>
      <c r="W566" s="13"/>
      <c r="X566" s="13"/>
      <c r="Y566" s="13"/>
      <c r="Z566" s="13"/>
      <c r="AA566" s="13"/>
      <c r="AB566" s="13"/>
      <c r="AC566" s="13"/>
      <c r="AD566" s="13"/>
      <c r="AE566" s="13"/>
      <c r="AF566" s="13"/>
      <c r="AG566" s="13"/>
      <c r="AH566" s="13"/>
      <c r="AI566" s="14"/>
      <c r="AJ566" s="13"/>
      <c r="AK566" s="13"/>
      <c r="AL566" s="13"/>
      <c r="AM566" s="1287"/>
      <c r="AN566" s="1287"/>
      <c r="AO566" s="1287"/>
      <c r="AP566" s="1287"/>
      <c r="AQ566" s="1287"/>
      <c r="AR566" s="1287"/>
      <c r="AS566" s="1287"/>
      <c r="AT566" s="1287"/>
      <c r="AU566" s="1287"/>
      <c r="AV566" s="1287"/>
      <c r="AW566" s="1287"/>
      <c r="AX566" s="1287"/>
      <c r="AY566" s="1287"/>
    </row>
    <row r="567" spans="1:51" ht="16" thickBot="1" x14ac:dyDescent="0.25">
      <c r="B567" s="1287"/>
      <c r="C567" s="1287"/>
      <c r="D567" s="1287"/>
      <c r="E567" s="1287"/>
      <c r="G567" s="1287"/>
      <c r="H567" s="1287"/>
      <c r="I567" s="1287"/>
      <c r="J567" s="1287"/>
      <c r="K567" s="1285"/>
      <c r="L567" s="1285"/>
      <c r="M567" s="1285"/>
      <c r="N567" s="1714"/>
      <c r="O567" s="1714"/>
      <c r="P567" s="1755"/>
      <c r="Q567" s="1744"/>
      <c r="R567" s="1744"/>
      <c r="S567" s="3038"/>
      <c r="T567" s="3038"/>
      <c r="U567" s="3038"/>
      <c r="V567" s="3038"/>
      <c r="W567" s="3038"/>
      <c r="X567" s="3038"/>
      <c r="Y567" s="3038"/>
      <c r="Z567" s="14"/>
      <c r="AA567" s="13"/>
      <c r="AB567" s="13"/>
      <c r="AC567" s="13"/>
      <c r="AD567" s="13"/>
      <c r="AE567" s="13"/>
      <c r="AF567" s="13"/>
      <c r="AG567" s="13"/>
      <c r="AH567" s="13"/>
      <c r="AI567" s="14"/>
      <c r="AJ567" s="13"/>
      <c r="AK567" s="13"/>
      <c r="AL567" s="13"/>
      <c r="AM567" s="1287"/>
      <c r="AN567" s="1287"/>
      <c r="AO567" s="1287"/>
      <c r="AP567" s="1287"/>
      <c r="AQ567" s="1287"/>
      <c r="AR567" s="1287"/>
      <c r="AS567" s="1287"/>
      <c r="AT567" s="1287"/>
      <c r="AU567" s="1287"/>
      <c r="AV567" s="1287"/>
      <c r="AW567" s="1287"/>
      <c r="AX567" s="1287"/>
      <c r="AY567" s="1287"/>
    </row>
    <row r="568" spans="1:51" ht="15" x14ac:dyDescent="0.2">
      <c r="B568" s="1287"/>
      <c r="C568" s="1287"/>
      <c r="D568" s="1287"/>
      <c r="E568" s="1287"/>
      <c r="F568" s="1287"/>
      <c r="G568" s="1287"/>
      <c r="H568" s="314" t="s">
        <v>1076</v>
      </c>
      <c r="I568" s="1706" t="s">
        <v>129</v>
      </c>
      <c r="J568" s="1706" t="s">
        <v>59</v>
      </c>
      <c r="K568" s="1707" t="s">
        <v>107</v>
      </c>
      <c r="L568" s="1285"/>
      <c r="M568" s="1285"/>
      <c r="N568" s="1764"/>
      <c r="O568" s="1764"/>
      <c r="P568" s="1755"/>
      <c r="Q568" s="1744"/>
      <c r="R568" s="1744"/>
      <c r="S568" s="3038"/>
      <c r="T568" s="3038"/>
      <c r="U568" s="3038"/>
      <c r="V568" s="3038"/>
      <c r="W568" s="3038"/>
      <c r="X568" s="3038"/>
      <c r="Y568" s="3038"/>
      <c r="Z568" s="14"/>
      <c r="AA568" s="13"/>
      <c r="AB568" s="13"/>
      <c r="AC568" s="13"/>
      <c r="AD568" s="13"/>
      <c r="AE568" s="13"/>
      <c r="AF568" s="13"/>
      <c r="AG568" s="13"/>
      <c r="AH568" s="13"/>
      <c r="AI568" s="14"/>
      <c r="AJ568" s="13"/>
      <c r="AK568" s="13"/>
      <c r="AL568" s="13"/>
      <c r="AM568" s="1287"/>
      <c r="AN568" s="1287"/>
      <c r="AO568" s="1287"/>
      <c r="AP568" s="1287"/>
      <c r="AQ568" s="1287"/>
      <c r="AR568" s="1287"/>
      <c r="AS568" s="1287"/>
      <c r="AT568" s="1287"/>
      <c r="AU568" s="1287"/>
      <c r="AV568" s="1287"/>
      <c r="AW568" s="1287"/>
      <c r="AX568" s="1287"/>
      <c r="AY568" s="1287"/>
    </row>
    <row r="569" spans="1:51" ht="15" x14ac:dyDescent="0.2">
      <c r="B569" s="1287"/>
      <c r="C569" s="1287"/>
      <c r="D569" s="1287"/>
      <c r="E569" s="1287"/>
      <c r="F569" s="1287"/>
      <c r="G569" s="1287"/>
      <c r="H569" s="1708" t="s">
        <v>1052</v>
      </c>
      <c r="I569" s="1712">
        <v>25045</v>
      </c>
      <c r="J569" s="1712">
        <v>14724</v>
      </c>
      <c r="K569" s="1713">
        <v>12874</v>
      </c>
      <c r="L569" s="1285"/>
      <c r="M569" s="1285"/>
      <c r="N569" s="1764"/>
      <c r="O569" s="1764"/>
      <c r="P569" s="13"/>
      <c r="Q569" s="13"/>
      <c r="R569" s="13"/>
      <c r="S569" s="13"/>
      <c r="T569" s="13"/>
      <c r="U569" s="13"/>
      <c r="V569" s="13"/>
      <c r="W569" s="13"/>
      <c r="X569" s="13"/>
      <c r="Y569" s="13"/>
      <c r="Z569" s="13"/>
      <c r="AA569" s="13"/>
      <c r="AB569" s="13"/>
      <c r="AC569" s="13"/>
      <c r="AD569" s="13"/>
      <c r="AE569" s="13"/>
      <c r="AF569" s="13"/>
      <c r="AG569" s="13"/>
      <c r="AH569" s="13"/>
      <c r="AI569" s="14"/>
      <c r="AJ569" s="13"/>
      <c r="AK569" s="13"/>
      <c r="AL569" s="13"/>
      <c r="AM569" s="1287"/>
      <c r="AN569" s="1287"/>
      <c r="AO569" s="1287"/>
      <c r="AP569" s="1287"/>
      <c r="AQ569" s="1287"/>
      <c r="AR569" s="1287"/>
      <c r="AS569" s="1287"/>
      <c r="AT569" s="1287"/>
      <c r="AU569" s="1287"/>
      <c r="AV569" s="1287"/>
      <c r="AW569" s="1287"/>
      <c r="AX569" s="1287"/>
      <c r="AY569" s="1287"/>
    </row>
    <row r="570" spans="1:51" ht="15" x14ac:dyDescent="0.2">
      <c r="B570" s="1287"/>
      <c r="C570" s="1287"/>
      <c r="D570" s="1287"/>
      <c r="E570" s="1287"/>
      <c r="F570" s="1287"/>
      <c r="G570" s="1287"/>
      <c r="H570" s="1718" t="s">
        <v>1254</v>
      </c>
      <c r="I570" s="1712">
        <v>27310</v>
      </c>
      <c r="J570" s="1712">
        <v>14795</v>
      </c>
      <c r="K570" s="1713">
        <v>13369</v>
      </c>
      <c r="L570" s="1285"/>
      <c r="M570" s="1285"/>
      <c r="N570" s="587"/>
      <c r="O570" s="587"/>
      <c r="P570" s="1755"/>
      <c r="Q570" s="1744"/>
      <c r="R570" s="1744"/>
      <c r="S570" s="3038"/>
      <c r="T570" s="3038"/>
      <c r="U570" s="3038"/>
      <c r="V570" s="3038"/>
      <c r="W570" s="3038"/>
      <c r="X570" s="3038"/>
      <c r="Y570" s="3038"/>
      <c r="Z570" s="14"/>
      <c r="AA570" s="13"/>
      <c r="AB570" s="13"/>
      <c r="AC570" s="13"/>
      <c r="AD570" s="13"/>
      <c r="AE570" s="13"/>
      <c r="AF570" s="13"/>
      <c r="AG570" s="13"/>
      <c r="AH570" s="13"/>
      <c r="AI570" s="14"/>
      <c r="AJ570" s="13"/>
      <c r="AK570" s="13"/>
      <c r="AL570" s="13"/>
      <c r="AM570" s="1287"/>
      <c r="AN570" s="1287"/>
      <c r="AO570" s="1287"/>
      <c r="AP570" s="1287"/>
      <c r="AQ570" s="1287"/>
      <c r="AR570" s="1287"/>
      <c r="AS570" s="1287"/>
      <c r="AT570" s="1287"/>
      <c r="AU570" s="1287"/>
      <c r="AV570" s="1287"/>
      <c r="AW570" s="1287"/>
      <c r="AX570" s="1287"/>
      <c r="AY570" s="1287"/>
    </row>
    <row r="571" spans="1:51" ht="15" x14ac:dyDescent="0.2">
      <c r="B571" s="1287"/>
      <c r="C571" s="1287"/>
      <c r="D571" s="1287"/>
      <c r="E571" s="1287"/>
      <c r="F571" s="1287"/>
      <c r="G571" s="1287"/>
      <c r="H571" s="1718" t="s">
        <v>1575</v>
      </c>
      <c r="I571" s="1712">
        <v>28583</v>
      </c>
      <c r="J571" s="1712">
        <v>14886</v>
      </c>
      <c r="K571" s="1713">
        <v>14735</v>
      </c>
      <c r="M571" s="1287"/>
      <c r="N571" s="587"/>
      <c r="O571" s="587"/>
      <c r="P571" s="13"/>
      <c r="Q571" s="13"/>
      <c r="R571" s="13"/>
      <c r="S571" s="13"/>
      <c r="T571" s="13"/>
      <c r="U571" s="13"/>
      <c r="V571" s="13"/>
      <c r="W571" s="13"/>
      <c r="X571" s="13"/>
      <c r="Y571" s="13"/>
      <c r="Z571" s="13"/>
      <c r="AA571" s="13"/>
      <c r="AB571" s="13"/>
      <c r="AC571" s="13"/>
      <c r="AD571" s="13"/>
      <c r="AE571" s="13"/>
      <c r="AF571" s="13"/>
      <c r="AG571" s="13"/>
      <c r="AH571" s="13"/>
      <c r="AI571" s="14"/>
      <c r="AJ571" s="13"/>
      <c r="AK571" s="13"/>
      <c r="AL571" s="13"/>
      <c r="AM571" s="1287"/>
      <c r="AN571" s="1287"/>
      <c r="AO571" s="1287"/>
      <c r="AP571" s="1287"/>
      <c r="AQ571" s="1287"/>
      <c r="AR571" s="1287"/>
      <c r="AS571" s="1287"/>
      <c r="AT571" s="1287"/>
      <c r="AU571" s="1287"/>
      <c r="AV571" s="1287"/>
      <c r="AW571" s="1287"/>
      <c r="AX571" s="1287"/>
      <c r="AY571" s="1287"/>
    </row>
    <row r="572" spans="1:51" ht="15" x14ac:dyDescent="0.2">
      <c r="B572" s="1287"/>
      <c r="C572" s="1287"/>
      <c r="D572" s="1287"/>
      <c r="E572" s="1287"/>
      <c r="F572" s="1287"/>
      <c r="G572" s="1287"/>
      <c r="H572" s="1718" t="s">
        <v>1721</v>
      </c>
      <c r="I572" s="1712">
        <v>28036</v>
      </c>
      <c r="J572" s="1712">
        <v>14626</v>
      </c>
      <c r="K572" s="1713">
        <v>14662</v>
      </c>
      <c r="L572" s="1285"/>
      <c r="M572" s="1285"/>
      <c r="N572" s="587"/>
      <c r="O572" s="587"/>
      <c r="P572" s="1755"/>
      <c r="Q572" s="1744"/>
      <c r="R572" s="1744"/>
      <c r="S572" s="3038"/>
      <c r="T572" s="3038"/>
      <c r="U572" s="3038"/>
      <c r="V572" s="3038"/>
      <c r="W572" s="3038"/>
      <c r="X572" s="3038"/>
      <c r="Y572" s="3038"/>
      <c r="Z572" s="14"/>
      <c r="AA572" s="13"/>
      <c r="AB572" s="13"/>
      <c r="AC572" s="13"/>
      <c r="AD572" s="13"/>
      <c r="AE572" s="13"/>
      <c r="AF572" s="13"/>
      <c r="AG572" s="13"/>
      <c r="AH572" s="13"/>
      <c r="AI572" s="14"/>
      <c r="AJ572" s="13"/>
      <c r="AK572" s="13"/>
      <c r="AL572" s="13"/>
      <c r="AM572" s="1287"/>
      <c r="AN572" s="1287"/>
      <c r="AO572" s="1287"/>
      <c r="AP572" s="1287"/>
      <c r="AQ572" s="1287"/>
      <c r="AR572" s="1287"/>
      <c r="AS572" s="1287"/>
      <c r="AT572" s="1287"/>
      <c r="AU572" s="1287"/>
      <c r="AV572" s="1287"/>
      <c r="AW572" s="1287"/>
      <c r="AX572" s="1287"/>
      <c r="AY572" s="1287"/>
    </row>
    <row r="573" spans="1:51" ht="15" x14ac:dyDescent="0.2">
      <c r="B573" s="1287"/>
      <c r="C573" s="1287"/>
      <c r="D573" s="1287"/>
      <c r="E573" s="1287"/>
      <c r="F573" s="1287"/>
      <c r="G573" s="1287"/>
      <c r="H573" s="1718" t="s">
        <v>1948</v>
      </c>
      <c r="I573" s="1712">
        <v>28447</v>
      </c>
      <c r="J573" s="1712">
        <v>14635</v>
      </c>
      <c r="K573" s="1713">
        <v>14872</v>
      </c>
      <c r="M573" s="1287"/>
      <c r="N573" s="587"/>
      <c r="O573" s="587"/>
      <c r="P573" s="1755"/>
      <c r="Q573" s="1744"/>
      <c r="R573" s="1744"/>
      <c r="S573" s="1434"/>
      <c r="T573" s="1745"/>
      <c r="U573" s="1745"/>
      <c r="V573" s="1745"/>
      <c r="W573" s="1745"/>
      <c r="X573" s="1745"/>
      <c r="Y573" s="1745"/>
      <c r="Z573" s="14"/>
      <c r="AA573" s="13"/>
      <c r="AB573" s="13"/>
      <c r="AC573" s="13"/>
      <c r="AD573" s="13"/>
      <c r="AE573" s="13"/>
      <c r="AF573" s="13"/>
      <c r="AG573" s="13"/>
      <c r="AH573" s="13"/>
      <c r="AI573" s="14"/>
      <c r="AJ573" s="13"/>
      <c r="AK573" s="13"/>
      <c r="AL573" s="13"/>
      <c r="AM573" s="1287"/>
      <c r="AN573" s="1287"/>
      <c r="AO573" s="1287"/>
      <c r="AP573" s="1287"/>
      <c r="AQ573" s="1287"/>
      <c r="AR573" s="1287"/>
      <c r="AS573" s="1287"/>
      <c r="AT573" s="1287"/>
      <c r="AU573" s="1287"/>
      <c r="AV573" s="1287"/>
      <c r="AW573" s="1287"/>
      <c r="AX573" s="1287"/>
      <c r="AY573" s="1287"/>
    </row>
    <row r="574" spans="1:51" ht="15" x14ac:dyDescent="0.2">
      <c r="B574" s="1287"/>
      <c r="C574" s="1287"/>
      <c r="D574" s="1287"/>
      <c r="E574" s="1287"/>
      <c r="F574" s="1287"/>
      <c r="G574" s="1287"/>
      <c r="H574" s="1718" t="s">
        <v>2001</v>
      </c>
      <c r="I574" s="1712">
        <v>29144</v>
      </c>
      <c r="J574" s="1712">
        <v>14685</v>
      </c>
      <c r="K574" s="1713">
        <v>15017</v>
      </c>
      <c r="L574" s="1285"/>
      <c r="M574" s="1285"/>
      <c r="N574" s="587"/>
      <c r="O574" s="587"/>
      <c r="P574" s="1755"/>
      <c r="Q574" s="1744"/>
      <c r="R574" s="1744"/>
      <c r="S574" s="1434"/>
      <c r="T574" s="1745"/>
      <c r="U574" s="1745"/>
      <c r="V574" s="1745"/>
      <c r="W574" s="1745"/>
      <c r="X574" s="1745"/>
      <c r="Y574" s="1745"/>
      <c r="Z574" s="14"/>
      <c r="AA574" s="13"/>
      <c r="AB574" s="13"/>
      <c r="AC574" s="13"/>
      <c r="AD574" s="13"/>
      <c r="AE574" s="13"/>
      <c r="AF574" s="13"/>
      <c r="AG574" s="13"/>
      <c r="AH574" s="13"/>
      <c r="AI574" s="14"/>
      <c r="AJ574" s="13"/>
      <c r="AK574" s="13"/>
      <c r="AL574" s="13"/>
      <c r="AM574" s="1287"/>
      <c r="AN574" s="1287"/>
      <c r="AO574" s="1287"/>
      <c r="AP574" s="1287"/>
      <c r="AQ574" s="1287"/>
      <c r="AR574" s="1287"/>
      <c r="AS574" s="1287"/>
      <c r="AT574" s="1287"/>
      <c r="AU574" s="1287"/>
      <c r="AV574" s="1287"/>
      <c r="AW574" s="1287"/>
      <c r="AX574" s="1287"/>
      <c r="AY574" s="1287"/>
    </row>
    <row r="575" spans="1:51" ht="15" x14ac:dyDescent="0.2">
      <c r="B575" s="1287"/>
      <c r="C575" s="1287"/>
      <c r="D575" s="1287"/>
      <c r="E575" s="1287"/>
      <c r="F575" s="1287"/>
      <c r="G575" s="1287"/>
      <c r="H575" s="1718" t="s">
        <v>2613</v>
      </c>
      <c r="I575" s="1712">
        <v>30649</v>
      </c>
      <c r="J575" s="1712">
        <v>15328</v>
      </c>
      <c r="K575" s="1713">
        <v>15946</v>
      </c>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4"/>
      <c r="AJ575" s="13"/>
      <c r="AK575" s="13"/>
      <c r="AL575" s="13"/>
      <c r="AM575" s="1287"/>
      <c r="AN575" s="1287"/>
      <c r="AO575" s="1287"/>
      <c r="AP575" s="1287"/>
      <c r="AQ575" s="1287"/>
      <c r="AR575" s="1287"/>
      <c r="AS575" s="1287"/>
      <c r="AT575" s="1287"/>
      <c r="AU575" s="1287"/>
      <c r="AV575" s="1287"/>
      <c r="AW575" s="1287"/>
      <c r="AX575" s="1287"/>
      <c r="AY575" s="1287"/>
    </row>
    <row r="576" spans="1:51" ht="15" x14ac:dyDescent="0.2">
      <c r="B576" s="1287"/>
      <c r="C576" s="1287"/>
      <c r="D576" s="1287"/>
      <c r="E576" s="1287"/>
      <c r="F576" s="1287"/>
      <c r="G576" s="1287"/>
      <c r="H576" s="1718" t="s">
        <v>3114</v>
      </c>
      <c r="I576" s="1712">
        <v>32038</v>
      </c>
      <c r="J576" s="1712">
        <v>15196</v>
      </c>
      <c r="K576" s="1713">
        <v>16335</v>
      </c>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4"/>
      <c r="AJ576" s="13"/>
      <c r="AK576" s="13"/>
      <c r="AL576" s="13"/>
      <c r="AM576" s="1287"/>
      <c r="AN576" s="1287"/>
      <c r="AO576" s="1287"/>
      <c r="AP576" s="1287"/>
      <c r="AQ576" s="1287"/>
      <c r="AR576" s="1287"/>
      <c r="AS576" s="1287"/>
      <c r="AT576" s="1287"/>
      <c r="AU576" s="1287"/>
      <c r="AV576" s="1287"/>
      <c r="AW576" s="1287"/>
      <c r="AX576" s="1287"/>
      <c r="AY576" s="1287"/>
    </row>
    <row r="577" spans="1:51" ht="15" x14ac:dyDescent="0.2">
      <c r="B577" s="1287"/>
      <c r="C577" s="1287"/>
      <c r="D577" s="1287"/>
      <c r="E577" s="1287"/>
      <c r="F577" s="1287"/>
      <c r="G577" s="1287"/>
      <c r="H577" s="1718" t="s">
        <v>3403</v>
      </c>
      <c r="I577" s="1712">
        <v>31428</v>
      </c>
      <c r="J577" s="1712">
        <v>15677</v>
      </c>
      <c r="K577" s="1713">
        <v>16287</v>
      </c>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4"/>
      <c r="AJ577" s="13"/>
      <c r="AK577" s="13"/>
      <c r="AL577" s="13"/>
      <c r="AM577" s="1287"/>
      <c r="AN577" s="1287"/>
      <c r="AO577" s="1287"/>
      <c r="AP577" s="1287"/>
      <c r="AQ577" s="1287"/>
      <c r="AR577" s="1287"/>
      <c r="AS577" s="1287"/>
      <c r="AT577" s="1287"/>
      <c r="AU577" s="1287"/>
      <c r="AV577" s="1287"/>
      <c r="AW577" s="1287"/>
      <c r="AX577" s="1287"/>
      <c r="AY577" s="1287"/>
    </row>
    <row r="578" spans="1:51" ht="15" x14ac:dyDescent="0.2">
      <c r="B578" s="1287"/>
      <c r="C578" s="1287"/>
      <c r="D578" s="1287"/>
      <c r="E578" s="1287"/>
      <c r="F578" s="1287"/>
      <c r="G578" s="1287"/>
      <c r="H578" s="1718" t="s">
        <v>3771</v>
      </c>
      <c r="I578" s="1712">
        <v>31780</v>
      </c>
      <c r="J578" s="1712">
        <v>15569</v>
      </c>
      <c r="K578" s="1713">
        <v>16247</v>
      </c>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4"/>
      <c r="AJ578" s="13"/>
      <c r="AK578" s="13"/>
      <c r="AL578" s="13"/>
      <c r="AM578" s="1287"/>
      <c r="AN578" s="1287"/>
      <c r="AO578" s="1287"/>
      <c r="AP578" s="1287"/>
      <c r="AQ578" s="1287"/>
      <c r="AR578" s="1287"/>
      <c r="AS578" s="1287"/>
      <c r="AT578" s="1287"/>
      <c r="AU578" s="1287"/>
      <c r="AV578" s="1287"/>
      <c r="AW578" s="1287"/>
      <c r="AX578" s="1287"/>
      <c r="AY578" s="1287"/>
    </row>
    <row r="579" spans="1:51" ht="15" x14ac:dyDescent="0.2">
      <c r="B579" s="1287"/>
      <c r="C579" s="1287"/>
      <c r="D579" s="1287"/>
      <c r="E579" s="1287"/>
      <c r="F579" s="1287"/>
      <c r="G579" s="1287"/>
      <c r="H579" s="1718" t="s">
        <v>4149</v>
      </c>
      <c r="I579" s="1712">
        <v>33345</v>
      </c>
      <c r="J579" s="1712">
        <v>16700</v>
      </c>
      <c r="K579" s="1713">
        <v>16172</v>
      </c>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4"/>
      <c r="AJ579" s="13"/>
      <c r="AK579" s="13"/>
      <c r="AL579" s="13"/>
      <c r="AM579" s="1287"/>
      <c r="AN579" s="1287"/>
      <c r="AO579" s="1287"/>
      <c r="AP579" s="1287"/>
      <c r="AQ579" s="1287"/>
      <c r="AR579" s="1287"/>
      <c r="AS579" s="1287"/>
      <c r="AT579" s="1287"/>
      <c r="AU579" s="1287"/>
      <c r="AV579" s="1287"/>
      <c r="AW579" s="1287"/>
      <c r="AX579" s="1287"/>
      <c r="AY579" s="1287"/>
    </row>
    <row r="580" spans="1:51" ht="15" x14ac:dyDescent="0.2">
      <c r="B580" s="1287"/>
      <c r="C580" s="1287"/>
      <c r="D580" s="1287"/>
      <c r="E580" s="1287"/>
      <c r="F580" s="1287"/>
      <c r="G580" s="1287"/>
      <c r="H580" s="1718" t="s">
        <v>4365</v>
      </c>
      <c r="I580" s="1712">
        <v>33552</v>
      </c>
      <c r="J580" s="1712">
        <v>16321</v>
      </c>
      <c r="K580" s="1713">
        <v>15899</v>
      </c>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4"/>
      <c r="AJ580" s="13"/>
      <c r="AK580" s="13"/>
      <c r="AL580" s="13"/>
      <c r="AM580" s="1287"/>
      <c r="AN580" s="1287"/>
      <c r="AO580" s="1287"/>
      <c r="AP580" s="1287"/>
      <c r="AQ580" s="1287"/>
      <c r="AR580" s="1287"/>
      <c r="AS580" s="1287"/>
      <c r="AT580" s="1287"/>
      <c r="AU580" s="1287"/>
      <c r="AV580" s="1287"/>
      <c r="AW580" s="1287"/>
      <c r="AX580" s="1287"/>
      <c r="AY580" s="1287"/>
    </row>
    <row r="581" spans="1:51" ht="15" x14ac:dyDescent="0.2">
      <c r="B581" s="1287"/>
      <c r="C581" s="1571"/>
      <c r="D581" s="1287"/>
      <c r="E581" s="1287"/>
      <c r="F581" s="1287"/>
      <c r="G581" s="1287"/>
      <c r="H581" s="1720" t="s">
        <v>4682</v>
      </c>
      <c r="I581" s="1722">
        <v>34226</v>
      </c>
      <c r="J581" s="1722">
        <v>16022</v>
      </c>
      <c r="K581" s="1723">
        <v>16418</v>
      </c>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4"/>
      <c r="AJ581" s="13"/>
      <c r="AK581" s="13"/>
      <c r="AL581" s="13"/>
      <c r="AM581" s="1287"/>
      <c r="AN581" s="1287"/>
      <c r="AO581" s="1287"/>
      <c r="AP581" s="1287"/>
      <c r="AQ581" s="1287"/>
      <c r="AR581" s="1287"/>
      <c r="AS581" s="1287"/>
      <c r="AT581" s="1287"/>
      <c r="AU581" s="1287"/>
      <c r="AV581" s="1287"/>
      <c r="AW581" s="1287"/>
      <c r="AX581" s="1287"/>
      <c r="AY581" s="1287"/>
    </row>
    <row r="582" spans="1:51" ht="15" x14ac:dyDescent="0.2">
      <c r="B582" s="1287"/>
      <c r="C582" s="1571"/>
      <c r="D582" s="1287"/>
      <c r="E582" s="1287"/>
      <c r="F582" s="1287"/>
      <c r="G582" s="1287"/>
      <c r="H582" s="1720" t="s">
        <v>5003</v>
      </c>
      <c r="I582" s="1722">
        <v>34755</v>
      </c>
      <c r="J582" s="1722">
        <v>16316</v>
      </c>
      <c r="K582" s="1723">
        <v>16434</v>
      </c>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4"/>
      <c r="AJ582" s="13"/>
      <c r="AK582" s="13"/>
      <c r="AL582" s="13"/>
      <c r="AM582" s="1287"/>
      <c r="AN582" s="1287"/>
      <c r="AO582" s="1287"/>
      <c r="AP582" s="1287"/>
      <c r="AQ582" s="1287"/>
      <c r="AR582" s="1287"/>
      <c r="AS582" s="1287"/>
      <c r="AT582" s="1287"/>
      <c r="AU582" s="1287"/>
      <c r="AV582" s="1287"/>
      <c r="AW582" s="1287"/>
      <c r="AX582" s="1287"/>
      <c r="AY582" s="1287"/>
    </row>
    <row r="583" spans="1:51" ht="15" x14ac:dyDescent="0.2">
      <c r="B583" s="1287"/>
      <c r="C583" s="1571"/>
      <c r="D583" s="1287"/>
      <c r="E583" s="1287"/>
      <c r="F583" s="1287"/>
      <c r="G583" s="1287"/>
      <c r="H583" s="1720" t="s">
        <v>5138</v>
      </c>
      <c r="I583" s="1722">
        <v>43235</v>
      </c>
      <c r="J583" s="1722">
        <v>15630</v>
      </c>
      <c r="K583" s="1723">
        <v>18254</v>
      </c>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4"/>
      <c r="AJ583" s="13"/>
      <c r="AK583" s="13"/>
      <c r="AL583" s="13"/>
      <c r="AM583" s="1287"/>
      <c r="AN583" s="1287"/>
      <c r="AO583" s="1287"/>
      <c r="AP583" s="1287"/>
      <c r="AQ583" s="1287"/>
      <c r="AR583" s="1287"/>
      <c r="AS583" s="1287"/>
      <c r="AT583" s="1287"/>
      <c r="AU583" s="1287"/>
      <c r="AV583" s="1287"/>
      <c r="AW583" s="1287"/>
      <c r="AX583" s="1287"/>
      <c r="AY583" s="1287"/>
    </row>
    <row r="584" spans="1:51" ht="15" x14ac:dyDescent="0.2">
      <c r="B584" s="1287"/>
      <c r="C584" s="1287"/>
      <c r="D584" s="1287"/>
      <c r="E584" s="1287"/>
      <c r="F584" s="1287"/>
      <c r="G584" s="1287"/>
      <c r="H584" s="1720" t="s">
        <v>5317</v>
      </c>
      <c r="I584" s="1722">
        <v>51125</v>
      </c>
      <c r="J584" s="1722"/>
      <c r="K584" s="1723">
        <v>22030</v>
      </c>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4"/>
      <c r="AJ584" s="13"/>
      <c r="AK584" s="13"/>
      <c r="AL584" s="13"/>
      <c r="AM584" s="1287"/>
      <c r="AN584" s="1287"/>
      <c r="AO584" s="1287"/>
      <c r="AP584" s="1287"/>
      <c r="AQ584" s="1287"/>
      <c r="AR584" s="1287"/>
      <c r="AS584" s="1287"/>
      <c r="AT584" s="1287"/>
      <c r="AU584" s="1287"/>
      <c r="AV584" s="1287"/>
      <c r="AW584" s="1287"/>
      <c r="AX584" s="1287"/>
      <c r="AY584" s="1287"/>
    </row>
    <row r="585" spans="1:51" ht="15" x14ac:dyDescent="0.2">
      <c r="B585" s="1287"/>
      <c r="C585" s="1287"/>
      <c r="D585" s="1287"/>
      <c r="E585" s="1287"/>
      <c r="F585" s="1287"/>
      <c r="H585" s="1720" t="s">
        <v>5450</v>
      </c>
      <c r="I585" s="1722">
        <v>56709</v>
      </c>
      <c r="J585" s="1722"/>
      <c r="K585" s="172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4"/>
      <c r="AJ585" s="13"/>
      <c r="AK585" s="13"/>
      <c r="AL585" s="13"/>
      <c r="AM585" s="1287"/>
      <c r="AN585" s="1287"/>
      <c r="AO585" s="1287"/>
      <c r="AP585" s="1287"/>
      <c r="AQ585" s="1287"/>
      <c r="AR585" s="1287"/>
      <c r="AS585" s="1287"/>
      <c r="AT585" s="1287"/>
      <c r="AU585" s="1287"/>
      <c r="AV585" s="1287"/>
      <c r="AW585" s="1287"/>
      <c r="AX585" s="1287"/>
      <c r="AY585" s="1287"/>
    </row>
    <row r="586" spans="1:51" ht="16" thickBot="1" x14ac:dyDescent="0.25">
      <c r="B586" s="1287"/>
      <c r="C586" s="1571"/>
      <c r="D586" s="1287"/>
      <c r="E586" s="1287"/>
      <c r="F586" s="1287"/>
      <c r="G586" s="1287"/>
      <c r="H586" s="1725" t="s">
        <v>5754</v>
      </c>
      <c r="I586" s="1726">
        <v>59516</v>
      </c>
      <c r="J586" s="1726"/>
      <c r="K586" s="1727"/>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4"/>
      <c r="AJ586" s="13"/>
      <c r="AK586" s="13"/>
      <c r="AL586" s="13"/>
      <c r="AM586" s="1287"/>
      <c r="AN586" s="1287"/>
      <c r="AO586" s="1287"/>
      <c r="AP586" s="1287"/>
      <c r="AQ586" s="1287"/>
      <c r="AR586" s="1287"/>
      <c r="AS586" s="1287"/>
      <c r="AT586" s="1287"/>
      <c r="AU586" s="1287"/>
      <c r="AV586" s="1287"/>
      <c r="AW586" s="1287"/>
      <c r="AX586" s="1287"/>
      <c r="AY586" s="1287"/>
    </row>
    <row r="587" spans="1:51" s="1730" customFormat="1" ht="16" thickBot="1" x14ac:dyDescent="0.25">
      <c r="A587" s="1728"/>
      <c r="B587" s="1729"/>
      <c r="C587" s="1729"/>
      <c r="D587" s="1729"/>
      <c r="E587" s="1729"/>
      <c r="F587" s="1728"/>
      <c r="G587" s="1729"/>
      <c r="H587" s="1729"/>
      <c r="I587" s="1729"/>
      <c r="J587" s="1729"/>
      <c r="K587" s="1728"/>
      <c r="L587" s="1729"/>
      <c r="M587" s="1729"/>
      <c r="N587" s="1729"/>
      <c r="O587" s="1729"/>
      <c r="P587" s="1731"/>
      <c r="Q587" s="1731"/>
      <c r="R587" s="1731"/>
      <c r="S587" s="1731"/>
      <c r="T587" s="1731"/>
      <c r="U587" s="1731"/>
      <c r="V587" s="1731"/>
      <c r="W587" s="1731"/>
      <c r="X587" s="1731"/>
      <c r="Y587" s="1731"/>
      <c r="Z587" s="1731"/>
      <c r="AA587" s="1731"/>
      <c r="AB587" s="1731"/>
      <c r="AC587" s="1731"/>
      <c r="AD587" s="1731"/>
      <c r="AE587" s="1731"/>
      <c r="AF587" s="1731"/>
      <c r="AG587" s="1731"/>
      <c r="AH587" s="1731"/>
      <c r="AI587" s="1731"/>
      <c r="AJ587" s="1731"/>
      <c r="AK587" s="1731"/>
      <c r="AL587" s="1731"/>
      <c r="AM587" s="1729"/>
      <c r="AN587" s="1729"/>
      <c r="AO587" s="1729"/>
      <c r="AP587" s="1729"/>
      <c r="AQ587" s="1729"/>
      <c r="AR587" s="1729"/>
      <c r="AS587" s="1729"/>
      <c r="AT587" s="1729"/>
      <c r="AU587" s="1729"/>
      <c r="AV587" s="1729"/>
      <c r="AW587" s="1729"/>
      <c r="AX587" s="1729"/>
      <c r="AY587" s="1729"/>
    </row>
    <row r="588" spans="1:51" ht="16" thickTop="1" x14ac:dyDescent="0.2">
      <c r="B588" s="1287"/>
      <c r="C588" s="1287"/>
      <c r="D588" s="1287"/>
      <c r="E588" s="1287"/>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4"/>
      <c r="AJ588" s="13"/>
      <c r="AK588" s="13"/>
      <c r="AL588" s="13"/>
      <c r="AM588" s="1287"/>
      <c r="AN588" s="1287"/>
      <c r="AO588" s="1287"/>
      <c r="AP588" s="1287"/>
      <c r="AQ588" s="1287"/>
      <c r="AR588" s="1287"/>
      <c r="AS588" s="1287"/>
      <c r="AT588" s="1287"/>
      <c r="AU588" s="1287"/>
      <c r="AV588" s="1287"/>
      <c r="AW588" s="1287"/>
      <c r="AX588" s="1287"/>
      <c r="AY588" s="1287"/>
    </row>
    <row r="589" spans="1:51" ht="16" thickBot="1" x14ac:dyDescent="0.25">
      <c r="B589" s="1287"/>
      <c r="C589" s="1287"/>
      <c r="D589" s="1287"/>
      <c r="F589" s="1287"/>
      <c r="G589" s="1287"/>
      <c r="H589" s="3018" t="s">
        <v>1062</v>
      </c>
      <c r="I589" s="3018"/>
      <c r="J589" s="3018"/>
      <c r="K589" s="3018"/>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4"/>
      <c r="AJ589" s="13"/>
      <c r="AK589" s="13"/>
      <c r="AL589" s="13"/>
      <c r="AM589" s="1287"/>
      <c r="AN589" s="1287"/>
      <c r="AO589" s="1287"/>
      <c r="AP589" s="1287"/>
      <c r="AQ589" s="1287"/>
      <c r="AR589" s="1287"/>
      <c r="AS589" s="1287"/>
      <c r="AT589" s="1287"/>
      <c r="AU589" s="1287"/>
      <c r="AV589" s="1287"/>
      <c r="AW589" s="1287"/>
      <c r="AX589" s="1287"/>
      <c r="AY589" s="1287"/>
    </row>
    <row r="590" spans="1:51" ht="15" x14ac:dyDescent="0.2">
      <c r="C590" s="1287"/>
      <c r="E590" s="1287"/>
      <c r="G590" s="1287"/>
      <c r="H590" s="314" t="s">
        <v>1076</v>
      </c>
      <c r="I590" s="1706" t="s">
        <v>129</v>
      </c>
      <c r="J590" s="1706" t="s">
        <v>59</v>
      </c>
      <c r="K590" s="1707" t="s">
        <v>107</v>
      </c>
      <c r="L590" s="13"/>
      <c r="M590" s="19"/>
      <c r="N590" s="13"/>
      <c r="O590" s="13"/>
      <c r="P590" s="13"/>
      <c r="Q590" s="13"/>
      <c r="R590" s="13"/>
      <c r="S590" s="13"/>
      <c r="T590" s="13"/>
      <c r="U590" s="13"/>
      <c r="V590" s="13"/>
      <c r="W590" s="13"/>
      <c r="X590" s="13"/>
      <c r="Y590" s="13"/>
      <c r="Z590" s="13"/>
      <c r="AA590" s="13"/>
      <c r="AB590" s="13"/>
      <c r="AC590" s="13"/>
      <c r="AD590" s="13"/>
      <c r="AE590" s="13"/>
      <c r="AF590" s="13"/>
      <c r="AG590" s="13"/>
      <c r="AH590" s="13"/>
      <c r="AI590" s="14"/>
      <c r="AJ590" s="13"/>
      <c r="AK590" s="13"/>
      <c r="AL590" s="13"/>
      <c r="AM590" s="1287"/>
      <c r="AN590" s="1287"/>
      <c r="AO590" s="1287"/>
      <c r="AP590" s="1287"/>
      <c r="AQ590" s="1287"/>
      <c r="AR590" s="1287"/>
      <c r="AS590" s="1287"/>
      <c r="AT590" s="1287"/>
      <c r="AU590" s="1287"/>
      <c r="AV590" s="1287"/>
      <c r="AW590" s="1287"/>
      <c r="AX590" s="1287"/>
      <c r="AY590" s="1287"/>
    </row>
    <row r="591" spans="1:51" ht="15" x14ac:dyDescent="0.2">
      <c r="B591" s="1287"/>
      <c r="C591" s="1287"/>
      <c r="D591" s="1287"/>
      <c r="E591" s="1287"/>
      <c r="F591" s="1287"/>
      <c r="G591" s="1287"/>
      <c r="H591" s="1708" t="s">
        <v>1052</v>
      </c>
      <c r="I591" s="1712">
        <v>3406</v>
      </c>
      <c r="J591" s="1712">
        <v>4879</v>
      </c>
      <c r="K591" s="1713">
        <v>1184</v>
      </c>
      <c r="L591" s="13"/>
      <c r="M591" s="1285"/>
      <c r="N591" s="170"/>
      <c r="O591" s="170"/>
      <c r="P591" s="13"/>
      <c r="Q591" s="13"/>
      <c r="R591" s="13"/>
      <c r="S591" s="13"/>
      <c r="T591" s="13"/>
      <c r="U591" s="13"/>
      <c r="V591" s="13"/>
      <c r="W591" s="13"/>
      <c r="X591" s="13"/>
      <c r="Y591" s="13"/>
      <c r="Z591" s="13"/>
      <c r="AA591" s="13"/>
      <c r="AB591" s="13"/>
      <c r="AC591" s="13"/>
      <c r="AD591" s="13"/>
      <c r="AE591" s="13"/>
      <c r="AF591" s="13"/>
      <c r="AG591" s="13"/>
      <c r="AH591" s="13"/>
      <c r="AI591" s="14"/>
      <c r="AJ591" s="13"/>
      <c r="AK591" s="13"/>
      <c r="AL591" s="13"/>
      <c r="AM591" s="1287"/>
      <c r="AN591" s="1287"/>
      <c r="AO591" s="1287"/>
      <c r="AP591" s="1287"/>
      <c r="AQ591" s="1287"/>
      <c r="AR591" s="1287"/>
      <c r="AS591" s="1287"/>
      <c r="AT591" s="1287"/>
      <c r="AU591" s="1287"/>
      <c r="AV591" s="1287"/>
      <c r="AW591" s="1287"/>
      <c r="AX591" s="1287"/>
      <c r="AY591" s="1287"/>
    </row>
    <row r="592" spans="1:51" ht="15" x14ac:dyDescent="0.2">
      <c r="B592" s="1287"/>
      <c r="C592" s="1287"/>
      <c r="D592" s="1287"/>
      <c r="E592" s="1287"/>
      <c r="F592" s="1287"/>
      <c r="G592" s="1287"/>
      <c r="H592" s="1718" t="s">
        <v>1254</v>
      </c>
      <c r="I592" s="1712">
        <v>3606</v>
      </c>
      <c r="J592" s="1712">
        <v>4941</v>
      </c>
      <c r="K592" s="1713">
        <v>1235</v>
      </c>
      <c r="L592" s="13"/>
      <c r="M592" s="1285"/>
      <c r="N592" s="1765"/>
      <c r="O592" s="1765"/>
      <c r="P592" s="13"/>
      <c r="Q592" s="13"/>
      <c r="R592" s="13"/>
      <c r="S592" s="13"/>
      <c r="T592" s="13"/>
      <c r="U592" s="13"/>
      <c r="V592" s="13"/>
      <c r="W592" s="13"/>
      <c r="X592" s="13"/>
      <c r="Y592" s="13"/>
      <c r="Z592" s="13"/>
      <c r="AA592" s="13"/>
      <c r="AB592" s="13"/>
      <c r="AC592" s="13"/>
      <c r="AD592" s="13"/>
      <c r="AE592" s="13"/>
      <c r="AF592" s="13"/>
      <c r="AG592" s="13"/>
      <c r="AH592" s="13"/>
      <c r="AI592" s="14"/>
      <c r="AJ592" s="13"/>
      <c r="AK592" s="13"/>
      <c r="AL592" s="13"/>
      <c r="AM592" s="1287"/>
      <c r="AN592" s="1287"/>
      <c r="AO592" s="1287"/>
      <c r="AP592" s="1287"/>
      <c r="AQ592" s="1287"/>
      <c r="AR592" s="1287"/>
      <c r="AS592" s="1287"/>
      <c r="AT592" s="1287"/>
      <c r="AU592" s="1287"/>
      <c r="AV592" s="1287"/>
      <c r="AW592" s="1287"/>
      <c r="AX592" s="1287"/>
      <c r="AY592" s="1287"/>
    </row>
    <row r="593" spans="2:51" ht="15" x14ac:dyDescent="0.2">
      <c r="B593" s="1287"/>
      <c r="C593" s="1287"/>
      <c r="D593" s="1287"/>
      <c r="E593" s="1287"/>
      <c r="F593" s="1287"/>
      <c r="G593" s="1287"/>
      <c r="H593" s="1718" t="s">
        <v>1575</v>
      </c>
      <c r="I593" s="1712">
        <v>4103</v>
      </c>
      <c r="J593" s="1712">
        <v>4995</v>
      </c>
      <c r="K593" s="1713">
        <v>1855</v>
      </c>
      <c r="L593" s="13"/>
      <c r="M593" s="1285"/>
      <c r="N593" s="1766"/>
      <c r="O593" s="1766"/>
      <c r="P593" s="13"/>
      <c r="Q593" s="13"/>
      <c r="R593" s="13"/>
      <c r="S593" s="13"/>
      <c r="T593" s="13"/>
      <c r="U593" s="13"/>
      <c r="V593" s="13"/>
      <c r="W593" s="13"/>
      <c r="X593" s="13"/>
      <c r="Y593" s="13"/>
      <c r="Z593" s="13"/>
      <c r="AA593" s="13"/>
      <c r="AB593" s="13"/>
      <c r="AC593" s="13"/>
      <c r="AD593" s="13"/>
      <c r="AE593" s="13"/>
      <c r="AF593" s="13"/>
      <c r="AG593" s="13"/>
      <c r="AH593" s="13"/>
      <c r="AI593" s="14"/>
      <c r="AJ593" s="13"/>
      <c r="AK593" s="13"/>
      <c r="AL593" s="13"/>
      <c r="AM593" s="1287"/>
      <c r="AN593" s="1287"/>
      <c r="AO593" s="1287"/>
      <c r="AP593" s="1287"/>
      <c r="AQ593" s="1287"/>
      <c r="AR593" s="1287"/>
      <c r="AS593" s="1287"/>
      <c r="AT593" s="1287"/>
      <c r="AU593" s="1287"/>
      <c r="AV593" s="1287"/>
      <c r="AW593" s="1287"/>
      <c r="AX593" s="1287"/>
      <c r="AY593" s="1287"/>
    </row>
    <row r="594" spans="2:51" ht="15" x14ac:dyDescent="0.2">
      <c r="B594" s="1767"/>
      <c r="C594" s="1287"/>
      <c r="D594" s="1287"/>
      <c r="E594" s="1287"/>
      <c r="F594" s="1287"/>
      <c r="G594" s="1287"/>
      <c r="H594" s="1718" t="s">
        <v>1721</v>
      </c>
      <c r="I594" s="1712">
        <v>3741</v>
      </c>
      <c r="J594" s="1712">
        <v>4701</v>
      </c>
      <c r="K594" s="1713">
        <v>1776</v>
      </c>
      <c r="L594" s="13"/>
      <c r="M594" s="1285"/>
      <c r="N594" s="1746"/>
      <c r="O594" s="1746"/>
      <c r="P594" s="13"/>
      <c r="Q594" s="13"/>
      <c r="R594" s="13"/>
      <c r="S594" s="13"/>
      <c r="T594" s="13"/>
      <c r="U594" s="13"/>
      <c r="V594" s="13"/>
      <c r="W594" s="13"/>
      <c r="X594" s="13"/>
      <c r="Y594" s="13"/>
      <c r="Z594" s="13"/>
      <c r="AA594" s="13"/>
      <c r="AB594" s="13"/>
      <c r="AC594" s="13"/>
      <c r="AD594" s="13"/>
      <c r="AE594" s="13"/>
      <c r="AF594" s="13"/>
      <c r="AG594" s="13"/>
      <c r="AH594" s="13"/>
      <c r="AI594" s="14"/>
      <c r="AJ594" s="13"/>
      <c r="AK594" s="13"/>
      <c r="AL594" s="13"/>
      <c r="AM594" s="1287"/>
      <c r="AN594" s="1287"/>
      <c r="AO594" s="1287"/>
      <c r="AP594" s="1287"/>
      <c r="AQ594" s="1287"/>
      <c r="AR594" s="1287"/>
      <c r="AS594" s="1287"/>
      <c r="AT594" s="1287"/>
      <c r="AU594" s="1287"/>
      <c r="AV594" s="1287"/>
      <c r="AW594" s="1287"/>
      <c r="AX594" s="1287"/>
      <c r="AY594" s="1287"/>
    </row>
    <row r="595" spans="2:51" ht="15" x14ac:dyDescent="0.2">
      <c r="B595" s="1767"/>
      <c r="C595" s="1287"/>
      <c r="D595" s="1287"/>
      <c r="E595" s="1287"/>
      <c r="F595" s="1287"/>
      <c r="G595" s="1287"/>
      <c r="H595" s="1718" t="s">
        <v>1948</v>
      </c>
      <c r="I595" s="1712">
        <v>3741</v>
      </c>
      <c r="J595" s="1712">
        <v>4801</v>
      </c>
      <c r="K595" s="1713">
        <v>2206</v>
      </c>
      <c r="L595" s="13"/>
      <c r="M595" s="1285"/>
      <c r="N595" s="1436"/>
      <c r="O595" s="1436"/>
      <c r="P595" s="13"/>
      <c r="Q595" s="13"/>
      <c r="R595" s="13"/>
      <c r="S595" s="13"/>
      <c r="T595" s="13"/>
      <c r="U595" s="13"/>
      <c r="V595" s="13"/>
      <c r="W595" s="13"/>
      <c r="X595" s="13"/>
      <c r="Y595" s="13"/>
      <c r="Z595" s="13"/>
      <c r="AA595" s="13"/>
      <c r="AB595" s="13"/>
      <c r="AC595" s="13"/>
      <c r="AD595" s="13"/>
      <c r="AE595" s="13"/>
      <c r="AF595" s="13"/>
      <c r="AG595" s="13"/>
      <c r="AH595" s="13"/>
      <c r="AI595" s="14"/>
      <c r="AJ595" s="13"/>
      <c r="AK595" s="13"/>
      <c r="AL595" s="13"/>
      <c r="AM595" s="1287"/>
      <c r="AN595" s="1287"/>
      <c r="AO595" s="1287"/>
      <c r="AP595" s="1287"/>
      <c r="AQ595" s="1287"/>
      <c r="AR595" s="1287"/>
      <c r="AS595" s="1287"/>
      <c r="AT595" s="1287"/>
      <c r="AU595" s="1287"/>
      <c r="AV595" s="1287"/>
      <c r="AW595" s="1287"/>
      <c r="AX595" s="1287"/>
      <c r="AY595" s="1287"/>
    </row>
    <row r="596" spans="2:51" ht="15" x14ac:dyDescent="0.2">
      <c r="B596" s="1287"/>
      <c r="C596" s="1287"/>
      <c r="D596" s="1287"/>
      <c r="E596" s="1287"/>
      <c r="F596" s="1287"/>
      <c r="G596" s="1287"/>
      <c r="H596" s="1718" t="s">
        <v>2001</v>
      </c>
      <c r="I596" s="1712">
        <v>4264</v>
      </c>
      <c r="J596" s="1712">
        <v>5079</v>
      </c>
      <c r="K596" s="1713">
        <v>2089</v>
      </c>
      <c r="L596" s="13"/>
      <c r="M596" s="1285"/>
      <c r="N596" s="14"/>
      <c r="O596" s="14"/>
      <c r="P596" s="13"/>
      <c r="Q596" s="13"/>
      <c r="R596" s="13"/>
      <c r="S596" s="13"/>
      <c r="T596" s="13"/>
      <c r="U596" s="13"/>
      <c r="V596" s="13"/>
      <c r="W596" s="13"/>
      <c r="X596" s="13"/>
      <c r="Y596" s="13"/>
      <c r="Z596" s="13"/>
      <c r="AA596" s="13"/>
      <c r="AB596" s="13"/>
      <c r="AC596" s="13"/>
      <c r="AD596" s="13"/>
      <c r="AE596" s="13"/>
      <c r="AF596" s="13"/>
      <c r="AG596" s="13"/>
      <c r="AH596" s="13"/>
      <c r="AI596" s="14"/>
      <c r="AJ596" s="13"/>
      <c r="AK596" s="13"/>
      <c r="AL596" s="13"/>
      <c r="AM596" s="1287"/>
      <c r="AN596" s="1287"/>
      <c r="AO596" s="1287"/>
      <c r="AP596" s="1287"/>
      <c r="AQ596" s="1287"/>
      <c r="AR596" s="1287"/>
      <c r="AS596" s="1287"/>
      <c r="AT596" s="1287"/>
      <c r="AU596" s="1287"/>
      <c r="AV596" s="1287"/>
      <c r="AW596" s="1287"/>
      <c r="AX596" s="1287"/>
      <c r="AY596" s="1287"/>
    </row>
    <row r="597" spans="2:51" ht="15" x14ac:dyDescent="0.2">
      <c r="B597" s="1767"/>
      <c r="C597" s="1287"/>
      <c r="D597" s="1287"/>
      <c r="E597" s="1287"/>
      <c r="F597" s="1287"/>
      <c r="G597" s="1287"/>
      <c r="H597" s="1718" t="s">
        <v>2613</v>
      </c>
      <c r="I597" s="1712">
        <v>4817</v>
      </c>
      <c r="J597" s="1712">
        <v>5062</v>
      </c>
      <c r="K597" s="1713">
        <v>2175</v>
      </c>
      <c r="L597" s="13"/>
      <c r="M597" s="1285"/>
      <c r="N597" s="14"/>
      <c r="O597" s="14"/>
      <c r="P597" s="13"/>
      <c r="Q597" s="13"/>
      <c r="R597" s="13"/>
      <c r="S597" s="13"/>
      <c r="T597" s="13"/>
      <c r="U597" s="13"/>
      <c r="V597" s="13"/>
      <c r="W597" s="13"/>
      <c r="X597" s="13"/>
      <c r="Y597" s="13"/>
      <c r="Z597" s="13"/>
      <c r="AA597" s="13"/>
      <c r="AB597" s="13"/>
      <c r="AC597" s="13"/>
      <c r="AD597" s="13"/>
      <c r="AE597" s="13"/>
      <c r="AF597" s="13"/>
      <c r="AG597" s="13"/>
      <c r="AH597" s="13"/>
      <c r="AI597" s="14"/>
      <c r="AJ597" s="13"/>
      <c r="AK597" s="13"/>
      <c r="AL597" s="13"/>
      <c r="AM597" s="1287"/>
      <c r="AN597" s="1287"/>
      <c r="AO597" s="1287"/>
      <c r="AP597" s="1287"/>
      <c r="AQ597" s="1287"/>
      <c r="AR597" s="1287"/>
      <c r="AS597" s="1287"/>
      <c r="AT597" s="1287"/>
      <c r="AU597" s="1287"/>
      <c r="AV597" s="1287"/>
      <c r="AW597" s="1287"/>
      <c r="AX597" s="1287"/>
      <c r="AY597" s="1287"/>
    </row>
    <row r="598" spans="2:51" ht="15" x14ac:dyDescent="0.2">
      <c r="B598" s="1287"/>
      <c r="C598" s="1287"/>
      <c r="D598" s="1287"/>
      <c r="E598" s="1287"/>
      <c r="F598" s="1287"/>
      <c r="G598" s="1287"/>
      <c r="H598" s="1718" t="s">
        <v>3114</v>
      </c>
      <c r="I598" s="1712">
        <v>5772</v>
      </c>
      <c r="J598" s="1712">
        <v>5099</v>
      </c>
      <c r="K598" s="1713">
        <v>2559</v>
      </c>
      <c r="L598" s="13"/>
      <c r="M598" s="1285"/>
      <c r="N598" s="14"/>
      <c r="O598" s="14"/>
      <c r="P598" s="13"/>
      <c r="Q598" s="13"/>
      <c r="R598" s="13"/>
      <c r="S598" s="13"/>
      <c r="T598" s="13"/>
      <c r="U598" s="13"/>
      <c r="V598" s="13"/>
      <c r="W598" s="13"/>
      <c r="X598" s="13"/>
      <c r="Y598" s="13"/>
      <c r="Z598" s="13"/>
      <c r="AA598" s="13"/>
      <c r="AB598" s="13"/>
      <c r="AC598" s="13"/>
      <c r="AD598" s="13"/>
      <c r="AE598" s="13"/>
      <c r="AF598" s="13"/>
      <c r="AG598" s="13"/>
      <c r="AH598" s="13"/>
      <c r="AI598" s="14"/>
      <c r="AJ598" s="13"/>
      <c r="AK598" s="13"/>
      <c r="AL598" s="13"/>
      <c r="AM598" s="1287"/>
      <c r="AN598" s="1287"/>
      <c r="AO598" s="1287"/>
      <c r="AP598" s="1287"/>
      <c r="AQ598" s="1287"/>
      <c r="AR598" s="1287"/>
      <c r="AS598" s="1287"/>
      <c r="AT598" s="1287"/>
      <c r="AU598" s="1287"/>
      <c r="AV598" s="1287"/>
      <c r="AW598" s="1287"/>
      <c r="AX598" s="1287"/>
      <c r="AY598" s="1287"/>
    </row>
    <row r="599" spans="2:51" ht="15" x14ac:dyDescent="0.2">
      <c r="B599" s="1767"/>
      <c r="C599" s="1287"/>
      <c r="D599" s="1287"/>
      <c r="E599" s="1287"/>
      <c r="F599" s="1287"/>
      <c r="G599" s="1287"/>
      <c r="H599" s="1718" t="s">
        <v>3403</v>
      </c>
      <c r="I599" s="1712">
        <v>4623</v>
      </c>
      <c r="J599" s="1712">
        <v>4971</v>
      </c>
      <c r="K599" s="1713">
        <v>2747</v>
      </c>
      <c r="L599" s="13"/>
      <c r="M599" s="19"/>
      <c r="N599" s="13"/>
      <c r="O599" s="13"/>
      <c r="P599" s="13"/>
      <c r="Q599" s="13"/>
      <c r="R599" s="13"/>
      <c r="S599" s="13"/>
      <c r="T599" s="13"/>
      <c r="U599" s="13"/>
      <c r="V599" s="13"/>
      <c r="W599" s="13"/>
      <c r="X599" s="13"/>
      <c r="Y599" s="13"/>
      <c r="Z599" s="13"/>
      <c r="AA599" s="13"/>
      <c r="AB599" s="13"/>
      <c r="AC599" s="13"/>
      <c r="AD599" s="13"/>
      <c r="AE599" s="13"/>
      <c r="AF599" s="13"/>
      <c r="AG599" s="13"/>
      <c r="AH599" s="13"/>
      <c r="AI599" s="14"/>
      <c r="AJ599" s="13"/>
      <c r="AK599" s="13"/>
      <c r="AL599" s="13"/>
      <c r="AM599" s="1287"/>
      <c r="AN599" s="1287"/>
      <c r="AO599" s="1287"/>
      <c r="AP599" s="1287"/>
      <c r="AQ599" s="1287"/>
      <c r="AR599" s="1287"/>
      <c r="AS599" s="1287"/>
      <c r="AT599" s="1287"/>
      <c r="AU599" s="1287"/>
      <c r="AV599" s="1287"/>
      <c r="AW599" s="1287"/>
      <c r="AX599" s="1287"/>
      <c r="AY599" s="1287"/>
    </row>
    <row r="600" spans="2:51" ht="15" x14ac:dyDescent="0.2">
      <c r="B600" s="1767"/>
      <c r="C600" s="1287"/>
      <c r="D600" s="1287"/>
      <c r="E600" s="1287"/>
      <c r="F600" s="1287"/>
      <c r="G600" s="1287"/>
      <c r="H600" s="1718" t="s">
        <v>3771</v>
      </c>
      <c r="I600" s="1712">
        <v>4657</v>
      </c>
      <c r="J600" s="1712">
        <v>5075</v>
      </c>
      <c r="K600" s="1713">
        <v>3020</v>
      </c>
      <c r="L600" s="13"/>
      <c r="M600" s="19"/>
      <c r="N600" s="13"/>
      <c r="O600" s="13"/>
      <c r="P600" s="13"/>
      <c r="Q600" s="13"/>
      <c r="R600" s="13"/>
      <c r="S600" s="13"/>
      <c r="T600" s="13"/>
      <c r="U600" s="13"/>
      <c r="V600" s="13"/>
      <c r="W600" s="13"/>
      <c r="X600" s="13"/>
      <c r="Y600" s="13"/>
      <c r="Z600" s="13"/>
      <c r="AA600" s="13"/>
      <c r="AB600" s="13"/>
      <c r="AC600" s="13"/>
      <c r="AD600" s="13"/>
      <c r="AE600" s="13"/>
      <c r="AF600" s="13"/>
      <c r="AG600" s="13"/>
      <c r="AH600" s="13"/>
      <c r="AI600" s="14"/>
      <c r="AJ600" s="13"/>
      <c r="AK600" s="13"/>
      <c r="AL600" s="13"/>
      <c r="AM600" s="1287"/>
      <c r="AN600" s="1287"/>
      <c r="AO600" s="1287"/>
      <c r="AP600" s="1287"/>
      <c r="AQ600" s="1287"/>
      <c r="AR600" s="1287"/>
      <c r="AS600" s="1287"/>
      <c r="AT600" s="1287"/>
      <c r="AU600" s="1287"/>
      <c r="AV600" s="1287"/>
      <c r="AW600" s="1287"/>
      <c r="AX600" s="1287"/>
      <c r="AY600" s="1287"/>
    </row>
    <row r="601" spans="2:51" ht="15" x14ac:dyDescent="0.2">
      <c r="B601" s="1767"/>
      <c r="C601" s="1287"/>
      <c r="D601" s="1287"/>
      <c r="E601" s="1287"/>
      <c r="F601" s="1287"/>
      <c r="G601" s="1287"/>
      <c r="H601" s="1718" t="s">
        <v>4149</v>
      </c>
      <c r="I601" s="1712">
        <v>4622</v>
      </c>
      <c r="J601" s="1712">
        <v>5127</v>
      </c>
      <c r="K601" s="1713">
        <v>2916</v>
      </c>
      <c r="L601" s="13"/>
      <c r="M601" s="19"/>
      <c r="N601" s="13"/>
      <c r="O601" s="13"/>
      <c r="P601" s="13"/>
      <c r="Q601" s="13"/>
      <c r="R601" s="13"/>
      <c r="S601" s="13"/>
      <c r="T601" s="13"/>
      <c r="U601" s="13"/>
      <c r="V601" s="13"/>
      <c r="W601" s="13"/>
      <c r="X601" s="13"/>
      <c r="Y601" s="13"/>
      <c r="Z601" s="13"/>
      <c r="AA601" s="13"/>
      <c r="AB601" s="13"/>
      <c r="AC601" s="13"/>
      <c r="AD601" s="13"/>
      <c r="AE601" s="13"/>
      <c r="AF601" s="13"/>
      <c r="AG601" s="13"/>
      <c r="AH601" s="13"/>
      <c r="AI601" s="14"/>
      <c r="AJ601" s="13"/>
      <c r="AK601" s="13"/>
      <c r="AL601" s="13"/>
      <c r="AM601" s="1287"/>
      <c r="AN601" s="1287"/>
      <c r="AO601" s="1287"/>
      <c r="AP601" s="1287"/>
      <c r="AQ601" s="1287"/>
      <c r="AR601" s="1287"/>
      <c r="AS601" s="1287"/>
      <c r="AT601" s="1287"/>
      <c r="AU601" s="1287"/>
      <c r="AV601" s="1287"/>
      <c r="AW601" s="1287"/>
      <c r="AX601" s="1287"/>
      <c r="AY601" s="1287"/>
    </row>
    <row r="602" spans="2:51" ht="15" x14ac:dyDescent="0.2">
      <c r="B602" s="1287"/>
      <c r="C602" s="1287"/>
      <c r="D602" s="1287"/>
      <c r="E602" s="1287"/>
      <c r="F602" s="1287"/>
      <c r="G602" s="1287"/>
      <c r="H602" s="1720" t="s">
        <v>4365</v>
      </c>
      <c r="I602" s="1722">
        <v>5695</v>
      </c>
      <c r="J602" s="1722">
        <v>5224</v>
      </c>
      <c r="K602" s="1723">
        <v>2910</v>
      </c>
      <c r="L602" s="13"/>
      <c r="M602" s="19"/>
      <c r="N602" s="13"/>
      <c r="O602" s="13"/>
      <c r="P602" s="13"/>
      <c r="Q602" s="13"/>
      <c r="R602" s="13"/>
      <c r="S602" s="13"/>
      <c r="T602" s="13"/>
      <c r="U602" s="13"/>
      <c r="V602" s="13"/>
      <c r="W602" s="13"/>
      <c r="X602" s="13"/>
      <c r="Y602" s="13"/>
      <c r="Z602" s="13"/>
      <c r="AA602" s="13"/>
      <c r="AB602" s="13"/>
      <c r="AC602" s="13"/>
      <c r="AD602" s="13"/>
      <c r="AE602" s="13"/>
      <c r="AF602" s="13"/>
      <c r="AG602" s="13"/>
      <c r="AH602" s="13"/>
      <c r="AI602" s="14"/>
      <c r="AJ602" s="13"/>
      <c r="AK602" s="13"/>
      <c r="AL602" s="13"/>
      <c r="AM602" s="1287"/>
      <c r="AN602" s="1287"/>
      <c r="AO602" s="1287"/>
      <c r="AP602" s="1287"/>
      <c r="AQ602" s="1287"/>
      <c r="AR602" s="1287"/>
      <c r="AS602" s="1287"/>
      <c r="AT602" s="1287"/>
      <c r="AU602" s="1287"/>
      <c r="AV602" s="1287"/>
      <c r="AW602" s="1287"/>
      <c r="AX602" s="1287"/>
      <c r="AY602" s="1287"/>
    </row>
    <row r="603" spans="2:51" ht="15" x14ac:dyDescent="0.2">
      <c r="B603" s="1287"/>
      <c r="C603" s="1287"/>
      <c r="D603" s="1287"/>
      <c r="E603" s="1287"/>
      <c r="F603" s="1287"/>
      <c r="G603" s="1287"/>
      <c r="H603" s="1720" t="s">
        <v>4682</v>
      </c>
      <c r="I603" s="1722">
        <v>5193</v>
      </c>
      <c r="J603" s="1722">
        <v>5119</v>
      </c>
      <c r="K603" s="1723">
        <v>2628</v>
      </c>
      <c r="L603" s="13"/>
      <c r="M603" s="19"/>
      <c r="N603" s="13"/>
      <c r="O603" s="13"/>
      <c r="P603" s="13"/>
      <c r="Q603" s="13"/>
      <c r="R603" s="13"/>
      <c r="S603" s="13"/>
      <c r="T603" s="13"/>
      <c r="U603" s="13"/>
      <c r="V603" s="13"/>
      <c r="W603" s="13"/>
      <c r="X603" s="13"/>
      <c r="Y603" s="13"/>
      <c r="Z603" s="13"/>
      <c r="AA603" s="13"/>
      <c r="AB603" s="13"/>
      <c r="AC603" s="13"/>
      <c r="AD603" s="13"/>
      <c r="AE603" s="13"/>
      <c r="AF603" s="13"/>
      <c r="AG603" s="13"/>
      <c r="AH603" s="13"/>
      <c r="AI603" s="14"/>
      <c r="AJ603" s="13"/>
      <c r="AK603" s="13"/>
      <c r="AL603" s="13"/>
      <c r="AM603" s="1287"/>
      <c r="AN603" s="1287"/>
      <c r="AO603" s="1287"/>
      <c r="AP603" s="1287"/>
      <c r="AQ603" s="1287"/>
      <c r="AR603" s="1287"/>
      <c r="AS603" s="1287"/>
      <c r="AT603" s="1287"/>
      <c r="AU603" s="1287"/>
      <c r="AV603" s="1287"/>
      <c r="AW603" s="1287"/>
      <c r="AX603" s="1287"/>
      <c r="AY603" s="1287"/>
    </row>
    <row r="604" spans="2:51" ht="15" x14ac:dyDescent="0.2">
      <c r="B604" s="1287"/>
      <c r="C604" s="1287"/>
      <c r="D604" s="1287"/>
      <c r="E604" s="1287"/>
      <c r="F604" s="1287"/>
      <c r="G604" s="1287"/>
      <c r="H604" s="1720" t="s">
        <v>5003</v>
      </c>
      <c r="I604" s="1722">
        <v>4910</v>
      </c>
      <c r="J604" s="1722">
        <v>5197</v>
      </c>
      <c r="K604" s="1723">
        <v>2542</v>
      </c>
      <c r="L604" s="13"/>
      <c r="M604" s="19"/>
      <c r="N604" s="13"/>
      <c r="O604" s="13"/>
      <c r="P604" s="13"/>
      <c r="Q604" s="13"/>
      <c r="R604" s="13"/>
      <c r="S604" s="13"/>
      <c r="T604" s="13"/>
      <c r="U604" s="13"/>
      <c r="V604" s="13"/>
      <c r="W604" s="13"/>
      <c r="X604" s="13"/>
      <c r="Y604" s="13"/>
      <c r="Z604" s="13"/>
      <c r="AA604" s="13"/>
      <c r="AB604" s="13"/>
      <c r="AC604" s="13"/>
      <c r="AD604" s="13"/>
      <c r="AE604" s="13"/>
      <c r="AF604" s="13"/>
      <c r="AG604" s="13"/>
      <c r="AH604" s="13"/>
      <c r="AI604" s="14"/>
      <c r="AJ604" s="13"/>
      <c r="AK604" s="13"/>
      <c r="AL604" s="13"/>
      <c r="AM604" s="1287"/>
      <c r="AN604" s="1287"/>
      <c r="AO604" s="1287"/>
      <c r="AP604" s="1287"/>
      <c r="AQ604" s="1287"/>
      <c r="AR604" s="1287"/>
      <c r="AS604" s="1287"/>
      <c r="AT604" s="1287"/>
      <c r="AU604" s="1287"/>
      <c r="AV604" s="1287"/>
      <c r="AW604" s="1287"/>
      <c r="AX604" s="1287"/>
      <c r="AY604" s="1287"/>
    </row>
    <row r="605" spans="2:51" ht="15" x14ac:dyDescent="0.2">
      <c r="B605" s="1287"/>
      <c r="C605" s="1287"/>
      <c r="D605" s="1287"/>
      <c r="E605" s="1287"/>
      <c r="F605" s="1287"/>
      <c r="G605" s="1287"/>
      <c r="H605" s="1720" t="s">
        <v>5138</v>
      </c>
      <c r="I605" s="1722">
        <v>4445</v>
      </c>
      <c r="J605" s="1722">
        <v>4584</v>
      </c>
      <c r="K605" s="1723">
        <v>2139</v>
      </c>
      <c r="L605" s="13"/>
      <c r="M605" s="19"/>
      <c r="N605" s="13"/>
      <c r="O605" s="13"/>
      <c r="P605" s="13"/>
      <c r="Q605" s="13"/>
      <c r="R605" s="13"/>
      <c r="S605" s="13"/>
      <c r="T605" s="13"/>
      <c r="U605" s="13"/>
      <c r="V605" s="13"/>
      <c r="W605" s="13"/>
      <c r="X605" s="13"/>
      <c r="Y605" s="13"/>
      <c r="Z605" s="13"/>
      <c r="AA605" s="13"/>
      <c r="AB605" s="13"/>
      <c r="AC605" s="13"/>
      <c r="AD605" s="13"/>
      <c r="AE605" s="13"/>
      <c r="AF605" s="13"/>
      <c r="AG605" s="13"/>
      <c r="AH605" s="13"/>
      <c r="AI605" s="14"/>
      <c r="AJ605" s="13"/>
      <c r="AK605" s="13"/>
      <c r="AL605" s="13"/>
      <c r="AM605" s="1287"/>
      <c r="AN605" s="1287"/>
      <c r="AO605" s="1287"/>
      <c r="AP605" s="1287"/>
      <c r="AQ605" s="1287"/>
      <c r="AR605" s="1287"/>
      <c r="AS605" s="1287"/>
      <c r="AT605" s="1287"/>
      <c r="AU605" s="1287"/>
      <c r="AV605" s="1287"/>
      <c r="AW605" s="1287"/>
      <c r="AX605" s="1287"/>
      <c r="AY605" s="1287"/>
    </row>
    <row r="606" spans="2:51" ht="15" x14ac:dyDescent="0.2">
      <c r="B606" s="1287"/>
      <c r="C606" s="1287"/>
      <c r="D606" s="1287"/>
      <c r="E606" s="1287"/>
      <c r="F606" s="1287"/>
      <c r="G606" s="1287"/>
      <c r="H606" s="1720" t="s">
        <v>5317</v>
      </c>
      <c r="I606" s="1722">
        <v>5168</v>
      </c>
      <c r="J606" s="1722"/>
      <c r="K606" s="1723">
        <v>2299</v>
      </c>
      <c r="L606" s="13"/>
      <c r="M606" s="19"/>
      <c r="N606" s="13"/>
      <c r="O606" s="13"/>
      <c r="P606" s="13"/>
      <c r="Q606" s="13"/>
      <c r="R606" s="13"/>
      <c r="S606" s="13"/>
      <c r="T606" s="13"/>
      <c r="U606" s="13"/>
      <c r="V606" s="13"/>
      <c r="W606" s="13"/>
      <c r="X606" s="13"/>
      <c r="Y606" s="13"/>
      <c r="Z606" s="13"/>
      <c r="AA606" s="13"/>
      <c r="AB606" s="13"/>
      <c r="AC606" s="13"/>
      <c r="AD606" s="13"/>
      <c r="AE606" s="13"/>
      <c r="AF606" s="13"/>
      <c r="AG606" s="13"/>
      <c r="AH606" s="13"/>
      <c r="AI606" s="14"/>
      <c r="AJ606" s="13"/>
      <c r="AK606" s="13"/>
      <c r="AL606" s="13"/>
      <c r="AM606" s="1287"/>
      <c r="AN606" s="1287"/>
      <c r="AO606" s="1287"/>
      <c r="AP606" s="1287"/>
      <c r="AQ606" s="1287"/>
      <c r="AR606" s="1287"/>
      <c r="AS606" s="1287"/>
      <c r="AT606" s="1287"/>
      <c r="AU606" s="1287"/>
      <c r="AV606" s="1287"/>
      <c r="AW606" s="1287"/>
      <c r="AX606" s="1287"/>
      <c r="AY606" s="1287"/>
    </row>
    <row r="607" spans="2:51" ht="15" x14ac:dyDescent="0.2">
      <c r="B607" s="1287"/>
      <c r="C607" s="1287"/>
      <c r="D607" s="1287"/>
      <c r="E607" s="1287"/>
      <c r="F607" s="1287"/>
      <c r="G607" s="1287"/>
      <c r="H607" s="1720" t="s">
        <v>5450</v>
      </c>
      <c r="I607" s="1722">
        <v>5103</v>
      </c>
      <c r="J607" s="1722"/>
      <c r="K607" s="1723"/>
      <c r="L607" s="13"/>
      <c r="M607" s="19"/>
      <c r="N607" s="13"/>
      <c r="O607" s="13"/>
      <c r="P607" s="13"/>
      <c r="Q607" s="13"/>
      <c r="R607" s="13"/>
      <c r="S607" s="13"/>
      <c r="T607" s="13"/>
      <c r="U607" s="13"/>
      <c r="V607" s="13"/>
      <c r="W607" s="13"/>
      <c r="X607" s="13"/>
      <c r="Y607" s="13"/>
      <c r="Z607" s="13"/>
      <c r="AA607" s="13"/>
      <c r="AB607" s="13"/>
      <c r="AC607" s="13"/>
      <c r="AD607" s="13"/>
      <c r="AE607" s="13"/>
      <c r="AF607" s="13"/>
      <c r="AG607" s="13"/>
      <c r="AH607" s="13"/>
      <c r="AI607" s="14"/>
      <c r="AJ607" s="13"/>
      <c r="AK607" s="13"/>
      <c r="AL607" s="13"/>
      <c r="AM607" s="1287"/>
      <c r="AN607" s="1287"/>
      <c r="AO607" s="1287"/>
      <c r="AP607" s="1287"/>
      <c r="AQ607" s="1287"/>
      <c r="AR607" s="1287"/>
      <c r="AS607" s="1287"/>
      <c r="AT607" s="1287"/>
      <c r="AU607" s="1287"/>
      <c r="AV607" s="1287"/>
      <c r="AW607" s="1287"/>
      <c r="AX607" s="1287"/>
      <c r="AY607" s="1287"/>
    </row>
    <row r="608" spans="2:51" ht="16" thickBot="1" x14ac:dyDescent="0.25">
      <c r="B608" s="1287"/>
      <c r="C608" s="1287"/>
      <c r="D608" s="1287"/>
      <c r="E608" s="1287"/>
      <c r="F608" s="1287"/>
      <c r="G608" s="1287"/>
      <c r="H608" s="1725" t="s">
        <v>5754</v>
      </c>
      <c r="I608" s="1726">
        <v>5476</v>
      </c>
      <c r="J608" s="1726"/>
      <c r="K608" s="1727"/>
      <c r="L608" s="13"/>
      <c r="M608" s="19"/>
      <c r="N608" s="13"/>
      <c r="O608" s="13"/>
      <c r="P608" s="13"/>
      <c r="Q608" s="13"/>
      <c r="R608" s="13"/>
      <c r="S608" s="13"/>
      <c r="T608" s="13"/>
      <c r="U608" s="13"/>
      <c r="V608" s="13"/>
      <c r="W608" s="13"/>
      <c r="X608" s="13"/>
      <c r="Y608" s="13"/>
      <c r="Z608" s="13"/>
      <c r="AA608" s="13"/>
      <c r="AB608" s="13"/>
      <c r="AC608" s="13"/>
      <c r="AD608" s="13"/>
      <c r="AE608" s="13"/>
      <c r="AF608" s="13"/>
      <c r="AG608" s="13"/>
      <c r="AH608" s="13"/>
      <c r="AI608" s="14"/>
      <c r="AJ608" s="13"/>
      <c r="AK608" s="13"/>
      <c r="AL608" s="13"/>
      <c r="AM608" s="1287"/>
      <c r="AN608" s="1287"/>
      <c r="AO608" s="1287"/>
      <c r="AP608" s="1287"/>
      <c r="AQ608" s="1287"/>
      <c r="AR608" s="1287"/>
      <c r="AS608" s="1287"/>
      <c r="AT608" s="1287"/>
      <c r="AU608" s="1287"/>
      <c r="AV608" s="1287"/>
      <c r="AW608" s="1287"/>
      <c r="AX608" s="1287"/>
      <c r="AY608" s="1287"/>
    </row>
    <row r="609" spans="1:51" s="1730" customFormat="1" ht="16" thickBot="1" x14ac:dyDescent="0.25">
      <c r="A609" s="1728"/>
      <c r="B609" s="1729"/>
      <c r="C609" s="1729"/>
      <c r="D609" s="1729"/>
      <c r="E609" s="1729"/>
      <c r="F609" s="1729"/>
      <c r="G609" s="1729"/>
      <c r="H609" s="1729"/>
      <c r="I609" s="1729"/>
      <c r="K609" s="1729"/>
      <c r="L609" s="1729"/>
      <c r="M609" s="1729"/>
      <c r="N609" s="1729"/>
      <c r="O609" s="1729"/>
      <c r="P609" s="1731"/>
      <c r="Q609" s="1731"/>
      <c r="R609" s="1731"/>
      <c r="S609" s="1731"/>
      <c r="T609" s="1731"/>
      <c r="U609" s="1731"/>
      <c r="V609" s="1731"/>
      <c r="W609" s="1731"/>
      <c r="X609" s="1731"/>
      <c r="Y609" s="1731"/>
      <c r="Z609" s="1731"/>
      <c r="AA609" s="1731"/>
      <c r="AB609" s="1731"/>
      <c r="AC609" s="1731"/>
      <c r="AD609" s="1731"/>
      <c r="AE609" s="1731"/>
      <c r="AF609" s="1731"/>
      <c r="AG609" s="1731"/>
      <c r="AH609" s="1731"/>
      <c r="AI609" s="1731"/>
      <c r="AJ609" s="1731"/>
      <c r="AK609" s="1731"/>
      <c r="AL609" s="1731"/>
      <c r="AM609" s="1729"/>
      <c r="AN609" s="1729"/>
      <c r="AO609" s="1729"/>
      <c r="AP609" s="1729"/>
      <c r="AQ609" s="1729"/>
      <c r="AR609" s="1729"/>
      <c r="AS609" s="1729"/>
      <c r="AT609" s="1729"/>
      <c r="AU609" s="1729"/>
      <c r="AV609" s="1729"/>
      <c r="AW609" s="1729"/>
      <c r="AX609" s="1729"/>
      <c r="AY609" s="1729"/>
    </row>
    <row r="610" spans="1:51" ht="16" thickTop="1" x14ac:dyDescent="0.2">
      <c r="B610" s="1287"/>
      <c r="C610" s="1287"/>
      <c r="D610" s="1287"/>
      <c r="E610" s="1287"/>
      <c r="F610" s="1287"/>
      <c r="G610" s="1287"/>
      <c r="H610" s="1287"/>
      <c r="I610" s="1287"/>
      <c r="J610" s="1287"/>
      <c r="K610" s="1287"/>
      <c r="L610" s="1287"/>
      <c r="M610" s="1287"/>
      <c r="N610" s="1287"/>
      <c r="O610" s="13"/>
      <c r="P610" s="13"/>
      <c r="Q610" s="13"/>
      <c r="R610" s="13"/>
      <c r="S610" s="13"/>
      <c r="T610" s="13"/>
      <c r="U610" s="13"/>
      <c r="V610" s="13"/>
      <c r="W610" s="13"/>
      <c r="X610" s="13"/>
      <c r="Y610" s="13"/>
      <c r="Z610" s="13"/>
      <c r="AA610" s="13"/>
      <c r="AB610" s="13"/>
      <c r="AC610" s="13"/>
      <c r="AD610" s="13"/>
      <c r="AE610" s="13"/>
      <c r="AF610" s="13"/>
      <c r="AG610" s="13"/>
      <c r="AH610" s="13"/>
      <c r="AI610" s="14"/>
      <c r="AJ610" s="13"/>
      <c r="AK610" s="13"/>
      <c r="AL610" s="13"/>
      <c r="AM610" s="1287"/>
      <c r="AN610" s="1287"/>
      <c r="AO610" s="1287"/>
      <c r="AP610" s="1287"/>
      <c r="AQ610" s="1287"/>
      <c r="AR610" s="1287"/>
      <c r="AS610" s="1287"/>
      <c r="AT610" s="1287"/>
      <c r="AU610" s="1287"/>
      <c r="AV610" s="1287"/>
      <c r="AW610" s="1287"/>
      <c r="AX610" s="1287"/>
      <c r="AY610" s="1287"/>
    </row>
    <row r="611" spans="1:51" ht="15" x14ac:dyDescent="0.2">
      <c r="B611" s="1287"/>
      <c r="C611" s="1287"/>
      <c r="D611" s="1287"/>
      <c r="E611" s="1287"/>
      <c r="F611" s="1287"/>
      <c r="G611" s="1287"/>
      <c r="H611" s="19"/>
      <c r="I611" s="3019" t="s">
        <v>1058</v>
      </c>
      <c r="J611" s="3019"/>
      <c r="K611" s="3019"/>
      <c r="L611" s="3019"/>
      <c r="M611" s="3019"/>
      <c r="N611" s="3019"/>
      <c r="O611" s="13"/>
      <c r="P611" s="13"/>
      <c r="Q611" s="13"/>
      <c r="R611" s="13"/>
      <c r="S611" s="13"/>
      <c r="T611" s="13"/>
      <c r="U611" s="13"/>
      <c r="V611" s="13"/>
      <c r="W611" s="13"/>
      <c r="X611" s="13"/>
      <c r="Y611" s="13"/>
      <c r="Z611" s="13"/>
      <c r="AA611" s="13"/>
      <c r="AB611" s="13"/>
      <c r="AC611" s="13"/>
      <c r="AD611" s="13"/>
      <c r="AE611" s="13"/>
      <c r="AF611" s="13"/>
      <c r="AG611" s="13"/>
      <c r="AH611" s="13"/>
      <c r="AI611" s="14"/>
      <c r="AJ611" s="13"/>
      <c r="AK611" s="13"/>
      <c r="AL611" s="13"/>
      <c r="AM611" s="1287"/>
      <c r="AN611" s="1287"/>
      <c r="AO611" s="1287"/>
      <c r="AP611" s="1287"/>
      <c r="AQ611" s="1287"/>
      <c r="AR611" s="1287"/>
      <c r="AS611" s="1287"/>
      <c r="AT611" s="1287"/>
      <c r="AU611" s="1287"/>
      <c r="AV611" s="1287"/>
      <c r="AW611" s="1287"/>
      <c r="AX611" s="1287"/>
      <c r="AY611" s="1287"/>
    </row>
    <row r="612" spans="1:51" ht="16" thickBot="1" x14ac:dyDescent="0.25">
      <c r="B612" s="1287"/>
      <c r="C612" s="1287"/>
      <c r="E612" s="1287"/>
      <c r="F612" s="1287"/>
      <c r="G612" s="1287"/>
      <c r="H612" s="1287"/>
      <c r="I612" s="1287"/>
      <c r="J612" s="1287"/>
      <c r="K612" s="1287"/>
      <c r="L612" s="1287"/>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4"/>
      <c r="AJ612" s="13"/>
      <c r="AK612" s="13"/>
      <c r="AL612" s="13"/>
      <c r="AM612" s="1287"/>
      <c r="AN612" s="1287"/>
      <c r="AO612" s="1287"/>
      <c r="AP612" s="1287"/>
      <c r="AQ612" s="1287"/>
      <c r="AR612" s="1287"/>
      <c r="AS612" s="1287"/>
      <c r="AT612" s="1287"/>
      <c r="AU612" s="1287"/>
      <c r="AV612" s="1287"/>
      <c r="AW612" s="1287"/>
      <c r="AX612" s="1287"/>
      <c r="AY612" s="1287"/>
    </row>
    <row r="613" spans="1:51" ht="15" x14ac:dyDescent="0.2">
      <c r="B613" s="1287"/>
      <c r="C613" s="1287"/>
      <c r="D613" s="1287"/>
      <c r="F613" s="1287"/>
      <c r="G613" s="1287"/>
      <c r="H613" s="1287"/>
      <c r="I613" s="314" t="s">
        <v>1076</v>
      </c>
      <c r="J613" s="1706" t="s">
        <v>129</v>
      </c>
      <c r="K613" s="1706" t="s">
        <v>59</v>
      </c>
      <c r="L613" s="1706" t="s">
        <v>207</v>
      </c>
      <c r="M613" s="1706" t="s">
        <v>107</v>
      </c>
      <c r="N613" s="13"/>
      <c r="O613" s="13"/>
      <c r="P613" s="13"/>
      <c r="Q613" s="13"/>
      <c r="R613" s="13"/>
      <c r="S613" s="13"/>
      <c r="T613" s="13"/>
      <c r="U613" s="13"/>
      <c r="V613" s="13"/>
      <c r="W613" s="13"/>
      <c r="X613" s="13"/>
      <c r="Y613" s="13"/>
      <c r="Z613" s="13"/>
      <c r="AA613" s="13"/>
      <c r="AB613" s="13"/>
      <c r="AC613" s="13"/>
      <c r="AD613" s="13"/>
      <c r="AE613" s="13"/>
      <c r="AF613" s="13"/>
      <c r="AG613" s="13"/>
      <c r="AH613" s="14"/>
      <c r="AI613" s="13"/>
      <c r="AJ613" s="13"/>
      <c r="AK613" s="13"/>
      <c r="AL613" s="1287"/>
      <c r="AM613" s="1287"/>
      <c r="AN613" s="1287"/>
      <c r="AO613" s="1287"/>
      <c r="AP613" s="1287"/>
      <c r="AQ613" s="1287"/>
      <c r="AR613" s="1287"/>
      <c r="AS613" s="1287"/>
      <c r="AT613" s="1287"/>
      <c r="AU613" s="1287"/>
      <c r="AV613" s="1287"/>
      <c r="AW613" s="1287"/>
      <c r="AX613" s="1287"/>
    </row>
    <row r="614" spans="1:51" ht="15" x14ac:dyDescent="0.2">
      <c r="B614" s="1767"/>
      <c r="C614" s="1287"/>
      <c r="D614" s="1287"/>
      <c r="E614" s="1287"/>
      <c r="F614" s="1287"/>
      <c r="G614" s="1287"/>
      <c r="I614" s="1708" t="s">
        <v>732</v>
      </c>
      <c r="J614" s="1712">
        <v>289191.51214896771</v>
      </c>
      <c r="K614" s="1712">
        <v>125036</v>
      </c>
      <c r="L614" s="1712">
        <v>159558</v>
      </c>
      <c r="M614" s="1712">
        <v>147315</v>
      </c>
      <c r="N614" s="13"/>
      <c r="O614" s="13"/>
      <c r="P614" s="13"/>
      <c r="Q614" s="13"/>
      <c r="R614" s="13"/>
      <c r="S614" s="13"/>
      <c r="T614" s="13"/>
      <c r="U614" s="13"/>
      <c r="V614" s="13"/>
      <c r="W614" s="13"/>
      <c r="X614" s="13"/>
      <c r="Y614" s="13"/>
      <c r="Z614" s="13"/>
      <c r="AA614" s="13"/>
      <c r="AB614" s="13"/>
      <c r="AC614" s="13"/>
      <c r="AD614" s="13"/>
      <c r="AE614" s="13"/>
      <c r="AF614" s="13"/>
      <c r="AG614" s="13"/>
      <c r="AH614" s="14"/>
      <c r="AI614" s="13"/>
      <c r="AJ614" s="13"/>
      <c r="AK614" s="13"/>
      <c r="AL614" s="1287"/>
      <c r="AM614" s="1287"/>
      <c r="AN614" s="1287"/>
      <c r="AO614" s="1287"/>
      <c r="AP614" s="1287"/>
      <c r="AQ614" s="1287"/>
      <c r="AR614" s="1287"/>
      <c r="AS614" s="1287"/>
      <c r="AT614" s="1287"/>
      <c r="AU614" s="1287"/>
      <c r="AV614" s="1287"/>
      <c r="AW614" s="1287"/>
      <c r="AX614" s="1287"/>
    </row>
    <row r="615" spans="1:51" ht="15" x14ac:dyDescent="0.2">
      <c r="B615" s="1287"/>
      <c r="C615" s="1287"/>
      <c r="D615" s="1287"/>
      <c r="E615" s="1287"/>
      <c r="F615" s="1287"/>
      <c r="G615" s="1287"/>
      <c r="H615" s="1287"/>
      <c r="I615" s="1708" t="s">
        <v>1052</v>
      </c>
      <c r="J615" s="1712">
        <v>283982</v>
      </c>
      <c r="K615" s="1712">
        <v>121103</v>
      </c>
      <c r="L615" s="1712">
        <v>155517</v>
      </c>
      <c r="M615" s="1712">
        <v>138827</v>
      </c>
      <c r="N615" s="1714"/>
      <c r="O615" s="13"/>
      <c r="P615" s="13"/>
      <c r="Q615" s="13"/>
      <c r="R615" s="13"/>
      <c r="S615" s="13"/>
      <c r="T615" s="13"/>
      <c r="U615" s="13"/>
      <c r="V615" s="13"/>
      <c r="W615" s="13"/>
      <c r="X615" s="13"/>
      <c r="Y615" s="13"/>
      <c r="Z615" s="13"/>
      <c r="AA615" s="13"/>
      <c r="AB615" s="13"/>
      <c r="AC615" s="13"/>
      <c r="AD615" s="13"/>
      <c r="AE615" s="13"/>
      <c r="AF615" s="13"/>
      <c r="AG615" s="13"/>
      <c r="AH615" s="14"/>
      <c r="AI615" s="13"/>
      <c r="AJ615" s="13"/>
      <c r="AK615" s="13"/>
      <c r="AL615" s="1287"/>
      <c r="AM615" s="1287"/>
      <c r="AN615" s="1287"/>
      <c r="AO615" s="1287"/>
      <c r="AP615" s="1287"/>
      <c r="AQ615" s="1287"/>
      <c r="AR615" s="1287"/>
      <c r="AS615" s="1287"/>
      <c r="AT615" s="1287"/>
      <c r="AU615" s="1287"/>
      <c r="AV615" s="1287"/>
      <c r="AW615" s="1287"/>
      <c r="AX615" s="1287"/>
    </row>
    <row r="616" spans="1:51" ht="15" x14ac:dyDescent="0.2">
      <c r="B616" s="1287"/>
      <c r="C616" s="1287"/>
      <c r="D616" s="1287"/>
      <c r="E616" s="1287"/>
      <c r="F616" s="1287"/>
      <c r="G616" s="1287"/>
      <c r="H616" s="1287"/>
      <c r="I616" s="1718" t="s">
        <v>1254</v>
      </c>
      <c r="J616" s="1712">
        <v>290021</v>
      </c>
      <c r="K616" s="1712">
        <v>121636</v>
      </c>
      <c r="L616" s="1712">
        <v>158405</v>
      </c>
      <c r="M616" s="1712">
        <v>159175</v>
      </c>
      <c r="N616" s="587"/>
      <c r="O616" s="13"/>
      <c r="P616" s="13"/>
      <c r="Q616" s="13"/>
      <c r="R616" s="13"/>
      <c r="S616" s="13"/>
      <c r="T616" s="13"/>
      <c r="U616" s="13"/>
      <c r="V616" s="13"/>
      <c r="W616" s="13"/>
      <c r="X616" s="13"/>
      <c r="Y616" s="13"/>
      <c r="Z616" s="13"/>
      <c r="AA616" s="13"/>
      <c r="AB616" s="13"/>
      <c r="AC616" s="13"/>
      <c r="AD616" s="13"/>
      <c r="AE616" s="13"/>
      <c r="AF616" s="13"/>
      <c r="AG616" s="13"/>
      <c r="AH616" s="14"/>
      <c r="AI616" s="13"/>
      <c r="AJ616" s="13"/>
      <c r="AK616" s="13"/>
      <c r="AL616" s="1287"/>
      <c r="AM616" s="1287"/>
      <c r="AN616" s="1287"/>
      <c r="AO616" s="1287"/>
      <c r="AP616" s="1287"/>
      <c r="AQ616" s="1287"/>
      <c r="AR616" s="1287"/>
      <c r="AS616" s="1287"/>
      <c r="AT616" s="1287"/>
      <c r="AU616" s="1287"/>
      <c r="AV616" s="1287"/>
      <c r="AW616" s="1287"/>
      <c r="AX616" s="1287"/>
    </row>
    <row r="617" spans="1:51" ht="15" x14ac:dyDescent="0.2">
      <c r="B617" s="1287"/>
      <c r="C617" s="1287"/>
      <c r="D617" s="1287"/>
      <c r="E617" s="1287"/>
      <c r="F617" s="1287"/>
      <c r="G617" s="1287"/>
      <c r="H617" s="1287"/>
      <c r="I617" s="1718" t="s">
        <v>1575</v>
      </c>
      <c r="J617" s="1712">
        <v>301651</v>
      </c>
      <c r="K617" s="1712">
        <v>122181</v>
      </c>
      <c r="L617" s="1712">
        <v>264433</v>
      </c>
      <c r="M617" s="1712">
        <v>173645</v>
      </c>
      <c r="N617" s="587"/>
      <c r="O617" s="13"/>
      <c r="P617" s="13"/>
      <c r="Q617" s="13"/>
      <c r="R617" s="13"/>
      <c r="S617" s="13"/>
      <c r="T617" s="13"/>
      <c r="U617" s="13"/>
      <c r="V617" s="13"/>
      <c r="W617" s="13"/>
      <c r="X617" s="13"/>
      <c r="Y617" s="13"/>
      <c r="Z617" s="13"/>
      <c r="AA617" s="13"/>
      <c r="AB617" s="13"/>
      <c r="AC617" s="13"/>
      <c r="AD617" s="13"/>
      <c r="AE617" s="13"/>
      <c r="AF617" s="13"/>
      <c r="AG617" s="13"/>
      <c r="AH617" s="14"/>
      <c r="AI617" s="13"/>
      <c r="AJ617" s="13"/>
      <c r="AK617" s="13"/>
      <c r="AL617" s="1287"/>
      <c r="AM617" s="1287"/>
      <c r="AN617" s="1287"/>
      <c r="AO617" s="1287"/>
      <c r="AP617" s="1287"/>
      <c r="AQ617" s="1287"/>
      <c r="AR617" s="1287"/>
      <c r="AS617" s="1287"/>
      <c r="AT617" s="1287"/>
      <c r="AU617" s="1287"/>
      <c r="AV617" s="1287"/>
      <c r="AW617" s="1287"/>
      <c r="AX617" s="1287"/>
    </row>
    <row r="618" spans="1:51" ht="15" x14ac:dyDescent="0.2">
      <c r="B618" s="1287"/>
      <c r="C618" s="1287"/>
      <c r="D618" s="1287"/>
      <c r="E618" s="1287"/>
      <c r="F618" s="1287"/>
      <c r="G618" s="1287"/>
      <c r="H618" s="1287"/>
      <c r="I618" s="1718" t="s">
        <v>1721</v>
      </c>
      <c r="J618" s="1712">
        <v>306776</v>
      </c>
      <c r="K618" s="1712">
        <v>122427</v>
      </c>
      <c r="L618" s="1712">
        <v>169652</v>
      </c>
      <c r="M618" s="1712">
        <v>181677</v>
      </c>
      <c r="N618" s="587"/>
      <c r="O618" s="13"/>
      <c r="P618" s="13"/>
      <c r="Q618" s="13"/>
      <c r="R618" s="13"/>
      <c r="S618" s="13"/>
      <c r="T618" s="13"/>
      <c r="U618" s="13"/>
      <c r="V618" s="13"/>
      <c r="W618" s="13"/>
      <c r="X618" s="13"/>
      <c r="Y618" s="13"/>
      <c r="Z618" s="13"/>
      <c r="AA618" s="13"/>
      <c r="AB618" s="13"/>
      <c r="AC618" s="13"/>
      <c r="AD618" s="13"/>
      <c r="AE618" s="13"/>
      <c r="AF618" s="13"/>
      <c r="AG618" s="13"/>
      <c r="AH618" s="14"/>
      <c r="AI618" s="13"/>
      <c r="AJ618" s="13"/>
      <c r="AK618" s="13"/>
      <c r="AL618" s="1287"/>
      <c r="AM618" s="1287"/>
      <c r="AN618" s="1287"/>
      <c r="AO618" s="1287"/>
      <c r="AP618" s="1287"/>
      <c r="AQ618" s="1287"/>
      <c r="AR618" s="1287"/>
      <c r="AS618" s="1287"/>
      <c r="AT618" s="1287"/>
      <c r="AU618" s="1287"/>
      <c r="AV618" s="1287"/>
      <c r="AW618" s="1287"/>
      <c r="AX618" s="1287"/>
    </row>
    <row r="619" spans="1:51" ht="15" x14ac:dyDescent="0.2">
      <c r="B619" s="1287"/>
      <c r="C619" s="1287"/>
      <c r="D619" s="1287"/>
      <c r="E619" s="1287"/>
      <c r="F619" s="1287"/>
      <c r="G619" s="1287"/>
      <c r="H619" s="1287"/>
      <c r="I619" s="1718" t="s">
        <v>1948</v>
      </c>
      <c r="J619" s="1712">
        <v>300456</v>
      </c>
      <c r="K619" s="1712">
        <v>122536</v>
      </c>
      <c r="L619" s="1712">
        <v>165760</v>
      </c>
      <c r="M619" s="1712">
        <v>179578</v>
      </c>
      <c r="N619" s="587"/>
      <c r="O619" s="13"/>
      <c r="P619" s="13"/>
      <c r="Q619" s="13"/>
      <c r="R619" s="13"/>
      <c r="S619" s="13"/>
      <c r="T619" s="13"/>
      <c r="U619" s="13"/>
      <c r="V619" s="13"/>
      <c r="W619" s="13"/>
      <c r="X619" s="13"/>
      <c r="Y619" s="13"/>
      <c r="Z619" s="13"/>
      <c r="AA619" s="13"/>
      <c r="AB619" s="13"/>
      <c r="AC619" s="13"/>
      <c r="AD619" s="13"/>
      <c r="AE619" s="13"/>
      <c r="AF619" s="13"/>
      <c r="AG619" s="13"/>
      <c r="AH619" s="14"/>
      <c r="AI619" s="13"/>
      <c r="AJ619" s="13"/>
      <c r="AK619" s="13"/>
      <c r="AL619" s="1287"/>
      <c r="AM619" s="1287"/>
      <c r="AN619" s="1287"/>
      <c r="AO619" s="1287"/>
      <c r="AP619" s="1287"/>
      <c r="AQ619" s="1287"/>
      <c r="AR619" s="1287"/>
      <c r="AS619" s="1287"/>
      <c r="AT619" s="1287"/>
      <c r="AU619" s="1287"/>
      <c r="AV619" s="1287"/>
      <c r="AW619" s="1287"/>
      <c r="AX619" s="1287"/>
    </row>
    <row r="620" spans="1:51" ht="15" x14ac:dyDescent="0.2">
      <c r="B620" s="1287"/>
      <c r="C620" s="1287"/>
      <c r="D620" s="1287"/>
      <c r="E620" s="1287"/>
      <c r="F620" s="1287"/>
      <c r="G620" s="1287"/>
      <c r="H620" s="1287"/>
      <c r="I620" s="1718" t="s">
        <v>2001</v>
      </c>
      <c r="J620" s="1712">
        <v>305143</v>
      </c>
      <c r="K620" s="1712">
        <v>123164</v>
      </c>
      <c r="L620" s="1712">
        <v>168618</v>
      </c>
      <c r="M620" s="1712">
        <v>187812</v>
      </c>
      <c r="N620" s="587"/>
      <c r="O620" s="13"/>
      <c r="P620" s="13"/>
      <c r="Q620" s="13"/>
      <c r="R620" s="13"/>
      <c r="S620" s="13"/>
      <c r="T620" s="13"/>
      <c r="U620" s="13"/>
      <c r="V620" s="13"/>
      <c r="W620" s="13"/>
      <c r="X620" s="13"/>
      <c r="Y620" s="13"/>
      <c r="Z620" s="13"/>
      <c r="AA620" s="13"/>
      <c r="AB620" s="13"/>
      <c r="AC620" s="13"/>
      <c r="AD620" s="13"/>
      <c r="AE620" s="13"/>
      <c r="AF620" s="13"/>
      <c r="AG620" s="13"/>
      <c r="AH620" s="14"/>
      <c r="AI620" s="13"/>
      <c r="AJ620" s="13"/>
      <c r="AK620" s="13"/>
      <c r="AL620" s="1287"/>
      <c r="AM620" s="1287"/>
      <c r="AN620" s="1287"/>
      <c r="AO620" s="1287"/>
      <c r="AP620" s="1287"/>
      <c r="AQ620" s="1287"/>
      <c r="AR620" s="1287"/>
      <c r="AS620" s="1287"/>
      <c r="AT620" s="1287"/>
      <c r="AU620" s="1287"/>
      <c r="AV620" s="1287"/>
      <c r="AW620" s="1287"/>
      <c r="AX620" s="1287"/>
    </row>
    <row r="621" spans="1:51" ht="15" x14ac:dyDescent="0.2">
      <c r="B621" s="1287"/>
      <c r="C621" s="1287"/>
      <c r="D621" s="1287"/>
      <c r="E621" s="1287"/>
      <c r="F621" s="1287"/>
      <c r="G621" s="1287"/>
      <c r="H621" s="1287"/>
      <c r="I621" s="1718" t="s">
        <v>2613</v>
      </c>
      <c r="J621" s="1712">
        <v>317764</v>
      </c>
      <c r="K621" s="1712">
        <v>128490</v>
      </c>
      <c r="L621" s="1712">
        <v>174291</v>
      </c>
      <c r="M621" s="1712">
        <v>203149</v>
      </c>
      <c r="N621" s="587"/>
      <c r="O621" s="13"/>
      <c r="P621" s="13"/>
      <c r="Q621" s="13"/>
      <c r="R621" s="13"/>
      <c r="S621" s="13"/>
      <c r="T621" s="13"/>
      <c r="U621" s="13"/>
      <c r="V621" s="13"/>
      <c r="W621" s="13"/>
      <c r="X621" s="13"/>
      <c r="Y621" s="13"/>
      <c r="Z621" s="13"/>
      <c r="AA621" s="13"/>
      <c r="AB621" s="13"/>
      <c r="AC621" s="13"/>
      <c r="AD621" s="13"/>
      <c r="AE621" s="13"/>
      <c r="AF621" s="13"/>
      <c r="AG621" s="13"/>
      <c r="AH621" s="14"/>
      <c r="AI621" s="13"/>
      <c r="AJ621" s="13"/>
      <c r="AK621" s="13"/>
      <c r="AL621" s="1287"/>
      <c r="AM621" s="1287"/>
      <c r="AN621" s="1287"/>
      <c r="AO621" s="1287"/>
      <c r="AP621" s="1287"/>
      <c r="AQ621" s="1287"/>
      <c r="AR621" s="1287"/>
      <c r="AS621" s="1287"/>
      <c r="AT621" s="1287"/>
      <c r="AU621" s="1287"/>
      <c r="AV621" s="1287"/>
      <c r="AW621" s="1287"/>
      <c r="AX621" s="1287"/>
    </row>
    <row r="622" spans="1:51" ht="15" x14ac:dyDescent="0.2">
      <c r="B622" s="1287"/>
      <c r="C622" s="1658"/>
      <c r="D622" s="1287"/>
      <c r="E622" s="1287"/>
      <c r="F622" s="1287"/>
      <c r="G622" s="1287"/>
      <c r="H622" s="1287"/>
      <c r="I622" s="1718" t="s">
        <v>3114</v>
      </c>
      <c r="J622" s="1712">
        <v>333347</v>
      </c>
      <c r="K622" s="1712">
        <v>125295</v>
      </c>
      <c r="L622" s="1712">
        <v>180815</v>
      </c>
      <c r="M622" s="1712">
        <v>214646</v>
      </c>
      <c r="N622" s="587"/>
      <c r="O622" s="13"/>
      <c r="P622" s="13"/>
      <c r="Q622" s="13"/>
      <c r="R622" s="13"/>
      <c r="S622" s="13"/>
      <c r="T622" s="13"/>
      <c r="U622" s="13"/>
      <c r="V622" s="13"/>
      <c r="W622" s="13"/>
      <c r="X622" s="13"/>
      <c r="Y622" s="13"/>
      <c r="Z622" s="13"/>
      <c r="AA622" s="13"/>
      <c r="AB622" s="13"/>
      <c r="AC622" s="13"/>
      <c r="AD622" s="13"/>
      <c r="AE622" s="13"/>
      <c r="AF622" s="13"/>
      <c r="AG622" s="13"/>
      <c r="AH622" s="14"/>
      <c r="AI622" s="13"/>
      <c r="AJ622" s="13"/>
      <c r="AK622" s="13"/>
      <c r="AL622" s="1287"/>
      <c r="AM622" s="1287"/>
      <c r="AN622" s="1287"/>
      <c r="AO622" s="1287"/>
      <c r="AP622" s="1287"/>
      <c r="AQ622" s="1287"/>
      <c r="AR622" s="1287"/>
      <c r="AS622" s="1287"/>
      <c r="AT622" s="1287"/>
      <c r="AU622" s="1287"/>
      <c r="AV622" s="1287"/>
      <c r="AW622" s="1287"/>
      <c r="AX622" s="1287"/>
    </row>
    <row r="623" spans="1:51" ht="15" x14ac:dyDescent="0.2">
      <c r="B623" s="1287"/>
      <c r="C623" s="1768"/>
      <c r="D623" s="1287"/>
      <c r="E623" s="1287"/>
      <c r="F623" s="1287"/>
      <c r="G623" s="1287"/>
      <c r="H623" s="1287"/>
      <c r="I623" s="1718" t="s">
        <v>3403</v>
      </c>
      <c r="J623" s="1712">
        <v>323447</v>
      </c>
      <c r="K623" s="1712">
        <v>123148</v>
      </c>
      <c r="L623" s="1712">
        <v>177053</v>
      </c>
      <c r="M623" s="1712">
        <v>208486</v>
      </c>
      <c r="N623" s="13"/>
      <c r="O623" s="13"/>
      <c r="P623" s="13"/>
      <c r="Q623" s="13"/>
      <c r="R623" s="13"/>
      <c r="S623" s="13"/>
      <c r="T623" s="13"/>
      <c r="U623" s="13"/>
      <c r="V623" s="13"/>
      <c r="W623" s="13"/>
      <c r="X623" s="13"/>
      <c r="Y623" s="13"/>
      <c r="Z623" s="13"/>
      <c r="AA623" s="13"/>
      <c r="AB623" s="13"/>
      <c r="AC623" s="13"/>
      <c r="AD623" s="13"/>
      <c r="AE623" s="13"/>
      <c r="AF623" s="13"/>
      <c r="AG623" s="13"/>
      <c r="AH623" s="14"/>
      <c r="AI623" s="13"/>
      <c r="AJ623" s="13"/>
      <c r="AK623" s="13"/>
      <c r="AL623" s="1287"/>
      <c r="AM623" s="1287"/>
      <c r="AN623" s="1287"/>
      <c r="AO623" s="1287"/>
      <c r="AP623" s="1287"/>
      <c r="AQ623" s="1287"/>
      <c r="AR623" s="1287"/>
      <c r="AS623" s="1287"/>
      <c r="AT623" s="1287"/>
      <c r="AU623" s="1287"/>
      <c r="AV623" s="1287"/>
      <c r="AW623" s="1287"/>
      <c r="AX623" s="1287"/>
    </row>
    <row r="624" spans="1:51" ht="15" x14ac:dyDescent="0.2">
      <c r="B624" s="1287"/>
      <c r="C624" s="1769"/>
      <c r="D624" s="1287"/>
      <c r="E624" s="1287"/>
      <c r="F624" s="1287"/>
      <c r="G624" s="1287"/>
      <c r="H624" s="1287"/>
      <c r="I624" s="1718" t="s">
        <v>3771</v>
      </c>
      <c r="J624" s="1712">
        <v>332160</v>
      </c>
      <c r="K624" s="1712">
        <v>121044</v>
      </c>
      <c r="L624" s="1712">
        <v>181203</v>
      </c>
      <c r="M624" s="1712">
        <v>218432</v>
      </c>
      <c r="N624" s="13"/>
      <c r="O624" s="13"/>
      <c r="P624" s="13"/>
      <c r="Q624" s="13"/>
      <c r="R624" s="13"/>
      <c r="S624" s="13"/>
      <c r="T624" s="13"/>
      <c r="U624" s="13"/>
      <c r="V624" s="13"/>
      <c r="W624" s="13"/>
      <c r="X624" s="13"/>
      <c r="Y624" s="13"/>
      <c r="Z624" s="13"/>
      <c r="AA624" s="13"/>
      <c r="AB624" s="13"/>
      <c r="AC624" s="13"/>
      <c r="AD624" s="13"/>
      <c r="AE624" s="13"/>
      <c r="AF624" s="13"/>
      <c r="AG624" s="13"/>
      <c r="AH624" s="14"/>
      <c r="AI624" s="13"/>
      <c r="AJ624" s="13"/>
      <c r="AK624" s="13"/>
      <c r="AL624" s="1287"/>
      <c r="AM624" s="1287"/>
      <c r="AN624" s="1287"/>
      <c r="AO624" s="1287"/>
      <c r="AP624" s="1287"/>
      <c r="AQ624" s="1287"/>
      <c r="AR624" s="1287"/>
      <c r="AS624" s="1287"/>
      <c r="AT624" s="1287"/>
      <c r="AU624" s="1287"/>
      <c r="AV624" s="1287"/>
      <c r="AW624" s="1287"/>
      <c r="AX624" s="1287"/>
    </row>
    <row r="625" spans="1:51" ht="15" x14ac:dyDescent="0.2">
      <c r="B625" s="1770"/>
      <c r="D625" s="1287"/>
      <c r="E625" s="1287"/>
      <c r="F625" s="1287"/>
      <c r="G625" s="1287"/>
      <c r="H625" s="1287"/>
      <c r="I625" s="1718" t="s">
        <v>4149</v>
      </c>
      <c r="J625" s="1712">
        <v>351637</v>
      </c>
      <c r="K625" s="1712">
        <v>123427</v>
      </c>
      <c r="L625" s="1712">
        <v>186246</v>
      </c>
      <c r="M625" s="1712">
        <v>220694</v>
      </c>
      <c r="N625" s="13"/>
      <c r="O625" s="13"/>
      <c r="P625" s="13"/>
      <c r="Q625" s="13"/>
      <c r="R625" s="13"/>
      <c r="S625" s="13"/>
      <c r="T625" s="13"/>
      <c r="U625" s="13"/>
      <c r="V625" s="13"/>
      <c r="W625" s="13"/>
      <c r="X625" s="13"/>
      <c r="Y625" s="13"/>
      <c r="Z625" s="13"/>
      <c r="AA625" s="13"/>
      <c r="AB625" s="13"/>
      <c r="AC625" s="13"/>
      <c r="AD625" s="13"/>
      <c r="AE625" s="13"/>
      <c r="AF625" s="13"/>
      <c r="AG625" s="13"/>
      <c r="AH625" s="14"/>
      <c r="AI625" s="13"/>
      <c r="AJ625" s="13"/>
      <c r="AK625" s="13"/>
      <c r="AL625" s="1287"/>
      <c r="AM625" s="1287"/>
      <c r="AN625" s="1287"/>
      <c r="AO625" s="1287"/>
      <c r="AP625" s="1287"/>
      <c r="AQ625" s="1287"/>
      <c r="AR625" s="1287"/>
      <c r="AS625" s="1287"/>
      <c r="AT625" s="1287"/>
      <c r="AU625" s="1287"/>
      <c r="AV625" s="1287"/>
      <c r="AW625" s="1287"/>
      <c r="AX625" s="1287"/>
    </row>
    <row r="626" spans="1:51" ht="15" x14ac:dyDescent="0.2">
      <c r="B626" s="1287"/>
      <c r="C626" s="1287"/>
      <c r="D626" s="1287"/>
      <c r="E626" s="1287"/>
      <c r="F626" s="1287"/>
      <c r="G626" s="1287"/>
      <c r="H626" s="1287"/>
      <c r="I626" s="1718" t="s">
        <v>4365</v>
      </c>
      <c r="J626" s="1712">
        <v>360100</v>
      </c>
      <c r="K626" s="1712">
        <v>121545</v>
      </c>
      <c r="L626" s="1712">
        <v>187362</v>
      </c>
      <c r="M626" s="1712">
        <v>218116</v>
      </c>
      <c r="N626" s="13"/>
      <c r="O626" s="13"/>
      <c r="P626" s="13"/>
      <c r="Q626" s="13"/>
      <c r="R626" s="13"/>
      <c r="S626" s="13"/>
      <c r="T626" s="13"/>
      <c r="U626" s="13"/>
      <c r="V626" s="13"/>
      <c r="W626" s="13"/>
      <c r="X626" s="13"/>
      <c r="Y626" s="13"/>
      <c r="Z626" s="13"/>
      <c r="AA626" s="13"/>
      <c r="AB626" s="13"/>
      <c r="AC626" s="13"/>
      <c r="AD626" s="13"/>
      <c r="AE626" s="13"/>
      <c r="AF626" s="13"/>
      <c r="AG626" s="13"/>
      <c r="AH626" s="14"/>
      <c r="AI626" s="13"/>
      <c r="AJ626" s="13"/>
      <c r="AK626" s="13"/>
      <c r="AL626" s="1287"/>
      <c r="AM626" s="1287"/>
      <c r="AN626" s="1287"/>
      <c r="AO626" s="1287"/>
      <c r="AP626" s="1287"/>
      <c r="AQ626" s="1287"/>
      <c r="AR626" s="1287"/>
      <c r="AS626" s="1287"/>
      <c r="AT626" s="1287"/>
      <c r="AU626" s="1287"/>
      <c r="AV626" s="1287"/>
      <c r="AW626" s="1287"/>
      <c r="AX626" s="1287"/>
    </row>
    <row r="627" spans="1:51" ht="15" x14ac:dyDescent="0.2">
      <c r="B627" s="1287"/>
      <c r="C627" s="1287"/>
      <c r="D627" s="1287"/>
      <c r="E627" s="1287"/>
      <c r="F627" s="1287"/>
      <c r="G627" s="1287"/>
      <c r="H627" s="1287"/>
      <c r="I627" s="1720" t="s">
        <v>4682</v>
      </c>
      <c r="J627" s="1722">
        <v>358844</v>
      </c>
      <c r="K627" s="1722">
        <v>119041</v>
      </c>
      <c r="L627" s="1722">
        <v>183555</v>
      </c>
      <c r="M627" s="1722">
        <v>214550</v>
      </c>
      <c r="N627" s="13"/>
      <c r="O627" s="13"/>
      <c r="P627" s="13"/>
      <c r="Q627" s="13"/>
      <c r="R627" s="13"/>
      <c r="S627" s="13"/>
      <c r="T627" s="13"/>
      <c r="U627" s="13"/>
      <c r="V627" s="13"/>
      <c r="W627" s="13"/>
      <c r="X627" s="13"/>
      <c r="Y627" s="13"/>
      <c r="Z627" s="13"/>
      <c r="AA627" s="13"/>
      <c r="AB627" s="13"/>
      <c r="AC627" s="13"/>
      <c r="AD627" s="13"/>
      <c r="AE627" s="13"/>
      <c r="AF627" s="13"/>
      <c r="AG627" s="13"/>
      <c r="AH627" s="14"/>
      <c r="AI627" s="13"/>
      <c r="AJ627" s="13"/>
      <c r="AK627" s="13"/>
      <c r="AL627" s="1287"/>
      <c r="AM627" s="1287"/>
      <c r="AN627" s="1287"/>
      <c r="AO627" s="1287"/>
      <c r="AP627" s="1287"/>
      <c r="AQ627" s="1287"/>
      <c r="AR627" s="1287"/>
      <c r="AS627" s="1287"/>
      <c r="AT627" s="1287"/>
      <c r="AU627" s="1287"/>
      <c r="AV627" s="1287"/>
      <c r="AW627" s="1287"/>
      <c r="AX627" s="1287"/>
    </row>
    <row r="628" spans="1:51" ht="15" x14ac:dyDescent="0.2">
      <c r="B628" s="1287"/>
      <c r="C628" s="1287"/>
      <c r="D628" s="1287"/>
      <c r="E628" s="1287"/>
      <c r="F628" s="1287"/>
      <c r="G628" s="1287"/>
      <c r="H628" s="1287"/>
      <c r="I628" s="1720" t="s">
        <v>5003</v>
      </c>
      <c r="J628" s="1722">
        <v>375150</v>
      </c>
      <c r="K628" s="1722">
        <v>123613</v>
      </c>
      <c r="L628" s="1722">
        <v>189200</v>
      </c>
      <c r="M628" s="1722">
        <v>228804</v>
      </c>
      <c r="N628" s="13"/>
      <c r="O628" s="13"/>
      <c r="P628" s="13"/>
      <c r="Q628" s="13"/>
      <c r="R628" s="13"/>
      <c r="S628" s="13"/>
      <c r="T628" s="13"/>
      <c r="U628" s="13"/>
      <c r="V628" s="13"/>
      <c r="W628" s="13"/>
      <c r="X628" s="13"/>
      <c r="Y628" s="13"/>
      <c r="Z628" s="13"/>
      <c r="AA628" s="13"/>
      <c r="AB628" s="13"/>
      <c r="AC628" s="13"/>
      <c r="AD628" s="13"/>
      <c r="AE628" s="13"/>
      <c r="AF628" s="13"/>
      <c r="AG628" s="13"/>
      <c r="AH628" s="14"/>
      <c r="AI628" s="13"/>
      <c r="AJ628" s="13"/>
      <c r="AK628" s="13"/>
      <c r="AL628" s="1287"/>
      <c r="AM628" s="1287"/>
      <c r="AN628" s="1287"/>
      <c r="AO628" s="1287"/>
      <c r="AP628" s="1287"/>
      <c r="AQ628" s="1287"/>
      <c r="AR628" s="1287"/>
      <c r="AS628" s="1287"/>
      <c r="AT628" s="1287"/>
      <c r="AU628" s="1287"/>
      <c r="AV628" s="1287"/>
      <c r="AW628" s="1287"/>
      <c r="AX628" s="1287"/>
    </row>
    <row r="629" spans="1:51" ht="15" x14ac:dyDescent="0.2">
      <c r="B629" s="1287"/>
      <c r="C629" s="1287"/>
      <c r="D629" s="1287"/>
      <c r="E629" s="1287"/>
      <c r="F629" s="1287"/>
      <c r="G629" s="1287"/>
      <c r="H629" s="1287"/>
      <c r="I629" s="1720" t="s">
        <v>5138</v>
      </c>
      <c r="J629" s="1722">
        <v>434224</v>
      </c>
      <c r="K629" s="1722">
        <v>125814</v>
      </c>
      <c r="L629" s="1722">
        <v>210509</v>
      </c>
      <c r="M629" s="1722">
        <v>251765</v>
      </c>
      <c r="N629" s="13"/>
      <c r="O629" s="13"/>
      <c r="P629" s="13"/>
      <c r="Q629" s="13"/>
      <c r="R629" s="13"/>
      <c r="S629" s="13"/>
      <c r="T629" s="13"/>
      <c r="U629" s="13"/>
      <c r="V629" s="13"/>
      <c r="W629" s="13"/>
      <c r="X629" s="13"/>
      <c r="Y629" s="13"/>
      <c r="Z629" s="13"/>
      <c r="AA629" s="13"/>
      <c r="AB629" s="13"/>
      <c r="AC629" s="13"/>
      <c r="AD629" s="13"/>
      <c r="AE629" s="13"/>
      <c r="AF629" s="13"/>
      <c r="AG629" s="13"/>
      <c r="AH629" s="14"/>
      <c r="AI629" s="13"/>
      <c r="AJ629" s="13"/>
      <c r="AK629" s="13"/>
      <c r="AL629" s="1287"/>
      <c r="AM629" s="1287"/>
      <c r="AN629" s="1287"/>
      <c r="AO629" s="1287"/>
      <c r="AP629" s="1287"/>
      <c r="AQ629" s="1287"/>
      <c r="AR629" s="1287"/>
      <c r="AS629" s="1287"/>
      <c r="AT629" s="1287"/>
      <c r="AU629" s="1287"/>
      <c r="AV629" s="1287"/>
      <c r="AW629" s="1287"/>
      <c r="AX629" s="1287"/>
    </row>
    <row r="630" spans="1:51" ht="15" x14ac:dyDescent="0.2">
      <c r="B630" s="1287"/>
      <c r="C630" s="1287"/>
      <c r="D630" s="1287"/>
      <c r="E630" s="1287"/>
      <c r="F630" s="1287"/>
      <c r="G630" s="1287"/>
      <c r="H630" s="1287"/>
      <c r="I630" s="1720" t="s">
        <v>5317</v>
      </c>
      <c r="J630" s="1722">
        <v>484852</v>
      </c>
      <c r="K630" s="1722"/>
      <c r="L630" s="1722"/>
      <c r="M630" s="1722">
        <v>275058</v>
      </c>
      <c r="N630" s="13"/>
      <c r="O630" s="13"/>
      <c r="P630" s="13"/>
      <c r="Q630" s="13"/>
      <c r="R630" s="13"/>
      <c r="S630" s="13"/>
      <c r="T630" s="13"/>
      <c r="U630" s="13"/>
      <c r="V630" s="13"/>
      <c r="W630" s="13"/>
      <c r="X630" s="13"/>
      <c r="Y630" s="13"/>
      <c r="Z630" s="13"/>
      <c r="AA630" s="13"/>
      <c r="AB630" s="13"/>
      <c r="AC630" s="13"/>
      <c r="AD630" s="13"/>
      <c r="AE630" s="13"/>
      <c r="AF630" s="13"/>
      <c r="AG630" s="13"/>
      <c r="AH630" s="14"/>
      <c r="AI630" s="13"/>
      <c r="AJ630" s="13"/>
      <c r="AK630" s="13"/>
      <c r="AL630" s="1287"/>
      <c r="AM630" s="1287"/>
      <c r="AN630" s="1287"/>
      <c r="AO630" s="1287"/>
      <c r="AP630" s="1287"/>
      <c r="AQ630" s="1287"/>
      <c r="AR630" s="1287"/>
      <c r="AS630" s="1287"/>
      <c r="AT630" s="1287"/>
      <c r="AU630" s="1287"/>
      <c r="AV630" s="1287"/>
      <c r="AW630" s="1287"/>
      <c r="AX630" s="1287"/>
    </row>
    <row r="631" spans="1:51" ht="15" x14ac:dyDescent="0.2">
      <c r="B631" s="1287"/>
      <c r="C631" s="1287"/>
      <c r="D631" s="1287"/>
      <c r="E631" s="1287"/>
      <c r="F631" s="1287"/>
      <c r="G631" s="1287"/>
      <c r="H631" s="1287"/>
      <c r="I631" s="1720" t="s">
        <v>5450</v>
      </c>
      <c r="J631" s="1722">
        <v>505605</v>
      </c>
      <c r="K631" s="1722"/>
      <c r="L631" s="1722"/>
      <c r="M631" s="1722"/>
      <c r="N631" s="1719"/>
      <c r="O631" s="1287"/>
      <c r="P631" s="13"/>
      <c r="Q631" s="13"/>
      <c r="R631" s="13"/>
      <c r="S631" s="13"/>
      <c r="T631" s="13"/>
      <c r="U631" s="13"/>
      <c r="V631" s="13"/>
      <c r="W631" s="13"/>
      <c r="X631" s="13"/>
      <c r="Y631" s="13"/>
      <c r="Z631" s="13"/>
      <c r="AA631" s="13"/>
      <c r="AB631" s="13"/>
      <c r="AC631" s="13"/>
      <c r="AD631" s="13"/>
      <c r="AE631" s="13"/>
      <c r="AF631" s="13"/>
      <c r="AG631" s="13"/>
      <c r="AH631" s="14"/>
      <c r="AI631" s="13"/>
      <c r="AJ631" s="13"/>
      <c r="AK631" s="13"/>
      <c r="AL631" s="1287"/>
      <c r="AM631" s="1287"/>
      <c r="AN631" s="1287"/>
      <c r="AO631" s="1287"/>
      <c r="AP631" s="1287"/>
      <c r="AQ631" s="1287"/>
      <c r="AR631" s="1287"/>
      <c r="AS631" s="1287"/>
      <c r="AT631" s="1287"/>
      <c r="AU631" s="1287"/>
      <c r="AV631" s="1287"/>
      <c r="AW631" s="1287"/>
      <c r="AX631" s="1287"/>
    </row>
    <row r="632" spans="1:51" ht="16" thickBot="1" x14ac:dyDescent="0.25">
      <c r="B632" s="1287"/>
      <c r="C632" s="1287"/>
      <c r="D632" s="1287"/>
      <c r="E632" s="1287"/>
      <c r="F632" s="1287"/>
      <c r="G632" s="1287"/>
      <c r="H632" s="1287"/>
      <c r="I632" s="1725" t="s">
        <v>5754</v>
      </c>
      <c r="J632" s="1726">
        <v>608810</v>
      </c>
      <c r="K632" s="1726"/>
      <c r="L632" s="1726"/>
      <c r="M632" s="1726"/>
      <c r="N632" s="1719"/>
      <c r="O632" s="1287"/>
      <c r="P632" s="13"/>
      <c r="Q632" s="13"/>
      <c r="R632" s="13"/>
      <c r="S632" s="13"/>
      <c r="T632" s="13"/>
      <c r="U632" s="13"/>
      <c r="V632" s="13"/>
      <c r="W632" s="13"/>
      <c r="X632" s="13"/>
      <c r="Y632" s="13"/>
      <c r="Z632" s="13"/>
      <c r="AA632" s="13"/>
      <c r="AB632" s="13"/>
      <c r="AC632" s="13"/>
      <c r="AD632" s="13"/>
      <c r="AE632" s="13"/>
      <c r="AF632" s="13"/>
      <c r="AG632" s="13"/>
      <c r="AH632" s="14"/>
      <c r="AI632" s="13"/>
      <c r="AJ632" s="13"/>
      <c r="AK632" s="13"/>
      <c r="AL632" s="1287"/>
      <c r="AM632" s="1287"/>
      <c r="AN632" s="1287"/>
      <c r="AO632" s="1287"/>
      <c r="AP632" s="1287"/>
      <c r="AQ632" s="1287"/>
      <c r="AR632" s="1287"/>
      <c r="AS632" s="1287"/>
      <c r="AT632" s="1287"/>
      <c r="AU632" s="1287"/>
      <c r="AV632" s="1287"/>
      <c r="AW632" s="1287"/>
      <c r="AX632" s="1287"/>
    </row>
    <row r="633" spans="1:51" ht="15" x14ac:dyDescent="0.2">
      <c r="B633" s="1287"/>
      <c r="C633" s="1287"/>
      <c r="D633" s="1287"/>
      <c r="E633" s="1287"/>
      <c r="F633" s="1287"/>
      <c r="G633" s="1287"/>
      <c r="H633" s="1287"/>
      <c r="I633" s="1287"/>
      <c r="J633" s="1287"/>
      <c r="K633" s="1287"/>
      <c r="L633" s="1287"/>
      <c r="M633" s="13"/>
      <c r="N633" s="1717"/>
      <c r="O633" s="1719"/>
      <c r="P633" s="1287"/>
      <c r="Q633" s="13"/>
      <c r="R633" s="13"/>
      <c r="S633" s="13"/>
      <c r="T633" s="13"/>
      <c r="U633" s="13"/>
      <c r="V633" s="13"/>
      <c r="W633" s="13"/>
      <c r="X633" s="13"/>
      <c r="Y633" s="13"/>
      <c r="Z633" s="13"/>
      <c r="AA633" s="13"/>
      <c r="AB633" s="13"/>
      <c r="AC633" s="13"/>
      <c r="AD633" s="13"/>
      <c r="AE633" s="13"/>
      <c r="AF633" s="13"/>
      <c r="AG633" s="13"/>
      <c r="AH633" s="13"/>
      <c r="AI633" s="14"/>
      <c r="AJ633" s="13"/>
      <c r="AK633" s="13"/>
      <c r="AL633" s="13"/>
      <c r="AM633" s="1287"/>
      <c r="AN633" s="1287"/>
      <c r="AO633" s="1287"/>
      <c r="AP633" s="1287"/>
      <c r="AQ633" s="1287"/>
      <c r="AR633" s="1287"/>
      <c r="AS633" s="1287"/>
      <c r="AT633" s="1287"/>
      <c r="AU633" s="1287"/>
      <c r="AV633" s="1287"/>
      <c r="AW633" s="1287"/>
      <c r="AX633" s="1287"/>
      <c r="AY633" s="1287"/>
    </row>
    <row r="634" spans="1:51" ht="15" x14ac:dyDescent="0.2">
      <c r="B634" s="1287"/>
      <c r="C634" s="1287"/>
      <c r="D634" s="1287"/>
      <c r="E634" s="1287"/>
      <c r="F634" s="1287"/>
      <c r="G634" s="1287"/>
      <c r="H634" s="1287"/>
      <c r="I634" s="1287"/>
      <c r="J634" s="1287"/>
      <c r="K634" s="1287"/>
      <c r="L634" s="1287"/>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4"/>
      <c r="AJ634" s="13"/>
      <c r="AK634" s="13"/>
      <c r="AL634" s="13"/>
      <c r="AM634" s="1287"/>
      <c r="AN634" s="1287"/>
      <c r="AO634" s="1287"/>
      <c r="AP634" s="1287"/>
      <c r="AQ634" s="1287"/>
      <c r="AR634" s="1287"/>
      <c r="AS634" s="1287"/>
      <c r="AT634" s="1287"/>
      <c r="AU634" s="1287"/>
      <c r="AV634" s="1287"/>
      <c r="AW634" s="1287"/>
      <c r="AX634" s="1287"/>
      <c r="AY634" s="1287"/>
    </row>
    <row r="635" spans="1:51" s="1730" customFormat="1" ht="16" thickBot="1" x14ac:dyDescent="0.25">
      <c r="A635" s="1728"/>
      <c r="B635" s="1729"/>
      <c r="C635" s="1729"/>
      <c r="D635" s="1729"/>
      <c r="E635" s="1729"/>
      <c r="F635" s="1728"/>
      <c r="G635" s="1729"/>
      <c r="H635" s="1729"/>
      <c r="I635" s="1729"/>
      <c r="J635" s="1729"/>
      <c r="K635" s="1728"/>
      <c r="L635" s="1729"/>
      <c r="M635" s="1729"/>
      <c r="N635" s="1729"/>
      <c r="O635" s="1729"/>
      <c r="P635" s="1731"/>
      <c r="Q635" s="1731"/>
      <c r="R635" s="1731"/>
      <c r="S635" s="1731"/>
      <c r="T635" s="1731"/>
      <c r="U635" s="1731"/>
      <c r="V635" s="1731"/>
      <c r="W635" s="1731"/>
      <c r="X635" s="1731"/>
      <c r="Y635" s="1731"/>
      <c r="Z635" s="1731"/>
      <c r="AA635" s="1731"/>
      <c r="AB635" s="1731"/>
      <c r="AC635" s="1731"/>
      <c r="AD635" s="1731"/>
      <c r="AE635" s="1731"/>
      <c r="AF635" s="1731"/>
      <c r="AG635" s="1731"/>
      <c r="AH635" s="1731"/>
      <c r="AI635" s="1731"/>
      <c r="AJ635" s="1731"/>
      <c r="AK635" s="1731"/>
      <c r="AL635" s="1731"/>
      <c r="AM635" s="1729"/>
      <c r="AN635" s="1729"/>
      <c r="AO635" s="1729"/>
      <c r="AP635" s="1729"/>
      <c r="AQ635" s="1729"/>
      <c r="AR635" s="1729"/>
      <c r="AS635" s="1729"/>
      <c r="AT635" s="1729"/>
      <c r="AU635" s="1729"/>
      <c r="AV635" s="1729"/>
      <c r="AW635" s="1729"/>
      <c r="AX635" s="1729"/>
      <c r="AY635" s="1729"/>
    </row>
    <row r="636" spans="1:51" ht="16" thickTop="1" x14ac:dyDescent="0.2">
      <c r="B636" s="1287"/>
      <c r="C636" s="1287"/>
      <c r="D636" s="1287"/>
      <c r="E636" s="1287"/>
      <c r="F636" s="1287"/>
      <c r="G636" s="1287"/>
      <c r="H636" s="1287"/>
      <c r="I636" s="1287"/>
      <c r="J636" s="1287"/>
      <c r="K636" s="1287"/>
      <c r="L636" s="1287"/>
      <c r="M636" s="1287"/>
      <c r="N636" s="13"/>
      <c r="O636" s="13"/>
      <c r="P636" s="13"/>
      <c r="Q636" s="13"/>
      <c r="R636" s="13"/>
      <c r="S636" s="13"/>
      <c r="T636" s="13"/>
      <c r="U636" s="13"/>
      <c r="V636" s="13"/>
      <c r="W636" s="13"/>
      <c r="X636" s="13"/>
      <c r="Y636" s="13"/>
      <c r="Z636" s="13"/>
      <c r="AA636" s="13"/>
      <c r="AB636" s="13"/>
      <c r="AC636" s="13"/>
      <c r="AD636" s="13"/>
      <c r="AE636" s="13"/>
      <c r="AF636" s="13"/>
      <c r="AG636" s="13"/>
      <c r="AH636" s="13"/>
      <c r="AI636" s="14"/>
      <c r="AJ636" s="13"/>
      <c r="AK636" s="13"/>
      <c r="AL636" s="13"/>
      <c r="AM636" s="1287"/>
      <c r="AN636" s="1287"/>
      <c r="AO636" s="1287"/>
      <c r="AP636" s="1287"/>
      <c r="AQ636" s="1287"/>
      <c r="AR636" s="1287"/>
      <c r="AS636" s="1287"/>
      <c r="AT636" s="1287"/>
      <c r="AU636" s="1287"/>
      <c r="AV636" s="1287"/>
      <c r="AW636" s="1287"/>
      <c r="AX636" s="1287"/>
      <c r="AY636" s="1287"/>
    </row>
    <row r="637" spans="1:51" ht="15" x14ac:dyDescent="0.2">
      <c r="B637" s="1287"/>
      <c r="C637" s="1287"/>
      <c r="D637" s="1287"/>
      <c r="E637" s="1287"/>
      <c r="F637" s="1287"/>
      <c r="G637" s="1287"/>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4"/>
      <c r="AJ637" s="13"/>
      <c r="AK637" s="13"/>
      <c r="AL637" s="13"/>
      <c r="AM637" s="1287"/>
      <c r="AN637" s="1287"/>
      <c r="AO637" s="1287"/>
      <c r="AP637" s="1287"/>
      <c r="AQ637" s="1287"/>
      <c r="AR637" s="1287"/>
      <c r="AS637" s="1287"/>
      <c r="AT637" s="1287"/>
      <c r="AU637" s="1287"/>
      <c r="AV637" s="1287"/>
      <c r="AW637" s="1287"/>
      <c r="AX637" s="1287"/>
      <c r="AY637" s="1287"/>
    </row>
    <row r="638" spans="1:51" ht="15" x14ac:dyDescent="0.2">
      <c r="B638" s="1287"/>
      <c r="C638" s="1287"/>
      <c r="D638" s="1287"/>
      <c r="E638" s="1287"/>
      <c r="F638" s="1287"/>
      <c r="G638" s="1287"/>
      <c r="H638" s="3019" t="s">
        <v>1057</v>
      </c>
      <c r="I638" s="3019"/>
      <c r="J638" s="3019"/>
      <c r="K638" s="3019"/>
      <c r="L638" s="3019"/>
      <c r="M638" s="3019"/>
      <c r="N638" s="13"/>
      <c r="O638" s="13"/>
      <c r="P638" s="13"/>
      <c r="Q638" s="13"/>
      <c r="R638" s="13"/>
      <c r="S638" s="13"/>
      <c r="T638" s="13"/>
      <c r="U638" s="13"/>
      <c r="V638" s="13"/>
      <c r="W638" s="13"/>
      <c r="X638" s="13"/>
      <c r="Y638" s="13"/>
      <c r="Z638" s="13"/>
      <c r="AA638" s="13"/>
      <c r="AB638" s="13"/>
      <c r="AC638" s="13"/>
      <c r="AD638" s="13"/>
      <c r="AE638" s="13"/>
      <c r="AF638" s="13"/>
      <c r="AG638" s="13"/>
      <c r="AH638" s="13"/>
      <c r="AI638" s="14"/>
      <c r="AJ638" s="13"/>
      <c r="AK638" s="13"/>
      <c r="AL638" s="13"/>
      <c r="AM638" s="1287"/>
      <c r="AN638" s="1287"/>
      <c r="AO638" s="1287"/>
      <c r="AP638" s="1287"/>
      <c r="AQ638" s="1287"/>
      <c r="AR638" s="1287"/>
      <c r="AS638" s="1287"/>
      <c r="AT638" s="1287"/>
      <c r="AU638" s="1287"/>
      <c r="AV638" s="1287"/>
      <c r="AW638" s="1287"/>
      <c r="AX638" s="1287"/>
      <c r="AY638" s="1287"/>
    </row>
    <row r="639" spans="1:51" ht="16" thickBot="1" x14ac:dyDescent="0.25">
      <c r="B639" s="1287"/>
      <c r="C639" s="1287"/>
      <c r="D639" s="1287"/>
      <c r="F639" s="1424"/>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4"/>
      <c r="AJ639" s="13"/>
      <c r="AK639" s="13"/>
      <c r="AL639" s="13"/>
      <c r="AM639" s="1287"/>
      <c r="AN639" s="1287"/>
      <c r="AO639" s="1287"/>
      <c r="AP639" s="1287"/>
      <c r="AQ639" s="1287"/>
      <c r="AR639" s="1287"/>
      <c r="AS639" s="1287"/>
      <c r="AT639" s="1287"/>
      <c r="AU639" s="1287"/>
      <c r="AV639" s="1287"/>
      <c r="AW639" s="1287"/>
      <c r="AX639" s="1287"/>
      <c r="AY639" s="1287"/>
    </row>
    <row r="640" spans="1:51" ht="15" x14ac:dyDescent="0.2">
      <c r="B640" s="1287"/>
      <c r="C640" s="1287"/>
      <c r="D640" s="1287"/>
      <c r="E640" s="1287"/>
      <c r="F640" s="1287"/>
      <c r="H640" s="314" t="s">
        <v>1076</v>
      </c>
      <c r="I640" s="1706" t="s">
        <v>129</v>
      </c>
      <c r="J640" s="1706" t="s">
        <v>59</v>
      </c>
      <c r="K640" s="1706" t="s">
        <v>207</v>
      </c>
      <c r="L640" s="1706" t="s">
        <v>107</v>
      </c>
      <c r="M640" s="1707" t="s">
        <v>75</v>
      </c>
      <c r="N640" s="13"/>
      <c r="O640" s="13"/>
      <c r="P640" s="13"/>
      <c r="Q640" s="13"/>
      <c r="R640" s="13"/>
      <c r="S640" s="13"/>
      <c r="T640" s="13"/>
      <c r="U640" s="13"/>
      <c r="V640" s="13"/>
      <c r="W640" s="13"/>
      <c r="X640" s="13"/>
      <c r="Y640" s="13"/>
      <c r="Z640" s="13"/>
      <c r="AA640" s="13"/>
      <c r="AB640" s="13"/>
      <c r="AC640" s="13"/>
      <c r="AD640" s="13"/>
      <c r="AE640" s="13"/>
      <c r="AF640" s="13"/>
      <c r="AG640" s="13"/>
      <c r="AH640" s="13"/>
      <c r="AI640" s="14"/>
      <c r="AJ640" s="13"/>
      <c r="AK640" s="13"/>
      <c r="AL640" s="13"/>
      <c r="AM640" s="1287"/>
      <c r="AN640" s="1287"/>
      <c r="AO640" s="1287"/>
      <c r="AP640" s="1287"/>
      <c r="AQ640" s="1287"/>
      <c r="AR640" s="1287"/>
      <c r="AS640" s="1287"/>
      <c r="AT640" s="1287"/>
      <c r="AU640" s="1287"/>
      <c r="AV640" s="1287"/>
      <c r="AW640" s="1287"/>
      <c r="AX640" s="1287"/>
      <c r="AY640" s="1287"/>
    </row>
    <row r="641" spans="2:51" ht="15" x14ac:dyDescent="0.2">
      <c r="B641" s="1287"/>
      <c r="C641" s="1287"/>
      <c r="D641" s="1287"/>
      <c r="E641" s="1287"/>
      <c r="F641" s="1287"/>
      <c r="G641" s="1287"/>
      <c r="H641" s="1708" t="s">
        <v>732</v>
      </c>
      <c r="I641" s="1712">
        <v>455</v>
      </c>
      <c r="J641" s="1712">
        <v>283</v>
      </c>
      <c r="K641" s="1712">
        <v>343</v>
      </c>
      <c r="L641" s="1712">
        <v>398</v>
      </c>
      <c r="M641" s="1757">
        <v>426</v>
      </c>
      <c r="N641" s="13"/>
      <c r="O641" s="13"/>
      <c r="P641" s="13"/>
      <c r="Q641" s="13"/>
      <c r="R641" s="13"/>
      <c r="S641" s="13"/>
      <c r="T641" s="13"/>
      <c r="U641" s="13"/>
      <c r="V641" s="13"/>
      <c r="W641" s="13"/>
      <c r="X641" s="13"/>
      <c r="Y641" s="13"/>
      <c r="Z641" s="13"/>
      <c r="AA641" s="13"/>
      <c r="AB641" s="13"/>
      <c r="AC641" s="13"/>
      <c r="AD641" s="13"/>
      <c r="AE641" s="13"/>
      <c r="AF641" s="13"/>
      <c r="AG641" s="13"/>
      <c r="AH641" s="13"/>
      <c r="AI641" s="14"/>
      <c r="AJ641" s="13"/>
      <c r="AK641" s="13"/>
      <c r="AL641" s="13"/>
      <c r="AM641" s="1287"/>
      <c r="AN641" s="1287"/>
      <c r="AO641" s="1287"/>
      <c r="AP641" s="1287"/>
      <c r="AQ641" s="1287"/>
      <c r="AR641" s="1287"/>
      <c r="AS641" s="1287"/>
      <c r="AT641" s="1287"/>
      <c r="AU641" s="1287"/>
      <c r="AV641" s="1287"/>
      <c r="AW641" s="1287"/>
      <c r="AX641" s="1287"/>
      <c r="AY641" s="1287"/>
    </row>
    <row r="642" spans="2:51" ht="15" x14ac:dyDescent="0.2">
      <c r="B642" s="1287"/>
      <c r="C642" s="1287"/>
      <c r="D642" s="1287"/>
      <c r="E642" s="1287"/>
      <c r="F642" s="1287"/>
      <c r="G642" s="1287"/>
      <c r="H642" s="1708" t="s">
        <v>1052</v>
      </c>
      <c r="I642" s="1712">
        <v>437</v>
      </c>
      <c r="J642" s="1712">
        <v>277</v>
      </c>
      <c r="K642" s="1712">
        <v>333</v>
      </c>
      <c r="L642" s="1712">
        <v>368</v>
      </c>
      <c r="M642" s="1757">
        <v>434</v>
      </c>
      <c r="N642" s="13"/>
      <c r="O642" s="13"/>
      <c r="P642" s="13"/>
      <c r="Q642" s="13"/>
      <c r="R642" s="13"/>
      <c r="S642" s="13"/>
      <c r="T642" s="13"/>
      <c r="U642" s="13"/>
      <c r="V642" s="13"/>
      <c r="W642" s="13"/>
      <c r="X642" s="13"/>
      <c r="Y642" s="13"/>
      <c r="Z642" s="13"/>
      <c r="AA642" s="13"/>
      <c r="AB642" s="13"/>
      <c r="AC642" s="13"/>
      <c r="AD642" s="13"/>
      <c r="AE642" s="13"/>
      <c r="AF642" s="13"/>
      <c r="AG642" s="13"/>
      <c r="AH642" s="13"/>
      <c r="AI642" s="14"/>
      <c r="AJ642" s="13"/>
      <c r="AK642" s="13"/>
      <c r="AL642" s="13"/>
      <c r="AM642" s="1287"/>
      <c r="AN642" s="1287"/>
      <c r="AO642" s="1287"/>
      <c r="AP642" s="1287"/>
      <c r="AQ642" s="1287"/>
      <c r="AR642" s="1287"/>
      <c r="AS642" s="1287"/>
      <c r="AT642" s="1287"/>
      <c r="AU642" s="1287"/>
      <c r="AV642" s="1287"/>
      <c r="AW642" s="1287"/>
      <c r="AX642" s="1287"/>
      <c r="AY642" s="1287"/>
    </row>
    <row r="643" spans="2:51" ht="15" x14ac:dyDescent="0.2">
      <c r="B643" s="1287"/>
      <c r="C643" s="1287"/>
      <c r="D643" s="1287"/>
      <c r="E643" s="1287"/>
      <c r="F643" s="1287"/>
      <c r="G643" s="1287"/>
      <c r="H643" s="1718" t="s">
        <v>1254</v>
      </c>
      <c r="I643" s="1712">
        <v>434</v>
      </c>
      <c r="J643" s="1712">
        <v>288</v>
      </c>
      <c r="K643" s="1712">
        <v>329.17103053879276</v>
      </c>
      <c r="L643" s="1712">
        <v>376</v>
      </c>
      <c r="M643" s="1757">
        <v>442</v>
      </c>
      <c r="N643" s="13"/>
      <c r="O643" s="13"/>
      <c r="P643" s="13"/>
      <c r="Q643" s="13"/>
      <c r="R643" s="13"/>
      <c r="S643" s="13"/>
      <c r="T643" s="13"/>
      <c r="U643" s="13"/>
      <c r="V643" s="13"/>
      <c r="W643" s="13"/>
      <c r="X643" s="13"/>
      <c r="Y643" s="13"/>
      <c r="Z643" s="13"/>
      <c r="AA643" s="13"/>
      <c r="AB643" s="13"/>
      <c r="AC643" s="13"/>
      <c r="AD643" s="13"/>
      <c r="AE643" s="13"/>
      <c r="AF643" s="13"/>
      <c r="AG643" s="13"/>
      <c r="AH643" s="13"/>
      <c r="AI643" s="14"/>
      <c r="AJ643" s="13"/>
      <c r="AK643" s="13"/>
      <c r="AL643" s="13"/>
      <c r="AM643" s="1287"/>
      <c r="AN643" s="1287"/>
      <c r="AO643" s="1287"/>
      <c r="AP643" s="1287"/>
      <c r="AQ643" s="1287"/>
      <c r="AR643" s="1287"/>
      <c r="AS643" s="1287"/>
      <c r="AT643" s="1287"/>
      <c r="AU643" s="1287"/>
      <c r="AV643" s="1287"/>
      <c r="AW643" s="1287"/>
      <c r="AX643" s="1287"/>
      <c r="AY643" s="1287"/>
    </row>
    <row r="644" spans="2:51" ht="15" x14ac:dyDescent="0.2">
      <c r="B644" s="1287"/>
      <c r="C644" s="1287"/>
      <c r="D644" s="1287"/>
      <c r="E644" s="1287"/>
      <c r="F644" s="1287"/>
      <c r="G644" s="1287"/>
      <c r="H644" s="1718" t="s">
        <v>1575</v>
      </c>
      <c r="I644" s="1712">
        <v>437</v>
      </c>
      <c r="J644" s="1712">
        <v>296</v>
      </c>
      <c r="K644" s="1712">
        <v>529</v>
      </c>
      <c r="L644" s="1712">
        <v>397</v>
      </c>
      <c r="M644" s="1757">
        <v>463</v>
      </c>
      <c r="N644" s="13"/>
      <c r="O644" s="13"/>
      <c r="P644" s="13"/>
      <c r="Q644" s="13"/>
      <c r="R644" s="13"/>
      <c r="S644" s="13"/>
      <c r="T644" s="13"/>
      <c r="U644" s="13"/>
      <c r="V644" s="13"/>
      <c r="W644" s="13"/>
      <c r="X644" s="13"/>
      <c r="Y644" s="13"/>
      <c r="Z644" s="13"/>
      <c r="AA644" s="13"/>
      <c r="AB644" s="13"/>
      <c r="AC644" s="13"/>
      <c r="AD644" s="13"/>
      <c r="AE644" s="13"/>
      <c r="AF644" s="13"/>
      <c r="AG644" s="13"/>
      <c r="AH644" s="13"/>
      <c r="AI644" s="14"/>
      <c r="AJ644" s="13"/>
      <c r="AK644" s="13"/>
      <c r="AL644" s="13"/>
      <c r="AM644" s="1287"/>
      <c r="AN644" s="1287"/>
      <c r="AO644" s="1287"/>
      <c r="AP644" s="1287"/>
      <c r="AQ644" s="1287"/>
      <c r="AR644" s="1287"/>
      <c r="AS644" s="1287"/>
      <c r="AT644" s="1287"/>
      <c r="AU644" s="1287"/>
      <c r="AV644" s="1287"/>
      <c r="AW644" s="1287"/>
      <c r="AX644" s="1287"/>
      <c r="AY644" s="1287"/>
    </row>
    <row r="645" spans="2:51" ht="15" x14ac:dyDescent="0.2">
      <c r="B645" s="1287"/>
      <c r="C645" s="1287"/>
      <c r="D645" s="1424"/>
      <c r="E645" s="1287"/>
      <c r="F645" s="1287"/>
      <c r="G645" s="1287"/>
      <c r="H645" s="1718" t="s">
        <v>1721</v>
      </c>
      <c r="I645" s="1712">
        <v>435</v>
      </c>
      <c r="J645" s="1712">
        <v>311</v>
      </c>
      <c r="K645" s="1712">
        <v>333</v>
      </c>
      <c r="L645" s="1712">
        <v>401</v>
      </c>
      <c r="M645" s="1757">
        <v>449</v>
      </c>
      <c r="N645" s="13"/>
      <c r="O645" s="13"/>
      <c r="P645" s="13"/>
      <c r="Q645" s="13"/>
      <c r="R645" s="13"/>
      <c r="S645" s="13"/>
      <c r="T645" s="13"/>
      <c r="U645" s="13"/>
      <c r="V645" s="13"/>
      <c r="W645" s="13"/>
      <c r="X645" s="13"/>
      <c r="Y645" s="13"/>
      <c r="Z645" s="13"/>
      <c r="AA645" s="13"/>
      <c r="AB645" s="13"/>
      <c r="AC645" s="13"/>
      <c r="AD645" s="13"/>
      <c r="AE645" s="13"/>
      <c r="AF645" s="13"/>
      <c r="AG645" s="13"/>
      <c r="AH645" s="13"/>
      <c r="AI645" s="14"/>
      <c r="AJ645" s="13"/>
      <c r="AK645" s="13"/>
      <c r="AL645" s="13"/>
      <c r="AM645" s="1287"/>
      <c r="AN645" s="1287"/>
      <c r="AO645" s="1287"/>
      <c r="AP645" s="1287"/>
      <c r="AQ645" s="1287"/>
      <c r="AR645" s="1287"/>
      <c r="AS645" s="1287"/>
      <c r="AT645" s="1287"/>
      <c r="AU645" s="1287"/>
      <c r="AV645" s="1287"/>
      <c r="AW645" s="1287"/>
      <c r="AX645" s="1287"/>
      <c r="AY645" s="1287"/>
    </row>
    <row r="646" spans="2:51" ht="15" x14ac:dyDescent="0.2">
      <c r="B646" s="1287"/>
      <c r="C646" s="1287"/>
      <c r="D646" s="1424"/>
      <c r="E646" s="1287"/>
      <c r="F646" s="1287"/>
      <c r="G646" s="1287"/>
      <c r="H646" s="1718" t="s">
        <v>1948</v>
      </c>
      <c r="I646" s="1712">
        <v>418</v>
      </c>
      <c r="J646" s="1712">
        <v>307</v>
      </c>
      <c r="K646" s="1712">
        <v>318</v>
      </c>
      <c r="L646" s="1712">
        <v>384</v>
      </c>
      <c r="M646" s="1757">
        <v>425</v>
      </c>
      <c r="N646" s="13"/>
      <c r="O646" s="13"/>
      <c r="P646" s="13"/>
      <c r="Q646" s="13"/>
      <c r="R646" s="13"/>
      <c r="S646" s="13"/>
      <c r="T646" s="13"/>
      <c r="U646" s="13"/>
      <c r="V646" s="13"/>
      <c r="W646" s="13"/>
      <c r="X646" s="13"/>
      <c r="Y646" s="13"/>
      <c r="Z646" s="13"/>
      <c r="AA646" s="13"/>
      <c r="AB646" s="13"/>
      <c r="AC646" s="13"/>
      <c r="AD646" s="13"/>
      <c r="AE646" s="13"/>
      <c r="AF646" s="13"/>
      <c r="AG646" s="13"/>
      <c r="AH646" s="13"/>
      <c r="AI646" s="14"/>
      <c r="AJ646" s="13"/>
      <c r="AK646" s="13"/>
      <c r="AL646" s="13"/>
      <c r="AM646" s="1287"/>
      <c r="AN646" s="1287"/>
      <c r="AO646" s="1287"/>
      <c r="AP646" s="1287"/>
      <c r="AQ646" s="1287"/>
      <c r="AR646" s="1287"/>
      <c r="AS646" s="1287"/>
      <c r="AT646" s="1287"/>
      <c r="AU646" s="1287"/>
      <c r="AV646" s="1287"/>
      <c r="AW646" s="1287"/>
      <c r="AX646" s="1287"/>
      <c r="AY646" s="1287"/>
    </row>
    <row r="647" spans="2:51" ht="15" x14ac:dyDescent="0.2">
      <c r="B647" s="1287"/>
      <c r="C647" s="1287"/>
      <c r="D647" s="1424"/>
      <c r="E647" s="1287"/>
      <c r="F647" s="1287"/>
      <c r="G647" s="1287"/>
      <c r="H647" s="1718" t="s">
        <v>2001</v>
      </c>
      <c r="I647" s="1712">
        <v>416</v>
      </c>
      <c r="J647" s="1712">
        <v>315</v>
      </c>
      <c r="K647" s="1712">
        <v>315</v>
      </c>
      <c r="L647" s="1712">
        <v>388</v>
      </c>
      <c r="M647" s="1757">
        <v>416</v>
      </c>
      <c r="N647" s="13"/>
      <c r="O647" s="13"/>
      <c r="P647" s="13"/>
      <c r="Q647" s="13"/>
      <c r="R647" s="13"/>
      <c r="S647" s="13"/>
      <c r="T647" s="13"/>
      <c r="U647" s="13"/>
      <c r="V647" s="13"/>
      <c r="W647" s="13"/>
      <c r="X647" s="13"/>
      <c r="Y647" s="13"/>
      <c r="Z647" s="13"/>
      <c r="AA647" s="13"/>
      <c r="AB647" s="13"/>
      <c r="AC647" s="13"/>
      <c r="AD647" s="13"/>
      <c r="AE647" s="13"/>
      <c r="AF647" s="13"/>
      <c r="AG647" s="13"/>
      <c r="AH647" s="13"/>
      <c r="AI647" s="14"/>
      <c r="AJ647" s="13"/>
      <c r="AK647" s="13"/>
      <c r="AL647" s="13"/>
      <c r="AM647" s="1287"/>
      <c r="AN647" s="1287"/>
      <c r="AO647" s="1287"/>
      <c r="AP647" s="1287"/>
      <c r="AQ647" s="1287"/>
      <c r="AR647" s="1287"/>
      <c r="AS647" s="1287"/>
      <c r="AT647" s="1287"/>
      <c r="AU647" s="1287"/>
      <c r="AV647" s="1287"/>
      <c r="AW647" s="1287"/>
      <c r="AX647" s="1287"/>
      <c r="AY647" s="1287"/>
    </row>
    <row r="648" spans="2:51" ht="15" x14ac:dyDescent="0.2">
      <c r="B648" s="1287"/>
      <c r="C648" s="1287"/>
      <c r="D648" s="1424"/>
      <c r="E648" s="1287"/>
      <c r="F648" s="1287"/>
      <c r="G648" s="1287"/>
      <c r="H648" s="1718" t="s">
        <v>2613</v>
      </c>
      <c r="I648" s="1712">
        <v>418</v>
      </c>
      <c r="J648" s="1712">
        <v>330</v>
      </c>
      <c r="K648" s="1712">
        <v>316.08813928182809</v>
      </c>
      <c r="L648" s="1712">
        <v>400</v>
      </c>
      <c r="M648" s="1757">
        <v>420</v>
      </c>
      <c r="N648" s="13"/>
      <c r="O648" s="13"/>
      <c r="P648" s="13"/>
      <c r="Q648" s="13"/>
      <c r="R648" s="13"/>
      <c r="S648" s="13"/>
      <c r="T648" s="13"/>
      <c r="U648" s="13"/>
      <c r="V648" s="13"/>
      <c r="W648" s="13"/>
      <c r="X648" s="13"/>
      <c r="Y648" s="13"/>
      <c r="Z648" s="13"/>
      <c r="AA648" s="13"/>
      <c r="AB648" s="13"/>
      <c r="AC648" s="13"/>
      <c r="AD648" s="13"/>
      <c r="AE648" s="13"/>
      <c r="AF648" s="13"/>
      <c r="AG648" s="13"/>
      <c r="AH648" s="13"/>
      <c r="AI648" s="14"/>
      <c r="AJ648" s="13"/>
      <c r="AK648" s="13"/>
      <c r="AL648" s="13"/>
      <c r="AM648" s="1287"/>
      <c r="AN648" s="1287"/>
      <c r="AO648" s="1287"/>
      <c r="AP648" s="1287"/>
      <c r="AQ648" s="1287"/>
      <c r="AR648" s="1287"/>
      <c r="AS648" s="1287"/>
      <c r="AT648" s="1287"/>
      <c r="AU648" s="1287"/>
      <c r="AV648" s="1287"/>
      <c r="AW648" s="1287"/>
      <c r="AX648" s="1287"/>
      <c r="AY648" s="1287"/>
    </row>
    <row r="649" spans="2:51" ht="15" x14ac:dyDescent="0.2">
      <c r="B649" s="1287"/>
      <c r="C649" s="1287"/>
      <c r="D649" s="1424"/>
      <c r="E649" s="1287"/>
      <c r="F649" s="1287"/>
      <c r="G649" s="1287"/>
      <c r="H649" s="1718" t="s">
        <v>3114</v>
      </c>
      <c r="I649" s="1712">
        <v>424</v>
      </c>
      <c r="J649" s="1712">
        <v>316</v>
      </c>
      <c r="K649" s="1712">
        <v>325.12496853310319</v>
      </c>
      <c r="L649" s="1712">
        <v>408</v>
      </c>
      <c r="M649" s="1757">
        <v>414</v>
      </c>
      <c r="N649" s="13"/>
      <c r="O649" s="13"/>
      <c r="P649" s="13"/>
      <c r="Q649" s="13"/>
      <c r="R649" s="13"/>
      <c r="S649" s="13"/>
      <c r="T649" s="13"/>
      <c r="U649" s="13"/>
      <c r="V649" s="13"/>
      <c r="W649" s="13"/>
      <c r="X649" s="13"/>
      <c r="Y649" s="13"/>
      <c r="Z649" s="13"/>
      <c r="AA649" s="13"/>
      <c r="AB649" s="13"/>
      <c r="AC649" s="13"/>
      <c r="AD649" s="13"/>
      <c r="AE649" s="13"/>
      <c r="AF649" s="13"/>
      <c r="AG649" s="13"/>
      <c r="AH649" s="13"/>
      <c r="AI649" s="14"/>
      <c r="AJ649" s="13"/>
      <c r="AK649" s="13"/>
      <c r="AL649" s="13"/>
      <c r="AM649" s="1287"/>
      <c r="AN649" s="1287"/>
      <c r="AO649" s="1287"/>
      <c r="AP649" s="1287"/>
      <c r="AQ649" s="1287"/>
      <c r="AR649" s="1287"/>
      <c r="AS649" s="1287"/>
      <c r="AT649" s="1287"/>
      <c r="AU649" s="1287"/>
      <c r="AV649" s="1287"/>
      <c r="AW649" s="1287"/>
      <c r="AX649" s="1287"/>
      <c r="AY649" s="1287"/>
    </row>
    <row r="650" spans="2:51" ht="15" x14ac:dyDescent="0.2">
      <c r="B650" s="1287"/>
      <c r="C650" s="1287"/>
      <c r="D650" s="1424"/>
      <c r="E650" s="1287"/>
      <c r="F650" s="1287"/>
      <c r="G650" s="1287"/>
      <c r="H650" s="1718" t="s">
        <v>3403</v>
      </c>
      <c r="I650" s="1712">
        <v>404</v>
      </c>
      <c r="J650" s="1712">
        <v>307</v>
      </c>
      <c r="K650" s="1712">
        <v>313.64014809303643</v>
      </c>
      <c r="L650" s="1712">
        <v>386</v>
      </c>
      <c r="M650" s="1771">
        <v>398</v>
      </c>
      <c r="N650" s="13"/>
      <c r="O650" s="13"/>
      <c r="P650" s="13"/>
      <c r="Q650" s="13"/>
      <c r="R650" s="13"/>
      <c r="S650" s="13"/>
      <c r="T650" s="13"/>
      <c r="U650" s="13"/>
      <c r="V650" s="13"/>
      <c r="W650" s="13"/>
      <c r="X650" s="13"/>
      <c r="Y650" s="13"/>
      <c r="Z650" s="13"/>
      <c r="AA650" s="13"/>
      <c r="AB650" s="13"/>
      <c r="AC650" s="13"/>
      <c r="AD650" s="13"/>
      <c r="AE650" s="13"/>
      <c r="AF650" s="13"/>
      <c r="AG650" s="13"/>
      <c r="AH650" s="13"/>
      <c r="AI650" s="14"/>
      <c r="AJ650" s="13"/>
      <c r="AK650" s="13"/>
      <c r="AL650" s="13"/>
      <c r="AM650" s="1287"/>
      <c r="AN650" s="1287"/>
      <c r="AO650" s="1287"/>
      <c r="AP650" s="1287"/>
      <c r="AQ650" s="1287"/>
      <c r="AR650" s="1287"/>
      <c r="AS650" s="1287"/>
      <c r="AT650" s="1287"/>
      <c r="AU650" s="1287"/>
      <c r="AV650" s="1287"/>
      <c r="AW650" s="1287"/>
      <c r="AX650" s="1287"/>
      <c r="AY650" s="1287"/>
    </row>
    <row r="651" spans="2:51" ht="15" x14ac:dyDescent="0.2">
      <c r="B651" s="1287"/>
      <c r="C651" s="1287"/>
      <c r="D651" s="1424"/>
      <c r="E651" s="1287"/>
      <c r="F651" s="1287"/>
      <c r="G651" s="1287"/>
      <c r="H651" s="1718" t="s">
        <v>3771</v>
      </c>
      <c r="I651" s="1712">
        <v>405</v>
      </c>
      <c r="J651" s="1712">
        <v>313</v>
      </c>
      <c r="K651" s="1712">
        <v>311.98863636363637</v>
      </c>
      <c r="L651" s="1712">
        <v>393</v>
      </c>
      <c r="M651" s="1771">
        <v>383</v>
      </c>
      <c r="N651" s="13"/>
      <c r="O651" s="13"/>
      <c r="P651" s="13"/>
      <c r="Q651" s="13"/>
      <c r="R651" s="13"/>
      <c r="S651" s="13"/>
      <c r="T651" s="13"/>
      <c r="U651" s="13"/>
      <c r="V651" s="13"/>
      <c r="W651" s="13"/>
      <c r="X651" s="13"/>
      <c r="Y651" s="13"/>
      <c r="Z651" s="13"/>
      <c r="AA651" s="13"/>
      <c r="AB651" s="13"/>
      <c r="AC651" s="13"/>
      <c r="AD651" s="13"/>
      <c r="AE651" s="13"/>
      <c r="AF651" s="13"/>
      <c r="AG651" s="13"/>
      <c r="AH651" s="13"/>
      <c r="AI651" s="14"/>
      <c r="AJ651" s="13"/>
      <c r="AK651" s="13"/>
      <c r="AL651" s="13"/>
      <c r="AM651" s="1287"/>
      <c r="AN651" s="1287"/>
      <c r="AO651" s="1287"/>
      <c r="AP651" s="1287"/>
      <c r="AQ651" s="1287"/>
      <c r="AR651" s="1287"/>
      <c r="AS651" s="1287"/>
      <c r="AT651" s="1287"/>
      <c r="AU651" s="1287"/>
      <c r="AV651" s="1287"/>
      <c r="AW651" s="1287"/>
      <c r="AX651" s="1287"/>
      <c r="AY651" s="1287"/>
    </row>
    <row r="652" spans="2:51" ht="15" x14ac:dyDescent="0.2">
      <c r="B652" s="1287"/>
      <c r="C652" s="1287"/>
      <c r="D652" s="1287"/>
      <c r="E652" s="1287"/>
      <c r="F652" s="1287"/>
      <c r="G652" s="1287"/>
      <c r="H652" s="1718" t="s">
        <v>4149</v>
      </c>
      <c r="I652" s="1712">
        <v>415</v>
      </c>
      <c r="J652" s="1712">
        <v>329</v>
      </c>
      <c r="K652" s="1712">
        <v>313.64049712033949</v>
      </c>
      <c r="L652" s="1712">
        <v>387</v>
      </c>
      <c r="M652" s="1771">
        <v>400</v>
      </c>
      <c r="N652" s="13"/>
      <c r="O652" s="13"/>
      <c r="P652" s="13"/>
      <c r="Q652" s="13"/>
      <c r="R652" s="13"/>
      <c r="S652" s="13"/>
      <c r="T652" s="13"/>
      <c r="U652" s="13"/>
      <c r="V652" s="13"/>
      <c r="W652" s="13"/>
      <c r="X652" s="13"/>
      <c r="Y652" s="13"/>
      <c r="Z652" s="13"/>
      <c r="AA652" s="13"/>
      <c r="AB652" s="13"/>
      <c r="AC652" s="13"/>
      <c r="AD652" s="13"/>
      <c r="AE652" s="13"/>
      <c r="AF652" s="13"/>
      <c r="AG652" s="13"/>
      <c r="AH652" s="13"/>
      <c r="AI652" s="14"/>
      <c r="AJ652" s="13"/>
      <c r="AK652" s="13"/>
      <c r="AL652" s="13"/>
      <c r="AM652" s="1287"/>
      <c r="AN652" s="1287"/>
      <c r="AO652" s="1287"/>
      <c r="AP652" s="1287"/>
      <c r="AQ652" s="1287"/>
      <c r="AR652" s="1287"/>
      <c r="AS652" s="1287"/>
      <c r="AT652" s="1287"/>
      <c r="AU652" s="1287"/>
      <c r="AV652" s="1287"/>
      <c r="AW652" s="1287"/>
      <c r="AX652" s="1287"/>
      <c r="AY652" s="1287"/>
    </row>
    <row r="653" spans="2:51" ht="15" x14ac:dyDescent="0.2">
      <c r="B653" s="1287"/>
      <c r="C653" s="1287"/>
      <c r="D653" s="1287"/>
      <c r="E653" s="1287"/>
      <c r="F653" s="1287"/>
      <c r="G653" s="1287"/>
      <c r="H653" s="1718" t="s">
        <v>4365</v>
      </c>
      <c r="I653" s="1712">
        <v>414</v>
      </c>
      <c r="J653" s="1712">
        <v>328</v>
      </c>
      <c r="K653" s="1712">
        <v>313.36678374310083</v>
      </c>
      <c r="L653" s="1712">
        <v>379</v>
      </c>
      <c r="M653" s="1771"/>
      <c r="N653" s="13"/>
      <c r="O653" s="13"/>
      <c r="P653" s="13"/>
      <c r="Q653" s="13"/>
      <c r="R653" s="13"/>
      <c r="S653" s="13"/>
      <c r="T653" s="13"/>
      <c r="U653" s="13"/>
      <c r="V653" s="13"/>
      <c r="W653" s="13"/>
      <c r="X653" s="13"/>
      <c r="Y653" s="13"/>
      <c r="Z653" s="13"/>
      <c r="AA653" s="13"/>
      <c r="AB653" s="13"/>
      <c r="AC653" s="13"/>
      <c r="AD653" s="13"/>
      <c r="AE653" s="13"/>
      <c r="AF653" s="13"/>
      <c r="AG653" s="13"/>
      <c r="AH653" s="13"/>
      <c r="AI653" s="14"/>
      <c r="AJ653" s="13"/>
      <c r="AK653" s="13"/>
      <c r="AL653" s="13"/>
      <c r="AM653" s="1287"/>
      <c r="AN653" s="1287"/>
      <c r="AO653" s="1287"/>
      <c r="AP653" s="1287"/>
      <c r="AQ653" s="1287"/>
      <c r="AR653" s="1287"/>
      <c r="AS653" s="1287"/>
      <c r="AT653" s="1287"/>
      <c r="AU653" s="1287"/>
      <c r="AV653" s="1287"/>
      <c r="AW653" s="1287"/>
      <c r="AX653" s="1287"/>
      <c r="AY653" s="1287"/>
    </row>
    <row r="654" spans="2:51" ht="15" x14ac:dyDescent="0.2">
      <c r="B654" s="1287"/>
      <c r="C654" s="1287"/>
      <c r="D654" s="1287"/>
      <c r="E654" s="1287"/>
      <c r="F654" s="1287"/>
      <c r="G654" s="1287"/>
      <c r="H654" s="1720" t="s">
        <v>4682</v>
      </c>
      <c r="I654" s="1722">
        <v>406</v>
      </c>
      <c r="J654" s="1772"/>
      <c r="K654" s="1722">
        <v>304.82762056596255</v>
      </c>
      <c r="L654" s="1772">
        <v>368</v>
      </c>
      <c r="M654" s="1773"/>
      <c r="N654" s="13"/>
      <c r="O654" s="13"/>
      <c r="P654" s="13"/>
      <c r="Q654" s="13"/>
      <c r="R654" s="13"/>
      <c r="S654" s="13"/>
      <c r="T654" s="13"/>
      <c r="U654" s="13"/>
      <c r="V654" s="13"/>
      <c r="W654" s="13"/>
      <c r="X654" s="13"/>
      <c r="Y654" s="13"/>
      <c r="Z654" s="13"/>
      <c r="AA654" s="13"/>
      <c r="AB654" s="13"/>
      <c r="AC654" s="13"/>
      <c r="AD654" s="13"/>
      <c r="AE654" s="13"/>
      <c r="AF654" s="13"/>
      <c r="AG654" s="13"/>
      <c r="AH654" s="13"/>
      <c r="AI654" s="14"/>
      <c r="AJ654" s="13"/>
      <c r="AK654" s="13"/>
      <c r="AL654" s="13"/>
      <c r="AM654" s="1287"/>
      <c r="AN654" s="1287"/>
      <c r="AO654" s="1287"/>
      <c r="AP654" s="1287"/>
      <c r="AQ654" s="1287"/>
      <c r="AR654" s="1287"/>
      <c r="AS654" s="1287"/>
      <c r="AT654" s="1287"/>
      <c r="AU654" s="1287"/>
      <c r="AV654" s="1287"/>
      <c r="AW654" s="1287"/>
      <c r="AX654" s="1287"/>
      <c r="AY654" s="1287"/>
    </row>
    <row r="655" spans="2:51" ht="15" x14ac:dyDescent="0.2">
      <c r="B655" s="1287"/>
      <c r="C655" s="1287"/>
      <c r="D655" s="1287"/>
      <c r="E655" s="1287"/>
      <c r="F655" s="1287"/>
      <c r="G655" s="1287"/>
      <c r="H655" s="1720" t="s">
        <v>5003</v>
      </c>
      <c r="I655" s="1722">
        <v>418.78319814146624</v>
      </c>
      <c r="J655" s="1772">
        <v>387</v>
      </c>
      <c r="K655" s="1722">
        <v>308.11271192927086</v>
      </c>
      <c r="L655" s="1772">
        <v>385</v>
      </c>
      <c r="M655" s="1773"/>
      <c r="N655" s="13"/>
      <c r="O655" s="13"/>
      <c r="P655" s="13"/>
      <c r="Q655" s="13"/>
      <c r="R655" s="13"/>
      <c r="S655" s="13"/>
      <c r="T655" s="13"/>
      <c r="U655" s="13"/>
      <c r="V655" s="13"/>
      <c r="W655" s="13"/>
      <c r="X655" s="13"/>
      <c r="Y655" s="13"/>
      <c r="Z655" s="13"/>
      <c r="AA655" s="13"/>
      <c r="AB655" s="13"/>
      <c r="AC655" s="13"/>
      <c r="AD655" s="13"/>
      <c r="AE655" s="13"/>
      <c r="AF655" s="13"/>
      <c r="AG655" s="13"/>
      <c r="AH655" s="13"/>
      <c r="AI655" s="14"/>
      <c r="AJ655" s="13"/>
      <c r="AK655" s="13"/>
      <c r="AL655" s="13"/>
      <c r="AM655" s="1287"/>
      <c r="AN655" s="1287"/>
      <c r="AO655" s="1287"/>
      <c r="AP655" s="1287"/>
      <c r="AQ655" s="1287"/>
      <c r="AR655" s="1287"/>
      <c r="AS655" s="1287"/>
      <c r="AT655" s="1287"/>
      <c r="AU655" s="1287"/>
      <c r="AV655" s="1287"/>
      <c r="AW655" s="1287"/>
      <c r="AX655" s="1287"/>
      <c r="AY655" s="1287"/>
    </row>
    <row r="656" spans="2:51" ht="15" x14ac:dyDescent="0.2">
      <c r="B656" s="1287"/>
      <c r="C656" s="1287"/>
      <c r="D656" s="1287"/>
      <c r="E656" s="1287"/>
      <c r="F656" s="1287"/>
      <c r="G656" s="1287"/>
      <c r="H656" s="1720" t="s">
        <v>5138</v>
      </c>
      <c r="I656" s="1722">
        <v>470.77721742517468</v>
      </c>
      <c r="J656" s="1772">
        <v>408</v>
      </c>
      <c r="K656" s="1722">
        <v>335.6388584621223</v>
      </c>
      <c r="L656" s="1772">
        <v>412</v>
      </c>
      <c r="M656" s="1773"/>
      <c r="N656" s="13"/>
      <c r="O656" s="13"/>
      <c r="P656" s="13"/>
      <c r="Q656" s="13"/>
      <c r="R656" s="13"/>
      <c r="S656" s="13"/>
      <c r="T656" s="13"/>
      <c r="U656" s="13"/>
      <c r="V656" s="13"/>
      <c r="W656" s="13"/>
      <c r="X656" s="13"/>
      <c r="Y656" s="13"/>
      <c r="Z656" s="13"/>
      <c r="AA656" s="13"/>
      <c r="AB656" s="13"/>
      <c r="AC656" s="13"/>
      <c r="AD656" s="13"/>
      <c r="AE656" s="13"/>
      <c r="AF656" s="13"/>
      <c r="AG656" s="13"/>
      <c r="AH656" s="13"/>
      <c r="AI656" s="14"/>
      <c r="AJ656" s="13"/>
      <c r="AK656" s="13"/>
      <c r="AL656" s="13"/>
      <c r="AM656" s="1287"/>
      <c r="AN656" s="1287"/>
      <c r="AO656" s="1287"/>
      <c r="AP656" s="1287"/>
      <c r="AQ656" s="1287"/>
      <c r="AR656" s="1287"/>
      <c r="AS656" s="1287"/>
      <c r="AT656" s="1287"/>
      <c r="AU656" s="1287"/>
      <c r="AV656" s="1287"/>
      <c r="AW656" s="1287"/>
      <c r="AX656" s="1287"/>
      <c r="AY656" s="1287"/>
    </row>
    <row r="657" spans="1:51" ht="15" x14ac:dyDescent="0.2">
      <c r="B657" s="1287"/>
      <c r="C657" s="1287"/>
      <c r="D657" s="1287"/>
      <c r="E657" s="1287"/>
      <c r="F657" s="1285"/>
      <c r="G657" s="1287"/>
      <c r="H657" s="1720" t="s">
        <v>5317</v>
      </c>
      <c r="I657" s="1722">
        <v>507</v>
      </c>
      <c r="J657" s="1772"/>
      <c r="K657" s="1722"/>
      <c r="L657" s="1772">
        <v>441</v>
      </c>
      <c r="M657" s="1773"/>
      <c r="N657" s="1717"/>
      <c r="O657" s="1719"/>
      <c r="P657" s="1287"/>
      <c r="Q657" s="13"/>
      <c r="R657" s="13"/>
      <c r="S657" s="13"/>
      <c r="T657" s="13"/>
      <c r="U657" s="13"/>
      <c r="V657" s="13"/>
      <c r="W657" s="13"/>
      <c r="X657" s="13"/>
      <c r="Y657" s="13"/>
      <c r="Z657" s="13"/>
      <c r="AA657" s="13"/>
      <c r="AB657" s="13"/>
      <c r="AC657" s="13"/>
      <c r="AD657" s="13"/>
      <c r="AE657" s="13"/>
      <c r="AF657" s="13"/>
      <c r="AG657" s="13"/>
      <c r="AH657" s="13"/>
      <c r="AI657" s="14"/>
      <c r="AJ657" s="13"/>
      <c r="AK657" s="13"/>
      <c r="AL657" s="13"/>
      <c r="AM657" s="1287"/>
      <c r="AN657" s="1287"/>
      <c r="AO657" s="1287"/>
      <c r="AP657" s="1287"/>
      <c r="AQ657" s="1287"/>
      <c r="AR657" s="1287"/>
      <c r="AS657" s="1287"/>
      <c r="AT657" s="1287"/>
      <c r="AU657" s="1287"/>
      <c r="AV657" s="1287"/>
      <c r="AW657" s="1287"/>
      <c r="AX657" s="1287"/>
      <c r="AY657" s="1287"/>
    </row>
    <row r="658" spans="1:51" ht="15" x14ac:dyDescent="0.2">
      <c r="B658" s="1287"/>
      <c r="C658" s="1287"/>
      <c r="D658" s="1287"/>
      <c r="E658" s="1287"/>
      <c r="F658" s="1436"/>
      <c r="H658" s="1720" t="s">
        <v>5450</v>
      </c>
      <c r="I658" s="1722">
        <v>518</v>
      </c>
      <c r="J658" s="1772"/>
      <c r="K658" s="1722"/>
      <c r="L658" s="1772">
        <v>459</v>
      </c>
      <c r="M658" s="1773"/>
      <c r="N658" s="1717"/>
      <c r="O658" s="1719"/>
      <c r="P658" s="1287"/>
      <c r="Q658" s="13"/>
      <c r="R658" s="13"/>
      <c r="S658" s="13"/>
      <c r="T658" s="13"/>
      <c r="U658" s="13"/>
      <c r="V658" s="13"/>
      <c r="W658" s="13"/>
      <c r="X658" s="13"/>
      <c r="Y658" s="13"/>
      <c r="Z658" s="13"/>
      <c r="AA658" s="13"/>
      <c r="AB658" s="13"/>
      <c r="AC658" s="13"/>
      <c r="AD658" s="13"/>
      <c r="AE658" s="13"/>
      <c r="AF658" s="13"/>
      <c r="AG658" s="13"/>
      <c r="AH658" s="13"/>
      <c r="AI658" s="14"/>
      <c r="AJ658" s="13"/>
      <c r="AK658" s="13"/>
      <c r="AL658" s="13"/>
      <c r="AM658" s="1287"/>
      <c r="AN658" s="1287"/>
      <c r="AO658" s="1287"/>
      <c r="AP658" s="1287"/>
      <c r="AQ658" s="1287"/>
      <c r="AR658" s="1287"/>
      <c r="AS658" s="1287"/>
      <c r="AT658" s="1287"/>
      <c r="AU658" s="1287"/>
      <c r="AV658" s="1287"/>
      <c r="AW658" s="1287"/>
      <c r="AX658" s="1287"/>
      <c r="AY658" s="1287"/>
    </row>
    <row r="659" spans="1:51" ht="16" thickBot="1" x14ac:dyDescent="0.25">
      <c r="B659" s="1287"/>
      <c r="C659" s="1287"/>
      <c r="D659" s="1287"/>
      <c r="E659" s="1287"/>
      <c r="F659" s="1287"/>
      <c r="G659" s="1287"/>
      <c r="H659" s="1725" t="s">
        <v>5754</v>
      </c>
      <c r="I659" s="1774">
        <v>575</v>
      </c>
      <c r="J659" s="1774"/>
      <c r="K659" s="1726"/>
      <c r="L659" s="1726">
        <v>509</v>
      </c>
      <c r="M659" s="1727"/>
      <c r="N659" s="13"/>
      <c r="O659" s="13"/>
      <c r="P659" s="13"/>
      <c r="Q659" s="13"/>
      <c r="R659" s="13"/>
      <c r="S659" s="13"/>
      <c r="T659" s="13"/>
      <c r="U659" s="13"/>
      <c r="V659" s="13"/>
      <c r="W659" s="13"/>
      <c r="X659" s="13"/>
      <c r="Y659" s="13"/>
      <c r="Z659" s="13"/>
      <c r="AA659" s="13"/>
      <c r="AB659" s="13"/>
      <c r="AC659" s="13"/>
      <c r="AD659" s="13"/>
      <c r="AE659" s="13"/>
      <c r="AF659" s="13"/>
      <c r="AG659" s="13"/>
      <c r="AH659" s="13"/>
      <c r="AI659" s="14"/>
      <c r="AJ659" s="13"/>
      <c r="AK659" s="13"/>
      <c r="AL659" s="13"/>
      <c r="AM659" s="1287"/>
      <c r="AN659" s="1287"/>
      <c r="AO659" s="1287"/>
      <c r="AP659" s="1287"/>
      <c r="AQ659" s="1287"/>
      <c r="AR659" s="1287"/>
      <c r="AS659" s="1287"/>
      <c r="AT659" s="1287"/>
      <c r="AU659" s="1287"/>
      <c r="AV659" s="1287"/>
      <c r="AW659" s="1287"/>
      <c r="AX659" s="1287"/>
      <c r="AY659" s="1287"/>
    </row>
    <row r="660" spans="1:51" ht="15" x14ac:dyDescent="0.2">
      <c r="B660" s="1287"/>
      <c r="C660" s="1287"/>
      <c r="D660" s="1287"/>
      <c r="E660" s="1287"/>
      <c r="F660" s="1287"/>
      <c r="G660" s="1287"/>
      <c r="H660" s="1287"/>
      <c r="I660" s="1287"/>
      <c r="J660" s="1287"/>
      <c r="K660" s="1287"/>
      <c r="M660" s="19"/>
      <c r="N660" s="13"/>
      <c r="O660" s="13"/>
      <c r="P660" s="13"/>
      <c r="Q660" s="13"/>
      <c r="R660" s="13"/>
      <c r="S660" s="13"/>
      <c r="T660" s="13"/>
      <c r="U660" s="13"/>
      <c r="V660" s="13"/>
      <c r="W660" s="13"/>
      <c r="X660" s="13"/>
      <c r="Y660" s="13"/>
      <c r="Z660" s="13"/>
      <c r="AA660" s="13"/>
      <c r="AB660" s="13"/>
      <c r="AC660" s="13"/>
      <c r="AD660" s="13"/>
      <c r="AE660" s="13"/>
      <c r="AF660" s="13"/>
      <c r="AG660" s="13"/>
      <c r="AH660" s="13"/>
      <c r="AI660" s="14"/>
      <c r="AJ660" s="13"/>
      <c r="AK660" s="13"/>
      <c r="AL660" s="13"/>
      <c r="AM660" s="1287"/>
      <c r="AN660" s="1287"/>
      <c r="AO660" s="1287"/>
      <c r="AP660" s="1287"/>
      <c r="AQ660" s="1287"/>
      <c r="AR660" s="1287"/>
      <c r="AS660" s="1287"/>
      <c r="AT660" s="1287"/>
      <c r="AU660" s="1287"/>
      <c r="AV660" s="1287"/>
      <c r="AW660" s="1287"/>
      <c r="AX660" s="1287"/>
      <c r="AY660" s="1287"/>
    </row>
    <row r="661" spans="1:51" ht="15" x14ac:dyDescent="0.2">
      <c r="B661" s="1287"/>
      <c r="C661" s="1287"/>
      <c r="D661" s="1287"/>
      <c r="E661" s="1287"/>
      <c r="F661" s="1287"/>
      <c r="G661" s="1287"/>
      <c r="H661" s="1287"/>
      <c r="I661" s="1287"/>
      <c r="J661" s="1287"/>
      <c r="K661" s="1287"/>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3"/>
      <c r="AK661" s="13"/>
      <c r="AL661" s="13"/>
      <c r="AM661" s="1287"/>
      <c r="AN661" s="1287"/>
      <c r="AO661" s="1287"/>
      <c r="AP661" s="1287"/>
      <c r="AQ661" s="1287"/>
      <c r="AR661" s="1287"/>
      <c r="AS661" s="1287"/>
      <c r="AT661" s="1287"/>
      <c r="AU661" s="1287"/>
      <c r="AV661" s="1287"/>
      <c r="AW661" s="1287"/>
      <c r="AX661" s="1287"/>
      <c r="AY661" s="1287"/>
    </row>
    <row r="662" spans="1:51" s="1730" customFormat="1" ht="16" thickBot="1" x14ac:dyDescent="0.25">
      <c r="A662" s="1729"/>
      <c r="B662" s="1729"/>
      <c r="C662" s="1729"/>
      <c r="D662" s="1729"/>
      <c r="E662" s="1729"/>
      <c r="F662" s="1729"/>
      <c r="G662" s="1729"/>
      <c r="H662" s="1729"/>
      <c r="I662" s="1729"/>
      <c r="J662" s="1729"/>
      <c r="K662" s="1729"/>
      <c r="L662" s="1729"/>
      <c r="M662" s="1729"/>
      <c r="N662" s="1729"/>
      <c r="O662" s="1729"/>
      <c r="P662" s="1731"/>
      <c r="Q662" s="1731"/>
      <c r="R662" s="1731"/>
      <c r="S662" s="1731"/>
      <c r="T662" s="1731"/>
      <c r="U662" s="1731"/>
      <c r="V662" s="1731"/>
      <c r="W662" s="1731"/>
      <c r="X662" s="1731"/>
      <c r="Y662" s="1731"/>
      <c r="Z662" s="1731"/>
      <c r="AA662" s="1731"/>
      <c r="AB662" s="1731"/>
      <c r="AC662" s="1731"/>
      <c r="AD662" s="1731"/>
      <c r="AE662" s="1731"/>
      <c r="AF662" s="1731"/>
      <c r="AG662" s="1731"/>
      <c r="AH662" s="1731"/>
      <c r="AI662" s="1731"/>
      <c r="AJ662" s="1731"/>
      <c r="AK662" s="1731"/>
      <c r="AL662" s="1731"/>
      <c r="AM662" s="1729"/>
      <c r="AN662" s="1729"/>
      <c r="AO662" s="1729"/>
      <c r="AP662" s="1729"/>
      <c r="AQ662" s="1729"/>
      <c r="AR662" s="1729"/>
      <c r="AS662" s="1729"/>
      <c r="AT662" s="1729"/>
      <c r="AU662" s="1729"/>
      <c r="AV662" s="1729"/>
      <c r="AW662" s="1729"/>
      <c r="AX662" s="1729"/>
      <c r="AY662" s="1729"/>
    </row>
    <row r="663" spans="1:51" ht="16" thickTop="1" x14ac:dyDescent="0.2">
      <c r="B663" s="1287"/>
      <c r="C663" s="1287"/>
      <c r="D663" s="1287"/>
      <c r="E663" s="1287"/>
      <c r="F663" s="1287"/>
      <c r="G663" s="1287"/>
      <c r="H663" s="1287"/>
      <c r="I663" s="1287"/>
      <c r="J663" s="1287"/>
      <c r="K663" s="1287"/>
      <c r="L663" s="1287"/>
      <c r="M663" s="1287"/>
      <c r="N663" s="1287"/>
      <c r="O663" s="1287"/>
      <c r="P663" s="1287"/>
      <c r="Q663" s="1287"/>
      <c r="R663" s="1287"/>
      <c r="S663" s="13"/>
      <c r="T663" s="13"/>
      <c r="U663" s="13"/>
      <c r="V663" s="13"/>
      <c r="W663" s="13"/>
      <c r="X663" s="13"/>
      <c r="Y663" s="13"/>
      <c r="Z663" s="13"/>
      <c r="AA663" s="13"/>
      <c r="AB663" s="13"/>
      <c r="AC663" s="13"/>
      <c r="AD663" s="13"/>
      <c r="AE663" s="13"/>
      <c r="AF663" s="13"/>
      <c r="AG663" s="13"/>
      <c r="AH663" s="15"/>
      <c r="AI663" s="250"/>
      <c r="AJ663" s="13"/>
      <c r="AK663" s="13"/>
      <c r="AL663" s="13"/>
      <c r="AM663" s="1287"/>
      <c r="AN663" s="1287"/>
      <c r="AO663" s="1287"/>
      <c r="AP663" s="1287"/>
      <c r="AQ663" s="1287"/>
      <c r="AR663" s="1287"/>
      <c r="AS663" s="1287"/>
      <c r="AT663" s="1287"/>
      <c r="AU663" s="1287"/>
      <c r="AV663" s="1287"/>
      <c r="AW663" s="1287"/>
      <c r="AX663" s="1287"/>
      <c r="AY663" s="1287"/>
    </row>
    <row r="664" spans="1:51" ht="15" x14ac:dyDescent="0.2">
      <c r="B664" s="1287"/>
      <c r="C664" s="1287"/>
      <c r="D664" s="1287"/>
      <c r="E664" s="1287"/>
      <c r="F664" s="1287"/>
      <c r="G664" s="1287"/>
      <c r="H664" s="1287"/>
      <c r="I664" s="1287"/>
      <c r="J664" s="1287"/>
      <c r="K664" s="1287"/>
      <c r="L664" s="1287"/>
      <c r="M664" s="1287"/>
      <c r="N664" s="1287"/>
      <c r="O664" s="1287"/>
      <c r="P664" s="1287"/>
      <c r="Q664" s="1287"/>
      <c r="R664" s="1287"/>
      <c r="S664" s="13"/>
      <c r="T664" s="13"/>
      <c r="U664" s="13"/>
      <c r="V664" s="13"/>
      <c r="W664" s="13"/>
      <c r="X664" s="13"/>
      <c r="Y664" s="13"/>
      <c r="Z664" s="13"/>
      <c r="AA664" s="13"/>
      <c r="AB664" s="13"/>
      <c r="AC664" s="13"/>
      <c r="AD664" s="13"/>
      <c r="AE664" s="13"/>
      <c r="AF664" s="13"/>
      <c r="AG664" s="13"/>
      <c r="AH664" s="15"/>
      <c r="AI664" s="250"/>
      <c r="AJ664" s="13"/>
      <c r="AK664" s="13"/>
      <c r="AL664" s="13"/>
      <c r="AM664" s="1287"/>
      <c r="AN664" s="1287"/>
      <c r="AO664" s="1287"/>
      <c r="AP664" s="1287"/>
      <c r="AQ664" s="1287"/>
      <c r="AR664" s="1287"/>
      <c r="AS664" s="1287"/>
      <c r="AT664" s="1287"/>
      <c r="AU664" s="1287"/>
      <c r="AV664" s="1287"/>
      <c r="AW664" s="1287"/>
      <c r="AX664" s="1287"/>
      <c r="AY664" s="1287"/>
    </row>
    <row r="665" spans="1:51" ht="15" x14ac:dyDescent="0.2">
      <c r="B665" s="1287"/>
      <c r="C665" s="1287"/>
      <c r="D665" s="1287"/>
      <c r="E665" s="1287"/>
      <c r="F665" s="1287"/>
      <c r="G665" s="1287"/>
      <c r="H665" s="1287"/>
      <c r="I665" s="1287"/>
      <c r="J665" s="1287"/>
      <c r="K665" s="1287"/>
      <c r="L665" s="1287"/>
      <c r="M665" s="1287"/>
      <c r="N665" s="1287"/>
      <c r="O665" s="1287"/>
      <c r="P665" s="1287"/>
      <c r="Q665" s="1287"/>
      <c r="R665" s="1287"/>
      <c r="S665" s="13"/>
      <c r="T665" s="13"/>
      <c r="U665" s="13"/>
      <c r="V665" s="13"/>
      <c r="W665" s="13"/>
      <c r="X665" s="13"/>
      <c r="Y665" s="13"/>
      <c r="Z665" s="13"/>
      <c r="AA665" s="13"/>
      <c r="AB665" s="13"/>
      <c r="AC665" s="13"/>
      <c r="AD665" s="13"/>
      <c r="AE665" s="13"/>
      <c r="AF665" s="13"/>
      <c r="AG665" s="13"/>
      <c r="AH665" s="15"/>
      <c r="AI665" s="250"/>
      <c r="AJ665" s="13"/>
      <c r="AK665" s="13"/>
      <c r="AL665" s="13"/>
      <c r="AM665" s="1287"/>
      <c r="AN665" s="1287"/>
      <c r="AO665" s="1287"/>
      <c r="AP665" s="1287"/>
      <c r="AQ665" s="1287"/>
      <c r="AR665" s="1287"/>
      <c r="AS665" s="1287"/>
      <c r="AT665" s="1287"/>
      <c r="AU665" s="1287"/>
      <c r="AV665" s="1287"/>
      <c r="AW665" s="1287"/>
      <c r="AX665" s="1287"/>
      <c r="AY665" s="1287"/>
    </row>
    <row r="666" spans="1:51" ht="15" x14ac:dyDescent="0.2">
      <c r="B666" s="1287"/>
      <c r="C666" s="1287"/>
      <c r="D666" s="1287"/>
      <c r="F666" s="1287"/>
      <c r="G666" s="1287"/>
      <c r="H666" s="1287"/>
      <c r="I666" s="1287"/>
      <c r="J666" s="1287"/>
      <c r="K666" s="1287"/>
      <c r="L666" s="1287"/>
      <c r="M666" s="1287"/>
      <c r="N666" s="1287"/>
      <c r="O666" s="1287"/>
      <c r="P666" s="1287"/>
      <c r="Q666" s="1287"/>
      <c r="R666" s="1287"/>
      <c r="S666" s="13"/>
      <c r="T666" s="13"/>
      <c r="U666" s="13"/>
      <c r="V666" s="13"/>
      <c r="W666" s="13"/>
      <c r="X666" s="13"/>
      <c r="Y666" s="13"/>
      <c r="Z666" s="13"/>
      <c r="AA666" s="13"/>
      <c r="AB666" s="13"/>
      <c r="AC666" s="13"/>
      <c r="AD666" s="13"/>
      <c r="AE666" s="13"/>
      <c r="AF666" s="13"/>
      <c r="AG666" s="13"/>
      <c r="AH666" s="15"/>
      <c r="AI666" s="250"/>
      <c r="AJ666" s="13"/>
      <c r="AK666" s="13"/>
      <c r="AL666" s="13"/>
      <c r="AM666" s="1287"/>
      <c r="AN666" s="1287"/>
      <c r="AO666" s="1287"/>
      <c r="AP666" s="1287"/>
      <c r="AQ666" s="1287"/>
      <c r="AR666" s="1287"/>
      <c r="AS666" s="1287"/>
      <c r="AT666" s="1287"/>
      <c r="AU666" s="1287"/>
      <c r="AV666" s="1287"/>
      <c r="AW666" s="1287"/>
      <c r="AX666" s="1287"/>
      <c r="AY666" s="1287"/>
    </row>
    <row r="667" spans="1:51" ht="15" x14ac:dyDescent="0.2">
      <c r="B667" s="1287"/>
      <c r="C667" s="1287"/>
      <c r="D667" s="1287"/>
      <c r="E667" s="1287"/>
      <c r="F667" s="1287"/>
      <c r="G667" s="1287"/>
      <c r="H667" s="1287"/>
      <c r="I667" s="1287"/>
      <c r="J667" s="1287"/>
      <c r="K667" s="1287"/>
      <c r="L667" s="1287"/>
      <c r="M667" s="1287"/>
      <c r="N667" s="13"/>
      <c r="O667" s="13"/>
      <c r="P667" s="13"/>
      <c r="Q667" s="13"/>
      <c r="R667" s="13"/>
      <c r="S667" s="13"/>
      <c r="T667" s="13"/>
      <c r="U667" s="13"/>
      <c r="V667" s="13"/>
      <c r="W667" s="13"/>
      <c r="X667" s="13"/>
      <c r="Y667" s="13"/>
      <c r="Z667" s="13"/>
      <c r="AA667" s="13"/>
      <c r="AB667" s="13"/>
      <c r="AC667" s="13"/>
      <c r="AD667" s="13"/>
      <c r="AE667" s="13"/>
      <c r="AF667" s="13"/>
      <c r="AG667" s="13"/>
      <c r="AH667" s="15"/>
      <c r="AI667" s="250"/>
      <c r="AJ667" s="13"/>
      <c r="AK667" s="13"/>
      <c r="AL667" s="13"/>
      <c r="AM667" s="1287"/>
      <c r="AN667" s="1287"/>
      <c r="AO667" s="1287"/>
      <c r="AP667" s="1287"/>
      <c r="AQ667" s="1287"/>
      <c r="AR667" s="1287"/>
      <c r="AS667" s="1287"/>
      <c r="AT667" s="1287"/>
      <c r="AU667" s="1287"/>
      <c r="AV667" s="1287"/>
      <c r="AW667" s="1287"/>
      <c r="AX667" s="1287"/>
      <c r="AY667" s="1287"/>
    </row>
    <row r="668" spans="1:51" ht="15" x14ac:dyDescent="0.2">
      <c r="B668" s="1287"/>
      <c r="C668" s="1287"/>
      <c r="D668" s="1287"/>
      <c r="E668" s="1287"/>
      <c r="F668" s="1287"/>
      <c r="G668" s="1287"/>
      <c r="H668" s="1287"/>
      <c r="I668" s="3019" t="s">
        <v>1059</v>
      </c>
      <c r="J668" s="3019"/>
      <c r="K668" s="3019"/>
      <c r="L668" s="3019"/>
      <c r="M668" s="3019"/>
      <c r="N668" s="13"/>
      <c r="O668" s="13"/>
      <c r="P668" s="13"/>
      <c r="Q668" s="13"/>
      <c r="R668" s="13"/>
      <c r="S668" s="13"/>
      <c r="T668" s="13"/>
      <c r="U668" s="13"/>
      <c r="V668" s="13"/>
      <c r="W668" s="13"/>
      <c r="X668" s="13"/>
      <c r="Y668" s="13"/>
      <c r="Z668" s="13"/>
      <c r="AA668" s="13"/>
      <c r="AB668" s="13"/>
      <c r="AC668" s="13"/>
      <c r="AD668" s="13"/>
      <c r="AE668" s="13"/>
      <c r="AF668" s="13"/>
      <c r="AG668" s="13"/>
      <c r="AH668" s="15"/>
      <c r="AI668" s="250"/>
      <c r="AJ668" s="13"/>
      <c r="AK668" s="13"/>
      <c r="AL668" s="13"/>
      <c r="AM668" s="1287"/>
      <c r="AN668" s="1287"/>
      <c r="AO668" s="1287"/>
      <c r="AP668" s="1287"/>
      <c r="AQ668" s="1287"/>
      <c r="AR668" s="1287"/>
      <c r="AS668" s="1287"/>
      <c r="AT668" s="1287"/>
      <c r="AU668" s="1287"/>
      <c r="AV668" s="1287"/>
      <c r="AW668" s="1287"/>
      <c r="AX668" s="1287"/>
      <c r="AY668" s="1287"/>
    </row>
    <row r="669" spans="1:51" ht="16" thickBot="1" x14ac:dyDescent="0.25">
      <c r="B669" s="1287"/>
      <c r="C669" s="1287"/>
      <c r="D669" s="1287"/>
      <c r="E669" s="1287"/>
      <c r="F669" s="1287"/>
      <c r="G669" s="1287"/>
      <c r="H669" s="1287"/>
      <c r="I669" s="1287"/>
      <c r="J669" s="1287"/>
      <c r="K669" s="1287"/>
      <c r="L669" s="1287"/>
      <c r="M669" s="1287"/>
      <c r="N669" s="13"/>
      <c r="O669" s="13"/>
      <c r="P669" s="13"/>
      <c r="Q669" s="13"/>
      <c r="R669" s="13"/>
      <c r="S669" s="13"/>
      <c r="T669" s="13"/>
      <c r="U669" s="13"/>
      <c r="V669" s="13"/>
      <c r="W669" s="13"/>
      <c r="X669" s="13"/>
      <c r="Y669" s="13"/>
      <c r="Z669" s="13"/>
      <c r="AA669" s="13"/>
      <c r="AB669" s="13"/>
      <c r="AC669" s="13"/>
      <c r="AD669" s="13"/>
      <c r="AE669" s="13"/>
      <c r="AF669" s="13"/>
      <c r="AG669" s="13"/>
      <c r="AH669" s="15"/>
      <c r="AI669" s="250"/>
      <c r="AJ669" s="13"/>
      <c r="AK669" s="13"/>
      <c r="AL669" s="13"/>
      <c r="AM669" s="1287"/>
      <c r="AN669" s="1287"/>
      <c r="AO669" s="1287"/>
      <c r="AP669" s="1287"/>
      <c r="AQ669" s="1287"/>
      <c r="AR669" s="1287"/>
      <c r="AS669" s="1287"/>
      <c r="AT669" s="1287"/>
      <c r="AU669" s="1287"/>
      <c r="AV669" s="1287"/>
      <c r="AW669" s="1287"/>
      <c r="AX669" s="1287"/>
      <c r="AY669" s="1287"/>
    </row>
    <row r="670" spans="1:51" ht="12" x14ac:dyDescent="0.2">
      <c r="B670" s="1287"/>
      <c r="C670" s="1287"/>
      <c r="D670" s="1287"/>
      <c r="E670" s="1287"/>
      <c r="F670" s="1287"/>
      <c r="G670" s="1287"/>
      <c r="H670" s="1287"/>
      <c r="I670" s="314" t="s">
        <v>1076</v>
      </c>
      <c r="J670" s="1706" t="s">
        <v>129</v>
      </c>
      <c r="K670" s="1775" t="s">
        <v>59</v>
      </c>
      <c r="L670" s="1775" t="s">
        <v>107</v>
      </c>
      <c r="M670" s="1776" t="s">
        <v>207</v>
      </c>
      <c r="N670" s="1777"/>
      <c r="O670" s="1777"/>
      <c r="P670" s="1777"/>
      <c r="Q670" s="1777"/>
      <c r="R670" s="1777"/>
      <c r="S670" s="1777"/>
      <c r="T670" s="1765"/>
      <c r="U670" s="1765"/>
      <c r="V670" s="1765"/>
      <c r="W670" s="1765"/>
      <c r="X670" s="1765"/>
      <c r="Y670" s="1765"/>
      <c r="Z670" s="1777"/>
      <c r="AA670" s="1765"/>
      <c r="AB670" s="1765"/>
      <c r="AC670" s="1765"/>
      <c r="AD670" s="1765"/>
      <c r="AE670" s="1765"/>
      <c r="AF670" s="1765"/>
      <c r="AG670" s="1777"/>
      <c r="AH670" s="1778"/>
      <c r="AI670" s="1779"/>
      <c r="AJ670" s="1765"/>
      <c r="AK670" s="1287"/>
      <c r="AL670" s="1287"/>
      <c r="AM670" s="1287"/>
      <c r="AN670" s="1287"/>
      <c r="AO670" s="1287"/>
      <c r="AP670" s="1287"/>
      <c r="AQ670" s="1287"/>
      <c r="AR670" s="1287"/>
      <c r="AS670" s="1287"/>
      <c r="AT670" s="1287"/>
      <c r="AU670" s="1287"/>
      <c r="AV670" s="1287"/>
      <c r="AW670" s="1287"/>
      <c r="AX670" s="1287"/>
      <c r="AY670" s="1287"/>
    </row>
    <row r="671" spans="1:51" ht="12" x14ac:dyDescent="0.2">
      <c r="B671" s="1287"/>
      <c r="C671" s="1287"/>
      <c r="D671" s="1287"/>
      <c r="E671" s="1287"/>
      <c r="F671" s="1287"/>
      <c r="G671" s="1287"/>
      <c r="H671" s="1287"/>
      <c r="I671" s="1720" t="s">
        <v>4682</v>
      </c>
      <c r="J671" s="1780"/>
      <c r="K671" s="1781">
        <v>24.5</v>
      </c>
      <c r="L671" s="1781">
        <v>27.63</v>
      </c>
      <c r="M671" s="1782">
        <v>36</v>
      </c>
      <c r="N671" s="1287"/>
      <c r="O671" s="1287"/>
      <c r="P671" s="1287"/>
      <c r="Q671" s="1287"/>
      <c r="R671" s="1287"/>
      <c r="S671" s="1287"/>
      <c r="T671" s="1287"/>
      <c r="U671" s="1287"/>
      <c r="V671" s="1287"/>
      <c r="W671" s="1287"/>
      <c r="X671" s="1287"/>
      <c r="Y671" s="1287"/>
      <c r="Z671" s="1287"/>
      <c r="AA671" s="1287"/>
      <c r="AB671" s="1287"/>
      <c r="AC671" s="1287"/>
      <c r="AD671" s="1287"/>
      <c r="AE671" s="1287"/>
      <c r="AF671" s="1287"/>
      <c r="AG671" s="1287"/>
      <c r="AI671" s="1658"/>
      <c r="AJ671" s="1287"/>
      <c r="AK671" s="1287"/>
      <c r="AL671" s="1287"/>
      <c r="AM671" s="1287"/>
      <c r="AN671" s="1287"/>
      <c r="AO671" s="1287"/>
      <c r="AP671" s="1287"/>
      <c r="AQ671" s="1287"/>
      <c r="AR671" s="1287"/>
      <c r="AS671" s="1287"/>
      <c r="AT671" s="1287"/>
      <c r="AU671" s="1287"/>
      <c r="AV671" s="1287"/>
      <c r="AW671" s="1287"/>
      <c r="AX671" s="1287"/>
      <c r="AY671" s="1287"/>
    </row>
    <row r="672" spans="1:51" ht="12" x14ac:dyDescent="0.2">
      <c r="B672" s="1287"/>
      <c r="C672" s="1287"/>
      <c r="D672" s="1287"/>
      <c r="E672" s="1287"/>
      <c r="F672" s="1287"/>
      <c r="G672" s="1287"/>
      <c r="H672" s="1287"/>
      <c r="I672" s="1720" t="s">
        <v>5003</v>
      </c>
      <c r="J672" s="1781"/>
      <c r="K672" s="1781">
        <v>23.4</v>
      </c>
      <c r="L672" s="1781">
        <v>24.484999999999999</v>
      </c>
      <c r="M672" s="1782">
        <v>35</v>
      </c>
      <c r="N672" s="1287"/>
      <c r="O672" s="1287"/>
      <c r="P672" s="1287"/>
      <c r="Q672" s="1287"/>
      <c r="R672" s="1287"/>
      <c r="S672" s="1287"/>
      <c r="T672" s="1287"/>
      <c r="U672" s="1287"/>
      <c r="V672" s="1287"/>
      <c r="W672" s="1287"/>
      <c r="X672" s="1287"/>
      <c r="Y672" s="1287"/>
      <c r="Z672" s="1287"/>
      <c r="AA672" s="1287"/>
      <c r="AB672" s="1287"/>
      <c r="AC672" s="1287"/>
      <c r="AD672" s="1287"/>
      <c r="AE672" s="1287"/>
      <c r="AF672" s="1287"/>
      <c r="AG672" s="1287"/>
      <c r="AI672" s="1658"/>
      <c r="AJ672" s="1287"/>
      <c r="AK672" s="1287"/>
      <c r="AL672" s="1287"/>
      <c r="AM672" s="1287"/>
      <c r="AN672" s="1287"/>
      <c r="AO672" s="1287"/>
      <c r="AP672" s="1287"/>
      <c r="AQ672" s="1287"/>
      <c r="AR672" s="1287"/>
      <c r="AS672" s="1287"/>
      <c r="AT672" s="1287"/>
      <c r="AU672" s="1287"/>
      <c r="AV672" s="1287"/>
      <c r="AW672" s="1287"/>
      <c r="AX672" s="1287"/>
      <c r="AY672" s="1287"/>
    </row>
    <row r="673" spans="1:51" ht="12" x14ac:dyDescent="0.2">
      <c r="B673" s="1287"/>
      <c r="C673" s="1287"/>
      <c r="D673" s="1287"/>
      <c r="E673" s="1287"/>
      <c r="F673" s="1287"/>
      <c r="G673" s="1287"/>
      <c r="H673" s="1287"/>
      <c r="I673" s="1720" t="s">
        <v>5138</v>
      </c>
      <c r="J673" s="1781"/>
      <c r="K673" s="1781">
        <v>20.8</v>
      </c>
      <c r="L673" s="1781">
        <v>21.614000000000001</v>
      </c>
      <c r="M673" s="1782">
        <v>38</v>
      </c>
      <c r="N673" s="1287"/>
      <c r="O673" s="1287"/>
      <c r="P673" s="1287"/>
      <c r="Q673" s="1287"/>
      <c r="R673" s="1287"/>
      <c r="S673" s="1287"/>
      <c r="T673" s="1287"/>
      <c r="U673" s="1287"/>
      <c r="V673" s="1287"/>
      <c r="W673" s="1287"/>
      <c r="X673" s="1287"/>
      <c r="Y673" s="1287"/>
      <c r="Z673" s="1287"/>
      <c r="AA673" s="1287"/>
      <c r="AB673" s="1287"/>
      <c r="AC673" s="1287"/>
      <c r="AD673" s="1287"/>
      <c r="AE673" s="1287"/>
      <c r="AF673" s="1287"/>
      <c r="AG673" s="1287"/>
      <c r="AI673" s="1658"/>
      <c r="AJ673" s="1287"/>
      <c r="AK673" s="1287"/>
      <c r="AL673" s="1287"/>
      <c r="AM673" s="1287"/>
      <c r="AN673" s="1287"/>
      <c r="AO673" s="1287"/>
      <c r="AP673" s="1287"/>
      <c r="AQ673" s="1287"/>
      <c r="AR673" s="1287"/>
      <c r="AS673" s="1287"/>
      <c r="AT673" s="1287"/>
      <c r="AU673" s="1287"/>
      <c r="AV673" s="1287"/>
      <c r="AW673" s="1287"/>
      <c r="AX673" s="1287"/>
      <c r="AY673" s="1287"/>
    </row>
    <row r="674" spans="1:51" ht="12" x14ac:dyDescent="0.2">
      <c r="B674" s="1287"/>
      <c r="C674" s="1287"/>
      <c r="D674" s="1287"/>
      <c r="E674" s="1287"/>
      <c r="F674" s="1287"/>
      <c r="G674" s="1287"/>
      <c r="H674" s="1287"/>
      <c r="I674" s="1720" t="s">
        <v>5317</v>
      </c>
      <c r="J674" s="1781"/>
      <c r="K674" s="1781"/>
      <c r="L674" s="1781">
        <v>19.88</v>
      </c>
      <c r="M674" s="1782"/>
      <c r="N674" s="1287"/>
      <c r="O674" s="1287"/>
      <c r="P674" s="1287"/>
      <c r="Q674" s="1287"/>
      <c r="R674" s="1287"/>
      <c r="S674" s="1287"/>
      <c r="T674" s="1287"/>
      <c r="U674" s="1287"/>
      <c r="V674" s="1287"/>
      <c r="W674" s="1287"/>
      <c r="X674" s="1287"/>
      <c r="Y674" s="1287"/>
      <c r="Z674" s="1287"/>
      <c r="AA674" s="1287"/>
      <c r="AB674" s="1287"/>
      <c r="AC674" s="1287"/>
      <c r="AD674" s="1287"/>
      <c r="AE674" s="1287"/>
      <c r="AF674" s="1287"/>
      <c r="AG674" s="1287"/>
      <c r="AI674" s="1658"/>
      <c r="AJ674" s="1287"/>
      <c r="AK674" s="1287"/>
      <c r="AL674" s="1287"/>
      <c r="AM674" s="1287"/>
      <c r="AN674" s="1287"/>
      <c r="AO674" s="1287"/>
      <c r="AP674" s="1287"/>
      <c r="AQ674" s="1287"/>
      <c r="AR674" s="1287"/>
      <c r="AS674" s="1287"/>
      <c r="AT674" s="1287"/>
      <c r="AU674" s="1287"/>
      <c r="AV674" s="1287"/>
      <c r="AW674" s="1287"/>
      <c r="AX674" s="1287"/>
      <c r="AY674" s="1287"/>
    </row>
    <row r="675" spans="1:51" ht="13" thickBot="1" x14ac:dyDescent="0.25">
      <c r="B675" s="1287"/>
      <c r="C675" s="1287"/>
      <c r="D675" s="1287"/>
      <c r="E675" s="1287"/>
      <c r="F675" s="1287"/>
      <c r="G675" s="1287"/>
      <c r="H675" s="1287"/>
      <c r="I675" s="1725" t="s">
        <v>5754</v>
      </c>
      <c r="J675" s="1762"/>
      <c r="K675" s="1762"/>
      <c r="L675" s="1762"/>
      <c r="M675" s="1783"/>
      <c r="N675" s="1287"/>
      <c r="O675" s="1287"/>
      <c r="P675" s="1287"/>
      <c r="Q675" s="1287"/>
      <c r="R675" s="1287"/>
      <c r="S675" s="1287"/>
      <c r="T675" s="1287"/>
      <c r="U675" s="1287"/>
      <c r="V675" s="1287"/>
      <c r="W675" s="1287"/>
      <c r="X675" s="1287"/>
      <c r="Y675" s="1287"/>
      <c r="Z675" s="1287"/>
      <c r="AA675" s="1287"/>
      <c r="AB675" s="1287"/>
      <c r="AC675" s="1287"/>
      <c r="AD675" s="1287"/>
      <c r="AE675" s="1287"/>
      <c r="AF675" s="1287"/>
      <c r="AG675" s="1287"/>
      <c r="AI675" s="1658"/>
      <c r="AJ675" s="1287"/>
      <c r="AK675" s="1287"/>
      <c r="AL675" s="1287"/>
      <c r="AM675" s="1287"/>
      <c r="AN675" s="1287"/>
      <c r="AO675" s="1287"/>
      <c r="AP675" s="1287"/>
      <c r="AQ675" s="1287"/>
      <c r="AR675" s="1287"/>
      <c r="AS675" s="1287"/>
      <c r="AT675" s="1287"/>
      <c r="AU675" s="1287"/>
      <c r="AV675" s="1287"/>
      <c r="AW675" s="1287"/>
      <c r="AX675" s="1287"/>
      <c r="AY675" s="1287"/>
    </row>
    <row r="676" spans="1:51" x14ac:dyDescent="0.2">
      <c r="B676" s="1287"/>
      <c r="C676" s="1287"/>
      <c r="D676" s="1287"/>
      <c r="E676" s="1287"/>
      <c r="F676" s="1287"/>
      <c r="G676" s="1287"/>
      <c r="H676" s="1287"/>
      <c r="I676" s="1287"/>
      <c r="J676" s="1287"/>
      <c r="K676" s="1287"/>
      <c r="L676" s="1287"/>
      <c r="M676" s="1287"/>
      <c r="N676" s="1287"/>
      <c r="O676" s="1287"/>
      <c r="P676" s="1287"/>
      <c r="Q676" s="1287"/>
      <c r="R676" s="1287"/>
      <c r="S676" s="1287"/>
      <c r="T676" s="1287"/>
      <c r="U676" s="1287"/>
      <c r="V676" s="1287"/>
      <c r="W676" s="1287"/>
      <c r="X676" s="1287"/>
      <c r="Y676" s="1287"/>
      <c r="Z676" s="1287"/>
      <c r="AA676" s="1287"/>
      <c r="AB676" s="1287"/>
      <c r="AC676" s="1287"/>
      <c r="AD676" s="1287"/>
      <c r="AE676" s="1287"/>
      <c r="AF676" s="1287"/>
      <c r="AG676" s="1287"/>
      <c r="AI676" s="1658"/>
      <c r="AJ676" s="1287"/>
      <c r="AK676" s="1287"/>
      <c r="AL676" s="1287"/>
      <c r="AM676" s="1287"/>
      <c r="AN676" s="1287"/>
      <c r="AO676" s="1287"/>
      <c r="AP676" s="1287"/>
      <c r="AQ676" s="1287"/>
      <c r="AR676" s="1287"/>
      <c r="AS676" s="1287"/>
      <c r="AT676" s="1287"/>
      <c r="AU676" s="1287"/>
      <c r="AV676" s="1287"/>
      <c r="AW676" s="1287"/>
      <c r="AX676" s="1287"/>
      <c r="AY676" s="1287"/>
    </row>
    <row r="677" spans="1:51" x14ac:dyDescent="0.2">
      <c r="B677" s="1287"/>
      <c r="C677" s="1287"/>
      <c r="D677" s="1287"/>
      <c r="E677" s="1287"/>
      <c r="F677" s="1287"/>
      <c r="G677" s="1287"/>
      <c r="H677" s="1287"/>
      <c r="I677" s="1287"/>
      <c r="J677" s="1287"/>
      <c r="K677" s="1287"/>
      <c r="L677" s="1287"/>
      <c r="M677" s="1287"/>
      <c r="N677" s="1287"/>
      <c r="O677" s="1287"/>
      <c r="P677" s="1287"/>
      <c r="Q677" s="1287"/>
      <c r="R677" s="1287"/>
      <c r="S677" s="1287"/>
      <c r="T677" s="1287"/>
      <c r="U677" s="1287"/>
      <c r="V677" s="1287"/>
      <c r="W677" s="1287"/>
      <c r="X677" s="1287"/>
      <c r="Y677" s="1287"/>
      <c r="Z677" s="1287"/>
      <c r="AA677" s="1287"/>
      <c r="AB677" s="1287"/>
      <c r="AC677" s="1287"/>
      <c r="AD677" s="1287"/>
      <c r="AE677" s="1287"/>
      <c r="AF677" s="1287"/>
      <c r="AG677" s="1287"/>
      <c r="AI677" s="1658"/>
      <c r="AJ677" s="1287"/>
      <c r="AK677" s="1287"/>
      <c r="AL677" s="1287"/>
      <c r="AM677" s="1287"/>
      <c r="AN677" s="1287"/>
      <c r="AO677" s="1287"/>
      <c r="AP677" s="1287"/>
      <c r="AQ677" s="1287"/>
      <c r="AR677" s="1287"/>
      <c r="AS677" s="1287"/>
      <c r="AT677" s="1287"/>
      <c r="AU677" s="1287"/>
      <c r="AV677" s="1287"/>
      <c r="AW677" s="1287"/>
      <c r="AX677" s="1287"/>
      <c r="AY677" s="1287"/>
    </row>
    <row r="678" spans="1:51" x14ac:dyDescent="0.2">
      <c r="B678" s="1287"/>
      <c r="C678" s="1287"/>
      <c r="D678" s="1287"/>
      <c r="E678" s="1287"/>
      <c r="F678" s="1287"/>
      <c r="G678" s="1287"/>
      <c r="H678" s="1287"/>
      <c r="I678" s="1287"/>
      <c r="J678" s="1287"/>
      <c r="K678" s="1287"/>
      <c r="L678" s="1287"/>
      <c r="M678" s="1287"/>
      <c r="N678" s="1287"/>
      <c r="O678" s="1287"/>
      <c r="P678" s="1287"/>
      <c r="Q678" s="1287"/>
      <c r="R678" s="1287"/>
      <c r="S678" s="1287"/>
      <c r="T678" s="1287"/>
      <c r="U678" s="1287"/>
      <c r="V678" s="1287"/>
      <c r="W678" s="1287"/>
      <c r="X678" s="1287"/>
      <c r="Y678" s="1287"/>
      <c r="Z678" s="1287"/>
      <c r="AA678" s="1287"/>
      <c r="AB678" s="1287"/>
      <c r="AC678" s="1287"/>
      <c r="AD678" s="1287"/>
      <c r="AE678" s="1287"/>
      <c r="AF678" s="1287"/>
      <c r="AG678" s="1287"/>
      <c r="AI678" s="1658"/>
      <c r="AJ678" s="1287"/>
      <c r="AK678" s="1287"/>
      <c r="AL678" s="1287"/>
      <c r="AM678" s="1287"/>
      <c r="AN678" s="1287"/>
      <c r="AO678" s="1287"/>
      <c r="AP678" s="1287"/>
      <c r="AQ678" s="1287"/>
      <c r="AR678" s="1287"/>
      <c r="AS678" s="1287"/>
      <c r="AT678" s="1287"/>
      <c r="AU678" s="1287"/>
      <c r="AV678" s="1287"/>
      <c r="AW678" s="1287"/>
      <c r="AX678" s="1287"/>
      <c r="AY678" s="1287"/>
    </row>
    <row r="679" spans="1:51" x14ac:dyDescent="0.2">
      <c r="B679" s="1287"/>
      <c r="C679" s="1287"/>
      <c r="D679" s="1287"/>
      <c r="E679" s="1287"/>
      <c r="F679" s="1287"/>
      <c r="G679" s="1287"/>
      <c r="H679" s="1287"/>
      <c r="I679" s="1287"/>
      <c r="J679" s="1287"/>
      <c r="K679" s="1287"/>
      <c r="L679" s="1287"/>
      <c r="M679" s="1287"/>
      <c r="N679" s="1287"/>
      <c r="O679" s="1287"/>
      <c r="P679" s="1287"/>
      <c r="Q679" s="1287"/>
      <c r="R679" s="1287"/>
      <c r="S679" s="1287"/>
      <c r="T679" s="1287"/>
      <c r="U679" s="1287"/>
      <c r="V679" s="1287"/>
      <c r="W679" s="1287"/>
      <c r="X679" s="1287"/>
      <c r="Y679" s="1287"/>
      <c r="Z679" s="1287"/>
      <c r="AA679" s="1287"/>
      <c r="AB679" s="1287"/>
      <c r="AC679" s="1287"/>
      <c r="AD679" s="1287"/>
      <c r="AE679" s="1287"/>
      <c r="AF679" s="1287"/>
      <c r="AG679" s="1287"/>
      <c r="AI679" s="1658"/>
      <c r="AJ679" s="1287"/>
      <c r="AK679" s="1287"/>
      <c r="AL679" s="1287"/>
      <c r="AM679" s="1287"/>
      <c r="AN679" s="1287"/>
      <c r="AO679" s="1287"/>
      <c r="AP679" s="1287"/>
      <c r="AQ679" s="1287"/>
      <c r="AR679" s="1287"/>
      <c r="AS679" s="1287"/>
      <c r="AT679" s="1287"/>
      <c r="AU679" s="1287"/>
      <c r="AV679" s="1287"/>
      <c r="AW679" s="1287"/>
      <c r="AX679" s="1287"/>
      <c r="AY679" s="1287"/>
    </row>
    <row r="680" spans="1:51" x14ac:dyDescent="0.2">
      <c r="B680" s="1287"/>
      <c r="C680" s="1287"/>
      <c r="D680" s="1287"/>
      <c r="E680" s="1287"/>
      <c r="F680" s="1287"/>
      <c r="G680" s="1287"/>
      <c r="H680" s="1287"/>
      <c r="I680" s="1287"/>
      <c r="J680" s="1287"/>
      <c r="K680" s="1287"/>
      <c r="L680" s="1287"/>
      <c r="M680" s="1287"/>
      <c r="N680" s="1287"/>
      <c r="O680" s="1287"/>
      <c r="P680" s="1287"/>
      <c r="Q680" s="1287"/>
      <c r="R680" s="1287"/>
      <c r="S680" s="1287"/>
      <c r="T680" s="1287"/>
      <c r="U680" s="1287"/>
      <c r="V680" s="1287"/>
      <c r="W680" s="1287"/>
      <c r="X680" s="1287"/>
      <c r="Y680" s="1287"/>
      <c r="Z680" s="1287"/>
      <c r="AA680" s="1287"/>
      <c r="AB680" s="1287"/>
      <c r="AC680" s="1287"/>
      <c r="AD680" s="1287"/>
      <c r="AE680" s="1287"/>
      <c r="AF680" s="1287"/>
      <c r="AG680" s="1287"/>
      <c r="AI680" s="1658"/>
      <c r="AJ680" s="1287"/>
      <c r="AK680" s="1287"/>
      <c r="AL680" s="1287"/>
      <c r="AM680" s="1287"/>
      <c r="AN680" s="1287"/>
      <c r="AO680" s="1287"/>
      <c r="AP680" s="1287"/>
      <c r="AQ680" s="1287"/>
      <c r="AR680" s="1287"/>
      <c r="AS680" s="1287"/>
      <c r="AT680" s="1287"/>
      <c r="AU680" s="1287"/>
      <c r="AV680" s="1287"/>
      <c r="AW680" s="1287"/>
      <c r="AX680" s="1287"/>
      <c r="AY680" s="1287"/>
    </row>
    <row r="681" spans="1:51" x14ac:dyDescent="0.2">
      <c r="B681" s="1287"/>
      <c r="C681" s="1287"/>
      <c r="D681" s="1287"/>
      <c r="E681" s="1287"/>
      <c r="F681" s="1287"/>
      <c r="G681" s="1287"/>
      <c r="H681" s="1287"/>
      <c r="I681" s="1287"/>
      <c r="J681" s="1287"/>
      <c r="K681" s="1287"/>
      <c r="L681" s="1287"/>
      <c r="M681" s="1287"/>
      <c r="N681" s="1287"/>
      <c r="O681" s="1287"/>
      <c r="P681" s="1287"/>
      <c r="Q681" s="1287"/>
      <c r="R681" s="1287"/>
      <c r="S681" s="1287"/>
      <c r="T681" s="1287"/>
      <c r="U681" s="1287"/>
      <c r="V681" s="1287"/>
      <c r="W681" s="1287"/>
      <c r="X681" s="1287"/>
      <c r="Y681" s="1287"/>
      <c r="Z681" s="1287"/>
      <c r="AA681" s="1287"/>
      <c r="AB681" s="1287"/>
      <c r="AC681" s="1287"/>
      <c r="AD681" s="1287"/>
      <c r="AE681" s="1287"/>
      <c r="AF681" s="1287"/>
      <c r="AG681" s="1287"/>
      <c r="AI681" s="1658"/>
      <c r="AJ681" s="1287"/>
      <c r="AK681" s="1287"/>
      <c r="AL681" s="1287"/>
      <c r="AM681" s="1287"/>
      <c r="AN681" s="1287"/>
      <c r="AO681" s="1287"/>
      <c r="AP681" s="1287"/>
      <c r="AQ681" s="1287"/>
      <c r="AR681" s="1287"/>
      <c r="AS681" s="1287"/>
      <c r="AT681" s="1287"/>
      <c r="AU681" s="1287"/>
      <c r="AV681" s="1287"/>
      <c r="AW681" s="1287"/>
      <c r="AX681" s="1287"/>
      <c r="AY681" s="1287"/>
    </row>
    <row r="682" spans="1:51" x14ac:dyDescent="0.2">
      <c r="B682" s="1287"/>
      <c r="C682" s="1287"/>
      <c r="D682" s="1287"/>
      <c r="E682" s="1287"/>
      <c r="F682" s="1287"/>
      <c r="G682" s="1287"/>
      <c r="H682" s="1287"/>
      <c r="I682" s="1287"/>
      <c r="J682" s="1287"/>
      <c r="K682" s="1287"/>
      <c r="L682" s="1287"/>
      <c r="M682" s="1287"/>
      <c r="N682" s="1287"/>
      <c r="O682" s="1287"/>
      <c r="P682" s="1287"/>
      <c r="Q682" s="1287"/>
      <c r="R682" s="1287"/>
      <c r="S682" s="1287"/>
      <c r="T682" s="1287"/>
      <c r="U682" s="1287"/>
      <c r="V682" s="1287"/>
      <c r="W682" s="1287"/>
      <c r="X682" s="1287"/>
      <c r="Y682" s="1287"/>
      <c r="Z682" s="1287"/>
      <c r="AA682" s="1287"/>
      <c r="AB682" s="1287"/>
      <c r="AC682" s="1287"/>
      <c r="AD682" s="1287"/>
      <c r="AE682" s="1287"/>
      <c r="AF682" s="1287"/>
      <c r="AG682" s="1287"/>
      <c r="AI682" s="1658"/>
      <c r="AJ682" s="1287"/>
      <c r="AK682" s="1287"/>
      <c r="AL682" s="1287"/>
      <c r="AM682" s="1287"/>
      <c r="AN682" s="1287"/>
      <c r="AO682" s="1287"/>
      <c r="AP682" s="1287"/>
      <c r="AQ682" s="1287"/>
      <c r="AR682" s="1287"/>
      <c r="AS682" s="1287"/>
      <c r="AT682" s="1287"/>
      <c r="AU682" s="1287"/>
      <c r="AV682" s="1287"/>
      <c r="AW682" s="1287"/>
      <c r="AX682" s="1287"/>
      <c r="AY682" s="1287"/>
    </row>
    <row r="683" spans="1:51" x14ac:dyDescent="0.2">
      <c r="B683" s="1287"/>
      <c r="C683" s="1287"/>
      <c r="D683" s="1287"/>
      <c r="E683" s="1287"/>
      <c r="F683" s="1287"/>
      <c r="G683" s="1287"/>
      <c r="H683" s="1287"/>
      <c r="I683" s="1287"/>
      <c r="J683" s="1287"/>
      <c r="K683" s="1287"/>
      <c r="L683" s="1287"/>
      <c r="M683" s="1287"/>
      <c r="N683" s="1287"/>
      <c r="O683" s="1287"/>
      <c r="P683" s="1287"/>
      <c r="Q683" s="1287"/>
      <c r="R683" s="1287"/>
      <c r="S683" s="1287"/>
      <c r="T683" s="1287"/>
      <c r="U683" s="1287"/>
      <c r="V683" s="1287"/>
      <c r="W683" s="1287"/>
      <c r="X683" s="1287"/>
      <c r="Y683" s="1287"/>
      <c r="Z683" s="1287"/>
      <c r="AA683" s="1287"/>
      <c r="AB683" s="1287"/>
      <c r="AC683" s="1287"/>
      <c r="AD683" s="1287"/>
      <c r="AE683" s="1287"/>
      <c r="AF683" s="1287"/>
      <c r="AG683" s="1287"/>
      <c r="AI683" s="1658"/>
      <c r="AJ683" s="1287"/>
      <c r="AK683" s="1287"/>
      <c r="AL683" s="1287"/>
      <c r="AM683" s="1287"/>
      <c r="AN683" s="1287"/>
      <c r="AO683" s="1287"/>
      <c r="AP683" s="1287"/>
      <c r="AQ683" s="1287"/>
      <c r="AR683" s="1287"/>
      <c r="AS683" s="1287"/>
      <c r="AT683" s="1287"/>
      <c r="AU683" s="1287"/>
      <c r="AV683" s="1287"/>
      <c r="AW683" s="1287"/>
      <c r="AX683" s="1287"/>
      <c r="AY683" s="1287"/>
    </row>
    <row r="684" spans="1:51" x14ac:dyDescent="0.2">
      <c r="B684" s="1287"/>
      <c r="C684" s="1287"/>
      <c r="D684" s="1287"/>
      <c r="E684" s="1287"/>
      <c r="F684" s="1287"/>
      <c r="G684" s="1287"/>
      <c r="H684" s="1287"/>
      <c r="I684" s="1287"/>
      <c r="J684" s="1287"/>
      <c r="K684" s="1287"/>
      <c r="L684" s="1287"/>
      <c r="M684" s="1287"/>
      <c r="N684" s="1287"/>
      <c r="O684" s="1287"/>
      <c r="P684" s="1287"/>
      <c r="Q684" s="1287"/>
      <c r="R684" s="1287"/>
      <c r="S684" s="1287"/>
      <c r="T684" s="1287"/>
      <c r="U684" s="1287"/>
      <c r="V684" s="1287"/>
      <c r="W684" s="1287"/>
      <c r="X684" s="1287"/>
      <c r="Y684" s="1287"/>
      <c r="Z684" s="1287"/>
      <c r="AA684" s="1287"/>
      <c r="AB684" s="1287"/>
      <c r="AC684" s="1287"/>
      <c r="AD684" s="1287"/>
      <c r="AE684" s="1287"/>
      <c r="AF684" s="1287"/>
      <c r="AG684" s="1287"/>
      <c r="AI684" s="1658"/>
      <c r="AJ684" s="1287"/>
      <c r="AK684" s="1287"/>
      <c r="AL684" s="1287"/>
      <c r="AM684" s="1287"/>
      <c r="AN684" s="1287"/>
      <c r="AO684" s="1287"/>
      <c r="AP684" s="1287"/>
      <c r="AQ684" s="1287"/>
      <c r="AR684" s="1287"/>
      <c r="AS684" s="1287"/>
      <c r="AT684" s="1287"/>
      <c r="AU684" s="1287"/>
      <c r="AV684" s="1287"/>
      <c r="AW684" s="1287"/>
      <c r="AX684" s="1287"/>
      <c r="AY684" s="1287"/>
    </row>
    <row r="685" spans="1:51" x14ac:dyDescent="0.2">
      <c r="B685" s="1287"/>
      <c r="C685" s="1287"/>
      <c r="D685" s="1287"/>
      <c r="E685" s="1287"/>
      <c r="F685" s="1287"/>
      <c r="G685" s="1287"/>
      <c r="H685" s="1287"/>
      <c r="I685" s="1287"/>
      <c r="J685" s="1287"/>
      <c r="K685" s="1287"/>
      <c r="L685" s="1287"/>
      <c r="M685" s="1287"/>
      <c r="N685" s="1287"/>
      <c r="O685" s="1287"/>
      <c r="P685" s="1287"/>
      <c r="Q685" s="1287"/>
      <c r="R685" s="1287"/>
      <c r="S685" s="1287"/>
      <c r="T685" s="1287"/>
      <c r="U685" s="1287"/>
      <c r="V685" s="1287"/>
      <c r="W685" s="1287"/>
      <c r="X685" s="1287"/>
      <c r="Y685" s="1287"/>
      <c r="Z685" s="1287"/>
      <c r="AA685" s="1287"/>
      <c r="AB685" s="1287"/>
      <c r="AC685" s="1287"/>
      <c r="AD685" s="1287"/>
      <c r="AE685" s="1287"/>
      <c r="AF685" s="1287"/>
      <c r="AG685" s="1287"/>
      <c r="AI685" s="1658"/>
      <c r="AJ685" s="1287"/>
      <c r="AK685" s="1287"/>
      <c r="AL685" s="1287"/>
      <c r="AM685" s="1287"/>
      <c r="AN685" s="1287"/>
      <c r="AO685" s="1287"/>
      <c r="AP685" s="1287"/>
      <c r="AQ685" s="1287"/>
      <c r="AR685" s="1287"/>
      <c r="AS685" s="1287"/>
      <c r="AT685" s="1287"/>
      <c r="AU685" s="1287"/>
      <c r="AV685" s="1287"/>
      <c r="AW685" s="1287"/>
      <c r="AX685" s="1287"/>
      <c r="AY685" s="1287"/>
    </row>
    <row r="686" spans="1:51" s="1730" customFormat="1" ht="16" thickBot="1" x14ac:dyDescent="0.25">
      <c r="A686" s="1729"/>
      <c r="B686" s="1729"/>
      <c r="C686" s="1729"/>
      <c r="D686" s="1729"/>
      <c r="E686" s="1729"/>
      <c r="F686" s="1729"/>
      <c r="G686" s="1729"/>
      <c r="H686" s="1729"/>
      <c r="I686" s="1729"/>
      <c r="J686" s="1729"/>
      <c r="K686" s="1729"/>
      <c r="L686" s="1729"/>
      <c r="M686" s="1729"/>
      <c r="N686" s="1729"/>
      <c r="O686" s="1729"/>
      <c r="P686" s="1731"/>
      <c r="Q686" s="1731"/>
      <c r="R686" s="1731"/>
      <c r="S686" s="1731"/>
      <c r="T686" s="1731"/>
      <c r="U686" s="1731"/>
      <c r="V686" s="1731"/>
      <c r="W686" s="1731"/>
      <c r="X686" s="1731"/>
      <c r="Y686" s="1731"/>
      <c r="Z686" s="1731"/>
      <c r="AA686" s="1731"/>
      <c r="AB686" s="1731"/>
      <c r="AC686" s="1731"/>
      <c r="AD686" s="1731"/>
      <c r="AE686" s="1731"/>
      <c r="AF686" s="1731"/>
      <c r="AG686" s="1731"/>
      <c r="AH686" s="1731"/>
      <c r="AI686" s="1731"/>
      <c r="AJ686" s="1731"/>
      <c r="AK686" s="1731"/>
      <c r="AL686" s="1731"/>
      <c r="AM686" s="1729"/>
      <c r="AN686" s="1729"/>
      <c r="AO686" s="1729"/>
      <c r="AP686" s="1729"/>
      <c r="AQ686" s="1729"/>
      <c r="AR686" s="1729"/>
      <c r="AS686" s="1729"/>
      <c r="AT686" s="1729"/>
      <c r="AU686" s="1729"/>
      <c r="AV686" s="1729"/>
      <c r="AW686" s="1729"/>
      <c r="AX686" s="1729"/>
      <c r="AY686" s="1729"/>
    </row>
    <row r="687" spans="1:51" ht="12" thickTop="1" x14ac:dyDescent="0.2">
      <c r="B687" s="1287"/>
      <c r="C687" s="1287"/>
      <c r="D687" s="1287"/>
      <c r="E687" s="1287"/>
      <c r="F687" s="1287"/>
      <c r="G687" s="1287"/>
      <c r="H687" s="1287"/>
      <c r="I687" s="1287"/>
      <c r="J687" s="1287"/>
      <c r="K687" s="1287"/>
      <c r="L687" s="1287"/>
      <c r="M687" s="1287"/>
      <c r="N687" s="1287"/>
      <c r="O687" s="1287"/>
      <c r="P687" s="1287"/>
      <c r="Q687" s="1287"/>
      <c r="R687" s="1287"/>
      <c r="S687" s="1287"/>
      <c r="T687" s="1287"/>
      <c r="U687" s="1287"/>
      <c r="V687" s="1287"/>
      <c r="W687" s="1287"/>
      <c r="X687" s="1287"/>
      <c r="Y687" s="1287"/>
      <c r="Z687" s="1287"/>
      <c r="AA687" s="1287"/>
      <c r="AB687" s="1287"/>
      <c r="AC687" s="1287"/>
      <c r="AD687" s="1287"/>
      <c r="AE687" s="1287"/>
      <c r="AF687" s="1287"/>
      <c r="AG687" s="1287"/>
      <c r="AI687" s="1658"/>
      <c r="AJ687" s="1287"/>
      <c r="AK687" s="1287"/>
      <c r="AL687" s="1287"/>
      <c r="AM687" s="1287"/>
      <c r="AN687" s="1287"/>
      <c r="AO687" s="1287"/>
      <c r="AP687" s="1287"/>
      <c r="AQ687" s="1287"/>
      <c r="AR687" s="1287"/>
      <c r="AS687" s="1287"/>
      <c r="AT687" s="1287"/>
      <c r="AU687" s="1287"/>
      <c r="AV687" s="1287"/>
      <c r="AW687" s="1287"/>
      <c r="AX687" s="1287"/>
      <c r="AY687" s="1287"/>
    </row>
    <row r="688" spans="1:51" x14ac:dyDescent="0.2">
      <c r="B688" s="1287"/>
      <c r="C688" s="1287"/>
      <c r="D688" s="1287"/>
      <c r="E688" s="1287"/>
      <c r="F688" s="1287"/>
      <c r="G688" s="1287"/>
      <c r="H688" s="1287"/>
      <c r="I688" s="1287"/>
      <c r="J688" s="1287"/>
      <c r="K688" s="1287"/>
      <c r="L688" s="1287"/>
      <c r="M688" s="1287"/>
      <c r="N688" s="1287"/>
      <c r="O688" s="1287"/>
      <c r="P688" s="1287"/>
      <c r="Q688" s="1287"/>
      <c r="R688" s="1287"/>
      <c r="S688" s="1287"/>
      <c r="T688" s="1287"/>
      <c r="U688" s="1287"/>
      <c r="V688" s="1287"/>
      <c r="W688" s="1287"/>
      <c r="X688" s="1287"/>
      <c r="Y688" s="1287"/>
      <c r="Z688" s="1287"/>
      <c r="AA688" s="1287"/>
      <c r="AB688" s="1287"/>
      <c r="AC688" s="1287"/>
      <c r="AD688" s="1287"/>
      <c r="AE688" s="1287"/>
      <c r="AF688" s="1287"/>
      <c r="AG688" s="1287"/>
      <c r="AI688" s="1658"/>
      <c r="AJ688" s="1287"/>
      <c r="AK688" s="1287"/>
      <c r="AL688" s="1287"/>
      <c r="AM688" s="1287"/>
      <c r="AN688" s="1287"/>
      <c r="AO688" s="1287"/>
      <c r="AP688" s="1287"/>
      <c r="AQ688" s="1287"/>
      <c r="AR688" s="1287"/>
      <c r="AS688" s="1287"/>
      <c r="AT688" s="1287"/>
      <c r="AU688" s="1287"/>
      <c r="AV688" s="1287"/>
      <c r="AW688" s="1287"/>
      <c r="AX688" s="1287"/>
      <c r="AY688" s="1287"/>
    </row>
    <row r="689" spans="2:51" x14ac:dyDescent="0.2">
      <c r="B689" s="1287"/>
      <c r="C689" s="1287"/>
      <c r="D689" s="1287"/>
      <c r="E689" s="1287"/>
      <c r="F689" s="1287"/>
      <c r="G689" s="1287"/>
      <c r="H689" s="1287"/>
      <c r="I689" s="1287"/>
      <c r="J689" s="1287"/>
      <c r="K689" s="1287"/>
      <c r="L689" s="1287"/>
      <c r="M689" s="1287"/>
      <c r="N689" s="1287"/>
      <c r="O689" s="1287"/>
      <c r="P689" s="1287"/>
      <c r="Q689" s="1287"/>
      <c r="R689" s="1287"/>
      <c r="S689" s="1287"/>
      <c r="T689" s="1287"/>
      <c r="U689" s="1287"/>
      <c r="V689" s="1287"/>
      <c r="W689" s="1287"/>
      <c r="X689" s="1287"/>
      <c r="Y689" s="1287"/>
      <c r="Z689" s="1287"/>
      <c r="AA689" s="1287"/>
      <c r="AB689" s="1287"/>
      <c r="AC689" s="1287"/>
      <c r="AD689" s="1287"/>
      <c r="AE689" s="1287"/>
      <c r="AF689" s="1287"/>
      <c r="AG689" s="1287"/>
      <c r="AI689" s="1658"/>
      <c r="AJ689" s="1287"/>
      <c r="AK689" s="1287"/>
      <c r="AL689" s="1287"/>
      <c r="AM689" s="1287"/>
      <c r="AN689" s="1287"/>
      <c r="AO689" s="1287"/>
      <c r="AP689" s="1287"/>
      <c r="AQ689" s="1287"/>
      <c r="AR689" s="1287"/>
      <c r="AS689" s="1287"/>
      <c r="AT689" s="1287"/>
      <c r="AU689" s="1287"/>
      <c r="AV689" s="1287"/>
      <c r="AW689" s="1287"/>
      <c r="AX689" s="1287"/>
      <c r="AY689" s="1287"/>
    </row>
    <row r="690" spans="2:51" x14ac:dyDescent="0.2">
      <c r="B690" s="1287"/>
      <c r="C690" s="1287"/>
      <c r="D690" s="1287"/>
      <c r="E690" s="1287"/>
      <c r="F690" s="1287"/>
      <c r="G690" s="1287"/>
      <c r="H690" s="1287"/>
      <c r="I690" s="1287"/>
      <c r="J690" s="1287"/>
      <c r="K690" s="1287"/>
      <c r="L690" s="1287"/>
      <c r="M690" s="1287"/>
      <c r="N690" s="1287"/>
      <c r="O690" s="1287"/>
      <c r="P690" s="1287"/>
      <c r="Q690" s="1287"/>
      <c r="R690" s="1287"/>
      <c r="S690" s="1287"/>
      <c r="T690" s="1287"/>
      <c r="U690" s="1287"/>
      <c r="V690" s="1287"/>
      <c r="W690" s="1287"/>
      <c r="X690" s="1287"/>
      <c r="Y690" s="1287"/>
      <c r="Z690" s="1287"/>
      <c r="AA690" s="1287"/>
      <c r="AB690" s="1287"/>
      <c r="AC690" s="1287"/>
      <c r="AD690" s="1287"/>
      <c r="AE690" s="1287"/>
      <c r="AF690" s="1287"/>
      <c r="AG690" s="1287"/>
      <c r="AI690" s="1658"/>
      <c r="AJ690" s="1287"/>
      <c r="AK690" s="1287"/>
      <c r="AL690" s="1287"/>
      <c r="AM690" s="1287"/>
      <c r="AN690" s="1287"/>
      <c r="AO690" s="1287"/>
      <c r="AP690" s="1287"/>
      <c r="AQ690" s="1287"/>
      <c r="AR690" s="1287"/>
      <c r="AS690" s="1287"/>
      <c r="AT690" s="1287"/>
      <c r="AU690" s="1287"/>
      <c r="AV690" s="1287"/>
      <c r="AW690" s="1287"/>
      <c r="AX690" s="1287"/>
      <c r="AY690" s="1287"/>
    </row>
    <row r="691" spans="2:51" x14ac:dyDescent="0.2">
      <c r="B691" s="1287"/>
      <c r="C691" s="1287"/>
      <c r="D691" s="1287"/>
      <c r="E691" s="1287"/>
      <c r="F691" s="1287"/>
      <c r="G691" s="1287"/>
      <c r="H691" s="1287"/>
      <c r="I691" s="1287"/>
      <c r="J691" s="1287"/>
      <c r="K691" s="1287"/>
      <c r="L691" s="1287"/>
      <c r="M691" s="1287"/>
      <c r="N691" s="1287"/>
      <c r="O691" s="1287"/>
      <c r="P691" s="1287"/>
      <c r="Q691" s="1287"/>
      <c r="R691" s="1287"/>
      <c r="S691" s="1287"/>
      <c r="T691" s="1287"/>
      <c r="U691" s="1287"/>
      <c r="V691" s="1287"/>
      <c r="W691" s="1287"/>
      <c r="X691" s="1287"/>
      <c r="Y691" s="1287"/>
      <c r="Z691" s="1287"/>
      <c r="AA691" s="1287"/>
      <c r="AB691" s="1287"/>
      <c r="AC691" s="1287"/>
      <c r="AD691" s="1287"/>
      <c r="AE691" s="1287"/>
      <c r="AF691" s="1287"/>
      <c r="AG691" s="1287"/>
      <c r="AI691" s="1658"/>
      <c r="AJ691" s="1287"/>
      <c r="AK691" s="1287"/>
      <c r="AL691" s="1287"/>
      <c r="AM691" s="1287"/>
      <c r="AN691" s="1287"/>
      <c r="AO691" s="1287"/>
      <c r="AP691" s="1287"/>
      <c r="AQ691" s="1287"/>
      <c r="AR691" s="1287"/>
      <c r="AS691" s="1287"/>
      <c r="AT691" s="1287"/>
      <c r="AU691" s="1287"/>
      <c r="AV691" s="1287"/>
      <c r="AW691" s="1287"/>
      <c r="AX691" s="1287"/>
      <c r="AY691" s="1287"/>
    </row>
    <row r="692" spans="2:51" x14ac:dyDescent="0.2">
      <c r="B692" s="1287"/>
      <c r="C692" s="1287"/>
      <c r="D692" s="1287"/>
      <c r="F692" s="1287"/>
      <c r="G692" s="1287"/>
      <c r="H692" s="1287"/>
      <c r="I692" s="1287"/>
      <c r="J692" s="1287"/>
      <c r="K692" s="1287"/>
      <c r="L692" s="1287"/>
      <c r="M692" s="1287"/>
      <c r="N692" s="1287"/>
      <c r="O692" s="1287"/>
      <c r="P692" s="1287"/>
      <c r="Q692" s="1287"/>
      <c r="R692" s="1287"/>
      <c r="S692" s="1287"/>
      <c r="T692" s="1287"/>
      <c r="U692" s="1287"/>
      <c r="V692" s="1287"/>
      <c r="W692" s="1287"/>
      <c r="X692" s="1287"/>
      <c r="Y692" s="1287"/>
      <c r="Z692" s="1287"/>
      <c r="AA692" s="1287"/>
      <c r="AB692" s="1287"/>
      <c r="AC692" s="1287"/>
      <c r="AD692" s="1287"/>
      <c r="AE692" s="1287"/>
      <c r="AF692" s="1287"/>
      <c r="AG692" s="1287"/>
      <c r="AI692" s="1658"/>
      <c r="AJ692" s="1287"/>
      <c r="AK692" s="1287"/>
      <c r="AL692" s="1287"/>
      <c r="AM692" s="1287"/>
      <c r="AN692" s="1287"/>
      <c r="AO692" s="1287"/>
      <c r="AP692" s="1287"/>
      <c r="AQ692" s="1287"/>
      <c r="AR692" s="1287"/>
      <c r="AS692" s="1287"/>
      <c r="AT692" s="1287"/>
      <c r="AU692" s="1287"/>
      <c r="AV692" s="1287"/>
      <c r="AW692" s="1287"/>
      <c r="AX692" s="1287"/>
      <c r="AY692" s="1287"/>
    </row>
    <row r="693" spans="2:51" x14ac:dyDescent="0.2">
      <c r="B693" s="1287"/>
      <c r="C693" s="1287"/>
      <c r="D693" s="1287"/>
      <c r="E693" s="1287"/>
      <c r="F693" s="1287"/>
      <c r="G693" s="1287"/>
      <c r="H693" s="1287"/>
      <c r="I693" s="1287"/>
      <c r="J693" s="1287"/>
      <c r="K693" s="1287"/>
      <c r="L693" s="1287"/>
      <c r="M693" s="1287"/>
      <c r="N693" s="1287"/>
      <c r="O693" s="1287"/>
      <c r="P693" s="1287"/>
      <c r="Q693" s="1287"/>
      <c r="R693" s="1287"/>
      <c r="S693" s="1287"/>
      <c r="T693" s="1287"/>
      <c r="U693" s="1287"/>
      <c r="V693" s="1287"/>
      <c r="W693" s="1287"/>
      <c r="X693" s="1287"/>
      <c r="Y693" s="1287"/>
      <c r="Z693" s="1287"/>
      <c r="AA693" s="1287"/>
      <c r="AB693" s="1287"/>
      <c r="AC693" s="1287"/>
      <c r="AD693" s="1287"/>
      <c r="AE693" s="1287"/>
      <c r="AF693" s="1287"/>
      <c r="AG693" s="1287"/>
      <c r="AI693" s="1658"/>
      <c r="AJ693" s="1287"/>
      <c r="AK693" s="1287"/>
      <c r="AL693" s="1287"/>
      <c r="AM693" s="1287"/>
      <c r="AN693" s="1287"/>
      <c r="AO693" s="1287"/>
      <c r="AP693" s="1287"/>
      <c r="AQ693" s="1287"/>
      <c r="AR693" s="1287"/>
      <c r="AS693" s="1287"/>
      <c r="AT693" s="1287"/>
      <c r="AU693" s="1287"/>
      <c r="AV693" s="1287"/>
      <c r="AW693" s="1287"/>
      <c r="AX693" s="1287"/>
      <c r="AY693" s="1287"/>
    </row>
    <row r="694" spans="2:51" x14ac:dyDescent="0.2">
      <c r="B694" s="1287"/>
      <c r="C694" s="1287"/>
      <c r="D694" s="1287"/>
      <c r="E694" s="1287"/>
      <c r="F694" s="1287"/>
      <c r="G694" s="1287"/>
      <c r="H694" s="1287"/>
      <c r="I694" s="1287"/>
      <c r="J694" s="1287"/>
      <c r="K694" s="1287"/>
      <c r="L694" s="1287"/>
      <c r="M694" s="1287"/>
      <c r="N694" s="1287"/>
      <c r="O694" s="1287"/>
      <c r="P694" s="1287"/>
      <c r="Q694" s="1287"/>
      <c r="R694" s="1287"/>
      <c r="S694" s="1287"/>
      <c r="T694" s="1287"/>
      <c r="U694" s="1287"/>
      <c r="V694" s="1287"/>
      <c r="W694" s="1287"/>
      <c r="X694" s="1287"/>
      <c r="Y694" s="1287"/>
      <c r="Z694" s="1287"/>
      <c r="AA694" s="1287"/>
      <c r="AB694" s="1287"/>
      <c r="AC694" s="1287"/>
      <c r="AD694" s="1287"/>
      <c r="AE694" s="1287"/>
      <c r="AF694" s="1287"/>
      <c r="AG694" s="1287"/>
      <c r="AI694" s="1658"/>
      <c r="AJ694" s="1287"/>
      <c r="AK694" s="1287"/>
      <c r="AL694" s="1287"/>
      <c r="AM694" s="1287"/>
      <c r="AN694" s="1287"/>
      <c r="AO694" s="1287"/>
      <c r="AP694" s="1287"/>
      <c r="AQ694" s="1287"/>
      <c r="AR694" s="1287"/>
      <c r="AS694" s="1287"/>
      <c r="AT694" s="1287"/>
      <c r="AU694" s="1287"/>
      <c r="AV694" s="1287"/>
      <c r="AW694" s="1287"/>
      <c r="AX694" s="1287"/>
      <c r="AY694" s="1287"/>
    </row>
    <row r="695" spans="2:51" x14ac:dyDescent="0.2">
      <c r="B695" s="1287"/>
      <c r="C695" s="1287"/>
      <c r="D695" s="1287"/>
      <c r="E695" s="1287"/>
      <c r="F695" s="1287"/>
      <c r="G695" s="1287"/>
      <c r="H695" s="1287"/>
      <c r="I695" s="1287"/>
      <c r="J695" s="1287"/>
      <c r="K695" s="1287"/>
      <c r="L695" s="1287"/>
      <c r="M695" s="1287"/>
      <c r="N695" s="1287"/>
      <c r="O695" s="1287"/>
      <c r="P695" s="1287"/>
      <c r="Q695" s="1287"/>
      <c r="R695" s="1287"/>
      <c r="S695" s="1287"/>
      <c r="T695" s="1287"/>
      <c r="U695" s="1287"/>
      <c r="V695" s="1287"/>
      <c r="W695" s="1287"/>
      <c r="X695" s="1287"/>
      <c r="Y695" s="1287"/>
      <c r="Z695" s="1287"/>
      <c r="AA695" s="1287"/>
      <c r="AB695" s="1287"/>
      <c r="AC695" s="1287"/>
      <c r="AD695" s="1287"/>
      <c r="AE695" s="1287"/>
      <c r="AF695" s="1287"/>
      <c r="AG695" s="1287"/>
      <c r="AI695" s="1658"/>
      <c r="AJ695" s="1287"/>
      <c r="AK695" s="1287"/>
      <c r="AL695" s="1287"/>
      <c r="AM695" s="1287"/>
      <c r="AN695" s="1287"/>
      <c r="AO695" s="1287"/>
      <c r="AP695" s="1287"/>
      <c r="AQ695" s="1287"/>
      <c r="AR695" s="1287"/>
      <c r="AS695" s="1287"/>
      <c r="AT695" s="1287"/>
      <c r="AU695" s="1287"/>
      <c r="AV695" s="1287"/>
      <c r="AW695" s="1287"/>
      <c r="AX695" s="1287"/>
      <c r="AY695" s="1287"/>
    </row>
    <row r="696" spans="2:51" x14ac:dyDescent="0.2">
      <c r="B696" s="1287"/>
      <c r="C696" s="1287"/>
      <c r="D696" s="1287"/>
      <c r="E696" s="1287"/>
      <c r="F696" s="1287"/>
      <c r="G696" s="1287"/>
      <c r="H696" s="1287"/>
      <c r="I696" s="1287"/>
      <c r="J696" s="1287"/>
      <c r="K696" s="1287"/>
      <c r="L696" s="1287"/>
      <c r="M696" s="1287"/>
      <c r="N696" s="1287"/>
      <c r="O696" s="1287"/>
      <c r="P696" s="1287"/>
      <c r="Q696" s="1287"/>
      <c r="R696" s="1287"/>
      <c r="S696" s="1287"/>
      <c r="T696" s="1287"/>
      <c r="U696" s="1287"/>
      <c r="V696" s="1287"/>
      <c r="W696" s="1287"/>
      <c r="X696" s="1287"/>
      <c r="Y696" s="1287"/>
      <c r="Z696" s="1287"/>
      <c r="AA696" s="1287"/>
      <c r="AB696" s="1287"/>
      <c r="AC696" s="1287"/>
      <c r="AD696" s="1287"/>
      <c r="AE696" s="1287"/>
      <c r="AF696" s="1287"/>
      <c r="AG696" s="1287"/>
      <c r="AI696" s="1658"/>
      <c r="AJ696" s="1287"/>
      <c r="AK696" s="1287"/>
      <c r="AL696" s="1287"/>
      <c r="AM696" s="1287"/>
      <c r="AN696" s="1287"/>
      <c r="AO696" s="1287"/>
      <c r="AP696" s="1287"/>
      <c r="AQ696" s="1287"/>
      <c r="AR696" s="1287"/>
      <c r="AS696" s="1287"/>
      <c r="AT696" s="1287"/>
      <c r="AU696" s="1287"/>
      <c r="AV696" s="1287"/>
      <c r="AW696" s="1287"/>
      <c r="AX696" s="1287"/>
      <c r="AY696" s="1287"/>
    </row>
    <row r="697" spans="2:51" x14ac:dyDescent="0.2">
      <c r="B697" s="1287"/>
      <c r="C697" s="1287"/>
      <c r="D697" s="1287"/>
      <c r="E697" s="1287"/>
      <c r="F697" s="1287"/>
      <c r="G697" s="1287"/>
      <c r="H697" s="1287"/>
      <c r="I697" s="1287"/>
      <c r="J697" s="1287"/>
      <c r="K697" s="1287"/>
      <c r="L697" s="1287"/>
      <c r="M697" s="1287"/>
      <c r="N697" s="1287"/>
      <c r="O697" s="1287"/>
      <c r="P697" s="1287"/>
      <c r="Q697" s="1287"/>
      <c r="R697" s="1287"/>
      <c r="S697" s="1287"/>
      <c r="T697" s="1287"/>
      <c r="U697" s="1287"/>
      <c r="V697" s="1287"/>
      <c r="W697" s="1287"/>
      <c r="X697" s="1287"/>
      <c r="Y697" s="1287"/>
      <c r="Z697" s="1287"/>
      <c r="AA697" s="1287"/>
      <c r="AB697" s="1287"/>
      <c r="AC697" s="1287"/>
      <c r="AD697" s="1287"/>
      <c r="AE697" s="1287"/>
      <c r="AF697" s="1287"/>
      <c r="AG697" s="1287"/>
      <c r="AI697" s="1658"/>
      <c r="AJ697" s="1287"/>
      <c r="AK697" s="1287"/>
      <c r="AL697" s="1287"/>
      <c r="AM697" s="1287"/>
      <c r="AN697" s="1287"/>
      <c r="AO697" s="1287"/>
      <c r="AP697" s="1287"/>
      <c r="AQ697" s="1287"/>
      <c r="AR697" s="1287"/>
      <c r="AS697" s="1287"/>
      <c r="AT697" s="1287"/>
      <c r="AU697" s="1287"/>
      <c r="AV697" s="1287"/>
      <c r="AW697" s="1287"/>
      <c r="AX697" s="1287"/>
      <c r="AY697" s="1287"/>
    </row>
    <row r="698" spans="2:51" ht="13" x14ac:dyDescent="0.2">
      <c r="B698" s="1287"/>
      <c r="C698" s="1287"/>
      <c r="D698" s="1287"/>
      <c r="E698" s="1287"/>
      <c r="F698" s="1287"/>
      <c r="G698" s="1287"/>
      <c r="H698" s="1287"/>
      <c r="I698" s="3019" t="s">
        <v>1060</v>
      </c>
      <c r="J698" s="3019"/>
      <c r="K698" s="3019"/>
      <c r="L698" s="3019"/>
      <c r="M698" s="3019"/>
      <c r="N698" s="1287"/>
      <c r="O698" s="1287"/>
      <c r="P698" s="1287"/>
      <c r="Q698" s="1287"/>
      <c r="R698" s="1287"/>
      <c r="S698" s="1287"/>
      <c r="T698" s="1287"/>
      <c r="U698" s="1287"/>
      <c r="V698" s="1287"/>
      <c r="W698" s="1287"/>
      <c r="X698" s="1287"/>
      <c r="Y698" s="1287"/>
      <c r="Z698" s="1287"/>
      <c r="AA698" s="1287"/>
      <c r="AB698" s="1287"/>
      <c r="AC698" s="1287"/>
      <c r="AD698" s="1287"/>
      <c r="AE698" s="1287"/>
      <c r="AF698" s="1287"/>
      <c r="AG698" s="1287"/>
      <c r="AI698" s="1658"/>
      <c r="AJ698" s="1287"/>
      <c r="AK698" s="1287"/>
      <c r="AL698" s="1287"/>
      <c r="AM698" s="1287"/>
      <c r="AN698" s="1287"/>
      <c r="AO698" s="1287"/>
      <c r="AP698" s="1287"/>
      <c r="AQ698" s="1287"/>
      <c r="AR698" s="1287"/>
      <c r="AS698" s="1287"/>
      <c r="AT698" s="1287"/>
      <c r="AU698" s="1287"/>
      <c r="AV698" s="1287"/>
      <c r="AW698" s="1287"/>
      <c r="AX698" s="1287"/>
      <c r="AY698" s="1287"/>
    </row>
    <row r="699" spans="2:51" ht="12" thickBot="1" x14ac:dyDescent="0.25">
      <c r="B699" s="1287"/>
      <c r="C699" s="1287"/>
      <c r="D699" s="1287"/>
      <c r="E699" s="1287"/>
      <c r="F699" s="1287"/>
      <c r="G699" s="1287"/>
      <c r="H699" s="1287"/>
      <c r="I699" s="1287"/>
      <c r="J699" s="1287"/>
      <c r="K699" s="1287"/>
      <c r="L699" s="1287"/>
      <c r="M699" s="1287"/>
      <c r="N699" s="1287"/>
      <c r="O699" s="1287"/>
      <c r="P699" s="1287"/>
      <c r="Q699" s="1287"/>
      <c r="R699" s="1287"/>
      <c r="S699" s="1287"/>
      <c r="T699" s="1287"/>
      <c r="U699" s="1287"/>
      <c r="V699" s="1287"/>
      <c r="W699" s="1287"/>
      <c r="X699" s="1287"/>
      <c r="Y699" s="1287"/>
      <c r="Z699" s="1287"/>
      <c r="AA699" s="1287"/>
      <c r="AB699" s="1287"/>
      <c r="AC699" s="1287"/>
      <c r="AD699" s="1287"/>
      <c r="AE699" s="1287"/>
      <c r="AF699" s="1287"/>
      <c r="AG699" s="1287"/>
      <c r="AI699" s="1658"/>
      <c r="AJ699" s="1287"/>
      <c r="AK699" s="1287"/>
      <c r="AL699" s="1287"/>
      <c r="AM699" s="1287"/>
      <c r="AN699" s="1287"/>
      <c r="AO699" s="1287"/>
      <c r="AP699" s="1287"/>
      <c r="AQ699" s="1287"/>
      <c r="AR699" s="1287"/>
      <c r="AS699" s="1287"/>
      <c r="AT699" s="1287"/>
      <c r="AU699" s="1287"/>
      <c r="AV699" s="1287"/>
      <c r="AW699" s="1287"/>
      <c r="AX699" s="1287"/>
      <c r="AY699" s="1287"/>
    </row>
    <row r="700" spans="2:51" ht="12" x14ac:dyDescent="0.2">
      <c r="B700" s="1287"/>
      <c r="C700" s="1287"/>
      <c r="D700" s="1287"/>
      <c r="E700" s="1287"/>
      <c r="F700" s="1287"/>
      <c r="G700" s="1287"/>
      <c r="H700" s="1287"/>
      <c r="I700" s="314" t="s">
        <v>1076</v>
      </c>
      <c r="J700" s="1706" t="s">
        <v>129</v>
      </c>
      <c r="K700" s="1775" t="s">
        <v>59</v>
      </c>
      <c r="L700" s="1775" t="s">
        <v>107</v>
      </c>
      <c r="M700" s="1707" t="s">
        <v>207</v>
      </c>
      <c r="N700" s="1287"/>
      <c r="O700" s="1287"/>
      <c r="P700" s="1287"/>
      <c r="Q700" s="1287"/>
      <c r="R700" s="1287"/>
      <c r="S700" s="1287"/>
      <c r="T700" s="1287"/>
      <c r="U700" s="1287"/>
      <c r="V700" s="1287"/>
      <c r="W700" s="1287"/>
      <c r="X700" s="1287"/>
      <c r="Y700" s="1287"/>
      <c r="Z700" s="1287"/>
      <c r="AA700" s="1287"/>
      <c r="AB700" s="1287"/>
      <c r="AC700" s="1287"/>
      <c r="AD700" s="1287"/>
      <c r="AE700" s="1287"/>
      <c r="AF700" s="1287"/>
      <c r="AG700" s="1287"/>
      <c r="AI700" s="1658"/>
      <c r="AJ700" s="1287"/>
      <c r="AK700" s="1287"/>
      <c r="AL700" s="1287"/>
      <c r="AM700" s="1287"/>
      <c r="AN700" s="1287"/>
      <c r="AO700" s="1287"/>
      <c r="AP700" s="1287"/>
      <c r="AQ700" s="1287"/>
      <c r="AR700" s="1287"/>
      <c r="AS700" s="1287"/>
      <c r="AT700" s="1287"/>
      <c r="AU700" s="1287"/>
      <c r="AV700" s="1287"/>
      <c r="AW700" s="1287"/>
      <c r="AX700" s="1287"/>
      <c r="AY700" s="1287"/>
    </row>
    <row r="701" spans="2:51" ht="12" x14ac:dyDescent="0.2">
      <c r="B701" s="1287"/>
      <c r="C701" s="1287"/>
      <c r="D701" s="1287"/>
      <c r="E701" s="1287"/>
      <c r="F701" s="1287"/>
      <c r="G701" s="1287"/>
      <c r="H701" s="1287"/>
      <c r="I701" s="1720" t="s">
        <v>5003</v>
      </c>
      <c r="J701" s="1780">
        <v>54.914999999999999</v>
      </c>
      <c r="K701" s="1781">
        <v>32</v>
      </c>
      <c r="L701" s="1781">
        <v>48.582999999999998</v>
      </c>
      <c r="M701" s="1782"/>
      <c r="N701" s="1287"/>
      <c r="O701" s="1287"/>
      <c r="P701" s="1287"/>
      <c r="Q701" s="1287"/>
      <c r="R701" s="1287"/>
      <c r="S701" s="1287"/>
      <c r="T701" s="1287"/>
      <c r="U701" s="1287"/>
      <c r="V701" s="1287"/>
      <c r="W701" s="1287"/>
      <c r="X701" s="1287"/>
      <c r="Y701" s="1287"/>
      <c r="Z701" s="1287"/>
      <c r="AA701" s="1287"/>
      <c r="AB701" s="1287"/>
      <c r="AC701" s="1287"/>
      <c r="AD701" s="1287"/>
      <c r="AE701" s="1287"/>
      <c r="AF701" s="1287"/>
      <c r="AG701" s="1287"/>
      <c r="AI701" s="1658"/>
      <c r="AJ701" s="1287"/>
      <c r="AK701" s="1287"/>
      <c r="AL701" s="1287"/>
      <c r="AM701" s="1287"/>
      <c r="AN701" s="1287"/>
      <c r="AO701" s="1287"/>
      <c r="AP701" s="1287"/>
      <c r="AQ701" s="1287"/>
      <c r="AR701" s="1287"/>
      <c r="AS701" s="1287"/>
      <c r="AT701" s="1287"/>
      <c r="AU701" s="1287"/>
      <c r="AV701" s="1287"/>
      <c r="AW701" s="1287"/>
      <c r="AX701" s="1287"/>
      <c r="AY701" s="1287"/>
    </row>
    <row r="702" spans="2:51" ht="12" x14ac:dyDescent="0.2">
      <c r="B702" s="1287"/>
      <c r="C702" s="1287"/>
      <c r="D702" s="1287"/>
      <c r="E702" s="1287"/>
      <c r="F702" s="1287"/>
      <c r="G702" s="1287"/>
      <c r="H702" s="1287"/>
      <c r="I702" s="1720" t="s">
        <v>5138</v>
      </c>
      <c r="J702" s="1781">
        <v>57.36</v>
      </c>
      <c r="K702" s="1781">
        <v>28.3</v>
      </c>
      <c r="L702" s="1781">
        <v>42.23</v>
      </c>
      <c r="M702" s="1782"/>
      <c r="N702" s="1287"/>
      <c r="O702" s="1287"/>
      <c r="P702" s="1287"/>
      <c r="Q702" s="1287"/>
      <c r="R702" s="1287"/>
      <c r="S702" s="1287"/>
      <c r="T702" s="1287"/>
      <c r="U702" s="1287"/>
      <c r="V702" s="1287"/>
      <c r="W702" s="1287"/>
      <c r="X702" s="1287"/>
      <c r="Y702" s="1287"/>
      <c r="Z702" s="1287"/>
      <c r="AA702" s="1287"/>
      <c r="AB702" s="1287"/>
      <c r="AC702" s="1287"/>
      <c r="AD702" s="1287"/>
      <c r="AE702" s="1287"/>
      <c r="AF702" s="1287"/>
      <c r="AG702" s="1287"/>
      <c r="AI702" s="1658"/>
      <c r="AJ702" s="1287"/>
      <c r="AK702" s="1287"/>
      <c r="AL702" s="1287"/>
      <c r="AM702" s="1287"/>
      <c r="AN702" s="1287"/>
      <c r="AO702" s="1287"/>
      <c r="AP702" s="1287"/>
      <c r="AQ702" s="1287"/>
      <c r="AR702" s="1287"/>
      <c r="AS702" s="1287"/>
      <c r="AT702" s="1287"/>
      <c r="AU702" s="1287"/>
      <c r="AV702" s="1287"/>
      <c r="AW702" s="1287"/>
      <c r="AX702" s="1287"/>
      <c r="AY702" s="1287"/>
    </row>
    <row r="703" spans="2:51" ht="12" x14ac:dyDescent="0.2">
      <c r="B703" s="1287"/>
      <c r="C703" s="1287"/>
      <c r="D703" s="1287"/>
      <c r="E703" s="1287"/>
      <c r="F703" s="1287"/>
      <c r="G703" s="1287"/>
      <c r="H703" s="1287"/>
      <c r="I703" s="1720" t="s">
        <v>5317</v>
      </c>
      <c r="J703" s="1781">
        <v>62.56</v>
      </c>
      <c r="K703" s="1781"/>
      <c r="L703" s="1781">
        <v>38.119999999999997</v>
      </c>
      <c r="M703" s="1782"/>
      <c r="N703" s="1287"/>
      <c r="O703" s="1287"/>
      <c r="P703" s="1287"/>
      <c r="Q703" s="1287"/>
      <c r="R703" s="1287"/>
      <c r="S703" s="1287"/>
      <c r="T703" s="1287"/>
      <c r="U703" s="1287"/>
      <c r="V703" s="1287"/>
      <c r="W703" s="1287"/>
      <c r="X703" s="1287"/>
      <c r="Y703" s="1287"/>
      <c r="Z703" s="1287"/>
      <c r="AA703" s="1287"/>
      <c r="AB703" s="1287"/>
      <c r="AC703" s="1287"/>
      <c r="AD703" s="1287"/>
      <c r="AE703" s="1287"/>
      <c r="AF703" s="1287"/>
      <c r="AG703" s="1287"/>
      <c r="AI703" s="1658"/>
      <c r="AJ703" s="1287"/>
      <c r="AK703" s="1287"/>
      <c r="AL703" s="1287"/>
      <c r="AM703" s="1287"/>
      <c r="AN703" s="1287"/>
      <c r="AO703" s="1287"/>
      <c r="AP703" s="1287"/>
      <c r="AQ703" s="1287"/>
      <c r="AR703" s="1287"/>
      <c r="AS703" s="1287"/>
      <c r="AT703" s="1287"/>
      <c r="AU703" s="1287"/>
      <c r="AV703" s="1287"/>
      <c r="AW703" s="1287"/>
      <c r="AX703" s="1287"/>
      <c r="AY703" s="1287"/>
    </row>
    <row r="704" spans="2:51" ht="12" x14ac:dyDescent="0.2">
      <c r="B704" s="1287"/>
      <c r="C704" s="1287"/>
      <c r="D704" s="1287"/>
      <c r="E704" s="1287"/>
      <c r="F704" s="1287"/>
      <c r="G704" s="1287"/>
      <c r="H704" s="1287"/>
      <c r="I704" s="1720" t="s">
        <v>5450</v>
      </c>
      <c r="J704" s="1781">
        <v>65.760000000000005</v>
      </c>
      <c r="K704" s="1781"/>
      <c r="L704" s="1781">
        <v>38.19</v>
      </c>
      <c r="M704" s="1782"/>
      <c r="N704" s="1287"/>
      <c r="O704" s="1287"/>
      <c r="P704" s="1287"/>
      <c r="Q704" s="1287"/>
      <c r="R704" s="1287"/>
      <c r="S704" s="1287"/>
      <c r="T704" s="1287"/>
      <c r="U704" s="1287"/>
      <c r="V704" s="1287"/>
      <c r="W704" s="1287"/>
      <c r="X704" s="1287"/>
      <c r="Y704" s="1287"/>
      <c r="Z704" s="1287"/>
      <c r="AA704" s="1287"/>
      <c r="AB704" s="1287"/>
      <c r="AC704" s="1287"/>
      <c r="AD704" s="1287"/>
      <c r="AE704" s="1287"/>
      <c r="AF704" s="1287"/>
      <c r="AG704" s="1287"/>
      <c r="AI704" s="1658"/>
      <c r="AJ704" s="1287"/>
      <c r="AK704" s="1287"/>
      <c r="AL704" s="1287"/>
      <c r="AM704" s="1287"/>
      <c r="AN704" s="1287"/>
      <c r="AO704" s="1287"/>
      <c r="AP704" s="1287"/>
      <c r="AQ704" s="1287"/>
      <c r="AR704" s="1287"/>
      <c r="AS704" s="1287"/>
      <c r="AT704" s="1287"/>
      <c r="AU704" s="1287"/>
      <c r="AV704" s="1287"/>
      <c r="AW704" s="1287"/>
      <c r="AX704" s="1287"/>
      <c r="AY704" s="1287"/>
    </row>
    <row r="705" spans="1:51" ht="13" thickBot="1" x14ac:dyDescent="0.25">
      <c r="B705" s="1287"/>
      <c r="C705" s="1287"/>
      <c r="D705" s="1287"/>
      <c r="E705" s="1287"/>
      <c r="F705" s="1287"/>
      <c r="G705" s="1287"/>
      <c r="H705" s="1287"/>
      <c r="I705" s="1725" t="s">
        <v>5754</v>
      </c>
      <c r="J705" s="1762">
        <v>70.83</v>
      </c>
      <c r="K705" s="1762"/>
      <c r="L705" s="1762">
        <v>42.6</v>
      </c>
      <c r="M705" s="1783"/>
      <c r="N705" s="1287"/>
      <c r="O705" s="1287"/>
      <c r="P705" s="1287"/>
      <c r="Q705" s="1287"/>
      <c r="R705" s="1287"/>
      <c r="S705" s="1287"/>
      <c r="T705" s="1287"/>
      <c r="U705" s="1287"/>
      <c r="V705" s="1287"/>
      <c r="W705" s="1287"/>
      <c r="X705" s="1287"/>
      <c r="Y705" s="1287"/>
      <c r="Z705" s="1287"/>
      <c r="AA705" s="1287"/>
      <c r="AB705" s="1287"/>
      <c r="AC705" s="1287"/>
      <c r="AD705" s="1287"/>
      <c r="AE705" s="1287"/>
      <c r="AF705" s="1287"/>
      <c r="AG705" s="1287"/>
      <c r="AI705" s="1658"/>
      <c r="AJ705" s="1287"/>
      <c r="AK705" s="1287"/>
      <c r="AL705" s="1287"/>
      <c r="AM705" s="1287"/>
      <c r="AN705" s="1287"/>
      <c r="AO705" s="1287"/>
      <c r="AP705" s="1287"/>
      <c r="AQ705" s="1287"/>
      <c r="AR705" s="1287"/>
      <c r="AS705" s="1287"/>
      <c r="AT705" s="1287"/>
      <c r="AU705" s="1287"/>
      <c r="AV705" s="1287"/>
      <c r="AW705" s="1287"/>
      <c r="AX705" s="1287"/>
      <c r="AY705" s="1287"/>
    </row>
    <row r="706" spans="1:51" x14ac:dyDescent="0.2">
      <c r="B706" s="1287"/>
      <c r="C706" s="1287"/>
      <c r="D706" s="1287"/>
      <c r="E706" s="1287"/>
      <c r="F706" s="1287"/>
      <c r="G706" s="1287"/>
      <c r="H706" s="1287"/>
      <c r="I706" s="1287"/>
      <c r="J706" s="1287"/>
      <c r="K706" s="1287"/>
      <c r="L706" s="1287"/>
      <c r="M706" s="1287"/>
      <c r="N706" s="1287"/>
      <c r="O706" s="1287"/>
      <c r="P706" s="1287"/>
      <c r="Q706" s="1287"/>
      <c r="R706" s="1287"/>
      <c r="S706" s="1287"/>
      <c r="T706" s="1287"/>
      <c r="U706" s="1287"/>
      <c r="V706" s="1287"/>
      <c r="W706" s="1287"/>
      <c r="X706" s="1287"/>
      <c r="Y706" s="1287"/>
      <c r="Z706" s="1287"/>
      <c r="AA706" s="1287"/>
      <c r="AB706" s="1287"/>
      <c r="AC706" s="1287"/>
      <c r="AD706" s="1287"/>
      <c r="AE706" s="1287"/>
      <c r="AF706" s="1287"/>
      <c r="AG706" s="1287"/>
      <c r="AI706" s="1658"/>
      <c r="AJ706" s="1287"/>
      <c r="AK706" s="1287"/>
      <c r="AL706" s="1287"/>
      <c r="AM706" s="1287"/>
      <c r="AN706" s="1287"/>
      <c r="AO706" s="1287"/>
      <c r="AP706" s="1287"/>
      <c r="AQ706" s="1287"/>
      <c r="AR706" s="1287"/>
      <c r="AS706" s="1287"/>
      <c r="AT706" s="1287"/>
      <c r="AU706" s="1287"/>
      <c r="AV706" s="1287"/>
      <c r="AW706" s="1287"/>
      <c r="AX706" s="1287"/>
      <c r="AY706" s="1287"/>
    </row>
    <row r="707" spans="1:51" x14ac:dyDescent="0.2">
      <c r="B707" s="1287"/>
      <c r="C707" s="1287"/>
      <c r="D707" s="1287"/>
      <c r="E707" s="1287"/>
      <c r="F707" s="1287"/>
      <c r="G707" s="1287"/>
      <c r="H707" s="1287"/>
      <c r="I707" s="1287"/>
      <c r="J707" s="1287"/>
      <c r="K707" s="1287"/>
      <c r="L707" s="1287"/>
      <c r="M707" s="1287"/>
      <c r="N707" s="1287"/>
      <c r="O707" s="1287"/>
      <c r="P707" s="1287"/>
      <c r="Q707" s="1287"/>
      <c r="R707" s="1287"/>
      <c r="S707" s="1287"/>
      <c r="T707" s="1287"/>
      <c r="U707" s="1287"/>
      <c r="V707" s="1287"/>
      <c r="W707" s="1287"/>
      <c r="X707" s="1287"/>
      <c r="Y707" s="1287"/>
      <c r="Z707" s="1287"/>
      <c r="AA707" s="1287"/>
      <c r="AB707" s="1287"/>
      <c r="AC707" s="1287"/>
      <c r="AD707" s="1287"/>
      <c r="AE707" s="1287"/>
      <c r="AF707" s="1287"/>
      <c r="AG707" s="1287"/>
      <c r="AI707" s="1658"/>
      <c r="AJ707" s="1287"/>
      <c r="AK707" s="1287"/>
      <c r="AL707" s="1287"/>
      <c r="AM707" s="1287"/>
      <c r="AN707" s="1287"/>
      <c r="AO707" s="1287"/>
      <c r="AP707" s="1287"/>
      <c r="AQ707" s="1287"/>
      <c r="AR707" s="1287"/>
      <c r="AS707" s="1287"/>
      <c r="AT707" s="1287"/>
      <c r="AU707" s="1287"/>
      <c r="AV707" s="1287"/>
      <c r="AW707" s="1287"/>
      <c r="AX707" s="1287"/>
      <c r="AY707" s="1287"/>
    </row>
    <row r="708" spans="1:51" x14ac:dyDescent="0.2">
      <c r="B708" s="1287"/>
      <c r="C708" s="1287"/>
      <c r="D708" s="1287"/>
      <c r="E708" s="1287"/>
      <c r="F708" s="1287"/>
      <c r="G708" s="1287"/>
      <c r="H708" s="1287"/>
      <c r="I708" s="1287"/>
      <c r="J708" s="1287"/>
      <c r="K708" s="1287"/>
      <c r="L708" s="1287"/>
      <c r="M708" s="1287"/>
      <c r="N708" s="1287"/>
      <c r="O708" s="1287"/>
      <c r="P708" s="1287"/>
      <c r="Q708" s="1287"/>
      <c r="R708" s="1287"/>
      <c r="S708" s="1287"/>
      <c r="T708" s="1287"/>
      <c r="U708" s="1287"/>
      <c r="V708" s="1287"/>
      <c r="W708" s="1287"/>
      <c r="X708" s="1287"/>
      <c r="Y708" s="1287"/>
      <c r="Z708" s="1287"/>
      <c r="AA708" s="1287"/>
      <c r="AB708" s="1287"/>
      <c r="AC708" s="1287"/>
      <c r="AD708" s="1287"/>
      <c r="AE708" s="1287"/>
      <c r="AF708" s="1287"/>
      <c r="AG708" s="1287"/>
      <c r="AI708" s="1658"/>
      <c r="AJ708" s="1287"/>
      <c r="AK708" s="1287"/>
      <c r="AL708" s="1287"/>
      <c r="AM708" s="1287"/>
      <c r="AN708" s="1287"/>
      <c r="AO708" s="1287"/>
      <c r="AP708" s="1287"/>
      <c r="AQ708" s="1287"/>
      <c r="AR708" s="1287"/>
      <c r="AS708" s="1287"/>
      <c r="AT708" s="1287"/>
      <c r="AU708" s="1287"/>
      <c r="AV708" s="1287"/>
      <c r="AW708" s="1287"/>
      <c r="AX708" s="1287"/>
      <c r="AY708" s="1287"/>
    </row>
    <row r="709" spans="1:51" x14ac:dyDescent="0.2">
      <c r="B709" s="1287"/>
      <c r="C709" s="1287"/>
      <c r="D709" s="1287"/>
      <c r="E709" s="1287"/>
      <c r="F709" s="1287"/>
      <c r="G709" s="1287"/>
      <c r="H709" s="1287"/>
      <c r="I709" s="1287"/>
      <c r="J709" s="1287"/>
      <c r="K709" s="1287"/>
      <c r="L709" s="1287"/>
      <c r="M709" s="1287"/>
      <c r="N709" s="1287"/>
      <c r="O709" s="1287"/>
      <c r="P709" s="1287"/>
      <c r="Q709" s="1287"/>
      <c r="R709" s="1287"/>
      <c r="S709" s="1287"/>
      <c r="T709" s="1287"/>
      <c r="U709" s="1287"/>
      <c r="V709" s="1287"/>
      <c r="W709" s="1287"/>
      <c r="X709" s="1287"/>
      <c r="Y709" s="1287"/>
      <c r="Z709" s="1287"/>
      <c r="AA709" s="1287"/>
      <c r="AB709" s="1287"/>
      <c r="AC709" s="1287"/>
      <c r="AD709" s="1287"/>
      <c r="AE709" s="1287"/>
      <c r="AF709" s="1287"/>
      <c r="AG709" s="1287"/>
      <c r="AI709" s="1658"/>
      <c r="AJ709" s="1287"/>
      <c r="AK709" s="1287"/>
      <c r="AL709" s="1287"/>
      <c r="AM709" s="1287"/>
      <c r="AN709" s="1287"/>
      <c r="AO709" s="1287"/>
      <c r="AP709" s="1287"/>
      <c r="AQ709" s="1287"/>
      <c r="AR709" s="1287"/>
      <c r="AS709" s="1287"/>
      <c r="AT709" s="1287"/>
      <c r="AU709" s="1287"/>
      <c r="AV709" s="1287"/>
      <c r="AW709" s="1287"/>
      <c r="AX709" s="1287"/>
      <c r="AY709" s="1287"/>
    </row>
    <row r="710" spans="1:51" x14ac:dyDescent="0.2">
      <c r="B710" s="1287"/>
      <c r="C710" s="1287"/>
      <c r="D710" s="1287"/>
      <c r="E710" s="1287"/>
      <c r="F710" s="1287"/>
      <c r="G710" s="1287"/>
      <c r="H710" s="1287"/>
      <c r="I710" s="1287"/>
      <c r="J710" s="1287"/>
      <c r="K710" s="1287"/>
      <c r="L710" s="1287"/>
      <c r="M710" s="1287"/>
      <c r="N710" s="1287"/>
      <c r="O710" s="1287"/>
      <c r="P710" s="1287"/>
      <c r="Q710" s="1287"/>
      <c r="R710" s="1287"/>
      <c r="S710" s="1287"/>
      <c r="T710" s="1287"/>
      <c r="U710" s="1287"/>
      <c r="V710" s="1287"/>
      <c r="W710" s="1287"/>
      <c r="X710" s="1287"/>
      <c r="Y710" s="1287"/>
      <c r="Z710" s="1287"/>
      <c r="AA710" s="1287"/>
      <c r="AB710" s="1287"/>
      <c r="AC710" s="1287"/>
      <c r="AD710" s="1287"/>
      <c r="AE710" s="1287"/>
      <c r="AF710" s="1287"/>
      <c r="AG710" s="1287"/>
      <c r="AI710" s="1658"/>
      <c r="AJ710" s="1287"/>
      <c r="AK710" s="1287"/>
      <c r="AL710" s="1287"/>
      <c r="AM710" s="1287"/>
      <c r="AN710" s="1287"/>
      <c r="AO710" s="1287"/>
      <c r="AP710" s="1287"/>
      <c r="AQ710" s="1287"/>
      <c r="AR710" s="1287"/>
      <c r="AS710" s="1287"/>
      <c r="AT710" s="1287"/>
      <c r="AU710" s="1287"/>
      <c r="AV710" s="1287"/>
      <c r="AW710" s="1287"/>
      <c r="AX710" s="1287"/>
      <c r="AY710" s="1287"/>
    </row>
    <row r="711" spans="1:51" x14ac:dyDescent="0.2">
      <c r="B711" s="1287"/>
      <c r="C711" s="1287"/>
      <c r="D711" s="1287"/>
      <c r="E711" s="1287"/>
      <c r="F711" s="1287"/>
      <c r="G711" s="1287"/>
      <c r="H711" s="1287"/>
      <c r="I711" s="1287"/>
      <c r="J711" s="1287"/>
      <c r="K711" s="1287"/>
      <c r="L711" s="1287"/>
      <c r="M711" s="1287"/>
      <c r="N711" s="1287"/>
      <c r="O711" s="1287"/>
      <c r="P711" s="1287"/>
      <c r="Q711" s="1287"/>
      <c r="R711" s="1287"/>
      <c r="S711" s="1287"/>
      <c r="T711" s="1287"/>
      <c r="U711" s="1287"/>
      <c r="V711" s="1287"/>
      <c r="W711" s="1287"/>
      <c r="X711" s="1287"/>
      <c r="Y711" s="1287"/>
      <c r="Z711" s="1287"/>
      <c r="AA711" s="1287"/>
      <c r="AB711" s="1287"/>
      <c r="AC711" s="1287"/>
      <c r="AD711" s="1287"/>
      <c r="AE711" s="1287"/>
      <c r="AF711" s="1287"/>
      <c r="AG711" s="1287"/>
      <c r="AI711" s="1658"/>
      <c r="AJ711" s="1287"/>
      <c r="AK711" s="1287"/>
      <c r="AL711" s="1287"/>
      <c r="AM711" s="1287"/>
      <c r="AN711" s="1287"/>
      <c r="AO711" s="1287"/>
      <c r="AP711" s="1287"/>
      <c r="AQ711" s="1287"/>
      <c r="AR711" s="1287"/>
      <c r="AS711" s="1287"/>
      <c r="AT711" s="1287"/>
      <c r="AU711" s="1287"/>
      <c r="AV711" s="1287"/>
      <c r="AW711" s="1287"/>
      <c r="AX711" s="1287"/>
      <c r="AY711" s="1287"/>
    </row>
    <row r="712" spans="1:51" x14ac:dyDescent="0.2">
      <c r="B712" s="1287"/>
      <c r="C712" s="1287"/>
      <c r="D712" s="1287"/>
      <c r="E712" s="1287"/>
      <c r="F712" s="1287"/>
      <c r="G712" s="1287"/>
      <c r="H712" s="1287"/>
      <c r="I712" s="1287"/>
      <c r="J712" s="1287"/>
      <c r="K712" s="1287"/>
      <c r="L712" s="1287"/>
      <c r="M712" s="1287"/>
      <c r="N712" s="1287"/>
      <c r="O712" s="1287"/>
      <c r="P712" s="1287"/>
      <c r="Q712" s="1287"/>
      <c r="R712" s="1287"/>
      <c r="S712" s="1287"/>
      <c r="T712" s="1287"/>
      <c r="U712" s="1287"/>
      <c r="V712" s="1287"/>
      <c r="W712" s="1287"/>
      <c r="X712" s="1287"/>
      <c r="Y712" s="1287"/>
      <c r="Z712" s="1287"/>
      <c r="AA712" s="1287"/>
      <c r="AB712" s="1287"/>
      <c r="AC712" s="1287"/>
      <c r="AD712" s="1287"/>
      <c r="AE712" s="1287"/>
      <c r="AF712" s="1287"/>
      <c r="AG712" s="1287"/>
      <c r="AI712" s="1658"/>
      <c r="AJ712" s="1287"/>
      <c r="AK712" s="1287"/>
      <c r="AL712" s="1287"/>
      <c r="AM712" s="1287"/>
      <c r="AN712" s="1287"/>
      <c r="AO712" s="1287"/>
      <c r="AP712" s="1287"/>
      <c r="AQ712" s="1287"/>
      <c r="AR712" s="1287"/>
      <c r="AS712" s="1287"/>
      <c r="AT712" s="1287"/>
      <c r="AU712" s="1287"/>
      <c r="AV712" s="1287"/>
      <c r="AW712" s="1287"/>
      <c r="AX712" s="1287"/>
      <c r="AY712" s="1287"/>
    </row>
    <row r="713" spans="1:51" x14ac:dyDescent="0.2">
      <c r="B713" s="1287"/>
      <c r="C713" s="1287"/>
      <c r="D713" s="1287"/>
      <c r="E713" s="1287"/>
      <c r="F713" s="1287"/>
      <c r="G713" s="1287"/>
      <c r="H713" s="1287"/>
      <c r="I713" s="1287"/>
      <c r="J713" s="1287"/>
      <c r="K713" s="1287"/>
      <c r="L713" s="1287"/>
      <c r="M713" s="1287"/>
      <c r="N713" s="1287"/>
      <c r="O713" s="1287"/>
      <c r="P713" s="1287"/>
      <c r="Q713" s="1287"/>
      <c r="R713" s="1287"/>
      <c r="S713" s="1287"/>
      <c r="T713" s="1287"/>
      <c r="U713" s="1287"/>
      <c r="V713" s="1287"/>
      <c r="W713" s="1287"/>
      <c r="X713" s="1287"/>
      <c r="Y713" s="1287"/>
      <c r="Z713" s="1287"/>
      <c r="AA713" s="1287"/>
      <c r="AB713" s="1287"/>
      <c r="AC713" s="1287"/>
      <c r="AD713" s="1287"/>
      <c r="AE713" s="1287"/>
      <c r="AF713" s="1287"/>
      <c r="AG713" s="1287"/>
      <c r="AI713" s="1658"/>
      <c r="AJ713" s="1287"/>
      <c r="AK713" s="1287"/>
      <c r="AL713" s="1287"/>
      <c r="AM713" s="1287"/>
      <c r="AN713" s="1287"/>
      <c r="AO713" s="1287"/>
      <c r="AP713" s="1287"/>
      <c r="AQ713" s="1287"/>
      <c r="AR713" s="1287"/>
      <c r="AS713" s="1287"/>
      <c r="AT713" s="1287"/>
      <c r="AU713" s="1287"/>
      <c r="AV713" s="1287"/>
      <c r="AW713" s="1287"/>
      <c r="AX713" s="1287"/>
      <c r="AY713" s="1287"/>
    </row>
    <row r="714" spans="1:51" x14ac:dyDescent="0.2">
      <c r="B714" s="1287"/>
      <c r="C714" s="1287"/>
      <c r="D714" s="1287"/>
      <c r="E714" s="1287"/>
      <c r="F714" s="1287"/>
      <c r="G714" s="1287"/>
      <c r="H714" s="1287"/>
      <c r="I714" s="1287"/>
      <c r="J714" s="1287"/>
      <c r="K714" s="1287"/>
      <c r="L714" s="1287"/>
      <c r="M714" s="1287"/>
      <c r="N714" s="1287"/>
      <c r="O714" s="1287"/>
      <c r="P714" s="1287"/>
      <c r="Q714" s="1287"/>
      <c r="R714" s="1287"/>
      <c r="S714" s="1287"/>
      <c r="T714" s="1287"/>
      <c r="U714" s="1287"/>
      <c r="V714" s="1287"/>
      <c r="W714" s="1287"/>
      <c r="X714" s="1287"/>
      <c r="Y714" s="1287"/>
      <c r="Z714" s="1287"/>
      <c r="AA714" s="1287"/>
      <c r="AB714" s="1287"/>
      <c r="AC714" s="1287"/>
      <c r="AD714" s="1287"/>
      <c r="AE714" s="1287"/>
      <c r="AF714" s="1287"/>
      <c r="AG714" s="1287"/>
      <c r="AI714" s="1658"/>
      <c r="AJ714" s="1287"/>
      <c r="AK714" s="1287"/>
      <c r="AL714" s="1287"/>
      <c r="AM714" s="1287"/>
      <c r="AN714" s="1287"/>
      <c r="AO714" s="1287"/>
      <c r="AP714" s="1287"/>
      <c r="AQ714" s="1287"/>
      <c r="AR714" s="1287"/>
      <c r="AS714" s="1287"/>
      <c r="AT714" s="1287"/>
      <c r="AU714" s="1287"/>
      <c r="AV714" s="1287"/>
      <c r="AW714" s="1287"/>
      <c r="AX714" s="1287"/>
      <c r="AY714" s="1287"/>
    </row>
    <row r="715" spans="1:51" x14ac:dyDescent="0.2">
      <c r="B715" s="1287"/>
      <c r="C715" s="1287"/>
      <c r="D715" s="1287"/>
      <c r="E715" s="1287"/>
      <c r="F715" s="1287"/>
      <c r="G715" s="1287"/>
      <c r="H715" s="1287"/>
      <c r="I715" s="1287"/>
      <c r="J715" s="1287"/>
      <c r="K715" s="1287"/>
      <c r="L715" s="1287"/>
      <c r="M715" s="1287"/>
      <c r="N715" s="1287"/>
      <c r="O715" s="1287"/>
      <c r="P715" s="1287"/>
      <c r="Q715" s="1287"/>
      <c r="R715" s="1287"/>
      <c r="S715" s="1287"/>
      <c r="T715" s="1287"/>
      <c r="U715" s="1287"/>
      <c r="V715" s="1287"/>
      <c r="W715" s="1287"/>
      <c r="X715" s="1287"/>
      <c r="Y715" s="1287"/>
      <c r="Z715" s="1287"/>
      <c r="AA715" s="1287"/>
      <c r="AB715" s="1287"/>
      <c r="AC715" s="1287"/>
      <c r="AD715" s="1287"/>
      <c r="AE715" s="1287"/>
      <c r="AF715" s="1287"/>
      <c r="AG715" s="1287"/>
      <c r="AI715" s="1658"/>
      <c r="AJ715" s="1287"/>
      <c r="AK715" s="1287"/>
      <c r="AL715" s="1287"/>
      <c r="AM715" s="1287"/>
      <c r="AN715" s="1287"/>
      <c r="AO715" s="1287"/>
      <c r="AP715" s="1287"/>
      <c r="AQ715" s="1287"/>
      <c r="AR715" s="1287"/>
      <c r="AS715" s="1287"/>
      <c r="AT715" s="1287"/>
      <c r="AU715" s="1287"/>
      <c r="AV715" s="1287"/>
      <c r="AW715" s="1287"/>
      <c r="AX715" s="1287"/>
      <c r="AY715" s="1287"/>
    </row>
    <row r="716" spans="1:51" x14ac:dyDescent="0.2">
      <c r="B716" s="1287"/>
      <c r="C716" s="1287"/>
      <c r="D716" s="1287"/>
      <c r="E716" s="1287"/>
      <c r="F716" s="1287"/>
      <c r="G716" s="1287"/>
      <c r="H716" s="1287"/>
      <c r="I716" s="1287"/>
      <c r="J716" s="1287"/>
      <c r="K716" s="1287"/>
      <c r="L716" s="1287"/>
      <c r="M716" s="1287"/>
      <c r="N716" s="1287"/>
      <c r="O716" s="1287"/>
      <c r="P716" s="1287"/>
      <c r="Q716" s="1287"/>
      <c r="R716" s="1287"/>
      <c r="S716" s="1287"/>
      <c r="T716" s="1287"/>
      <c r="U716" s="1287"/>
      <c r="V716" s="1287"/>
      <c r="W716" s="1287"/>
      <c r="X716" s="1287"/>
      <c r="Y716" s="1287"/>
      <c r="Z716" s="1287"/>
      <c r="AA716" s="1287"/>
      <c r="AB716" s="1287"/>
      <c r="AC716" s="1287"/>
      <c r="AD716" s="1287"/>
      <c r="AE716" s="1287"/>
      <c r="AF716" s="1287"/>
      <c r="AG716" s="1287"/>
      <c r="AI716" s="1658"/>
      <c r="AJ716" s="1287"/>
      <c r="AK716" s="1287"/>
      <c r="AL716" s="1287"/>
      <c r="AM716" s="1287"/>
      <c r="AN716" s="1287"/>
      <c r="AO716" s="1287"/>
      <c r="AP716" s="1287"/>
      <c r="AQ716" s="1287"/>
      <c r="AR716" s="1287"/>
      <c r="AS716" s="1287"/>
      <c r="AT716" s="1287"/>
      <c r="AU716" s="1287"/>
      <c r="AV716" s="1287"/>
      <c r="AW716" s="1287"/>
      <c r="AX716" s="1287"/>
      <c r="AY716" s="1287"/>
    </row>
    <row r="717" spans="1:51" x14ac:dyDescent="0.2">
      <c r="B717" s="1287"/>
      <c r="C717" s="1287"/>
      <c r="D717" s="1287"/>
      <c r="E717" s="1287"/>
      <c r="F717" s="1287"/>
      <c r="G717" s="1287"/>
      <c r="H717" s="1287"/>
      <c r="I717" s="1287"/>
      <c r="J717" s="1287"/>
      <c r="K717" s="1287"/>
      <c r="L717" s="1287"/>
      <c r="M717" s="1287"/>
      <c r="N717" s="1287"/>
      <c r="O717" s="1287"/>
      <c r="P717" s="1287"/>
      <c r="Q717" s="1287"/>
      <c r="R717" s="1287"/>
      <c r="S717" s="1287"/>
      <c r="T717" s="1287"/>
      <c r="U717" s="1287"/>
      <c r="V717" s="1287"/>
      <c r="W717" s="1287"/>
      <c r="X717" s="1287"/>
      <c r="Y717" s="1287"/>
      <c r="Z717" s="1287"/>
      <c r="AA717" s="1287"/>
      <c r="AB717" s="1287"/>
      <c r="AC717" s="1287"/>
      <c r="AD717" s="1287"/>
      <c r="AE717" s="1287"/>
      <c r="AF717" s="1287"/>
      <c r="AG717" s="1287"/>
      <c r="AI717" s="1658"/>
      <c r="AJ717" s="1287"/>
      <c r="AK717" s="1287"/>
      <c r="AL717" s="1287"/>
      <c r="AM717" s="1287"/>
      <c r="AN717" s="1287"/>
      <c r="AO717" s="1287"/>
      <c r="AP717" s="1287"/>
      <c r="AQ717" s="1287"/>
      <c r="AR717" s="1287"/>
      <c r="AS717" s="1287"/>
      <c r="AT717" s="1287"/>
      <c r="AU717" s="1287"/>
      <c r="AV717" s="1287"/>
      <c r="AW717" s="1287"/>
      <c r="AX717" s="1287"/>
      <c r="AY717" s="1287"/>
    </row>
    <row r="718" spans="1:51" s="1730" customFormat="1" ht="16" thickBot="1" x14ac:dyDescent="0.25">
      <c r="A718" s="1729"/>
      <c r="B718" s="1729"/>
      <c r="C718" s="1729"/>
      <c r="D718" s="1729"/>
      <c r="E718" s="1729"/>
      <c r="F718" s="1729"/>
      <c r="G718" s="1729"/>
      <c r="H718" s="1729"/>
      <c r="I718" s="1729"/>
      <c r="J718" s="1729"/>
      <c r="K718" s="1729"/>
      <c r="L718" s="1729"/>
      <c r="M718" s="1729"/>
      <c r="N718" s="1729"/>
      <c r="O718" s="1729"/>
      <c r="P718" s="1731"/>
      <c r="Q718" s="1731"/>
      <c r="R718" s="1731"/>
      <c r="S718" s="1731"/>
      <c r="T718" s="1731"/>
      <c r="U718" s="1731"/>
      <c r="V718" s="1731"/>
      <c r="W718" s="1731"/>
      <c r="X718" s="1731"/>
      <c r="Y718" s="1731"/>
      <c r="Z718" s="1731"/>
      <c r="AA718" s="1731"/>
      <c r="AB718" s="1731"/>
      <c r="AC718" s="1731"/>
      <c r="AD718" s="1731"/>
      <c r="AE718" s="1731"/>
      <c r="AF718" s="1731"/>
      <c r="AG718" s="1731"/>
      <c r="AH718" s="1731"/>
      <c r="AI718" s="1731"/>
      <c r="AJ718" s="1731"/>
      <c r="AK718" s="1731"/>
      <c r="AL718" s="1731"/>
      <c r="AM718" s="1729"/>
      <c r="AN718" s="1729"/>
      <c r="AO718" s="1729"/>
      <c r="AP718" s="1729"/>
      <c r="AQ718" s="1729"/>
      <c r="AR718" s="1729"/>
      <c r="AS718" s="1729"/>
      <c r="AT718" s="1729"/>
      <c r="AU718" s="1729"/>
      <c r="AV718" s="1729"/>
      <c r="AW718" s="1729"/>
      <c r="AX718" s="1729"/>
      <c r="AY718" s="1729"/>
    </row>
    <row r="719" spans="1:51" ht="12" thickTop="1" x14ac:dyDescent="0.2">
      <c r="B719" s="1287"/>
      <c r="C719" s="1287"/>
      <c r="D719" s="1287"/>
      <c r="E719" s="1287"/>
      <c r="F719" s="1287"/>
      <c r="G719" s="1287"/>
      <c r="H719" s="1287"/>
      <c r="I719" s="1287"/>
      <c r="J719" s="1287"/>
      <c r="K719" s="1287"/>
      <c r="L719" s="1287"/>
      <c r="M719" s="1287"/>
      <c r="N719" s="1287"/>
      <c r="O719" s="1287"/>
      <c r="P719" s="1287"/>
      <c r="Q719" s="1287"/>
      <c r="R719" s="1287"/>
      <c r="S719" s="1287"/>
      <c r="T719" s="1287"/>
      <c r="U719" s="1287"/>
      <c r="V719" s="1287"/>
      <c r="W719" s="1287"/>
      <c r="X719" s="1287"/>
      <c r="Y719" s="1287"/>
      <c r="Z719" s="1287"/>
      <c r="AA719" s="1287"/>
      <c r="AB719" s="1287"/>
      <c r="AC719" s="1287"/>
      <c r="AD719" s="1287"/>
      <c r="AE719" s="1287"/>
      <c r="AF719" s="1287"/>
      <c r="AG719" s="1287"/>
      <c r="AI719" s="1658"/>
      <c r="AJ719" s="1287"/>
      <c r="AK719" s="1287"/>
      <c r="AL719" s="1287"/>
      <c r="AM719" s="1287"/>
      <c r="AN719" s="1287"/>
      <c r="AO719" s="1287"/>
      <c r="AP719" s="1287"/>
      <c r="AQ719" s="1287"/>
      <c r="AR719" s="1287"/>
      <c r="AS719" s="1287"/>
      <c r="AT719" s="1287"/>
      <c r="AU719" s="1287"/>
      <c r="AV719" s="1287"/>
      <c r="AW719" s="1287"/>
      <c r="AX719" s="1287"/>
      <c r="AY719" s="1287"/>
    </row>
    <row r="720" spans="1:51" x14ac:dyDescent="0.2">
      <c r="B720" s="1287"/>
      <c r="C720" s="1287"/>
      <c r="D720" s="1287"/>
      <c r="E720" s="1287"/>
      <c r="F720" s="1287"/>
      <c r="G720" s="1287"/>
      <c r="H720" s="1287"/>
      <c r="I720" s="1287"/>
      <c r="J720" s="1287"/>
      <c r="K720" s="1287"/>
      <c r="L720" s="1287"/>
      <c r="M720" s="1287"/>
      <c r="N720" s="1287"/>
      <c r="O720" s="1287"/>
      <c r="P720" s="1287"/>
      <c r="Q720" s="1287"/>
      <c r="R720" s="1287"/>
      <c r="S720" s="1287"/>
      <c r="T720" s="1287"/>
      <c r="U720" s="1287"/>
      <c r="V720" s="1287"/>
      <c r="W720" s="1287"/>
      <c r="X720" s="1287"/>
      <c r="Y720" s="1287"/>
      <c r="Z720" s="1287"/>
      <c r="AA720" s="1287"/>
      <c r="AB720" s="1287"/>
      <c r="AC720" s="1287"/>
      <c r="AD720" s="1287"/>
      <c r="AE720" s="1287"/>
      <c r="AF720" s="1287"/>
      <c r="AG720" s="1287"/>
      <c r="AI720" s="1658"/>
      <c r="AJ720" s="1287"/>
      <c r="AK720" s="1287"/>
      <c r="AL720" s="1287"/>
      <c r="AM720" s="1287"/>
      <c r="AN720" s="1287"/>
      <c r="AO720" s="1287"/>
      <c r="AP720" s="1287"/>
      <c r="AQ720" s="1287"/>
      <c r="AR720" s="1287"/>
      <c r="AS720" s="1287"/>
      <c r="AT720" s="1287"/>
      <c r="AU720" s="1287"/>
      <c r="AV720" s="1287"/>
      <c r="AW720" s="1287"/>
      <c r="AX720" s="1287"/>
      <c r="AY720" s="1287"/>
    </row>
    <row r="721" spans="2:51" x14ac:dyDescent="0.2">
      <c r="B721" s="1287"/>
      <c r="C721" s="1287"/>
      <c r="D721" s="1287"/>
      <c r="E721" s="1287"/>
      <c r="F721" s="1287"/>
      <c r="G721" s="1287"/>
      <c r="H721" s="1287"/>
      <c r="I721" s="1287"/>
      <c r="J721" s="1287"/>
      <c r="K721" s="1287"/>
      <c r="L721" s="1287"/>
      <c r="M721" s="1287"/>
      <c r="N721" s="1287"/>
      <c r="O721" s="1287"/>
      <c r="P721" s="1287"/>
      <c r="Q721" s="1287"/>
      <c r="R721" s="1287"/>
      <c r="S721" s="1287"/>
      <c r="T721" s="1287"/>
      <c r="U721" s="1287"/>
      <c r="V721" s="1287"/>
      <c r="W721" s="1287"/>
      <c r="X721" s="1287"/>
      <c r="Y721" s="1287"/>
      <c r="Z721" s="1287"/>
      <c r="AA721" s="1287"/>
      <c r="AB721" s="1287"/>
      <c r="AC721" s="1287"/>
      <c r="AD721" s="1287"/>
      <c r="AE721" s="1287"/>
      <c r="AF721" s="1287"/>
      <c r="AG721" s="1287"/>
      <c r="AI721" s="1658"/>
      <c r="AJ721" s="1287"/>
      <c r="AK721" s="1287"/>
      <c r="AL721" s="1287"/>
      <c r="AM721" s="1287"/>
      <c r="AN721" s="1287"/>
      <c r="AO721" s="1287"/>
      <c r="AP721" s="1287"/>
      <c r="AQ721" s="1287"/>
      <c r="AR721" s="1287"/>
      <c r="AS721" s="1287"/>
      <c r="AT721" s="1287"/>
      <c r="AU721" s="1287"/>
      <c r="AV721" s="1287"/>
      <c r="AW721" s="1287"/>
      <c r="AX721" s="1287"/>
      <c r="AY721" s="1287"/>
    </row>
    <row r="722" spans="2:51" x14ac:dyDescent="0.2">
      <c r="B722" s="1287"/>
      <c r="C722" s="1287"/>
      <c r="D722" s="1287"/>
      <c r="F722" s="1287"/>
      <c r="G722" s="1287"/>
      <c r="H722" s="1287"/>
      <c r="I722" s="1287"/>
      <c r="J722" s="1287"/>
      <c r="K722" s="1287"/>
      <c r="L722" s="1287"/>
      <c r="M722" s="1287"/>
      <c r="N722" s="1287"/>
      <c r="O722" s="1287"/>
      <c r="P722" s="1287"/>
      <c r="Q722" s="1287"/>
      <c r="R722" s="1287"/>
      <c r="S722" s="1287"/>
      <c r="T722" s="1287"/>
      <c r="U722" s="1287"/>
      <c r="V722" s="1287"/>
      <c r="W722" s="1287"/>
      <c r="X722" s="1287"/>
      <c r="Y722" s="1287"/>
      <c r="Z722" s="1287"/>
      <c r="AA722" s="1287"/>
      <c r="AB722" s="1287"/>
      <c r="AC722" s="1287"/>
      <c r="AD722" s="1287"/>
      <c r="AE722" s="1287"/>
      <c r="AF722" s="1287"/>
      <c r="AG722" s="1287"/>
      <c r="AI722" s="1658"/>
      <c r="AJ722" s="1287"/>
      <c r="AK722" s="1287"/>
      <c r="AL722" s="1287"/>
      <c r="AM722" s="1287"/>
      <c r="AN722" s="1287"/>
      <c r="AO722" s="1287"/>
      <c r="AP722" s="1287"/>
      <c r="AQ722" s="1287"/>
      <c r="AR722" s="1287"/>
      <c r="AS722" s="1287"/>
      <c r="AT722" s="1287"/>
      <c r="AU722" s="1287"/>
      <c r="AV722" s="1287"/>
      <c r="AW722" s="1287"/>
      <c r="AX722" s="1287"/>
      <c r="AY722" s="1287"/>
    </row>
    <row r="723" spans="2:51" x14ac:dyDescent="0.2">
      <c r="B723" s="1287"/>
      <c r="C723" s="1287"/>
      <c r="D723" s="1287"/>
      <c r="E723" s="1287"/>
      <c r="F723" s="1287"/>
      <c r="G723" s="1287"/>
      <c r="H723" s="1287"/>
      <c r="I723" s="1287"/>
      <c r="J723" s="1287"/>
      <c r="K723" s="1287"/>
      <c r="L723" s="1287"/>
      <c r="M723" s="1287"/>
      <c r="N723" s="1287"/>
      <c r="O723" s="1287"/>
      <c r="P723" s="1287"/>
      <c r="Q723" s="1287"/>
      <c r="R723" s="1287"/>
      <c r="S723" s="1287"/>
      <c r="T723" s="1287"/>
      <c r="U723" s="1287"/>
      <c r="V723" s="1287"/>
      <c r="W723" s="1287"/>
      <c r="X723" s="1287"/>
      <c r="Y723" s="1287"/>
      <c r="Z723" s="1287"/>
      <c r="AA723" s="1287"/>
      <c r="AB723" s="1287"/>
      <c r="AC723" s="1287"/>
      <c r="AD723" s="1287"/>
      <c r="AE723" s="1287"/>
      <c r="AF723" s="1287"/>
      <c r="AG723" s="1287"/>
      <c r="AI723" s="1658"/>
      <c r="AJ723" s="1287"/>
      <c r="AK723" s="1287"/>
      <c r="AL723" s="1287"/>
      <c r="AM723" s="1287"/>
      <c r="AN723" s="1287"/>
      <c r="AO723" s="1287"/>
      <c r="AP723" s="1287"/>
      <c r="AQ723" s="1287"/>
      <c r="AR723" s="1287"/>
      <c r="AS723" s="1287"/>
      <c r="AT723" s="1287"/>
      <c r="AU723" s="1287"/>
      <c r="AV723" s="1287"/>
      <c r="AW723" s="1287"/>
      <c r="AX723" s="1287"/>
      <c r="AY723" s="1287"/>
    </row>
    <row r="724" spans="2:51" x14ac:dyDescent="0.2">
      <c r="B724" s="1287"/>
      <c r="C724" s="1287"/>
      <c r="D724" s="1287"/>
      <c r="E724" s="1287"/>
      <c r="F724" s="1287"/>
      <c r="G724" s="1287"/>
      <c r="H724" s="1287"/>
      <c r="I724" s="1287"/>
      <c r="J724" s="1287"/>
      <c r="K724" s="1287"/>
      <c r="L724" s="1287"/>
      <c r="M724" s="1287"/>
      <c r="N724" s="1287"/>
      <c r="O724" s="1287"/>
      <c r="P724" s="1287"/>
      <c r="Q724" s="1287"/>
      <c r="R724" s="1287"/>
      <c r="S724" s="1287"/>
      <c r="T724" s="1287"/>
      <c r="U724" s="1287"/>
      <c r="V724" s="1287"/>
      <c r="W724" s="1287"/>
      <c r="X724" s="1287"/>
      <c r="Y724" s="1287"/>
      <c r="Z724" s="1287"/>
      <c r="AA724" s="1287"/>
      <c r="AB724" s="1287"/>
      <c r="AC724" s="1287"/>
      <c r="AD724" s="1287"/>
      <c r="AE724" s="1287"/>
      <c r="AF724" s="1287"/>
      <c r="AG724" s="1287"/>
      <c r="AI724" s="1658"/>
      <c r="AJ724" s="1287"/>
      <c r="AK724" s="1287"/>
      <c r="AL724" s="1287"/>
      <c r="AM724" s="1287"/>
      <c r="AN724" s="1287"/>
      <c r="AO724" s="1287"/>
      <c r="AP724" s="1287"/>
      <c r="AQ724" s="1287"/>
      <c r="AR724" s="1287"/>
      <c r="AS724" s="1287"/>
      <c r="AT724" s="1287"/>
      <c r="AU724" s="1287"/>
      <c r="AV724" s="1287"/>
      <c r="AW724" s="1287"/>
      <c r="AX724" s="1287"/>
      <c r="AY724" s="1287"/>
    </row>
    <row r="725" spans="2:51" x14ac:dyDescent="0.2">
      <c r="B725" s="1287"/>
      <c r="C725" s="1287"/>
      <c r="D725" s="1287"/>
      <c r="E725" s="1287"/>
      <c r="F725" s="1287"/>
      <c r="G725" s="1287"/>
      <c r="H725" s="1287"/>
      <c r="I725" s="1287"/>
      <c r="J725" s="1287"/>
      <c r="K725" s="1287"/>
      <c r="L725" s="1287"/>
      <c r="M725" s="1287"/>
      <c r="N725" s="1287"/>
      <c r="O725" s="1287"/>
      <c r="P725" s="1287"/>
      <c r="Q725" s="1287"/>
      <c r="R725" s="1287"/>
      <c r="S725" s="1287"/>
      <c r="T725" s="1287"/>
      <c r="U725" s="1287"/>
      <c r="V725" s="1287"/>
      <c r="W725" s="1287"/>
      <c r="X725" s="1287"/>
      <c r="Y725" s="1287"/>
      <c r="Z725" s="1287"/>
      <c r="AA725" s="1287"/>
      <c r="AB725" s="1287"/>
      <c r="AC725" s="1287"/>
      <c r="AD725" s="1287"/>
      <c r="AE725" s="1287"/>
      <c r="AF725" s="1287"/>
      <c r="AG725" s="1287"/>
      <c r="AI725" s="1658"/>
      <c r="AJ725" s="1287"/>
      <c r="AK725" s="1287"/>
      <c r="AL725" s="1287"/>
      <c r="AM725" s="1287"/>
      <c r="AN725" s="1287"/>
      <c r="AO725" s="1287"/>
      <c r="AP725" s="1287"/>
      <c r="AQ725" s="1287"/>
      <c r="AR725" s="1287"/>
      <c r="AS725" s="1287"/>
      <c r="AT725" s="1287"/>
      <c r="AU725" s="1287"/>
      <c r="AV725" s="1287"/>
      <c r="AW725" s="1287"/>
      <c r="AX725" s="1287"/>
      <c r="AY725" s="1287"/>
    </row>
    <row r="726" spans="2:51" x14ac:dyDescent="0.2">
      <c r="B726" s="1287"/>
      <c r="C726" s="1287"/>
      <c r="D726" s="1287"/>
      <c r="E726" s="1287"/>
      <c r="F726" s="1287"/>
      <c r="G726" s="1287"/>
      <c r="H726" s="1287"/>
      <c r="I726" s="1287"/>
      <c r="J726" s="1287"/>
      <c r="K726" s="1287"/>
      <c r="L726" s="1287"/>
      <c r="M726" s="1287"/>
      <c r="N726" s="1287"/>
      <c r="O726" s="1287"/>
      <c r="P726" s="1287"/>
      <c r="Q726" s="1287"/>
      <c r="R726" s="1287"/>
      <c r="S726" s="1287"/>
      <c r="T726" s="1287"/>
      <c r="U726" s="1287"/>
      <c r="V726" s="1287"/>
      <c r="W726" s="1287"/>
      <c r="X726" s="1287"/>
      <c r="Y726" s="1287"/>
      <c r="Z726" s="1287"/>
      <c r="AA726" s="1287"/>
      <c r="AB726" s="1287"/>
      <c r="AC726" s="1287"/>
      <c r="AD726" s="1287"/>
      <c r="AE726" s="1287"/>
      <c r="AF726" s="1287"/>
      <c r="AG726" s="1287"/>
      <c r="AI726" s="1658"/>
      <c r="AJ726" s="1287"/>
      <c r="AK726" s="1287"/>
      <c r="AL726" s="1287"/>
      <c r="AM726" s="1287"/>
      <c r="AN726" s="1287"/>
      <c r="AO726" s="1287"/>
      <c r="AP726" s="1287"/>
      <c r="AQ726" s="1287"/>
      <c r="AR726" s="1287"/>
      <c r="AS726" s="1287"/>
      <c r="AT726" s="1287"/>
      <c r="AU726" s="1287"/>
      <c r="AV726" s="1287"/>
      <c r="AW726" s="1287"/>
      <c r="AX726" s="1287"/>
      <c r="AY726" s="1287"/>
    </row>
    <row r="727" spans="2:51" x14ac:dyDescent="0.2">
      <c r="B727" s="1287"/>
      <c r="C727" s="1287"/>
      <c r="D727" s="1287"/>
      <c r="E727" s="1287"/>
      <c r="F727" s="1287"/>
      <c r="G727" s="1287"/>
      <c r="H727" s="1287"/>
      <c r="I727" s="1287"/>
      <c r="J727" s="1287"/>
      <c r="K727" s="1784"/>
      <c r="L727" s="1287"/>
      <c r="M727" s="1287"/>
      <c r="N727" s="1287"/>
      <c r="O727" s="1287"/>
      <c r="P727" s="1287"/>
      <c r="Q727" s="1287"/>
      <c r="R727" s="1287"/>
      <c r="S727" s="1287"/>
      <c r="T727" s="1287"/>
      <c r="U727" s="1287"/>
      <c r="V727" s="1287"/>
      <c r="W727" s="1287"/>
      <c r="X727" s="1287"/>
      <c r="Y727" s="1287"/>
      <c r="Z727" s="1287"/>
      <c r="AA727" s="1287"/>
      <c r="AB727" s="1287"/>
      <c r="AC727" s="1287"/>
      <c r="AD727" s="1287"/>
      <c r="AE727" s="1287"/>
      <c r="AF727" s="1287"/>
      <c r="AG727" s="1287"/>
      <c r="AI727" s="1658"/>
      <c r="AJ727" s="1287"/>
      <c r="AK727" s="1287"/>
      <c r="AL727" s="1287"/>
      <c r="AM727" s="1287"/>
      <c r="AN727" s="1287"/>
      <c r="AO727" s="1287"/>
      <c r="AP727" s="1287"/>
      <c r="AQ727" s="1287"/>
      <c r="AR727" s="1287"/>
      <c r="AS727" s="1287"/>
      <c r="AT727" s="1287"/>
      <c r="AU727" s="1287"/>
      <c r="AV727" s="1287"/>
      <c r="AW727" s="1287"/>
      <c r="AX727" s="1287"/>
      <c r="AY727" s="1287"/>
    </row>
    <row r="728" spans="2:51" ht="15" customHeight="1" x14ac:dyDescent="0.2">
      <c r="B728" s="1287"/>
      <c r="C728" s="1287"/>
      <c r="D728" s="1287"/>
      <c r="E728" s="1287"/>
      <c r="F728" s="1287"/>
      <c r="G728" s="1287"/>
      <c r="I728" s="1785" t="s">
        <v>1061</v>
      </c>
      <c r="J728" s="1785"/>
      <c r="K728" s="1785"/>
      <c r="L728" s="1785"/>
      <c r="M728" s="1785"/>
      <c r="N728" s="1287"/>
      <c r="O728" s="1287"/>
      <c r="P728" s="1287"/>
      <c r="Q728" s="1287"/>
      <c r="R728" s="1287"/>
      <c r="S728" s="1287"/>
      <c r="T728" s="1287"/>
      <c r="U728" s="1287"/>
      <c r="V728" s="1287"/>
      <c r="W728" s="1287"/>
      <c r="X728" s="1287"/>
      <c r="Y728" s="1287"/>
      <c r="Z728" s="1287"/>
      <c r="AA728" s="1287"/>
      <c r="AB728" s="1287"/>
      <c r="AC728" s="1287"/>
      <c r="AD728" s="1287"/>
      <c r="AE728" s="1287"/>
      <c r="AF728" s="1287"/>
      <c r="AG728" s="1287"/>
      <c r="AI728" s="1658"/>
      <c r="AJ728" s="1287"/>
      <c r="AK728" s="1287"/>
      <c r="AL728" s="1287"/>
      <c r="AM728" s="1287"/>
      <c r="AN728" s="1287"/>
      <c r="AO728" s="1287"/>
      <c r="AP728" s="1287"/>
      <c r="AQ728" s="1287"/>
      <c r="AR728" s="1287"/>
      <c r="AS728" s="1287"/>
      <c r="AT728" s="1287"/>
      <c r="AU728" s="1287"/>
      <c r="AV728" s="1287"/>
      <c r="AW728" s="1287"/>
      <c r="AX728" s="1287"/>
      <c r="AY728" s="1287"/>
    </row>
    <row r="729" spans="2:51" ht="12" thickBot="1" x14ac:dyDescent="0.25">
      <c r="B729" s="1287"/>
      <c r="C729" s="1287"/>
      <c r="D729" s="1287"/>
      <c r="E729" s="1287"/>
      <c r="F729" s="1287"/>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287"/>
      <c r="AE729" s="1287"/>
      <c r="AF729" s="1287"/>
      <c r="AG729" s="1287"/>
      <c r="AI729" s="1658"/>
      <c r="AJ729" s="1287"/>
      <c r="AK729" s="1287"/>
      <c r="AL729" s="1287"/>
      <c r="AM729" s="1287"/>
      <c r="AN729" s="1287"/>
      <c r="AO729" s="1287"/>
      <c r="AP729" s="1287"/>
      <c r="AQ729" s="1287"/>
      <c r="AR729" s="1287"/>
      <c r="AS729" s="1287"/>
      <c r="AT729" s="1287"/>
      <c r="AU729" s="1287"/>
      <c r="AV729" s="1287"/>
      <c r="AW729" s="1287"/>
      <c r="AX729" s="1287"/>
      <c r="AY729" s="1287"/>
    </row>
    <row r="730" spans="2:51" ht="12" x14ac:dyDescent="0.2">
      <c r="B730" s="1287"/>
      <c r="C730" s="1287"/>
      <c r="D730" s="1287"/>
      <c r="E730" s="1287"/>
      <c r="F730" s="1287"/>
      <c r="G730" s="1287"/>
      <c r="H730" s="1287"/>
      <c r="I730" s="314" t="s">
        <v>1076</v>
      </c>
      <c r="J730" s="1706" t="s">
        <v>129</v>
      </c>
      <c r="K730" s="1775" t="s">
        <v>59</v>
      </c>
      <c r="L730" s="1707" t="s">
        <v>107</v>
      </c>
      <c r="M730" s="1287"/>
      <c r="N730" s="1287"/>
      <c r="O730" s="1287"/>
      <c r="P730" s="1287"/>
      <c r="Q730" s="1287"/>
      <c r="R730" s="1287"/>
      <c r="S730" s="1287"/>
      <c r="T730" s="1287"/>
      <c r="U730" s="1287"/>
      <c r="V730" s="1287"/>
      <c r="W730" s="1287"/>
      <c r="X730" s="1287"/>
      <c r="Y730" s="1287"/>
      <c r="Z730" s="1287"/>
      <c r="AA730" s="1287"/>
      <c r="AB730" s="1287"/>
      <c r="AC730" s="1287"/>
      <c r="AD730" s="1287"/>
      <c r="AE730" s="1287"/>
      <c r="AF730" s="1287"/>
      <c r="AG730" s="1287"/>
      <c r="AI730" s="1658"/>
      <c r="AJ730" s="1287"/>
      <c r="AK730" s="1287"/>
      <c r="AL730" s="1287"/>
      <c r="AM730" s="1287"/>
      <c r="AN730" s="1287"/>
      <c r="AO730" s="1287"/>
      <c r="AP730" s="1287"/>
      <c r="AQ730" s="1287"/>
      <c r="AR730" s="1287"/>
      <c r="AS730" s="1287"/>
      <c r="AT730" s="1287"/>
      <c r="AU730" s="1287"/>
      <c r="AV730" s="1287"/>
      <c r="AW730" s="1287"/>
      <c r="AX730" s="1287"/>
      <c r="AY730" s="1287"/>
    </row>
    <row r="731" spans="2:51" ht="12" x14ac:dyDescent="0.2">
      <c r="B731" s="1287"/>
      <c r="C731" s="1287"/>
      <c r="D731" s="1287"/>
      <c r="E731" s="1287"/>
      <c r="F731" s="1287"/>
      <c r="G731" s="1287"/>
      <c r="H731" s="1287"/>
      <c r="I731" s="1720" t="s">
        <v>5003</v>
      </c>
      <c r="J731" s="1712">
        <v>972.41566722268635</v>
      </c>
      <c r="K731" s="1712">
        <v>931</v>
      </c>
      <c r="L731" s="1713">
        <v>703</v>
      </c>
      <c r="M731" s="1287"/>
      <c r="N731" s="1287"/>
      <c r="O731" s="1287"/>
      <c r="P731" s="1287"/>
      <c r="Q731" s="1287"/>
      <c r="R731" s="1287"/>
      <c r="S731" s="1287"/>
      <c r="T731" s="1287"/>
      <c r="U731" s="1287"/>
      <c r="V731" s="1287"/>
      <c r="W731" s="1287"/>
      <c r="X731" s="1287"/>
      <c r="Y731" s="1287"/>
      <c r="Z731" s="1287"/>
      <c r="AA731" s="1287"/>
      <c r="AB731" s="1287"/>
      <c r="AC731" s="1287"/>
      <c r="AD731" s="1287"/>
      <c r="AE731" s="1287"/>
      <c r="AF731" s="1287"/>
      <c r="AG731" s="1287"/>
      <c r="AI731" s="1658"/>
      <c r="AJ731" s="1287"/>
      <c r="AK731" s="1287"/>
      <c r="AL731" s="1287"/>
      <c r="AM731" s="1287"/>
      <c r="AN731" s="1287"/>
      <c r="AO731" s="1287"/>
      <c r="AP731" s="1287"/>
      <c r="AQ731" s="1287"/>
      <c r="AR731" s="1287"/>
      <c r="AS731" s="1287"/>
      <c r="AT731" s="1287"/>
      <c r="AU731" s="1287"/>
      <c r="AV731" s="1287"/>
      <c r="AW731" s="1287"/>
      <c r="AX731" s="1287"/>
      <c r="AY731" s="1287"/>
    </row>
    <row r="732" spans="2:51" ht="12" x14ac:dyDescent="0.2">
      <c r="B732" s="1287"/>
      <c r="C732" s="1287"/>
      <c r="D732" s="1287"/>
      <c r="E732" s="1287"/>
      <c r="F732" s="1287"/>
      <c r="G732" s="1287"/>
      <c r="H732" s="1287"/>
      <c r="I732" s="1720" t="s">
        <v>5138</v>
      </c>
      <c r="J732" s="1786">
        <v>1331.1426736862429</v>
      </c>
      <c r="K732" s="1786">
        <v>880</v>
      </c>
      <c r="L732" s="1713">
        <v>957</v>
      </c>
      <c r="M732" s="1287"/>
      <c r="N732" s="1287"/>
      <c r="O732" s="1287"/>
      <c r="P732" s="1287"/>
      <c r="Q732" s="1287"/>
      <c r="R732" s="1287"/>
      <c r="S732" s="1287"/>
      <c r="T732" s="1287"/>
      <c r="U732" s="1287"/>
      <c r="V732" s="1287"/>
      <c r="W732" s="1287"/>
      <c r="X732" s="1287"/>
      <c r="Y732" s="1287"/>
      <c r="Z732" s="1287"/>
      <c r="AA732" s="1287"/>
      <c r="AB732" s="1287"/>
      <c r="AC732" s="1287"/>
      <c r="AD732" s="1287"/>
      <c r="AE732" s="1287"/>
      <c r="AF732" s="1287"/>
      <c r="AG732" s="1287"/>
      <c r="AI732" s="1658"/>
      <c r="AJ732" s="1287"/>
      <c r="AK732" s="1287"/>
      <c r="AL732" s="1287"/>
      <c r="AM732" s="1287"/>
      <c r="AN732" s="1287"/>
      <c r="AO732" s="1287"/>
      <c r="AP732" s="1287"/>
      <c r="AQ732" s="1287"/>
      <c r="AR732" s="1287"/>
      <c r="AS732" s="1287"/>
      <c r="AT732" s="1287"/>
      <c r="AU732" s="1287"/>
      <c r="AV732" s="1287"/>
      <c r="AW732" s="1287"/>
      <c r="AX732" s="1287"/>
      <c r="AY732" s="1287"/>
    </row>
    <row r="733" spans="2:51" ht="12" x14ac:dyDescent="0.2">
      <c r="B733" s="1287"/>
      <c r="C733" s="1287"/>
      <c r="D733" s="1287"/>
      <c r="E733" s="1287"/>
      <c r="F733" s="1287"/>
      <c r="G733" s="1287"/>
      <c r="H733" s="1287"/>
      <c r="I733" s="1720" t="s">
        <v>5317</v>
      </c>
      <c r="J733" s="1786">
        <v>2611</v>
      </c>
      <c r="K733" s="1786"/>
      <c r="L733" s="1713">
        <v>2204</v>
      </c>
      <c r="M733" s="1287"/>
      <c r="N733" s="1287"/>
      <c r="O733" s="1287"/>
      <c r="P733" s="1287"/>
      <c r="Q733" s="1287"/>
      <c r="R733" s="1287"/>
      <c r="S733" s="1287"/>
      <c r="T733" s="1287"/>
      <c r="U733" s="1287"/>
      <c r="V733" s="1287"/>
      <c r="W733" s="1287"/>
      <c r="X733" s="1287"/>
      <c r="Y733" s="1287"/>
      <c r="Z733" s="1287"/>
      <c r="AA733" s="1287"/>
      <c r="AB733" s="1287"/>
      <c r="AC733" s="1287"/>
      <c r="AD733" s="1287"/>
      <c r="AE733" s="1287"/>
      <c r="AF733" s="1287"/>
      <c r="AG733" s="1287"/>
      <c r="AI733" s="1658"/>
      <c r="AJ733" s="1287"/>
      <c r="AK733" s="1287"/>
      <c r="AL733" s="1287"/>
      <c r="AM733" s="1287"/>
      <c r="AN733" s="1287"/>
      <c r="AO733" s="1287"/>
      <c r="AP733" s="1287"/>
      <c r="AQ733" s="1287"/>
      <c r="AR733" s="1287"/>
      <c r="AS733" s="1287"/>
      <c r="AT733" s="1287"/>
      <c r="AU733" s="1287"/>
      <c r="AV733" s="1287"/>
      <c r="AW733" s="1287"/>
      <c r="AX733" s="1287"/>
      <c r="AY733" s="1287"/>
    </row>
    <row r="734" spans="2:51" ht="12" x14ac:dyDescent="0.2">
      <c r="B734" s="1287"/>
      <c r="C734" s="1287"/>
      <c r="D734" s="1287"/>
      <c r="E734" s="1287"/>
      <c r="F734" s="1287"/>
      <c r="G734" s="1287"/>
      <c r="H734" s="1287"/>
      <c r="I734" s="1720" t="s">
        <v>5450</v>
      </c>
      <c r="J734" s="1786">
        <v>4087</v>
      </c>
      <c r="K734" s="1786"/>
      <c r="L734" s="1713">
        <v>3805</v>
      </c>
      <c r="M734" s="1287"/>
      <c r="N734" s="1287"/>
      <c r="O734" s="1287"/>
      <c r="P734" s="1287"/>
      <c r="Q734" s="1287"/>
      <c r="R734" s="1287"/>
      <c r="S734" s="1287"/>
      <c r="T734" s="1287"/>
      <c r="U734" s="1287"/>
      <c r="V734" s="1287"/>
      <c r="W734" s="1287"/>
      <c r="X734" s="1287"/>
      <c r="Y734" s="1287"/>
      <c r="Z734" s="1287"/>
      <c r="AA734" s="1287"/>
      <c r="AB734" s="1287"/>
      <c r="AC734" s="1287"/>
      <c r="AD734" s="1287"/>
      <c r="AE734" s="1287"/>
      <c r="AF734" s="1287"/>
      <c r="AG734" s="1287"/>
      <c r="AI734" s="1658"/>
      <c r="AJ734" s="1287"/>
      <c r="AK734" s="1287"/>
      <c r="AL734" s="1287"/>
      <c r="AM734" s="1287"/>
      <c r="AN734" s="1287"/>
      <c r="AO734" s="1287"/>
      <c r="AP734" s="1287"/>
      <c r="AQ734" s="1287"/>
      <c r="AR734" s="1287"/>
      <c r="AS734" s="1287"/>
      <c r="AT734" s="1287"/>
      <c r="AU734" s="1287"/>
      <c r="AV734" s="1287"/>
      <c r="AW734" s="1287"/>
      <c r="AX734" s="1287"/>
      <c r="AY734" s="1287"/>
    </row>
    <row r="735" spans="2:51" ht="13" thickBot="1" x14ac:dyDescent="0.25">
      <c r="B735" s="1287"/>
      <c r="C735" s="1287"/>
      <c r="D735" s="1287"/>
      <c r="E735" s="1287"/>
      <c r="F735" s="1287"/>
      <c r="G735" s="1287"/>
      <c r="H735" s="1287"/>
      <c r="I735" s="1725" t="s">
        <v>5754</v>
      </c>
      <c r="J735" s="1774">
        <v>5349</v>
      </c>
      <c r="K735" s="1774"/>
      <c r="L735" s="1787">
        <v>4742</v>
      </c>
      <c r="M735" s="1287"/>
      <c r="N735" s="1287"/>
      <c r="O735" s="1287"/>
      <c r="P735" s="1287"/>
      <c r="Q735" s="1287"/>
      <c r="R735" s="1287"/>
      <c r="S735" s="1287"/>
      <c r="T735" s="1287"/>
      <c r="U735" s="1287"/>
      <c r="V735" s="1287"/>
      <c r="W735" s="1287"/>
      <c r="X735" s="1287"/>
      <c r="Y735" s="1287"/>
      <c r="Z735" s="1287"/>
      <c r="AA735" s="1287"/>
      <c r="AB735" s="1287"/>
      <c r="AC735" s="1287"/>
      <c r="AD735" s="1287"/>
      <c r="AE735" s="1287"/>
      <c r="AF735" s="1287"/>
      <c r="AG735" s="1287"/>
      <c r="AI735" s="1658"/>
      <c r="AJ735" s="1287"/>
      <c r="AK735" s="1287"/>
      <c r="AL735" s="1287"/>
      <c r="AM735" s="1287"/>
      <c r="AN735" s="1287"/>
      <c r="AO735" s="1287"/>
      <c r="AP735" s="1287"/>
      <c r="AQ735" s="1287"/>
      <c r="AR735" s="1287"/>
      <c r="AS735" s="1287"/>
      <c r="AT735" s="1287"/>
      <c r="AU735" s="1287"/>
      <c r="AV735" s="1287"/>
      <c r="AW735" s="1287"/>
      <c r="AX735" s="1287"/>
      <c r="AY735" s="1287"/>
    </row>
    <row r="736" spans="2:51" x14ac:dyDescent="0.2">
      <c r="B736" s="1287"/>
      <c r="C736" s="1287"/>
      <c r="D736" s="1287"/>
      <c r="E736" s="1287"/>
      <c r="F736" s="1287"/>
      <c r="G736" s="1287"/>
      <c r="H736" s="1287"/>
      <c r="I736" s="1287"/>
      <c r="J736" s="1287"/>
      <c r="K736" s="1287"/>
      <c r="L736" s="1287"/>
      <c r="M736" s="1287"/>
      <c r="N736" s="1287"/>
      <c r="O736" s="1287"/>
      <c r="P736" s="1287"/>
      <c r="Q736" s="1287"/>
      <c r="R736" s="1287"/>
      <c r="S736" s="1287"/>
      <c r="T736" s="1287"/>
      <c r="U736" s="1287"/>
      <c r="V736" s="1287"/>
      <c r="W736" s="1287"/>
      <c r="X736" s="1287"/>
      <c r="Y736" s="1287"/>
      <c r="Z736" s="1287"/>
      <c r="AA736" s="1287"/>
      <c r="AB736" s="1287"/>
      <c r="AC736" s="1287"/>
      <c r="AD736" s="1287"/>
      <c r="AE736" s="1287"/>
      <c r="AF736" s="1287"/>
      <c r="AG736" s="1287"/>
      <c r="AI736" s="1658"/>
    </row>
    <row r="737" spans="1:51" x14ac:dyDescent="0.2">
      <c r="B737" s="1287"/>
      <c r="C737" s="1287"/>
      <c r="D737" s="1287"/>
      <c r="E737" s="1287"/>
      <c r="F737" s="1287"/>
      <c r="G737" s="1287"/>
      <c r="H737" s="1287"/>
      <c r="I737" s="1287"/>
      <c r="J737" s="1287"/>
      <c r="K737" s="1287"/>
      <c r="L737" s="1287"/>
      <c r="M737" s="1287"/>
      <c r="N737" s="1287"/>
      <c r="O737" s="1287"/>
      <c r="P737" s="1287"/>
      <c r="Q737" s="1287"/>
      <c r="R737" s="1287"/>
      <c r="S737" s="1287"/>
      <c r="T737" s="1287"/>
      <c r="U737" s="1287"/>
      <c r="V737" s="1287"/>
      <c r="W737" s="1287"/>
      <c r="X737" s="1287"/>
      <c r="Y737" s="1287"/>
      <c r="Z737" s="1287"/>
      <c r="AA737" s="1287"/>
      <c r="AB737" s="1287"/>
      <c r="AC737" s="1287"/>
      <c r="AD737" s="1287"/>
      <c r="AE737" s="1287"/>
      <c r="AF737" s="1287"/>
      <c r="AG737" s="1287"/>
      <c r="AI737" s="1658"/>
    </row>
    <row r="738" spans="1:51" x14ac:dyDescent="0.2">
      <c r="B738" s="1287"/>
      <c r="C738" s="1287"/>
      <c r="D738" s="1287"/>
      <c r="E738" s="1287"/>
      <c r="F738" s="1287"/>
      <c r="G738" s="1287"/>
      <c r="H738" s="1287"/>
      <c r="I738" s="1287"/>
      <c r="J738" s="1287"/>
      <c r="K738" s="1287"/>
      <c r="L738" s="1287"/>
      <c r="M738" s="1287"/>
      <c r="N738" s="1287"/>
      <c r="O738" s="1287"/>
      <c r="P738" s="1287"/>
      <c r="Q738" s="1287"/>
      <c r="R738" s="1287"/>
      <c r="S738" s="1287"/>
      <c r="T738" s="1287"/>
      <c r="U738" s="1287"/>
      <c r="V738" s="1287"/>
      <c r="W738" s="1287"/>
      <c r="X738" s="1287"/>
      <c r="Y738" s="1287"/>
      <c r="Z738" s="1287"/>
      <c r="AA738" s="1287"/>
      <c r="AB738" s="1287"/>
      <c r="AC738" s="1287"/>
      <c r="AD738" s="1287"/>
      <c r="AE738" s="1287"/>
      <c r="AF738" s="1287"/>
      <c r="AG738" s="1287"/>
      <c r="AI738" s="1658"/>
    </row>
    <row r="739" spans="1:51" x14ac:dyDescent="0.2">
      <c r="B739" s="1287"/>
      <c r="C739" s="1287"/>
      <c r="D739" s="1287"/>
      <c r="E739" s="1287"/>
      <c r="F739" s="1287"/>
      <c r="G739" s="1287"/>
      <c r="H739" s="1287"/>
      <c r="I739" s="1287"/>
      <c r="J739" s="1287"/>
      <c r="K739" s="1287"/>
      <c r="L739" s="1287"/>
      <c r="M739" s="1287"/>
      <c r="N739" s="1287"/>
      <c r="O739" s="1287"/>
      <c r="P739" s="1287"/>
      <c r="Q739" s="1287"/>
      <c r="R739" s="1287"/>
      <c r="S739" s="1287"/>
      <c r="T739" s="1287"/>
      <c r="U739" s="1287"/>
      <c r="V739" s="1287"/>
      <c r="W739" s="1287"/>
      <c r="X739" s="1287"/>
      <c r="Y739" s="1287"/>
      <c r="Z739" s="1287"/>
      <c r="AA739" s="1287"/>
      <c r="AB739" s="1287"/>
      <c r="AC739" s="1287"/>
      <c r="AD739" s="1287"/>
      <c r="AE739" s="1287"/>
      <c r="AF739" s="1287"/>
      <c r="AG739" s="1287"/>
      <c r="AI739" s="1658"/>
    </row>
    <row r="740" spans="1:51" x14ac:dyDescent="0.2">
      <c r="B740" s="1287"/>
      <c r="C740" s="1287"/>
      <c r="D740" s="1287"/>
      <c r="E740" s="1287"/>
      <c r="F740" s="1287"/>
      <c r="G740" s="1287"/>
      <c r="H740" s="1287"/>
      <c r="I740" s="1287"/>
      <c r="J740" s="1287"/>
      <c r="K740" s="1287"/>
      <c r="L740" s="1287"/>
      <c r="M740" s="1287"/>
      <c r="N740" s="1287"/>
      <c r="O740" s="1287"/>
      <c r="P740" s="1287"/>
      <c r="Q740" s="1287"/>
      <c r="R740" s="1287"/>
      <c r="S740" s="1287"/>
      <c r="T740" s="1287"/>
      <c r="U740" s="1287"/>
      <c r="V740" s="1287"/>
      <c r="W740" s="1287"/>
      <c r="X740" s="1287"/>
      <c r="Y740" s="1287"/>
      <c r="Z740" s="1287"/>
      <c r="AA740" s="1287"/>
      <c r="AB740" s="1287"/>
      <c r="AC740" s="1287"/>
      <c r="AD740" s="1287"/>
      <c r="AE740" s="1287"/>
      <c r="AF740" s="1287"/>
      <c r="AG740" s="1287"/>
      <c r="AI740" s="1658"/>
    </row>
    <row r="741" spans="1:51" x14ac:dyDescent="0.2">
      <c r="B741" s="1287"/>
      <c r="C741" s="1287"/>
      <c r="D741" s="1287"/>
      <c r="E741" s="1287"/>
      <c r="F741" s="1287"/>
      <c r="G741" s="1287"/>
      <c r="H741" s="1287"/>
      <c r="I741" s="1287"/>
      <c r="J741" s="1287"/>
      <c r="K741" s="1287"/>
      <c r="L741" s="1287"/>
      <c r="M741" s="1287"/>
      <c r="N741" s="1287"/>
      <c r="O741" s="1287"/>
      <c r="P741" s="1287"/>
      <c r="Q741" s="1287"/>
      <c r="R741" s="1287"/>
      <c r="S741" s="1287"/>
      <c r="T741" s="1287"/>
      <c r="U741" s="1287"/>
      <c r="V741" s="1287"/>
      <c r="W741" s="1287"/>
      <c r="X741" s="1287"/>
      <c r="Y741" s="1287"/>
      <c r="Z741" s="1287"/>
      <c r="AA741" s="1287"/>
      <c r="AB741" s="1287"/>
      <c r="AC741" s="1287"/>
      <c r="AD741" s="1287"/>
      <c r="AE741" s="1287"/>
      <c r="AF741" s="1287"/>
      <c r="AG741" s="1287"/>
      <c r="AI741" s="1658"/>
    </row>
    <row r="742" spans="1:51" x14ac:dyDescent="0.2">
      <c r="B742" s="1287"/>
      <c r="C742" s="1287"/>
      <c r="D742" s="1287"/>
      <c r="E742" s="1287"/>
      <c r="F742" s="1287"/>
      <c r="G742" s="1287"/>
      <c r="H742" s="1287"/>
      <c r="I742" s="1287"/>
      <c r="J742" s="1287"/>
      <c r="K742" s="1287"/>
      <c r="L742" s="1287"/>
      <c r="M742" s="1287"/>
      <c r="N742" s="1287"/>
      <c r="O742" s="1287"/>
      <c r="P742" s="1287"/>
      <c r="Q742" s="1287"/>
      <c r="R742" s="1287"/>
      <c r="S742" s="1287"/>
      <c r="T742" s="1287"/>
      <c r="U742" s="1287"/>
      <c r="V742" s="1287"/>
      <c r="W742" s="1287"/>
      <c r="X742" s="1287"/>
      <c r="Y742" s="1287"/>
      <c r="Z742" s="1287"/>
      <c r="AA742" s="1287"/>
      <c r="AB742" s="1287"/>
      <c r="AC742" s="1287"/>
      <c r="AD742" s="1287"/>
      <c r="AE742" s="1287"/>
      <c r="AF742" s="1287"/>
      <c r="AG742" s="1287"/>
      <c r="AI742" s="1658"/>
    </row>
    <row r="743" spans="1:51" x14ac:dyDescent="0.2">
      <c r="B743" s="1287"/>
      <c r="C743" s="1287"/>
      <c r="D743" s="1287"/>
      <c r="E743" s="1287"/>
      <c r="F743" s="1287"/>
      <c r="G743" s="1287"/>
      <c r="H743" s="1287"/>
      <c r="I743" s="1287"/>
      <c r="J743" s="1287"/>
      <c r="K743" s="1287"/>
      <c r="L743" s="1287"/>
      <c r="M743" s="1287"/>
      <c r="N743" s="1287"/>
      <c r="O743" s="1287"/>
      <c r="P743" s="1287"/>
      <c r="Q743" s="1287"/>
      <c r="R743" s="1287"/>
      <c r="S743" s="1287"/>
      <c r="T743" s="1287"/>
      <c r="U743" s="1287"/>
      <c r="V743" s="1287"/>
      <c r="W743" s="1287"/>
      <c r="X743" s="1287"/>
      <c r="Y743" s="1287"/>
      <c r="Z743" s="1287"/>
      <c r="AA743" s="1287"/>
      <c r="AB743" s="1287"/>
      <c r="AC743" s="1287"/>
      <c r="AD743" s="1287"/>
      <c r="AE743" s="1287"/>
      <c r="AF743" s="1287"/>
      <c r="AG743" s="1287"/>
      <c r="AI743" s="1658"/>
    </row>
    <row r="744" spans="1:51" x14ac:dyDescent="0.2">
      <c r="B744" s="1287"/>
      <c r="C744" s="1287"/>
      <c r="D744" s="1287"/>
      <c r="E744" s="1287"/>
      <c r="F744" s="1287"/>
      <c r="G744" s="1287"/>
      <c r="H744" s="1287"/>
      <c r="I744" s="1287"/>
      <c r="J744" s="1287"/>
      <c r="K744" s="1287"/>
      <c r="L744" s="1287"/>
      <c r="M744" s="1287"/>
      <c r="N744" s="1287"/>
      <c r="O744" s="1287"/>
      <c r="P744" s="1287"/>
      <c r="Q744" s="1287"/>
      <c r="R744" s="1287"/>
      <c r="S744" s="1287"/>
      <c r="T744" s="1287"/>
      <c r="U744" s="1287"/>
      <c r="V744" s="1287"/>
      <c r="W744" s="1287"/>
      <c r="X744" s="1287"/>
      <c r="Y744" s="1287"/>
      <c r="Z744" s="1287"/>
      <c r="AA744" s="1287"/>
      <c r="AB744" s="1287"/>
      <c r="AC744" s="1287"/>
      <c r="AD744" s="1287"/>
      <c r="AE744" s="1287"/>
      <c r="AF744" s="1287"/>
      <c r="AG744" s="1287"/>
      <c r="AI744" s="1658"/>
    </row>
    <row r="745" spans="1:51" x14ac:dyDescent="0.2">
      <c r="B745" s="1287"/>
      <c r="C745" s="1287"/>
      <c r="D745" s="1287"/>
      <c r="E745" s="1287"/>
      <c r="F745" s="1287"/>
      <c r="G745" s="1287"/>
      <c r="H745" s="1287"/>
      <c r="I745" s="1287"/>
      <c r="J745" s="1287"/>
      <c r="K745" s="1287"/>
      <c r="L745" s="1287"/>
      <c r="M745" s="1287"/>
      <c r="N745" s="1287"/>
      <c r="O745" s="1287"/>
      <c r="P745" s="1287"/>
      <c r="Q745" s="1287"/>
      <c r="R745" s="1287"/>
      <c r="S745" s="1287"/>
      <c r="T745" s="1287"/>
      <c r="U745" s="1287"/>
      <c r="V745" s="1287"/>
      <c r="W745" s="1287"/>
      <c r="X745" s="1287"/>
      <c r="Y745" s="1287"/>
      <c r="Z745" s="1287"/>
      <c r="AA745" s="1287"/>
      <c r="AB745" s="1287"/>
      <c r="AC745" s="1287"/>
      <c r="AD745" s="1287"/>
      <c r="AE745" s="1287"/>
      <c r="AF745" s="1287"/>
      <c r="AG745" s="1287"/>
      <c r="AI745" s="1658"/>
    </row>
    <row r="746" spans="1:51" x14ac:dyDescent="0.2">
      <c r="B746" s="1287"/>
      <c r="C746" s="1287"/>
      <c r="D746" s="1287"/>
      <c r="E746" s="1287"/>
      <c r="F746" s="1287"/>
      <c r="G746" s="1287"/>
      <c r="H746" s="1287"/>
      <c r="I746" s="1287"/>
      <c r="J746" s="1287"/>
      <c r="K746" s="1287"/>
      <c r="L746" s="1287"/>
      <c r="M746" s="1287"/>
      <c r="N746" s="1287"/>
      <c r="O746" s="1287"/>
      <c r="P746" s="1287"/>
      <c r="Q746" s="1287"/>
      <c r="R746" s="1287"/>
      <c r="S746" s="1287"/>
      <c r="T746" s="1287"/>
      <c r="U746" s="1287"/>
      <c r="V746" s="1287"/>
      <c r="W746" s="1287"/>
      <c r="X746" s="1287"/>
      <c r="Y746" s="1287"/>
      <c r="Z746" s="1287"/>
      <c r="AA746" s="1287"/>
      <c r="AB746" s="1287"/>
      <c r="AC746" s="1287"/>
      <c r="AD746" s="1287"/>
      <c r="AE746" s="1287"/>
      <c r="AF746" s="1287"/>
      <c r="AG746" s="1287"/>
      <c r="AI746" s="1658"/>
    </row>
    <row r="747" spans="1:51" x14ac:dyDescent="0.2">
      <c r="B747" s="1287"/>
      <c r="C747" s="1287"/>
      <c r="D747" s="1287"/>
      <c r="E747" s="1287"/>
      <c r="F747" s="1287"/>
      <c r="G747" s="1287"/>
      <c r="H747" s="1287"/>
      <c r="I747" s="1287"/>
      <c r="J747" s="1287"/>
      <c r="K747" s="1287"/>
      <c r="L747" s="1287"/>
      <c r="M747" s="1287"/>
      <c r="N747" s="1287"/>
      <c r="O747" s="1287"/>
      <c r="P747" s="1287"/>
      <c r="Q747" s="1287"/>
      <c r="R747" s="1287"/>
      <c r="S747" s="1287"/>
      <c r="T747" s="1287"/>
      <c r="U747" s="1287"/>
      <c r="V747" s="1287"/>
      <c r="W747" s="1287"/>
      <c r="X747" s="1287"/>
      <c r="Y747" s="1287"/>
      <c r="Z747" s="1287"/>
      <c r="AA747" s="1287"/>
      <c r="AB747" s="1287"/>
      <c r="AC747" s="1287"/>
      <c r="AD747" s="1287"/>
      <c r="AE747" s="1287"/>
      <c r="AF747" s="1287"/>
      <c r="AG747" s="1287"/>
      <c r="AI747" s="1658"/>
    </row>
    <row r="748" spans="1:51" x14ac:dyDescent="0.2">
      <c r="B748" s="1287"/>
      <c r="C748" s="1287"/>
      <c r="D748" s="1287"/>
      <c r="E748" s="1287"/>
      <c r="F748" s="1287"/>
      <c r="G748" s="1287"/>
      <c r="H748" s="1287"/>
      <c r="I748" s="1287"/>
      <c r="J748" s="1287"/>
      <c r="K748" s="1287"/>
      <c r="L748" s="1287"/>
      <c r="M748" s="1287"/>
      <c r="N748" s="1287"/>
      <c r="O748" s="1287"/>
      <c r="P748" s="1287"/>
      <c r="Q748" s="1287"/>
      <c r="R748" s="1287"/>
      <c r="S748" s="1287"/>
      <c r="T748" s="1287"/>
      <c r="U748" s="1287"/>
      <c r="V748" s="1287"/>
      <c r="W748" s="1287"/>
      <c r="X748" s="1287"/>
      <c r="Y748" s="1287"/>
      <c r="Z748" s="1287"/>
      <c r="AA748" s="1287"/>
      <c r="AB748" s="1287"/>
      <c r="AC748" s="1287"/>
      <c r="AD748" s="1287"/>
      <c r="AE748" s="1287"/>
      <c r="AF748" s="1287"/>
      <c r="AG748" s="1287"/>
      <c r="AI748" s="1658"/>
    </row>
    <row r="749" spans="1:51" s="1730" customFormat="1" ht="16" thickBot="1" x14ac:dyDescent="0.25">
      <c r="A749" s="1729"/>
      <c r="B749" s="1729"/>
      <c r="C749" s="1729"/>
      <c r="D749" s="1729"/>
      <c r="E749" s="1729"/>
      <c r="F749" s="1729"/>
      <c r="G749" s="1729"/>
      <c r="H749" s="1729"/>
      <c r="I749" s="1729"/>
      <c r="J749" s="1729"/>
      <c r="K749" s="1729"/>
      <c r="L749" s="1729"/>
      <c r="M749" s="1729"/>
      <c r="N749" s="1729"/>
      <c r="O749" s="1729"/>
      <c r="P749" s="1731"/>
      <c r="Q749" s="1731"/>
      <c r="R749" s="1731"/>
      <c r="S749" s="1731"/>
      <c r="T749" s="1731"/>
      <c r="U749" s="1731"/>
      <c r="V749" s="1731"/>
      <c r="W749" s="1731"/>
      <c r="X749" s="1731"/>
      <c r="Y749" s="1731"/>
      <c r="Z749" s="1731"/>
      <c r="AA749" s="1731"/>
      <c r="AB749" s="1731"/>
      <c r="AC749" s="1731"/>
      <c r="AD749" s="1731"/>
      <c r="AE749" s="1731"/>
      <c r="AF749" s="1731"/>
      <c r="AG749" s="1731"/>
      <c r="AH749" s="1731"/>
      <c r="AI749" s="1731"/>
      <c r="AJ749" s="1731"/>
      <c r="AK749" s="1731"/>
      <c r="AL749" s="1731"/>
      <c r="AM749" s="1729"/>
      <c r="AN749" s="1729"/>
      <c r="AO749" s="1729"/>
      <c r="AP749" s="1729"/>
      <c r="AQ749" s="1729"/>
      <c r="AR749" s="1729"/>
      <c r="AS749" s="1729"/>
      <c r="AT749" s="1729"/>
      <c r="AU749" s="1729"/>
      <c r="AV749" s="1729"/>
      <c r="AW749" s="1729"/>
      <c r="AX749" s="1729"/>
      <c r="AY749" s="1729"/>
    </row>
    <row r="750" spans="1:51" ht="12" thickTop="1" x14ac:dyDescent="0.2">
      <c r="B750" s="1287"/>
      <c r="C750" s="1287"/>
      <c r="D750" s="1287"/>
      <c r="E750" s="1287"/>
      <c r="F750" s="1287"/>
      <c r="G750" s="1287"/>
      <c r="H750" s="1287"/>
      <c r="I750" s="1287"/>
      <c r="J750" s="1287"/>
      <c r="K750" s="1287"/>
      <c r="L750" s="1287"/>
      <c r="M750" s="1287"/>
      <c r="N750" s="1287"/>
      <c r="O750" s="1287"/>
      <c r="P750" s="1287"/>
      <c r="Q750" s="1287"/>
      <c r="R750" s="1287"/>
      <c r="S750" s="1287"/>
      <c r="T750" s="1287"/>
      <c r="U750" s="1287"/>
      <c r="V750" s="1287"/>
      <c r="W750" s="1287"/>
      <c r="X750" s="1287"/>
      <c r="Y750" s="1287"/>
      <c r="Z750" s="1287"/>
      <c r="AA750" s="1287"/>
      <c r="AB750" s="1287"/>
      <c r="AC750" s="1287"/>
      <c r="AD750" s="1287"/>
      <c r="AE750" s="1287"/>
      <c r="AF750" s="1287"/>
      <c r="AG750" s="1287"/>
      <c r="AI750" s="1658"/>
    </row>
    <row r="751" spans="1:51" x14ac:dyDescent="0.2">
      <c r="B751" s="1287"/>
      <c r="C751" s="1287"/>
      <c r="D751" s="1287"/>
      <c r="E751" s="1287"/>
      <c r="F751" s="1287"/>
      <c r="G751" s="1287"/>
      <c r="H751" s="1287"/>
      <c r="I751" s="1287"/>
      <c r="J751" s="1287"/>
      <c r="K751" s="1287"/>
      <c r="L751" s="1287"/>
      <c r="M751" s="1287"/>
      <c r="N751" s="1287"/>
      <c r="O751" s="1287"/>
      <c r="P751" s="1287"/>
      <c r="Q751" s="1287"/>
      <c r="R751" s="1287"/>
      <c r="S751" s="1287"/>
      <c r="T751" s="1287"/>
      <c r="U751" s="1287"/>
      <c r="V751" s="1287"/>
      <c r="W751" s="1287"/>
      <c r="X751" s="1287"/>
      <c r="Y751" s="1287"/>
      <c r="Z751" s="1287"/>
      <c r="AA751" s="1287"/>
      <c r="AB751" s="1287"/>
      <c r="AC751" s="1287"/>
      <c r="AD751" s="1287"/>
      <c r="AE751" s="1287"/>
      <c r="AF751" s="1287"/>
      <c r="AG751" s="1287"/>
      <c r="AI751" s="1658"/>
    </row>
    <row r="752" spans="1:51" x14ac:dyDescent="0.2">
      <c r="B752" s="1287"/>
      <c r="C752" s="1287"/>
      <c r="D752" s="1287"/>
      <c r="E752" s="1287"/>
      <c r="F752" s="1287"/>
      <c r="G752" s="1287"/>
      <c r="H752" s="1287"/>
      <c r="I752" s="1287"/>
      <c r="J752" s="1287"/>
      <c r="K752" s="1287"/>
      <c r="L752" s="1287"/>
      <c r="M752" s="1287"/>
      <c r="N752" s="1287"/>
      <c r="O752" s="1287"/>
      <c r="P752" s="1287"/>
      <c r="Q752" s="1287"/>
      <c r="R752" s="1287"/>
      <c r="S752" s="1287"/>
      <c r="T752" s="1287"/>
      <c r="U752" s="1287"/>
      <c r="V752" s="1287"/>
      <c r="W752" s="1287"/>
      <c r="X752" s="1287"/>
      <c r="Y752" s="1287"/>
      <c r="Z752" s="1287"/>
      <c r="AA752" s="1287"/>
      <c r="AB752" s="1287"/>
      <c r="AC752" s="1287"/>
      <c r="AD752" s="1287"/>
      <c r="AE752" s="1287"/>
      <c r="AF752" s="1287"/>
      <c r="AG752" s="1287"/>
      <c r="AI752" s="1658"/>
    </row>
    <row r="753" spans="2:35" x14ac:dyDescent="0.2">
      <c r="B753" s="1287"/>
      <c r="C753" s="1287"/>
      <c r="D753" s="1287"/>
      <c r="E753" s="1287"/>
      <c r="F753" s="1287"/>
      <c r="G753" s="1287"/>
      <c r="H753" s="1287"/>
      <c r="I753" s="1287"/>
      <c r="J753" s="1287"/>
      <c r="K753" s="1287"/>
      <c r="L753" s="1287"/>
      <c r="M753" s="1287"/>
      <c r="N753" s="1287"/>
      <c r="O753" s="1287"/>
      <c r="P753" s="1287"/>
      <c r="Q753" s="1287"/>
      <c r="R753" s="1287"/>
      <c r="S753" s="1287"/>
      <c r="T753" s="1287"/>
      <c r="U753" s="1287"/>
      <c r="V753" s="1287"/>
      <c r="W753" s="1287"/>
      <c r="X753" s="1287"/>
      <c r="Y753" s="1287"/>
      <c r="Z753" s="1287"/>
      <c r="AA753" s="1287"/>
      <c r="AB753" s="1287"/>
      <c r="AC753" s="1287"/>
      <c r="AD753" s="1287"/>
      <c r="AE753" s="1287"/>
      <c r="AF753" s="1287"/>
      <c r="AG753" s="1287"/>
      <c r="AI753" s="1658"/>
    </row>
    <row r="754" spans="2:35" x14ac:dyDescent="0.2">
      <c r="B754" s="1287"/>
      <c r="C754" s="1287"/>
      <c r="D754" s="1287"/>
      <c r="E754" s="1287"/>
      <c r="F754" s="1287"/>
      <c r="G754" s="1287"/>
      <c r="H754" s="1287"/>
      <c r="I754" s="1287"/>
      <c r="J754" s="1287"/>
      <c r="K754" s="1287"/>
      <c r="L754" s="1287"/>
      <c r="M754" s="1287"/>
      <c r="N754" s="1287"/>
      <c r="O754" s="1287"/>
      <c r="P754" s="1287"/>
      <c r="Q754" s="1287"/>
      <c r="R754" s="1287"/>
      <c r="S754" s="1287"/>
      <c r="T754" s="1287"/>
      <c r="U754" s="1287"/>
      <c r="V754" s="1287"/>
      <c r="W754" s="1287"/>
      <c r="X754" s="1287"/>
      <c r="Y754" s="1287"/>
      <c r="Z754" s="1287"/>
      <c r="AA754" s="1287"/>
      <c r="AB754" s="1287"/>
      <c r="AC754" s="1287"/>
      <c r="AD754" s="1287"/>
      <c r="AE754" s="1287"/>
      <c r="AF754" s="1287"/>
      <c r="AG754" s="1287"/>
      <c r="AI754" s="1658"/>
    </row>
    <row r="755" spans="2:35" x14ac:dyDescent="0.2">
      <c r="B755" s="1287"/>
      <c r="C755" s="1287"/>
      <c r="D755" s="1287"/>
      <c r="E755" s="1287"/>
      <c r="G755" s="1287"/>
      <c r="H755" s="1287"/>
      <c r="I755" s="1287"/>
      <c r="J755" s="1287"/>
      <c r="K755" s="1287"/>
      <c r="L755" s="1287"/>
      <c r="M755" s="1287"/>
      <c r="N755" s="1287"/>
      <c r="O755" s="1287"/>
      <c r="P755" s="1287"/>
      <c r="Q755" s="1287"/>
      <c r="R755" s="1287"/>
      <c r="S755" s="1287"/>
      <c r="T755" s="1287"/>
      <c r="U755" s="1287"/>
      <c r="V755" s="1287"/>
      <c r="W755" s="1287"/>
      <c r="X755" s="1287"/>
      <c r="Y755" s="1287"/>
      <c r="Z755" s="1287"/>
      <c r="AA755" s="1287"/>
      <c r="AB755" s="1287"/>
      <c r="AC755" s="1287"/>
      <c r="AD755" s="1287"/>
      <c r="AE755" s="1287"/>
      <c r="AF755" s="1287"/>
      <c r="AG755" s="1287"/>
      <c r="AI755" s="1658"/>
    </row>
    <row r="756" spans="2:35" x14ac:dyDescent="0.2">
      <c r="B756" s="1287"/>
      <c r="C756" s="1287"/>
      <c r="D756" s="1287"/>
      <c r="E756" s="1287"/>
      <c r="F756" s="1287"/>
      <c r="G756" s="1287"/>
      <c r="H756" s="1287"/>
      <c r="I756" s="1287"/>
      <c r="J756" s="1287"/>
      <c r="K756" s="1287"/>
      <c r="L756" s="1287"/>
      <c r="M756" s="1287"/>
      <c r="N756" s="1287"/>
      <c r="O756" s="1287"/>
      <c r="P756" s="1287"/>
      <c r="Q756" s="1287"/>
      <c r="R756" s="1287"/>
      <c r="S756" s="1287"/>
      <c r="T756" s="1287"/>
      <c r="U756" s="1287"/>
      <c r="V756" s="1287"/>
      <c r="W756" s="1287"/>
      <c r="X756" s="1287"/>
      <c r="Y756" s="1287"/>
      <c r="Z756" s="1287"/>
      <c r="AA756" s="1287"/>
      <c r="AB756" s="1287"/>
      <c r="AC756" s="1287"/>
      <c r="AD756" s="1287"/>
      <c r="AE756" s="1287"/>
      <c r="AF756" s="1287"/>
      <c r="AG756" s="1287"/>
      <c r="AI756" s="1658"/>
    </row>
    <row r="757" spans="2:35" x14ac:dyDescent="0.2">
      <c r="B757" s="1287"/>
      <c r="C757" s="1287"/>
      <c r="D757" s="1287"/>
      <c r="E757" s="1287"/>
      <c r="F757" s="1287"/>
      <c r="G757" s="1287"/>
      <c r="H757" s="1287"/>
      <c r="I757" s="1287"/>
      <c r="J757" s="1287"/>
      <c r="K757" s="1287"/>
      <c r="L757" s="1287"/>
      <c r="M757" s="1287"/>
      <c r="N757" s="1287"/>
      <c r="O757" s="1287"/>
      <c r="P757" s="1287"/>
      <c r="Q757" s="1287"/>
      <c r="R757" s="1287"/>
      <c r="S757" s="1287"/>
      <c r="T757" s="1287"/>
      <c r="U757" s="1287"/>
      <c r="V757" s="1287"/>
      <c r="W757" s="1287"/>
      <c r="X757" s="1287"/>
      <c r="Y757" s="1287"/>
      <c r="Z757" s="1287"/>
      <c r="AA757" s="1287"/>
      <c r="AB757" s="1287"/>
      <c r="AC757" s="1287"/>
      <c r="AD757" s="1287"/>
      <c r="AE757" s="1287"/>
      <c r="AF757" s="1287"/>
      <c r="AG757" s="1287"/>
      <c r="AI757" s="1658"/>
    </row>
    <row r="758" spans="2:35" ht="13" x14ac:dyDescent="0.2">
      <c r="B758" s="1287"/>
      <c r="C758" s="1287"/>
      <c r="D758" s="1287"/>
      <c r="E758" s="1287"/>
      <c r="F758" s="1287"/>
      <c r="G758" s="1287"/>
      <c r="H758" s="3019" t="s">
        <v>616</v>
      </c>
      <c r="I758" s="3019"/>
      <c r="J758" s="3019"/>
      <c r="K758" s="3019"/>
      <c r="L758" s="3019"/>
      <c r="M758" s="1287"/>
      <c r="N758" s="1287"/>
      <c r="O758" s="1287"/>
      <c r="P758" s="1287"/>
      <c r="Q758" s="1287"/>
      <c r="R758" s="1287"/>
      <c r="S758" s="1287"/>
      <c r="T758" s="1287"/>
      <c r="U758" s="1287"/>
      <c r="V758" s="1287"/>
      <c r="W758" s="1287"/>
      <c r="X758" s="1287"/>
      <c r="Y758" s="1287"/>
      <c r="Z758" s="1287"/>
      <c r="AA758" s="1287"/>
      <c r="AB758" s="1287"/>
      <c r="AC758" s="1287"/>
      <c r="AD758" s="1287"/>
      <c r="AE758" s="1287"/>
      <c r="AF758" s="1287"/>
      <c r="AG758" s="1287"/>
      <c r="AI758" s="1658"/>
    </row>
    <row r="759" spans="2:35" ht="12" thickBot="1" x14ac:dyDescent="0.25">
      <c r="B759" s="1287"/>
      <c r="C759" s="1287"/>
      <c r="D759" s="1287"/>
      <c r="E759" s="1287"/>
      <c r="F759" s="1287"/>
      <c r="G759" s="1287"/>
      <c r="H759" s="1287"/>
      <c r="I759" s="1287"/>
      <c r="J759" s="1287"/>
      <c r="K759" s="1287"/>
      <c r="L759" s="1287"/>
      <c r="M759" s="1287"/>
      <c r="N759" s="1287"/>
      <c r="O759" s="1287"/>
      <c r="P759" s="1287"/>
      <c r="Q759" s="1287"/>
      <c r="R759" s="1287"/>
      <c r="S759" s="1287"/>
      <c r="T759" s="1287"/>
      <c r="U759" s="1287"/>
      <c r="V759" s="1287"/>
      <c r="W759" s="1287"/>
      <c r="X759" s="1287"/>
      <c r="Y759" s="1287"/>
      <c r="Z759" s="1287"/>
      <c r="AA759" s="1287"/>
      <c r="AB759" s="1287"/>
      <c r="AC759" s="1287"/>
      <c r="AD759" s="1287"/>
      <c r="AE759" s="1287"/>
      <c r="AF759" s="1287"/>
      <c r="AG759" s="1287"/>
      <c r="AI759" s="1658"/>
    </row>
    <row r="760" spans="2:35" ht="12" x14ac:dyDescent="0.2">
      <c r="B760" s="1287"/>
      <c r="C760" s="1287"/>
      <c r="D760" s="1287"/>
      <c r="E760" s="1287"/>
      <c r="F760" s="1287"/>
      <c r="G760" s="1287"/>
      <c r="H760" s="1287"/>
      <c r="I760" s="314" t="s">
        <v>1076</v>
      </c>
      <c r="J760" s="1706" t="s">
        <v>1053</v>
      </c>
      <c r="K760" s="1707" t="s">
        <v>1054</v>
      </c>
      <c r="L760" s="1287"/>
      <c r="M760" s="1287"/>
      <c r="N760" s="1287"/>
      <c r="O760" s="1287"/>
      <c r="P760" s="1287"/>
      <c r="Q760" s="1287"/>
      <c r="R760" s="1287"/>
      <c r="S760" s="1287"/>
      <c r="T760" s="1287"/>
      <c r="U760" s="1287"/>
      <c r="V760" s="1287"/>
      <c r="W760" s="1287"/>
      <c r="X760" s="1287"/>
      <c r="Y760" s="1287"/>
      <c r="Z760" s="1287"/>
      <c r="AA760" s="1287"/>
      <c r="AB760" s="1287"/>
      <c r="AC760" s="1287"/>
      <c r="AD760" s="1287"/>
      <c r="AE760" s="1287"/>
      <c r="AF760" s="1287"/>
      <c r="AG760" s="1287"/>
      <c r="AI760" s="1658"/>
    </row>
    <row r="761" spans="2:35" ht="12" x14ac:dyDescent="0.2">
      <c r="B761" s="1287"/>
      <c r="C761" s="1287"/>
      <c r="D761" s="1287"/>
      <c r="E761" s="1287"/>
      <c r="F761" s="1287"/>
      <c r="G761" s="1287"/>
      <c r="H761" s="1287"/>
      <c r="I761" s="1720" t="s">
        <v>4365</v>
      </c>
      <c r="J761" s="1712">
        <v>202</v>
      </c>
      <c r="K761" s="1713">
        <v>142</v>
      </c>
      <c r="L761" s="1287"/>
      <c r="M761" s="1287"/>
      <c r="N761" s="1287"/>
      <c r="O761" s="1287"/>
      <c r="P761" s="1287"/>
      <c r="Q761" s="1287"/>
      <c r="R761" s="1287"/>
      <c r="S761" s="1287"/>
      <c r="T761" s="1287"/>
      <c r="U761" s="1287"/>
      <c r="V761" s="1287"/>
      <c r="W761" s="1287"/>
      <c r="X761" s="1287"/>
      <c r="Y761" s="1287"/>
      <c r="Z761" s="1287"/>
      <c r="AA761" s="1287"/>
      <c r="AB761" s="1287"/>
      <c r="AC761" s="1287"/>
      <c r="AD761" s="1287"/>
      <c r="AE761" s="1287"/>
      <c r="AF761" s="1287"/>
      <c r="AG761" s="1287"/>
      <c r="AI761" s="1658"/>
    </row>
    <row r="762" spans="2:35" ht="12" x14ac:dyDescent="0.2">
      <c r="B762" s="1287"/>
      <c r="C762" s="1287"/>
      <c r="D762" s="1287"/>
      <c r="E762" s="1287"/>
      <c r="F762" s="1287"/>
      <c r="G762" s="1287"/>
      <c r="H762" s="1287"/>
      <c r="I762" s="1720" t="s">
        <v>4682</v>
      </c>
      <c r="J762" s="1786">
        <v>201</v>
      </c>
      <c r="K762" s="1713">
        <v>130</v>
      </c>
      <c r="L762" s="1287"/>
      <c r="M762" s="1287"/>
      <c r="N762" s="1287"/>
      <c r="O762" s="1287"/>
      <c r="P762" s="1287"/>
      <c r="Q762" s="1287"/>
      <c r="R762" s="1287"/>
      <c r="S762" s="1287"/>
      <c r="T762" s="1287"/>
      <c r="U762" s="1287"/>
      <c r="V762" s="1287"/>
      <c r="W762" s="1287"/>
      <c r="X762" s="1287"/>
      <c r="Y762" s="1287"/>
      <c r="Z762" s="1287"/>
      <c r="AA762" s="1287"/>
      <c r="AB762" s="1287"/>
      <c r="AC762" s="1287"/>
      <c r="AD762" s="1287"/>
      <c r="AE762" s="1287"/>
      <c r="AF762" s="1287"/>
      <c r="AG762" s="1287"/>
      <c r="AI762" s="1658"/>
    </row>
    <row r="763" spans="2:35" ht="12" x14ac:dyDescent="0.2">
      <c r="B763" s="1287"/>
      <c r="C763" s="1287"/>
      <c r="D763" s="1287"/>
      <c r="E763" s="1287"/>
      <c r="F763" s="1287"/>
      <c r="G763" s="1287"/>
      <c r="H763" s="1287"/>
      <c r="I763" s="1720" t="s">
        <v>5003</v>
      </c>
      <c r="J763" s="1786">
        <v>174.72322794838746</v>
      </c>
      <c r="K763" s="1713">
        <v>111</v>
      </c>
      <c r="L763" s="1287"/>
      <c r="M763" s="1287"/>
      <c r="N763" s="1287"/>
      <c r="O763" s="1287"/>
      <c r="P763" s="1287"/>
      <c r="Q763" s="1287"/>
      <c r="R763" s="1287"/>
      <c r="S763" s="1287"/>
      <c r="T763" s="1287"/>
      <c r="U763" s="1287"/>
      <c r="V763" s="1287"/>
      <c r="W763" s="1287"/>
      <c r="X763" s="1287"/>
      <c r="Y763" s="1287"/>
      <c r="Z763" s="1287"/>
      <c r="AA763" s="1287"/>
      <c r="AB763" s="1287"/>
      <c r="AC763" s="1287"/>
      <c r="AD763" s="1287"/>
      <c r="AE763" s="1287"/>
      <c r="AF763" s="1287"/>
      <c r="AG763" s="1287"/>
      <c r="AI763" s="1658"/>
    </row>
    <row r="764" spans="2:35" ht="12" x14ac:dyDescent="0.2">
      <c r="B764" s="1287"/>
      <c r="C764" s="1287"/>
      <c r="D764" s="1287"/>
      <c r="E764" s="1287"/>
      <c r="F764" s="1287"/>
      <c r="G764" s="1287"/>
      <c r="H764" s="1287"/>
      <c r="I764" s="1720" t="s">
        <v>5138</v>
      </c>
      <c r="J764" s="1786">
        <v>162.44258829315254</v>
      </c>
      <c r="K764" s="1713">
        <v>110</v>
      </c>
      <c r="L764" s="1287"/>
      <c r="M764" s="1287"/>
      <c r="N764" s="1287"/>
      <c r="O764" s="1287"/>
      <c r="P764" s="1287"/>
      <c r="Q764" s="1287"/>
      <c r="R764" s="1287"/>
      <c r="S764" s="1287"/>
      <c r="T764" s="1287"/>
      <c r="U764" s="1287"/>
      <c r="V764" s="1287"/>
      <c r="W764" s="1287"/>
      <c r="X764" s="1287"/>
      <c r="Y764" s="1287"/>
      <c r="Z764" s="1287"/>
      <c r="AA764" s="1287"/>
      <c r="AB764" s="1287"/>
      <c r="AC764" s="1287"/>
      <c r="AD764" s="1287"/>
      <c r="AE764" s="1287"/>
      <c r="AF764" s="1287"/>
      <c r="AG764" s="1287"/>
      <c r="AI764" s="1658"/>
    </row>
    <row r="765" spans="2:35" ht="13" thickBot="1" x14ac:dyDescent="0.25">
      <c r="B765" s="1287"/>
      <c r="C765" s="1287"/>
      <c r="D765" s="1287"/>
      <c r="E765" s="1287"/>
      <c r="F765" s="1287"/>
      <c r="G765" s="1287"/>
      <c r="H765" s="1287"/>
      <c r="I765" s="1725" t="s">
        <v>5317</v>
      </c>
      <c r="J765" s="1774">
        <v>156</v>
      </c>
      <c r="K765" s="1787">
        <v>119</v>
      </c>
      <c r="L765" s="1287"/>
      <c r="M765" s="1287"/>
      <c r="N765" s="1287"/>
      <c r="O765" s="1287"/>
      <c r="P765" s="1287"/>
      <c r="Q765" s="1287"/>
      <c r="R765" s="1287"/>
      <c r="S765" s="1287"/>
      <c r="T765" s="1287"/>
      <c r="U765" s="1287"/>
      <c r="V765" s="1287"/>
      <c r="W765" s="1287"/>
      <c r="X765" s="1287"/>
      <c r="Y765" s="1287"/>
      <c r="Z765" s="1287"/>
      <c r="AA765" s="1287"/>
      <c r="AB765" s="1287"/>
      <c r="AC765" s="1287"/>
      <c r="AD765" s="1287"/>
      <c r="AE765" s="1287"/>
      <c r="AF765" s="1287"/>
      <c r="AG765" s="1287"/>
      <c r="AI765" s="1658"/>
    </row>
    <row r="766" spans="2:35" x14ac:dyDescent="0.2">
      <c r="B766" s="1287"/>
      <c r="C766" s="1287"/>
      <c r="D766" s="1287"/>
      <c r="E766" s="1287"/>
      <c r="F766" s="1287"/>
      <c r="G766" s="1287"/>
      <c r="H766" s="1287"/>
      <c r="I766" s="1287"/>
      <c r="J766" s="1287"/>
      <c r="K766" s="1287"/>
      <c r="L766" s="1287"/>
      <c r="M766" s="1287"/>
      <c r="N766" s="1287"/>
      <c r="O766" s="1287"/>
      <c r="P766" s="1287"/>
      <c r="Q766" s="1287"/>
      <c r="R766" s="1287"/>
      <c r="S766" s="1287"/>
      <c r="T766" s="1287"/>
      <c r="U766" s="1287"/>
      <c r="V766" s="1287"/>
      <c r="W766" s="1287"/>
      <c r="X766" s="1287"/>
      <c r="Y766" s="1287"/>
      <c r="Z766" s="1287"/>
      <c r="AA766" s="1287"/>
      <c r="AB766" s="1287"/>
      <c r="AC766" s="1287"/>
      <c r="AD766" s="1287"/>
      <c r="AE766" s="1287"/>
      <c r="AF766" s="1287"/>
      <c r="AG766" s="1287"/>
      <c r="AI766" s="1658"/>
    </row>
    <row r="767" spans="2:35" x14ac:dyDescent="0.2">
      <c r="B767" s="1287"/>
      <c r="C767" s="1287"/>
      <c r="D767" s="1287"/>
      <c r="E767" s="1287"/>
      <c r="F767" s="1287"/>
      <c r="G767" s="1287"/>
      <c r="H767" s="1287"/>
      <c r="I767" s="1287"/>
      <c r="J767" s="1287"/>
      <c r="K767" s="1287"/>
      <c r="L767" s="1287"/>
      <c r="M767" s="1287"/>
      <c r="N767" s="1287"/>
      <c r="O767" s="1287"/>
      <c r="P767" s="1287"/>
      <c r="Q767" s="1287"/>
      <c r="R767" s="1287"/>
      <c r="S767" s="1287"/>
      <c r="T767" s="1287"/>
      <c r="U767" s="1287"/>
      <c r="V767" s="1287"/>
      <c r="W767" s="1287"/>
      <c r="X767" s="1287"/>
      <c r="Y767" s="1287"/>
      <c r="Z767" s="1287"/>
      <c r="AA767" s="1287"/>
      <c r="AB767" s="1287"/>
      <c r="AC767" s="1287"/>
      <c r="AD767" s="1287"/>
      <c r="AE767" s="1287"/>
      <c r="AF767" s="1287"/>
      <c r="AG767" s="1287"/>
      <c r="AI767" s="1658"/>
    </row>
    <row r="768" spans="2:35" x14ac:dyDescent="0.2">
      <c r="B768" s="1287"/>
      <c r="C768" s="1287"/>
      <c r="D768" s="1287"/>
      <c r="E768" s="1287"/>
      <c r="F768" s="1287"/>
      <c r="G768" s="1287"/>
      <c r="H768" s="1287"/>
      <c r="I768" s="1287"/>
      <c r="J768" s="1287"/>
      <c r="K768" s="1287"/>
      <c r="L768" s="1287"/>
      <c r="M768" s="1287"/>
      <c r="N768" s="1287"/>
      <c r="O768" s="1287"/>
      <c r="P768" s="1287"/>
      <c r="Q768" s="1287"/>
      <c r="R768" s="1287"/>
      <c r="S768" s="1287"/>
      <c r="T768" s="1287"/>
      <c r="U768" s="1287"/>
      <c r="V768" s="1287"/>
      <c r="W768" s="1287"/>
      <c r="X768" s="1287"/>
      <c r="Y768" s="1287"/>
      <c r="Z768" s="1287"/>
      <c r="AA768" s="1287"/>
      <c r="AB768" s="1287"/>
      <c r="AC768" s="1287"/>
      <c r="AD768" s="1287"/>
      <c r="AE768" s="1287"/>
      <c r="AF768" s="1287"/>
      <c r="AG768" s="1287"/>
      <c r="AI768" s="1658"/>
    </row>
    <row r="769" spans="1:51" x14ac:dyDescent="0.2">
      <c r="B769" s="1287"/>
      <c r="C769" s="1287"/>
      <c r="D769" s="1287"/>
      <c r="E769" s="1287"/>
      <c r="F769" s="1287"/>
      <c r="G769" s="1287"/>
      <c r="H769" s="1287"/>
      <c r="I769" s="1287"/>
      <c r="J769" s="1287"/>
      <c r="K769" s="1287"/>
      <c r="L769" s="1287"/>
      <c r="M769" s="1287"/>
      <c r="N769" s="1287"/>
      <c r="O769" s="1287"/>
      <c r="P769" s="1287"/>
      <c r="Q769" s="1287"/>
      <c r="R769" s="1287"/>
      <c r="S769" s="1287"/>
      <c r="T769" s="1287"/>
      <c r="U769" s="1287"/>
      <c r="V769" s="1287"/>
      <c r="W769" s="1287"/>
      <c r="X769" s="1287"/>
      <c r="Y769" s="1287"/>
      <c r="Z769" s="1287"/>
      <c r="AA769" s="1287"/>
      <c r="AB769" s="1287"/>
      <c r="AC769" s="1287"/>
      <c r="AD769" s="1287"/>
      <c r="AE769" s="1287"/>
      <c r="AF769" s="1287"/>
      <c r="AG769" s="1287"/>
      <c r="AI769" s="1658"/>
    </row>
    <row r="770" spans="1:51" x14ac:dyDescent="0.2">
      <c r="B770" s="1287"/>
      <c r="C770" s="1287"/>
      <c r="D770" s="1287"/>
      <c r="E770" s="1287"/>
      <c r="F770" s="1287"/>
      <c r="G770" s="1287"/>
      <c r="H770" s="1287"/>
      <c r="I770" s="1287"/>
      <c r="J770" s="1287"/>
      <c r="K770" s="1287"/>
      <c r="L770" s="1287"/>
      <c r="M770" s="1287"/>
      <c r="N770" s="1287"/>
      <c r="O770" s="1287"/>
      <c r="P770" s="1287"/>
      <c r="Q770" s="1287"/>
      <c r="R770" s="1287"/>
      <c r="S770" s="1287"/>
      <c r="T770" s="1287"/>
      <c r="U770" s="1287"/>
      <c r="V770" s="1287"/>
      <c r="W770" s="1287"/>
      <c r="X770" s="1287"/>
      <c r="Y770" s="1287"/>
      <c r="Z770" s="1287"/>
      <c r="AA770" s="1287"/>
      <c r="AB770" s="1287"/>
      <c r="AC770" s="1287"/>
      <c r="AD770" s="1287"/>
      <c r="AE770" s="1287"/>
      <c r="AF770" s="1287"/>
      <c r="AG770" s="1287"/>
      <c r="AI770" s="1658"/>
    </row>
    <row r="771" spans="1:51" x14ac:dyDescent="0.2">
      <c r="B771" s="1287"/>
      <c r="C771" s="1287"/>
      <c r="D771" s="1287"/>
      <c r="E771" s="1287"/>
      <c r="F771" s="1287"/>
      <c r="G771" s="1287"/>
      <c r="H771" s="1287"/>
      <c r="I771" s="1287"/>
      <c r="J771" s="1287"/>
      <c r="K771" s="1287"/>
      <c r="L771" s="1287"/>
      <c r="M771" s="1287"/>
      <c r="N771" s="1287"/>
      <c r="O771" s="1287"/>
      <c r="P771" s="1287"/>
      <c r="Q771" s="1287"/>
      <c r="R771" s="1287"/>
      <c r="S771" s="1287"/>
      <c r="T771" s="1287"/>
      <c r="U771" s="1287"/>
      <c r="V771" s="1287"/>
      <c r="W771" s="1287"/>
      <c r="X771" s="1287"/>
      <c r="Y771" s="1287"/>
      <c r="Z771" s="1287"/>
      <c r="AA771" s="1287"/>
      <c r="AB771" s="1287"/>
      <c r="AC771" s="1287"/>
      <c r="AD771" s="1287"/>
      <c r="AE771" s="1287"/>
      <c r="AF771" s="1287"/>
      <c r="AG771" s="1287"/>
      <c r="AI771" s="1658"/>
    </row>
    <row r="772" spans="1:51" s="1730" customFormat="1" ht="16" thickBot="1" x14ac:dyDescent="0.25">
      <c r="A772" s="1729"/>
      <c r="B772" s="1729"/>
      <c r="C772" s="1729"/>
      <c r="D772" s="1729"/>
      <c r="E772" s="1729"/>
      <c r="F772" s="1729"/>
      <c r="G772" s="1729"/>
      <c r="H772" s="1729"/>
      <c r="I772" s="1729"/>
      <c r="J772" s="1729"/>
      <c r="K772" s="1729"/>
      <c r="L772" s="1729"/>
      <c r="M772" s="1729"/>
      <c r="N772" s="1729"/>
      <c r="O772" s="1729"/>
      <c r="P772" s="1731"/>
      <c r="Q772" s="1731"/>
      <c r="R772" s="1731"/>
      <c r="S772" s="1731"/>
      <c r="T772" s="1731"/>
      <c r="U772" s="1731"/>
      <c r="V772" s="1731"/>
      <c r="W772" s="1731"/>
      <c r="X772" s="1731"/>
      <c r="Y772" s="1731"/>
      <c r="Z772" s="1731"/>
      <c r="AA772" s="1731"/>
      <c r="AB772" s="1731"/>
      <c r="AC772" s="1731"/>
      <c r="AD772" s="1731"/>
      <c r="AE772" s="1731"/>
      <c r="AF772" s="1731"/>
      <c r="AG772" s="1731"/>
      <c r="AH772" s="1731"/>
      <c r="AI772" s="1731"/>
      <c r="AJ772" s="1731"/>
      <c r="AK772" s="1731"/>
      <c r="AL772" s="1731"/>
      <c r="AM772" s="1729"/>
      <c r="AN772" s="1729"/>
      <c r="AO772" s="1729"/>
      <c r="AP772" s="1729"/>
      <c r="AQ772" s="1729"/>
      <c r="AR772" s="1729"/>
      <c r="AS772" s="1729"/>
      <c r="AT772" s="1729"/>
      <c r="AU772" s="1729"/>
      <c r="AV772" s="1729"/>
      <c r="AW772" s="1729"/>
      <c r="AX772" s="1729"/>
      <c r="AY772" s="1729"/>
    </row>
    <row r="773" spans="1:51" ht="12" thickTop="1" x14ac:dyDescent="0.2">
      <c r="B773" s="1287"/>
      <c r="C773" s="1287"/>
      <c r="D773" s="1287"/>
      <c r="E773" s="1287"/>
      <c r="F773" s="1287"/>
      <c r="G773" s="1287"/>
      <c r="H773" s="1287"/>
      <c r="I773" s="1287"/>
      <c r="J773" s="1287"/>
      <c r="K773" s="1287"/>
      <c r="L773" s="1287"/>
      <c r="M773" s="1287"/>
      <c r="N773" s="1287"/>
      <c r="O773" s="1287"/>
      <c r="P773" s="1287"/>
      <c r="Q773" s="1287"/>
      <c r="R773" s="1287"/>
      <c r="S773" s="1287"/>
      <c r="T773" s="1287"/>
      <c r="U773" s="1287"/>
      <c r="V773" s="1287"/>
      <c r="W773" s="1287"/>
      <c r="X773" s="1287"/>
      <c r="Y773" s="1287"/>
      <c r="Z773" s="1287"/>
      <c r="AA773" s="1287"/>
      <c r="AB773" s="1287"/>
      <c r="AC773" s="1287"/>
      <c r="AD773" s="1287"/>
      <c r="AE773" s="1287"/>
      <c r="AF773" s="1287"/>
      <c r="AG773" s="1287"/>
      <c r="AI773" s="1658"/>
    </row>
    <row r="774" spans="1:51" x14ac:dyDescent="0.2">
      <c r="B774" s="1287"/>
      <c r="C774" s="1287"/>
      <c r="D774" s="1287"/>
      <c r="E774" s="1287"/>
      <c r="F774" s="1287"/>
      <c r="G774" s="1287"/>
      <c r="H774" s="1287"/>
      <c r="I774" s="1287"/>
      <c r="J774" s="1287"/>
      <c r="K774" s="1287"/>
      <c r="L774" s="1287"/>
      <c r="M774" s="1287"/>
      <c r="N774" s="1287"/>
      <c r="O774" s="1287"/>
      <c r="P774" s="1287"/>
      <c r="Q774" s="1287"/>
      <c r="R774" s="1287"/>
      <c r="S774" s="1287"/>
      <c r="T774" s="1287"/>
      <c r="U774" s="1287"/>
      <c r="V774" s="1287"/>
      <c r="W774" s="1287"/>
      <c r="X774" s="1287"/>
      <c r="Y774" s="1287"/>
      <c r="Z774" s="1287"/>
      <c r="AA774" s="1287"/>
      <c r="AB774" s="1287"/>
      <c r="AC774" s="1287"/>
      <c r="AD774" s="1287"/>
      <c r="AE774" s="1287"/>
      <c r="AF774" s="1287"/>
      <c r="AG774" s="1287"/>
      <c r="AI774" s="1658"/>
    </row>
    <row r="775" spans="1:51" x14ac:dyDescent="0.2">
      <c r="B775" s="1287"/>
      <c r="C775" s="1287"/>
      <c r="D775" s="1287"/>
      <c r="E775" s="1287"/>
      <c r="F775" s="1287"/>
      <c r="G775" s="1287"/>
      <c r="H775" s="1287"/>
      <c r="I775" s="1287"/>
      <c r="J775" s="1287"/>
      <c r="K775" s="1287"/>
      <c r="L775" s="1287"/>
      <c r="M775" s="1287"/>
      <c r="N775" s="1287"/>
      <c r="O775" s="1287"/>
      <c r="P775" s="1287"/>
      <c r="Q775" s="1287"/>
      <c r="R775" s="1287"/>
      <c r="S775" s="1287"/>
      <c r="T775" s="1287"/>
      <c r="U775" s="1287"/>
      <c r="V775" s="1287"/>
      <c r="W775" s="1287"/>
      <c r="X775" s="1287"/>
      <c r="Y775" s="1287"/>
      <c r="Z775" s="1287"/>
      <c r="AA775" s="1287"/>
      <c r="AB775" s="1287"/>
      <c r="AC775" s="1287"/>
      <c r="AD775" s="1287"/>
      <c r="AE775" s="1287"/>
      <c r="AF775" s="1287"/>
      <c r="AG775" s="1287"/>
      <c r="AI775" s="1658"/>
    </row>
    <row r="776" spans="1:51" x14ac:dyDescent="0.2">
      <c r="B776" s="1287"/>
      <c r="C776" s="1287"/>
      <c r="D776" s="1287"/>
      <c r="E776" s="1287"/>
      <c r="F776" s="1287"/>
      <c r="G776" s="1287"/>
      <c r="H776" s="1287"/>
      <c r="I776" s="1287"/>
      <c r="J776" s="1287"/>
      <c r="K776" s="1287"/>
      <c r="L776" s="1287"/>
      <c r="M776" s="1287"/>
      <c r="N776" s="1287"/>
      <c r="O776" s="1287"/>
      <c r="P776" s="1287"/>
      <c r="Q776" s="1287"/>
      <c r="R776" s="1287"/>
      <c r="S776" s="1287"/>
      <c r="T776" s="1287"/>
      <c r="U776" s="1287"/>
      <c r="V776" s="1287"/>
      <c r="W776" s="1287"/>
      <c r="X776" s="1287"/>
      <c r="Y776" s="1287"/>
      <c r="Z776" s="1287"/>
      <c r="AA776" s="1287"/>
      <c r="AB776" s="1287"/>
      <c r="AC776" s="1287"/>
      <c r="AD776" s="1287"/>
      <c r="AE776" s="1287"/>
      <c r="AF776" s="1287"/>
      <c r="AG776" s="1287"/>
      <c r="AI776" s="1658"/>
    </row>
    <row r="777" spans="1:51" x14ac:dyDescent="0.2">
      <c r="B777" s="1287"/>
      <c r="C777" s="1287"/>
      <c r="D777" s="1287"/>
      <c r="E777" s="1287"/>
      <c r="F777" s="1287"/>
      <c r="G777" s="1287"/>
      <c r="H777" s="1287"/>
      <c r="I777" s="1287"/>
      <c r="J777" s="1287"/>
      <c r="K777" s="1287"/>
      <c r="L777" s="1287"/>
      <c r="M777" s="1287"/>
      <c r="N777" s="1287"/>
      <c r="O777" s="1287"/>
      <c r="P777" s="1287"/>
      <c r="Q777" s="1287"/>
      <c r="R777" s="1287"/>
      <c r="S777" s="1287"/>
      <c r="T777" s="1287"/>
      <c r="U777" s="1287"/>
      <c r="V777" s="1287"/>
      <c r="W777" s="1287"/>
      <c r="X777" s="1287"/>
      <c r="Y777" s="1287"/>
      <c r="Z777" s="1287"/>
      <c r="AA777" s="1287"/>
      <c r="AB777" s="1287"/>
      <c r="AC777" s="1287"/>
      <c r="AD777" s="1287"/>
      <c r="AE777" s="1287"/>
      <c r="AF777" s="1287"/>
      <c r="AG777" s="1287"/>
      <c r="AI777" s="1658"/>
    </row>
    <row r="778" spans="1:51" x14ac:dyDescent="0.2">
      <c r="B778" s="1287"/>
      <c r="C778" s="1287"/>
      <c r="D778" s="1287"/>
      <c r="E778" s="1287"/>
      <c r="G778" s="1287"/>
      <c r="H778" s="1287"/>
      <c r="I778" s="1287"/>
      <c r="J778" s="1287"/>
      <c r="K778" s="1287"/>
      <c r="L778" s="1287"/>
      <c r="M778" s="1287"/>
      <c r="N778" s="1287"/>
      <c r="O778" s="1287"/>
      <c r="P778" s="1287"/>
      <c r="Q778" s="1287"/>
      <c r="R778" s="1287"/>
      <c r="S778" s="1287"/>
      <c r="T778" s="1287"/>
      <c r="U778" s="1287"/>
      <c r="V778" s="1287"/>
      <c r="W778" s="1287"/>
      <c r="X778" s="1287"/>
      <c r="Y778" s="1287"/>
      <c r="Z778" s="1287"/>
      <c r="AA778" s="1287"/>
      <c r="AB778" s="1287"/>
      <c r="AC778" s="1287"/>
      <c r="AD778" s="1287"/>
      <c r="AE778" s="1287"/>
      <c r="AF778" s="1287"/>
      <c r="AG778" s="1287"/>
      <c r="AI778" s="1658"/>
    </row>
    <row r="779" spans="1:51" x14ac:dyDescent="0.2">
      <c r="B779" s="1287"/>
      <c r="C779" s="1287"/>
      <c r="D779" s="1287"/>
      <c r="E779" s="1287"/>
      <c r="F779" s="1287"/>
      <c r="G779" s="1287"/>
      <c r="H779" s="1287"/>
      <c r="I779" s="1287"/>
      <c r="J779" s="1287"/>
      <c r="K779" s="1287"/>
      <c r="L779" s="1287"/>
      <c r="M779" s="1287"/>
      <c r="N779" s="1287"/>
      <c r="O779" s="1287"/>
      <c r="P779" s="1287"/>
      <c r="Q779" s="1287"/>
      <c r="R779" s="1287"/>
      <c r="S779" s="1287"/>
      <c r="T779" s="1287"/>
      <c r="U779" s="1287"/>
      <c r="V779" s="1287"/>
      <c r="W779" s="1287"/>
      <c r="X779" s="1287"/>
      <c r="Y779" s="1287"/>
      <c r="Z779" s="1287"/>
      <c r="AA779" s="1287"/>
      <c r="AB779" s="1287"/>
      <c r="AC779" s="1287"/>
      <c r="AD779" s="1287"/>
      <c r="AE779" s="1287"/>
      <c r="AF779" s="1287"/>
      <c r="AG779" s="1287"/>
      <c r="AI779" s="1658"/>
    </row>
    <row r="780" spans="1:51" x14ac:dyDescent="0.2">
      <c r="B780" s="1287"/>
      <c r="C780" s="1287"/>
      <c r="D780" s="1287"/>
      <c r="E780" s="1287"/>
      <c r="F780" s="1732"/>
      <c r="G780" s="1287"/>
      <c r="H780" s="1287"/>
      <c r="I780" s="1287"/>
      <c r="J780" s="1287"/>
      <c r="K780" s="1287"/>
      <c r="L780" s="1287"/>
      <c r="M780" s="1287"/>
      <c r="N780" s="1287"/>
      <c r="O780" s="1287"/>
      <c r="P780" s="1287"/>
      <c r="Q780" s="1287"/>
      <c r="R780" s="1287"/>
      <c r="S780" s="1287"/>
      <c r="T780" s="1287"/>
      <c r="U780" s="1287"/>
      <c r="V780" s="1287"/>
      <c r="W780" s="1287"/>
      <c r="X780" s="1287"/>
      <c r="Y780" s="1287"/>
      <c r="Z780" s="1287"/>
      <c r="AA780" s="1287"/>
      <c r="AB780" s="1287"/>
      <c r="AC780" s="1287"/>
      <c r="AD780" s="1287"/>
      <c r="AE780" s="1287"/>
      <c r="AF780" s="1287"/>
      <c r="AG780" s="1287"/>
      <c r="AI780" s="1658"/>
    </row>
    <row r="781" spans="1:51" x14ac:dyDescent="0.2">
      <c r="B781" s="1287"/>
      <c r="C781" s="1287"/>
      <c r="D781" s="1287"/>
      <c r="E781" s="1287"/>
      <c r="F781" s="1287"/>
      <c r="G781" s="1287"/>
      <c r="H781" s="1287"/>
      <c r="I781" s="1287"/>
      <c r="J781" s="1287"/>
      <c r="K781" s="1287"/>
      <c r="L781" s="1287"/>
      <c r="M781" s="1287"/>
      <c r="N781" s="1287"/>
      <c r="O781" s="1287"/>
      <c r="P781" s="1287"/>
      <c r="Q781" s="1287"/>
      <c r="R781" s="1287"/>
      <c r="S781" s="1287"/>
      <c r="T781" s="1287"/>
      <c r="U781" s="1287"/>
      <c r="V781" s="1287"/>
      <c r="W781" s="1287"/>
      <c r="X781" s="1287"/>
      <c r="Y781" s="1287"/>
      <c r="Z781" s="1287"/>
      <c r="AA781" s="1287"/>
      <c r="AB781" s="1287"/>
      <c r="AC781" s="1287"/>
      <c r="AD781" s="1287"/>
      <c r="AE781" s="1287"/>
      <c r="AF781" s="1287"/>
      <c r="AG781" s="1287"/>
      <c r="AI781" s="1658"/>
    </row>
    <row r="782" spans="1:51" ht="13" x14ac:dyDescent="0.2">
      <c r="B782" s="1287"/>
      <c r="C782" s="1287"/>
      <c r="D782" s="1287"/>
      <c r="E782" s="1287"/>
      <c r="F782" s="1287"/>
      <c r="G782" s="1287"/>
      <c r="H782" s="3019" t="s">
        <v>617</v>
      </c>
      <c r="I782" s="3019"/>
      <c r="J782" s="3019"/>
      <c r="K782" s="3019"/>
      <c r="L782" s="3019"/>
      <c r="M782" s="1287"/>
      <c r="N782" s="1287"/>
      <c r="O782" s="1287"/>
      <c r="P782" s="1287"/>
      <c r="Q782" s="1287"/>
      <c r="R782" s="1287"/>
      <c r="S782" s="1287"/>
      <c r="T782" s="1287"/>
      <c r="U782" s="1287"/>
      <c r="V782" s="1287"/>
      <c r="W782" s="1287"/>
      <c r="X782" s="1287"/>
      <c r="Y782" s="1287"/>
      <c r="Z782" s="1287"/>
      <c r="AA782" s="1287"/>
      <c r="AB782" s="1287"/>
      <c r="AC782" s="1287"/>
      <c r="AD782" s="1287"/>
      <c r="AE782" s="1287"/>
      <c r="AF782" s="1287"/>
      <c r="AG782" s="1287"/>
      <c r="AI782" s="1658"/>
    </row>
    <row r="783" spans="1:51" ht="12" thickBot="1" x14ac:dyDescent="0.25">
      <c r="B783" s="1287"/>
      <c r="C783" s="1287"/>
      <c r="D783" s="1287"/>
      <c r="E783" s="1287"/>
      <c r="F783" s="1287"/>
      <c r="G783" s="1287"/>
      <c r="H783" s="1287"/>
      <c r="I783" s="1287"/>
      <c r="J783" s="1287"/>
      <c r="K783" s="1287"/>
      <c r="L783" s="1287"/>
      <c r="M783" s="1287"/>
      <c r="N783" s="1287"/>
      <c r="O783" s="1287"/>
      <c r="P783" s="1287"/>
      <c r="Q783" s="1287"/>
      <c r="R783" s="1287"/>
      <c r="S783" s="1287"/>
      <c r="T783" s="1287"/>
      <c r="U783" s="1287"/>
      <c r="V783" s="1287"/>
      <c r="W783" s="1287"/>
      <c r="X783" s="1287"/>
      <c r="Y783" s="1287"/>
      <c r="Z783" s="1287"/>
      <c r="AA783" s="1287"/>
      <c r="AB783" s="1287"/>
      <c r="AC783" s="1287"/>
      <c r="AD783" s="1287"/>
      <c r="AE783" s="1287"/>
      <c r="AF783" s="1287"/>
      <c r="AG783" s="1287"/>
      <c r="AI783" s="1658"/>
    </row>
    <row r="784" spans="1:51" ht="24" x14ac:dyDescent="0.2">
      <c r="B784" s="1287"/>
      <c r="C784" s="1287"/>
      <c r="D784" s="1287"/>
      <c r="E784" s="1287"/>
      <c r="F784" s="1287"/>
      <c r="G784" s="1287"/>
      <c r="H784" s="1287"/>
      <c r="I784" s="314" t="s">
        <v>1076</v>
      </c>
      <c r="J784" s="1788" t="s">
        <v>1055</v>
      </c>
      <c r="K784" s="1789" t="s">
        <v>1056</v>
      </c>
      <c r="L784" s="1287"/>
      <c r="M784" s="1287"/>
      <c r="N784" s="1287"/>
      <c r="O784" s="1287"/>
      <c r="P784" s="1287"/>
      <c r="Q784" s="1287"/>
      <c r="R784" s="1287"/>
      <c r="S784" s="1287"/>
      <c r="T784" s="1287"/>
      <c r="U784" s="1287"/>
      <c r="V784" s="1287"/>
      <c r="W784" s="1287"/>
      <c r="X784" s="1287"/>
      <c r="Y784" s="1287"/>
      <c r="Z784" s="1287"/>
      <c r="AA784" s="1287"/>
      <c r="AB784" s="1287"/>
      <c r="AC784" s="1287"/>
      <c r="AD784" s="1287"/>
      <c r="AE784" s="1287"/>
      <c r="AF784" s="1287"/>
      <c r="AG784" s="1287"/>
      <c r="AI784" s="1658"/>
    </row>
    <row r="785" spans="1:51" ht="12" x14ac:dyDescent="0.2">
      <c r="B785" s="1287"/>
      <c r="C785" s="1287"/>
      <c r="D785" s="1287"/>
      <c r="E785" s="1287"/>
      <c r="F785" s="1287"/>
      <c r="G785" s="1287"/>
      <c r="H785" s="1287"/>
      <c r="I785" s="1720" t="s">
        <v>5003</v>
      </c>
      <c r="J785" s="1780">
        <v>17.967956897220091</v>
      </c>
      <c r="K785" s="1782">
        <v>15.9</v>
      </c>
      <c r="L785" s="1287"/>
      <c r="M785" s="1287"/>
      <c r="N785" s="1287"/>
      <c r="O785" s="1287"/>
      <c r="P785" s="1287"/>
      <c r="Q785" s="1287"/>
      <c r="R785" s="1287"/>
      <c r="S785" s="1287"/>
      <c r="T785" s="1287"/>
      <c r="U785" s="1287"/>
      <c r="V785" s="1287"/>
      <c r="W785" s="1287"/>
      <c r="X785" s="1287"/>
      <c r="Y785" s="1287"/>
      <c r="Z785" s="1287"/>
      <c r="AA785" s="1287"/>
      <c r="AB785" s="1287"/>
      <c r="AC785" s="1287"/>
      <c r="AD785" s="1287"/>
      <c r="AE785" s="1287"/>
      <c r="AF785" s="1287"/>
      <c r="AG785" s="1287"/>
      <c r="AI785" s="1658"/>
    </row>
    <row r="786" spans="1:51" ht="12" x14ac:dyDescent="0.2">
      <c r="B786" s="1287"/>
      <c r="C786" s="1287"/>
      <c r="D786" s="1287"/>
      <c r="E786" s="1287"/>
      <c r="F786" s="1287"/>
      <c r="G786" s="1287"/>
      <c r="H786" s="1287"/>
      <c r="I786" s="1720" t="s">
        <v>5138</v>
      </c>
      <c r="J786" s="1780">
        <v>12.203243987611884</v>
      </c>
      <c r="K786" s="1782">
        <v>11.5</v>
      </c>
      <c r="L786" s="1287"/>
      <c r="M786" s="1287"/>
      <c r="N786" s="1287"/>
      <c r="O786" s="1287"/>
      <c r="P786" s="1287"/>
      <c r="Q786" s="1287"/>
      <c r="R786" s="1287"/>
      <c r="S786" s="1287"/>
      <c r="T786" s="1287"/>
      <c r="U786" s="1287"/>
      <c r="V786" s="1287"/>
      <c r="W786" s="1287"/>
      <c r="X786" s="1287"/>
      <c r="Y786" s="1287"/>
      <c r="Z786" s="1287"/>
      <c r="AA786" s="1287"/>
      <c r="AB786" s="1287"/>
      <c r="AC786" s="1287"/>
      <c r="AD786" s="1287"/>
      <c r="AE786" s="1287"/>
      <c r="AF786" s="1287"/>
      <c r="AG786" s="1287"/>
      <c r="AI786" s="1658"/>
    </row>
    <row r="787" spans="1:51" ht="12" x14ac:dyDescent="0.2">
      <c r="B787" s="1287"/>
      <c r="C787" s="1287"/>
      <c r="D787" s="1287"/>
      <c r="E787" s="1287"/>
      <c r="F787" s="1287"/>
      <c r="G787" s="1287"/>
      <c r="H787" s="1287"/>
      <c r="I787" s="1720" t="s">
        <v>5317</v>
      </c>
      <c r="J787" s="1780">
        <v>5.97</v>
      </c>
      <c r="K787" s="1782">
        <v>5.4</v>
      </c>
      <c r="L787" s="1287"/>
      <c r="M787" s="1287"/>
      <c r="N787" s="1287"/>
      <c r="O787" s="1287"/>
      <c r="P787" s="1287"/>
      <c r="Q787" s="1287"/>
      <c r="R787" s="1287"/>
      <c r="S787" s="1287"/>
      <c r="T787" s="1287"/>
      <c r="U787" s="1287"/>
      <c r="V787" s="1287"/>
      <c r="W787" s="1287"/>
      <c r="X787" s="1287"/>
      <c r="Y787" s="1287"/>
      <c r="Z787" s="1287"/>
      <c r="AA787" s="1287"/>
      <c r="AB787" s="1287"/>
      <c r="AC787" s="1287"/>
      <c r="AD787" s="1287"/>
      <c r="AE787" s="1287"/>
      <c r="AF787" s="1287"/>
      <c r="AG787" s="1287"/>
      <c r="AI787" s="1658"/>
    </row>
    <row r="788" spans="1:51" ht="12" x14ac:dyDescent="0.2">
      <c r="B788" s="1287"/>
      <c r="C788" s="1287"/>
      <c r="D788" s="1287"/>
      <c r="E788" s="1287"/>
      <c r="F788" s="1287"/>
      <c r="G788" s="1287"/>
      <c r="H788" s="1287"/>
      <c r="I788" s="1720" t="s">
        <v>5450</v>
      </c>
      <c r="J788" s="1780"/>
      <c r="K788" s="1782">
        <v>2.7</v>
      </c>
      <c r="L788" s="1287"/>
      <c r="M788" s="1287"/>
      <c r="N788" s="1287"/>
      <c r="O788" s="1287"/>
      <c r="P788" s="1287"/>
      <c r="Q788" s="1287"/>
      <c r="R788" s="1287"/>
      <c r="S788" s="1287"/>
      <c r="T788" s="1287"/>
      <c r="U788" s="1287"/>
      <c r="V788" s="1287"/>
      <c r="W788" s="1287"/>
      <c r="X788" s="1287"/>
      <c r="Y788" s="1287"/>
      <c r="Z788" s="1287"/>
      <c r="AA788" s="1287"/>
      <c r="AB788" s="1287"/>
      <c r="AC788" s="1287"/>
      <c r="AD788" s="1287"/>
      <c r="AE788" s="1287"/>
      <c r="AF788" s="1287"/>
      <c r="AG788" s="1287"/>
      <c r="AI788" s="1658"/>
    </row>
    <row r="789" spans="1:51" ht="13" thickBot="1" x14ac:dyDescent="0.25">
      <c r="B789" s="1287"/>
      <c r="C789" s="1287"/>
      <c r="D789" s="1287"/>
      <c r="E789" s="1287"/>
      <c r="F789" s="1287"/>
      <c r="G789" s="1287"/>
      <c r="H789" s="1287"/>
      <c r="I789" s="1725" t="s">
        <v>5754</v>
      </c>
      <c r="J789" s="1762"/>
      <c r="K789" s="1783">
        <v>2</v>
      </c>
      <c r="L789" s="1287"/>
      <c r="M789" s="1287"/>
      <c r="N789" s="1287"/>
      <c r="O789" s="1287"/>
      <c r="P789" s="1287"/>
      <c r="Q789" s="1287"/>
      <c r="R789" s="1287"/>
      <c r="S789" s="1287"/>
      <c r="T789" s="1287"/>
      <c r="U789" s="1287"/>
      <c r="V789" s="1287"/>
      <c r="W789" s="1287"/>
      <c r="X789" s="1287"/>
      <c r="Y789" s="1287"/>
      <c r="Z789" s="1287"/>
      <c r="AA789" s="1287"/>
      <c r="AB789" s="1287"/>
      <c r="AC789" s="1287"/>
      <c r="AD789" s="1287"/>
      <c r="AE789" s="1287"/>
      <c r="AF789" s="1287"/>
      <c r="AG789" s="1287"/>
      <c r="AI789" s="1658"/>
    </row>
    <row r="790" spans="1:51" x14ac:dyDescent="0.2">
      <c r="B790" s="1287"/>
      <c r="C790" s="1287"/>
      <c r="D790" s="1287"/>
      <c r="E790" s="1287"/>
      <c r="F790" s="1287"/>
      <c r="G790" s="1287"/>
      <c r="H790" s="1287"/>
      <c r="I790" s="1287"/>
      <c r="J790" s="1287"/>
      <c r="K790" s="1287"/>
      <c r="L790" s="1287"/>
      <c r="M790" s="1287"/>
      <c r="N790" s="1287"/>
      <c r="O790" s="1287"/>
      <c r="P790" s="1287"/>
      <c r="Q790" s="1287"/>
      <c r="R790" s="1287"/>
      <c r="S790" s="1287"/>
      <c r="T790" s="1287"/>
      <c r="U790" s="1287"/>
      <c r="V790" s="1287"/>
      <c r="W790" s="1287"/>
      <c r="X790" s="1287"/>
      <c r="Y790" s="1287"/>
      <c r="Z790" s="1287"/>
      <c r="AA790" s="1287"/>
      <c r="AB790" s="1287"/>
      <c r="AC790" s="1287"/>
      <c r="AD790" s="1287"/>
      <c r="AE790" s="1287"/>
      <c r="AF790" s="1287"/>
      <c r="AG790" s="1287"/>
      <c r="AI790" s="1658"/>
    </row>
    <row r="791" spans="1:51" x14ac:dyDescent="0.2">
      <c r="B791" s="1287"/>
      <c r="C791" s="1287"/>
      <c r="D791" s="1287"/>
      <c r="E791" s="1287"/>
      <c r="F791" s="1287"/>
      <c r="G791" s="1287"/>
      <c r="H791" s="1287"/>
      <c r="I791" s="1287"/>
      <c r="J791" s="1287"/>
      <c r="K791" s="1287"/>
      <c r="L791" s="1287"/>
      <c r="M791" s="1287"/>
      <c r="N791" s="1287"/>
      <c r="O791" s="1287"/>
      <c r="P791" s="1287"/>
      <c r="Q791" s="1287"/>
      <c r="R791" s="1287"/>
      <c r="S791" s="1287"/>
      <c r="T791" s="1287"/>
      <c r="U791" s="1287"/>
      <c r="V791" s="1287"/>
      <c r="W791" s="1287"/>
      <c r="X791" s="1287"/>
      <c r="Y791" s="1287"/>
      <c r="Z791" s="1287"/>
      <c r="AA791" s="1287"/>
      <c r="AB791" s="1287"/>
      <c r="AC791" s="1287"/>
      <c r="AD791" s="1287"/>
      <c r="AE791" s="1287"/>
      <c r="AF791" s="1287"/>
      <c r="AG791" s="1287"/>
      <c r="AI791" s="1658"/>
    </row>
    <row r="792" spans="1:51" x14ac:dyDescent="0.2">
      <c r="B792" s="1287"/>
      <c r="C792" s="1287"/>
      <c r="D792" s="1287"/>
      <c r="E792" s="1287"/>
      <c r="F792" s="1287"/>
      <c r="G792" s="1287"/>
      <c r="H792" s="1287"/>
      <c r="I792" s="1287"/>
      <c r="J792" s="1287"/>
      <c r="K792" s="1287"/>
      <c r="L792" s="1287"/>
      <c r="M792" s="1287"/>
      <c r="N792" s="1287"/>
      <c r="O792" s="1287"/>
      <c r="P792" s="1287"/>
      <c r="Q792" s="1287"/>
      <c r="R792" s="1287"/>
      <c r="S792" s="1287"/>
      <c r="T792" s="1287"/>
      <c r="U792" s="1287"/>
      <c r="V792" s="1287"/>
      <c r="W792" s="1287"/>
      <c r="X792" s="1287"/>
      <c r="Y792" s="1287"/>
      <c r="Z792" s="1287"/>
      <c r="AA792" s="1287"/>
      <c r="AB792" s="1287"/>
      <c r="AC792" s="1287"/>
      <c r="AD792" s="1287"/>
      <c r="AE792" s="1287"/>
      <c r="AF792" s="1287"/>
      <c r="AG792" s="1287"/>
      <c r="AI792" s="1658"/>
    </row>
    <row r="793" spans="1:51" x14ac:dyDescent="0.2">
      <c r="B793" s="1287"/>
      <c r="C793" s="1287"/>
      <c r="D793" s="1287"/>
      <c r="E793" s="1287"/>
      <c r="F793" s="1287"/>
      <c r="G793" s="1287"/>
      <c r="H793" s="1287"/>
      <c r="I793" s="1287"/>
      <c r="J793" s="1287"/>
      <c r="K793" s="1287"/>
      <c r="L793" s="1287"/>
      <c r="M793" s="1287"/>
      <c r="N793" s="1287"/>
      <c r="O793" s="1287"/>
      <c r="P793" s="1287"/>
      <c r="Q793" s="1287"/>
      <c r="R793" s="1287"/>
      <c r="S793" s="1287"/>
      <c r="T793" s="1287"/>
      <c r="U793" s="1287"/>
      <c r="V793" s="1287"/>
      <c r="W793" s="1287"/>
      <c r="X793" s="1287"/>
      <c r="Y793" s="1287"/>
      <c r="Z793" s="1287"/>
      <c r="AA793" s="1287"/>
      <c r="AB793" s="1287"/>
      <c r="AC793" s="1287"/>
      <c r="AD793" s="1287"/>
      <c r="AE793" s="1287"/>
      <c r="AF793" s="1287"/>
      <c r="AG793" s="1287"/>
      <c r="AI793" s="1658"/>
    </row>
    <row r="794" spans="1:51" x14ac:dyDescent="0.2">
      <c r="B794" s="1287"/>
      <c r="C794" s="1287"/>
      <c r="D794" s="1287"/>
      <c r="E794" s="1287"/>
      <c r="F794" s="1287"/>
      <c r="G794" s="1287"/>
      <c r="H794" s="1287"/>
      <c r="I794" s="1287"/>
      <c r="J794" s="1287"/>
      <c r="K794" s="1287"/>
      <c r="L794" s="1287"/>
      <c r="M794" s="1287"/>
      <c r="N794" s="1287"/>
      <c r="O794" s="1287"/>
      <c r="P794" s="1287"/>
      <c r="Q794" s="1287"/>
      <c r="R794" s="1287"/>
      <c r="S794" s="1287"/>
      <c r="T794" s="1287"/>
      <c r="U794" s="1287"/>
      <c r="V794" s="1287"/>
      <c r="W794" s="1287"/>
      <c r="X794" s="1287"/>
      <c r="Y794" s="1287"/>
      <c r="Z794" s="1287"/>
      <c r="AA794" s="1287"/>
      <c r="AB794" s="1287"/>
      <c r="AC794" s="1287"/>
      <c r="AD794" s="1287"/>
      <c r="AE794" s="1287"/>
      <c r="AF794" s="1287"/>
      <c r="AG794" s="1287"/>
      <c r="AI794" s="1658"/>
    </row>
    <row r="795" spans="1:51" x14ac:dyDescent="0.2">
      <c r="B795" s="1287"/>
      <c r="C795" s="1287"/>
      <c r="D795" s="1287"/>
      <c r="E795" s="1287"/>
      <c r="F795" s="1287"/>
      <c r="G795" s="1287"/>
      <c r="H795" s="1287"/>
      <c r="I795" s="1287"/>
      <c r="J795" s="1287"/>
      <c r="K795" s="1287"/>
      <c r="L795" s="1287"/>
      <c r="M795" s="1287"/>
      <c r="N795" s="1287"/>
      <c r="O795" s="1287"/>
      <c r="P795" s="1287"/>
      <c r="Q795" s="1287"/>
      <c r="R795" s="1287"/>
      <c r="S795" s="1287"/>
      <c r="T795" s="1287"/>
      <c r="U795" s="1287"/>
      <c r="V795" s="1287"/>
      <c r="W795" s="1287"/>
      <c r="X795" s="1287"/>
      <c r="Y795" s="1287"/>
      <c r="Z795" s="1287"/>
      <c r="AA795" s="1287"/>
      <c r="AB795" s="1287"/>
      <c r="AC795" s="1287"/>
      <c r="AD795" s="1287"/>
      <c r="AE795" s="1287"/>
      <c r="AF795" s="1287"/>
      <c r="AG795" s="1287"/>
      <c r="AI795" s="1658"/>
    </row>
    <row r="796" spans="1:51" x14ac:dyDescent="0.2">
      <c r="B796" s="1287"/>
      <c r="C796" s="1287"/>
      <c r="D796" s="1287"/>
      <c r="E796" s="1287"/>
      <c r="F796" s="1287"/>
      <c r="G796" s="1287"/>
      <c r="H796" s="1287"/>
      <c r="I796" s="1287"/>
      <c r="J796" s="1287"/>
      <c r="K796" s="1287"/>
      <c r="L796" s="1287"/>
      <c r="M796" s="1287"/>
      <c r="N796" s="1287"/>
      <c r="O796" s="1287"/>
      <c r="P796" s="1287"/>
      <c r="Q796" s="1287"/>
      <c r="R796" s="1287"/>
      <c r="S796" s="1287"/>
      <c r="T796" s="1287"/>
      <c r="U796" s="1287"/>
      <c r="V796" s="1287"/>
      <c r="W796" s="1287"/>
      <c r="X796" s="1287"/>
      <c r="Y796" s="1287"/>
      <c r="Z796" s="1287"/>
      <c r="AA796" s="1287"/>
      <c r="AB796" s="1287"/>
      <c r="AC796" s="1287"/>
      <c r="AD796" s="1287"/>
      <c r="AE796" s="1287"/>
      <c r="AF796" s="1287"/>
      <c r="AG796" s="1287"/>
      <c r="AI796" s="1658"/>
    </row>
    <row r="797" spans="1:51" x14ac:dyDescent="0.2">
      <c r="B797" s="1287"/>
      <c r="C797" s="1287"/>
      <c r="D797" s="1287"/>
      <c r="E797" s="1287"/>
      <c r="F797" s="1287"/>
      <c r="G797" s="1287"/>
      <c r="H797" s="1287"/>
      <c r="I797" s="1287"/>
      <c r="J797" s="1287"/>
      <c r="K797" s="1287"/>
      <c r="L797" s="1287"/>
      <c r="M797" s="1287"/>
      <c r="N797" s="1287"/>
      <c r="O797" s="1287"/>
      <c r="P797" s="1287"/>
      <c r="Q797" s="1287"/>
      <c r="R797" s="1287"/>
      <c r="S797" s="1287"/>
      <c r="T797" s="1287"/>
      <c r="U797" s="1287"/>
      <c r="V797" s="1287"/>
      <c r="W797" s="1287"/>
      <c r="X797" s="1287"/>
      <c r="Y797" s="1287"/>
      <c r="Z797" s="1287"/>
      <c r="AA797" s="1287"/>
      <c r="AB797" s="1287"/>
      <c r="AC797" s="1287"/>
      <c r="AD797" s="1287"/>
      <c r="AE797" s="1287"/>
      <c r="AF797" s="1287"/>
      <c r="AG797" s="1287"/>
      <c r="AI797" s="1658"/>
    </row>
    <row r="798" spans="1:51" x14ac:dyDescent="0.2">
      <c r="B798" s="1287"/>
      <c r="C798" s="1287"/>
      <c r="D798" s="1287"/>
      <c r="E798" s="1287"/>
      <c r="F798" s="1287"/>
      <c r="G798" s="1287"/>
      <c r="H798" s="1287"/>
      <c r="I798" s="1287"/>
      <c r="J798" s="1287"/>
      <c r="K798" s="1287"/>
      <c r="L798" s="1287"/>
      <c r="M798" s="1287"/>
      <c r="N798" s="1287"/>
      <c r="O798" s="1287"/>
      <c r="P798" s="1287"/>
      <c r="Q798" s="1287"/>
      <c r="R798" s="1287"/>
      <c r="S798" s="1287"/>
      <c r="T798" s="1287"/>
      <c r="U798" s="1287"/>
      <c r="V798" s="1287"/>
      <c r="W798" s="1287"/>
      <c r="X798" s="1287"/>
      <c r="Y798" s="1287"/>
      <c r="Z798" s="1287"/>
      <c r="AA798" s="1287"/>
      <c r="AB798" s="1287"/>
      <c r="AC798" s="1287"/>
      <c r="AD798" s="1287"/>
      <c r="AE798" s="1287"/>
      <c r="AF798" s="1287"/>
      <c r="AG798" s="1287"/>
      <c r="AI798" s="1658"/>
    </row>
    <row r="799" spans="1:51" x14ac:dyDescent="0.2">
      <c r="B799" s="1287"/>
      <c r="C799" s="1287"/>
      <c r="D799" s="1287"/>
      <c r="E799" s="1287"/>
      <c r="F799" s="1287"/>
      <c r="G799" s="1287"/>
      <c r="H799" s="1287"/>
      <c r="I799" s="1287"/>
      <c r="J799" s="1287"/>
      <c r="K799" s="1287"/>
      <c r="L799" s="1287"/>
      <c r="M799" s="1287"/>
      <c r="N799" s="1287"/>
      <c r="O799" s="1287"/>
      <c r="P799" s="1287"/>
      <c r="Q799" s="1287"/>
      <c r="R799" s="1287"/>
      <c r="S799" s="1287"/>
      <c r="T799" s="1287"/>
      <c r="U799" s="1287"/>
      <c r="V799" s="1287"/>
      <c r="W799" s="1287"/>
      <c r="X799" s="1287"/>
      <c r="Y799" s="1287"/>
      <c r="Z799" s="1287"/>
      <c r="AA799" s="1287"/>
      <c r="AB799" s="1287"/>
      <c r="AC799" s="1287"/>
      <c r="AD799" s="1287"/>
      <c r="AE799" s="1287"/>
      <c r="AF799" s="1287"/>
      <c r="AG799" s="1287"/>
      <c r="AI799" s="1658"/>
    </row>
    <row r="800" spans="1:51" s="1730" customFormat="1" ht="16" thickBot="1" x14ac:dyDescent="0.25">
      <c r="A800" s="1729"/>
      <c r="B800" s="1729"/>
      <c r="C800" s="1729"/>
      <c r="D800" s="1729"/>
      <c r="E800" s="1729"/>
      <c r="F800" s="1729"/>
      <c r="G800" s="1729"/>
      <c r="H800" s="1729"/>
      <c r="I800" s="1729"/>
      <c r="J800" s="1729"/>
      <c r="K800" s="1729"/>
      <c r="L800" s="1729"/>
      <c r="M800" s="1729"/>
      <c r="N800" s="1729"/>
      <c r="O800" s="1729"/>
      <c r="P800" s="1731"/>
      <c r="Q800" s="1731"/>
      <c r="R800" s="1731"/>
      <c r="S800" s="1731"/>
      <c r="T800" s="1731"/>
      <c r="U800" s="1731"/>
      <c r="V800" s="1731"/>
      <c r="W800" s="1731"/>
      <c r="X800" s="1731"/>
      <c r="Y800" s="1731"/>
      <c r="Z800" s="1731"/>
      <c r="AA800" s="1731"/>
      <c r="AB800" s="1731"/>
      <c r="AC800" s="1731"/>
      <c r="AD800" s="1731"/>
      <c r="AE800" s="1731"/>
      <c r="AF800" s="1731"/>
      <c r="AG800" s="1731"/>
      <c r="AH800" s="1731"/>
      <c r="AI800" s="1731"/>
      <c r="AJ800" s="1731"/>
      <c r="AK800" s="1731"/>
      <c r="AL800" s="1731"/>
      <c r="AM800" s="1729"/>
      <c r="AN800" s="1729"/>
      <c r="AO800" s="1729"/>
      <c r="AP800" s="1729"/>
      <c r="AQ800" s="1729"/>
      <c r="AR800" s="1729"/>
      <c r="AS800" s="1729"/>
      <c r="AT800" s="1729"/>
      <c r="AU800" s="1729"/>
      <c r="AV800" s="1729"/>
      <c r="AW800" s="1729"/>
      <c r="AX800" s="1729"/>
      <c r="AY800" s="1729"/>
    </row>
    <row r="801" spans="2:35" ht="12" thickTop="1" x14ac:dyDescent="0.2">
      <c r="B801" s="1287"/>
      <c r="C801" s="1287"/>
      <c r="D801" s="1287"/>
      <c r="E801" s="1287"/>
      <c r="F801" s="1287"/>
      <c r="G801" s="1287"/>
      <c r="H801" s="1287"/>
      <c r="I801" s="1287"/>
      <c r="J801" s="1287"/>
      <c r="K801" s="1287"/>
      <c r="L801" s="1287"/>
      <c r="M801" s="1287"/>
      <c r="N801" s="1287"/>
      <c r="O801" s="1287"/>
      <c r="P801" s="1287"/>
      <c r="Q801" s="1287"/>
      <c r="R801" s="1287"/>
      <c r="S801" s="1287"/>
      <c r="T801" s="1287"/>
      <c r="U801" s="1287"/>
      <c r="V801" s="1287"/>
      <c r="W801" s="1287"/>
      <c r="X801" s="1287"/>
      <c r="Y801" s="1287"/>
      <c r="Z801" s="1287"/>
      <c r="AA801" s="1287"/>
      <c r="AB801" s="1287"/>
      <c r="AC801" s="1287"/>
      <c r="AD801" s="1287"/>
      <c r="AE801" s="1287"/>
      <c r="AF801" s="1287"/>
      <c r="AG801" s="1287"/>
      <c r="AI801" s="1658"/>
    </row>
    <row r="802" spans="2:35" x14ac:dyDescent="0.2">
      <c r="B802" s="1287"/>
      <c r="C802" s="1287"/>
      <c r="D802" s="1287"/>
      <c r="E802" s="1287"/>
      <c r="F802" s="1287"/>
      <c r="G802" s="1287"/>
      <c r="H802" s="1287"/>
      <c r="I802" s="1287"/>
      <c r="J802" s="1287"/>
      <c r="K802" s="1287"/>
      <c r="L802" s="1287"/>
      <c r="M802" s="1287"/>
      <c r="N802" s="1287"/>
      <c r="O802" s="1287"/>
      <c r="P802" s="1287"/>
      <c r="Q802" s="1287"/>
      <c r="R802" s="1287"/>
      <c r="S802" s="1287"/>
      <c r="T802" s="1287"/>
      <c r="U802" s="1287"/>
      <c r="V802" s="1287"/>
      <c r="W802" s="1287"/>
      <c r="X802" s="1287"/>
      <c r="Y802" s="1287"/>
      <c r="Z802" s="1287"/>
      <c r="AA802" s="1287"/>
      <c r="AB802" s="1287"/>
      <c r="AC802" s="1287"/>
      <c r="AD802" s="1287"/>
      <c r="AE802" s="1287"/>
      <c r="AF802" s="1287"/>
      <c r="AG802" s="1287"/>
      <c r="AI802" s="1658"/>
    </row>
    <row r="803" spans="2:35" x14ac:dyDescent="0.2">
      <c r="B803" s="1287"/>
      <c r="C803" s="1287"/>
      <c r="D803" s="1287"/>
      <c r="E803" s="1287"/>
      <c r="F803" s="1287"/>
      <c r="G803" s="1287"/>
      <c r="H803" s="1287"/>
      <c r="I803" s="1287"/>
      <c r="J803" s="1287"/>
      <c r="K803" s="1287"/>
      <c r="L803" s="1287"/>
      <c r="M803" s="1287"/>
      <c r="N803" s="1287"/>
      <c r="O803" s="1287"/>
      <c r="P803" s="1287"/>
      <c r="Q803" s="1287"/>
      <c r="R803" s="1287"/>
      <c r="S803" s="1287"/>
      <c r="T803" s="1287"/>
      <c r="U803" s="1287"/>
      <c r="V803" s="1287"/>
      <c r="W803" s="1287"/>
      <c r="X803" s="1287"/>
      <c r="Y803" s="1287"/>
      <c r="Z803" s="1287"/>
      <c r="AA803" s="1287"/>
      <c r="AB803" s="1287"/>
      <c r="AC803" s="1287"/>
      <c r="AD803" s="1287"/>
      <c r="AE803" s="1287"/>
      <c r="AF803" s="1287"/>
      <c r="AG803" s="1287"/>
      <c r="AI803" s="1658"/>
    </row>
    <row r="804" spans="2:35" x14ac:dyDescent="0.2">
      <c r="B804" s="1287"/>
      <c r="C804" s="1287"/>
      <c r="D804" s="1287"/>
      <c r="E804" s="1287"/>
      <c r="F804" s="1287"/>
      <c r="G804" s="1287"/>
      <c r="H804" s="1287"/>
      <c r="I804" s="1287"/>
      <c r="J804" s="1287"/>
      <c r="K804" s="1287"/>
      <c r="L804" s="1287"/>
      <c r="M804" s="1287"/>
      <c r="N804" s="1287"/>
      <c r="O804" s="1287"/>
      <c r="P804" s="1287"/>
      <c r="Q804" s="1287"/>
      <c r="R804" s="1287"/>
      <c r="S804" s="1287"/>
      <c r="T804" s="1287"/>
      <c r="U804" s="1287"/>
      <c r="V804" s="1287"/>
      <c r="W804" s="1287"/>
      <c r="X804" s="1287"/>
      <c r="Y804" s="1287"/>
      <c r="Z804" s="1287"/>
      <c r="AA804" s="1287"/>
      <c r="AB804" s="1287"/>
      <c r="AC804" s="1287"/>
      <c r="AD804" s="1287"/>
      <c r="AE804" s="1287"/>
      <c r="AF804" s="1287"/>
      <c r="AG804" s="1287"/>
      <c r="AI804" s="1658"/>
    </row>
    <row r="805" spans="2:35" x14ac:dyDescent="0.2">
      <c r="B805" s="1287"/>
      <c r="C805" s="1287"/>
      <c r="D805" s="1287"/>
      <c r="E805" s="1287"/>
      <c r="F805" s="1287"/>
      <c r="G805" s="1287"/>
      <c r="H805" s="1287"/>
      <c r="I805" s="1287"/>
      <c r="J805" s="1287"/>
      <c r="K805" s="1287"/>
      <c r="L805" s="1287"/>
      <c r="M805" s="1287"/>
      <c r="N805" s="1287"/>
      <c r="O805" s="1287"/>
      <c r="P805" s="1287"/>
      <c r="Q805" s="1287"/>
      <c r="R805" s="1287"/>
      <c r="S805" s="1287"/>
      <c r="T805" s="1287"/>
      <c r="U805" s="1287"/>
      <c r="V805" s="1287"/>
      <c r="W805" s="1287"/>
      <c r="X805" s="1287"/>
      <c r="Y805" s="1287"/>
      <c r="Z805" s="1287"/>
      <c r="AA805" s="1287"/>
      <c r="AB805" s="1287"/>
      <c r="AC805" s="1287"/>
      <c r="AD805" s="1287"/>
      <c r="AE805" s="1287"/>
      <c r="AF805" s="1287"/>
      <c r="AG805" s="1287"/>
      <c r="AI805" s="1658"/>
    </row>
    <row r="806" spans="2:35" x14ac:dyDescent="0.2">
      <c r="B806" s="1287"/>
      <c r="C806" s="1287"/>
      <c r="D806" s="1287"/>
      <c r="E806" s="1287"/>
      <c r="F806" s="1287"/>
      <c r="G806" s="1287"/>
      <c r="H806" s="1287"/>
      <c r="I806" s="1287"/>
      <c r="J806" s="1287"/>
      <c r="K806" s="1287"/>
      <c r="L806" s="1287"/>
      <c r="M806" s="1287"/>
      <c r="N806" s="1287"/>
      <c r="O806" s="1287"/>
      <c r="P806" s="1287"/>
      <c r="Q806" s="1287"/>
      <c r="R806" s="1287"/>
      <c r="S806" s="1287"/>
      <c r="T806" s="1287"/>
      <c r="U806" s="1287"/>
      <c r="V806" s="1287"/>
      <c r="W806" s="1287"/>
      <c r="X806" s="1287"/>
      <c r="Y806" s="1287"/>
      <c r="Z806" s="1287"/>
      <c r="AA806" s="1287"/>
      <c r="AB806" s="1287"/>
      <c r="AC806" s="1287"/>
      <c r="AD806" s="1287"/>
      <c r="AE806" s="1287"/>
      <c r="AF806" s="1287"/>
      <c r="AG806" s="1287"/>
      <c r="AI806" s="1658"/>
    </row>
    <row r="807" spans="2:35" x14ac:dyDescent="0.2">
      <c r="B807" s="1287"/>
      <c r="C807" s="1287"/>
      <c r="D807" s="1287"/>
      <c r="E807" s="1287"/>
      <c r="G807" s="1287"/>
      <c r="H807" s="1287"/>
      <c r="I807" s="1287"/>
      <c r="J807" s="1287"/>
      <c r="K807" s="1287"/>
      <c r="L807" s="1287"/>
      <c r="M807" s="1287"/>
      <c r="N807" s="1287"/>
      <c r="O807" s="1287"/>
      <c r="P807" s="1287"/>
      <c r="Q807" s="1287"/>
      <c r="R807" s="1287"/>
      <c r="S807" s="1287"/>
      <c r="T807" s="1287"/>
      <c r="U807" s="1287"/>
      <c r="V807" s="1287"/>
      <c r="W807" s="1287"/>
      <c r="X807" s="1287"/>
      <c r="Y807" s="1287"/>
      <c r="Z807" s="1287"/>
      <c r="AA807" s="1287"/>
      <c r="AB807" s="1287"/>
      <c r="AC807" s="1287"/>
      <c r="AD807" s="1287"/>
      <c r="AE807" s="1287"/>
      <c r="AF807" s="1287"/>
      <c r="AG807" s="1287"/>
      <c r="AI807" s="1658"/>
    </row>
    <row r="808" spans="2:35" x14ac:dyDescent="0.2">
      <c r="B808" s="1287"/>
      <c r="C808" s="1287"/>
      <c r="D808" s="1287"/>
      <c r="E808" s="1287"/>
      <c r="F808" s="1287"/>
      <c r="G808" s="1287"/>
      <c r="H808" s="1287"/>
      <c r="I808" s="1287"/>
      <c r="J808" s="1287"/>
      <c r="K808" s="1287"/>
      <c r="L808" s="1287"/>
      <c r="M808" s="1287"/>
      <c r="N808" s="1287"/>
      <c r="O808" s="1287"/>
      <c r="P808" s="1287"/>
      <c r="Q808" s="1287"/>
      <c r="R808" s="1287"/>
      <c r="S808" s="1287"/>
      <c r="T808" s="1287"/>
      <c r="U808" s="1287"/>
      <c r="V808" s="1287"/>
      <c r="W808" s="1287"/>
      <c r="X808" s="1287"/>
      <c r="Y808" s="1287"/>
      <c r="Z808" s="1287"/>
      <c r="AA808" s="1287"/>
      <c r="AB808" s="1287"/>
      <c r="AC808" s="1287"/>
      <c r="AD808" s="1287"/>
      <c r="AE808" s="1287"/>
      <c r="AF808" s="1287"/>
      <c r="AG808" s="1287"/>
      <c r="AI808" s="1658"/>
    </row>
    <row r="809" spans="2:35" x14ac:dyDescent="0.2">
      <c r="B809" s="1287"/>
      <c r="C809" s="1287"/>
      <c r="D809" s="1287"/>
      <c r="E809" s="1287"/>
      <c r="F809" s="1287"/>
      <c r="G809" s="1287"/>
      <c r="H809" s="1287"/>
      <c r="I809" s="1287"/>
      <c r="J809" s="1287"/>
      <c r="K809" s="1287"/>
      <c r="L809" s="1287"/>
      <c r="M809" s="1287"/>
      <c r="N809" s="1287"/>
      <c r="O809" s="1287"/>
      <c r="P809" s="1287"/>
      <c r="Q809" s="1287"/>
      <c r="R809" s="1287"/>
      <c r="S809" s="1287"/>
      <c r="T809" s="1287"/>
      <c r="U809" s="1287"/>
      <c r="V809" s="1287"/>
      <c r="W809" s="1287"/>
      <c r="X809" s="1287"/>
      <c r="Y809" s="1287"/>
      <c r="Z809" s="1287"/>
      <c r="AA809" s="1287"/>
      <c r="AB809" s="1287"/>
      <c r="AC809" s="1287"/>
      <c r="AD809" s="1287"/>
      <c r="AE809" s="1287"/>
      <c r="AF809" s="1287"/>
      <c r="AG809" s="1287"/>
      <c r="AI809" s="1658"/>
    </row>
    <row r="810" spans="2:35" x14ac:dyDescent="0.2">
      <c r="B810" s="1287"/>
      <c r="C810" s="1287"/>
      <c r="D810" s="1287"/>
      <c r="E810" s="1287"/>
      <c r="F810" s="1287"/>
      <c r="G810" s="1287"/>
      <c r="H810" s="1287"/>
      <c r="I810" s="1287"/>
      <c r="J810" s="1287"/>
      <c r="K810" s="1287"/>
      <c r="L810" s="1287"/>
      <c r="M810" s="1287"/>
      <c r="N810" s="1287"/>
      <c r="O810" s="1287"/>
      <c r="P810" s="1287"/>
      <c r="Q810" s="1287"/>
      <c r="R810" s="1287"/>
      <c r="S810" s="1287"/>
      <c r="T810" s="1287"/>
      <c r="U810" s="1287"/>
      <c r="V810" s="1287"/>
      <c r="W810" s="1287"/>
      <c r="X810" s="1287"/>
      <c r="Y810" s="1287"/>
      <c r="Z810" s="1287"/>
      <c r="AA810" s="1287"/>
      <c r="AB810" s="1287"/>
      <c r="AC810" s="1287"/>
      <c r="AD810" s="1287"/>
      <c r="AE810" s="1287"/>
      <c r="AF810" s="1287"/>
      <c r="AG810" s="1287"/>
      <c r="AI810" s="1658"/>
    </row>
    <row r="811" spans="2:35" x14ac:dyDescent="0.2">
      <c r="B811" s="1287"/>
      <c r="C811" s="1287"/>
      <c r="D811" s="1287"/>
      <c r="E811" s="1287"/>
      <c r="F811" s="1287"/>
      <c r="G811" s="1287"/>
      <c r="H811" s="1287"/>
      <c r="I811" s="1287"/>
      <c r="J811" s="1287"/>
      <c r="K811" s="1287"/>
      <c r="L811" s="1287"/>
      <c r="M811" s="1287"/>
      <c r="N811" s="1287"/>
      <c r="O811" s="1287"/>
      <c r="P811" s="1287"/>
      <c r="Q811" s="1287"/>
      <c r="R811" s="1287"/>
      <c r="S811" s="1287"/>
      <c r="T811" s="1287"/>
      <c r="U811" s="1287"/>
      <c r="V811" s="1287"/>
      <c r="W811" s="1287"/>
      <c r="X811" s="1287"/>
      <c r="Y811" s="1287"/>
      <c r="Z811" s="1287"/>
      <c r="AA811" s="1287"/>
      <c r="AB811" s="1287"/>
      <c r="AC811" s="1287"/>
      <c r="AD811" s="1287"/>
      <c r="AE811" s="1287"/>
      <c r="AF811" s="1287"/>
      <c r="AG811" s="1287"/>
      <c r="AI811" s="1658"/>
    </row>
    <row r="812" spans="2:35" x14ac:dyDescent="0.2">
      <c r="B812" s="1287"/>
      <c r="C812" s="1287"/>
      <c r="D812" s="1287"/>
      <c r="F812" s="1287"/>
      <c r="G812" s="1287"/>
      <c r="H812" s="1287"/>
      <c r="I812" s="1287"/>
      <c r="J812" s="1287"/>
      <c r="K812" s="1287"/>
      <c r="L812" s="1287"/>
      <c r="M812" s="1287"/>
      <c r="N812" s="1287"/>
      <c r="O812" s="1287"/>
      <c r="P812" s="1287"/>
      <c r="Q812" s="1287"/>
      <c r="R812" s="1287"/>
      <c r="S812" s="1287"/>
      <c r="T812" s="1287"/>
      <c r="U812" s="1287"/>
      <c r="V812" s="1287"/>
      <c r="W812" s="1287"/>
      <c r="X812" s="1287"/>
      <c r="Y812" s="1287"/>
      <c r="Z812" s="1287"/>
      <c r="AA812" s="1287"/>
      <c r="AB812" s="1287"/>
      <c r="AC812" s="1287"/>
      <c r="AD812" s="1287"/>
      <c r="AE812" s="1287"/>
      <c r="AF812" s="1287"/>
      <c r="AG812" s="1287"/>
      <c r="AI812" s="1658"/>
    </row>
    <row r="813" spans="2:35" ht="13" x14ac:dyDescent="0.2">
      <c r="B813" s="1287"/>
      <c r="C813" s="1287"/>
      <c r="D813" s="1287"/>
      <c r="E813" s="1287"/>
      <c r="F813" s="1287"/>
      <c r="G813" s="1287"/>
      <c r="H813" s="1287"/>
      <c r="I813" s="3019" t="s">
        <v>709</v>
      </c>
      <c r="J813" s="3019"/>
      <c r="K813" s="3019"/>
      <c r="L813" s="3019"/>
      <c r="M813" s="1287"/>
      <c r="N813" s="1287"/>
      <c r="O813" s="1287"/>
      <c r="P813" s="1287"/>
      <c r="Q813" s="1287"/>
      <c r="R813" s="1287"/>
      <c r="S813" s="1287"/>
      <c r="T813" s="1287"/>
      <c r="U813" s="1287"/>
      <c r="V813" s="1287"/>
      <c r="W813" s="1287"/>
      <c r="X813" s="1287"/>
      <c r="Y813" s="1287"/>
      <c r="Z813" s="1287"/>
      <c r="AA813" s="1287"/>
      <c r="AB813" s="1287"/>
      <c r="AC813" s="1287"/>
      <c r="AD813" s="1287"/>
      <c r="AE813" s="1287"/>
      <c r="AF813" s="1287"/>
      <c r="AG813" s="1287"/>
      <c r="AI813" s="1658"/>
    </row>
    <row r="814" spans="2:35" ht="12" thickBot="1" x14ac:dyDescent="0.25">
      <c r="B814" s="1287"/>
      <c r="C814" s="1287"/>
      <c r="D814" s="1287"/>
      <c r="E814" s="1287"/>
      <c r="F814" s="1287"/>
      <c r="G814" s="1287"/>
      <c r="H814" s="1287"/>
      <c r="I814" s="1287"/>
      <c r="J814" s="1287"/>
      <c r="K814" s="1287"/>
      <c r="L814" s="1287"/>
      <c r="M814" s="1287"/>
      <c r="N814" s="1287"/>
      <c r="O814" s="1287"/>
      <c r="P814" s="1287"/>
      <c r="Q814" s="1287"/>
      <c r="R814" s="1287"/>
      <c r="S814" s="1287"/>
      <c r="T814" s="1287"/>
      <c r="U814" s="1287"/>
      <c r="V814" s="1287"/>
      <c r="W814" s="1287"/>
      <c r="X814" s="1287"/>
      <c r="Y814" s="1287"/>
      <c r="Z814" s="1287"/>
      <c r="AA814" s="1287"/>
      <c r="AB814" s="1287"/>
      <c r="AC814" s="1287"/>
      <c r="AD814" s="1287"/>
      <c r="AE814" s="1287"/>
      <c r="AF814" s="1287"/>
      <c r="AG814" s="1287"/>
      <c r="AI814" s="1658"/>
    </row>
    <row r="815" spans="2:35" ht="12" x14ac:dyDescent="0.2">
      <c r="B815" s="1287"/>
      <c r="C815" s="1287"/>
      <c r="D815" s="1287"/>
      <c r="E815" s="1287"/>
      <c r="F815" s="1287"/>
      <c r="G815" s="1287"/>
      <c r="H815" s="1287"/>
      <c r="I815" s="314" t="s">
        <v>1076</v>
      </c>
      <c r="J815" s="1706" t="s">
        <v>129</v>
      </c>
      <c r="K815" s="1706" t="s">
        <v>107</v>
      </c>
      <c r="L815" s="1707" t="s">
        <v>59</v>
      </c>
      <c r="M815" s="1287"/>
      <c r="N815" s="1287"/>
      <c r="O815" s="1287"/>
      <c r="P815" s="1287"/>
      <c r="Q815" s="1287"/>
      <c r="R815" s="1287"/>
      <c r="S815" s="1287"/>
      <c r="T815" s="1287"/>
      <c r="U815" s="1287"/>
      <c r="V815" s="1287"/>
      <c r="W815" s="1287"/>
      <c r="X815" s="1287"/>
      <c r="Y815" s="1287"/>
      <c r="Z815" s="1287"/>
      <c r="AA815" s="1287"/>
      <c r="AB815" s="1287"/>
      <c r="AC815" s="1287"/>
      <c r="AD815" s="1287"/>
      <c r="AE815" s="1287"/>
      <c r="AF815" s="1287"/>
      <c r="AG815" s="1287"/>
      <c r="AI815" s="1658"/>
    </row>
    <row r="816" spans="2:35" ht="12" x14ac:dyDescent="0.2">
      <c r="B816" s="1287"/>
      <c r="C816" s="1287"/>
      <c r="D816" s="1287"/>
      <c r="E816" s="1287"/>
      <c r="F816" s="1287"/>
      <c r="G816" s="1287"/>
      <c r="H816" s="1287"/>
      <c r="I816" s="1720" t="s">
        <v>4365</v>
      </c>
      <c r="J816" s="1712"/>
      <c r="K816" s="1712">
        <v>51231</v>
      </c>
      <c r="L816" s="1713" t="s">
        <v>4527</v>
      </c>
      <c r="M816" s="1287"/>
      <c r="N816" s="1287"/>
      <c r="O816" s="1287"/>
      <c r="P816" s="1287"/>
      <c r="Q816" s="1287"/>
      <c r="R816" s="1287"/>
      <c r="S816" s="1287"/>
      <c r="T816" s="1287"/>
      <c r="U816" s="1287"/>
      <c r="V816" s="1287"/>
      <c r="W816" s="1287"/>
      <c r="X816" s="1287"/>
      <c r="Y816" s="1287"/>
      <c r="Z816" s="1287"/>
      <c r="AA816" s="1287"/>
      <c r="AB816" s="1287"/>
      <c r="AC816" s="1287"/>
      <c r="AD816" s="1287"/>
      <c r="AE816" s="1287"/>
      <c r="AF816" s="1287"/>
      <c r="AG816" s="1287"/>
      <c r="AI816" s="1658"/>
    </row>
    <row r="817" spans="1:35" ht="12" x14ac:dyDescent="0.2">
      <c r="B817" s="1287"/>
      <c r="C817" s="1287"/>
      <c r="D817" s="1287"/>
      <c r="E817" s="1287"/>
      <c r="F817" s="1287"/>
      <c r="G817" s="1287"/>
      <c r="H817" s="1287"/>
      <c r="I817" s="1720" t="s">
        <v>4682</v>
      </c>
      <c r="J817" s="1712"/>
      <c r="K817" s="1712">
        <v>60467</v>
      </c>
      <c r="L817" s="1713" t="s">
        <v>4730</v>
      </c>
      <c r="M817" s="1287"/>
      <c r="N817" s="1287"/>
      <c r="O817" s="1287"/>
      <c r="P817" s="1287"/>
      <c r="Q817" s="1287"/>
      <c r="R817" s="1287"/>
      <c r="S817" s="1287"/>
      <c r="T817" s="1287"/>
      <c r="U817" s="1287"/>
      <c r="V817" s="1287"/>
      <c r="W817" s="1287"/>
      <c r="X817" s="1287"/>
      <c r="Y817" s="1287"/>
      <c r="Z817" s="1287"/>
      <c r="AA817" s="1287"/>
      <c r="AB817" s="1287"/>
      <c r="AC817" s="1287"/>
      <c r="AD817" s="1287"/>
      <c r="AE817" s="1287"/>
      <c r="AF817" s="1287"/>
      <c r="AG817" s="1287"/>
      <c r="AI817" s="1658"/>
    </row>
    <row r="818" spans="1:35" ht="12" x14ac:dyDescent="0.2">
      <c r="B818" s="1287"/>
      <c r="C818" s="1287"/>
      <c r="D818" s="1287"/>
      <c r="E818" s="1287"/>
      <c r="F818" s="1287"/>
      <c r="G818" s="1287"/>
      <c r="H818" s="1287"/>
      <c r="I818" s="1720" t="s">
        <v>5003</v>
      </c>
      <c r="J818" s="1712"/>
      <c r="K818" s="1712">
        <v>66661</v>
      </c>
      <c r="L818" s="1713">
        <v>12750</v>
      </c>
      <c r="M818" s="1287"/>
      <c r="N818" s="1287"/>
      <c r="O818" s="1287"/>
      <c r="P818" s="1287"/>
      <c r="Q818" s="1287"/>
      <c r="R818" s="1287"/>
      <c r="S818" s="1287"/>
      <c r="T818" s="1287"/>
      <c r="U818" s="1287"/>
      <c r="V818" s="1287"/>
      <c r="W818" s="1287"/>
      <c r="X818" s="1287"/>
      <c r="Y818" s="1287"/>
      <c r="Z818" s="1287"/>
      <c r="AA818" s="1287"/>
      <c r="AB818" s="1287"/>
      <c r="AC818" s="1287"/>
      <c r="AD818" s="1287"/>
      <c r="AE818" s="1287"/>
      <c r="AF818" s="1287"/>
      <c r="AG818" s="1287"/>
      <c r="AI818" s="1658"/>
    </row>
    <row r="819" spans="1:35" ht="12" x14ac:dyDescent="0.2">
      <c r="B819" s="1287"/>
      <c r="C819" s="1287"/>
      <c r="D819" s="1287"/>
      <c r="E819" s="1287"/>
      <c r="F819" s="1287"/>
      <c r="G819" s="1287"/>
      <c r="H819" s="1287"/>
      <c r="I819" s="1720" t="s">
        <v>5138</v>
      </c>
      <c r="J819" s="1712"/>
      <c r="K819" s="1712">
        <v>69202</v>
      </c>
      <c r="L819" s="1713" t="s">
        <v>5004</v>
      </c>
      <c r="M819" s="1287"/>
      <c r="N819" s="1287"/>
      <c r="O819" s="1287"/>
      <c r="P819" s="1287"/>
      <c r="Q819" s="1287"/>
      <c r="R819" s="1287"/>
      <c r="S819" s="1287"/>
      <c r="T819" s="1287"/>
      <c r="U819" s="1287"/>
      <c r="V819" s="1287"/>
      <c r="W819" s="1287"/>
      <c r="X819" s="1287"/>
      <c r="Y819" s="1287"/>
      <c r="Z819" s="1287"/>
      <c r="AA819" s="1287"/>
      <c r="AB819" s="1287"/>
      <c r="AC819" s="1287"/>
      <c r="AD819" s="1287"/>
      <c r="AE819" s="1287"/>
      <c r="AF819" s="1287"/>
      <c r="AG819" s="1287"/>
      <c r="AI819" s="1658"/>
    </row>
    <row r="820" spans="1:35" ht="13" thickBot="1" x14ac:dyDescent="0.25">
      <c r="B820" s="1287"/>
      <c r="C820" s="1287"/>
      <c r="D820" s="1287"/>
      <c r="E820" s="1287"/>
      <c r="F820" s="1287"/>
      <c r="G820" s="1287"/>
      <c r="H820" s="1287"/>
      <c r="I820" s="1725" t="s">
        <v>5317</v>
      </c>
      <c r="J820" s="1774"/>
      <c r="K820" s="1774">
        <v>70810</v>
      </c>
      <c r="L820" s="1790"/>
      <c r="M820" s="1287"/>
      <c r="N820" s="1287"/>
      <c r="O820" s="1287"/>
      <c r="P820" s="1287"/>
      <c r="Q820" s="1287"/>
      <c r="R820" s="1287"/>
      <c r="S820" s="1287"/>
      <c r="T820" s="1287"/>
      <c r="U820" s="1287"/>
      <c r="V820" s="1287"/>
      <c r="W820" s="1287"/>
      <c r="X820" s="1287"/>
      <c r="Y820" s="1287"/>
      <c r="Z820" s="1287"/>
      <c r="AA820" s="1287"/>
      <c r="AB820" s="1287"/>
      <c r="AC820" s="1287"/>
      <c r="AD820" s="1287"/>
      <c r="AE820" s="1287"/>
      <c r="AF820" s="1287"/>
      <c r="AG820" s="1287"/>
      <c r="AI820" s="1658"/>
    </row>
    <row r="821" spans="1:35" x14ac:dyDescent="0.2">
      <c r="B821" s="1287"/>
      <c r="C821" s="1287"/>
      <c r="D821" s="1287"/>
      <c r="E821" s="1287"/>
      <c r="F821" s="1287"/>
      <c r="G821" s="1287"/>
      <c r="H821" s="1287"/>
      <c r="I821" s="1287"/>
      <c r="J821" s="1287"/>
      <c r="K821" s="1287"/>
      <c r="L821" s="1287"/>
      <c r="M821" s="1287"/>
      <c r="N821" s="1287"/>
      <c r="O821" s="1287"/>
      <c r="P821" s="1287"/>
      <c r="Q821" s="1287"/>
      <c r="R821" s="1287"/>
      <c r="S821" s="1287"/>
      <c r="T821" s="1287"/>
      <c r="U821" s="1287"/>
      <c r="V821" s="1287"/>
      <c r="W821" s="1287"/>
      <c r="X821" s="1287"/>
      <c r="Y821" s="1287"/>
      <c r="Z821" s="1287"/>
      <c r="AA821" s="1287"/>
      <c r="AB821" s="1287"/>
      <c r="AC821" s="1287"/>
      <c r="AD821" s="1287"/>
      <c r="AE821" s="1287"/>
      <c r="AF821" s="1287"/>
      <c r="AG821" s="1287"/>
      <c r="AI821" s="1658"/>
    </row>
    <row r="822" spans="1:35" x14ac:dyDescent="0.2">
      <c r="B822" s="1287"/>
      <c r="C822" s="1287"/>
      <c r="D822" s="1287"/>
      <c r="E822" s="1287"/>
      <c r="F822" s="1287"/>
      <c r="G822" s="1287"/>
      <c r="H822" s="1287"/>
      <c r="I822" s="1287"/>
      <c r="J822" s="1287"/>
      <c r="K822" s="1287"/>
      <c r="L822" s="1287"/>
      <c r="M822" s="1287"/>
      <c r="N822" s="1287"/>
      <c r="O822" s="1287"/>
      <c r="P822" s="1287"/>
      <c r="Q822" s="1287"/>
      <c r="R822" s="1287"/>
      <c r="S822" s="1287"/>
      <c r="T822" s="1287"/>
      <c r="U822" s="1287"/>
      <c r="V822" s="1287"/>
      <c r="W822" s="1287"/>
      <c r="X822" s="1287"/>
      <c r="Y822" s="1287"/>
      <c r="Z822" s="1287"/>
      <c r="AA822" s="1287"/>
      <c r="AB822" s="1287"/>
      <c r="AC822" s="1287"/>
      <c r="AD822" s="1287"/>
      <c r="AE822" s="1287"/>
      <c r="AF822" s="1287"/>
      <c r="AG822" s="1287"/>
      <c r="AI822" s="1658"/>
    </row>
    <row r="823" spans="1:35" x14ac:dyDescent="0.2">
      <c r="B823" s="1287"/>
      <c r="C823" s="1287"/>
      <c r="D823" s="1287"/>
      <c r="E823" s="1287"/>
      <c r="F823" s="1287"/>
      <c r="G823" s="1287"/>
      <c r="H823" s="1287"/>
      <c r="I823" s="1287"/>
      <c r="J823" s="1287"/>
      <c r="K823" s="1287"/>
      <c r="L823" s="1287"/>
      <c r="M823" s="1287"/>
      <c r="N823" s="1287"/>
      <c r="O823" s="1287"/>
      <c r="P823" s="1287"/>
      <c r="Q823" s="1287"/>
      <c r="R823" s="1287"/>
      <c r="S823" s="1287"/>
      <c r="T823" s="1287"/>
      <c r="U823" s="1287"/>
      <c r="V823" s="1287"/>
      <c r="W823" s="1287"/>
      <c r="X823" s="1287"/>
      <c r="Y823" s="1287"/>
      <c r="Z823" s="1287"/>
      <c r="AA823" s="1287"/>
      <c r="AB823" s="1287"/>
      <c r="AC823" s="1287"/>
      <c r="AD823" s="1287"/>
      <c r="AE823" s="1287"/>
      <c r="AF823" s="1287"/>
      <c r="AG823" s="1287"/>
      <c r="AI823" s="1658"/>
    </row>
    <row r="824" spans="1:35" x14ac:dyDescent="0.2">
      <c r="B824" s="1287"/>
      <c r="C824" s="1287"/>
      <c r="D824" s="1287"/>
      <c r="E824" s="1287"/>
      <c r="F824" s="1287"/>
      <c r="G824" s="1287"/>
      <c r="H824" s="1287"/>
      <c r="I824" s="1287"/>
      <c r="J824" s="1287"/>
      <c r="K824" s="1287"/>
      <c r="L824" s="1287"/>
      <c r="M824" s="1287"/>
      <c r="N824" s="1287"/>
      <c r="O824" s="1287"/>
      <c r="P824" s="1287"/>
      <c r="Q824" s="1287"/>
      <c r="R824" s="1287"/>
      <c r="S824" s="1287"/>
      <c r="T824" s="1287"/>
      <c r="U824" s="1287"/>
      <c r="V824" s="1287"/>
      <c r="W824" s="1287"/>
      <c r="X824" s="1287"/>
      <c r="Y824" s="1287"/>
      <c r="Z824" s="1287"/>
      <c r="AA824" s="1287"/>
      <c r="AB824" s="1287"/>
      <c r="AC824" s="1287"/>
      <c r="AD824" s="1287"/>
      <c r="AE824" s="1287"/>
      <c r="AF824" s="1287"/>
      <c r="AG824" s="1287"/>
      <c r="AI824" s="1658"/>
    </row>
    <row r="825" spans="1:35" x14ac:dyDescent="0.2">
      <c r="B825" s="1287"/>
      <c r="C825" s="1287"/>
      <c r="D825" s="1287"/>
      <c r="E825" s="1287"/>
      <c r="F825" s="1287"/>
      <c r="G825" s="1287"/>
      <c r="H825" s="1287"/>
      <c r="I825" s="1287"/>
      <c r="J825" s="1287"/>
      <c r="K825" s="1287"/>
      <c r="L825" s="1287"/>
      <c r="M825" s="1287"/>
      <c r="N825" s="1287"/>
      <c r="O825" s="1287"/>
      <c r="P825" s="1287"/>
      <c r="Q825" s="1287"/>
      <c r="R825" s="1287"/>
      <c r="S825" s="1287"/>
      <c r="T825" s="1287"/>
      <c r="U825" s="1287"/>
      <c r="V825" s="1287"/>
      <c r="W825" s="1287"/>
      <c r="X825" s="1287"/>
      <c r="Y825" s="1287"/>
      <c r="Z825" s="1287"/>
      <c r="AA825" s="1287"/>
      <c r="AB825" s="1287"/>
      <c r="AC825" s="1287"/>
      <c r="AD825" s="1287"/>
      <c r="AE825" s="1287"/>
      <c r="AF825" s="1287"/>
      <c r="AG825" s="1287"/>
      <c r="AI825" s="1658"/>
    </row>
    <row r="826" spans="1:35" x14ac:dyDescent="0.2">
      <c r="B826" s="1287"/>
      <c r="C826" s="1287"/>
      <c r="D826" s="1287"/>
      <c r="E826" s="1287"/>
      <c r="F826" s="1287"/>
      <c r="G826" s="1287"/>
      <c r="H826" s="1287"/>
      <c r="I826" s="1287"/>
      <c r="J826" s="1287"/>
      <c r="K826" s="1287"/>
      <c r="L826" s="1287"/>
      <c r="M826" s="1287"/>
      <c r="N826" s="1287"/>
      <c r="O826" s="1287"/>
      <c r="P826" s="1287"/>
      <c r="Q826" s="1287"/>
      <c r="R826" s="1287"/>
      <c r="S826" s="1287"/>
      <c r="T826" s="1287"/>
      <c r="U826" s="1287"/>
      <c r="V826" s="1287"/>
      <c r="W826" s="1287"/>
      <c r="X826" s="1287"/>
      <c r="Y826" s="1287"/>
      <c r="Z826" s="1287"/>
      <c r="AA826" s="1287"/>
      <c r="AB826" s="1287"/>
      <c r="AC826" s="1287"/>
      <c r="AD826" s="1287"/>
      <c r="AE826" s="1287"/>
      <c r="AF826" s="1287"/>
      <c r="AG826" s="1287"/>
      <c r="AI826" s="1658"/>
    </row>
    <row r="827" spans="1:35" x14ac:dyDescent="0.2">
      <c r="B827" s="1287"/>
      <c r="C827" s="1287"/>
      <c r="D827" s="1287"/>
      <c r="E827" s="1287"/>
      <c r="F827" s="1287"/>
      <c r="G827" s="1287"/>
      <c r="H827" s="1287"/>
      <c r="I827" s="1287"/>
      <c r="J827" s="1287"/>
      <c r="K827" s="1287"/>
      <c r="L827" s="1287"/>
      <c r="M827" s="1287"/>
      <c r="N827" s="1287"/>
      <c r="O827" s="1287"/>
      <c r="P827" s="1287"/>
      <c r="Q827" s="1287"/>
      <c r="R827" s="1287"/>
      <c r="S827" s="1287"/>
      <c r="T827" s="1287"/>
      <c r="U827" s="1287"/>
      <c r="V827" s="1287"/>
      <c r="W827" s="1287"/>
      <c r="X827" s="1287"/>
      <c r="Y827" s="1287"/>
      <c r="Z827" s="1287"/>
      <c r="AA827" s="1287"/>
      <c r="AB827" s="1287"/>
      <c r="AC827" s="1287"/>
      <c r="AD827" s="1287"/>
      <c r="AE827" s="1287"/>
      <c r="AF827" s="1287"/>
      <c r="AG827" s="1287"/>
      <c r="AI827" s="1658"/>
    </row>
    <row r="828" spans="1:35" x14ac:dyDescent="0.2">
      <c r="B828" s="1287"/>
      <c r="C828" s="1287"/>
      <c r="D828" s="1287"/>
      <c r="E828" s="1287"/>
      <c r="F828" s="1287"/>
      <c r="G828" s="1287"/>
      <c r="H828" s="1287"/>
      <c r="I828" s="1287"/>
      <c r="J828" s="1287"/>
      <c r="K828" s="1287"/>
      <c r="L828" s="1287"/>
      <c r="M828" s="1287"/>
      <c r="N828" s="1287"/>
      <c r="O828" s="1287"/>
      <c r="P828" s="1287"/>
      <c r="Q828" s="1287"/>
      <c r="R828" s="1287"/>
      <c r="S828" s="1287"/>
      <c r="T828" s="1287"/>
      <c r="U828" s="1287"/>
      <c r="V828" s="1287"/>
      <c r="W828" s="1287"/>
      <c r="X828" s="1287"/>
      <c r="Y828" s="1287"/>
      <c r="Z828" s="1287"/>
      <c r="AA828" s="1287"/>
      <c r="AB828" s="1287"/>
      <c r="AC828" s="1287"/>
      <c r="AD828" s="1287"/>
      <c r="AE828" s="1287"/>
      <c r="AF828" s="1287"/>
      <c r="AG828" s="1287"/>
      <c r="AI828" s="1658"/>
    </row>
    <row r="829" spans="1:35" x14ac:dyDescent="0.2">
      <c r="B829" s="1287"/>
      <c r="C829" s="1287"/>
      <c r="D829" s="1287"/>
      <c r="E829" s="1287"/>
      <c r="F829" s="1287"/>
      <c r="G829" s="1287"/>
      <c r="H829" s="1287"/>
      <c r="I829" s="1287"/>
      <c r="J829" s="1287"/>
      <c r="K829" s="1287"/>
      <c r="L829" s="1287"/>
      <c r="M829" s="1287"/>
      <c r="N829" s="1287"/>
      <c r="O829" s="1287"/>
      <c r="P829" s="1287"/>
      <c r="Q829" s="1287"/>
      <c r="R829" s="1287"/>
      <c r="S829" s="1287"/>
      <c r="T829" s="1287"/>
      <c r="U829" s="1287"/>
      <c r="V829" s="1287"/>
      <c r="W829" s="1287"/>
      <c r="X829" s="1287"/>
      <c r="Y829" s="1287"/>
      <c r="Z829" s="1287"/>
      <c r="AA829" s="1287"/>
      <c r="AB829" s="1287"/>
      <c r="AC829" s="1287"/>
      <c r="AD829" s="1287"/>
      <c r="AE829" s="1287"/>
      <c r="AF829" s="1287"/>
      <c r="AG829" s="1287"/>
      <c r="AI829" s="1658"/>
    </row>
    <row r="830" spans="1:35" x14ac:dyDescent="0.2">
      <c r="B830" s="1287"/>
      <c r="C830" s="1287"/>
      <c r="D830" s="1287"/>
      <c r="E830" s="1287"/>
      <c r="F830" s="1287"/>
      <c r="G830" s="1287"/>
      <c r="H830" s="1287"/>
      <c r="I830" s="1287"/>
      <c r="J830" s="1287"/>
      <c r="K830" s="1287"/>
      <c r="L830" s="1287"/>
      <c r="M830" s="1287"/>
      <c r="N830" s="1287"/>
      <c r="O830" s="1287"/>
      <c r="P830" s="1287"/>
      <c r="Q830" s="1287"/>
      <c r="R830" s="1287"/>
      <c r="S830" s="1287"/>
      <c r="T830" s="1287"/>
      <c r="U830" s="1287"/>
      <c r="V830" s="1287"/>
      <c r="W830" s="1287"/>
      <c r="X830" s="1287"/>
      <c r="Y830" s="1287"/>
      <c r="Z830" s="1287"/>
      <c r="AA830" s="1287"/>
      <c r="AB830" s="1287"/>
      <c r="AC830" s="1287"/>
      <c r="AD830" s="1287"/>
      <c r="AE830" s="1287"/>
      <c r="AF830" s="1287"/>
      <c r="AG830" s="1287"/>
      <c r="AI830" s="1658"/>
    </row>
    <row r="831" spans="1:35" x14ac:dyDescent="0.2">
      <c r="B831" s="1287"/>
      <c r="C831" s="1287"/>
      <c r="D831" s="1287"/>
      <c r="E831" s="1287"/>
      <c r="F831" s="1287"/>
      <c r="G831" s="1287"/>
      <c r="H831" s="1287"/>
      <c r="I831" s="1287"/>
      <c r="J831" s="1287"/>
      <c r="K831" s="1287"/>
      <c r="L831" s="1287"/>
      <c r="M831" s="1287"/>
      <c r="N831" s="1287"/>
      <c r="O831" s="1287"/>
      <c r="P831" s="1287"/>
      <c r="Q831" s="1287"/>
      <c r="R831" s="1287"/>
      <c r="S831" s="1287"/>
      <c r="T831" s="1287"/>
      <c r="U831" s="1287"/>
      <c r="V831" s="1287"/>
      <c r="W831" s="1287"/>
      <c r="X831" s="1287"/>
      <c r="Y831" s="1287"/>
      <c r="Z831" s="1287"/>
      <c r="AA831" s="1287"/>
      <c r="AB831" s="1287"/>
      <c r="AC831" s="1287"/>
      <c r="AD831" s="1287"/>
      <c r="AE831" s="1287"/>
      <c r="AF831" s="1287"/>
      <c r="AG831" s="1287"/>
      <c r="AI831" s="1658"/>
    </row>
    <row r="832" spans="1:35" x14ac:dyDescent="0.2">
      <c r="A832" s="1287"/>
      <c r="B832" s="1287"/>
      <c r="C832" s="1287"/>
      <c r="D832" s="1287"/>
      <c r="E832" s="1287"/>
      <c r="F832" s="1287"/>
      <c r="G832" s="1287"/>
      <c r="H832" s="1287"/>
      <c r="I832" s="1287"/>
      <c r="J832" s="1287"/>
      <c r="K832" s="1287"/>
      <c r="L832" s="1287"/>
      <c r="M832" s="1287"/>
      <c r="N832" s="1287"/>
      <c r="O832" s="1287"/>
      <c r="P832" s="1287"/>
      <c r="Q832" s="1287"/>
      <c r="AI832" s="1658"/>
    </row>
    <row r="833" spans="1:35" x14ac:dyDescent="0.2">
      <c r="A833" s="1287"/>
      <c r="B833" s="1287"/>
      <c r="C833" s="1287"/>
      <c r="D833" s="1287"/>
      <c r="E833" s="1287"/>
      <c r="F833" s="1287"/>
      <c r="G833" s="1287"/>
      <c r="H833" s="1287"/>
      <c r="I833" s="1287"/>
      <c r="J833" s="1287"/>
      <c r="K833" s="1287"/>
      <c r="L833" s="1287"/>
      <c r="M833" s="1287"/>
      <c r="N833" s="1287"/>
      <c r="O833" s="1287"/>
      <c r="P833" s="1287"/>
      <c r="Q833" s="1287"/>
      <c r="AI833" s="1658"/>
    </row>
    <row r="834" spans="1:35" x14ac:dyDescent="0.2">
      <c r="A834" s="1287"/>
      <c r="B834" s="1287"/>
      <c r="C834" s="1287"/>
      <c r="D834" s="1287"/>
      <c r="E834" s="1287"/>
      <c r="F834" s="1287"/>
      <c r="G834" s="1287"/>
      <c r="H834" s="1287"/>
      <c r="I834" s="1287"/>
      <c r="J834" s="1287"/>
      <c r="K834" s="1287"/>
      <c r="L834" s="1287"/>
      <c r="M834" s="1287"/>
      <c r="N834" s="1287"/>
      <c r="O834" s="1287"/>
      <c r="P834" s="1287"/>
      <c r="Q834" s="1287"/>
      <c r="AI834" s="1658"/>
    </row>
    <row r="835" spans="1:35" x14ac:dyDescent="0.2">
      <c r="A835" s="1287"/>
      <c r="B835" s="1287"/>
      <c r="C835" s="1287"/>
      <c r="D835" s="1287"/>
      <c r="E835" s="1287"/>
      <c r="F835" s="1287"/>
      <c r="G835" s="1287"/>
      <c r="H835" s="1287"/>
      <c r="I835" s="1287"/>
      <c r="J835" s="1287"/>
      <c r="K835" s="1287"/>
      <c r="L835" s="1287"/>
      <c r="M835" s="1287"/>
      <c r="N835" s="1287"/>
      <c r="O835" s="1287"/>
      <c r="P835" s="1287"/>
      <c r="Q835" s="1287"/>
      <c r="AI835" s="1658"/>
    </row>
    <row r="836" spans="1:35" x14ac:dyDescent="0.2">
      <c r="A836" s="1287"/>
      <c r="B836" s="1287"/>
      <c r="C836" s="1287"/>
      <c r="D836" s="1287"/>
      <c r="E836" s="1287"/>
      <c r="F836" s="1287"/>
      <c r="G836" s="1287"/>
      <c r="H836" s="1287"/>
      <c r="I836" s="1287"/>
      <c r="J836" s="1287"/>
      <c r="K836" s="1287"/>
      <c r="L836" s="1287"/>
      <c r="M836" s="1287"/>
      <c r="N836" s="1287"/>
      <c r="O836" s="1287"/>
      <c r="P836" s="1287"/>
      <c r="Q836" s="1287"/>
      <c r="AI836" s="1658"/>
    </row>
    <row r="837" spans="1:35" x14ac:dyDescent="0.2">
      <c r="A837" s="1287"/>
      <c r="B837" s="1287"/>
      <c r="C837" s="1287"/>
      <c r="D837" s="1287"/>
      <c r="E837" s="1287"/>
      <c r="F837" s="1287"/>
      <c r="G837" s="1287"/>
      <c r="H837" s="1287"/>
      <c r="I837" s="1287"/>
      <c r="J837" s="1287"/>
      <c r="K837" s="1287"/>
      <c r="L837" s="1287"/>
      <c r="M837" s="1287"/>
      <c r="N837" s="1287"/>
      <c r="O837" s="1287"/>
      <c r="P837" s="1287"/>
      <c r="Q837" s="1287"/>
      <c r="AI837" s="1658"/>
    </row>
    <row r="838" spans="1:35" x14ac:dyDescent="0.2">
      <c r="A838" s="1287"/>
      <c r="B838" s="1287"/>
      <c r="C838" s="1287"/>
      <c r="D838" s="1287"/>
      <c r="E838" s="1287"/>
      <c r="F838" s="1287"/>
      <c r="G838" s="1287"/>
      <c r="H838" s="1287"/>
      <c r="I838" s="1287"/>
      <c r="J838" s="1287"/>
      <c r="K838" s="1287"/>
      <c r="L838" s="1287"/>
      <c r="M838" s="1287"/>
      <c r="N838" s="1287"/>
      <c r="O838" s="1287"/>
      <c r="P838" s="1287"/>
      <c r="Q838" s="1287"/>
      <c r="AI838" s="1658"/>
    </row>
    <row r="839" spans="1:35" x14ac:dyDescent="0.2">
      <c r="A839" s="1287"/>
      <c r="B839" s="1287"/>
      <c r="C839" s="1287"/>
      <c r="D839" s="1287"/>
      <c r="E839" s="1287"/>
      <c r="F839" s="1287"/>
      <c r="G839" s="1287"/>
      <c r="H839" s="1287"/>
      <c r="I839" s="1287"/>
      <c r="J839" s="1287"/>
      <c r="K839" s="1287"/>
      <c r="L839" s="1287"/>
      <c r="M839" s="1287"/>
      <c r="N839" s="1287"/>
      <c r="O839" s="1287"/>
      <c r="P839" s="1287"/>
      <c r="Q839" s="1287"/>
      <c r="AI839" s="1658"/>
    </row>
    <row r="840" spans="1:35" x14ac:dyDescent="0.2">
      <c r="A840" s="1287"/>
      <c r="B840" s="1287"/>
      <c r="C840" s="1287"/>
      <c r="D840" s="1287"/>
      <c r="E840" s="1287"/>
      <c r="F840" s="1287"/>
      <c r="G840" s="1287"/>
      <c r="H840" s="1287"/>
      <c r="I840" s="1287"/>
      <c r="J840" s="1287"/>
      <c r="K840" s="1287"/>
      <c r="L840" s="1287"/>
      <c r="M840" s="1287"/>
      <c r="N840" s="1287"/>
      <c r="O840" s="1287"/>
      <c r="P840" s="1287"/>
      <c r="Q840" s="1287"/>
      <c r="AI840" s="1658"/>
    </row>
    <row r="841" spans="1:35" x14ac:dyDescent="0.2">
      <c r="A841" s="1287"/>
      <c r="B841" s="1287"/>
      <c r="C841" s="1287"/>
      <c r="D841" s="1287"/>
      <c r="E841" s="1287"/>
      <c r="F841" s="1287"/>
      <c r="G841" s="1287"/>
      <c r="H841" s="1287"/>
      <c r="I841" s="1287"/>
      <c r="J841" s="1287"/>
      <c r="K841" s="1287"/>
      <c r="L841" s="1287"/>
      <c r="M841" s="1287"/>
      <c r="N841" s="1287"/>
      <c r="O841" s="1287"/>
      <c r="P841" s="1287"/>
      <c r="Q841" s="1287"/>
      <c r="AI841" s="1658"/>
    </row>
    <row r="842" spans="1:35" x14ac:dyDescent="0.2">
      <c r="A842" s="1287"/>
      <c r="B842" s="1287"/>
      <c r="C842" s="1287"/>
      <c r="D842" s="1287"/>
      <c r="E842" s="1287"/>
      <c r="F842" s="1287"/>
      <c r="G842" s="1287"/>
      <c r="H842" s="1287"/>
      <c r="I842" s="1287"/>
      <c r="J842" s="1287"/>
      <c r="K842" s="1287"/>
      <c r="L842" s="1287"/>
      <c r="M842" s="1287"/>
      <c r="N842" s="1287"/>
      <c r="O842" s="1287"/>
      <c r="P842" s="1287"/>
      <c r="Q842" s="1287"/>
      <c r="AI842" s="1658"/>
    </row>
    <row r="843" spans="1:35" x14ac:dyDescent="0.2">
      <c r="A843" s="1287"/>
      <c r="B843" s="1287"/>
      <c r="C843" s="1287"/>
      <c r="D843" s="1287"/>
      <c r="E843" s="1287"/>
      <c r="F843" s="1287"/>
      <c r="G843" s="1287"/>
      <c r="H843" s="1287"/>
      <c r="I843" s="1287"/>
      <c r="J843" s="1287"/>
      <c r="K843" s="1287"/>
      <c r="L843" s="1287"/>
      <c r="M843" s="1287"/>
      <c r="N843" s="1287"/>
      <c r="O843" s="1287"/>
      <c r="P843" s="1287"/>
      <c r="Q843" s="1287"/>
    </row>
    <row r="844" spans="1:35" x14ac:dyDescent="0.2">
      <c r="A844" s="1287"/>
      <c r="B844" s="1287"/>
      <c r="C844" s="1287"/>
      <c r="D844" s="1287"/>
      <c r="E844" s="1287"/>
      <c r="F844" s="1287"/>
      <c r="G844" s="1287"/>
      <c r="H844" s="1287"/>
      <c r="I844" s="1287"/>
      <c r="J844" s="1287"/>
      <c r="K844" s="1287"/>
      <c r="L844" s="1287"/>
      <c r="M844" s="1287"/>
      <c r="N844" s="1287"/>
      <c r="O844" s="1287"/>
      <c r="P844" s="1287"/>
      <c r="Q844" s="1287"/>
    </row>
    <row r="845" spans="1:35" x14ac:dyDescent="0.2">
      <c r="A845" s="1287"/>
      <c r="B845" s="1287"/>
      <c r="C845" s="1287"/>
      <c r="D845" s="1287"/>
      <c r="E845" s="1287"/>
      <c r="F845" s="1287"/>
      <c r="G845" s="1287"/>
      <c r="H845" s="1287"/>
      <c r="I845" s="1287"/>
      <c r="J845" s="1287"/>
      <c r="K845" s="1287"/>
      <c r="L845" s="1287"/>
      <c r="M845" s="1287"/>
      <c r="N845" s="1287"/>
      <c r="O845" s="1287"/>
      <c r="P845" s="1287"/>
      <c r="Q845" s="1287"/>
    </row>
    <row r="846" spans="1:35" x14ac:dyDescent="0.2">
      <c r="A846" s="1287"/>
      <c r="B846" s="1287"/>
      <c r="C846" s="1287"/>
      <c r="D846" s="1287"/>
      <c r="E846" s="1287"/>
      <c r="F846" s="1287"/>
      <c r="G846" s="1287"/>
      <c r="H846" s="1287"/>
    </row>
    <row r="847" spans="1:35" x14ac:dyDescent="0.2">
      <c r="A847" s="1287"/>
      <c r="B847" s="1287"/>
      <c r="C847" s="1287"/>
      <c r="D847" s="1287"/>
      <c r="E847" s="1287"/>
      <c r="F847" s="1287"/>
      <c r="G847" s="1287"/>
      <c r="H847" s="1287"/>
    </row>
  </sheetData>
  <mergeCells count="34">
    <mergeCell ref="F445:M445"/>
    <mergeCell ref="F471:M471"/>
    <mergeCell ref="S567:Y567"/>
    <mergeCell ref="S568:Y568"/>
    <mergeCell ref="S570:Y570"/>
    <mergeCell ref="S572:Y572"/>
    <mergeCell ref="P544:W544"/>
    <mergeCell ref="P547:W547"/>
    <mergeCell ref="P549:W549"/>
    <mergeCell ref="P553:W553"/>
    <mergeCell ref="R565:Y565"/>
    <mergeCell ref="D308:J308"/>
    <mergeCell ref="D368:J368"/>
    <mergeCell ref="D410:J410"/>
    <mergeCell ref="AN37:AQ37"/>
    <mergeCell ref="D128:J128"/>
    <mergeCell ref="D253:J253"/>
    <mergeCell ref="D193:J193"/>
    <mergeCell ref="D37:J37"/>
    <mergeCell ref="B111:D111"/>
    <mergeCell ref="B112:G112"/>
    <mergeCell ref="B113:F113"/>
    <mergeCell ref="I698:M698"/>
    <mergeCell ref="I668:M668"/>
    <mergeCell ref="H638:M638"/>
    <mergeCell ref="I611:N611"/>
    <mergeCell ref="I813:L813"/>
    <mergeCell ref="H782:L782"/>
    <mergeCell ref="H758:L758"/>
    <mergeCell ref="H589:K589"/>
    <mergeCell ref="H566:K566"/>
    <mergeCell ref="H543:M543"/>
    <mergeCell ref="E521:J521"/>
    <mergeCell ref="F496:M496"/>
  </mergeCells>
  <pageMargins left="0.75" right="0.75" top="1" bottom="1" header="0.5" footer="0.5"/>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4"/>
  </sheetPr>
  <dimension ref="A1:I307"/>
  <sheetViews>
    <sheetView zoomScale="120" zoomScaleNormal="120" workbookViewId="0"/>
  </sheetViews>
  <sheetFormatPr baseColWidth="10" defaultColWidth="9" defaultRowHeight="15" x14ac:dyDescent="0.2"/>
  <cols>
    <col min="1" max="1" width="4.1640625" style="21" customWidth="1"/>
    <col min="2" max="2" width="16" style="21" customWidth="1"/>
    <col min="3" max="3" width="20.6640625" style="21" customWidth="1"/>
    <col min="4" max="4" width="36.33203125" style="21" customWidth="1"/>
    <col min="5" max="5" width="16.33203125" style="21" customWidth="1"/>
    <col min="6" max="6" width="43.1640625" style="21" customWidth="1"/>
    <col min="7" max="7" width="42.1640625" style="21" customWidth="1"/>
    <col min="8" max="8" width="26.5" style="21" customWidth="1"/>
    <col min="9" max="16384" width="9" style="21"/>
  </cols>
  <sheetData>
    <row r="1" spans="1:9" x14ac:dyDescent="0.2">
      <c r="A1" s="378"/>
    </row>
    <row r="2" spans="1:9" ht="22.5" customHeight="1" x14ac:dyDescent="0.2"/>
    <row r="3" spans="1:9" ht="22.5" customHeight="1" thickBot="1" x14ac:dyDescent="0.25"/>
    <row r="4" spans="1:9" ht="43.5" customHeight="1" thickBot="1" x14ac:dyDescent="0.25">
      <c r="B4" s="370" t="s">
        <v>1366</v>
      </c>
      <c r="C4" s="371" t="s">
        <v>1077</v>
      </c>
      <c r="D4" s="370" t="s">
        <v>946</v>
      </c>
      <c r="E4" s="370" t="s">
        <v>945</v>
      </c>
      <c r="F4" s="370" t="s">
        <v>944</v>
      </c>
      <c r="G4" s="369" t="s">
        <v>1991</v>
      </c>
      <c r="H4" s="298"/>
    </row>
    <row r="5" spans="1:9" s="297" customFormat="1" ht="42" x14ac:dyDescent="0.2">
      <c r="B5" s="656" t="s">
        <v>207</v>
      </c>
      <c r="C5" s="657" t="s">
        <v>5876</v>
      </c>
      <c r="D5" s="506" t="s">
        <v>4748</v>
      </c>
      <c r="E5" s="507" t="s">
        <v>939</v>
      </c>
      <c r="F5" s="290" t="s">
        <v>5877</v>
      </c>
      <c r="G5" s="655" t="s">
        <v>5878</v>
      </c>
      <c r="H5" s="298"/>
      <c r="I5" s="298"/>
    </row>
    <row r="6" spans="1:9" s="297" customFormat="1" ht="42" x14ac:dyDescent="0.2">
      <c r="B6" s="656" t="s">
        <v>79</v>
      </c>
      <c r="C6" s="657" t="s">
        <v>5880</v>
      </c>
      <c r="D6" s="506" t="s">
        <v>4684</v>
      </c>
      <c r="E6" s="507" t="s">
        <v>1208</v>
      </c>
      <c r="F6" s="290" t="s">
        <v>5874</v>
      </c>
      <c r="G6" s="655" t="s">
        <v>5875</v>
      </c>
      <c r="H6" s="298"/>
      <c r="I6" s="298"/>
    </row>
    <row r="7" spans="1:9" s="297" customFormat="1" ht="56" x14ac:dyDescent="0.2">
      <c r="B7" s="656" t="s">
        <v>56</v>
      </c>
      <c r="C7" s="657" t="s">
        <v>5866</v>
      </c>
      <c r="D7" s="506" t="s">
        <v>937</v>
      </c>
      <c r="E7" s="507" t="s">
        <v>1208</v>
      </c>
      <c r="F7" s="290" t="s">
        <v>5881</v>
      </c>
      <c r="G7" s="655" t="s">
        <v>5867</v>
      </c>
      <c r="H7" s="298"/>
      <c r="I7" s="298"/>
    </row>
    <row r="8" spans="1:9" s="297" customFormat="1" ht="56" x14ac:dyDescent="0.2">
      <c r="B8" s="656" t="s">
        <v>32</v>
      </c>
      <c r="C8" s="657" t="s">
        <v>5864</v>
      </c>
      <c r="D8" s="506" t="s">
        <v>5243</v>
      </c>
      <c r="E8" s="507" t="s">
        <v>1208</v>
      </c>
      <c r="F8" s="290" t="s">
        <v>5865</v>
      </c>
      <c r="G8" s="655" t="s">
        <v>943</v>
      </c>
      <c r="H8" s="298"/>
      <c r="I8" s="298"/>
    </row>
    <row r="9" spans="1:9" s="297" customFormat="1" ht="70" x14ac:dyDescent="0.2">
      <c r="B9" s="656" t="s">
        <v>1149</v>
      </c>
      <c r="C9" s="657" t="s">
        <v>5857</v>
      </c>
      <c r="D9" s="506" t="s">
        <v>5669</v>
      </c>
      <c r="E9" s="507" t="s">
        <v>1208</v>
      </c>
      <c r="F9" s="290" t="s">
        <v>5858</v>
      </c>
      <c r="G9" s="655" t="s">
        <v>5882</v>
      </c>
      <c r="H9" s="298"/>
      <c r="I9" s="298"/>
    </row>
    <row r="10" spans="1:9" s="297" customFormat="1" ht="56" x14ac:dyDescent="0.2">
      <c r="B10" s="656" t="s">
        <v>32</v>
      </c>
      <c r="C10" s="657" t="s">
        <v>5835</v>
      </c>
      <c r="D10" s="506" t="s">
        <v>5243</v>
      </c>
      <c r="E10" s="507" t="s">
        <v>1208</v>
      </c>
      <c r="F10" s="290" t="s">
        <v>5836</v>
      </c>
      <c r="G10" s="655" t="s">
        <v>5837</v>
      </c>
      <c r="H10" s="298"/>
      <c r="I10" s="298"/>
    </row>
    <row r="11" spans="1:9" s="297" customFormat="1" ht="42" x14ac:dyDescent="0.2">
      <c r="B11" s="656" t="s">
        <v>56</v>
      </c>
      <c r="C11" s="657" t="s">
        <v>5830</v>
      </c>
      <c r="D11" s="506" t="s">
        <v>937</v>
      </c>
      <c r="E11" s="507" t="s">
        <v>1208</v>
      </c>
      <c r="F11" s="290" t="s">
        <v>5832</v>
      </c>
      <c r="G11" s="655" t="s">
        <v>5831</v>
      </c>
      <c r="H11" s="298"/>
      <c r="I11" s="298"/>
    </row>
    <row r="12" spans="1:9" s="297" customFormat="1" ht="56" x14ac:dyDescent="0.2">
      <c r="B12" s="656" t="s">
        <v>79</v>
      </c>
      <c r="C12" s="657" t="s">
        <v>5821</v>
      </c>
      <c r="D12" s="506" t="s">
        <v>4684</v>
      </c>
      <c r="E12" s="507" t="s">
        <v>1208</v>
      </c>
      <c r="F12" s="290" t="s">
        <v>5873</v>
      </c>
      <c r="G12" s="655" t="s">
        <v>5822</v>
      </c>
      <c r="H12" s="298"/>
      <c r="I12" s="298"/>
    </row>
    <row r="13" spans="1:9" s="297" customFormat="1" ht="70" x14ac:dyDescent="0.2">
      <c r="B13" s="656" t="s">
        <v>207</v>
      </c>
      <c r="C13" s="657" t="s">
        <v>5818</v>
      </c>
      <c r="D13" s="506" t="s">
        <v>4748</v>
      </c>
      <c r="E13" s="507" t="s">
        <v>939</v>
      </c>
      <c r="F13" s="290" t="s">
        <v>5819</v>
      </c>
      <c r="G13" s="655" t="s">
        <v>5820</v>
      </c>
      <c r="H13" s="298"/>
      <c r="I13" s="298"/>
    </row>
    <row r="14" spans="1:9" s="297" customFormat="1" ht="42" x14ac:dyDescent="0.2">
      <c r="B14" s="656" t="s">
        <v>32</v>
      </c>
      <c r="C14" s="657" t="s">
        <v>5814</v>
      </c>
      <c r="D14" s="506" t="s">
        <v>5243</v>
      </c>
      <c r="E14" s="507" t="s">
        <v>1208</v>
      </c>
      <c r="F14" s="290" t="s">
        <v>5883</v>
      </c>
      <c r="G14" s="655" t="s">
        <v>943</v>
      </c>
      <c r="H14" s="298"/>
      <c r="I14" s="298"/>
    </row>
    <row r="15" spans="1:9" s="297" customFormat="1" ht="70" x14ac:dyDescent="0.2">
      <c r="B15" s="656" t="s">
        <v>207</v>
      </c>
      <c r="C15" s="657" t="s">
        <v>5808</v>
      </c>
      <c r="D15" s="506" t="s">
        <v>4748</v>
      </c>
      <c r="E15" s="507" t="s">
        <v>939</v>
      </c>
      <c r="F15" s="290" t="s">
        <v>5809</v>
      </c>
      <c r="G15" s="655" t="s">
        <v>943</v>
      </c>
      <c r="H15" s="298"/>
      <c r="I15" s="298"/>
    </row>
    <row r="16" spans="1:9" s="297" customFormat="1" ht="56" x14ac:dyDescent="0.2">
      <c r="B16" s="656" t="s">
        <v>5804</v>
      </c>
      <c r="C16" s="657" t="s">
        <v>5805</v>
      </c>
      <c r="D16" s="506" t="s">
        <v>943</v>
      </c>
      <c r="E16" s="507" t="s">
        <v>943</v>
      </c>
      <c r="F16" s="290" t="s">
        <v>5806</v>
      </c>
      <c r="G16" s="655" t="s">
        <v>5807</v>
      </c>
      <c r="H16" s="298"/>
      <c r="I16" s="298"/>
    </row>
    <row r="17" spans="1:9" s="297" customFormat="1" ht="42" x14ac:dyDescent="0.2">
      <c r="B17" s="656" t="s">
        <v>79</v>
      </c>
      <c r="C17" s="657" t="s">
        <v>5799</v>
      </c>
      <c r="D17" s="506" t="s">
        <v>4684</v>
      </c>
      <c r="E17" s="507" t="s">
        <v>1208</v>
      </c>
      <c r="F17" s="290" t="s">
        <v>5800</v>
      </c>
      <c r="G17" s="655" t="s">
        <v>943</v>
      </c>
      <c r="H17" s="298"/>
      <c r="I17" s="298"/>
    </row>
    <row r="18" spans="1:9" s="297" customFormat="1" ht="70" x14ac:dyDescent="0.2">
      <c r="B18" s="656" t="s">
        <v>32</v>
      </c>
      <c r="C18" s="657" t="s">
        <v>5797</v>
      </c>
      <c r="D18" s="506" t="s">
        <v>5243</v>
      </c>
      <c r="E18" s="507" t="s">
        <v>1208</v>
      </c>
      <c r="F18" s="290" t="s">
        <v>5798</v>
      </c>
      <c r="G18" s="655" t="s">
        <v>943</v>
      </c>
      <c r="H18" s="298"/>
      <c r="I18" s="298"/>
    </row>
    <row r="19" spans="1:9" s="297" customFormat="1" ht="70" x14ac:dyDescent="0.2">
      <c r="B19" s="656" t="s">
        <v>5783</v>
      </c>
      <c r="C19" s="657" t="s">
        <v>5788</v>
      </c>
      <c r="D19" s="506" t="s">
        <v>943</v>
      </c>
      <c r="E19" s="507" t="s">
        <v>943</v>
      </c>
      <c r="F19" s="290" t="s">
        <v>5789</v>
      </c>
      <c r="G19" s="655" t="s">
        <v>5790</v>
      </c>
      <c r="H19" s="298"/>
      <c r="I19" s="298"/>
    </row>
    <row r="20" spans="1:9" s="297" customFormat="1" ht="70" x14ac:dyDescent="0.2">
      <c r="B20" s="656" t="s">
        <v>56</v>
      </c>
      <c r="C20" s="657" t="s">
        <v>5829</v>
      </c>
      <c r="D20" s="506" t="s">
        <v>937</v>
      </c>
      <c r="E20" s="507" t="s">
        <v>1208</v>
      </c>
      <c r="F20" s="290" t="s">
        <v>5787</v>
      </c>
      <c r="G20" s="655" t="s">
        <v>5884</v>
      </c>
      <c r="H20" s="298"/>
      <c r="I20" s="298"/>
    </row>
    <row r="21" spans="1:9" ht="14.25" customHeight="1" x14ac:dyDescent="0.2">
      <c r="A21" s="236"/>
      <c r="B21" s="3040" t="s">
        <v>932</v>
      </c>
      <c r="C21" s="3041"/>
      <c r="D21" s="3041"/>
      <c r="E21" s="3041"/>
      <c r="F21" s="3041"/>
      <c r="G21" s="3042"/>
      <c r="H21" s="367"/>
    </row>
    <row r="22" spans="1:9" s="297" customFormat="1" ht="56" x14ac:dyDescent="0.2">
      <c r="B22" s="656" t="s">
        <v>32</v>
      </c>
      <c r="C22" s="657" t="s">
        <v>5728</v>
      </c>
      <c r="D22" s="506" t="s">
        <v>5243</v>
      </c>
      <c r="E22" s="507" t="s">
        <v>1208</v>
      </c>
      <c r="F22" s="290" t="s">
        <v>5729</v>
      </c>
      <c r="G22" s="655" t="s">
        <v>5734</v>
      </c>
      <c r="H22" s="298"/>
      <c r="I22" s="298"/>
    </row>
    <row r="23" spans="1:9" s="297" customFormat="1" ht="56" x14ac:dyDescent="0.2">
      <c r="B23" s="656" t="s">
        <v>207</v>
      </c>
      <c r="C23" s="657" t="s">
        <v>5723</v>
      </c>
      <c r="D23" s="506" t="s">
        <v>4748</v>
      </c>
      <c r="E23" s="507" t="s">
        <v>939</v>
      </c>
      <c r="F23" s="290" t="s">
        <v>5724</v>
      </c>
      <c r="G23" s="655" t="s">
        <v>5725</v>
      </c>
      <c r="H23" s="298"/>
      <c r="I23" s="298"/>
    </row>
    <row r="24" spans="1:9" s="297" customFormat="1" ht="56" x14ac:dyDescent="0.2">
      <c r="B24" s="656" t="s">
        <v>207</v>
      </c>
      <c r="C24" s="657" t="s">
        <v>5720</v>
      </c>
      <c r="D24" s="506" t="s">
        <v>4748</v>
      </c>
      <c r="E24" s="507" t="s">
        <v>939</v>
      </c>
      <c r="F24" s="290" t="s">
        <v>5721</v>
      </c>
      <c r="G24" s="655" t="s">
        <v>5722</v>
      </c>
      <c r="H24" s="298"/>
      <c r="I24" s="298"/>
    </row>
    <row r="25" spans="1:9" s="297" customFormat="1" ht="70" x14ac:dyDescent="0.2">
      <c r="B25" s="656" t="s">
        <v>79</v>
      </c>
      <c r="C25" s="657" t="s">
        <v>5717</v>
      </c>
      <c r="D25" s="506" t="s">
        <v>4684</v>
      </c>
      <c r="E25" s="507" t="s">
        <v>1208</v>
      </c>
      <c r="F25" s="290" t="s">
        <v>5735</v>
      </c>
      <c r="G25" s="655" t="s">
        <v>5719</v>
      </c>
      <c r="H25" s="298"/>
      <c r="I25" s="298"/>
    </row>
    <row r="26" spans="1:9" s="297" customFormat="1" ht="42" x14ac:dyDescent="0.2">
      <c r="B26" s="656" t="s">
        <v>56</v>
      </c>
      <c r="C26" s="657" t="s">
        <v>5736</v>
      </c>
      <c r="D26" s="506" t="s">
        <v>937</v>
      </c>
      <c r="E26" s="507" t="s">
        <v>1208</v>
      </c>
      <c r="F26" s="290" t="s">
        <v>5715</v>
      </c>
      <c r="G26" s="655" t="s">
        <v>5716</v>
      </c>
      <c r="H26" s="298"/>
      <c r="I26" s="298"/>
    </row>
    <row r="27" spans="1:9" s="297" customFormat="1" ht="56" x14ac:dyDescent="0.2">
      <c r="B27" s="656" t="s">
        <v>56</v>
      </c>
      <c r="C27" s="657" t="s">
        <v>5712</v>
      </c>
      <c r="D27" s="506" t="s">
        <v>937</v>
      </c>
      <c r="E27" s="507" t="s">
        <v>1208</v>
      </c>
      <c r="F27" s="290" t="s">
        <v>5737</v>
      </c>
      <c r="G27" s="655" t="s">
        <v>5713</v>
      </c>
      <c r="H27" s="298"/>
      <c r="I27" s="298"/>
    </row>
    <row r="28" spans="1:9" s="297" customFormat="1" ht="56" x14ac:dyDescent="0.2">
      <c r="B28" s="656" t="s">
        <v>1149</v>
      </c>
      <c r="C28" s="657" t="s">
        <v>5738</v>
      </c>
      <c r="D28" s="506" t="s">
        <v>5669</v>
      </c>
      <c r="E28" s="507" t="s">
        <v>1208</v>
      </c>
      <c r="F28" s="290" t="s">
        <v>5703</v>
      </c>
      <c r="G28" s="655" t="s">
        <v>5704</v>
      </c>
      <c r="H28" s="298"/>
      <c r="I28" s="298"/>
    </row>
    <row r="29" spans="1:9" s="297" customFormat="1" ht="56" x14ac:dyDescent="0.2">
      <c r="B29" s="656" t="s">
        <v>79</v>
      </c>
      <c r="C29" s="657" t="s">
        <v>5739</v>
      </c>
      <c r="D29" s="506" t="s">
        <v>4684</v>
      </c>
      <c r="E29" s="507" t="s">
        <v>1208</v>
      </c>
      <c r="F29" s="290" t="s">
        <v>5699</v>
      </c>
      <c r="G29" s="655" t="s">
        <v>943</v>
      </c>
      <c r="H29" s="298"/>
      <c r="I29" s="298"/>
    </row>
    <row r="30" spans="1:9" s="297" customFormat="1" ht="98" x14ac:dyDescent="0.2">
      <c r="B30" s="656" t="s">
        <v>1149</v>
      </c>
      <c r="C30" s="657" t="s">
        <v>5697</v>
      </c>
      <c r="D30" s="506" t="s">
        <v>5669</v>
      </c>
      <c r="E30" s="507" t="s">
        <v>1208</v>
      </c>
      <c r="F30" s="290" t="s">
        <v>5698</v>
      </c>
      <c r="G30" s="655" t="s">
        <v>943</v>
      </c>
      <c r="H30" s="298"/>
      <c r="I30" s="298"/>
    </row>
    <row r="31" spans="1:9" s="297" customFormat="1" ht="56" x14ac:dyDescent="0.2">
      <c r="B31" s="656" t="s">
        <v>207</v>
      </c>
      <c r="C31" s="657" t="s">
        <v>5740</v>
      </c>
      <c r="D31" s="506" t="s">
        <v>4748</v>
      </c>
      <c r="E31" s="507" t="s">
        <v>939</v>
      </c>
      <c r="F31" s="290" t="s">
        <v>5691</v>
      </c>
      <c r="G31" s="655" t="s">
        <v>5692</v>
      </c>
      <c r="H31" s="298"/>
      <c r="I31" s="298"/>
    </row>
    <row r="32" spans="1:9" s="297" customFormat="1" ht="84" x14ac:dyDescent="0.2">
      <c r="B32" s="656" t="s">
        <v>207</v>
      </c>
      <c r="C32" s="657" t="s">
        <v>5741</v>
      </c>
      <c r="D32" s="506" t="s">
        <v>4748</v>
      </c>
      <c r="E32" s="507" t="s">
        <v>939</v>
      </c>
      <c r="F32" s="290" t="s">
        <v>5742</v>
      </c>
      <c r="G32" s="655" t="s">
        <v>5743</v>
      </c>
      <c r="H32" s="298"/>
      <c r="I32" s="298"/>
    </row>
    <row r="33" spans="2:9" s="297" customFormat="1" ht="42" x14ac:dyDescent="0.2">
      <c r="B33" s="656" t="s">
        <v>56</v>
      </c>
      <c r="C33" s="657" t="s">
        <v>5682</v>
      </c>
      <c r="D33" s="506" t="s">
        <v>937</v>
      </c>
      <c r="E33" s="507" t="s">
        <v>1208</v>
      </c>
      <c r="F33" s="290" t="s">
        <v>5683</v>
      </c>
      <c r="G33" s="655" t="s">
        <v>5684</v>
      </c>
      <c r="H33" s="298"/>
      <c r="I33" s="298"/>
    </row>
    <row r="34" spans="2:9" s="297" customFormat="1" ht="56" x14ac:dyDescent="0.2">
      <c r="B34" s="656" t="s">
        <v>79</v>
      </c>
      <c r="C34" s="657" t="s">
        <v>5675</v>
      </c>
      <c r="D34" s="506" t="s">
        <v>4684</v>
      </c>
      <c r="E34" s="507" t="s">
        <v>1208</v>
      </c>
      <c r="F34" s="290" t="s">
        <v>5718</v>
      </c>
      <c r="G34" s="655" t="s">
        <v>943</v>
      </c>
      <c r="H34" s="298"/>
      <c r="I34" s="298"/>
    </row>
    <row r="35" spans="2:9" s="297" customFormat="1" ht="28" x14ac:dyDescent="0.2">
      <c r="B35" s="656" t="s">
        <v>1149</v>
      </c>
      <c r="C35" s="657" t="s">
        <v>5744</v>
      </c>
      <c r="D35" s="506" t="s">
        <v>5669</v>
      </c>
      <c r="E35" s="507" t="s">
        <v>1208</v>
      </c>
      <c r="F35" s="290" t="s">
        <v>5670</v>
      </c>
      <c r="G35" s="655" t="s">
        <v>5671</v>
      </c>
      <c r="H35" s="298"/>
      <c r="I35" s="298"/>
    </row>
    <row r="36" spans="2:9" s="297" customFormat="1" ht="42" x14ac:dyDescent="0.2">
      <c r="B36" s="656" t="s">
        <v>947</v>
      </c>
      <c r="C36" s="657" t="s">
        <v>5661</v>
      </c>
      <c r="D36" s="506" t="s">
        <v>943</v>
      </c>
      <c r="E36" s="507" t="s">
        <v>943</v>
      </c>
      <c r="F36" s="290" t="s">
        <v>5662</v>
      </c>
      <c r="G36" s="655" t="s">
        <v>5745</v>
      </c>
      <c r="H36" s="298"/>
      <c r="I36" s="298"/>
    </row>
    <row r="37" spans="2:9" s="297" customFormat="1" ht="42" x14ac:dyDescent="0.2">
      <c r="B37" s="656" t="s">
        <v>32</v>
      </c>
      <c r="C37" s="657" t="s">
        <v>5659</v>
      </c>
      <c r="D37" s="506" t="s">
        <v>5243</v>
      </c>
      <c r="E37" s="507" t="s">
        <v>1208</v>
      </c>
      <c r="F37" s="290" t="s">
        <v>5746</v>
      </c>
      <c r="G37" s="655" t="s">
        <v>5660</v>
      </c>
      <c r="H37" s="298"/>
      <c r="I37" s="298"/>
    </row>
    <row r="38" spans="2:9" s="297" customFormat="1" ht="42" x14ac:dyDescent="0.2">
      <c r="B38" s="656" t="s">
        <v>32</v>
      </c>
      <c r="C38" s="657" t="s">
        <v>5634</v>
      </c>
      <c r="D38" s="506" t="s">
        <v>5243</v>
      </c>
      <c r="E38" s="507" t="s">
        <v>1208</v>
      </c>
      <c r="F38" s="290" t="s">
        <v>5632</v>
      </c>
      <c r="G38" s="655" t="s">
        <v>5633</v>
      </c>
      <c r="H38" s="298"/>
      <c r="I38" s="298"/>
    </row>
    <row r="39" spans="2:9" s="297" customFormat="1" ht="56" x14ac:dyDescent="0.2">
      <c r="B39" s="656" t="s">
        <v>32</v>
      </c>
      <c r="C39" s="657" t="s">
        <v>5622</v>
      </c>
      <c r="D39" s="506" t="s">
        <v>5243</v>
      </c>
      <c r="E39" s="507" t="s">
        <v>1208</v>
      </c>
      <c r="F39" s="290" t="s">
        <v>5623</v>
      </c>
      <c r="G39" s="655" t="s">
        <v>5624</v>
      </c>
      <c r="H39" s="298"/>
      <c r="I39" s="298"/>
    </row>
    <row r="40" spans="2:9" s="297" customFormat="1" ht="56" x14ac:dyDescent="0.2">
      <c r="B40" s="656" t="s">
        <v>207</v>
      </c>
      <c r="C40" s="657" t="s">
        <v>5619</v>
      </c>
      <c r="D40" s="506" t="s">
        <v>4748</v>
      </c>
      <c r="E40" s="507" t="s">
        <v>939</v>
      </c>
      <c r="F40" s="290" t="s">
        <v>5620</v>
      </c>
      <c r="G40" s="655" t="s">
        <v>5621</v>
      </c>
      <c r="H40" s="298"/>
      <c r="I40" s="298"/>
    </row>
    <row r="41" spans="2:9" s="297" customFormat="1" ht="56" x14ac:dyDescent="0.2">
      <c r="B41" s="656" t="s">
        <v>207</v>
      </c>
      <c r="C41" s="657" t="s">
        <v>5611</v>
      </c>
      <c r="D41" s="506" t="s">
        <v>4748</v>
      </c>
      <c r="E41" s="507" t="s">
        <v>939</v>
      </c>
      <c r="F41" s="290" t="s">
        <v>5612</v>
      </c>
      <c r="G41" s="655" t="s">
        <v>5613</v>
      </c>
      <c r="H41" s="298"/>
      <c r="I41" s="298"/>
    </row>
    <row r="42" spans="2:9" s="297" customFormat="1" ht="42" x14ac:dyDescent="0.2">
      <c r="B42" s="656" t="s">
        <v>32</v>
      </c>
      <c r="C42" s="657" t="s">
        <v>5608</v>
      </c>
      <c r="D42" s="506" t="s">
        <v>5243</v>
      </c>
      <c r="E42" s="507" t="s">
        <v>1208</v>
      </c>
      <c r="F42" s="290" t="s">
        <v>5609</v>
      </c>
      <c r="G42" s="655" t="s">
        <v>5610</v>
      </c>
      <c r="H42" s="298"/>
      <c r="I42" s="298"/>
    </row>
    <row r="43" spans="2:9" s="297" customFormat="1" ht="42" x14ac:dyDescent="0.2">
      <c r="B43" s="656" t="s">
        <v>58</v>
      </c>
      <c r="C43" s="657" t="s">
        <v>5584</v>
      </c>
      <c r="D43" s="506" t="s">
        <v>1631</v>
      </c>
      <c r="E43" s="507" t="s">
        <v>943</v>
      </c>
      <c r="F43" s="290" t="s">
        <v>5585</v>
      </c>
      <c r="G43" s="655" t="s">
        <v>5587</v>
      </c>
      <c r="H43" s="298"/>
      <c r="I43" s="298"/>
    </row>
    <row r="44" spans="2:9" s="297" customFormat="1" ht="70" x14ac:dyDescent="0.2">
      <c r="B44" s="656" t="s">
        <v>5569</v>
      </c>
      <c r="C44" s="657" t="s">
        <v>5570</v>
      </c>
      <c r="D44" s="506" t="s">
        <v>5586</v>
      </c>
      <c r="E44" s="507" t="s">
        <v>943</v>
      </c>
      <c r="F44" s="290" t="s">
        <v>5571</v>
      </c>
      <c r="G44" s="655" t="s">
        <v>5179</v>
      </c>
      <c r="H44" s="298"/>
      <c r="I44" s="298"/>
    </row>
    <row r="45" spans="2:9" s="297" customFormat="1" ht="70" x14ac:dyDescent="0.2">
      <c r="B45" s="656" t="s">
        <v>79</v>
      </c>
      <c r="C45" s="657" t="s">
        <v>5565</v>
      </c>
      <c r="D45" s="506" t="s">
        <v>4684</v>
      </c>
      <c r="E45" s="507" t="s">
        <v>1208</v>
      </c>
      <c r="F45" s="290" t="s">
        <v>5640</v>
      </c>
      <c r="G45" s="655" t="s">
        <v>5566</v>
      </c>
      <c r="H45" s="298"/>
      <c r="I45" s="298"/>
    </row>
    <row r="46" spans="2:9" s="297" customFormat="1" ht="70" x14ac:dyDescent="0.2">
      <c r="B46" s="656" t="s">
        <v>79</v>
      </c>
      <c r="C46" s="657" t="s">
        <v>5563</v>
      </c>
      <c r="D46" s="506" t="s">
        <v>4684</v>
      </c>
      <c r="E46" s="507" t="s">
        <v>1208</v>
      </c>
      <c r="F46" s="290" t="s">
        <v>5564</v>
      </c>
      <c r="G46" s="655" t="s">
        <v>5635</v>
      </c>
      <c r="H46" s="298"/>
      <c r="I46" s="298"/>
    </row>
    <row r="47" spans="2:9" s="297" customFormat="1" ht="42" x14ac:dyDescent="0.2">
      <c r="B47" s="656" t="s">
        <v>207</v>
      </c>
      <c r="C47" s="657" t="s">
        <v>5636</v>
      </c>
      <c r="D47" s="506" t="s">
        <v>4748</v>
      </c>
      <c r="E47" s="507" t="s">
        <v>939</v>
      </c>
      <c r="F47" s="290" t="s">
        <v>5637</v>
      </c>
      <c r="G47" s="655" t="s">
        <v>943</v>
      </c>
      <c r="H47" s="298"/>
      <c r="I47" s="298"/>
    </row>
    <row r="48" spans="2:9" s="297" customFormat="1" ht="56" x14ac:dyDescent="0.2">
      <c r="B48" s="656" t="s">
        <v>32</v>
      </c>
      <c r="C48" s="657" t="s">
        <v>5556</v>
      </c>
      <c r="D48" s="506" t="s">
        <v>5243</v>
      </c>
      <c r="E48" s="507" t="s">
        <v>1208</v>
      </c>
      <c r="F48" s="290" t="s">
        <v>5557</v>
      </c>
      <c r="G48" s="655" t="s">
        <v>5558</v>
      </c>
      <c r="H48" s="298"/>
      <c r="I48" s="298"/>
    </row>
    <row r="49" spans="2:9" s="297" customFormat="1" ht="42" x14ac:dyDescent="0.2">
      <c r="B49" s="656" t="s">
        <v>32</v>
      </c>
      <c r="C49" s="657" t="s">
        <v>5554</v>
      </c>
      <c r="D49" s="506" t="s">
        <v>5243</v>
      </c>
      <c r="E49" s="507" t="s">
        <v>1208</v>
      </c>
      <c r="F49" s="290" t="s">
        <v>5555</v>
      </c>
      <c r="G49" s="655" t="s">
        <v>5638</v>
      </c>
      <c r="H49" s="298"/>
      <c r="I49" s="298"/>
    </row>
    <row r="50" spans="2:9" s="297" customFormat="1" ht="42" x14ac:dyDescent="0.2">
      <c r="B50" s="656" t="s">
        <v>1149</v>
      </c>
      <c r="C50" s="657" t="s">
        <v>5551</v>
      </c>
      <c r="D50" s="506" t="s">
        <v>5552</v>
      </c>
      <c r="E50" s="507" t="s">
        <v>1208</v>
      </c>
      <c r="F50" s="290" t="s">
        <v>5553</v>
      </c>
      <c r="G50" s="655" t="s">
        <v>943</v>
      </c>
      <c r="H50" s="298"/>
      <c r="I50" s="298"/>
    </row>
    <row r="51" spans="2:9" s="297" customFormat="1" ht="42" x14ac:dyDescent="0.2">
      <c r="B51" s="656" t="s">
        <v>79</v>
      </c>
      <c r="C51" s="657" t="s">
        <v>5546</v>
      </c>
      <c r="D51" s="506" t="s">
        <v>4684</v>
      </c>
      <c r="E51" s="507" t="s">
        <v>1208</v>
      </c>
      <c r="F51" s="290" t="s">
        <v>5639</v>
      </c>
      <c r="G51" s="655" t="s">
        <v>5547</v>
      </c>
      <c r="H51" s="298"/>
      <c r="I51" s="298"/>
    </row>
    <row r="52" spans="2:9" s="297" customFormat="1" ht="84" x14ac:dyDescent="0.2">
      <c r="B52" s="656" t="s">
        <v>207</v>
      </c>
      <c r="C52" s="657" t="s">
        <v>5533</v>
      </c>
      <c r="D52" s="506" t="s">
        <v>4748</v>
      </c>
      <c r="E52" s="507" t="s">
        <v>939</v>
      </c>
      <c r="F52" s="290" t="s">
        <v>5534</v>
      </c>
      <c r="G52" s="655" t="s">
        <v>943</v>
      </c>
      <c r="H52" s="298"/>
      <c r="I52" s="298"/>
    </row>
    <row r="53" spans="2:9" s="297" customFormat="1" ht="70" x14ac:dyDescent="0.2">
      <c r="B53" s="656" t="s">
        <v>207</v>
      </c>
      <c r="C53" s="657" t="s">
        <v>5509</v>
      </c>
      <c r="D53" s="506" t="s">
        <v>4748</v>
      </c>
      <c r="E53" s="507" t="s">
        <v>939</v>
      </c>
      <c r="F53" s="290" t="s">
        <v>5510</v>
      </c>
      <c r="G53" s="655" t="s">
        <v>5511</v>
      </c>
      <c r="H53" s="298"/>
      <c r="I53" s="298"/>
    </row>
    <row r="54" spans="2:9" s="297" customFormat="1" ht="84" x14ac:dyDescent="0.2">
      <c r="B54" s="656" t="s">
        <v>129</v>
      </c>
      <c r="C54" s="657" t="s">
        <v>5504</v>
      </c>
      <c r="D54" s="506" t="s">
        <v>5243</v>
      </c>
      <c r="E54" s="507" t="s">
        <v>1208</v>
      </c>
      <c r="F54" s="290" t="s">
        <v>5505</v>
      </c>
      <c r="G54" s="655" t="s">
        <v>112</v>
      </c>
      <c r="H54" s="298"/>
      <c r="I54" s="298"/>
    </row>
    <row r="55" spans="2:9" s="297" customFormat="1" ht="70" x14ac:dyDescent="0.2">
      <c r="B55" s="656" t="s">
        <v>129</v>
      </c>
      <c r="C55" s="657" t="s">
        <v>5502</v>
      </c>
      <c r="D55" s="506" t="s">
        <v>5243</v>
      </c>
      <c r="E55" s="507" t="s">
        <v>1208</v>
      </c>
      <c r="F55" s="290" t="s">
        <v>5542</v>
      </c>
      <c r="G55" s="655" t="s">
        <v>5503</v>
      </c>
      <c r="H55" s="298"/>
      <c r="I55" s="298"/>
    </row>
    <row r="56" spans="2:9" s="297" customFormat="1" ht="84" x14ac:dyDescent="0.2">
      <c r="B56" s="656" t="s">
        <v>56</v>
      </c>
      <c r="C56" s="657" t="s">
        <v>5500</v>
      </c>
      <c r="D56" s="506" t="s">
        <v>937</v>
      </c>
      <c r="E56" s="507" t="s">
        <v>1208</v>
      </c>
      <c r="F56" s="290" t="s">
        <v>5543</v>
      </c>
      <c r="G56" s="655" t="s">
        <v>5501</v>
      </c>
      <c r="H56" s="298"/>
      <c r="I56" s="298"/>
    </row>
    <row r="57" spans="2:9" s="297" customFormat="1" ht="56" x14ac:dyDescent="0.2">
      <c r="B57" s="656" t="s">
        <v>207</v>
      </c>
      <c r="C57" s="657" t="s">
        <v>5458</v>
      </c>
      <c r="D57" s="506" t="s">
        <v>4748</v>
      </c>
      <c r="E57" s="507" t="s">
        <v>939</v>
      </c>
      <c r="F57" s="290" t="s">
        <v>5459</v>
      </c>
      <c r="G57" s="655" t="s">
        <v>5460</v>
      </c>
      <c r="H57" s="298"/>
      <c r="I57" s="298"/>
    </row>
    <row r="58" spans="2:9" s="297" customFormat="1" ht="70" x14ac:dyDescent="0.2">
      <c r="B58" s="656" t="s">
        <v>129</v>
      </c>
      <c r="C58" s="657" t="s">
        <v>5532</v>
      </c>
      <c r="D58" s="506" t="s">
        <v>5243</v>
      </c>
      <c r="E58" s="507" t="s">
        <v>1208</v>
      </c>
      <c r="F58" s="290" t="s">
        <v>5531</v>
      </c>
      <c r="G58" s="655" t="s">
        <v>5457</v>
      </c>
      <c r="H58" s="298"/>
      <c r="I58" s="298"/>
    </row>
    <row r="59" spans="2:9" s="297" customFormat="1" ht="42" x14ac:dyDescent="0.2">
      <c r="B59" s="656" t="s">
        <v>56</v>
      </c>
      <c r="C59" s="657" t="s">
        <v>5444</v>
      </c>
      <c r="D59" s="506" t="s">
        <v>937</v>
      </c>
      <c r="E59" s="507" t="s">
        <v>1208</v>
      </c>
      <c r="F59" s="290" t="s">
        <v>5445</v>
      </c>
      <c r="G59" s="655" t="s">
        <v>5446</v>
      </c>
      <c r="H59" s="298"/>
      <c r="I59" s="298"/>
    </row>
    <row r="60" spans="2:9" s="297" customFormat="1" ht="42" x14ac:dyDescent="0.2">
      <c r="B60" s="656" t="s">
        <v>207</v>
      </c>
      <c r="C60" s="657" t="s">
        <v>5425</v>
      </c>
      <c r="D60" s="506" t="s">
        <v>4748</v>
      </c>
      <c r="E60" s="507" t="s">
        <v>939</v>
      </c>
      <c r="F60" s="290" t="s">
        <v>5426</v>
      </c>
      <c r="G60" s="655" t="s">
        <v>5427</v>
      </c>
      <c r="H60" s="298"/>
      <c r="I60" s="298"/>
    </row>
    <row r="61" spans="2:9" s="297" customFormat="1" ht="84" x14ac:dyDescent="0.2">
      <c r="B61" s="656" t="s">
        <v>129</v>
      </c>
      <c r="C61" s="657" t="s">
        <v>5422</v>
      </c>
      <c r="D61" s="506" t="s">
        <v>5243</v>
      </c>
      <c r="E61" s="507" t="s">
        <v>1208</v>
      </c>
      <c r="F61" s="290" t="s">
        <v>5423</v>
      </c>
      <c r="G61" s="655" t="s">
        <v>5424</v>
      </c>
      <c r="H61" s="298"/>
      <c r="I61" s="298"/>
    </row>
    <row r="62" spans="2:9" s="297" customFormat="1" ht="56" x14ac:dyDescent="0.2">
      <c r="B62" s="656" t="s">
        <v>207</v>
      </c>
      <c r="C62" s="657" t="s">
        <v>5408</v>
      </c>
      <c r="D62" s="506" t="s">
        <v>4748</v>
      </c>
      <c r="E62" s="507" t="s">
        <v>939</v>
      </c>
      <c r="F62" s="290" t="s">
        <v>5409</v>
      </c>
      <c r="G62" s="655" t="s">
        <v>5410</v>
      </c>
      <c r="H62" s="298"/>
      <c r="I62" s="298"/>
    </row>
    <row r="63" spans="2:9" s="297" customFormat="1" ht="42" x14ac:dyDescent="0.2">
      <c r="B63" s="656" t="s">
        <v>129</v>
      </c>
      <c r="C63" s="657" t="s">
        <v>5442</v>
      </c>
      <c r="D63" s="506" t="s">
        <v>5243</v>
      </c>
      <c r="E63" s="507" t="s">
        <v>1208</v>
      </c>
      <c r="F63" s="290" t="s">
        <v>5443</v>
      </c>
      <c r="G63" s="655" t="s">
        <v>943</v>
      </c>
      <c r="H63" s="298"/>
      <c r="I63" s="298"/>
    </row>
    <row r="64" spans="2:9" s="297" customFormat="1" ht="42" x14ac:dyDescent="0.2">
      <c r="B64" s="656" t="s">
        <v>58</v>
      </c>
      <c r="C64" s="657" t="s">
        <v>5451</v>
      </c>
      <c r="D64" s="506" t="s">
        <v>1631</v>
      </c>
      <c r="E64" s="507" t="s">
        <v>943</v>
      </c>
      <c r="F64" s="290" t="s">
        <v>5452</v>
      </c>
      <c r="G64" s="655" t="s">
        <v>5398</v>
      </c>
      <c r="H64" s="298"/>
      <c r="I64" s="298"/>
    </row>
    <row r="65" spans="2:9" s="297" customFormat="1" ht="70" x14ac:dyDescent="0.2">
      <c r="B65" s="656" t="s">
        <v>129</v>
      </c>
      <c r="C65" s="657" t="s">
        <v>5377</v>
      </c>
      <c r="D65" s="506" t="s">
        <v>5243</v>
      </c>
      <c r="E65" s="507" t="s">
        <v>1208</v>
      </c>
      <c r="F65" s="290" t="s">
        <v>5378</v>
      </c>
      <c r="G65" s="655" t="s">
        <v>5379</v>
      </c>
      <c r="H65" s="298"/>
      <c r="I65" s="298"/>
    </row>
    <row r="66" spans="2:9" s="297" customFormat="1" ht="70" x14ac:dyDescent="0.2">
      <c r="B66" s="656" t="s">
        <v>2920</v>
      </c>
      <c r="C66" s="657" t="s">
        <v>5371</v>
      </c>
      <c r="D66" s="506" t="s">
        <v>4150</v>
      </c>
      <c r="E66" s="507" t="s">
        <v>1030</v>
      </c>
      <c r="F66" s="290" t="s">
        <v>5372</v>
      </c>
      <c r="G66" s="655" t="s">
        <v>5373</v>
      </c>
      <c r="H66" s="298"/>
      <c r="I66" s="298"/>
    </row>
    <row r="67" spans="2:9" s="297" customFormat="1" ht="84" x14ac:dyDescent="0.2">
      <c r="B67" s="656" t="s">
        <v>2920</v>
      </c>
      <c r="C67" s="657" t="s">
        <v>5374</v>
      </c>
      <c r="D67" s="506" t="s">
        <v>4150</v>
      </c>
      <c r="E67" s="507" t="s">
        <v>1030</v>
      </c>
      <c r="F67" s="290" t="s">
        <v>5375</v>
      </c>
      <c r="G67" s="655" t="s">
        <v>5376</v>
      </c>
      <c r="H67" s="298"/>
      <c r="I67" s="298"/>
    </row>
    <row r="68" spans="2:9" s="297" customFormat="1" ht="56" x14ac:dyDescent="0.2">
      <c r="B68" s="656" t="s">
        <v>947</v>
      </c>
      <c r="C68" s="657" t="s">
        <v>5363</v>
      </c>
      <c r="D68" s="506" t="s">
        <v>943</v>
      </c>
      <c r="E68" s="507" t="s">
        <v>943</v>
      </c>
      <c r="F68" s="290" t="s">
        <v>5364</v>
      </c>
      <c r="G68" s="655" t="s">
        <v>5370</v>
      </c>
      <c r="H68" s="298"/>
      <c r="I68" s="298"/>
    </row>
    <row r="69" spans="2:9" s="297" customFormat="1" ht="70" x14ac:dyDescent="0.2">
      <c r="B69" s="656" t="s">
        <v>207</v>
      </c>
      <c r="C69" s="657" t="s">
        <v>5360</v>
      </c>
      <c r="D69" s="506" t="s">
        <v>4748</v>
      </c>
      <c r="E69" s="507" t="s">
        <v>939</v>
      </c>
      <c r="F69" s="290" t="s">
        <v>5361</v>
      </c>
      <c r="G69" s="655" t="s">
        <v>5362</v>
      </c>
      <c r="H69" s="298"/>
      <c r="I69" s="298"/>
    </row>
    <row r="70" spans="2:9" s="297" customFormat="1" ht="42" x14ac:dyDescent="0.2">
      <c r="B70" s="656" t="s">
        <v>207</v>
      </c>
      <c r="C70" s="657" t="s">
        <v>5339</v>
      </c>
      <c r="D70" s="506" t="s">
        <v>4748</v>
      </c>
      <c r="E70" s="507" t="s">
        <v>939</v>
      </c>
      <c r="F70" s="290" t="s">
        <v>5340</v>
      </c>
      <c r="G70" s="655" t="s">
        <v>5341</v>
      </c>
      <c r="H70" s="298"/>
      <c r="I70" s="298"/>
    </row>
    <row r="71" spans="2:9" s="297" customFormat="1" ht="70" x14ac:dyDescent="0.2">
      <c r="B71" s="656" t="s">
        <v>79</v>
      </c>
      <c r="C71" s="657" t="s">
        <v>5323</v>
      </c>
      <c r="D71" s="506" t="s">
        <v>4684</v>
      </c>
      <c r="E71" s="507" t="s">
        <v>1208</v>
      </c>
      <c r="F71" s="290" t="s">
        <v>5324</v>
      </c>
      <c r="G71" s="655" t="s">
        <v>5325</v>
      </c>
      <c r="H71" s="298"/>
      <c r="I71" s="298"/>
    </row>
    <row r="72" spans="2:9" s="297" customFormat="1" ht="70" x14ac:dyDescent="0.2">
      <c r="B72" s="656" t="s">
        <v>79</v>
      </c>
      <c r="C72" s="657" t="s">
        <v>5318</v>
      </c>
      <c r="D72" s="506" t="s">
        <v>4684</v>
      </c>
      <c r="E72" s="507" t="s">
        <v>1208</v>
      </c>
      <c r="F72" s="290" t="s">
        <v>5319</v>
      </c>
      <c r="G72" s="655" t="s">
        <v>943</v>
      </c>
      <c r="H72" s="298"/>
      <c r="I72" s="298"/>
    </row>
    <row r="73" spans="2:9" s="297" customFormat="1" ht="42" x14ac:dyDescent="0.2">
      <c r="B73" s="656" t="s">
        <v>79</v>
      </c>
      <c r="C73" s="657" t="s">
        <v>5311</v>
      </c>
      <c r="D73" s="506" t="s">
        <v>4684</v>
      </c>
      <c r="E73" s="507" t="s">
        <v>1208</v>
      </c>
      <c r="F73" s="290" t="s">
        <v>5312</v>
      </c>
      <c r="G73" s="655" t="s">
        <v>943</v>
      </c>
      <c r="H73" s="298"/>
      <c r="I73" s="298"/>
    </row>
    <row r="74" spans="2:9" s="297" customFormat="1" ht="54" customHeight="1" x14ac:dyDescent="0.2">
      <c r="B74" s="656" t="s">
        <v>56</v>
      </c>
      <c r="C74" s="657" t="s">
        <v>5271</v>
      </c>
      <c r="D74" s="506" t="s">
        <v>937</v>
      </c>
      <c r="E74" s="507" t="s">
        <v>1208</v>
      </c>
      <c r="F74" s="290" t="s">
        <v>5272</v>
      </c>
      <c r="G74" s="655" t="s">
        <v>5273</v>
      </c>
      <c r="H74" s="298"/>
      <c r="I74" s="298"/>
    </row>
    <row r="75" spans="2:9" s="297" customFormat="1" ht="98" x14ac:dyDescent="0.2">
      <c r="B75" s="656" t="s">
        <v>3198</v>
      </c>
      <c r="C75" s="657" t="s">
        <v>5265</v>
      </c>
      <c r="D75" s="506" t="s">
        <v>4515</v>
      </c>
      <c r="E75" s="507" t="s">
        <v>1198</v>
      </c>
      <c r="F75" s="290" t="s">
        <v>5266</v>
      </c>
      <c r="G75" s="655" t="s">
        <v>5267</v>
      </c>
      <c r="H75" s="298"/>
      <c r="I75" s="298"/>
    </row>
    <row r="76" spans="2:9" s="297" customFormat="1" ht="42" x14ac:dyDescent="0.2">
      <c r="B76" s="656" t="s">
        <v>4848</v>
      </c>
      <c r="C76" s="657" t="s">
        <v>5256</v>
      </c>
      <c r="D76" s="506" t="s">
        <v>943</v>
      </c>
      <c r="E76" s="507" t="s">
        <v>943</v>
      </c>
      <c r="F76" s="290" t="s">
        <v>5247</v>
      </c>
      <c r="G76" s="655" t="s">
        <v>5248</v>
      </c>
      <c r="H76" s="298"/>
      <c r="I76" s="298"/>
    </row>
    <row r="77" spans="2:9" s="297" customFormat="1" ht="84" customHeight="1" x14ac:dyDescent="0.2">
      <c r="B77" s="656" t="s">
        <v>79</v>
      </c>
      <c r="C77" s="657" t="s">
        <v>5244</v>
      </c>
      <c r="D77" s="506" t="s">
        <v>4684</v>
      </c>
      <c r="E77" s="507" t="s">
        <v>1208</v>
      </c>
      <c r="F77" s="290" t="s">
        <v>5245</v>
      </c>
      <c r="G77" s="655" t="s">
        <v>5246</v>
      </c>
      <c r="H77" s="298"/>
      <c r="I77" s="298"/>
    </row>
    <row r="78" spans="2:9" s="297" customFormat="1" ht="84" customHeight="1" x14ac:dyDescent="0.2">
      <c r="B78" s="656" t="s">
        <v>129</v>
      </c>
      <c r="C78" s="657" t="s">
        <v>5242</v>
      </c>
      <c r="D78" s="506" t="s">
        <v>5243</v>
      </c>
      <c r="E78" s="507" t="s">
        <v>1208</v>
      </c>
      <c r="F78" s="290" t="s">
        <v>5257</v>
      </c>
      <c r="G78" s="655" t="s">
        <v>943</v>
      </c>
      <c r="H78" s="298"/>
      <c r="I78" s="298"/>
    </row>
    <row r="79" spans="2:9" s="297" customFormat="1" ht="84" customHeight="1" x14ac:dyDescent="0.2">
      <c r="B79" s="656" t="s">
        <v>79</v>
      </c>
      <c r="C79" s="657" t="s">
        <v>5180</v>
      </c>
      <c r="D79" s="506" t="s">
        <v>4684</v>
      </c>
      <c r="E79" s="507" t="s">
        <v>1208</v>
      </c>
      <c r="F79" s="290" t="s">
        <v>5178</v>
      </c>
      <c r="G79" s="655" t="s">
        <v>5179</v>
      </c>
      <c r="H79" s="298"/>
      <c r="I79" s="298"/>
    </row>
    <row r="80" spans="2:9" s="297" customFormat="1" ht="84" customHeight="1" x14ac:dyDescent="0.2">
      <c r="B80" s="656" t="s">
        <v>129</v>
      </c>
      <c r="C80" s="657" t="s">
        <v>5197</v>
      </c>
      <c r="D80" s="506" t="s">
        <v>5113</v>
      </c>
      <c r="E80" s="507" t="s">
        <v>1208</v>
      </c>
      <c r="F80" s="290" t="s">
        <v>5177</v>
      </c>
      <c r="G80" s="655" t="s">
        <v>5176</v>
      </c>
      <c r="H80" s="298"/>
      <c r="I80" s="298"/>
    </row>
    <row r="81" spans="2:9" s="297" customFormat="1" ht="84" customHeight="1" x14ac:dyDescent="0.2">
      <c r="B81" s="656" t="s">
        <v>107</v>
      </c>
      <c r="C81" s="657" t="s">
        <v>5119</v>
      </c>
      <c r="D81" s="506" t="s">
        <v>937</v>
      </c>
      <c r="E81" s="507" t="s">
        <v>1208</v>
      </c>
      <c r="F81" s="290" t="s">
        <v>5120</v>
      </c>
      <c r="G81" s="655" t="s">
        <v>5121</v>
      </c>
      <c r="H81" s="298"/>
      <c r="I81" s="298"/>
    </row>
    <row r="82" spans="2:9" s="297" customFormat="1" ht="84" customHeight="1" x14ac:dyDescent="0.2">
      <c r="B82" s="656" t="s">
        <v>5114</v>
      </c>
      <c r="C82" s="657" t="s">
        <v>5116</v>
      </c>
      <c r="D82" s="506" t="s">
        <v>112</v>
      </c>
      <c r="E82" s="507" t="s">
        <v>112</v>
      </c>
      <c r="F82" s="290" t="s">
        <v>5117</v>
      </c>
      <c r="G82" s="655" t="s">
        <v>5118</v>
      </c>
      <c r="H82" s="298"/>
      <c r="I82" s="298"/>
    </row>
    <row r="83" spans="2:9" s="297" customFormat="1" ht="84" customHeight="1" x14ac:dyDescent="0.2">
      <c r="B83" s="656" t="s">
        <v>129</v>
      </c>
      <c r="C83" s="657" t="s">
        <v>5115</v>
      </c>
      <c r="D83" s="506" t="s">
        <v>5113</v>
      </c>
      <c r="E83" s="507" t="s">
        <v>1208</v>
      </c>
      <c r="F83" s="290" t="s">
        <v>5112</v>
      </c>
      <c r="G83" s="655" t="s">
        <v>5134</v>
      </c>
      <c r="H83" s="298"/>
      <c r="I83" s="298"/>
    </row>
    <row r="84" spans="2:9" s="297" customFormat="1" ht="84" customHeight="1" x14ac:dyDescent="0.2">
      <c r="B84" s="656" t="s">
        <v>79</v>
      </c>
      <c r="C84" s="657" t="s">
        <v>5135</v>
      </c>
      <c r="D84" s="506" t="s">
        <v>4684</v>
      </c>
      <c r="E84" s="507" t="s">
        <v>1208</v>
      </c>
      <c r="F84" s="290" t="s">
        <v>5136</v>
      </c>
      <c r="G84" s="655" t="s">
        <v>5111</v>
      </c>
      <c r="H84" s="298"/>
      <c r="I84" s="298"/>
    </row>
    <row r="85" spans="2:9" s="297" customFormat="1" ht="84" customHeight="1" x14ac:dyDescent="0.2">
      <c r="B85" s="656" t="s">
        <v>207</v>
      </c>
      <c r="C85" s="657" t="s">
        <v>5108</v>
      </c>
      <c r="D85" s="506" t="s">
        <v>4748</v>
      </c>
      <c r="E85" s="507" t="s">
        <v>939</v>
      </c>
      <c r="F85" s="290" t="s">
        <v>5109</v>
      </c>
      <c r="G85" s="655" t="s">
        <v>5110</v>
      </c>
      <c r="H85" s="298"/>
      <c r="I85" s="298"/>
    </row>
    <row r="86" spans="2:9" s="297" customFormat="1" ht="84" customHeight="1" x14ac:dyDescent="0.2">
      <c r="B86" s="656" t="s">
        <v>129</v>
      </c>
      <c r="C86" s="657" t="s">
        <v>5052</v>
      </c>
      <c r="D86" s="506" t="s">
        <v>3634</v>
      </c>
      <c r="E86" s="507" t="s">
        <v>1208</v>
      </c>
      <c r="F86" s="290" t="s">
        <v>5053</v>
      </c>
      <c r="G86" s="655" t="s">
        <v>5054</v>
      </c>
      <c r="H86" s="298"/>
      <c r="I86" s="298"/>
    </row>
    <row r="87" spans="2:9" s="297" customFormat="1" ht="84" customHeight="1" x14ac:dyDescent="0.2">
      <c r="B87" s="656" t="s">
        <v>207</v>
      </c>
      <c r="C87" s="657" t="s">
        <v>5050</v>
      </c>
      <c r="D87" s="506" t="s">
        <v>4748</v>
      </c>
      <c r="E87" s="507" t="s">
        <v>939</v>
      </c>
      <c r="F87" s="290" t="s">
        <v>5067</v>
      </c>
      <c r="G87" s="655" t="s">
        <v>5051</v>
      </c>
      <c r="H87" s="298"/>
      <c r="I87" s="298"/>
    </row>
    <row r="88" spans="2:9" s="297" customFormat="1" ht="84" customHeight="1" x14ac:dyDescent="0.2">
      <c r="B88" s="656" t="s">
        <v>207</v>
      </c>
      <c r="C88" s="657" t="s">
        <v>5047</v>
      </c>
      <c r="D88" s="506" t="s">
        <v>4748</v>
      </c>
      <c r="E88" s="507" t="s">
        <v>939</v>
      </c>
      <c r="F88" s="290" t="s">
        <v>5048</v>
      </c>
      <c r="G88" s="655" t="s">
        <v>5049</v>
      </c>
      <c r="H88" s="298"/>
      <c r="I88" s="298"/>
    </row>
    <row r="89" spans="2:9" s="297" customFormat="1" ht="84" customHeight="1" x14ac:dyDescent="0.2">
      <c r="B89" s="656" t="s">
        <v>107</v>
      </c>
      <c r="C89" s="657" t="s">
        <v>5044</v>
      </c>
      <c r="D89" s="506" t="s">
        <v>937</v>
      </c>
      <c r="E89" s="507" t="s">
        <v>1009</v>
      </c>
      <c r="F89" s="290" t="s">
        <v>5045</v>
      </c>
      <c r="G89" s="655" t="s">
        <v>5046</v>
      </c>
      <c r="H89" s="298"/>
      <c r="I89" s="298"/>
    </row>
    <row r="90" spans="2:9" s="297" customFormat="1" ht="84" customHeight="1" x14ac:dyDescent="0.2">
      <c r="B90" s="656" t="s">
        <v>107</v>
      </c>
      <c r="C90" s="657" t="s">
        <v>5041</v>
      </c>
      <c r="D90" s="506" t="s">
        <v>937</v>
      </c>
      <c r="E90" s="507" t="s">
        <v>1009</v>
      </c>
      <c r="F90" s="290" t="s">
        <v>5042</v>
      </c>
      <c r="G90" s="655" t="s">
        <v>5043</v>
      </c>
      <c r="H90" s="298"/>
      <c r="I90" s="298"/>
    </row>
    <row r="91" spans="2:9" s="297" customFormat="1" ht="84" customHeight="1" x14ac:dyDescent="0.2">
      <c r="B91" s="656" t="s">
        <v>5037</v>
      </c>
      <c r="C91" s="657" t="s">
        <v>5038</v>
      </c>
      <c r="D91" s="506" t="s">
        <v>943</v>
      </c>
      <c r="E91" s="507" t="s">
        <v>943</v>
      </c>
      <c r="F91" s="290" t="s">
        <v>5039</v>
      </c>
      <c r="G91" s="655" t="s">
        <v>5040</v>
      </c>
      <c r="H91" s="298"/>
      <c r="I91" s="298"/>
    </row>
    <row r="92" spans="2:9" s="297" customFormat="1" ht="84" customHeight="1" x14ac:dyDescent="0.2">
      <c r="B92" s="656" t="s">
        <v>107</v>
      </c>
      <c r="C92" s="657" t="s">
        <v>5034</v>
      </c>
      <c r="D92" s="506" t="s">
        <v>937</v>
      </c>
      <c r="E92" s="507" t="s">
        <v>1009</v>
      </c>
      <c r="F92" s="290" t="s">
        <v>5035</v>
      </c>
      <c r="G92" s="655" t="s">
        <v>5036</v>
      </c>
      <c r="H92" s="298"/>
      <c r="I92" s="298"/>
    </row>
    <row r="93" spans="2:9" s="297" customFormat="1" ht="84" customHeight="1" x14ac:dyDescent="0.2">
      <c r="B93" s="656" t="s">
        <v>79</v>
      </c>
      <c r="C93" s="657" t="s">
        <v>5031</v>
      </c>
      <c r="D93" s="506" t="s">
        <v>4684</v>
      </c>
      <c r="E93" s="507" t="s">
        <v>1208</v>
      </c>
      <c r="F93" s="290" t="s">
        <v>5032</v>
      </c>
      <c r="G93" s="655" t="s">
        <v>5033</v>
      </c>
      <c r="H93" s="298"/>
      <c r="I93" s="298"/>
    </row>
    <row r="94" spans="2:9" s="297" customFormat="1" ht="84" customHeight="1" x14ac:dyDescent="0.2">
      <c r="B94" s="656" t="s">
        <v>107</v>
      </c>
      <c r="C94" s="657" t="s">
        <v>4984</v>
      </c>
      <c r="D94" s="506" t="s">
        <v>937</v>
      </c>
      <c r="E94" s="507" t="s">
        <v>1009</v>
      </c>
      <c r="F94" s="290" t="s">
        <v>4985</v>
      </c>
      <c r="G94" s="655" t="s">
        <v>4980</v>
      </c>
      <c r="H94" s="298"/>
      <c r="I94" s="298"/>
    </row>
    <row r="95" spans="2:9" s="297" customFormat="1" ht="84" customHeight="1" x14ac:dyDescent="0.2">
      <c r="B95" s="656" t="s">
        <v>129</v>
      </c>
      <c r="C95" s="657" t="s">
        <v>4981</v>
      </c>
      <c r="D95" s="506" t="s">
        <v>3634</v>
      </c>
      <c r="E95" s="507" t="s">
        <v>1208</v>
      </c>
      <c r="F95" s="290" t="s">
        <v>4982</v>
      </c>
      <c r="G95" s="655" t="s">
        <v>4983</v>
      </c>
      <c r="H95" s="298"/>
      <c r="I95" s="298"/>
    </row>
    <row r="96" spans="2:9" s="297" customFormat="1" ht="91.5" customHeight="1" x14ac:dyDescent="0.2">
      <c r="B96" s="656" t="s">
        <v>129</v>
      </c>
      <c r="C96" s="657" t="s">
        <v>4977</v>
      </c>
      <c r="D96" s="506" t="s">
        <v>3634</v>
      </c>
      <c r="E96" s="507" t="s">
        <v>1208</v>
      </c>
      <c r="F96" s="290" t="s">
        <v>4978</v>
      </c>
      <c r="G96" s="655" t="s">
        <v>4979</v>
      </c>
      <c r="H96" s="298"/>
      <c r="I96" s="298"/>
    </row>
    <row r="97" spans="1:9" s="297" customFormat="1" ht="91.5" customHeight="1" x14ac:dyDescent="0.2">
      <c r="B97" s="656" t="s">
        <v>2920</v>
      </c>
      <c r="C97" s="657" t="s">
        <v>4974</v>
      </c>
      <c r="D97" s="506" t="s">
        <v>4150</v>
      </c>
      <c r="E97" s="507" t="s">
        <v>1030</v>
      </c>
      <c r="F97" s="290" t="s">
        <v>4975</v>
      </c>
      <c r="G97" s="655" t="s">
        <v>4976</v>
      </c>
      <c r="H97" s="298"/>
      <c r="I97" s="298"/>
    </row>
    <row r="98" spans="1:9" s="297" customFormat="1" ht="91.5" customHeight="1" x14ac:dyDescent="0.2">
      <c r="B98" s="656" t="s">
        <v>207</v>
      </c>
      <c r="C98" s="657" t="s">
        <v>4971</v>
      </c>
      <c r="D98" s="506" t="s">
        <v>4748</v>
      </c>
      <c r="E98" s="507" t="s">
        <v>939</v>
      </c>
      <c r="F98" s="290" t="s">
        <v>4972</v>
      </c>
      <c r="G98" s="655" t="s">
        <v>4973</v>
      </c>
      <c r="H98" s="298"/>
      <c r="I98" s="298"/>
    </row>
    <row r="99" spans="1:9" s="297" customFormat="1" ht="91.5" customHeight="1" x14ac:dyDescent="0.2">
      <c r="B99" s="656" t="s">
        <v>2920</v>
      </c>
      <c r="C99" s="657" t="s">
        <v>4968</v>
      </c>
      <c r="D99" s="506" t="s">
        <v>4150</v>
      </c>
      <c r="E99" s="507" t="s">
        <v>1030</v>
      </c>
      <c r="F99" s="290" t="s">
        <v>4969</v>
      </c>
      <c r="G99" s="655" t="s">
        <v>4970</v>
      </c>
      <c r="H99" s="298"/>
      <c r="I99" s="298"/>
    </row>
    <row r="100" spans="1:9" s="297" customFormat="1" ht="91.5" customHeight="1" x14ac:dyDescent="0.2">
      <c r="B100" s="656" t="s">
        <v>129</v>
      </c>
      <c r="C100" s="657" t="s">
        <v>4965</v>
      </c>
      <c r="D100" s="506" t="s">
        <v>3634</v>
      </c>
      <c r="E100" s="507" t="s">
        <v>1208</v>
      </c>
      <c r="F100" s="290" t="s">
        <v>4966</v>
      </c>
      <c r="G100" s="655" t="s">
        <v>4967</v>
      </c>
      <c r="H100" s="298"/>
      <c r="I100" s="298"/>
    </row>
    <row r="101" spans="1:9" s="297" customFormat="1" ht="91.5" customHeight="1" x14ac:dyDescent="0.2">
      <c r="B101" s="656" t="s">
        <v>129</v>
      </c>
      <c r="C101" s="657" t="s">
        <v>4962</v>
      </c>
      <c r="D101" s="506" t="s">
        <v>3634</v>
      </c>
      <c r="E101" s="507" t="s">
        <v>1208</v>
      </c>
      <c r="F101" s="290" t="s">
        <v>4963</v>
      </c>
      <c r="G101" s="655" t="s">
        <v>4964</v>
      </c>
      <c r="H101" s="298"/>
      <c r="I101" s="298"/>
    </row>
    <row r="102" spans="1:9" s="297" customFormat="1" ht="91.5" customHeight="1" x14ac:dyDescent="0.2">
      <c r="B102" s="656" t="s">
        <v>129</v>
      </c>
      <c r="C102" s="657" t="s">
        <v>4959</v>
      </c>
      <c r="D102" s="506" t="s">
        <v>3634</v>
      </c>
      <c r="E102" s="507" t="s">
        <v>1208</v>
      </c>
      <c r="F102" s="290" t="s">
        <v>4960</v>
      </c>
      <c r="G102" s="655" t="s">
        <v>4961</v>
      </c>
      <c r="H102" s="298"/>
      <c r="I102" s="298"/>
    </row>
    <row r="103" spans="1:9" s="297" customFormat="1" ht="91.5" customHeight="1" x14ac:dyDescent="0.2">
      <c r="B103" s="656" t="s">
        <v>207</v>
      </c>
      <c r="C103" s="657" t="s">
        <v>4956</v>
      </c>
      <c r="D103" s="506" t="s">
        <v>4748</v>
      </c>
      <c r="E103" s="507" t="s">
        <v>939</v>
      </c>
      <c r="F103" s="290" t="s">
        <v>4958</v>
      </c>
      <c r="G103" s="655" t="s">
        <v>4957</v>
      </c>
      <c r="H103" s="298"/>
      <c r="I103" s="298"/>
    </row>
    <row r="104" spans="1:9" s="297" customFormat="1" ht="91.5" customHeight="1" x14ac:dyDescent="0.2">
      <c r="B104" s="656" t="s">
        <v>207</v>
      </c>
      <c r="C104" s="657" t="s">
        <v>4922</v>
      </c>
      <c r="D104" s="506" t="s">
        <v>4748</v>
      </c>
      <c r="E104" s="507" t="s">
        <v>939</v>
      </c>
      <c r="F104" s="290" t="s">
        <v>4925</v>
      </c>
      <c r="G104" s="655" t="s">
        <v>4923</v>
      </c>
      <c r="H104" s="298"/>
      <c r="I104" s="298"/>
    </row>
    <row r="105" spans="1:9" s="297" customFormat="1" ht="91.5" customHeight="1" x14ac:dyDescent="0.2">
      <c r="B105" s="656" t="s">
        <v>207</v>
      </c>
      <c r="C105" s="657" t="s">
        <v>4919</v>
      </c>
      <c r="D105" s="506" t="s">
        <v>4748</v>
      </c>
      <c r="E105" s="507" t="s">
        <v>939</v>
      </c>
      <c r="F105" s="290" t="s">
        <v>4920</v>
      </c>
      <c r="G105" s="655" t="s">
        <v>4921</v>
      </c>
      <c r="H105" s="298"/>
      <c r="I105" s="298"/>
    </row>
    <row r="106" spans="1:9" s="297" customFormat="1" ht="91.5" customHeight="1" x14ac:dyDescent="0.2">
      <c r="B106" s="656" t="s">
        <v>107</v>
      </c>
      <c r="C106" s="657" t="s">
        <v>4917</v>
      </c>
      <c r="D106" s="506" t="s">
        <v>937</v>
      </c>
      <c r="E106" s="507" t="s">
        <v>1009</v>
      </c>
      <c r="F106" s="290" t="s">
        <v>4924</v>
      </c>
      <c r="G106" s="655" t="s">
        <v>4918</v>
      </c>
      <c r="H106" s="298"/>
      <c r="I106" s="298"/>
    </row>
    <row r="107" spans="1:9" s="297" customFormat="1" ht="91.5" customHeight="1" x14ac:dyDescent="0.2">
      <c r="B107" s="656" t="s">
        <v>129</v>
      </c>
      <c r="C107" s="657" t="s">
        <v>4854</v>
      </c>
      <c r="D107" s="506" t="s">
        <v>3634</v>
      </c>
      <c r="E107" s="507" t="s">
        <v>1208</v>
      </c>
      <c r="F107" s="290" t="s">
        <v>4855</v>
      </c>
      <c r="G107" s="655" t="s">
        <v>4856</v>
      </c>
      <c r="H107" s="298"/>
      <c r="I107" s="298"/>
    </row>
    <row r="108" spans="1:9" s="297" customFormat="1" ht="91.5" customHeight="1" x14ac:dyDescent="0.2">
      <c r="B108" s="656" t="s">
        <v>315</v>
      </c>
      <c r="C108" s="657" t="s">
        <v>4851</v>
      </c>
      <c r="D108" s="506" t="s">
        <v>943</v>
      </c>
      <c r="E108" s="507" t="s">
        <v>943</v>
      </c>
      <c r="F108" s="290" t="s">
        <v>4852</v>
      </c>
      <c r="G108" s="655" t="s">
        <v>4853</v>
      </c>
      <c r="H108" s="298"/>
      <c r="I108" s="298"/>
    </row>
    <row r="109" spans="1:9" s="297" customFormat="1" ht="91.5" customHeight="1" x14ac:dyDescent="0.2">
      <c r="B109" s="656" t="s">
        <v>4848</v>
      </c>
      <c r="C109" s="657" t="s">
        <v>4888</v>
      </c>
      <c r="D109" s="506" t="s">
        <v>943</v>
      </c>
      <c r="E109" s="507" t="s">
        <v>943</v>
      </c>
      <c r="F109" s="290" t="s">
        <v>4849</v>
      </c>
      <c r="G109" s="655" t="s">
        <v>4850</v>
      </c>
      <c r="H109" s="298"/>
      <c r="I109" s="298"/>
    </row>
    <row r="110" spans="1:9" s="297" customFormat="1" ht="91.5" customHeight="1" x14ac:dyDescent="0.2">
      <c r="A110" s="2192" t="s">
        <v>352</v>
      </c>
      <c r="B110" s="656" t="s">
        <v>56</v>
      </c>
      <c r="C110" s="657" t="s">
        <v>4889</v>
      </c>
      <c r="D110" s="506" t="s">
        <v>937</v>
      </c>
      <c r="E110" s="507" t="s">
        <v>1009</v>
      </c>
      <c r="F110" s="290" t="s">
        <v>4846</v>
      </c>
      <c r="G110" s="655" t="s">
        <v>4847</v>
      </c>
      <c r="H110" s="298"/>
      <c r="I110" s="298"/>
    </row>
    <row r="111" spans="1:9" s="297" customFormat="1" ht="91.5" customHeight="1" x14ac:dyDescent="0.2">
      <c r="B111" s="656" t="s">
        <v>207</v>
      </c>
      <c r="C111" s="657" t="s">
        <v>4841</v>
      </c>
      <c r="D111" s="506" t="s">
        <v>4748</v>
      </c>
      <c r="E111" s="507" t="s">
        <v>939</v>
      </c>
      <c r="F111" s="290" t="s">
        <v>4759</v>
      </c>
      <c r="G111" s="655" t="s">
        <v>4760</v>
      </c>
      <c r="H111" s="298"/>
      <c r="I111" s="298"/>
    </row>
    <row r="112" spans="1:9" s="297" customFormat="1" ht="91.5" customHeight="1" x14ac:dyDescent="0.2">
      <c r="B112" s="656" t="s">
        <v>2920</v>
      </c>
      <c r="C112" s="657" t="s">
        <v>4842</v>
      </c>
      <c r="D112" s="506" t="s">
        <v>4150</v>
      </c>
      <c r="E112" s="507" t="s">
        <v>1030</v>
      </c>
      <c r="F112" s="290" t="s">
        <v>4757</v>
      </c>
      <c r="G112" s="655" t="s">
        <v>4758</v>
      </c>
      <c r="H112" s="298"/>
      <c r="I112" s="298"/>
    </row>
    <row r="113" spans="2:9" s="297" customFormat="1" ht="91.5" customHeight="1" x14ac:dyDescent="0.2">
      <c r="B113" s="656" t="s">
        <v>56</v>
      </c>
      <c r="C113" s="657" t="s">
        <v>4754</v>
      </c>
      <c r="D113" s="506" t="s">
        <v>937</v>
      </c>
      <c r="E113" s="507" t="s">
        <v>1009</v>
      </c>
      <c r="F113" s="290" t="s">
        <v>4755</v>
      </c>
      <c r="G113" s="655" t="s">
        <v>4756</v>
      </c>
      <c r="H113" s="298"/>
      <c r="I113" s="298"/>
    </row>
    <row r="114" spans="2:9" s="297" customFormat="1" ht="91.5" customHeight="1" x14ac:dyDescent="0.2">
      <c r="B114" s="656" t="s">
        <v>129</v>
      </c>
      <c r="C114" s="657" t="s">
        <v>4751</v>
      </c>
      <c r="D114" s="506" t="s">
        <v>3634</v>
      </c>
      <c r="E114" s="507" t="s">
        <v>1208</v>
      </c>
      <c r="F114" s="290" t="s">
        <v>4753</v>
      </c>
      <c r="G114" s="655" t="s">
        <v>4752</v>
      </c>
      <c r="H114" s="298"/>
      <c r="I114" s="298"/>
    </row>
    <row r="115" spans="2:9" s="297" customFormat="1" ht="91.5" customHeight="1" x14ac:dyDescent="0.2">
      <c r="B115" s="656" t="s">
        <v>129</v>
      </c>
      <c r="C115" s="657" t="s">
        <v>4843</v>
      </c>
      <c r="D115" s="506" t="s">
        <v>3634</v>
      </c>
      <c r="E115" s="507" t="s">
        <v>1208</v>
      </c>
      <c r="F115" s="290" t="s">
        <v>4750</v>
      </c>
      <c r="G115" s="655" t="s">
        <v>4749</v>
      </c>
      <c r="H115" s="298"/>
      <c r="I115" s="298"/>
    </row>
    <row r="116" spans="2:9" s="297" customFormat="1" ht="91.5" customHeight="1" x14ac:dyDescent="0.2">
      <c r="B116" s="656" t="s">
        <v>207</v>
      </c>
      <c r="C116" s="657" t="s">
        <v>4745</v>
      </c>
      <c r="D116" s="506" t="s">
        <v>4748</v>
      </c>
      <c r="E116" s="507" t="s">
        <v>939</v>
      </c>
      <c r="F116" s="290" t="s">
        <v>4746</v>
      </c>
      <c r="G116" s="655" t="s">
        <v>4747</v>
      </c>
      <c r="H116" s="298"/>
      <c r="I116" s="298"/>
    </row>
    <row r="117" spans="2:9" s="297" customFormat="1" ht="91.5" customHeight="1" x14ac:dyDescent="0.2">
      <c r="B117" s="656" t="s">
        <v>947</v>
      </c>
      <c r="C117" s="657" t="s">
        <v>4742</v>
      </c>
      <c r="D117" s="506" t="s">
        <v>943</v>
      </c>
      <c r="E117" s="507" t="s">
        <v>943</v>
      </c>
      <c r="F117" s="290" t="s">
        <v>4743</v>
      </c>
      <c r="G117" s="655" t="s">
        <v>4744</v>
      </c>
      <c r="H117" s="298"/>
      <c r="I117" s="298"/>
    </row>
    <row r="118" spans="2:9" s="297" customFormat="1" ht="91.5" customHeight="1" x14ac:dyDescent="0.2">
      <c r="B118" s="656" t="s">
        <v>58</v>
      </c>
      <c r="C118" s="657" t="s">
        <v>4727</v>
      </c>
      <c r="D118" s="506" t="s">
        <v>1631</v>
      </c>
      <c r="E118" s="507" t="s">
        <v>943</v>
      </c>
      <c r="F118" s="290" t="s">
        <v>4728</v>
      </c>
      <c r="G118" s="655" t="s">
        <v>4729</v>
      </c>
      <c r="H118" s="298"/>
      <c r="I118" s="298"/>
    </row>
    <row r="119" spans="2:9" s="297" customFormat="1" ht="91.5" customHeight="1" x14ac:dyDescent="0.2">
      <c r="B119" s="656" t="s">
        <v>2920</v>
      </c>
      <c r="C119" s="657" t="s">
        <v>4724</v>
      </c>
      <c r="D119" s="506" t="s">
        <v>936</v>
      </c>
      <c r="E119" s="507" t="s">
        <v>1030</v>
      </c>
      <c r="F119" s="290" t="s">
        <v>4725</v>
      </c>
      <c r="G119" s="655" t="s">
        <v>4726</v>
      </c>
      <c r="H119" s="298"/>
      <c r="I119" s="298"/>
    </row>
    <row r="120" spans="2:9" s="297" customFormat="1" ht="91.5" customHeight="1" x14ac:dyDescent="0.2">
      <c r="B120" s="656" t="s">
        <v>207</v>
      </c>
      <c r="C120" s="657" t="s">
        <v>4721</v>
      </c>
      <c r="D120" s="506" t="s">
        <v>1492</v>
      </c>
      <c r="E120" s="507" t="s">
        <v>939</v>
      </c>
      <c r="F120" s="290" t="s">
        <v>4722</v>
      </c>
      <c r="G120" s="655" t="s">
        <v>4723</v>
      </c>
      <c r="H120" s="298"/>
      <c r="I120" s="298"/>
    </row>
    <row r="121" spans="2:9" s="297" customFormat="1" ht="139.5" customHeight="1" x14ac:dyDescent="0.2">
      <c r="B121" s="656" t="s">
        <v>129</v>
      </c>
      <c r="C121" s="657" t="s">
        <v>4718</v>
      </c>
      <c r="D121" s="506" t="s">
        <v>3634</v>
      </c>
      <c r="E121" s="507" t="s">
        <v>1208</v>
      </c>
      <c r="F121" s="290" t="s">
        <v>4719</v>
      </c>
      <c r="G121" s="655" t="s">
        <v>4720</v>
      </c>
      <c r="H121" s="298"/>
      <c r="I121" s="298"/>
    </row>
    <row r="122" spans="2:9" s="297" customFormat="1" ht="91.5" customHeight="1" x14ac:dyDescent="0.2">
      <c r="B122" s="656" t="s">
        <v>4715</v>
      </c>
      <c r="C122" s="657" t="s">
        <v>4716</v>
      </c>
      <c r="D122" s="506" t="s">
        <v>943</v>
      </c>
      <c r="E122" s="507" t="s">
        <v>943</v>
      </c>
      <c r="F122" s="290" t="s">
        <v>4741</v>
      </c>
      <c r="G122" s="655" t="s">
        <v>4717</v>
      </c>
      <c r="H122" s="298"/>
      <c r="I122" s="298"/>
    </row>
    <row r="123" spans="2:9" s="297" customFormat="1" ht="91.5" customHeight="1" x14ac:dyDescent="0.2">
      <c r="B123" s="656" t="s">
        <v>129</v>
      </c>
      <c r="C123" s="657" t="s">
        <v>4668</v>
      </c>
      <c r="D123" s="506" t="s">
        <v>3634</v>
      </c>
      <c r="E123" s="507" t="s">
        <v>1208</v>
      </c>
      <c r="F123" s="290" t="s">
        <v>4669</v>
      </c>
      <c r="G123" s="655" t="s">
        <v>4670</v>
      </c>
      <c r="H123" s="298"/>
      <c r="I123" s="298"/>
    </row>
    <row r="124" spans="2:9" s="297" customFormat="1" ht="78" customHeight="1" x14ac:dyDescent="0.2">
      <c r="B124" s="656" t="s">
        <v>129</v>
      </c>
      <c r="C124" s="657" t="s">
        <v>4674</v>
      </c>
      <c r="D124" s="506" t="s">
        <v>3634</v>
      </c>
      <c r="E124" s="507" t="s">
        <v>1208</v>
      </c>
      <c r="F124" s="290" t="s">
        <v>4683</v>
      </c>
      <c r="G124" s="655" t="s">
        <v>4675</v>
      </c>
      <c r="H124" s="298"/>
      <c r="I124" s="298"/>
    </row>
    <row r="125" spans="2:9" s="297" customFormat="1" ht="78" customHeight="1" x14ac:dyDescent="0.2">
      <c r="B125" s="656" t="s">
        <v>79</v>
      </c>
      <c r="C125" s="657" t="s">
        <v>4676</v>
      </c>
      <c r="D125" s="506" t="s">
        <v>4684</v>
      </c>
      <c r="E125" s="507" t="s">
        <v>1208</v>
      </c>
      <c r="F125" s="290" t="s">
        <v>4677</v>
      </c>
      <c r="G125" s="655" t="s">
        <v>4678</v>
      </c>
      <c r="H125" s="298"/>
      <c r="I125" s="298"/>
    </row>
    <row r="126" spans="2:9" s="297" customFormat="1" ht="129" customHeight="1" x14ac:dyDescent="0.2">
      <c r="B126" s="656" t="s">
        <v>79</v>
      </c>
      <c r="C126" s="657" t="s">
        <v>4679</v>
      </c>
      <c r="D126" s="506" t="s">
        <v>4684</v>
      </c>
      <c r="E126" s="507" t="s">
        <v>1208</v>
      </c>
      <c r="F126" s="290" t="s">
        <v>4680</v>
      </c>
      <c r="G126" s="655" t="s">
        <v>4681</v>
      </c>
      <c r="H126" s="298"/>
      <c r="I126" s="298"/>
    </row>
    <row r="127" spans="2:9" s="297" customFormat="1" ht="91.5" customHeight="1" x14ac:dyDescent="0.2">
      <c r="B127" s="656" t="s">
        <v>2920</v>
      </c>
      <c r="C127" s="657" t="s">
        <v>4671</v>
      </c>
      <c r="D127" s="506" t="s">
        <v>936</v>
      </c>
      <c r="E127" s="507" t="s">
        <v>1030</v>
      </c>
      <c r="F127" s="290" t="s">
        <v>4672</v>
      </c>
      <c r="G127" s="655" t="s">
        <v>4673</v>
      </c>
      <c r="H127" s="298"/>
      <c r="I127" s="298"/>
    </row>
    <row r="128" spans="2:9" s="297" customFormat="1" ht="91.5" customHeight="1" x14ac:dyDescent="0.2">
      <c r="B128" s="656" t="s">
        <v>207</v>
      </c>
      <c r="C128" s="657" t="s">
        <v>4619</v>
      </c>
      <c r="D128" s="506" t="s">
        <v>1492</v>
      </c>
      <c r="E128" s="507" t="s">
        <v>939</v>
      </c>
      <c r="F128" s="290" t="s">
        <v>4627</v>
      </c>
      <c r="G128" s="655" t="s">
        <v>4620</v>
      </c>
      <c r="H128" s="298"/>
      <c r="I128" s="298"/>
    </row>
    <row r="129" spans="2:9" s="297" customFormat="1" ht="91.5" customHeight="1" x14ac:dyDescent="0.2">
      <c r="B129" s="656" t="s">
        <v>129</v>
      </c>
      <c r="C129" s="657" t="s">
        <v>4616</v>
      </c>
      <c r="D129" s="506" t="s">
        <v>3634</v>
      </c>
      <c r="E129" s="507" t="s">
        <v>1208</v>
      </c>
      <c r="F129" s="290" t="s">
        <v>4617</v>
      </c>
      <c r="G129" s="655" t="s">
        <v>4618</v>
      </c>
      <c r="H129" s="298"/>
      <c r="I129" s="298"/>
    </row>
    <row r="130" spans="2:9" s="297" customFormat="1" ht="91.5" customHeight="1" x14ac:dyDescent="0.2">
      <c r="B130" s="656" t="s">
        <v>207</v>
      </c>
      <c r="C130" s="657" t="s">
        <v>4613</v>
      </c>
      <c r="D130" s="506" t="s">
        <v>1492</v>
      </c>
      <c r="E130" s="507" t="s">
        <v>939</v>
      </c>
      <c r="F130" s="290" t="s">
        <v>4614</v>
      </c>
      <c r="G130" s="655" t="s">
        <v>4615</v>
      </c>
      <c r="H130" s="298"/>
      <c r="I130" s="298"/>
    </row>
    <row r="131" spans="2:9" s="297" customFormat="1" ht="91.5" customHeight="1" x14ac:dyDescent="0.2">
      <c r="B131" s="656" t="s">
        <v>4606</v>
      </c>
      <c r="C131" s="657" t="s">
        <v>4610</v>
      </c>
      <c r="D131" s="506" t="s">
        <v>1501</v>
      </c>
      <c r="E131" s="507" t="s">
        <v>1208</v>
      </c>
      <c r="F131" s="290" t="s">
        <v>4611</v>
      </c>
      <c r="G131" s="655" t="s">
        <v>4612</v>
      </c>
      <c r="H131" s="298"/>
      <c r="I131" s="298"/>
    </row>
    <row r="132" spans="2:9" s="297" customFormat="1" ht="91.5" customHeight="1" x14ac:dyDescent="0.2">
      <c r="B132" s="656" t="s">
        <v>4606</v>
      </c>
      <c r="C132" s="657" t="s">
        <v>4607</v>
      </c>
      <c r="D132" s="506" t="s">
        <v>1501</v>
      </c>
      <c r="E132" s="507" t="s">
        <v>1208</v>
      </c>
      <c r="F132" s="290" t="s">
        <v>4608</v>
      </c>
      <c r="G132" s="655" t="s">
        <v>4609</v>
      </c>
      <c r="H132" s="298"/>
      <c r="I132" s="298"/>
    </row>
    <row r="133" spans="2:9" s="297" customFormat="1" ht="91.5" customHeight="1" x14ac:dyDescent="0.2">
      <c r="B133" s="656" t="s">
        <v>129</v>
      </c>
      <c r="C133" s="657" t="s">
        <v>4600</v>
      </c>
      <c r="D133" s="506" t="s">
        <v>3634</v>
      </c>
      <c r="E133" s="507" t="s">
        <v>1208</v>
      </c>
      <c r="F133" s="290" t="s">
        <v>4601</v>
      </c>
      <c r="G133" s="655" t="s">
        <v>4602</v>
      </c>
      <c r="H133" s="298"/>
      <c r="I133" s="298"/>
    </row>
    <row r="134" spans="2:9" s="297" customFormat="1" ht="91.5" customHeight="1" x14ac:dyDescent="0.2">
      <c r="B134" s="656" t="s">
        <v>107</v>
      </c>
      <c r="C134" s="657" t="s">
        <v>4597</v>
      </c>
      <c r="D134" s="506" t="s">
        <v>937</v>
      </c>
      <c r="E134" s="507" t="s">
        <v>1009</v>
      </c>
      <c r="F134" s="290" t="s">
        <v>4598</v>
      </c>
      <c r="G134" s="655" t="s">
        <v>4599</v>
      </c>
      <c r="H134" s="298"/>
      <c r="I134" s="298"/>
    </row>
    <row r="135" spans="2:9" s="297" customFormat="1" ht="91.5" customHeight="1" x14ac:dyDescent="0.2">
      <c r="B135" s="656" t="s">
        <v>207</v>
      </c>
      <c r="C135" s="657" t="s">
        <v>4594</v>
      </c>
      <c r="D135" s="506" t="s">
        <v>1492</v>
      </c>
      <c r="E135" s="507" t="s">
        <v>939</v>
      </c>
      <c r="F135" s="290" t="s">
        <v>4595</v>
      </c>
      <c r="G135" s="655" t="s">
        <v>4596</v>
      </c>
      <c r="H135" s="298"/>
      <c r="I135" s="298"/>
    </row>
    <row r="136" spans="2:9" s="297" customFormat="1" ht="91.5" customHeight="1" x14ac:dyDescent="0.2">
      <c r="B136" s="656" t="s">
        <v>79</v>
      </c>
      <c r="C136" s="657" t="s">
        <v>4591</v>
      </c>
      <c r="D136" s="506" t="s">
        <v>1363</v>
      </c>
      <c r="E136" s="507" t="s">
        <v>1208</v>
      </c>
      <c r="F136" s="290" t="s">
        <v>4592</v>
      </c>
      <c r="G136" s="655" t="s">
        <v>4593</v>
      </c>
      <c r="H136" s="298"/>
      <c r="I136" s="298"/>
    </row>
    <row r="137" spans="2:9" s="297" customFormat="1" ht="91.5" customHeight="1" x14ac:dyDescent="0.2">
      <c r="B137" s="656" t="s">
        <v>107</v>
      </c>
      <c r="C137" s="657" t="s">
        <v>4521</v>
      </c>
      <c r="D137" s="506" t="s">
        <v>937</v>
      </c>
      <c r="E137" s="507" t="s">
        <v>1009</v>
      </c>
      <c r="F137" s="290" t="s">
        <v>4522</v>
      </c>
      <c r="G137" s="655" t="s">
        <v>4523</v>
      </c>
      <c r="H137" s="298"/>
      <c r="I137" s="298"/>
    </row>
    <row r="138" spans="2:9" s="297" customFormat="1" ht="91.5" customHeight="1" x14ac:dyDescent="0.2">
      <c r="B138" s="656" t="s">
        <v>207</v>
      </c>
      <c r="C138" s="657" t="s">
        <v>4518</v>
      </c>
      <c r="D138" s="506" t="s">
        <v>1492</v>
      </c>
      <c r="E138" s="507" t="s">
        <v>939</v>
      </c>
      <c r="F138" s="290" t="s">
        <v>4519</v>
      </c>
      <c r="G138" s="655" t="s">
        <v>4520</v>
      </c>
      <c r="H138" s="298"/>
      <c r="I138" s="298"/>
    </row>
    <row r="139" spans="2:9" s="297" customFormat="1" ht="91.5" customHeight="1" x14ac:dyDescent="0.2">
      <c r="B139" s="656" t="s">
        <v>3198</v>
      </c>
      <c r="C139" s="657" t="s">
        <v>4524</v>
      </c>
      <c r="D139" s="506" t="s">
        <v>4515</v>
      </c>
      <c r="E139" s="507" t="s">
        <v>1198</v>
      </c>
      <c r="F139" s="290" t="s">
        <v>4516</v>
      </c>
      <c r="G139" s="655" t="s">
        <v>4517</v>
      </c>
      <c r="H139" s="298"/>
      <c r="I139" s="298"/>
    </row>
    <row r="140" spans="2:9" s="297" customFormat="1" ht="91.5" customHeight="1" x14ac:dyDescent="0.2">
      <c r="B140" s="656" t="s">
        <v>129</v>
      </c>
      <c r="C140" s="657" t="s">
        <v>4512</v>
      </c>
      <c r="D140" s="506" t="s">
        <v>3634</v>
      </c>
      <c r="E140" s="507" t="s">
        <v>1208</v>
      </c>
      <c r="F140" s="290" t="s">
        <v>4513</v>
      </c>
      <c r="G140" s="655" t="s">
        <v>4514</v>
      </c>
      <c r="H140" s="298"/>
      <c r="I140" s="298"/>
    </row>
    <row r="141" spans="2:9" s="297" customFormat="1" ht="91.5" customHeight="1" x14ac:dyDescent="0.2">
      <c r="B141" s="656" t="s">
        <v>129</v>
      </c>
      <c r="C141" s="657" t="s">
        <v>4509</v>
      </c>
      <c r="D141" s="506" t="s">
        <v>3634</v>
      </c>
      <c r="E141" s="507" t="s">
        <v>1208</v>
      </c>
      <c r="F141" s="290" t="s">
        <v>4510</v>
      </c>
      <c r="G141" s="655" t="s">
        <v>4511</v>
      </c>
      <c r="H141" s="298"/>
      <c r="I141" s="298"/>
    </row>
    <row r="142" spans="2:9" s="297" customFormat="1" ht="91.5" customHeight="1" x14ac:dyDescent="0.2">
      <c r="B142" s="656" t="s">
        <v>129</v>
      </c>
      <c r="C142" s="657" t="s">
        <v>4436</v>
      </c>
      <c r="D142" s="506" t="s">
        <v>3634</v>
      </c>
      <c r="E142" s="507" t="s">
        <v>1208</v>
      </c>
      <c r="F142" s="290" t="s">
        <v>4437</v>
      </c>
      <c r="G142" s="655" t="s">
        <v>4438</v>
      </c>
      <c r="H142" s="298"/>
      <c r="I142" s="298"/>
    </row>
    <row r="143" spans="2:9" s="297" customFormat="1" ht="91.5" customHeight="1" x14ac:dyDescent="0.2">
      <c r="B143" s="656" t="s">
        <v>3198</v>
      </c>
      <c r="C143" s="657" t="s">
        <v>4433</v>
      </c>
      <c r="D143" s="506" t="s">
        <v>940</v>
      </c>
      <c r="E143" s="507" t="s">
        <v>1198</v>
      </c>
      <c r="F143" s="290" t="s">
        <v>4434</v>
      </c>
      <c r="G143" s="655" t="s">
        <v>4435</v>
      </c>
      <c r="H143" s="298"/>
      <c r="I143" s="298"/>
    </row>
    <row r="144" spans="2:9" s="297" customFormat="1" ht="91.5" customHeight="1" x14ac:dyDescent="0.2">
      <c r="B144" s="656" t="s">
        <v>129</v>
      </c>
      <c r="C144" s="657" t="s">
        <v>4430</v>
      </c>
      <c r="D144" s="506" t="s">
        <v>3634</v>
      </c>
      <c r="E144" s="507" t="s">
        <v>1208</v>
      </c>
      <c r="F144" s="290" t="s">
        <v>4431</v>
      </c>
      <c r="G144" s="655" t="s">
        <v>4432</v>
      </c>
      <c r="H144" s="298"/>
      <c r="I144" s="298"/>
    </row>
    <row r="145" spans="2:9" s="297" customFormat="1" ht="91.5" customHeight="1" x14ac:dyDescent="0.2">
      <c r="B145" s="656" t="s">
        <v>107</v>
      </c>
      <c r="C145" s="657" t="s">
        <v>4427</v>
      </c>
      <c r="D145" s="506" t="s">
        <v>937</v>
      </c>
      <c r="E145" s="507" t="s">
        <v>1009</v>
      </c>
      <c r="F145" s="290" t="s">
        <v>4428</v>
      </c>
      <c r="G145" s="655" t="s">
        <v>4429</v>
      </c>
      <c r="H145" s="298"/>
      <c r="I145" s="298"/>
    </row>
    <row r="146" spans="2:9" s="297" customFormat="1" ht="91.5" customHeight="1" x14ac:dyDescent="0.2">
      <c r="B146" s="656" t="s">
        <v>207</v>
      </c>
      <c r="C146" s="657" t="s">
        <v>4424</v>
      </c>
      <c r="D146" s="506" t="s">
        <v>1492</v>
      </c>
      <c r="E146" s="507" t="s">
        <v>939</v>
      </c>
      <c r="F146" s="290" t="s">
        <v>4425</v>
      </c>
      <c r="G146" s="655" t="s">
        <v>4426</v>
      </c>
      <c r="H146" s="298"/>
      <c r="I146" s="298"/>
    </row>
    <row r="147" spans="2:9" s="297" customFormat="1" ht="91.5" customHeight="1" x14ac:dyDescent="0.2">
      <c r="B147" s="656" t="s">
        <v>129</v>
      </c>
      <c r="C147" s="657" t="s">
        <v>4355</v>
      </c>
      <c r="D147" s="506" t="s">
        <v>3634</v>
      </c>
      <c r="E147" s="507" t="s">
        <v>1208</v>
      </c>
      <c r="F147" s="290" t="s">
        <v>4356</v>
      </c>
      <c r="G147" s="655" t="s">
        <v>4357</v>
      </c>
      <c r="H147" s="298"/>
      <c r="I147" s="298"/>
    </row>
    <row r="148" spans="2:9" s="297" customFormat="1" ht="70.5" customHeight="1" x14ac:dyDescent="0.2">
      <c r="B148" s="656" t="s">
        <v>3198</v>
      </c>
      <c r="C148" s="657" t="s">
        <v>4358</v>
      </c>
      <c r="D148" s="506" t="s">
        <v>940</v>
      </c>
      <c r="E148" s="507" t="s">
        <v>1198</v>
      </c>
      <c r="F148" s="290" t="s">
        <v>4354</v>
      </c>
      <c r="G148" s="655" t="s">
        <v>943</v>
      </c>
      <c r="H148" s="298"/>
      <c r="I148" s="298"/>
    </row>
    <row r="149" spans="2:9" s="297" customFormat="1" ht="81.75" customHeight="1" x14ac:dyDescent="0.2">
      <c r="B149" s="656" t="s">
        <v>207</v>
      </c>
      <c r="C149" s="657" t="s">
        <v>4353</v>
      </c>
      <c r="D149" s="506" t="s">
        <v>1501</v>
      </c>
      <c r="E149" s="507" t="s">
        <v>1208</v>
      </c>
      <c r="F149" s="290" t="s">
        <v>4359</v>
      </c>
      <c r="G149" s="655" t="s">
        <v>4360</v>
      </c>
      <c r="H149" s="298"/>
      <c r="I149" s="298"/>
    </row>
    <row r="150" spans="2:9" s="297" customFormat="1" ht="82.5" customHeight="1" x14ac:dyDescent="0.2">
      <c r="B150" s="656" t="s">
        <v>1149</v>
      </c>
      <c r="C150" s="657" t="s">
        <v>4350</v>
      </c>
      <c r="D150" s="506" t="s">
        <v>1501</v>
      </c>
      <c r="E150" s="507" t="s">
        <v>1208</v>
      </c>
      <c r="F150" s="290" t="s">
        <v>4351</v>
      </c>
      <c r="G150" s="655" t="s">
        <v>4352</v>
      </c>
      <c r="H150" s="298"/>
      <c r="I150" s="298"/>
    </row>
    <row r="151" spans="2:9" s="297" customFormat="1" ht="75.75" customHeight="1" x14ac:dyDescent="0.2">
      <c r="B151" s="656" t="s">
        <v>207</v>
      </c>
      <c r="C151" s="657" t="s">
        <v>4347</v>
      </c>
      <c r="D151" s="506" t="s">
        <v>1492</v>
      </c>
      <c r="E151" s="507" t="s">
        <v>939</v>
      </c>
      <c r="F151" s="290" t="s">
        <v>4348</v>
      </c>
      <c r="G151" s="655" t="s">
        <v>4349</v>
      </c>
      <c r="H151" s="298"/>
      <c r="I151" s="298"/>
    </row>
    <row r="152" spans="2:9" s="297" customFormat="1" ht="108.75" customHeight="1" x14ac:dyDescent="0.2">
      <c r="B152" s="656" t="s">
        <v>129</v>
      </c>
      <c r="C152" s="657" t="s">
        <v>4345</v>
      </c>
      <c r="D152" s="506" t="s">
        <v>3634</v>
      </c>
      <c r="E152" s="507" t="s">
        <v>1208</v>
      </c>
      <c r="F152" s="290" t="s">
        <v>4346</v>
      </c>
      <c r="G152" s="655" t="s">
        <v>943</v>
      </c>
      <c r="H152" s="298"/>
      <c r="I152" s="298"/>
    </row>
    <row r="153" spans="2:9" s="297" customFormat="1" ht="108.75" customHeight="1" x14ac:dyDescent="0.2">
      <c r="B153" s="656" t="s">
        <v>1149</v>
      </c>
      <c r="C153" s="657" t="s">
        <v>4343</v>
      </c>
      <c r="D153" s="506" t="s">
        <v>1501</v>
      </c>
      <c r="E153" s="507" t="s">
        <v>1208</v>
      </c>
      <c r="F153" s="290" t="s">
        <v>4361</v>
      </c>
      <c r="G153" s="655" t="s">
        <v>4344</v>
      </c>
      <c r="H153" s="298"/>
      <c r="I153" s="298"/>
    </row>
    <row r="154" spans="2:9" s="297" customFormat="1" ht="89.25" customHeight="1" x14ac:dyDescent="0.2">
      <c r="B154" s="656" t="s">
        <v>107</v>
      </c>
      <c r="C154" s="657" t="s">
        <v>4153</v>
      </c>
      <c r="D154" s="506" t="s">
        <v>937</v>
      </c>
      <c r="E154" s="507" t="s">
        <v>1009</v>
      </c>
      <c r="F154" s="290" t="s">
        <v>4154</v>
      </c>
      <c r="G154" s="655" t="s">
        <v>4155</v>
      </c>
      <c r="H154" s="298"/>
      <c r="I154" s="298"/>
    </row>
    <row r="155" spans="2:9" s="297" customFormat="1" ht="117.75" customHeight="1" x14ac:dyDescent="0.2">
      <c r="B155" s="656" t="s">
        <v>129</v>
      </c>
      <c r="C155" s="657" t="s">
        <v>4156</v>
      </c>
      <c r="D155" s="506" t="s">
        <v>3634</v>
      </c>
      <c r="E155" s="507" t="s">
        <v>1208</v>
      </c>
      <c r="F155" s="290" t="s">
        <v>4157</v>
      </c>
      <c r="G155" s="655" t="s">
        <v>4158</v>
      </c>
      <c r="H155" s="298"/>
      <c r="I155" s="298"/>
    </row>
    <row r="156" spans="2:9" s="297" customFormat="1" ht="69.75" customHeight="1" x14ac:dyDescent="0.2">
      <c r="B156" s="656" t="s">
        <v>79</v>
      </c>
      <c r="C156" s="657" t="s">
        <v>4159</v>
      </c>
      <c r="D156" s="506" t="s">
        <v>1363</v>
      </c>
      <c r="E156" s="507" t="s">
        <v>1208</v>
      </c>
      <c r="F156" s="290" t="s">
        <v>4160</v>
      </c>
      <c r="G156" s="655" t="s">
        <v>4161</v>
      </c>
      <c r="H156" s="298"/>
      <c r="I156" s="298"/>
    </row>
    <row r="157" spans="2:9" s="297" customFormat="1" ht="69.75" customHeight="1" x14ac:dyDescent="0.2">
      <c r="B157" s="656" t="s">
        <v>4162</v>
      </c>
      <c r="C157" s="657" t="s">
        <v>4163</v>
      </c>
      <c r="D157" s="506" t="s">
        <v>936</v>
      </c>
      <c r="E157" s="507" t="s">
        <v>1030</v>
      </c>
      <c r="F157" s="290" t="s">
        <v>4164</v>
      </c>
      <c r="G157" s="655" t="s">
        <v>4165</v>
      </c>
      <c r="H157" s="298"/>
      <c r="I157" s="298"/>
    </row>
    <row r="158" spans="2:9" s="297" customFormat="1" ht="69.75" customHeight="1" x14ac:dyDescent="0.2">
      <c r="B158" s="656" t="s">
        <v>129</v>
      </c>
      <c r="C158" s="657" t="s">
        <v>4166</v>
      </c>
      <c r="D158" s="506" t="s">
        <v>3634</v>
      </c>
      <c r="E158" s="507" t="s">
        <v>1208</v>
      </c>
      <c r="F158" s="290" t="s">
        <v>4252</v>
      </c>
      <c r="G158" s="655" t="s">
        <v>4167</v>
      </c>
      <c r="H158" s="298"/>
      <c r="I158" s="298"/>
    </row>
    <row r="159" spans="2:9" s="297" customFormat="1" ht="69.75" customHeight="1" x14ac:dyDescent="0.2">
      <c r="B159" s="656" t="s">
        <v>107</v>
      </c>
      <c r="C159" s="657" t="s">
        <v>4253</v>
      </c>
      <c r="D159" s="506" t="s">
        <v>937</v>
      </c>
      <c r="E159" s="507" t="s">
        <v>1009</v>
      </c>
      <c r="F159" s="290" t="s">
        <v>4168</v>
      </c>
      <c r="G159" s="655" t="s">
        <v>4169</v>
      </c>
      <c r="H159" s="298"/>
      <c r="I159" s="298"/>
    </row>
    <row r="160" spans="2:9" s="297" customFormat="1" ht="69.75" customHeight="1" x14ac:dyDescent="0.2">
      <c r="B160" s="656" t="s">
        <v>129</v>
      </c>
      <c r="C160" s="657" t="s">
        <v>4254</v>
      </c>
      <c r="D160" s="506" t="s">
        <v>3634</v>
      </c>
      <c r="E160" s="507" t="s">
        <v>1208</v>
      </c>
      <c r="F160" s="290" t="s">
        <v>4170</v>
      </c>
      <c r="G160" s="655" t="s">
        <v>4171</v>
      </c>
      <c r="H160" s="298"/>
      <c r="I160" s="298"/>
    </row>
    <row r="161" spans="2:9" s="297" customFormat="1" ht="69.75" customHeight="1" x14ac:dyDescent="0.2">
      <c r="B161" s="656" t="s">
        <v>2920</v>
      </c>
      <c r="C161" s="657" t="s">
        <v>4146</v>
      </c>
      <c r="D161" s="506" t="s">
        <v>4150</v>
      </c>
      <c r="E161" s="507" t="s">
        <v>1030</v>
      </c>
      <c r="F161" s="290" t="s">
        <v>4147</v>
      </c>
      <c r="G161" s="655" t="s">
        <v>4148</v>
      </c>
      <c r="H161" s="298"/>
      <c r="I161" s="298"/>
    </row>
    <row r="162" spans="2:9" s="297" customFormat="1" ht="69.75" customHeight="1" x14ac:dyDescent="0.2">
      <c r="B162" s="656" t="s">
        <v>3198</v>
      </c>
      <c r="C162" s="657" t="s">
        <v>4143</v>
      </c>
      <c r="D162" s="506" t="s">
        <v>940</v>
      </c>
      <c r="E162" s="507" t="s">
        <v>1198</v>
      </c>
      <c r="F162" s="290" t="s">
        <v>4144</v>
      </c>
      <c r="G162" s="655" t="s">
        <v>4145</v>
      </c>
      <c r="H162" s="298"/>
      <c r="I162" s="298"/>
    </row>
    <row r="163" spans="2:9" s="297" customFormat="1" ht="69.75" customHeight="1" x14ac:dyDescent="0.2">
      <c r="B163" s="656" t="s">
        <v>315</v>
      </c>
      <c r="C163" s="657" t="s">
        <v>4140</v>
      </c>
      <c r="D163" s="506" t="s">
        <v>943</v>
      </c>
      <c r="E163" s="507" t="s">
        <v>943</v>
      </c>
      <c r="F163" s="290" t="s">
        <v>4141</v>
      </c>
      <c r="G163" s="655" t="s">
        <v>4142</v>
      </c>
      <c r="H163" s="298"/>
      <c r="I163" s="298"/>
    </row>
    <row r="164" spans="2:9" s="297" customFormat="1" ht="69.75" customHeight="1" x14ac:dyDescent="0.2">
      <c r="B164" s="656" t="s">
        <v>129</v>
      </c>
      <c r="C164" s="657" t="s">
        <v>4151</v>
      </c>
      <c r="D164" s="506" t="s">
        <v>3634</v>
      </c>
      <c r="E164" s="507" t="s">
        <v>1208</v>
      </c>
      <c r="F164" s="290" t="s">
        <v>4135</v>
      </c>
      <c r="G164" s="655" t="s">
        <v>4136</v>
      </c>
      <c r="H164" s="298"/>
      <c r="I164" s="298"/>
    </row>
    <row r="165" spans="2:9" s="297" customFormat="1" ht="69.75" customHeight="1" x14ac:dyDescent="0.2">
      <c r="B165" s="656" t="s">
        <v>129</v>
      </c>
      <c r="C165" s="657" t="s">
        <v>4137</v>
      </c>
      <c r="D165" s="506" t="s">
        <v>3634</v>
      </c>
      <c r="E165" s="507" t="s">
        <v>1208</v>
      </c>
      <c r="F165" s="290" t="s">
        <v>4138</v>
      </c>
      <c r="G165" s="655" t="s">
        <v>4139</v>
      </c>
      <c r="H165" s="298"/>
      <c r="I165" s="298"/>
    </row>
    <row r="166" spans="2:9" s="297" customFormat="1" ht="69.75" customHeight="1" x14ac:dyDescent="0.2">
      <c r="B166" s="656" t="s">
        <v>2920</v>
      </c>
      <c r="C166" s="657" t="s">
        <v>4132</v>
      </c>
      <c r="D166" s="506" t="s">
        <v>936</v>
      </c>
      <c r="E166" s="507" t="s">
        <v>1030</v>
      </c>
      <c r="F166" s="290" t="s">
        <v>4133</v>
      </c>
      <c r="G166" s="655" t="s">
        <v>4134</v>
      </c>
      <c r="H166" s="298"/>
      <c r="I166" s="298"/>
    </row>
    <row r="167" spans="2:9" s="297" customFormat="1" ht="69.75" customHeight="1" x14ac:dyDescent="0.2">
      <c r="B167" s="656" t="s">
        <v>107</v>
      </c>
      <c r="C167" s="657" t="s">
        <v>4126</v>
      </c>
      <c r="D167" s="506" t="s">
        <v>937</v>
      </c>
      <c r="E167" s="507" t="s">
        <v>1009</v>
      </c>
      <c r="F167" s="290" t="s">
        <v>4127</v>
      </c>
      <c r="G167" s="655" t="s">
        <v>4128</v>
      </c>
      <c r="H167" s="298"/>
      <c r="I167" s="298"/>
    </row>
    <row r="168" spans="2:9" s="297" customFormat="1" ht="83.25" customHeight="1" x14ac:dyDescent="0.2">
      <c r="B168" s="656" t="s">
        <v>2920</v>
      </c>
      <c r="C168" s="657" t="s">
        <v>4049</v>
      </c>
      <c r="D168" s="506" t="s">
        <v>936</v>
      </c>
      <c r="E168" s="507" t="s">
        <v>1030</v>
      </c>
      <c r="F168" s="290" t="s">
        <v>4048</v>
      </c>
      <c r="G168" s="655" t="s">
        <v>4008</v>
      </c>
      <c r="H168" s="298"/>
      <c r="I168" s="298"/>
    </row>
    <row r="169" spans="2:9" s="297" customFormat="1" ht="76.5" customHeight="1" x14ac:dyDescent="0.2">
      <c r="B169" s="656" t="s">
        <v>129</v>
      </c>
      <c r="C169" s="657" t="s">
        <v>4005</v>
      </c>
      <c r="D169" s="506" t="s">
        <v>3634</v>
      </c>
      <c r="E169" s="507" t="s">
        <v>1208</v>
      </c>
      <c r="F169" s="290" t="s">
        <v>4006</v>
      </c>
      <c r="G169" s="655" t="s">
        <v>4007</v>
      </c>
      <c r="H169" s="298"/>
      <c r="I169" s="298"/>
    </row>
    <row r="170" spans="2:9" s="297" customFormat="1" ht="76.5" customHeight="1" x14ac:dyDescent="0.2">
      <c r="B170" s="656" t="s">
        <v>79</v>
      </c>
      <c r="C170" s="657" t="s">
        <v>4002</v>
      </c>
      <c r="D170" s="506" t="s">
        <v>1363</v>
      </c>
      <c r="E170" s="507" t="s">
        <v>1208</v>
      </c>
      <c r="F170" s="290" t="s">
        <v>4003</v>
      </c>
      <c r="G170" s="655" t="s">
        <v>4004</v>
      </c>
      <c r="H170" s="298"/>
      <c r="I170" s="298"/>
    </row>
    <row r="171" spans="2:9" s="297" customFormat="1" ht="76.5" customHeight="1" x14ac:dyDescent="0.2">
      <c r="B171" s="656" t="s">
        <v>107</v>
      </c>
      <c r="C171" s="657" t="s">
        <v>3999</v>
      </c>
      <c r="D171" s="506" t="s">
        <v>937</v>
      </c>
      <c r="E171" s="507" t="s">
        <v>1009</v>
      </c>
      <c r="F171" s="290" t="s">
        <v>4000</v>
      </c>
      <c r="G171" s="655" t="s">
        <v>4001</v>
      </c>
      <c r="H171" s="298"/>
      <c r="I171" s="298"/>
    </row>
    <row r="172" spans="2:9" s="297" customFormat="1" ht="76.5" customHeight="1" x14ac:dyDescent="0.2">
      <c r="B172" s="656" t="s">
        <v>207</v>
      </c>
      <c r="C172" s="657" t="s">
        <v>4050</v>
      </c>
      <c r="D172" s="506" t="s">
        <v>1492</v>
      </c>
      <c r="E172" s="507" t="s">
        <v>939</v>
      </c>
      <c r="F172" s="290" t="s">
        <v>3998</v>
      </c>
      <c r="G172" s="655" t="s">
        <v>3997</v>
      </c>
      <c r="H172" s="298"/>
      <c r="I172" s="298"/>
    </row>
    <row r="173" spans="2:9" s="297" customFormat="1" ht="72.75" customHeight="1" x14ac:dyDescent="0.2">
      <c r="B173" s="656" t="s">
        <v>79</v>
      </c>
      <c r="C173" s="657" t="s">
        <v>3994</v>
      </c>
      <c r="D173" s="506" t="s">
        <v>1363</v>
      </c>
      <c r="E173" s="507" t="s">
        <v>1208</v>
      </c>
      <c r="F173" s="290" t="s">
        <v>3995</v>
      </c>
      <c r="G173" s="655" t="s">
        <v>3996</v>
      </c>
      <c r="H173" s="298"/>
      <c r="I173" s="298"/>
    </row>
    <row r="174" spans="2:9" s="297" customFormat="1" ht="61.5" customHeight="1" x14ac:dyDescent="0.2">
      <c r="B174" s="656" t="s">
        <v>207</v>
      </c>
      <c r="C174" s="657" t="s">
        <v>3991</v>
      </c>
      <c r="D174" s="506" t="s">
        <v>1492</v>
      </c>
      <c r="E174" s="507" t="s">
        <v>939</v>
      </c>
      <c r="F174" s="290" t="s">
        <v>3992</v>
      </c>
      <c r="G174" s="655" t="s">
        <v>3993</v>
      </c>
      <c r="H174" s="298"/>
      <c r="I174" s="298"/>
    </row>
    <row r="175" spans="2:9" s="297" customFormat="1" ht="100.5" customHeight="1" x14ac:dyDescent="0.2">
      <c r="B175" s="656" t="s">
        <v>129</v>
      </c>
      <c r="C175" s="657" t="s">
        <v>3988</v>
      </c>
      <c r="D175" s="506" t="s">
        <v>3634</v>
      </c>
      <c r="E175" s="507" t="s">
        <v>1208</v>
      </c>
      <c r="F175" s="290" t="s">
        <v>3989</v>
      </c>
      <c r="G175" s="655" t="s">
        <v>3990</v>
      </c>
      <c r="H175" s="298"/>
      <c r="I175" s="298"/>
    </row>
    <row r="176" spans="2:9" s="297" customFormat="1" ht="66.75" customHeight="1" x14ac:dyDescent="0.2">
      <c r="B176" s="656" t="s">
        <v>3871</v>
      </c>
      <c r="C176" s="657" t="s">
        <v>3872</v>
      </c>
      <c r="D176" s="506" t="s">
        <v>936</v>
      </c>
      <c r="E176" s="507" t="s">
        <v>1030</v>
      </c>
      <c r="F176" s="290" t="s">
        <v>3873</v>
      </c>
      <c r="G176" s="655" t="s">
        <v>3874</v>
      </c>
      <c r="H176" s="298"/>
      <c r="I176" s="298"/>
    </row>
    <row r="177" spans="2:9" s="297" customFormat="1" ht="66.75" customHeight="1" x14ac:dyDescent="0.2">
      <c r="B177" s="656" t="s">
        <v>79</v>
      </c>
      <c r="C177" s="657" t="s">
        <v>3875</v>
      </c>
      <c r="D177" s="506" t="s">
        <v>1363</v>
      </c>
      <c r="E177" s="507" t="s">
        <v>1208</v>
      </c>
      <c r="F177" s="290" t="s">
        <v>3876</v>
      </c>
      <c r="G177" s="655" t="s">
        <v>3877</v>
      </c>
      <c r="H177" s="298"/>
      <c r="I177" s="298"/>
    </row>
    <row r="178" spans="2:9" s="297" customFormat="1" ht="66.75" customHeight="1" x14ac:dyDescent="0.2">
      <c r="B178" s="656" t="s">
        <v>79</v>
      </c>
      <c r="C178" s="657" t="s">
        <v>3878</v>
      </c>
      <c r="D178" s="506" t="s">
        <v>1363</v>
      </c>
      <c r="E178" s="507" t="s">
        <v>1208</v>
      </c>
      <c r="F178" s="290" t="s">
        <v>3879</v>
      </c>
      <c r="G178" s="655" t="s">
        <v>3880</v>
      </c>
      <c r="H178" s="298"/>
      <c r="I178" s="298"/>
    </row>
    <row r="179" spans="2:9" s="297" customFormat="1" ht="66.75" customHeight="1" x14ac:dyDescent="0.2">
      <c r="B179" s="656" t="s">
        <v>129</v>
      </c>
      <c r="C179" s="657" t="s">
        <v>3881</v>
      </c>
      <c r="D179" s="506" t="s">
        <v>3634</v>
      </c>
      <c r="E179" s="507" t="s">
        <v>1208</v>
      </c>
      <c r="F179" s="290" t="s">
        <v>3882</v>
      </c>
      <c r="G179" s="655" t="s">
        <v>3883</v>
      </c>
      <c r="H179" s="298"/>
      <c r="I179" s="298"/>
    </row>
    <row r="180" spans="2:9" s="297" customFormat="1" ht="66.75" customHeight="1" x14ac:dyDescent="0.2">
      <c r="B180" s="656" t="s">
        <v>129</v>
      </c>
      <c r="C180" s="657" t="s">
        <v>3884</v>
      </c>
      <c r="D180" s="506" t="s">
        <v>3634</v>
      </c>
      <c r="E180" s="507" t="s">
        <v>1208</v>
      </c>
      <c r="F180" s="290" t="s">
        <v>3885</v>
      </c>
      <c r="G180" s="655" t="s">
        <v>112</v>
      </c>
      <c r="H180" s="298"/>
      <c r="I180" s="298"/>
    </row>
    <row r="181" spans="2:9" s="297" customFormat="1" ht="90.75" customHeight="1" x14ac:dyDescent="0.2">
      <c r="B181" s="656" t="s">
        <v>3886</v>
      </c>
      <c r="C181" s="657" t="s">
        <v>3887</v>
      </c>
      <c r="D181" s="506" t="s">
        <v>112</v>
      </c>
      <c r="E181" s="507" t="s">
        <v>112</v>
      </c>
      <c r="F181" s="290" t="s">
        <v>3888</v>
      </c>
      <c r="G181" s="655" t="s">
        <v>3889</v>
      </c>
      <c r="H181" s="298"/>
      <c r="I181" s="298"/>
    </row>
    <row r="182" spans="2:9" s="297" customFormat="1" ht="97.5" customHeight="1" x14ac:dyDescent="0.2">
      <c r="B182" s="656" t="s">
        <v>129</v>
      </c>
      <c r="C182" s="657" t="s">
        <v>3890</v>
      </c>
      <c r="D182" s="506" t="s">
        <v>3634</v>
      </c>
      <c r="E182" s="507" t="s">
        <v>1208</v>
      </c>
      <c r="F182" s="290" t="s">
        <v>3891</v>
      </c>
      <c r="G182" s="655" t="s">
        <v>3892</v>
      </c>
      <c r="H182" s="298"/>
      <c r="I182" s="298"/>
    </row>
    <row r="183" spans="2:9" s="297" customFormat="1" ht="97.5" customHeight="1" x14ac:dyDescent="0.2">
      <c r="B183" s="656" t="s">
        <v>207</v>
      </c>
      <c r="C183" s="657" t="s">
        <v>3937</v>
      </c>
      <c r="D183" s="506" t="s">
        <v>1492</v>
      </c>
      <c r="E183" s="507" t="s">
        <v>939</v>
      </c>
      <c r="F183" s="290" t="s">
        <v>3893</v>
      </c>
      <c r="G183" s="655" t="s">
        <v>3894</v>
      </c>
      <c r="H183" s="298"/>
      <c r="I183" s="298"/>
    </row>
    <row r="184" spans="2:9" s="297" customFormat="1" ht="97.5" customHeight="1" x14ac:dyDescent="0.2">
      <c r="B184" s="656" t="s">
        <v>107</v>
      </c>
      <c r="C184" s="657" t="s">
        <v>3895</v>
      </c>
      <c r="D184" s="506" t="s">
        <v>937</v>
      </c>
      <c r="E184" s="507" t="s">
        <v>1009</v>
      </c>
      <c r="F184" s="290" t="s">
        <v>3896</v>
      </c>
      <c r="G184" s="655" t="s">
        <v>3897</v>
      </c>
      <c r="H184" s="298"/>
      <c r="I184" s="298"/>
    </row>
    <row r="185" spans="2:9" s="297" customFormat="1" ht="97.5" customHeight="1" x14ac:dyDescent="0.2">
      <c r="B185" s="656" t="s">
        <v>107</v>
      </c>
      <c r="C185" s="657" t="s">
        <v>3898</v>
      </c>
      <c r="D185" s="506" t="s">
        <v>937</v>
      </c>
      <c r="E185" s="507" t="s">
        <v>1009</v>
      </c>
      <c r="F185" s="290" t="s">
        <v>3899</v>
      </c>
      <c r="G185" s="655" t="s">
        <v>3900</v>
      </c>
      <c r="H185" s="298"/>
      <c r="I185" s="298"/>
    </row>
    <row r="186" spans="2:9" s="297" customFormat="1" ht="97.5" customHeight="1" x14ac:dyDescent="0.2">
      <c r="B186" s="656" t="s">
        <v>1149</v>
      </c>
      <c r="C186" s="657" t="s">
        <v>3938</v>
      </c>
      <c r="D186" s="506" t="s">
        <v>1501</v>
      </c>
      <c r="E186" s="507" t="s">
        <v>1208</v>
      </c>
      <c r="F186" s="290" t="s">
        <v>3902</v>
      </c>
      <c r="G186" s="655" t="s">
        <v>3901</v>
      </c>
      <c r="H186" s="298"/>
      <c r="I186" s="298"/>
    </row>
    <row r="187" spans="2:9" s="297" customFormat="1" ht="77.25" customHeight="1" x14ac:dyDescent="0.2">
      <c r="B187" s="656" t="s">
        <v>207</v>
      </c>
      <c r="C187" s="657" t="s">
        <v>3903</v>
      </c>
      <c r="D187" s="506" t="s">
        <v>1492</v>
      </c>
      <c r="E187" s="507" t="s">
        <v>939</v>
      </c>
      <c r="F187" s="290" t="s">
        <v>3904</v>
      </c>
      <c r="G187" s="655" t="s">
        <v>3905</v>
      </c>
      <c r="H187" s="298"/>
      <c r="I187" s="298"/>
    </row>
    <row r="188" spans="2:9" s="297" customFormat="1" ht="77.25" customHeight="1" x14ac:dyDescent="0.2">
      <c r="B188" s="656" t="s">
        <v>129</v>
      </c>
      <c r="C188" s="657" t="s">
        <v>3906</v>
      </c>
      <c r="D188" s="506" t="s">
        <v>3634</v>
      </c>
      <c r="E188" s="507" t="s">
        <v>1208</v>
      </c>
      <c r="F188" s="290" t="s">
        <v>3907</v>
      </c>
      <c r="G188" s="655" t="s">
        <v>3908</v>
      </c>
      <c r="H188" s="298"/>
      <c r="I188" s="298"/>
    </row>
    <row r="189" spans="2:9" s="297" customFormat="1" ht="77.25" customHeight="1" x14ac:dyDescent="0.2">
      <c r="B189" s="656" t="s">
        <v>129</v>
      </c>
      <c r="C189" s="657" t="s">
        <v>3909</v>
      </c>
      <c r="D189" s="506" t="s">
        <v>3634</v>
      </c>
      <c r="E189" s="507" t="s">
        <v>1208</v>
      </c>
      <c r="F189" s="290" t="s">
        <v>3910</v>
      </c>
      <c r="G189" s="655" t="s">
        <v>3911</v>
      </c>
      <c r="H189" s="298"/>
      <c r="I189" s="298"/>
    </row>
    <row r="190" spans="2:9" s="297" customFormat="1" ht="90" customHeight="1" x14ac:dyDescent="0.2">
      <c r="B190" s="656" t="s">
        <v>1149</v>
      </c>
      <c r="C190" s="657" t="s">
        <v>3818</v>
      </c>
      <c r="D190" s="506" t="s">
        <v>1501</v>
      </c>
      <c r="E190" s="507" t="s">
        <v>1208</v>
      </c>
      <c r="F190" s="290" t="s">
        <v>3819</v>
      </c>
      <c r="G190" s="655" t="s">
        <v>3820</v>
      </c>
      <c r="H190" s="298"/>
      <c r="I190" s="298"/>
    </row>
    <row r="191" spans="2:9" s="297" customFormat="1" ht="69.75" customHeight="1" x14ac:dyDescent="0.2">
      <c r="B191" s="656" t="s">
        <v>107</v>
      </c>
      <c r="C191" s="657" t="s">
        <v>3815</v>
      </c>
      <c r="D191" s="506" t="s">
        <v>937</v>
      </c>
      <c r="E191" s="507" t="s">
        <v>1009</v>
      </c>
      <c r="F191" s="290" t="s">
        <v>3816</v>
      </c>
      <c r="G191" s="655" t="s">
        <v>3817</v>
      </c>
      <c r="H191" s="298"/>
      <c r="I191" s="298"/>
    </row>
    <row r="192" spans="2:9" s="297" customFormat="1" ht="69.75" customHeight="1" x14ac:dyDescent="0.2">
      <c r="B192" s="656" t="s">
        <v>207</v>
      </c>
      <c r="C192" s="657" t="s">
        <v>3812</v>
      </c>
      <c r="D192" s="506" t="s">
        <v>1492</v>
      </c>
      <c r="E192" s="507" t="s">
        <v>939</v>
      </c>
      <c r="F192" s="290" t="s">
        <v>3813</v>
      </c>
      <c r="G192" s="655" t="s">
        <v>3814</v>
      </c>
      <c r="H192" s="298"/>
      <c r="I192" s="298"/>
    </row>
    <row r="193" spans="2:9" s="297" customFormat="1" ht="69.75" customHeight="1" x14ac:dyDescent="0.2">
      <c r="B193" s="656" t="s">
        <v>129</v>
      </c>
      <c r="C193" s="657" t="s">
        <v>3803</v>
      </c>
      <c r="D193" s="506" t="s">
        <v>3634</v>
      </c>
      <c r="E193" s="507" t="s">
        <v>1208</v>
      </c>
      <c r="F193" s="290" t="s">
        <v>3804</v>
      </c>
      <c r="G193" s="655" t="s">
        <v>3805</v>
      </c>
      <c r="H193" s="298"/>
      <c r="I193" s="298"/>
    </row>
    <row r="194" spans="2:9" s="297" customFormat="1" ht="69.75" customHeight="1" x14ac:dyDescent="0.2">
      <c r="B194" s="656" t="s">
        <v>129</v>
      </c>
      <c r="C194" s="657" t="s">
        <v>3800</v>
      </c>
      <c r="D194" s="506" t="s">
        <v>3634</v>
      </c>
      <c r="E194" s="507" t="s">
        <v>1208</v>
      </c>
      <c r="F194" s="290" t="s">
        <v>3801</v>
      </c>
      <c r="G194" s="655" t="s">
        <v>3802</v>
      </c>
      <c r="H194" s="298"/>
      <c r="I194" s="298"/>
    </row>
    <row r="195" spans="2:9" s="297" customFormat="1" ht="69.75" customHeight="1" x14ac:dyDescent="0.2">
      <c r="B195" s="656" t="s">
        <v>207</v>
      </c>
      <c r="C195" s="657" t="s">
        <v>3797</v>
      </c>
      <c r="D195" s="506" t="s">
        <v>1492</v>
      </c>
      <c r="E195" s="507" t="s">
        <v>939</v>
      </c>
      <c r="F195" s="290" t="s">
        <v>3798</v>
      </c>
      <c r="G195" s="655" t="s">
        <v>3799</v>
      </c>
      <c r="H195" s="298"/>
      <c r="I195" s="298"/>
    </row>
    <row r="196" spans="2:9" s="297" customFormat="1" ht="69.75" customHeight="1" x14ac:dyDescent="0.2">
      <c r="B196" s="656" t="s">
        <v>207</v>
      </c>
      <c r="C196" s="657" t="s">
        <v>3806</v>
      </c>
      <c r="D196" s="506" t="s">
        <v>1492</v>
      </c>
      <c r="E196" s="507" t="s">
        <v>939</v>
      </c>
      <c r="F196" s="290" t="s">
        <v>3807</v>
      </c>
      <c r="G196" s="655" t="s">
        <v>3808</v>
      </c>
      <c r="H196" s="298"/>
      <c r="I196" s="298"/>
    </row>
    <row r="197" spans="2:9" s="297" customFormat="1" ht="69.75" customHeight="1" x14ac:dyDescent="0.2">
      <c r="B197" s="656" t="s">
        <v>107</v>
      </c>
      <c r="C197" s="657" t="s">
        <v>3809</v>
      </c>
      <c r="D197" s="506" t="s">
        <v>937</v>
      </c>
      <c r="E197" s="507" t="s">
        <v>1009</v>
      </c>
      <c r="F197" s="290" t="s">
        <v>3810</v>
      </c>
      <c r="G197" s="655" t="s">
        <v>3811</v>
      </c>
      <c r="H197" s="298"/>
      <c r="I197" s="298"/>
    </row>
    <row r="198" spans="2:9" s="297" customFormat="1" ht="69.75" customHeight="1" x14ac:dyDescent="0.2">
      <c r="B198" s="656" t="s">
        <v>129</v>
      </c>
      <c r="C198" s="657" t="s">
        <v>3633</v>
      </c>
      <c r="D198" s="506" t="s">
        <v>3634</v>
      </c>
      <c r="E198" s="507" t="s">
        <v>1208</v>
      </c>
      <c r="F198" s="290" t="s">
        <v>3671</v>
      </c>
      <c r="G198" s="655" t="s">
        <v>3635</v>
      </c>
      <c r="H198" s="298"/>
      <c r="I198" s="298"/>
    </row>
    <row r="199" spans="2:9" s="297" customFormat="1" ht="69.75" customHeight="1" x14ac:dyDescent="0.2">
      <c r="B199" s="656" t="s">
        <v>129</v>
      </c>
      <c r="C199" s="657" t="s">
        <v>3657</v>
      </c>
      <c r="D199" s="506" t="s">
        <v>3634</v>
      </c>
      <c r="E199" s="507" t="s">
        <v>1208</v>
      </c>
      <c r="F199" s="290" t="s">
        <v>3658</v>
      </c>
      <c r="G199" s="655" t="s">
        <v>3659</v>
      </c>
      <c r="H199" s="298"/>
      <c r="I199" s="298"/>
    </row>
    <row r="200" spans="2:9" s="297" customFormat="1" ht="69.75" customHeight="1" x14ac:dyDescent="0.2">
      <c r="B200" s="656" t="s">
        <v>2920</v>
      </c>
      <c r="C200" s="657" t="s">
        <v>3662</v>
      </c>
      <c r="D200" s="506" t="s">
        <v>936</v>
      </c>
      <c r="E200" s="507" t="s">
        <v>1030</v>
      </c>
      <c r="F200" s="290" t="s">
        <v>3663</v>
      </c>
      <c r="G200" s="655" t="s">
        <v>3664</v>
      </c>
      <c r="H200" s="298"/>
      <c r="I200" s="298"/>
    </row>
    <row r="201" spans="2:9" s="297" customFormat="1" ht="69.75" customHeight="1" x14ac:dyDescent="0.2">
      <c r="B201" s="656" t="s">
        <v>107</v>
      </c>
      <c r="C201" s="657" t="s">
        <v>3668</v>
      </c>
      <c r="D201" s="506" t="s">
        <v>937</v>
      </c>
      <c r="E201" s="507" t="s">
        <v>1009</v>
      </c>
      <c r="F201" s="290" t="s">
        <v>3669</v>
      </c>
      <c r="G201" s="655" t="s">
        <v>3670</v>
      </c>
      <c r="H201" s="298"/>
      <c r="I201" s="298"/>
    </row>
    <row r="202" spans="2:9" s="297" customFormat="1" ht="92.25" customHeight="1" x14ac:dyDescent="0.2">
      <c r="B202" s="656" t="s">
        <v>107</v>
      </c>
      <c r="C202" s="657" t="s">
        <v>3665</v>
      </c>
      <c r="D202" s="506" t="s">
        <v>937</v>
      </c>
      <c r="E202" s="507" t="s">
        <v>1009</v>
      </c>
      <c r="F202" s="290" t="s">
        <v>3667</v>
      </c>
      <c r="G202" s="655" t="s">
        <v>3666</v>
      </c>
      <c r="H202" s="298"/>
      <c r="I202" s="298"/>
    </row>
    <row r="203" spans="2:9" s="297" customFormat="1" ht="99.75" customHeight="1" x14ac:dyDescent="0.2">
      <c r="B203" s="656" t="s">
        <v>207</v>
      </c>
      <c r="C203" s="657" t="s">
        <v>3660</v>
      </c>
      <c r="D203" s="506" t="s">
        <v>1492</v>
      </c>
      <c r="E203" s="507" t="s">
        <v>939</v>
      </c>
      <c r="F203" s="290" t="s">
        <v>3672</v>
      </c>
      <c r="G203" s="655" t="s">
        <v>3661</v>
      </c>
      <c r="H203" s="298"/>
      <c r="I203" s="298"/>
    </row>
    <row r="204" spans="2:9" s="297" customFormat="1" ht="69.75" customHeight="1" x14ac:dyDescent="0.2">
      <c r="B204" s="656" t="s">
        <v>1149</v>
      </c>
      <c r="C204" s="657" t="s">
        <v>3650</v>
      </c>
      <c r="D204" s="506" t="s">
        <v>1501</v>
      </c>
      <c r="E204" s="507" t="s">
        <v>1208</v>
      </c>
      <c r="F204" s="290" t="s">
        <v>3651</v>
      </c>
      <c r="G204" s="655" t="s">
        <v>3652</v>
      </c>
      <c r="H204" s="298"/>
      <c r="I204" s="298"/>
    </row>
    <row r="205" spans="2:9" s="297" customFormat="1" ht="69.75" customHeight="1" x14ac:dyDescent="0.2">
      <c r="B205" s="656" t="s">
        <v>207</v>
      </c>
      <c r="C205" s="657" t="s">
        <v>3653</v>
      </c>
      <c r="D205" s="506" t="s">
        <v>1492</v>
      </c>
      <c r="E205" s="507" t="s">
        <v>939</v>
      </c>
      <c r="F205" s="290" t="s">
        <v>3654</v>
      </c>
      <c r="G205" s="655" t="s">
        <v>112</v>
      </c>
      <c r="H205" s="298"/>
      <c r="I205" s="298"/>
    </row>
    <row r="206" spans="2:9" s="297" customFormat="1" ht="69.75" customHeight="1" x14ac:dyDescent="0.2">
      <c r="B206" s="656" t="s">
        <v>2920</v>
      </c>
      <c r="C206" s="657" t="s">
        <v>3655</v>
      </c>
      <c r="D206" s="506" t="s">
        <v>936</v>
      </c>
      <c r="E206" s="507" t="s">
        <v>1030</v>
      </c>
      <c r="F206" s="290" t="s">
        <v>3673</v>
      </c>
      <c r="G206" s="655" t="s">
        <v>3656</v>
      </c>
      <c r="H206" s="298"/>
      <c r="I206" s="298"/>
    </row>
    <row r="207" spans="2:9" s="297" customFormat="1" ht="69.75" customHeight="1" x14ac:dyDescent="0.2">
      <c r="B207" s="656" t="s">
        <v>129</v>
      </c>
      <c r="C207" s="657" t="s">
        <v>3647</v>
      </c>
      <c r="D207" s="506" t="s">
        <v>3634</v>
      </c>
      <c r="E207" s="507" t="s">
        <v>1208</v>
      </c>
      <c r="F207" s="290" t="s">
        <v>3648</v>
      </c>
      <c r="G207" s="655" t="s">
        <v>3649</v>
      </c>
      <c r="H207" s="298"/>
      <c r="I207" s="298"/>
    </row>
    <row r="208" spans="2:9" s="297" customFormat="1" ht="102" customHeight="1" x14ac:dyDescent="0.2">
      <c r="B208" s="656" t="s">
        <v>947</v>
      </c>
      <c r="C208" s="657" t="s">
        <v>3532</v>
      </c>
      <c r="D208" s="506" t="s">
        <v>943</v>
      </c>
      <c r="E208" s="507" t="s">
        <v>943</v>
      </c>
      <c r="F208" s="290" t="s">
        <v>3533</v>
      </c>
      <c r="G208" s="655" t="s">
        <v>3534</v>
      </c>
      <c r="H208" s="298"/>
      <c r="I208" s="298"/>
    </row>
    <row r="209" spans="2:9" s="297" customFormat="1" ht="69.75" customHeight="1" x14ac:dyDescent="0.2">
      <c r="B209" s="656" t="s">
        <v>79</v>
      </c>
      <c r="C209" s="657" t="s">
        <v>3527</v>
      </c>
      <c r="D209" s="506" t="s">
        <v>1363</v>
      </c>
      <c r="E209" s="507" t="s">
        <v>1208</v>
      </c>
      <c r="F209" s="290" t="s">
        <v>3525</v>
      </c>
      <c r="G209" s="655" t="s">
        <v>3526</v>
      </c>
      <c r="H209" s="298"/>
      <c r="I209" s="298"/>
    </row>
    <row r="210" spans="2:9" s="297" customFormat="1" ht="69.75" customHeight="1" x14ac:dyDescent="0.2">
      <c r="B210" s="656" t="s">
        <v>3528</v>
      </c>
      <c r="C210" s="657" t="s">
        <v>3529</v>
      </c>
      <c r="D210" s="506" t="s">
        <v>943</v>
      </c>
      <c r="E210" s="507" t="s">
        <v>943</v>
      </c>
      <c r="F210" s="290" t="s">
        <v>3530</v>
      </c>
      <c r="G210" s="655" t="s">
        <v>3531</v>
      </c>
      <c r="H210" s="298"/>
      <c r="I210" s="298"/>
    </row>
    <row r="211" spans="2:9" s="297" customFormat="1" ht="69.75" customHeight="1" x14ac:dyDescent="0.2">
      <c r="B211" s="656" t="s">
        <v>2920</v>
      </c>
      <c r="C211" s="657" t="s">
        <v>3522</v>
      </c>
      <c r="D211" s="506" t="s">
        <v>936</v>
      </c>
      <c r="E211" s="507" t="s">
        <v>1030</v>
      </c>
      <c r="F211" s="290" t="s">
        <v>3523</v>
      </c>
      <c r="G211" s="655" t="s">
        <v>3524</v>
      </c>
      <c r="H211" s="298"/>
      <c r="I211" s="298"/>
    </row>
    <row r="212" spans="2:9" s="297" customFormat="1" ht="69.75" customHeight="1" x14ac:dyDescent="0.2">
      <c r="B212" s="656" t="s">
        <v>207</v>
      </c>
      <c r="C212" s="657" t="s">
        <v>3558</v>
      </c>
      <c r="D212" s="506" t="s">
        <v>1492</v>
      </c>
      <c r="E212" s="507" t="s">
        <v>939</v>
      </c>
      <c r="F212" s="290" t="s">
        <v>3520</v>
      </c>
      <c r="G212" s="655" t="s">
        <v>3521</v>
      </c>
      <c r="H212" s="298"/>
      <c r="I212" s="298"/>
    </row>
    <row r="213" spans="2:9" s="297" customFormat="1" ht="69.75" customHeight="1" x14ac:dyDescent="0.2">
      <c r="B213" s="656" t="s">
        <v>129</v>
      </c>
      <c r="C213" s="657" t="s">
        <v>3515</v>
      </c>
      <c r="D213" s="506" t="s">
        <v>1564</v>
      </c>
      <c r="E213" s="507" t="s">
        <v>1208</v>
      </c>
      <c r="F213" s="290" t="s">
        <v>3516</v>
      </c>
      <c r="G213" s="655" t="s">
        <v>3517</v>
      </c>
      <c r="H213" s="298"/>
      <c r="I213" s="298"/>
    </row>
    <row r="214" spans="2:9" s="297" customFormat="1" ht="69.75" customHeight="1" x14ac:dyDescent="0.2">
      <c r="B214" s="656" t="s">
        <v>207</v>
      </c>
      <c r="C214" s="657" t="s">
        <v>3512</v>
      </c>
      <c r="D214" s="506" t="s">
        <v>1492</v>
      </c>
      <c r="E214" s="507" t="s">
        <v>939</v>
      </c>
      <c r="F214" s="290" t="s">
        <v>3513</v>
      </c>
      <c r="G214" s="655" t="s">
        <v>3514</v>
      </c>
      <c r="H214" s="298"/>
      <c r="I214" s="298"/>
    </row>
    <row r="215" spans="2:9" s="297" customFormat="1" ht="69.75" customHeight="1" x14ac:dyDescent="0.2">
      <c r="B215" s="656" t="s">
        <v>79</v>
      </c>
      <c r="C215" s="657" t="s">
        <v>3510</v>
      </c>
      <c r="D215" s="506" t="s">
        <v>1363</v>
      </c>
      <c r="E215" s="507" t="s">
        <v>1208</v>
      </c>
      <c r="F215" s="290" t="s">
        <v>3511</v>
      </c>
      <c r="G215" s="655" t="s">
        <v>112</v>
      </c>
      <c r="H215" s="298"/>
      <c r="I215" s="298"/>
    </row>
    <row r="216" spans="2:9" s="297" customFormat="1" ht="69.75" customHeight="1" x14ac:dyDescent="0.2">
      <c r="B216" s="656" t="s">
        <v>102</v>
      </c>
      <c r="C216" s="657" t="s">
        <v>3508</v>
      </c>
      <c r="D216" s="506" t="s">
        <v>937</v>
      </c>
      <c r="E216" s="507" t="s">
        <v>1009</v>
      </c>
      <c r="F216" s="290" t="s">
        <v>3559</v>
      </c>
      <c r="G216" s="655" t="s">
        <v>3509</v>
      </c>
      <c r="H216" s="298"/>
      <c r="I216" s="298"/>
    </row>
    <row r="217" spans="2:9" s="297" customFormat="1" ht="104.25" customHeight="1" x14ac:dyDescent="0.2">
      <c r="B217" s="656" t="s">
        <v>2920</v>
      </c>
      <c r="C217" s="657" t="s">
        <v>3505</v>
      </c>
      <c r="D217" s="506" t="s">
        <v>936</v>
      </c>
      <c r="E217" s="507" t="s">
        <v>1030</v>
      </c>
      <c r="F217" s="290" t="s">
        <v>3506</v>
      </c>
      <c r="G217" s="655" t="s">
        <v>3507</v>
      </c>
      <c r="H217" s="298"/>
      <c r="I217" s="298"/>
    </row>
    <row r="218" spans="2:9" s="297" customFormat="1" ht="69.75" customHeight="1" x14ac:dyDescent="0.2">
      <c r="B218" s="656" t="s">
        <v>3198</v>
      </c>
      <c r="C218" s="657" t="s">
        <v>3502</v>
      </c>
      <c r="D218" s="286" t="s">
        <v>940</v>
      </c>
      <c r="E218" s="285" t="s">
        <v>1198</v>
      </c>
      <c r="F218" s="290" t="s">
        <v>3503</v>
      </c>
      <c r="G218" s="655" t="s">
        <v>3504</v>
      </c>
      <c r="H218" s="298"/>
      <c r="I218" s="298"/>
    </row>
    <row r="219" spans="2:9" s="297" customFormat="1" ht="69.75" customHeight="1" x14ac:dyDescent="0.2">
      <c r="B219" s="656" t="s">
        <v>79</v>
      </c>
      <c r="C219" s="657" t="s">
        <v>3500</v>
      </c>
      <c r="D219" s="506" t="s">
        <v>1363</v>
      </c>
      <c r="E219" s="507" t="s">
        <v>1208</v>
      </c>
      <c r="F219" s="290" t="s">
        <v>3501</v>
      </c>
      <c r="G219" s="655" t="s">
        <v>3560</v>
      </c>
      <c r="H219" s="298"/>
      <c r="I219" s="298"/>
    </row>
    <row r="220" spans="2:9" s="297" customFormat="1" ht="69.75" customHeight="1" x14ac:dyDescent="0.2">
      <c r="B220" s="656" t="s">
        <v>207</v>
      </c>
      <c r="C220" s="657" t="s">
        <v>3497</v>
      </c>
      <c r="D220" s="506" t="s">
        <v>1492</v>
      </c>
      <c r="E220" s="507" t="s">
        <v>939</v>
      </c>
      <c r="F220" s="290" t="s">
        <v>3498</v>
      </c>
      <c r="G220" s="655" t="s">
        <v>3499</v>
      </c>
      <c r="H220" s="298"/>
      <c r="I220" s="298"/>
    </row>
    <row r="221" spans="2:9" s="297" customFormat="1" ht="69.75" customHeight="1" x14ac:dyDescent="0.2">
      <c r="B221" s="656" t="s">
        <v>207</v>
      </c>
      <c r="C221" s="657" t="s">
        <v>3494</v>
      </c>
      <c r="D221" s="506" t="s">
        <v>1492</v>
      </c>
      <c r="E221" s="507" t="s">
        <v>939</v>
      </c>
      <c r="F221" s="290" t="s">
        <v>3495</v>
      </c>
      <c r="G221" s="655" t="s">
        <v>3496</v>
      </c>
      <c r="H221" s="298"/>
      <c r="I221" s="298"/>
    </row>
    <row r="222" spans="2:9" s="297" customFormat="1" ht="69.75" customHeight="1" x14ac:dyDescent="0.2">
      <c r="B222" s="656" t="s">
        <v>207</v>
      </c>
      <c r="C222" s="657" t="s">
        <v>3493</v>
      </c>
      <c r="D222" s="506" t="s">
        <v>1492</v>
      </c>
      <c r="E222" s="507" t="s">
        <v>939</v>
      </c>
      <c r="F222" s="290" t="s">
        <v>3491</v>
      </c>
      <c r="G222" s="655" t="s">
        <v>3492</v>
      </c>
      <c r="H222" s="298"/>
      <c r="I222" s="298"/>
    </row>
    <row r="223" spans="2:9" s="297" customFormat="1" ht="69.75" customHeight="1" x14ac:dyDescent="0.2">
      <c r="B223" s="656" t="s">
        <v>129</v>
      </c>
      <c r="C223" s="657" t="s">
        <v>3488</v>
      </c>
      <c r="D223" s="506" t="s">
        <v>1564</v>
      </c>
      <c r="E223" s="507" t="s">
        <v>1208</v>
      </c>
      <c r="F223" s="290" t="s">
        <v>3489</v>
      </c>
      <c r="G223" s="655" t="s">
        <v>3490</v>
      </c>
      <c r="H223" s="298"/>
      <c r="I223" s="298"/>
    </row>
    <row r="224" spans="2:9" s="297" customFormat="1" ht="69.75" customHeight="1" x14ac:dyDescent="0.2">
      <c r="B224" s="656" t="s">
        <v>129</v>
      </c>
      <c r="C224" s="657" t="s">
        <v>3485</v>
      </c>
      <c r="D224" s="506" t="s">
        <v>1564</v>
      </c>
      <c r="E224" s="507" t="s">
        <v>1208</v>
      </c>
      <c r="F224" s="290" t="s">
        <v>3486</v>
      </c>
      <c r="G224" s="655" t="s">
        <v>3487</v>
      </c>
      <c r="H224" s="298"/>
      <c r="I224" s="298"/>
    </row>
    <row r="225" spans="2:9" s="297" customFormat="1" ht="69.75" customHeight="1" x14ac:dyDescent="0.2">
      <c r="B225" s="656" t="s">
        <v>58</v>
      </c>
      <c r="C225" s="657" t="s">
        <v>3387</v>
      </c>
      <c r="D225" s="506" t="s">
        <v>1631</v>
      </c>
      <c r="E225" s="507" t="s">
        <v>943</v>
      </c>
      <c r="F225" s="290" t="s">
        <v>3388</v>
      </c>
      <c r="G225" s="655" t="s">
        <v>3386</v>
      </c>
      <c r="H225" s="298"/>
      <c r="I225" s="298"/>
    </row>
    <row r="226" spans="2:9" s="297" customFormat="1" ht="69.75" customHeight="1" x14ac:dyDescent="0.2">
      <c r="B226" s="656" t="s">
        <v>3198</v>
      </c>
      <c r="C226" s="657" t="s">
        <v>3400</v>
      </c>
      <c r="D226" s="286" t="s">
        <v>940</v>
      </c>
      <c r="E226" s="285" t="s">
        <v>1198</v>
      </c>
      <c r="F226" s="290" t="s">
        <v>3401</v>
      </c>
      <c r="G226" s="655" t="s">
        <v>112</v>
      </c>
      <c r="H226" s="298"/>
      <c r="I226" s="298"/>
    </row>
    <row r="227" spans="2:9" s="297" customFormat="1" ht="69.75" customHeight="1" x14ac:dyDescent="0.2">
      <c r="B227" s="656" t="s">
        <v>2920</v>
      </c>
      <c r="C227" s="657" t="s">
        <v>3398</v>
      </c>
      <c r="D227" s="506" t="s">
        <v>936</v>
      </c>
      <c r="E227" s="507" t="s">
        <v>1030</v>
      </c>
      <c r="F227" s="290" t="s">
        <v>3399</v>
      </c>
      <c r="G227" s="655" t="s">
        <v>112</v>
      </c>
      <c r="H227" s="298"/>
      <c r="I227" s="298"/>
    </row>
    <row r="228" spans="2:9" s="297" customFormat="1" ht="69.75" customHeight="1" x14ac:dyDescent="0.2">
      <c r="B228" s="656" t="s">
        <v>1149</v>
      </c>
      <c r="C228" s="657" t="s">
        <v>3395</v>
      </c>
      <c r="D228" s="506" t="s">
        <v>1501</v>
      </c>
      <c r="E228" s="507" t="s">
        <v>1208</v>
      </c>
      <c r="F228" s="290" t="s">
        <v>3396</v>
      </c>
      <c r="G228" s="655" t="s">
        <v>3397</v>
      </c>
      <c r="H228" s="298"/>
      <c r="I228" s="298"/>
    </row>
    <row r="229" spans="2:9" s="297" customFormat="1" ht="69.75" customHeight="1" x14ac:dyDescent="0.2">
      <c r="B229" s="656" t="s">
        <v>79</v>
      </c>
      <c r="C229" s="657" t="s">
        <v>3392</v>
      </c>
      <c r="D229" s="506" t="s">
        <v>1363</v>
      </c>
      <c r="E229" s="507" t="s">
        <v>943</v>
      </c>
      <c r="F229" s="290" t="s">
        <v>3393</v>
      </c>
      <c r="G229" s="655" t="s">
        <v>3394</v>
      </c>
      <c r="H229" s="298"/>
      <c r="I229" s="298"/>
    </row>
    <row r="230" spans="2:9" s="297" customFormat="1" ht="69.75" customHeight="1" x14ac:dyDescent="0.2">
      <c r="B230" s="656" t="s">
        <v>207</v>
      </c>
      <c r="C230" s="657" t="s">
        <v>3389</v>
      </c>
      <c r="D230" s="506" t="s">
        <v>1492</v>
      </c>
      <c r="E230" s="507" t="s">
        <v>939</v>
      </c>
      <c r="F230" s="290" t="s">
        <v>3390</v>
      </c>
      <c r="G230" s="655" t="s">
        <v>3391</v>
      </c>
      <c r="H230" s="298"/>
      <c r="I230" s="298"/>
    </row>
    <row r="231" spans="2:9" s="297" customFormat="1" ht="96.75" customHeight="1" x14ac:dyDescent="0.2">
      <c r="B231" s="656" t="s">
        <v>129</v>
      </c>
      <c r="C231" s="657" t="s">
        <v>3383</v>
      </c>
      <c r="D231" s="290" t="s">
        <v>1564</v>
      </c>
      <c r="E231" s="658" t="s">
        <v>1208</v>
      </c>
      <c r="F231" s="290" t="s">
        <v>3385</v>
      </c>
      <c r="G231" s="655" t="s">
        <v>3384</v>
      </c>
      <c r="H231" s="298"/>
      <c r="I231" s="298"/>
    </row>
    <row r="232" spans="2:9" s="297" customFormat="1" ht="108" customHeight="1" x14ac:dyDescent="0.2">
      <c r="B232" s="656" t="s">
        <v>129</v>
      </c>
      <c r="C232" s="657" t="s">
        <v>3210</v>
      </c>
      <c r="D232" s="290" t="s">
        <v>1564</v>
      </c>
      <c r="E232" s="658" t="s">
        <v>1208</v>
      </c>
      <c r="F232" s="290" t="s">
        <v>3211</v>
      </c>
      <c r="G232" s="655" t="s">
        <v>3102</v>
      </c>
      <c r="H232" s="298"/>
      <c r="I232" s="298"/>
    </row>
    <row r="233" spans="2:9" s="297" customFormat="1" ht="96.75" customHeight="1" x14ac:dyDescent="0.2">
      <c r="B233" s="656" t="s">
        <v>129</v>
      </c>
      <c r="C233" s="657" t="s">
        <v>3207</v>
      </c>
      <c r="D233" s="290" t="s">
        <v>1564</v>
      </c>
      <c r="E233" s="658" t="s">
        <v>1208</v>
      </c>
      <c r="F233" s="290" t="s">
        <v>3208</v>
      </c>
      <c r="G233" s="655" t="s">
        <v>3209</v>
      </c>
      <c r="H233" s="298"/>
      <c r="I233" s="298"/>
    </row>
    <row r="234" spans="2:9" s="297" customFormat="1" ht="96.75" customHeight="1" x14ac:dyDescent="0.2">
      <c r="B234" s="656" t="s">
        <v>129</v>
      </c>
      <c r="C234" s="657" t="s">
        <v>3204</v>
      </c>
      <c r="D234" s="290" t="s">
        <v>1564</v>
      </c>
      <c r="E234" s="658" t="s">
        <v>1208</v>
      </c>
      <c r="F234" s="290" t="s">
        <v>3205</v>
      </c>
      <c r="G234" s="655" t="s">
        <v>3206</v>
      </c>
      <c r="H234" s="298"/>
      <c r="I234" s="298"/>
    </row>
    <row r="235" spans="2:9" s="297" customFormat="1" ht="96.75" customHeight="1" x14ac:dyDescent="0.2">
      <c r="B235" s="656" t="s">
        <v>3199</v>
      </c>
      <c r="C235" s="657" t="s">
        <v>3200</v>
      </c>
      <c r="D235" s="290" t="s">
        <v>3202</v>
      </c>
      <c r="E235" s="658" t="s">
        <v>112</v>
      </c>
      <c r="F235" s="290" t="s">
        <v>3201</v>
      </c>
      <c r="G235" s="655" t="s">
        <v>3203</v>
      </c>
      <c r="H235" s="298"/>
      <c r="I235" s="298"/>
    </row>
    <row r="236" spans="2:9" s="297" customFormat="1" ht="96.75" customHeight="1" x14ac:dyDescent="0.2">
      <c r="B236" s="123" t="s">
        <v>3198</v>
      </c>
      <c r="C236" s="289" t="s">
        <v>3195</v>
      </c>
      <c r="D236" s="506" t="s">
        <v>940</v>
      </c>
      <c r="E236" s="507" t="s">
        <v>1198</v>
      </c>
      <c r="F236" s="290" t="s">
        <v>3196</v>
      </c>
      <c r="G236" s="368" t="s">
        <v>3197</v>
      </c>
      <c r="H236" s="298"/>
      <c r="I236" s="298"/>
    </row>
    <row r="237" spans="2:9" s="297" customFormat="1" ht="96.75" customHeight="1" x14ac:dyDescent="0.2">
      <c r="B237" s="123" t="s">
        <v>3191</v>
      </c>
      <c r="C237" s="289" t="s">
        <v>3192</v>
      </c>
      <c r="D237" s="506" t="s">
        <v>1904</v>
      </c>
      <c r="E237" s="507" t="s">
        <v>941</v>
      </c>
      <c r="F237" s="290" t="s">
        <v>3193</v>
      </c>
      <c r="G237" s="368" t="s">
        <v>3194</v>
      </c>
      <c r="H237" s="298"/>
      <c r="I237" s="298"/>
    </row>
    <row r="238" spans="2:9" s="297" customFormat="1" ht="96.75" customHeight="1" x14ac:dyDescent="0.2">
      <c r="B238" s="123" t="s">
        <v>207</v>
      </c>
      <c r="C238" s="289" t="s">
        <v>3112</v>
      </c>
      <c r="D238" s="506" t="s">
        <v>1492</v>
      </c>
      <c r="E238" s="507" t="s">
        <v>939</v>
      </c>
      <c r="F238" s="290" t="s">
        <v>3117</v>
      </c>
      <c r="G238" s="368" t="s">
        <v>3113</v>
      </c>
      <c r="H238" s="298"/>
      <c r="I238" s="298"/>
    </row>
    <row r="239" spans="2:9" s="297" customFormat="1" ht="96.75" customHeight="1" x14ac:dyDescent="0.2">
      <c r="B239" s="123" t="s">
        <v>129</v>
      </c>
      <c r="C239" s="289" t="s">
        <v>3109</v>
      </c>
      <c r="D239" s="506" t="s">
        <v>1564</v>
      </c>
      <c r="E239" s="507" t="s">
        <v>1208</v>
      </c>
      <c r="F239" s="290" t="s">
        <v>3110</v>
      </c>
      <c r="G239" s="368" t="s">
        <v>3111</v>
      </c>
      <c r="H239" s="298"/>
      <c r="I239" s="298"/>
    </row>
    <row r="240" spans="2:9" s="297" customFormat="1" ht="96.75" customHeight="1" x14ac:dyDescent="0.2">
      <c r="B240" s="123" t="s">
        <v>1149</v>
      </c>
      <c r="C240" s="289" t="s">
        <v>3103</v>
      </c>
      <c r="D240" s="506" t="s">
        <v>1501</v>
      </c>
      <c r="E240" s="507" t="s">
        <v>1208</v>
      </c>
      <c r="F240" s="290" t="s">
        <v>3104</v>
      </c>
      <c r="G240" s="368" t="s">
        <v>3105</v>
      </c>
      <c r="H240" s="298"/>
      <c r="I240" s="298"/>
    </row>
    <row r="241" spans="2:9" s="297" customFormat="1" ht="81.75" customHeight="1" x14ac:dyDescent="0.2">
      <c r="B241" s="123" t="s">
        <v>129</v>
      </c>
      <c r="C241" s="289" t="s">
        <v>3100</v>
      </c>
      <c r="D241" s="506" t="s">
        <v>1564</v>
      </c>
      <c r="E241" s="507" t="s">
        <v>1208</v>
      </c>
      <c r="F241" s="290" t="s">
        <v>3101</v>
      </c>
      <c r="G241" s="368" t="s">
        <v>3102</v>
      </c>
      <c r="H241" s="298"/>
      <c r="I241" s="298"/>
    </row>
    <row r="242" spans="2:9" s="297" customFormat="1" ht="81.75" customHeight="1" x14ac:dyDescent="0.2">
      <c r="B242" s="123" t="s">
        <v>2920</v>
      </c>
      <c r="C242" s="289" t="s">
        <v>3106</v>
      </c>
      <c r="D242" s="506" t="s">
        <v>936</v>
      </c>
      <c r="E242" s="507" t="s">
        <v>1030</v>
      </c>
      <c r="F242" s="290" t="s">
        <v>3107</v>
      </c>
      <c r="G242" s="368" t="s">
        <v>3108</v>
      </c>
      <c r="H242" s="298"/>
      <c r="I242" s="298"/>
    </row>
    <row r="243" spans="2:9" s="297" customFormat="1" ht="81.75" customHeight="1" x14ac:dyDescent="0.2">
      <c r="B243" s="123" t="s">
        <v>129</v>
      </c>
      <c r="C243" s="289" t="s">
        <v>2929</v>
      </c>
      <c r="D243" s="506" t="s">
        <v>1564</v>
      </c>
      <c r="E243" s="507" t="s">
        <v>1208</v>
      </c>
      <c r="F243" s="290" t="s">
        <v>2927</v>
      </c>
      <c r="G243" s="368" t="s">
        <v>2928</v>
      </c>
      <c r="H243" s="298"/>
      <c r="I243" s="298"/>
    </row>
    <row r="244" spans="2:9" s="297" customFormat="1" ht="81.75" customHeight="1" x14ac:dyDescent="0.2">
      <c r="B244" s="123" t="s">
        <v>2920</v>
      </c>
      <c r="C244" s="289" t="s">
        <v>2921</v>
      </c>
      <c r="D244" s="506" t="s">
        <v>936</v>
      </c>
      <c r="E244" s="507" t="s">
        <v>1030</v>
      </c>
      <c r="F244" s="290" t="s">
        <v>2922</v>
      </c>
      <c r="G244" s="368" t="s">
        <v>2923</v>
      </c>
      <c r="H244" s="298"/>
      <c r="I244" s="298"/>
    </row>
    <row r="245" spans="2:9" s="297" customFormat="1" ht="81.75" customHeight="1" x14ac:dyDescent="0.2">
      <c r="B245" s="123" t="s">
        <v>207</v>
      </c>
      <c r="C245" s="289" t="s">
        <v>2924</v>
      </c>
      <c r="D245" s="506" t="s">
        <v>1492</v>
      </c>
      <c r="E245" s="507" t="s">
        <v>939</v>
      </c>
      <c r="F245" s="290" t="s">
        <v>2925</v>
      </c>
      <c r="G245" s="368" t="s">
        <v>2926</v>
      </c>
      <c r="H245" s="298"/>
      <c r="I245" s="298"/>
    </row>
    <row r="246" spans="2:9" s="297" customFormat="1" ht="81.75" customHeight="1" x14ac:dyDescent="0.2">
      <c r="B246" s="123" t="s">
        <v>207</v>
      </c>
      <c r="C246" s="289" t="s">
        <v>2917</v>
      </c>
      <c r="D246" s="506" t="s">
        <v>1492</v>
      </c>
      <c r="E246" s="507" t="s">
        <v>939</v>
      </c>
      <c r="F246" s="290" t="s">
        <v>2918</v>
      </c>
      <c r="G246" s="368" t="s">
        <v>2919</v>
      </c>
      <c r="H246" s="298"/>
      <c r="I246" s="298"/>
    </row>
    <row r="247" spans="2:9" s="297" customFormat="1" ht="81.75" customHeight="1" x14ac:dyDescent="0.2">
      <c r="B247" s="123" t="s">
        <v>1149</v>
      </c>
      <c r="C247" s="289" t="s">
        <v>2711</v>
      </c>
      <c r="D247" s="506" t="s">
        <v>1501</v>
      </c>
      <c r="E247" s="507" t="s">
        <v>1208</v>
      </c>
      <c r="F247" s="290" t="s">
        <v>2758</v>
      </c>
      <c r="G247" s="368" t="s">
        <v>2712</v>
      </c>
      <c r="H247" s="298"/>
      <c r="I247" s="298"/>
    </row>
    <row r="248" spans="2:9" s="297" customFormat="1" ht="81.75" customHeight="1" x14ac:dyDescent="0.2">
      <c r="B248" s="123" t="s">
        <v>79</v>
      </c>
      <c r="C248" s="289" t="s">
        <v>2709</v>
      </c>
      <c r="D248" s="506" t="s">
        <v>1363</v>
      </c>
      <c r="E248" s="507" t="s">
        <v>943</v>
      </c>
      <c r="F248" s="290" t="s">
        <v>2759</v>
      </c>
      <c r="G248" s="368" t="s">
        <v>2710</v>
      </c>
      <c r="H248" s="298"/>
      <c r="I248" s="298"/>
    </row>
    <row r="249" spans="2:9" s="297" customFormat="1" ht="81.75" customHeight="1" x14ac:dyDescent="0.2">
      <c r="B249" s="123" t="s">
        <v>2608</v>
      </c>
      <c r="C249" s="289" t="s">
        <v>2609</v>
      </c>
      <c r="D249" s="506" t="s">
        <v>1501</v>
      </c>
      <c r="E249" s="507" t="s">
        <v>1208</v>
      </c>
      <c r="F249" s="290" t="s">
        <v>2610</v>
      </c>
      <c r="G249" s="368" t="s">
        <v>2611</v>
      </c>
      <c r="H249" s="298"/>
      <c r="I249" s="298"/>
    </row>
    <row r="250" spans="2:9" s="297" customFormat="1" ht="57.75" customHeight="1" x14ac:dyDescent="0.2">
      <c r="B250" s="123" t="s">
        <v>58</v>
      </c>
      <c r="C250" s="289" t="s">
        <v>2606</v>
      </c>
      <c r="D250" s="506" t="s">
        <v>1631</v>
      </c>
      <c r="E250" s="507" t="s">
        <v>943</v>
      </c>
      <c r="F250" s="290" t="s">
        <v>2607</v>
      </c>
      <c r="G250" s="368" t="s">
        <v>2614</v>
      </c>
      <c r="H250" s="298"/>
      <c r="I250" s="298"/>
    </row>
    <row r="251" spans="2:9" s="297" customFormat="1" ht="81.75" customHeight="1" x14ac:dyDescent="0.2">
      <c r="B251" s="123" t="s">
        <v>207</v>
      </c>
      <c r="C251" s="289" t="s">
        <v>2516</v>
      </c>
      <c r="D251" s="506" t="s">
        <v>1901</v>
      </c>
      <c r="E251" s="507" t="s">
        <v>1208</v>
      </c>
      <c r="F251" s="290" t="s">
        <v>2517</v>
      </c>
      <c r="G251" s="368" t="s">
        <v>2518</v>
      </c>
      <c r="H251" s="298"/>
      <c r="I251" s="298"/>
    </row>
    <row r="252" spans="2:9" s="297" customFormat="1" ht="81.75" customHeight="1" x14ac:dyDescent="0.2">
      <c r="B252" s="123" t="s">
        <v>2398</v>
      </c>
      <c r="C252" s="289" t="s">
        <v>2514</v>
      </c>
      <c r="D252" s="473" t="s">
        <v>2616</v>
      </c>
      <c r="E252" s="473" t="s">
        <v>1208</v>
      </c>
      <c r="F252" s="290" t="s">
        <v>2515</v>
      </c>
      <c r="G252" s="368" t="s">
        <v>2615</v>
      </c>
      <c r="H252" s="298"/>
      <c r="I252" s="298"/>
    </row>
    <row r="253" spans="2:9" s="297" customFormat="1" ht="81.75" customHeight="1" x14ac:dyDescent="0.2">
      <c r="B253" s="123" t="s">
        <v>2398</v>
      </c>
      <c r="C253" s="289" t="s">
        <v>2399</v>
      </c>
      <c r="D253" s="473" t="s">
        <v>2024</v>
      </c>
      <c r="E253" s="473" t="s">
        <v>1208</v>
      </c>
      <c r="F253" s="290" t="s">
        <v>2400</v>
      </c>
      <c r="G253" s="368" t="s">
        <v>112</v>
      </c>
      <c r="H253" s="298"/>
      <c r="I253" s="298"/>
    </row>
    <row r="254" spans="2:9" s="297" customFormat="1" ht="81.75" customHeight="1" x14ac:dyDescent="0.2">
      <c r="B254" s="123" t="s">
        <v>2398</v>
      </c>
      <c r="C254" s="289" t="s">
        <v>2395</v>
      </c>
      <c r="D254" s="473" t="s">
        <v>2024</v>
      </c>
      <c r="E254" s="473" t="s">
        <v>1208</v>
      </c>
      <c r="F254" s="290" t="s">
        <v>2396</v>
      </c>
      <c r="G254" s="368" t="s">
        <v>2397</v>
      </c>
      <c r="H254" s="298"/>
      <c r="I254" s="298"/>
    </row>
    <row r="255" spans="2:9" s="297" customFormat="1" ht="81.75" customHeight="1" x14ac:dyDescent="0.2">
      <c r="B255" s="123" t="s">
        <v>2391</v>
      </c>
      <c r="C255" s="289" t="s">
        <v>2392</v>
      </c>
      <c r="D255" s="471" t="s">
        <v>112</v>
      </c>
      <c r="E255" s="473" t="s">
        <v>112</v>
      </c>
      <c r="F255" s="290" t="s">
        <v>2393</v>
      </c>
      <c r="G255" s="368" t="s">
        <v>2394</v>
      </c>
      <c r="H255" s="298"/>
      <c r="I255" s="298"/>
    </row>
    <row r="256" spans="2:9" s="297" customFormat="1" ht="81.75" customHeight="1" x14ac:dyDescent="0.2">
      <c r="B256" s="123" t="s">
        <v>263</v>
      </c>
      <c r="C256" s="289" t="s">
        <v>2003</v>
      </c>
      <c r="D256" s="471" t="s">
        <v>2004</v>
      </c>
      <c r="E256" s="473" t="s">
        <v>112</v>
      </c>
      <c r="F256" s="290" t="s">
        <v>2005</v>
      </c>
      <c r="G256" s="368" t="s">
        <v>2006</v>
      </c>
      <c r="H256" s="298"/>
      <c r="I256" s="298"/>
    </row>
    <row r="257" spans="2:9" s="297" customFormat="1" ht="81.75" customHeight="1" x14ac:dyDescent="0.2">
      <c r="B257" s="123" t="s">
        <v>129</v>
      </c>
      <c r="C257" s="289" t="s">
        <v>2007</v>
      </c>
      <c r="D257" s="506" t="s">
        <v>2008</v>
      </c>
      <c r="E257" s="507" t="s">
        <v>112</v>
      </c>
      <c r="F257" s="290" t="s">
        <v>2009</v>
      </c>
      <c r="G257" s="368" t="s">
        <v>2010</v>
      </c>
      <c r="H257" s="298"/>
      <c r="I257" s="298"/>
    </row>
    <row r="258" spans="2:9" s="297" customFormat="1" ht="99.75" customHeight="1" x14ac:dyDescent="0.2">
      <c r="B258" s="123" t="s">
        <v>79</v>
      </c>
      <c r="C258" s="289" t="s">
        <v>2011</v>
      </c>
      <c r="D258" s="506" t="s">
        <v>2012</v>
      </c>
      <c r="E258" s="507" t="s">
        <v>112</v>
      </c>
      <c r="F258" s="290" t="s">
        <v>2013</v>
      </c>
      <c r="G258" s="368" t="s">
        <v>2014</v>
      </c>
      <c r="H258" s="298"/>
      <c r="I258" s="298"/>
    </row>
    <row r="259" spans="2:9" s="297" customFormat="1" ht="99.75" customHeight="1" x14ac:dyDescent="0.2">
      <c r="B259" s="123" t="s">
        <v>79</v>
      </c>
      <c r="C259" s="289" t="s">
        <v>2015</v>
      </c>
      <c r="D259" s="471" t="s">
        <v>2016</v>
      </c>
      <c r="E259" s="473" t="s">
        <v>112</v>
      </c>
      <c r="F259" s="290" t="s">
        <v>2017</v>
      </c>
      <c r="G259" s="368" t="s">
        <v>2018</v>
      </c>
      <c r="H259" s="298"/>
      <c r="I259" s="298"/>
    </row>
    <row r="260" spans="2:9" s="297" customFormat="1" ht="99.75" customHeight="1" x14ac:dyDescent="0.2">
      <c r="B260" s="123" t="s">
        <v>302</v>
      </c>
      <c r="C260" s="289" t="s">
        <v>2019</v>
      </c>
      <c r="D260" s="506" t="s">
        <v>2020</v>
      </c>
      <c r="E260" s="507" t="s">
        <v>112</v>
      </c>
      <c r="F260" s="290" t="s">
        <v>2021</v>
      </c>
      <c r="G260" s="368" t="s">
        <v>2022</v>
      </c>
      <c r="H260" s="298"/>
      <c r="I260" s="298"/>
    </row>
    <row r="261" spans="2:9" s="297" customFormat="1" ht="99.75" customHeight="1" x14ac:dyDescent="0.2">
      <c r="B261" s="123" t="s">
        <v>863</v>
      </c>
      <c r="C261" s="289" t="s">
        <v>2023</v>
      </c>
      <c r="D261" s="506" t="s">
        <v>2024</v>
      </c>
      <c r="E261" s="507" t="s">
        <v>112</v>
      </c>
      <c r="F261" s="290" t="s">
        <v>2025</v>
      </c>
      <c r="G261" s="368" t="s">
        <v>2026</v>
      </c>
      <c r="H261" s="298"/>
      <c r="I261" s="298"/>
    </row>
    <row r="262" spans="2:9" s="297" customFormat="1" ht="99.75" customHeight="1" x14ac:dyDescent="0.2">
      <c r="B262" s="123" t="s">
        <v>79</v>
      </c>
      <c r="C262" s="289" t="s">
        <v>1955</v>
      </c>
      <c r="D262" s="506" t="s">
        <v>1956</v>
      </c>
      <c r="E262" s="507" t="s">
        <v>112</v>
      </c>
      <c r="F262" s="290" t="s">
        <v>1957</v>
      </c>
      <c r="G262" s="368" t="s">
        <v>1992</v>
      </c>
      <c r="H262" s="298"/>
      <c r="I262" s="298"/>
    </row>
    <row r="263" spans="2:9" s="297" customFormat="1" ht="99.75" customHeight="1" x14ac:dyDescent="0.2">
      <c r="B263" s="123" t="s">
        <v>58</v>
      </c>
      <c r="C263" s="289" t="s">
        <v>1958</v>
      </c>
      <c r="D263" s="506" t="s">
        <v>1959</v>
      </c>
      <c r="E263" s="507" t="s">
        <v>112</v>
      </c>
      <c r="F263" s="290" t="s">
        <v>1996</v>
      </c>
      <c r="G263" s="368" t="s">
        <v>1993</v>
      </c>
      <c r="H263" s="298"/>
      <c r="I263" s="298"/>
    </row>
    <row r="264" spans="2:9" s="297" customFormat="1" ht="99.75" customHeight="1" x14ac:dyDescent="0.2">
      <c r="B264" s="123" t="s">
        <v>207</v>
      </c>
      <c r="C264" s="289" t="s">
        <v>1900</v>
      </c>
      <c r="D264" s="506" t="s">
        <v>1901</v>
      </c>
      <c r="E264" s="507" t="s">
        <v>1208</v>
      </c>
      <c r="F264" s="290" t="s">
        <v>1902</v>
      </c>
      <c r="G264" s="368" t="s">
        <v>943</v>
      </c>
      <c r="H264" s="298"/>
      <c r="I264" s="298"/>
    </row>
    <row r="265" spans="2:9" s="297" customFormat="1" ht="99.75" customHeight="1" x14ac:dyDescent="0.2">
      <c r="B265" s="123" t="s">
        <v>416</v>
      </c>
      <c r="C265" s="289" t="s">
        <v>1903</v>
      </c>
      <c r="D265" s="506" t="s">
        <v>1904</v>
      </c>
      <c r="E265" s="507" t="s">
        <v>941</v>
      </c>
      <c r="F265" s="290" t="s">
        <v>1905</v>
      </c>
      <c r="G265" s="368" t="s">
        <v>943</v>
      </c>
      <c r="H265" s="298"/>
      <c r="I265" s="298"/>
    </row>
    <row r="266" spans="2:9" s="297" customFormat="1" ht="99.75" customHeight="1" x14ac:dyDescent="0.2">
      <c r="B266" s="123" t="s">
        <v>207</v>
      </c>
      <c r="C266" s="289" t="s">
        <v>1722</v>
      </c>
      <c r="D266" s="506" t="s">
        <v>1492</v>
      </c>
      <c r="E266" s="507" t="s">
        <v>939</v>
      </c>
      <c r="F266" s="290" t="s">
        <v>1788</v>
      </c>
      <c r="G266" s="368" t="s">
        <v>1789</v>
      </c>
      <c r="H266" s="298"/>
      <c r="I266" s="298"/>
    </row>
    <row r="267" spans="2:9" s="297" customFormat="1" ht="99.75" customHeight="1" x14ac:dyDescent="0.2">
      <c r="B267" s="123" t="s">
        <v>1149</v>
      </c>
      <c r="C267" s="289" t="s">
        <v>1723</v>
      </c>
      <c r="D267" s="506" t="s">
        <v>1501</v>
      </c>
      <c r="E267" s="507" t="s">
        <v>1208</v>
      </c>
      <c r="F267" s="290" t="s">
        <v>1790</v>
      </c>
      <c r="G267" s="368" t="s">
        <v>1724</v>
      </c>
      <c r="H267" s="298"/>
      <c r="I267" s="298"/>
    </row>
    <row r="268" spans="2:9" s="297" customFormat="1" ht="81.75" customHeight="1" x14ac:dyDescent="0.2">
      <c r="B268" s="123" t="s">
        <v>58</v>
      </c>
      <c r="C268" s="289" t="s">
        <v>1725</v>
      </c>
      <c r="D268" s="506" t="s">
        <v>1631</v>
      </c>
      <c r="E268" s="507" t="s">
        <v>1675</v>
      </c>
      <c r="F268" s="290" t="s">
        <v>1726</v>
      </c>
      <c r="G268" s="368" t="s">
        <v>1791</v>
      </c>
      <c r="H268" s="298"/>
      <c r="I268" s="298"/>
    </row>
    <row r="269" spans="2:9" s="297" customFormat="1" ht="96" customHeight="1" x14ac:dyDescent="0.2">
      <c r="B269" s="123" t="s">
        <v>129</v>
      </c>
      <c r="C269" s="289" t="s">
        <v>1676</v>
      </c>
      <c r="D269" s="506" t="s">
        <v>1564</v>
      </c>
      <c r="E269" s="507"/>
      <c r="F269" s="290" t="s">
        <v>1727</v>
      </c>
      <c r="G269" s="368" t="s">
        <v>1728</v>
      </c>
      <c r="H269" s="298"/>
      <c r="I269" s="298"/>
    </row>
    <row r="270" spans="2:9" s="297" customFormat="1" ht="81.75" customHeight="1" x14ac:dyDescent="0.2">
      <c r="B270" s="123" t="s">
        <v>129</v>
      </c>
      <c r="C270" s="289" t="s">
        <v>1677</v>
      </c>
      <c r="D270" s="506" t="s">
        <v>1564</v>
      </c>
      <c r="E270" s="507"/>
      <c r="F270" s="290" t="s">
        <v>1729</v>
      </c>
      <c r="G270" s="368" t="s">
        <v>1730</v>
      </c>
      <c r="H270" s="298"/>
      <c r="I270" s="298"/>
    </row>
    <row r="271" spans="2:9" s="297" customFormat="1" ht="81.75" customHeight="1" x14ac:dyDescent="0.2">
      <c r="B271" s="123" t="s">
        <v>58</v>
      </c>
      <c r="C271" s="289" t="s">
        <v>1678</v>
      </c>
      <c r="D271" s="506" t="s">
        <v>1631</v>
      </c>
      <c r="E271" s="507"/>
      <c r="F271" s="290" t="s">
        <v>1679</v>
      </c>
      <c r="G271" s="368" t="s">
        <v>1731</v>
      </c>
      <c r="H271" s="298"/>
      <c r="I271" s="298"/>
    </row>
    <row r="272" spans="2:9" s="297" customFormat="1" ht="81.75" customHeight="1" x14ac:dyDescent="0.2">
      <c r="B272" s="123" t="s">
        <v>129</v>
      </c>
      <c r="C272" s="289" t="s">
        <v>1680</v>
      </c>
      <c r="D272" s="506" t="s">
        <v>1564</v>
      </c>
      <c r="E272" s="507"/>
      <c r="F272" s="290" t="s">
        <v>1732</v>
      </c>
      <c r="G272" s="368"/>
      <c r="H272" s="298"/>
      <c r="I272" s="298"/>
    </row>
    <row r="273" spans="2:9" s="297" customFormat="1" ht="84.75" customHeight="1" x14ac:dyDescent="0.2">
      <c r="B273" s="123" t="s">
        <v>129</v>
      </c>
      <c r="C273" s="289" t="s">
        <v>1681</v>
      </c>
      <c r="D273" s="506" t="s">
        <v>1564</v>
      </c>
      <c r="E273" s="507"/>
      <c r="F273" s="290" t="s">
        <v>1682</v>
      </c>
      <c r="G273" s="368"/>
      <c r="H273" s="298"/>
      <c r="I273" s="298"/>
    </row>
    <row r="274" spans="2:9" s="297" customFormat="1" ht="75.75" customHeight="1" x14ac:dyDescent="0.2">
      <c r="B274" s="123" t="s">
        <v>107</v>
      </c>
      <c r="C274" s="289" t="s">
        <v>1733</v>
      </c>
      <c r="D274" s="506" t="s">
        <v>937</v>
      </c>
      <c r="E274" s="507"/>
      <c r="F274" s="290" t="s">
        <v>1734</v>
      </c>
      <c r="G274" s="368" t="s">
        <v>943</v>
      </c>
      <c r="H274" s="298"/>
      <c r="I274" s="298"/>
    </row>
    <row r="275" spans="2:9" s="297" customFormat="1" ht="75.75" customHeight="1" x14ac:dyDescent="0.2">
      <c r="B275" s="123" t="s">
        <v>107</v>
      </c>
      <c r="C275" s="289" t="s">
        <v>1629</v>
      </c>
      <c r="D275" s="506" t="s">
        <v>937</v>
      </c>
      <c r="E275" s="507" t="s">
        <v>1009</v>
      </c>
      <c r="F275" s="290" t="s">
        <v>1630</v>
      </c>
      <c r="G275" s="368" t="s">
        <v>943</v>
      </c>
      <c r="H275" s="298"/>
      <c r="I275" s="298"/>
    </row>
    <row r="276" spans="2:9" s="297" customFormat="1" ht="75.75" customHeight="1" x14ac:dyDescent="0.2">
      <c r="B276" s="123" t="s">
        <v>107</v>
      </c>
      <c r="C276" s="289" t="s">
        <v>1628</v>
      </c>
      <c r="D276" s="506" t="s">
        <v>937</v>
      </c>
      <c r="E276" s="507" t="s">
        <v>1009</v>
      </c>
      <c r="F276" s="290" t="s">
        <v>1626</v>
      </c>
      <c r="G276" s="368" t="s">
        <v>1627</v>
      </c>
      <c r="H276" s="298"/>
      <c r="I276" s="298"/>
    </row>
    <row r="277" spans="2:9" s="297" customFormat="1" ht="75.75" customHeight="1" x14ac:dyDescent="0.2">
      <c r="B277" s="123" t="s">
        <v>1481</v>
      </c>
      <c r="C277" s="470" t="s">
        <v>1624</v>
      </c>
      <c r="D277" s="472" t="s">
        <v>942</v>
      </c>
      <c r="E277" s="507" t="s">
        <v>941</v>
      </c>
      <c r="F277" s="290" t="s">
        <v>1637</v>
      </c>
      <c r="G277" s="368" t="s">
        <v>1625</v>
      </c>
      <c r="H277" s="298"/>
      <c r="I277" s="298"/>
    </row>
    <row r="278" spans="2:9" s="297" customFormat="1" ht="75.75" customHeight="1" x14ac:dyDescent="0.2">
      <c r="B278" s="123" t="s">
        <v>1572</v>
      </c>
      <c r="C278" s="289" t="s">
        <v>1571</v>
      </c>
      <c r="D278" s="475" t="s">
        <v>943</v>
      </c>
      <c r="E278" s="482" t="s">
        <v>943</v>
      </c>
      <c r="F278" s="474" t="s">
        <v>1573</v>
      </c>
      <c r="G278" s="368" t="s">
        <v>1574</v>
      </c>
      <c r="H278" s="298"/>
      <c r="I278" s="298"/>
    </row>
    <row r="279" spans="2:9" s="297" customFormat="1" ht="75.75" customHeight="1" x14ac:dyDescent="0.2">
      <c r="B279" s="123" t="s">
        <v>129</v>
      </c>
      <c r="C279" s="470" t="s">
        <v>1570</v>
      </c>
      <c r="D279" s="472" t="s">
        <v>1564</v>
      </c>
      <c r="E279" s="473" t="s">
        <v>939</v>
      </c>
      <c r="F279" s="290" t="s">
        <v>1599</v>
      </c>
      <c r="G279" s="368" t="s">
        <v>943</v>
      </c>
      <c r="H279" s="298"/>
      <c r="I279" s="298"/>
    </row>
    <row r="280" spans="2:9" s="297" customFormat="1" ht="75.75" customHeight="1" x14ac:dyDescent="0.2">
      <c r="B280" s="123" t="s">
        <v>1149</v>
      </c>
      <c r="C280" s="289" t="s">
        <v>1565</v>
      </c>
      <c r="D280" s="471" t="s">
        <v>1501</v>
      </c>
      <c r="E280" s="346" t="s">
        <v>1208</v>
      </c>
      <c r="F280" s="346" t="s">
        <v>1600</v>
      </c>
      <c r="G280" s="368" t="s">
        <v>943</v>
      </c>
      <c r="H280" s="298"/>
      <c r="I280" s="298"/>
    </row>
    <row r="281" spans="2:9" s="297" customFormat="1" ht="99" customHeight="1" x14ac:dyDescent="0.2">
      <c r="B281" s="123" t="s">
        <v>129</v>
      </c>
      <c r="C281" s="470" t="s">
        <v>1562</v>
      </c>
      <c r="D281" s="472" t="s">
        <v>1564</v>
      </c>
      <c r="E281" s="473" t="s">
        <v>939</v>
      </c>
      <c r="F281" s="346" t="s">
        <v>1563</v>
      </c>
      <c r="G281" s="368" t="s">
        <v>1601</v>
      </c>
      <c r="H281" s="298"/>
      <c r="I281" s="298"/>
    </row>
    <row r="282" spans="2:9" s="297" customFormat="1" ht="99" customHeight="1" x14ac:dyDescent="0.2">
      <c r="B282" s="123" t="s">
        <v>129</v>
      </c>
      <c r="C282" s="289" t="s">
        <v>1559</v>
      </c>
      <c r="D282" s="313" t="s">
        <v>1158</v>
      </c>
      <c r="E282" s="286" t="s">
        <v>939</v>
      </c>
      <c r="F282" s="346" t="s">
        <v>1560</v>
      </c>
      <c r="G282" s="368" t="s">
        <v>1561</v>
      </c>
      <c r="H282" s="298"/>
      <c r="I282" s="298"/>
    </row>
    <row r="283" spans="2:9" s="297" customFormat="1" ht="80.25" customHeight="1" x14ac:dyDescent="0.2">
      <c r="B283" s="123" t="s">
        <v>207</v>
      </c>
      <c r="C283" s="289" t="s">
        <v>1508</v>
      </c>
      <c r="D283" s="475" t="s">
        <v>1492</v>
      </c>
      <c r="E283" s="482" t="s">
        <v>939</v>
      </c>
      <c r="F283" s="346" t="s">
        <v>1509</v>
      </c>
      <c r="G283" s="368" t="s">
        <v>1510</v>
      </c>
      <c r="H283" s="298"/>
      <c r="I283" s="298"/>
    </row>
    <row r="284" spans="2:9" s="297" customFormat="1" ht="57.75" customHeight="1" x14ac:dyDescent="0.2">
      <c r="B284" s="123" t="s">
        <v>207</v>
      </c>
      <c r="C284" s="289" t="s">
        <v>1506</v>
      </c>
      <c r="D284" s="313" t="s">
        <v>1492</v>
      </c>
      <c r="E284" s="286" t="s">
        <v>939</v>
      </c>
      <c r="F284" s="346" t="s">
        <v>1507</v>
      </c>
      <c r="G284" s="368" t="s">
        <v>943</v>
      </c>
      <c r="H284" s="298"/>
      <c r="I284" s="298"/>
    </row>
    <row r="285" spans="2:9" s="297" customFormat="1" ht="122.25" customHeight="1" x14ac:dyDescent="0.2">
      <c r="B285" s="123" t="s">
        <v>1503</v>
      </c>
      <c r="C285" s="289" t="s">
        <v>1505</v>
      </c>
      <c r="D285" s="313" t="s">
        <v>943</v>
      </c>
      <c r="E285" s="286" t="s">
        <v>943</v>
      </c>
      <c r="F285" s="346" t="s">
        <v>1502</v>
      </c>
      <c r="G285" s="368" t="s">
        <v>1504</v>
      </c>
      <c r="H285" s="298"/>
      <c r="I285" s="298"/>
    </row>
    <row r="286" spans="2:9" s="297" customFormat="1" ht="105.75" customHeight="1" x14ac:dyDescent="0.2">
      <c r="B286" s="123" t="s">
        <v>207</v>
      </c>
      <c r="C286" s="289" t="s">
        <v>1491</v>
      </c>
      <c r="D286" s="313" t="s">
        <v>1492</v>
      </c>
      <c r="E286" s="286" t="s">
        <v>939</v>
      </c>
      <c r="F286" s="346" t="s">
        <v>1493</v>
      </c>
      <c r="G286" s="368" t="s">
        <v>1494</v>
      </c>
      <c r="H286" s="298"/>
      <c r="I286" s="298"/>
    </row>
    <row r="287" spans="2:9" s="297" customFormat="1" ht="101.25" customHeight="1" x14ac:dyDescent="0.2">
      <c r="B287" s="123" t="s">
        <v>32</v>
      </c>
      <c r="C287" s="289" t="s">
        <v>1484</v>
      </c>
      <c r="D287" s="313" t="s">
        <v>1158</v>
      </c>
      <c r="E287" s="286" t="s">
        <v>939</v>
      </c>
      <c r="F287" s="346" t="s">
        <v>1485</v>
      </c>
      <c r="G287" s="368" t="s">
        <v>1486</v>
      </c>
      <c r="H287" s="298"/>
      <c r="I287" s="298"/>
    </row>
    <row r="288" spans="2:9" s="297" customFormat="1" ht="76.5" customHeight="1" x14ac:dyDescent="0.2">
      <c r="B288" s="123" t="s">
        <v>1481</v>
      </c>
      <c r="C288" s="289" t="s">
        <v>1482</v>
      </c>
      <c r="D288" s="313" t="s">
        <v>942</v>
      </c>
      <c r="E288" s="286" t="s">
        <v>941</v>
      </c>
      <c r="F288" s="346" t="s">
        <v>1483</v>
      </c>
      <c r="G288" s="368" t="s">
        <v>943</v>
      </c>
      <c r="H288" s="298"/>
      <c r="I288" s="298"/>
    </row>
    <row r="289" spans="2:9" s="297" customFormat="1" ht="76.5" customHeight="1" x14ac:dyDescent="0.2">
      <c r="B289" s="123" t="s">
        <v>1149</v>
      </c>
      <c r="C289" s="289" t="s">
        <v>1479</v>
      </c>
      <c r="D289" s="281" t="s">
        <v>1501</v>
      </c>
      <c r="E289" s="346" t="s">
        <v>1208</v>
      </c>
      <c r="F289" s="346" t="s">
        <v>1480</v>
      </c>
      <c r="G289" s="368" t="s">
        <v>943</v>
      </c>
      <c r="H289" s="298"/>
      <c r="I289" s="298"/>
    </row>
    <row r="290" spans="2:9" s="297" customFormat="1" ht="76.5" customHeight="1" x14ac:dyDescent="0.2">
      <c r="B290" s="123" t="s">
        <v>268</v>
      </c>
      <c r="C290" s="289" t="s">
        <v>1424</v>
      </c>
      <c r="D290" s="281" t="s">
        <v>1425</v>
      </c>
      <c r="E290" s="346" t="s">
        <v>943</v>
      </c>
      <c r="F290" s="346" t="s">
        <v>1426</v>
      </c>
      <c r="G290" s="368" t="s">
        <v>943</v>
      </c>
      <c r="H290" s="298"/>
      <c r="I290" s="298"/>
    </row>
    <row r="291" spans="2:9" s="297" customFormat="1" ht="108.75" customHeight="1" x14ac:dyDescent="0.2">
      <c r="B291" s="123" t="s">
        <v>1365</v>
      </c>
      <c r="C291" s="289" t="s">
        <v>1364</v>
      </c>
      <c r="D291" s="281" t="s">
        <v>1363</v>
      </c>
      <c r="E291" s="281" t="s">
        <v>943</v>
      </c>
      <c r="F291" s="346" t="s">
        <v>1427</v>
      </c>
      <c r="G291" s="368" t="s">
        <v>1362</v>
      </c>
      <c r="H291" s="298"/>
      <c r="I291" s="298"/>
    </row>
    <row r="292" spans="2:9" s="297" customFormat="1" ht="92.25" customHeight="1" x14ac:dyDescent="0.2">
      <c r="B292" s="123" t="s">
        <v>79</v>
      </c>
      <c r="C292" s="289" t="s">
        <v>1361</v>
      </c>
      <c r="D292" s="281" t="s">
        <v>938</v>
      </c>
      <c r="E292" s="281" t="s">
        <v>943</v>
      </c>
      <c r="F292" s="346" t="s">
        <v>1360</v>
      </c>
      <c r="G292" s="316" t="s">
        <v>1359</v>
      </c>
      <c r="H292" s="298"/>
      <c r="I292" s="298"/>
    </row>
    <row r="293" spans="2:9" s="297" customFormat="1" ht="92.25" customHeight="1" x14ac:dyDescent="0.2">
      <c r="B293" s="123" t="s">
        <v>1149</v>
      </c>
      <c r="C293" s="289" t="s">
        <v>1310</v>
      </c>
      <c r="D293" s="281" t="s">
        <v>1207</v>
      </c>
      <c r="E293" s="288" t="s">
        <v>1085</v>
      </c>
      <c r="F293" s="346" t="s">
        <v>1311</v>
      </c>
      <c r="G293" s="316" t="s">
        <v>943</v>
      </c>
      <c r="H293" s="298"/>
      <c r="I293" s="298"/>
    </row>
    <row r="294" spans="2:9" s="297" customFormat="1" ht="92.25" customHeight="1" x14ac:dyDescent="0.2">
      <c r="B294" s="123" t="s">
        <v>1281</v>
      </c>
      <c r="C294" s="289" t="s">
        <v>1282</v>
      </c>
      <c r="D294" s="286" t="s">
        <v>936</v>
      </c>
      <c r="E294" s="287" t="s">
        <v>1030</v>
      </c>
      <c r="F294" s="346" t="s">
        <v>1283</v>
      </c>
      <c r="G294" s="316" t="s">
        <v>1284</v>
      </c>
      <c r="H294" s="298"/>
      <c r="I294" s="298"/>
    </row>
    <row r="295" spans="2:9" s="297" customFormat="1" ht="105" customHeight="1" x14ac:dyDescent="0.2">
      <c r="B295" s="123" t="s">
        <v>221</v>
      </c>
      <c r="C295" s="289" t="s">
        <v>1278</v>
      </c>
      <c r="D295" s="290" t="s">
        <v>938</v>
      </c>
      <c r="E295" s="281" t="s">
        <v>1277</v>
      </c>
      <c r="F295" s="346" t="s">
        <v>1279</v>
      </c>
      <c r="G295" s="316" t="s">
        <v>1280</v>
      </c>
      <c r="H295" s="298"/>
      <c r="I295" s="298"/>
    </row>
    <row r="296" spans="2:9" s="297" customFormat="1" ht="92.25" customHeight="1" x14ac:dyDescent="0.2">
      <c r="B296" s="123" t="s">
        <v>1325</v>
      </c>
      <c r="C296" s="289" t="s">
        <v>1326</v>
      </c>
      <c r="D296" s="286" t="s">
        <v>940</v>
      </c>
      <c r="E296" s="285" t="s">
        <v>1198</v>
      </c>
      <c r="F296" s="346" t="s">
        <v>1327</v>
      </c>
      <c r="G296" s="316" t="s">
        <v>1328</v>
      </c>
      <c r="H296" s="298"/>
      <c r="I296" s="298"/>
    </row>
    <row r="297" spans="2:9" s="297" customFormat="1" ht="110.25" customHeight="1" x14ac:dyDescent="0.2">
      <c r="B297" s="123" t="s">
        <v>1285</v>
      </c>
      <c r="C297" s="289" t="s">
        <v>1286</v>
      </c>
      <c r="D297" s="286" t="s">
        <v>1289</v>
      </c>
      <c r="E297" s="317" t="s">
        <v>943</v>
      </c>
      <c r="F297" s="317" t="s">
        <v>1287</v>
      </c>
      <c r="G297" s="316" t="s">
        <v>1288</v>
      </c>
      <c r="H297" s="298"/>
      <c r="I297" s="298"/>
    </row>
    <row r="298" spans="2:9" s="237" customFormat="1" ht="115.5" customHeight="1" x14ac:dyDescent="0.2">
      <c r="B298" s="123" t="s">
        <v>129</v>
      </c>
      <c r="C298" s="289" t="s">
        <v>1240</v>
      </c>
      <c r="D298" s="281" t="s">
        <v>1158</v>
      </c>
      <c r="E298" s="317" t="s">
        <v>939</v>
      </c>
      <c r="F298" s="346" t="s">
        <v>1241</v>
      </c>
      <c r="G298" s="316" t="s">
        <v>1242</v>
      </c>
      <c r="H298" s="298"/>
      <c r="I298" s="238"/>
    </row>
    <row r="299" spans="2:9" s="237" customFormat="1" ht="75.75" customHeight="1" x14ac:dyDescent="0.2">
      <c r="B299" s="123" t="s">
        <v>416</v>
      </c>
      <c r="C299" s="289" t="s">
        <v>1214</v>
      </c>
      <c r="D299" s="313" t="s">
        <v>942</v>
      </c>
      <c r="E299" s="286" t="s">
        <v>941</v>
      </c>
      <c r="F299" s="346" t="s">
        <v>1215</v>
      </c>
      <c r="G299" s="316" t="s">
        <v>1216</v>
      </c>
      <c r="H299" s="298"/>
      <c r="I299" s="238"/>
    </row>
    <row r="300" spans="2:9" s="237" customFormat="1" ht="75.75" customHeight="1" x14ac:dyDescent="0.2">
      <c r="B300" s="123" t="s">
        <v>107</v>
      </c>
      <c r="C300" s="289" t="s">
        <v>1211</v>
      </c>
      <c r="D300" s="313" t="s">
        <v>937</v>
      </c>
      <c r="E300" s="286" t="s">
        <v>1009</v>
      </c>
      <c r="F300" s="346" t="s">
        <v>1212</v>
      </c>
      <c r="G300" s="316" t="s">
        <v>1213</v>
      </c>
      <c r="H300" s="298"/>
      <c r="I300" s="238"/>
    </row>
    <row r="301" spans="2:9" s="237" customFormat="1" ht="122.25" customHeight="1" x14ac:dyDescent="0.2">
      <c r="B301" s="123" t="s">
        <v>948</v>
      </c>
      <c r="C301" s="289" t="s">
        <v>1206</v>
      </c>
      <c r="D301" s="313" t="s">
        <v>1207</v>
      </c>
      <c r="E301" s="286" t="s">
        <v>1208</v>
      </c>
      <c r="F301" s="346" t="s">
        <v>1209</v>
      </c>
      <c r="G301" s="316" t="s">
        <v>1210</v>
      </c>
      <c r="H301" s="298"/>
      <c r="I301" s="238"/>
    </row>
    <row r="302" spans="2:9" s="237" customFormat="1" ht="122.25" customHeight="1" x14ac:dyDescent="0.2">
      <c r="B302" s="123" t="s">
        <v>268</v>
      </c>
      <c r="C302" s="289" t="s">
        <v>1201</v>
      </c>
      <c r="D302" s="313" t="s">
        <v>1006</v>
      </c>
      <c r="E302" s="286" t="s">
        <v>1007</v>
      </c>
      <c r="F302" s="346" t="s">
        <v>1202</v>
      </c>
      <c r="G302" s="316" t="s">
        <v>1203</v>
      </c>
      <c r="H302" s="298"/>
      <c r="I302" s="238"/>
    </row>
    <row r="303" spans="2:9" s="237" customFormat="1" ht="75.75" customHeight="1" x14ac:dyDescent="0.2">
      <c r="B303" s="123" t="s">
        <v>75</v>
      </c>
      <c r="C303" s="289" t="s">
        <v>1197</v>
      </c>
      <c r="D303" s="286" t="s">
        <v>940</v>
      </c>
      <c r="E303" s="285" t="s">
        <v>1198</v>
      </c>
      <c r="F303" s="346" t="s">
        <v>1200</v>
      </c>
      <c r="G303" s="316" t="s">
        <v>1199</v>
      </c>
      <c r="H303" s="298"/>
      <c r="I303" s="238"/>
    </row>
    <row r="304" spans="2:9" s="237" customFormat="1" ht="114.75" customHeight="1" x14ac:dyDescent="0.2">
      <c r="B304" s="123" t="s">
        <v>1194</v>
      </c>
      <c r="C304" s="289" t="s">
        <v>1193</v>
      </c>
      <c r="D304" s="317" t="s">
        <v>943</v>
      </c>
      <c r="E304" s="286" t="s">
        <v>943</v>
      </c>
      <c r="F304" s="346" t="s">
        <v>1195</v>
      </c>
      <c r="G304" s="316" t="s">
        <v>1196</v>
      </c>
      <c r="H304" s="298"/>
      <c r="I304" s="238"/>
    </row>
    <row r="305" spans="2:9" s="237" customFormat="1" ht="119.25" customHeight="1" thickBot="1" x14ac:dyDescent="0.25">
      <c r="B305" s="422" t="s">
        <v>32</v>
      </c>
      <c r="C305" s="435" t="s">
        <v>1157</v>
      </c>
      <c r="D305" s="436" t="s">
        <v>1158</v>
      </c>
      <c r="E305" s="437" t="s">
        <v>939</v>
      </c>
      <c r="F305" s="438" t="s">
        <v>1179</v>
      </c>
      <c r="G305" s="439" t="s">
        <v>1159</v>
      </c>
      <c r="H305" s="298"/>
      <c r="I305" s="238"/>
    </row>
    <row r="306" spans="2:9" x14ac:dyDescent="0.2">
      <c r="C306" s="236"/>
      <c r="D306" s="236"/>
    </row>
    <row r="307" spans="2:9" x14ac:dyDescent="0.2">
      <c r="C307" s="236"/>
      <c r="D307" s="236"/>
    </row>
  </sheetData>
  <mergeCells count="1">
    <mergeCell ref="B21:G21"/>
  </mergeCells>
  <pageMargins left="0.7" right="0.7" top="0.75" bottom="0.75" header="0.3" footer="0.3"/>
  <pageSetup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outlinePr showOutlineSymbols="0"/>
  </sheetPr>
  <dimension ref="A1:DV1433"/>
  <sheetViews>
    <sheetView zoomScale="120" zoomScaleNormal="120" workbookViewId="0"/>
  </sheetViews>
  <sheetFormatPr baseColWidth="10" defaultColWidth="9.1640625" defaultRowHeight="13" x14ac:dyDescent="0.2"/>
  <cols>
    <col min="1" max="1" width="22" style="966" customWidth="1"/>
    <col min="2" max="2" width="20.6640625" style="966" customWidth="1"/>
    <col min="3" max="3" width="14.83203125" style="966" customWidth="1"/>
    <col min="4" max="4" width="15.5" style="966" customWidth="1"/>
    <col min="5" max="5" width="14.33203125" style="966" customWidth="1"/>
    <col min="6" max="6" width="13.5" style="966" customWidth="1"/>
    <col min="7" max="7" width="13.83203125" style="966" customWidth="1"/>
    <col min="8" max="8" width="15.5" style="966" customWidth="1"/>
    <col min="9" max="9" width="16.6640625" style="966" customWidth="1"/>
    <col min="10" max="10" width="15.33203125" style="966" customWidth="1"/>
    <col min="11" max="11" width="13" style="966" customWidth="1"/>
    <col min="12" max="12" width="14.6640625" style="966" customWidth="1"/>
    <col min="13" max="13" width="13.5" style="966" customWidth="1"/>
    <col min="14" max="14" width="14.5" style="966" customWidth="1"/>
    <col min="15" max="15" width="12.83203125" style="966" customWidth="1"/>
    <col min="16" max="17" width="12.5" style="966" customWidth="1"/>
    <col min="18" max="18" width="12.6640625" style="966" customWidth="1"/>
    <col min="19" max="19" width="12.5" style="966" customWidth="1"/>
    <col min="20" max="20" width="14" style="966" customWidth="1"/>
    <col min="21" max="21" width="13.5" style="966" customWidth="1"/>
    <col min="22" max="22" width="14.5" style="966" customWidth="1"/>
    <col min="23" max="23" width="13.5" style="966" customWidth="1"/>
    <col min="24" max="24" width="13.1640625" style="966" customWidth="1"/>
    <col min="25" max="25" width="11.6640625" style="966" customWidth="1"/>
    <col min="26" max="26" width="12.83203125" style="966" customWidth="1"/>
    <col min="27" max="27" width="13" style="966" customWidth="1"/>
    <col min="28" max="28" width="14.83203125" style="966" customWidth="1"/>
    <col min="29" max="29" width="12.5" style="966" customWidth="1"/>
    <col min="30" max="30" width="12" style="966" customWidth="1"/>
    <col min="31" max="31" width="11.83203125" style="966" customWidth="1"/>
    <col min="32" max="32" width="12" style="966" customWidth="1"/>
    <col min="33" max="33" width="13.1640625" style="966" customWidth="1"/>
    <col min="34" max="34" width="14.5" style="966" customWidth="1"/>
    <col min="35" max="35" width="13.33203125" style="966" customWidth="1"/>
    <col min="36" max="36" width="13.1640625" style="966" customWidth="1"/>
    <col min="37" max="37" width="15.83203125" style="966" customWidth="1"/>
    <col min="38" max="38" width="13.5" style="966" customWidth="1"/>
    <col min="39" max="39" width="13.33203125" style="966" customWidth="1"/>
    <col min="40" max="40" width="13.83203125" style="966" customWidth="1"/>
    <col min="41" max="41" width="15.5" style="966" customWidth="1"/>
    <col min="42" max="42" width="15.1640625" style="966" customWidth="1"/>
    <col min="43" max="43" width="12.6640625" style="966" customWidth="1"/>
    <col min="44" max="44" width="13.5" style="966" customWidth="1"/>
    <col min="45" max="45" width="12.6640625" style="966" customWidth="1"/>
    <col min="46" max="46" width="14.1640625" style="966" customWidth="1"/>
    <col min="47" max="47" width="14" style="966" customWidth="1"/>
    <col min="48" max="48" width="14.33203125" style="966" customWidth="1"/>
    <col min="49" max="50" width="15.1640625" style="966" customWidth="1"/>
    <col min="51" max="51" width="16.83203125" style="966" customWidth="1"/>
    <col min="52" max="52" width="12.83203125" style="966" customWidth="1"/>
    <col min="53" max="53" width="12.5" style="966" customWidth="1"/>
    <col min="54" max="54" width="12.1640625" style="966" customWidth="1"/>
    <col min="55" max="55" width="13.5" style="966" customWidth="1"/>
    <col min="56" max="56" width="12" style="966" customWidth="1"/>
    <col min="57" max="57" width="14.6640625" style="966" customWidth="1"/>
    <col min="58" max="58" width="15.83203125" style="966" customWidth="1"/>
    <col min="59" max="59" width="17.33203125" style="966" customWidth="1"/>
    <col min="60" max="61" width="12.6640625" style="966" customWidth="1"/>
    <col min="62" max="62" width="13.6640625" style="966" customWidth="1"/>
    <col min="63" max="63" width="17.5" style="966" customWidth="1"/>
    <col min="64" max="64" width="17.33203125" style="966" customWidth="1"/>
    <col min="65" max="65" width="15.1640625" style="966" customWidth="1"/>
    <col min="66" max="66" width="12" style="966" customWidth="1"/>
    <col min="67" max="67" width="13.1640625" style="966" customWidth="1"/>
    <col min="68" max="68" width="6.5" style="966" customWidth="1"/>
    <col min="69" max="69" width="9.5" style="966" customWidth="1"/>
    <col min="70" max="74" width="9.1640625" style="966"/>
    <col min="75" max="75" width="9.5" style="966" customWidth="1"/>
    <col min="76" max="76" width="10.1640625" style="966" customWidth="1"/>
    <col min="77" max="77" width="10.83203125" style="966" customWidth="1"/>
    <col min="78" max="78" width="10.5" style="966" customWidth="1"/>
    <col min="79" max="82" width="9.1640625" style="966"/>
    <col min="83" max="83" width="8.6640625" style="966" customWidth="1"/>
    <col min="84" max="84" width="9.1640625" style="966"/>
    <col min="85" max="85" width="6.6640625" style="966" customWidth="1"/>
    <col min="86" max="94" width="9.1640625" style="966"/>
    <col min="95" max="95" width="8.33203125" style="966" customWidth="1"/>
    <col min="96" max="96" width="9.1640625" style="966"/>
    <col min="97" max="97" width="8" style="966" customWidth="1"/>
    <col min="98" max="98" width="6.5" style="966" customWidth="1"/>
    <col min="99" max="99" width="10.1640625" style="966" customWidth="1"/>
    <col min="100" max="102" width="9.1640625" style="966"/>
    <col min="103" max="103" width="7.83203125" style="966" customWidth="1"/>
    <col min="104" max="119" width="9.1640625" style="966"/>
    <col min="120" max="120" width="8.5" style="966" customWidth="1"/>
    <col min="121" max="121" width="8.1640625" style="966" customWidth="1"/>
    <col min="122" max="122" width="7.5" style="966" customWidth="1"/>
    <col min="123" max="123" width="7.33203125" style="966" customWidth="1"/>
    <col min="124" max="124" width="9.33203125" style="966" customWidth="1"/>
    <col min="125" max="16384" width="9.1640625" style="966"/>
  </cols>
  <sheetData>
    <row r="1" spans="1:125" s="927" customFormat="1" ht="16" thickBot="1" x14ac:dyDescent="0.25">
      <c r="A1" s="926"/>
      <c r="B1" s="926"/>
      <c r="C1" s="926"/>
      <c r="D1" s="926"/>
      <c r="E1" s="926"/>
      <c r="F1" s="926"/>
      <c r="G1" s="926"/>
      <c r="H1" s="926"/>
      <c r="I1" s="926"/>
      <c r="J1" s="926"/>
      <c r="K1" s="926"/>
      <c r="L1" s="926"/>
      <c r="M1" s="926"/>
      <c r="N1" s="926"/>
      <c r="Z1" s="928"/>
      <c r="AA1" s="928"/>
      <c r="AB1" s="928"/>
      <c r="AC1" s="928"/>
      <c r="AD1" s="928"/>
      <c r="AE1" s="928"/>
      <c r="AF1" s="928"/>
      <c r="AG1" s="928"/>
      <c r="AH1" s="928"/>
      <c r="AI1" s="928"/>
      <c r="AJ1" s="928"/>
      <c r="AK1" s="928"/>
      <c r="AL1" s="928"/>
      <c r="AM1" s="928"/>
      <c r="AN1" s="928"/>
      <c r="AO1" s="928"/>
      <c r="AP1" s="928"/>
      <c r="AQ1" s="928"/>
      <c r="AR1" s="928"/>
      <c r="AS1" s="928"/>
      <c r="AT1" s="928"/>
      <c r="AU1" s="928"/>
      <c r="AV1" s="928"/>
      <c r="AW1" s="928"/>
      <c r="AX1" s="928"/>
      <c r="AY1" s="928"/>
      <c r="AZ1" s="928"/>
      <c r="BA1" s="928"/>
      <c r="BB1" s="928"/>
    </row>
    <row r="2" spans="1:125" s="932" customFormat="1" ht="15" x14ac:dyDescent="0.2">
      <c r="A2" s="929"/>
      <c r="B2" s="3125" t="s">
        <v>215</v>
      </c>
      <c r="C2" s="3126"/>
      <c r="D2" s="3126"/>
      <c r="E2" s="3126"/>
      <c r="F2" s="3126"/>
      <c r="G2" s="3126"/>
      <c r="H2" s="3127"/>
      <c r="I2" s="930"/>
      <c r="J2" s="930"/>
      <c r="K2" s="931"/>
      <c r="L2" s="931"/>
      <c r="M2" s="931"/>
      <c r="N2" s="931"/>
      <c r="O2" s="587"/>
      <c r="P2" s="587"/>
      <c r="R2" s="97"/>
      <c r="S2" s="97"/>
      <c r="T2" s="97"/>
      <c r="U2" s="97"/>
      <c r="V2" s="97"/>
      <c r="W2" s="97"/>
      <c r="X2" s="97"/>
      <c r="Y2" s="97"/>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7"/>
      <c r="BD2" s="97"/>
      <c r="BE2" s="97"/>
      <c r="BF2" s="97"/>
      <c r="BG2" s="97"/>
      <c r="BH2" s="97"/>
      <c r="BI2" s="97"/>
      <c r="BJ2" s="97"/>
      <c r="BK2" s="97"/>
      <c r="BL2" s="97"/>
      <c r="BM2" s="97"/>
      <c r="BN2" s="97"/>
      <c r="BT2" s="97"/>
      <c r="BU2" s="97"/>
      <c r="BV2" s="97"/>
      <c r="BW2" s="97"/>
      <c r="BX2" s="97"/>
      <c r="BY2" s="97"/>
      <c r="BZ2" s="97"/>
      <c r="CA2" s="97"/>
      <c r="CB2" s="97"/>
      <c r="CC2" s="97"/>
      <c r="CD2" s="97"/>
      <c r="CE2" s="97"/>
      <c r="CF2" s="97"/>
      <c r="CM2" s="97"/>
      <c r="CN2" s="97"/>
      <c r="CO2" s="97"/>
      <c r="CP2" s="97"/>
      <c r="CQ2" s="97"/>
      <c r="CR2" s="97"/>
      <c r="CS2" s="97"/>
      <c r="CT2" s="97"/>
      <c r="CU2" s="97"/>
      <c r="CV2" s="97"/>
      <c r="CW2" s="97"/>
      <c r="CX2" s="97"/>
      <c r="CY2" s="97"/>
      <c r="CZ2" s="97"/>
      <c r="DG2" s="97"/>
      <c r="DH2" s="97"/>
      <c r="DI2" s="97"/>
      <c r="DJ2" s="97"/>
      <c r="DK2" s="97"/>
      <c r="DL2" s="97"/>
      <c r="DM2" s="97"/>
      <c r="DN2" s="97"/>
      <c r="DO2" s="97"/>
      <c r="DP2" s="97"/>
      <c r="DQ2" s="97"/>
      <c r="DR2" s="97"/>
      <c r="DS2" s="97"/>
      <c r="DT2" s="97"/>
    </row>
    <row r="3" spans="1:125" s="935" customFormat="1" ht="36.75" customHeight="1" thickBot="1" x14ac:dyDescent="0.25">
      <c r="A3" s="933"/>
      <c r="B3" s="3128"/>
      <c r="C3" s="3129"/>
      <c r="D3" s="3129"/>
      <c r="E3" s="3129"/>
      <c r="F3" s="3129"/>
      <c r="G3" s="3129"/>
      <c r="H3" s="3130"/>
      <c r="I3" s="930"/>
      <c r="J3" s="930"/>
      <c r="K3" s="931"/>
      <c r="L3" s="931"/>
      <c r="M3" s="931"/>
      <c r="N3" s="931"/>
      <c r="O3" s="587"/>
      <c r="P3" s="587"/>
      <c r="Q3" s="934"/>
      <c r="R3" s="934"/>
      <c r="S3" s="934"/>
      <c r="T3" s="934"/>
      <c r="U3" s="934"/>
      <c r="V3" s="934"/>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O3" s="19"/>
      <c r="CE3" s="934"/>
      <c r="CF3" s="97"/>
      <c r="CZ3" s="19"/>
      <c r="DU3" s="19"/>
    </row>
    <row r="4" spans="1:125" s="940" customFormat="1" ht="35.25" customHeight="1" thickBot="1" x14ac:dyDescent="0.25">
      <c r="A4" s="936"/>
      <c r="B4" s="937"/>
      <c r="C4" s="938"/>
      <c r="D4" s="938"/>
      <c r="E4" s="938"/>
      <c r="F4" s="938"/>
      <c r="G4" s="938"/>
      <c r="H4" s="939"/>
      <c r="I4" s="936"/>
      <c r="J4" s="936"/>
      <c r="K4" s="936"/>
      <c r="L4" s="936"/>
      <c r="M4" s="936"/>
      <c r="N4" s="936"/>
      <c r="P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928"/>
      <c r="AZ4" s="928"/>
      <c r="BA4" s="928"/>
      <c r="BB4" s="928"/>
      <c r="BN4" s="19"/>
      <c r="BO4" s="19"/>
      <c r="CE4" s="928"/>
      <c r="CF4" s="97"/>
      <c r="CY4" s="19"/>
      <c r="CZ4" s="19"/>
      <c r="DT4" s="19"/>
      <c r="DU4" s="19"/>
    </row>
    <row r="5" spans="1:125" s="927" customFormat="1" ht="15" customHeight="1" x14ac:dyDescent="0.2">
      <c r="A5" s="926"/>
      <c r="B5" s="941"/>
      <c r="C5" s="942"/>
      <c r="D5" s="3131" t="s">
        <v>216</v>
      </c>
      <c r="E5" s="3132"/>
      <c r="F5" s="3133"/>
      <c r="G5" s="942"/>
      <c r="H5" s="943"/>
      <c r="I5" s="944"/>
      <c r="J5" s="944"/>
      <c r="K5" s="944"/>
      <c r="L5" s="944"/>
      <c r="M5" s="944"/>
      <c r="N5" s="944"/>
      <c r="O5" s="945"/>
      <c r="P5" s="945"/>
      <c r="Q5" s="946"/>
      <c r="R5" s="946"/>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40"/>
      <c r="BD5" s="940"/>
      <c r="BE5" s="940"/>
      <c r="BF5" s="940" t="s">
        <v>217</v>
      </c>
      <c r="BG5" s="940"/>
      <c r="BH5" s="940"/>
      <c r="BI5" s="940"/>
      <c r="BJ5" s="940"/>
      <c r="BK5" s="940"/>
      <c r="BL5" s="940"/>
      <c r="BM5" s="940"/>
      <c r="BN5" s="940"/>
      <c r="BO5" s="940"/>
      <c r="BP5" s="940"/>
      <c r="BQ5" s="940"/>
      <c r="BR5" s="940"/>
      <c r="BS5" s="940"/>
      <c r="BT5" s="940"/>
      <c r="BU5" s="940"/>
      <c r="BV5" s="940"/>
      <c r="BW5" s="940"/>
      <c r="CD5" s="946"/>
      <c r="CE5" s="928"/>
      <c r="CF5" s="97"/>
      <c r="CY5" s="19"/>
      <c r="CZ5" s="19"/>
      <c r="DT5" s="19"/>
      <c r="DU5" s="19"/>
    </row>
    <row r="6" spans="1:125" s="19" customFormat="1" ht="15" customHeight="1" x14ac:dyDescent="0.2">
      <c r="A6" s="947"/>
      <c r="B6" s="948"/>
      <c r="C6" s="931"/>
      <c r="D6" s="949" t="s">
        <v>1003</v>
      </c>
      <c r="E6" s="3134" t="s">
        <v>376</v>
      </c>
      <c r="F6" s="3135"/>
      <c r="G6" s="931"/>
      <c r="H6" s="943"/>
      <c r="I6" s="944"/>
      <c r="J6" s="944"/>
      <c r="K6" s="944"/>
      <c r="L6" s="944"/>
      <c r="M6" s="944"/>
      <c r="N6" s="944"/>
      <c r="O6" s="945"/>
      <c r="P6" s="945"/>
      <c r="Q6" s="928"/>
      <c r="R6" s="928"/>
      <c r="S6" s="97"/>
      <c r="T6" s="97"/>
      <c r="U6" s="97"/>
      <c r="V6" s="97"/>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40"/>
      <c r="BD6" s="940"/>
      <c r="BE6" s="940"/>
      <c r="BF6" s="940"/>
      <c r="BG6" s="940"/>
      <c r="BH6" s="940"/>
      <c r="BI6" s="940"/>
      <c r="BJ6" s="940"/>
      <c r="BK6" s="940"/>
      <c r="BL6" s="940"/>
      <c r="BM6" s="940"/>
      <c r="BN6" s="940"/>
      <c r="BO6" s="940"/>
      <c r="BP6" s="940"/>
      <c r="BQ6" s="940"/>
      <c r="BR6" s="940"/>
      <c r="BS6" s="940"/>
      <c r="BT6" s="940"/>
      <c r="BU6" s="940"/>
      <c r="BV6" s="940"/>
      <c r="BW6" s="940"/>
      <c r="CD6" s="587"/>
      <c r="CE6" s="928"/>
      <c r="CF6" s="97"/>
    </row>
    <row r="7" spans="1:125" s="927" customFormat="1" ht="18.75" customHeight="1" x14ac:dyDescent="0.2">
      <c r="A7" s="926"/>
      <c r="B7" s="948"/>
      <c r="C7" s="942"/>
      <c r="D7" s="3136">
        <v>1</v>
      </c>
      <c r="E7" s="3138" t="s">
        <v>159</v>
      </c>
      <c r="F7" s="3140" t="s">
        <v>326</v>
      </c>
      <c r="G7" s="942"/>
      <c r="H7" s="943"/>
      <c r="I7" s="944"/>
      <c r="J7" s="944"/>
      <c r="K7" s="944"/>
      <c r="L7" s="944"/>
      <c r="M7" s="944"/>
      <c r="N7" s="944"/>
      <c r="O7" s="945"/>
      <c r="P7" s="945"/>
      <c r="Q7" s="946"/>
      <c r="R7" s="946"/>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40"/>
      <c r="BD7" s="940"/>
      <c r="BE7" s="940"/>
      <c r="BF7" s="940"/>
      <c r="BG7" s="940"/>
      <c r="BH7" s="940"/>
      <c r="BI7" s="940"/>
      <c r="BJ7" s="940"/>
      <c r="BK7" s="940"/>
      <c r="BL7" s="940"/>
      <c r="BM7" s="940"/>
      <c r="BN7" s="940"/>
      <c r="BO7" s="940"/>
      <c r="BP7" s="940"/>
      <c r="BQ7" s="940"/>
      <c r="BR7" s="940"/>
      <c r="BS7" s="940"/>
      <c r="BT7" s="940"/>
      <c r="BU7" s="940"/>
      <c r="BV7" s="940"/>
      <c r="BW7" s="940"/>
      <c r="CD7" s="946"/>
      <c r="CE7" s="928"/>
      <c r="CF7" s="97"/>
      <c r="CY7" s="19"/>
      <c r="CZ7" s="19"/>
      <c r="DT7" s="19"/>
      <c r="DU7" s="19"/>
    </row>
    <row r="8" spans="1:125" s="927" customFormat="1" ht="16.5" customHeight="1" x14ac:dyDescent="0.2">
      <c r="A8" s="926"/>
      <c r="B8" s="948"/>
      <c r="C8" s="942"/>
      <c r="D8" s="3137"/>
      <c r="E8" s="3139"/>
      <c r="F8" s="3141"/>
      <c r="G8" s="942"/>
      <c r="H8" s="943"/>
      <c r="I8" s="944"/>
      <c r="J8" s="944"/>
      <c r="K8" s="944"/>
      <c r="L8" s="944"/>
      <c r="M8" s="944"/>
      <c r="N8" s="944"/>
      <c r="O8" s="945"/>
      <c r="P8" s="945"/>
      <c r="Q8" s="946"/>
      <c r="R8" s="946"/>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40"/>
      <c r="BD8" s="940"/>
      <c r="BE8" s="940"/>
      <c r="BF8" s="940"/>
      <c r="BG8" s="940"/>
      <c r="BH8" s="940"/>
      <c r="BI8" s="940"/>
      <c r="BJ8" s="940"/>
      <c r="BK8" s="940"/>
      <c r="BL8" s="940"/>
      <c r="BM8" s="940"/>
      <c r="BN8" s="940"/>
      <c r="BO8" s="940"/>
      <c r="BP8" s="940"/>
      <c r="BQ8" s="940"/>
      <c r="BR8" s="940"/>
      <c r="BS8" s="940"/>
      <c r="BT8" s="940"/>
      <c r="BU8" s="940"/>
      <c r="BV8" s="940"/>
      <c r="BW8" s="940"/>
      <c r="CD8" s="946"/>
      <c r="CE8" s="928"/>
      <c r="CF8" s="97"/>
      <c r="CK8" s="940"/>
      <c r="CL8" s="940"/>
      <c r="CM8" s="940"/>
      <c r="CN8" s="940"/>
      <c r="CO8" s="940"/>
      <c r="CP8" s="940"/>
      <c r="CQ8" s="940"/>
      <c r="CR8" s="940"/>
      <c r="CS8" s="940"/>
      <c r="CT8" s="940"/>
      <c r="CU8" s="940"/>
      <c r="CV8" s="940"/>
      <c r="CW8" s="940"/>
      <c r="CX8" s="940"/>
      <c r="CY8" s="19"/>
      <c r="CZ8" s="19"/>
      <c r="DT8" s="19"/>
      <c r="DU8" s="19"/>
    </row>
    <row r="9" spans="1:125" s="927" customFormat="1" ht="18.75" customHeight="1" x14ac:dyDescent="0.2">
      <c r="A9" s="926"/>
      <c r="B9" s="948"/>
      <c r="C9" s="942"/>
      <c r="D9" s="3137"/>
      <c r="E9" s="3139"/>
      <c r="F9" s="3142"/>
      <c r="G9" s="950"/>
      <c r="H9" s="943"/>
      <c r="I9" s="944"/>
      <c r="J9" s="944"/>
      <c r="K9" s="944"/>
      <c r="L9" s="944"/>
      <c r="M9" s="944"/>
      <c r="N9" s="944"/>
      <c r="O9" s="945"/>
      <c r="P9" s="945"/>
      <c r="Q9" s="946"/>
      <c r="R9" s="946"/>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40"/>
      <c r="BD9" s="940"/>
      <c r="BE9" s="940"/>
      <c r="BF9" s="940"/>
      <c r="BG9" s="940"/>
      <c r="BH9" s="940"/>
      <c r="BI9" s="940"/>
      <c r="BJ9" s="940"/>
      <c r="BK9" s="940"/>
      <c r="BL9" s="940"/>
      <c r="BM9" s="940"/>
      <c r="BN9" s="940"/>
      <c r="BO9" s="940"/>
      <c r="BP9" s="940"/>
      <c r="BQ9" s="940"/>
      <c r="BR9" s="940"/>
      <c r="BS9" s="940"/>
      <c r="BT9" s="940"/>
      <c r="BU9" s="940"/>
      <c r="BV9" s="940"/>
      <c r="BW9" s="940"/>
      <c r="BZ9" s="97"/>
      <c r="CA9" s="951"/>
      <c r="CB9" s="951"/>
      <c r="CC9" s="951"/>
      <c r="CD9" s="951"/>
      <c r="CE9" s="951"/>
      <c r="CF9" s="951"/>
      <c r="CK9" s="940"/>
      <c r="CL9" s="940"/>
      <c r="CM9" s="940"/>
      <c r="CN9" s="940"/>
      <c r="CO9" s="940"/>
      <c r="CP9" s="940"/>
      <c r="CQ9" s="940"/>
      <c r="CR9" s="940"/>
      <c r="CS9" s="940"/>
      <c r="CT9" s="940"/>
      <c r="CU9" s="940"/>
      <c r="CV9" s="940"/>
      <c r="CW9" s="940"/>
      <c r="CX9" s="940"/>
      <c r="DT9" s="19"/>
      <c r="DU9" s="19"/>
    </row>
    <row r="10" spans="1:125" s="927" customFormat="1" ht="18" customHeight="1" x14ac:dyDescent="0.2">
      <c r="A10" s="926"/>
      <c r="B10" s="948"/>
      <c r="C10" s="942"/>
      <c r="D10" s="3136">
        <v>2</v>
      </c>
      <c r="E10" s="3138" t="s">
        <v>218</v>
      </c>
      <c r="F10" s="3140" t="s">
        <v>61</v>
      </c>
      <c r="G10" s="942"/>
      <c r="H10" s="943"/>
      <c r="I10" s="944"/>
      <c r="J10" s="944"/>
      <c r="K10" s="944"/>
      <c r="L10" s="944"/>
      <c r="M10" s="944"/>
      <c r="N10" s="944"/>
      <c r="O10" s="945"/>
      <c r="P10" s="945"/>
      <c r="Q10" s="946"/>
      <c r="R10" s="946"/>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40"/>
      <c r="BD10" s="940"/>
      <c r="BE10" s="940"/>
      <c r="BF10" s="940"/>
      <c r="BG10" s="940"/>
      <c r="BH10" s="940"/>
      <c r="BI10" s="940"/>
      <c r="BJ10" s="940"/>
      <c r="BK10" s="940"/>
      <c r="BL10" s="940"/>
      <c r="BM10" s="940"/>
      <c r="BN10" s="940"/>
      <c r="BO10" s="940"/>
      <c r="BP10" s="940"/>
      <c r="BQ10" s="940"/>
      <c r="BR10" s="940"/>
      <c r="BS10" s="940"/>
      <c r="BT10" s="940"/>
      <c r="BU10" s="940"/>
      <c r="BV10" s="940"/>
      <c r="BW10" s="940"/>
      <c r="BZ10" s="97"/>
      <c r="CA10" s="951"/>
      <c r="CB10" s="951"/>
      <c r="CC10" s="951"/>
      <c r="CD10" s="951"/>
      <c r="CE10" s="951"/>
      <c r="CF10" s="951"/>
      <c r="CK10" s="940"/>
      <c r="CL10" s="940"/>
      <c r="CM10" s="940"/>
      <c r="CN10" s="940"/>
      <c r="CO10" s="940"/>
      <c r="CP10" s="940"/>
      <c r="CQ10" s="940"/>
      <c r="CR10" s="940"/>
      <c r="CS10" s="940"/>
      <c r="CT10" s="940"/>
      <c r="CU10" s="940"/>
      <c r="CV10" s="940"/>
      <c r="CW10" s="940"/>
      <c r="CX10" s="940"/>
      <c r="DT10" s="19"/>
      <c r="DU10" s="19"/>
    </row>
    <row r="11" spans="1:125" s="927" customFormat="1" ht="20.25" customHeight="1" x14ac:dyDescent="0.2">
      <c r="A11" s="926"/>
      <c r="B11" s="948"/>
      <c r="C11" s="942"/>
      <c r="D11" s="3136"/>
      <c r="E11" s="3138"/>
      <c r="F11" s="3142"/>
      <c r="G11" s="942"/>
      <c r="H11" s="943"/>
      <c r="I11" s="944"/>
      <c r="J11" s="944"/>
      <c r="K11" s="944"/>
      <c r="L11" s="944"/>
      <c r="M11" s="944"/>
      <c r="N11" s="944"/>
      <c r="O11" s="945"/>
      <c r="P11" s="945"/>
      <c r="Q11" s="946"/>
      <c r="R11" s="946"/>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40"/>
      <c r="BD11" s="940"/>
      <c r="BE11" s="940"/>
      <c r="BF11" s="940"/>
      <c r="BG11" s="940"/>
      <c r="BH11" s="940"/>
      <c r="BI11" s="940"/>
      <c r="BJ11" s="940"/>
      <c r="BK11" s="940"/>
      <c r="BL11" s="940"/>
      <c r="BM11" s="940"/>
      <c r="BN11" s="940"/>
      <c r="BO11" s="940"/>
      <c r="BP11" s="940"/>
      <c r="BQ11" s="940"/>
      <c r="BR11" s="940"/>
      <c r="BS11" s="940"/>
      <c r="BT11" s="940"/>
      <c r="BU11" s="940"/>
      <c r="BV11" s="940"/>
      <c r="BW11" s="940"/>
      <c r="BZ11" s="97"/>
      <c r="CA11" s="951"/>
      <c r="CB11" s="951"/>
      <c r="CC11" s="951"/>
      <c r="CD11" s="951"/>
      <c r="CE11" s="951"/>
      <c r="CF11" s="951"/>
      <c r="CK11" s="940"/>
      <c r="CL11" s="940"/>
      <c r="CM11" s="940"/>
      <c r="CN11" s="940"/>
      <c r="CO11" s="940"/>
      <c r="CP11" s="940"/>
      <c r="CQ11" s="940"/>
      <c r="CR11" s="940"/>
      <c r="CS11" s="940"/>
      <c r="CT11" s="940"/>
      <c r="CU11" s="940"/>
      <c r="CV11" s="940"/>
      <c r="CW11" s="940"/>
      <c r="CX11" s="940"/>
      <c r="DT11" s="19"/>
      <c r="DU11" s="19"/>
    </row>
    <row r="12" spans="1:125" s="927" customFormat="1" ht="30" customHeight="1" x14ac:dyDescent="0.2">
      <c r="A12" s="926"/>
      <c r="B12" s="948"/>
      <c r="C12" s="942"/>
      <c r="D12" s="846">
        <v>3</v>
      </c>
      <c r="E12" s="3110" t="s">
        <v>539</v>
      </c>
      <c r="F12" s="3111"/>
      <c r="G12" s="942"/>
      <c r="H12" s="943"/>
      <c r="I12" s="944"/>
      <c r="J12" s="944"/>
      <c r="K12" s="944"/>
      <c r="L12" s="944"/>
      <c r="M12" s="944"/>
      <c r="N12" s="944"/>
      <c r="O12" s="945"/>
      <c r="P12" s="945"/>
      <c r="Q12" s="946"/>
      <c r="R12" s="946"/>
      <c r="Z12" s="928"/>
      <c r="AA12" s="928"/>
      <c r="AB12" s="928"/>
      <c r="AC12" s="928"/>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928"/>
      <c r="AZ12" s="928"/>
      <c r="BA12" s="928"/>
      <c r="BB12" s="928"/>
      <c r="BC12" s="940"/>
      <c r="BD12" s="940"/>
      <c r="BE12" s="940"/>
      <c r="BF12" s="940"/>
      <c r="BG12" s="940"/>
      <c r="BH12" s="940"/>
      <c r="BI12" s="940"/>
      <c r="BJ12" s="940"/>
      <c r="BK12" s="940"/>
      <c r="BL12" s="940"/>
      <c r="BM12" s="940"/>
      <c r="BN12" s="940"/>
      <c r="BO12" s="940"/>
      <c r="BP12" s="940"/>
      <c r="BQ12" s="940"/>
      <c r="BR12" s="940"/>
      <c r="BS12" s="940"/>
      <c r="BT12" s="940"/>
      <c r="BU12" s="940"/>
      <c r="BV12" s="940"/>
      <c r="BW12" s="940"/>
      <c r="BZ12" s="97"/>
      <c r="CA12" s="951"/>
      <c r="CB12" s="951"/>
      <c r="CC12" s="951"/>
      <c r="CD12" s="951"/>
      <c r="CE12" s="951"/>
      <c r="CF12" s="951"/>
      <c r="CK12" s="940"/>
      <c r="CL12" s="940"/>
      <c r="CM12" s="940"/>
      <c r="CN12" s="940"/>
      <c r="CO12" s="940"/>
      <c r="CP12" s="940"/>
      <c r="CQ12" s="940"/>
      <c r="CR12" s="940"/>
      <c r="CS12" s="940"/>
      <c r="CT12" s="940"/>
      <c r="CU12" s="940"/>
      <c r="CV12" s="940"/>
      <c r="CW12" s="940"/>
      <c r="CX12" s="940"/>
      <c r="DT12" s="19"/>
      <c r="DU12" s="19"/>
    </row>
    <row r="13" spans="1:125" s="927" customFormat="1" ht="19.5" customHeight="1" x14ac:dyDescent="0.2">
      <c r="A13" s="926"/>
      <c r="B13" s="952"/>
      <c r="C13" s="953"/>
      <c r="D13" s="846">
        <v>4</v>
      </c>
      <c r="E13" s="3110" t="s">
        <v>412</v>
      </c>
      <c r="F13" s="3111"/>
      <c r="G13" s="953"/>
      <c r="H13" s="954"/>
      <c r="I13" s="953"/>
      <c r="J13" s="953"/>
      <c r="K13" s="953"/>
      <c r="L13" s="953"/>
      <c r="M13" s="953"/>
      <c r="N13" s="953"/>
      <c r="O13" s="928"/>
      <c r="P13" s="928"/>
      <c r="Q13" s="946"/>
      <c r="R13" s="946"/>
      <c r="Z13" s="92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40"/>
      <c r="BD13" s="940"/>
      <c r="BE13" s="940"/>
      <c r="BF13" s="940"/>
      <c r="BG13" s="940"/>
      <c r="BH13" s="940"/>
      <c r="BI13" s="940"/>
      <c r="BJ13" s="940"/>
      <c r="BK13" s="940"/>
      <c r="BL13" s="940"/>
      <c r="BM13" s="940"/>
      <c r="BN13" s="940"/>
      <c r="BO13" s="940"/>
      <c r="BP13" s="940"/>
      <c r="BQ13" s="940"/>
      <c r="BR13" s="940"/>
      <c r="BS13" s="940"/>
      <c r="BT13" s="940"/>
      <c r="BU13" s="940"/>
      <c r="BV13" s="940"/>
      <c r="BW13" s="940"/>
      <c r="BZ13" s="97"/>
      <c r="CA13" s="951"/>
      <c r="CB13" s="951"/>
      <c r="CC13" s="951"/>
      <c r="CD13" s="951"/>
      <c r="CE13" s="951"/>
      <c r="CF13" s="951"/>
      <c r="CK13" s="940"/>
      <c r="CL13" s="940"/>
      <c r="CM13" s="940"/>
      <c r="CN13" s="940"/>
      <c r="CO13" s="940"/>
      <c r="CP13" s="940"/>
      <c r="CQ13" s="940"/>
      <c r="CR13" s="940"/>
      <c r="CS13" s="940"/>
      <c r="CT13" s="940"/>
      <c r="CU13" s="940"/>
      <c r="CV13" s="940"/>
      <c r="CW13" s="940"/>
      <c r="CX13" s="940"/>
      <c r="DT13" s="19"/>
      <c r="DU13" s="19"/>
    </row>
    <row r="14" spans="1:125" s="927" customFormat="1" ht="34.5" customHeight="1" x14ac:dyDescent="0.2">
      <c r="A14" s="926"/>
      <c r="B14" s="948"/>
      <c r="C14" s="953"/>
      <c r="D14" s="846">
        <v>5</v>
      </c>
      <c r="E14" s="3110" t="s">
        <v>415</v>
      </c>
      <c r="F14" s="3111"/>
      <c r="G14" s="953"/>
      <c r="H14" s="954"/>
      <c r="I14" s="953"/>
      <c r="J14" s="953"/>
      <c r="K14" s="953"/>
      <c r="L14" s="953"/>
      <c r="M14" s="953"/>
      <c r="N14" s="953"/>
      <c r="O14" s="928"/>
      <c r="P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40"/>
      <c r="BD14" s="940"/>
      <c r="BE14" s="940"/>
      <c r="BF14" s="940"/>
      <c r="BG14" s="940"/>
      <c r="BH14" s="940"/>
      <c r="BI14" s="940"/>
      <c r="BJ14" s="940"/>
      <c r="BK14" s="940"/>
      <c r="BL14" s="940"/>
      <c r="BM14" s="940"/>
      <c r="BN14" s="940"/>
      <c r="BO14" s="940"/>
      <c r="BP14" s="940"/>
      <c r="BQ14" s="940"/>
      <c r="BR14" s="940"/>
      <c r="BS14" s="940"/>
      <c r="BT14" s="940"/>
      <c r="BU14" s="940"/>
      <c r="BV14" s="940"/>
      <c r="BW14" s="940"/>
      <c r="BZ14" s="97"/>
      <c r="CA14" s="951"/>
      <c r="CB14" s="951"/>
      <c r="CC14" s="951"/>
      <c r="CD14" s="951"/>
      <c r="CE14" s="951"/>
      <c r="CF14" s="951"/>
      <c r="CK14" s="940"/>
      <c r="CL14" s="940"/>
      <c r="CM14" s="940"/>
      <c r="CN14" s="940"/>
      <c r="CO14" s="940"/>
      <c r="CP14" s="940"/>
      <c r="CQ14" s="940"/>
      <c r="CR14" s="940"/>
      <c r="CS14" s="940"/>
      <c r="CT14" s="940"/>
      <c r="CU14" s="940"/>
      <c r="CV14" s="940"/>
      <c r="CW14" s="940"/>
      <c r="CX14" s="940"/>
      <c r="DT14" s="19"/>
      <c r="DU14" s="19"/>
    </row>
    <row r="15" spans="1:125" s="927" customFormat="1" ht="31.5" customHeight="1" thickBot="1" x14ac:dyDescent="0.25">
      <c r="A15" s="926"/>
      <c r="B15" s="948"/>
      <c r="C15" s="953"/>
      <c r="D15" s="955">
        <v>6</v>
      </c>
      <c r="E15" s="3110" t="s">
        <v>428</v>
      </c>
      <c r="F15" s="3111"/>
      <c r="G15" s="953"/>
      <c r="H15" s="954"/>
      <c r="I15" s="953"/>
      <c r="J15" s="953"/>
      <c r="K15" s="953"/>
      <c r="L15" s="953"/>
      <c r="M15" s="953"/>
      <c r="N15" s="953"/>
      <c r="O15" s="928"/>
      <c r="P15" s="928"/>
      <c r="Y15" s="951"/>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8"/>
      <c r="AY15" s="928"/>
      <c r="AZ15" s="928"/>
      <c r="BA15" s="928"/>
      <c r="BB15" s="928"/>
      <c r="BC15" s="940"/>
      <c r="BD15" s="940"/>
      <c r="BE15" s="940"/>
      <c r="BF15" s="940"/>
      <c r="BG15" s="940"/>
      <c r="BH15" s="940"/>
      <c r="BI15" s="940"/>
      <c r="BJ15" s="940"/>
      <c r="BK15" s="940"/>
      <c r="BL15" s="940"/>
      <c r="BM15" s="940"/>
      <c r="BN15" s="940"/>
      <c r="BO15" s="940"/>
      <c r="BP15" s="940"/>
      <c r="BQ15" s="940"/>
      <c r="BR15" s="940"/>
      <c r="BS15" s="940"/>
      <c r="BT15" s="940"/>
      <c r="BU15" s="940"/>
      <c r="BV15" s="940"/>
      <c r="BW15" s="940"/>
      <c r="CC15" s="956"/>
      <c r="CD15" s="951"/>
      <c r="CE15" s="951"/>
      <c r="CF15" s="951"/>
      <c r="CK15" s="940"/>
      <c r="CL15" s="940"/>
      <c r="CM15" s="940"/>
      <c r="CN15" s="940"/>
      <c r="CO15" s="940"/>
      <c r="CP15" s="940"/>
      <c r="CQ15" s="940"/>
      <c r="CR15" s="940"/>
      <c r="CS15" s="940"/>
      <c r="CT15" s="940"/>
      <c r="CU15" s="940"/>
      <c r="CV15" s="940"/>
      <c r="CW15" s="940"/>
      <c r="CX15" s="940"/>
      <c r="CY15" s="951"/>
      <c r="CZ15" s="951"/>
      <c r="DT15" s="19"/>
      <c r="DU15" s="19"/>
    </row>
    <row r="16" spans="1:125" s="927" customFormat="1" ht="15" x14ac:dyDescent="0.2">
      <c r="A16" s="926"/>
      <c r="B16" s="948"/>
      <c r="C16" s="953"/>
      <c r="D16" s="953"/>
      <c r="E16" s="953"/>
      <c r="F16" s="953"/>
      <c r="G16" s="953"/>
      <c r="H16" s="954"/>
      <c r="I16" s="953"/>
      <c r="J16" s="953"/>
      <c r="K16" s="953"/>
      <c r="L16" s="953"/>
      <c r="M16" s="953"/>
      <c r="N16" s="953"/>
      <c r="O16" s="928"/>
      <c r="P16" s="928"/>
      <c r="Y16" s="951"/>
      <c r="Z16" s="928"/>
      <c r="AA16" s="928"/>
      <c r="AB16" s="928"/>
      <c r="AC16" s="928"/>
      <c r="AD16" s="928"/>
      <c r="AE16" s="928"/>
      <c r="AF16" s="928"/>
      <c r="AG16" s="928"/>
      <c r="AH16" s="928"/>
      <c r="AI16" s="928"/>
      <c r="AJ16" s="928"/>
      <c r="AK16" s="928"/>
      <c r="AL16" s="928"/>
      <c r="AM16" s="928"/>
      <c r="AN16" s="928"/>
      <c r="AO16" s="928"/>
      <c r="AP16" s="928"/>
      <c r="AQ16" s="928"/>
      <c r="AR16" s="928"/>
      <c r="AS16" s="928"/>
      <c r="AT16" s="928"/>
      <c r="AU16" s="928"/>
      <c r="AV16" s="928"/>
      <c r="AW16" s="928"/>
      <c r="AX16" s="928"/>
      <c r="AY16" s="928"/>
      <c r="AZ16" s="928"/>
      <c r="BA16" s="928"/>
      <c r="BB16" s="928"/>
      <c r="BC16" s="940"/>
      <c r="BD16" s="940"/>
      <c r="BE16" s="940"/>
      <c r="BF16" s="940"/>
      <c r="BG16" s="940"/>
      <c r="BH16" s="940"/>
      <c r="BI16" s="940"/>
      <c r="BJ16" s="940"/>
      <c r="BK16" s="940"/>
      <c r="BL16" s="940"/>
      <c r="BM16" s="940"/>
      <c r="BN16" s="940"/>
      <c r="BO16" s="940"/>
      <c r="BP16" s="940"/>
      <c r="BQ16" s="940"/>
      <c r="BR16" s="940"/>
      <c r="BS16" s="940"/>
      <c r="BT16" s="940"/>
      <c r="BU16" s="940"/>
      <c r="BV16" s="940"/>
      <c r="BW16" s="940"/>
      <c r="CC16" s="956"/>
      <c r="CD16" s="951"/>
      <c r="CE16" s="951"/>
      <c r="CF16" s="951"/>
      <c r="CK16" s="940"/>
      <c r="CL16" s="940"/>
      <c r="CM16" s="940"/>
      <c r="CN16" s="940"/>
      <c r="CO16" s="940"/>
      <c r="CP16" s="940"/>
      <c r="CQ16" s="940"/>
      <c r="CR16" s="940"/>
      <c r="CS16" s="940"/>
      <c r="CT16" s="940"/>
      <c r="CU16" s="940"/>
      <c r="CV16" s="940"/>
      <c r="CW16" s="940"/>
      <c r="CX16" s="940"/>
      <c r="CY16" s="951"/>
      <c r="CZ16" s="951"/>
      <c r="DT16" s="19"/>
      <c r="DU16" s="19"/>
    </row>
    <row r="17" spans="1:124" s="927" customFormat="1" ht="15" x14ac:dyDescent="0.2">
      <c r="A17" s="926"/>
      <c r="B17" s="948"/>
      <c r="C17" s="953"/>
      <c r="D17" s="953"/>
      <c r="E17" s="953"/>
      <c r="F17" s="953"/>
      <c r="G17" s="953"/>
      <c r="H17" s="954"/>
      <c r="I17" s="953"/>
      <c r="J17" s="953"/>
      <c r="K17" s="953"/>
      <c r="L17" s="953"/>
      <c r="M17" s="953"/>
      <c r="N17" s="953"/>
      <c r="O17" s="928"/>
      <c r="P17" s="928"/>
      <c r="Y17" s="951"/>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40"/>
      <c r="BD17" s="940"/>
      <c r="BE17" s="940"/>
      <c r="BF17" s="940"/>
      <c r="BG17" s="940"/>
      <c r="BH17" s="940"/>
      <c r="BI17" s="940"/>
      <c r="BJ17" s="940"/>
      <c r="BK17" s="940"/>
      <c r="BL17" s="940"/>
      <c r="BM17" s="940"/>
      <c r="BN17" s="940"/>
      <c r="BO17" s="940"/>
      <c r="BP17" s="940"/>
      <c r="BQ17" s="940"/>
      <c r="BR17" s="940"/>
      <c r="BS17" s="940"/>
      <c r="BT17" s="940"/>
      <c r="BU17" s="940"/>
      <c r="BV17" s="940"/>
      <c r="BW17" s="940"/>
      <c r="CK17" s="940"/>
      <c r="CL17" s="940"/>
      <c r="CM17" s="940"/>
      <c r="CN17" s="940"/>
      <c r="CO17" s="940"/>
      <c r="CP17" s="940"/>
      <c r="CQ17" s="940"/>
      <c r="CR17" s="940"/>
      <c r="CS17" s="940"/>
      <c r="CT17" s="940"/>
      <c r="CU17" s="940"/>
      <c r="CV17" s="940"/>
      <c r="CW17" s="940"/>
      <c r="CX17" s="940"/>
      <c r="CY17" s="951"/>
      <c r="CZ17" s="951"/>
      <c r="DG17" s="951"/>
      <c r="DH17" s="951"/>
      <c r="DI17" s="951"/>
      <c r="DJ17" s="951"/>
      <c r="DK17" s="951"/>
      <c r="DL17" s="951"/>
      <c r="DM17" s="951"/>
      <c r="DN17" s="951"/>
      <c r="DO17" s="951"/>
      <c r="DP17" s="951"/>
      <c r="DQ17" s="951"/>
      <c r="DR17" s="951"/>
      <c r="DS17" s="951"/>
      <c r="DT17" s="3112"/>
    </row>
    <row r="18" spans="1:124" s="927" customFormat="1" ht="15" x14ac:dyDescent="0.2">
      <c r="A18" s="926"/>
      <c r="B18" s="948"/>
      <c r="C18" s="953"/>
      <c r="D18" s="953"/>
      <c r="E18" s="953"/>
      <c r="F18" s="953"/>
      <c r="G18" s="953"/>
      <c r="H18" s="954"/>
      <c r="I18" s="953"/>
      <c r="J18" s="953"/>
      <c r="K18" s="953"/>
      <c r="L18" s="953"/>
      <c r="M18" s="953"/>
      <c r="N18" s="953"/>
      <c r="O18" s="928"/>
      <c r="P18" s="928"/>
      <c r="R18" s="951"/>
      <c r="S18" s="951"/>
      <c r="T18" s="951"/>
      <c r="U18" s="951"/>
      <c r="V18" s="951"/>
      <c r="W18" s="951"/>
      <c r="X18" s="951"/>
      <c r="Y18" s="951"/>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40"/>
      <c r="BD18" s="940"/>
      <c r="BE18" s="940"/>
      <c r="BF18" s="940"/>
      <c r="BG18" s="940"/>
      <c r="BH18" s="940"/>
      <c r="BI18" s="940"/>
      <c r="BJ18" s="940"/>
      <c r="BK18" s="940"/>
      <c r="BL18" s="940"/>
      <c r="BM18" s="940"/>
      <c r="BN18" s="940"/>
      <c r="BO18" s="940"/>
      <c r="BP18" s="940"/>
      <c r="BQ18" s="940"/>
      <c r="BR18" s="940"/>
      <c r="BS18" s="940"/>
      <c r="BT18" s="940"/>
      <c r="BU18" s="940"/>
      <c r="BV18" s="940"/>
      <c r="BW18" s="940"/>
      <c r="CK18" s="940"/>
      <c r="CL18" s="940"/>
      <c r="CM18" s="940"/>
      <c r="CN18" s="940"/>
      <c r="CO18" s="940"/>
      <c r="CP18" s="940"/>
      <c r="CQ18" s="940"/>
      <c r="CR18" s="940"/>
      <c r="CS18" s="940"/>
      <c r="CT18" s="940"/>
      <c r="CU18" s="940"/>
      <c r="CV18" s="940"/>
      <c r="CW18" s="940"/>
      <c r="CX18" s="940"/>
      <c r="CY18" s="951"/>
      <c r="CZ18" s="951"/>
      <c r="DG18" s="951"/>
      <c r="DH18" s="951"/>
      <c r="DI18" s="951"/>
      <c r="DJ18" s="951"/>
      <c r="DK18" s="951"/>
      <c r="DL18" s="951"/>
      <c r="DM18" s="951"/>
      <c r="DN18" s="951"/>
      <c r="DO18" s="951"/>
      <c r="DP18" s="951"/>
      <c r="DQ18" s="951"/>
      <c r="DR18" s="951"/>
      <c r="DS18" s="951"/>
      <c r="DT18" s="3112"/>
    </row>
    <row r="19" spans="1:124" s="927" customFormat="1" ht="16" thickBot="1" x14ac:dyDescent="0.25">
      <c r="A19" s="926"/>
      <c r="B19" s="957"/>
      <c r="C19" s="958"/>
      <c r="D19" s="958"/>
      <c r="E19" s="958"/>
      <c r="F19" s="958"/>
      <c r="G19" s="958"/>
      <c r="H19" s="959"/>
      <c r="I19" s="953"/>
      <c r="J19" s="953"/>
      <c r="K19" s="953"/>
      <c r="L19" s="953"/>
      <c r="M19" s="953"/>
      <c r="N19" s="953"/>
      <c r="O19" s="928"/>
      <c r="P19" s="928"/>
      <c r="R19" s="951"/>
      <c r="S19" s="951"/>
      <c r="T19" s="951"/>
      <c r="U19" s="951"/>
      <c r="V19" s="951"/>
      <c r="W19" s="951"/>
      <c r="X19" s="951"/>
      <c r="Y19" s="951"/>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40"/>
      <c r="BD19" s="940"/>
      <c r="BE19" s="940"/>
      <c r="BF19" s="940"/>
      <c r="BG19" s="940"/>
      <c r="BH19" s="940"/>
      <c r="BI19" s="940"/>
      <c r="BJ19" s="940"/>
      <c r="BK19" s="940"/>
      <c r="BL19" s="940"/>
      <c r="BM19" s="940"/>
      <c r="BN19" s="940"/>
      <c r="BO19" s="940"/>
      <c r="BP19" s="940"/>
      <c r="BQ19" s="940"/>
      <c r="BR19" s="940"/>
      <c r="BS19" s="940"/>
      <c r="BT19" s="940"/>
      <c r="BU19" s="940"/>
      <c r="BV19" s="940"/>
      <c r="BW19" s="940"/>
      <c r="CK19" s="940"/>
      <c r="CL19" s="940"/>
      <c r="CM19" s="940"/>
      <c r="CN19" s="940"/>
      <c r="CO19" s="940"/>
      <c r="CP19" s="940"/>
      <c r="CQ19" s="940"/>
      <c r="CR19" s="940"/>
      <c r="CS19" s="940"/>
      <c r="CT19" s="940"/>
      <c r="CU19" s="940"/>
      <c r="CV19" s="940"/>
      <c r="CW19" s="940"/>
      <c r="CX19" s="940"/>
      <c r="CY19" s="951"/>
      <c r="CZ19" s="951"/>
      <c r="DG19" s="951"/>
      <c r="DH19" s="951"/>
      <c r="DI19" s="951"/>
      <c r="DJ19" s="951"/>
      <c r="DK19" s="951"/>
      <c r="DL19" s="951"/>
      <c r="DM19" s="951"/>
      <c r="DN19" s="951"/>
      <c r="DO19" s="951"/>
      <c r="DP19" s="951"/>
      <c r="DQ19" s="951"/>
      <c r="DR19" s="951"/>
      <c r="DS19" s="951"/>
      <c r="DT19" s="3112"/>
    </row>
    <row r="20" spans="1:124" s="927" customFormat="1" ht="15" x14ac:dyDescent="0.2">
      <c r="A20" s="926"/>
      <c r="B20" s="953"/>
      <c r="C20" s="953"/>
      <c r="D20" s="953"/>
      <c r="E20" s="953"/>
      <c r="F20" s="953"/>
      <c r="G20" s="953"/>
      <c r="H20" s="953"/>
      <c r="I20" s="953"/>
      <c r="J20" s="953"/>
      <c r="K20" s="953"/>
      <c r="L20" s="953"/>
      <c r="M20" s="953"/>
      <c r="N20" s="953"/>
      <c r="O20" s="928"/>
      <c r="P20" s="928"/>
      <c r="R20" s="951"/>
      <c r="S20" s="951"/>
      <c r="T20" s="951"/>
      <c r="U20" s="951"/>
      <c r="V20" s="951"/>
      <c r="W20" s="951"/>
      <c r="X20" s="951"/>
      <c r="Y20" s="951"/>
      <c r="Z20" s="928"/>
      <c r="AA20" s="928"/>
      <c r="AB20" s="928"/>
      <c r="AC20" s="928"/>
      <c r="AD20" s="928"/>
      <c r="AE20" s="928"/>
      <c r="AF20" s="928"/>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40"/>
      <c r="BD20" s="940"/>
      <c r="BE20" s="940"/>
      <c r="BF20" s="940"/>
      <c r="BG20" s="940"/>
      <c r="BH20" s="940"/>
      <c r="BI20" s="940"/>
      <c r="BJ20" s="940"/>
      <c r="BK20" s="940"/>
      <c r="BL20" s="940"/>
      <c r="BM20" s="940"/>
      <c r="BN20" s="940"/>
      <c r="BO20" s="940"/>
      <c r="BP20" s="940"/>
      <c r="BQ20" s="940"/>
      <c r="BR20" s="940"/>
      <c r="BS20" s="940"/>
      <c r="BT20" s="940"/>
      <c r="BU20" s="940"/>
      <c r="BV20" s="940"/>
      <c r="BW20" s="940"/>
      <c r="CK20" s="940"/>
      <c r="CL20" s="940"/>
      <c r="CM20" s="940"/>
      <c r="CN20" s="940"/>
      <c r="CO20" s="940"/>
      <c r="CP20" s="940"/>
      <c r="CQ20" s="940"/>
      <c r="CR20" s="940"/>
      <c r="CS20" s="940"/>
      <c r="CT20" s="940"/>
      <c r="CU20" s="940"/>
      <c r="CV20" s="940"/>
      <c r="CW20" s="940"/>
      <c r="CX20" s="940"/>
      <c r="CY20" s="951"/>
      <c r="CZ20" s="951"/>
      <c r="DG20" s="951"/>
      <c r="DH20" s="951"/>
      <c r="DI20" s="951"/>
      <c r="DJ20" s="951"/>
      <c r="DK20" s="951"/>
      <c r="DL20" s="951"/>
      <c r="DM20" s="951"/>
      <c r="DN20" s="951"/>
      <c r="DO20" s="951"/>
      <c r="DP20" s="951"/>
      <c r="DQ20" s="951"/>
      <c r="DR20" s="951"/>
      <c r="DS20" s="951"/>
      <c r="DT20" s="3112"/>
    </row>
    <row r="21" spans="1:124" s="927" customFormat="1" ht="15" x14ac:dyDescent="0.2">
      <c r="A21" s="926"/>
      <c r="B21" s="953"/>
      <c r="C21" s="953"/>
      <c r="D21" s="953"/>
      <c r="E21" s="953"/>
      <c r="F21" s="953"/>
      <c r="G21" s="953"/>
      <c r="H21" s="953"/>
      <c r="I21" s="953"/>
      <c r="J21" s="953"/>
      <c r="K21" s="953"/>
      <c r="L21" s="953"/>
      <c r="M21" s="953"/>
      <c r="N21" s="953"/>
      <c r="O21" s="928"/>
      <c r="P21" s="928"/>
      <c r="R21" s="951"/>
      <c r="S21" s="951"/>
      <c r="T21" s="951"/>
      <c r="U21" s="951"/>
      <c r="V21" s="951"/>
      <c r="W21" s="951"/>
      <c r="X21" s="951"/>
      <c r="Y21" s="951"/>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8"/>
      <c r="AY21" s="928"/>
      <c r="AZ21" s="928"/>
      <c r="BA21" s="928"/>
      <c r="BB21" s="928"/>
      <c r="BC21" s="951"/>
      <c r="BD21" s="951"/>
      <c r="BE21" s="951"/>
      <c r="BF21" s="951"/>
      <c r="BG21" s="951"/>
      <c r="BH21" s="951"/>
      <c r="BI21" s="951"/>
      <c r="BJ21" s="951"/>
      <c r="BK21" s="951"/>
      <c r="BL21" s="951"/>
      <c r="BM21" s="951"/>
      <c r="BN21" s="951"/>
      <c r="BO21" s="97"/>
      <c r="CK21" s="940"/>
      <c r="CL21" s="940"/>
      <c r="CM21" s="940"/>
      <c r="CN21" s="940"/>
      <c r="CO21" s="940"/>
      <c r="CP21" s="940"/>
      <c r="CQ21" s="940"/>
      <c r="CR21" s="940"/>
      <c r="CS21" s="940"/>
      <c r="CT21" s="940"/>
      <c r="CU21" s="940"/>
      <c r="CV21" s="940"/>
      <c r="CW21" s="940"/>
      <c r="CX21" s="940"/>
      <c r="CY21" s="951"/>
      <c r="CZ21" s="951"/>
      <c r="DG21" s="951"/>
      <c r="DH21" s="951"/>
      <c r="DI21" s="951"/>
      <c r="DJ21" s="951"/>
      <c r="DK21" s="951"/>
      <c r="DL21" s="951"/>
      <c r="DM21" s="951"/>
      <c r="DN21" s="951"/>
      <c r="DO21" s="951"/>
      <c r="DP21" s="951"/>
      <c r="DQ21" s="951"/>
      <c r="DR21" s="951"/>
      <c r="DS21" s="951"/>
      <c r="DT21" s="951"/>
    </row>
    <row r="22" spans="1:124" s="927" customFormat="1" ht="15" x14ac:dyDescent="0.2">
      <c r="A22" s="926"/>
      <c r="B22" s="953"/>
      <c r="C22" s="953"/>
      <c r="D22" s="953"/>
      <c r="E22" s="953"/>
      <c r="F22" s="953"/>
      <c r="G22" s="953"/>
      <c r="H22" s="953"/>
      <c r="I22" s="953"/>
      <c r="J22" s="953"/>
      <c r="K22" s="953"/>
      <c r="L22" s="953"/>
      <c r="M22" s="953"/>
      <c r="N22" s="953"/>
      <c r="O22" s="928"/>
      <c r="P22" s="928"/>
      <c r="R22" s="951"/>
      <c r="S22" s="951"/>
      <c r="T22" s="951"/>
      <c r="U22" s="951"/>
      <c r="V22" s="951"/>
      <c r="W22" s="951"/>
      <c r="X22" s="951"/>
      <c r="Y22" s="951"/>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928"/>
      <c r="AZ22" s="928"/>
      <c r="BA22" s="928"/>
      <c r="BB22" s="928"/>
      <c r="BC22" s="951"/>
      <c r="BD22" s="951"/>
      <c r="BE22" s="951"/>
      <c r="BF22" s="951"/>
      <c r="BG22" s="951"/>
      <c r="BH22" s="951"/>
      <c r="BI22" s="951"/>
      <c r="BJ22" s="951"/>
      <c r="BK22" s="951"/>
      <c r="BL22" s="951"/>
      <c r="BM22" s="951"/>
      <c r="BN22" s="951"/>
      <c r="BO22" s="97"/>
      <c r="CK22" s="940"/>
      <c r="CL22" s="940"/>
      <c r="CM22" s="940"/>
      <c r="CN22" s="940"/>
      <c r="CO22" s="940"/>
      <c r="CP22" s="940"/>
      <c r="CQ22" s="940"/>
      <c r="CR22" s="940"/>
      <c r="CS22" s="940"/>
      <c r="CT22" s="940"/>
      <c r="CU22" s="940"/>
      <c r="CV22" s="940"/>
      <c r="CW22" s="940"/>
      <c r="CX22" s="940"/>
      <c r="CY22" s="951"/>
      <c r="CZ22" s="951"/>
      <c r="DG22" s="951"/>
      <c r="DH22" s="951"/>
      <c r="DI22" s="951"/>
      <c r="DJ22" s="951"/>
      <c r="DK22" s="951"/>
      <c r="DL22" s="951"/>
      <c r="DM22" s="951"/>
      <c r="DN22" s="951"/>
      <c r="DO22" s="951"/>
      <c r="DP22" s="951"/>
      <c r="DQ22" s="951"/>
      <c r="DR22" s="951"/>
      <c r="DS22" s="951"/>
      <c r="DT22" s="951"/>
    </row>
    <row r="23" spans="1:124" s="927" customFormat="1" ht="15" x14ac:dyDescent="0.2">
      <c r="A23" s="926"/>
      <c r="B23" s="953"/>
      <c r="C23" s="953"/>
      <c r="D23" s="953"/>
      <c r="E23" s="953"/>
      <c r="F23" s="953"/>
      <c r="G23" s="953"/>
      <c r="H23" s="953"/>
      <c r="I23" s="953"/>
      <c r="J23" s="953"/>
      <c r="K23" s="953"/>
      <c r="L23" s="953"/>
      <c r="M23" s="953"/>
      <c r="N23" s="953"/>
      <c r="O23" s="928"/>
      <c r="P23" s="928"/>
      <c r="R23" s="951"/>
      <c r="S23" s="951"/>
      <c r="T23" s="951"/>
      <c r="U23" s="951"/>
      <c r="V23" s="951"/>
      <c r="W23" s="951"/>
      <c r="X23" s="951"/>
      <c r="Y23" s="951"/>
      <c r="Z23" s="928"/>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51"/>
      <c r="BD23" s="951"/>
      <c r="BE23" s="951"/>
      <c r="BF23" s="951"/>
      <c r="BG23" s="951"/>
      <c r="BH23" s="951"/>
      <c r="BI23" s="951"/>
      <c r="BJ23" s="951"/>
      <c r="BK23" s="951"/>
      <c r="BL23" s="951"/>
      <c r="BM23" s="951"/>
      <c r="BN23" s="951"/>
      <c r="BO23" s="97"/>
      <c r="CK23" s="940"/>
      <c r="CL23" s="940"/>
      <c r="CM23" s="940"/>
      <c r="CN23" s="940"/>
      <c r="CO23" s="940"/>
      <c r="CP23" s="940"/>
      <c r="CQ23" s="940"/>
      <c r="CR23" s="940"/>
      <c r="CS23" s="940"/>
      <c r="CT23" s="940"/>
      <c r="CU23" s="940"/>
      <c r="CV23" s="940"/>
      <c r="CW23" s="940"/>
      <c r="CX23" s="940"/>
      <c r="CY23" s="951"/>
      <c r="CZ23" s="951"/>
      <c r="DG23" s="951"/>
      <c r="DH23" s="951"/>
      <c r="DI23" s="951"/>
      <c r="DJ23" s="951"/>
      <c r="DK23" s="951"/>
      <c r="DL23" s="951"/>
      <c r="DM23" s="951"/>
      <c r="DN23" s="951"/>
      <c r="DO23" s="951"/>
      <c r="DP23" s="951"/>
      <c r="DQ23" s="951"/>
      <c r="DR23" s="951"/>
      <c r="DS23" s="951"/>
      <c r="DT23" s="951"/>
    </row>
    <row r="24" spans="1:124" s="927" customFormat="1" ht="15" x14ac:dyDescent="0.2">
      <c r="A24" s="926"/>
      <c r="B24" s="953"/>
      <c r="C24" s="953"/>
      <c r="D24" s="953"/>
      <c r="E24" s="953"/>
      <c r="F24" s="953"/>
      <c r="G24" s="953"/>
      <c r="H24" s="953"/>
      <c r="I24" s="953"/>
      <c r="J24" s="953"/>
      <c r="K24" s="953"/>
      <c r="L24" s="953"/>
      <c r="M24" s="953"/>
      <c r="N24" s="953"/>
      <c r="O24" s="928"/>
      <c r="P24" s="928"/>
      <c r="R24" s="951"/>
      <c r="S24" s="951"/>
      <c r="T24" s="951"/>
      <c r="U24" s="951"/>
      <c r="V24" s="951"/>
      <c r="W24" s="951"/>
      <c r="X24" s="951"/>
      <c r="Y24" s="951"/>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8"/>
      <c r="AZ24" s="928"/>
      <c r="BA24" s="928"/>
      <c r="BB24" s="928"/>
      <c r="BC24" s="951"/>
      <c r="BD24" s="951"/>
      <c r="BE24" s="951"/>
      <c r="BF24" s="951"/>
      <c r="BG24" s="951"/>
      <c r="BH24" s="951"/>
      <c r="BI24" s="951"/>
      <c r="BJ24" s="951"/>
      <c r="BK24" s="951"/>
      <c r="BL24" s="951"/>
      <c r="BM24" s="951"/>
      <c r="BN24" s="951"/>
      <c r="BO24" s="97"/>
      <c r="CM24" s="951"/>
      <c r="CN24" s="951"/>
      <c r="CO24" s="951"/>
      <c r="CP24" s="951"/>
      <c r="CQ24" s="951"/>
      <c r="CR24" s="951"/>
      <c r="CS24" s="951"/>
      <c r="CT24" s="951"/>
      <c r="CU24" s="951"/>
      <c r="CV24" s="951"/>
      <c r="CW24" s="951"/>
      <c r="CX24" s="951"/>
      <c r="CY24" s="951"/>
      <c r="CZ24" s="951"/>
      <c r="DG24" s="951"/>
      <c r="DH24" s="951"/>
      <c r="DI24" s="951"/>
      <c r="DJ24" s="951"/>
      <c r="DK24" s="951"/>
      <c r="DL24" s="951"/>
      <c r="DM24" s="951"/>
      <c r="DN24" s="951"/>
      <c r="DO24" s="951"/>
      <c r="DP24" s="951"/>
      <c r="DQ24" s="951"/>
      <c r="DR24" s="951"/>
      <c r="DS24" s="951"/>
      <c r="DT24" s="951"/>
    </row>
    <row r="25" spans="1:124" s="927" customFormat="1" ht="15" x14ac:dyDescent="0.2">
      <c r="A25" s="926"/>
      <c r="B25" s="953"/>
      <c r="C25" s="953"/>
      <c r="D25" s="953"/>
      <c r="E25" s="953"/>
      <c r="F25" s="953"/>
      <c r="G25" s="953"/>
      <c r="H25" s="953"/>
      <c r="I25" s="953"/>
      <c r="J25" s="953"/>
      <c r="K25" s="953"/>
      <c r="L25" s="953"/>
      <c r="M25" s="953"/>
      <c r="N25" s="953"/>
      <c r="O25" s="928"/>
      <c r="P25" s="928"/>
      <c r="R25" s="951"/>
      <c r="S25" s="951"/>
      <c r="T25" s="951"/>
      <c r="U25" s="951"/>
      <c r="V25" s="951"/>
      <c r="W25" s="951"/>
      <c r="X25" s="951"/>
      <c r="Y25" s="951"/>
      <c r="Z25" s="928"/>
      <c r="AA25" s="928"/>
      <c r="AB25" s="928"/>
      <c r="AC25" s="928"/>
      <c r="AD25" s="928"/>
      <c r="AE25" s="928"/>
      <c r="AF25" s="928"/>
      <c r="AG25" s="928"/>
      <c r="AH25" s="928"/>
      <c r="AI25" s="928"/>
      <c r="AJ25" s="928"/>
      <c r="AK25" s="928"/>
      <c r="AL25" s="928"/>
      <c r="AM25" s="928"/>
      <c r="AN25" s="928"/>
      <c r="AO25" s="928"/>
      <c r="AP25" s="928"/>
      <c r="AQ25" s="928"/>
      <c r="AR25" s="928"/>
      <c r="AS25" s="928"/>
      <c r="AT25" s="928"/>
      <c r="AU25" s="928"/>
      <c r="AV25" s="928"/>
      <c r="AW25" s="928"/>
      <c r="AX25" s="928"/>
      <c r="AY25" s="928"/>
      <c r="AZ25" s="928"/>
      <c r="BA25" s="928"/>
      <c r="BB25" s="928"/>
      <c r="BC25" s="951"/>
      <c r="BD25" s="951"/>
      <c r="BE25" s="951"/>
      <c r="BF25" s="951"/>
      <c r="BG25" s="951"/>
      <c r="BH25" s="951"/>
      <c r="BI25" s="951"/>
      <c r="BJ25" s="951"/>
      <c r="BK25" s="951"/>
      <c r="BL25" s="951"/>
      <c r="BM25" s="951"/>
      <c r="BN25" s="951"/>
      <c r="BO25" s="97"/>
      <c r="CM25" s="951"/>
      <c r="CN25" s="951"/>
      <c r="CO25" s="951"/>
      <c r="CP25" s="951"/>
      <c r="CQ25" s="951"/>
      <c r="CR25" s="951"/>
      <c r="CS25" s="951"/>
      <c r="CT25" s="951"/>
      <c r="CU25" s="951"/>
      <c r="CV25" s="951"/>
      <c r="CW25" s="951"/>
      <c r="CX25" s="951"/>
      <c r="CY25" s="951"/>
      <c r="CZ25" s="951"/>
      <c r="DG25" s="951"/>
      <c r="DH25" s="951"/>
      <c r="DI25" s="951"/>
      <c r="DJ25" s="951"/>
      <c r="DK25" s="951"/>
      <c r="DL25" s="951"/>
      <c r="DM25" s="951"/>
      <c r="DN25" s="951"/>
      <c r="DO25" s="951"/>
      <c r="DP25" s="951"/>
      <c r="DQ25" s="951"/>
      <c r="DR25" s="951"/>
      <c r="DS25" s="951"/>
      <c r="DT25" s="951"/>
    </row>
    <row r="26" spans="1:124" s="927" customFormat="1" ht="15" x14ac:dyDescent="0.2">
      <c r="A26" s="926"/>
      <c r="B26" s="960"/>
      <c r="C26" s="960"/>
      <c r="D26" s="953"/>
      <c r="E26" s="953"/>
      <c r="F26" s="953"/>
      <c r="G26" s="953"/>
      <c r="H26" s="953"/>
      <c r="I26" s="953"/>
      <c r="J26" s="953"/>
      <c r="K26" s="953"/>
      <c r="L26" s="953"/>
      <c r="M26" s="953"/>
      <c r="N26" s="953"/>
      <c r="O26" s="928"/>
      <c r="P26" s="928"/>
      <c r="R26" s="951"/>
      <c r="S26" s="951"/>
      <c r="T26" s="951"/>
      <c r="U26" s="951"/>
      <c r="V26" s="951"/>
      <c r="W26" s="951"/>
      <c r="X26" s="951"/>
      <c r="Y26" s="951"/>
      <c r="Z26" s="928"/>
      <c r="AA26" s="928"/>
      <c r="AB26" s="928"/>
      <c r="AC26" s="928"/>
      <c r="AD26" s="928"/>
      <c r="AE26" s="928"/>
      <c r="AF26" s="928"/>
      <c r="AG26" s="928"/>
      <c r="AH26" s="928"/>
      <c r="AI26" s="928"/>
      <c r="AJ26" s="928"/>
      <c r="AK26" s="928"/>
      <c r="AL26" s="928"/>
      <c r="AM26" s="928"/>
      <c r="AN26" s="928"/>
      <c r="AO26" s="928"/>
      <c r="AP26" s="928"/>
      <c r="AQ26" s="928"/>
      <c r="AR26" s="928"/>
      <c r="AS26" s="928"/>
      <c r="AT26" s="928"/>
      <c r="AU26" s="928"/>
      <c r="AV26" s="928"/>
      <c r="AW26" s="928"/>
      <c r="AX26" s="928"/>
      <c r="AY26" s="928"/>
      <c r="AZ26" s="928"/>
      <c r="BA26" s="928"/>
      <c r="BB26" s="928"/>
      <c r="BC26" s="951"/>
      <c r="BD26" s="951"/>
      <c r="BE26" s="951"/>
      <c r="BF26" s="951"/>
      <c r="BG26" s="951"/>
      <c r="BH26" s="951"/>
      <c r="BI26" s="951"/>
      <c r="BJ26" s="951"/>
      <c r="BK26" s="951"/>
      <c r="BL26" s="951"/>
      <c r="BM26" s="951"/>
      <c r="BN26" s="951"/>
      <c r="BO26" s="97"/>
      <c r="CM26" s="951"/>
      <c r="CN26" s="951"/>
      <c r="CO26" s="951"/>
      <c r="CP26" s="951"/>
      <c r="CQ26" s="951"/>
      <c r="CR26" s="951"/>
      <c r="CS26" s="951"/>
      <c r="CT26" s="951"/>
      <c r="CU26" s="951"/>
      <c r="CV26" s="951"/>
      <c r="CW26" s="951"/>
      <c r="CX26" s="951"/>
      <c r="CY26" s="951"/>
      <c r="CZ26" s="951"/>
      <c r="DG26" s="951"/>
      <c r="DH26" s="951"/>
      <c r="DI26" s="951"/>
      <c r="DJ26" s="951"/>
      <c r="DK26" s="951"/>
      <c r="DL26" s="951"/>
      <c r="DM26" s="951"/>
      <c r="DN26" s="951"/>
      <c r="DO26" s="951"/>
      <c r="DP26" s="951"/>
      <c r="DQ26" s="951"/>
      <c r="DR26" s="951"/>
      <c r="DS26" s="951"/>
      <c r="DT26" s="951"/>
    </row>
    <row r="27" spans="1:124" s="927" customFormat="1" ht="15" x14ac:dyDescent="0.2">
      <c r="A27" s="926"/>
      <c r="B27" s="953"/>
      <c r="C27" s="953"/>
      <c r="D27" s="953"/>
      <c r="E27" s="953"/>
      <c r="F27" s="953"/>
      <c r="G27" s="953"/>
      <c r="H27" s="953"/>
      <c r="I27" s="953"/>
      <c r="J27" s="953"/>
      <c r="K27" s="953"/>
      <c r="L27" s="953"/>
      <c r="M27" s="953"/>
      <c r="N27" s="953"/>
      <c r="O27" s="928"/>
      <c r="P27" s="928"/>
      <c r="R27" s="951"/>
      <c r="S27" s="951"/>
      <c r="T27" s="951"/>
      <c r="U27" s="951"/>
      <c r="V27" s="951"/>
      <c r="W27" s="951"/>
      <c r="X27" s="951"/>
      <c r="Y27" s="951"/>
      <c r="Z27" s="928"/>
      <c r="AA27" s="928"/>
      <c r="AB27" s="928"/>
      <c r="AC27" s="928"/>
      <c r="AD27" s="928"/>
      <c r="AE27" s="928"/>
      <c r="AF27" s="928"/>
      <c r="AG27" s="928"/>
      <c r="AH27" s="928"/>
      <c r="AI27" s="928"/>
      <c r="AJ27" s="928"/>
      <c r="AK27" s="928"/>
      <c r="AL27" s="928"/>
      <c r="AM27" s="928"/>
      <c r="AN27" s="928"/>
      <c r="AO27" s="928"/>
      <c r="AP27" s="928"/>
      <c r="AQ27" s="928"/>
      <c r="AR27" s="928"/>
      <c r="AS27" s="928"/>
      <c r="AT27" s="928"/>
      <c r="AU27" s="928"/>
      <c r="AV27" s="928"/>
      <c r="AW27" s="928"/>
      <c r="AX27" s="928"/>
      <c r="AY27" s="928"/>
      <c r="AZ27" s="928"/>
      <c r="BA27" s="928"/>
      <c r="BB27" s="928"/>
      <c r="BC27" s="951"/>
      <c r="BD27" s="951"/>
      <c r="BE27" s="951"/>
      <c r="BF27" s="951"/>
      <c r="BG27" s="951"/>
      <c r="BH27" s="951"/>
      <c r="BI27" s="951"/>
      <c r="BJ27" s="951"/>
      <c r="BK27" s="951"/>
      <c r="BL27" s="951"/>
      <c r="BM27" s="951"/>
      <c r="BN27" s="951"/>
      <c r="BO27" s="97"/>
      <c r="CM27" s="951"/>
      <c r="CN27" s="951"/>
      <c r="CO27" s="951"/>
      <c r="CP27" s="951"/>
      <c r="CQ27" s="951"/>
      <c r="CR27" s="951"/>
      <c r="CS27" s="951"/>
      <c r="CT27" s="951"/>
      <c r="CU27" s="951"/>
      <c r="CV27" s="951"/>
      <c r="CW27" s="951"/>
      <c r="CX27" s="951"/>
      <c r="CY27" s="951"/>
      <c r="CZ27" s="951"/>
      <c r="DG27" s="951"/>
      <c r="DH27" s="951"/>
      <c r="DI27" s="951"/>
      <c r="DJ27" s="951"/>
      <c r="DK27" s="951"/>
      <c r="DL27" s="951"/>
      <c r="DM27" s="951"/>
      <c r="DN27" s="951"/>
      <c r="DO27" s="951"/>
      <c r="DP27" s="951"/>
      <c r="DQ27" s="951"/>
      <c r="DR27" s="951"/>
      <c r="DS27" s="951"/>
      <c r="DT27" s="951"/>
    </row>
    <row r="28" spans="1:124" s="927" customFormat="1" ht="15" x14ac:dyDescent="0.2">
      <c r="A28" s="926"/>
      <c r="B28" s="953"/>
      <c r="C28" s="953"/>
      <c r="D28" s="953"/>
      <c r="E28" s="953"/>
      <c r="F28" s="953"/>
      <c r="G28" s="953"/>
      <c r="H28" s="953"/>
      <c r="I28" s="953"/>
      <c r="J28" s="953"/>
      <c r="K28" s="953"/>
      <c r="L28" s="953"/>
      <c r="M28" s="953"/>
      <c r="N28" s="953"/>
      <c r="O28" s="928"/>
      <c r="P28" s="928"/>
      <c r="R28" s="951"/>
      <c r="S28" s="951"/>
      <c r="T28" s="951"/>
      <c r="U28" s="951"/>
      <c r="V28" s="951"/>
      <c r="W28" s="951"/>
      <c r="X28" s="951"/>
      <c r="Y28" s="951"/>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928"/>
      <c r="BA28" s="928"/>
      <c r="BB28" s="928"/>
      <c r="BC28" s="951"/>
      <c r="BD28" s="951"/>
      <c r="BE28" s="951"/>
      <c r="BF28" s="951"/>
      <c r="BG28" s="951"/>
      <c r="BH28" s="951"/>
      <c r="BI28" s="951"/>
      <c r="BJ28" s="951"/>
      <c r="BK28" s="951"/>
      <c r="BL28" s="951"/>
      <c r="BM28" s="951"/>
      <c r="BN28" s="951"/>
      <c r="BO28" s="97"/>
      <c r="CM28" s="951"/>
      <c r="CN28" s="951"/>
      <c r="CO28" s="951"/>
      <c r="CP28" s="951"/>
      <c r="CQ28" s="951"/>
      <c r="CR28" s="951"/>
      <c r="CS28" s="951"/>
      <c r="CT28" s="951"/>
      <c r="CU28" s="951"/>
      <c r="CV28" s="951"/>
      <c r="CW28" s="951"/>
      <c r="CX28" s="951"/>
      <c r="CY28" s="951"/>
      <c r="CZ28" s="951"/>
      <c r="DG28" s="951"/>
      <c r="DH28" s="951"/>
      <c r="DI28" s="951"/>
      <c r="DJ28" s="951"/>
      <c r="DK28" s="951"/>
      <c r="DL28" s="951"/>
      <c r="DM28" s="951"/>
      <c r="DN28" s="951"/>
      <c r="DO28" s="951"/>
      <c r="DP28" s="951"/>
      <c r="DQ28" s="951"/>
      <c r="DR28" s="951"/>
      <c r="DS28" s="951"/>
      <c r="DT28" s="951"/>
    </row>
    <row r="29" spans="1:124" s="927" customFormat="1" ht="15" x14ac:dyDescent="0.2">
      <c r="A29" s="926"/>
      <c r="B29" s="953"/>
      <c r="C29" s="953"/>
      <c r="D29" s="953"/>
      <c r="E29" s="953"/>
      <c r="F29" s="953"/>
      <c r="G29" s="953"/>
      <c r="H29" s="953"/>
      <c r="I29" s="953"/>
      <c r="J29" s="953"/>
      <c r="K29" s="953"/>
      <c r="L29" s="953"/>
      <c r="M29" s="953"/>
      <c r="N29" s="953"/>
      <c r="O29" s="928"/>
      <c r="P29" s="928"/>
      <c r="R29" s="951"/>
      <c r="S29" s="951"/>
      <c r="T29" s="951"/>
      <c r="U29" s="951"/>
      <c r="V29" s="951"/>
      <c r="W29" s="951"/>
      <c r="X29" s="951"/>
      <c r="Y29" s="951"/>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51"/>
      <c r="BD29" s="951"/>
      <c r="BE29" s="951"/>
      <c r="BF29" s="951"/>
      <c r="BG29" s="951"/>
      <c r="BH29" s="951"/>
      <c r="BI29" s="951"/>
      <c r="BJ29" s="951"/>
      <c r="BK29" s="951"/>
      <c r="BL29" s="951"/>
      <c r="BM29" s="951"/>
      <c r="BN29" s="951"/>
      <c r="BO29" s="97"/>
      <c r="CM29" s="951"/>
      <c r="CN29" s="951"/>
      <c r="CO29" s="951"/>
      <c r="CP29" s="951"/>
      <c r="CQ29" s="951"/>
      <c r="CR29" s="951"/>
      <c r="CS29" s="951"/>
      <c r="CT29" s="951"/>
      <c r="CU29" s="951"/>
      <c r="CV29" s="951"/>
      <c r="CW29" s="951"/>
      <c r="CX29" s="951"/>
      <c r="CY29" s="951"/>
      <c r="CZ29" s="951"/>
      <c r="DG29" s="951"/>
      <c r="DH29" s="951"/>
      <c r="DI29" s="951"/>
      <c r="DJ29" s="951"/>
      <c r="DK29" s="951"/>
      <c r="DL29" s="951"/>
      <c r="DM29" s="951"/>
      <c r="DN29" s="951"/>
      <c r="DO29" s="951"/>
      <c r="DP29" s="951"/>
      <c r="DQ29" s="951"/>
      <c r="DR29" s="951"/>
      <c r="DS29" s="951"/>
      <c r="DT29" s="951"/>
    </row>
    <row r="30" spans="1:124" s="927" customFormat="1" ht="15" x14ac:dyDescent="0.2">
      <c r="A30" s="926"/>
      <c r="B30" s="953"/>
      <c r="C30" s="953"/>
      <c r="D30" s="953"/>
      <c r="E30" s="953"/>
      <c r="F30" s="953"/>
      <c r="G30" s="953"/>
      <c r="H30" s="953"/>
      <c r="I30" s="953"/>
      <c r="J30" s="953"/>
      <c r="K30" s="953"/>
      <c r="L30" s="953"/>
      <c r="M30" s="953"/>
      <c r="N30" s="953"/>
      <c r="O30" s="928"/>
      <c r="P30" s="928"/>
      <c r="R30" s="951"/>
      <c r="S30" s="951"/>
      <c r="T30" s="951"/>
      <c r="U30" s="951"/>
      <c r="V30" s="951"/>
      <c r="W30" s="951"/>
      <c r="X30" s="951"/>
      <c r="Y30" s="951"/>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928"/>
      <c r="BA30" s="928"/>
      <c r="BB30" s="928"/>
      <c r="BC30" s="951"/>
      <c r="BD30" s="951"/>
      <c r="BE30" s="951"/>
      <c r="BF30" s="951"/>
      <c r="BG30" s="951"/>
      <c r="BH30" s="951"/>
      <c r="BI30" s="951"/>
      <c r="BJ30" s="951"/>
      <c r="BK30" s="951"/>
      <c r="BL30" s="951"/>
      <c r="BM30" s="951"/>
      <c r="BN30" s="951"/>
      <c r="BO30" s="97"/>
      <c r="CM30" s="951"/>
      <c r="CN30" s="951"/>
      <c r="CO30" s="951"/>
      <c r="CP30" s="951"/>
      <c r="CQ30" s="951"/>
      <c r="CR30" s="951"/>
      <c r="CS30" s="951"/>
      <c r="CT30" s="951"/>
      <c r="CU30" s="951"/>
      <c r="CV30" s="951"/>
      <c r="CW30" s="951"/>
      <c r="CX30" s="951"/>
      <c r="CY30" s="951"/>
      <c r="CZ30" s="951"/>
      <c r="DG30" s="951"/>
      <c r="DH30" s="951"/>
      <c r="DI30" s="951"/>
      <c r="DJ30" s="951"/>
      <c r="DK30" s="951"/>
      <c r="DL30" s="951"/>
      <c r="DM30" s="951"/>
      <c r="DN30" s="951"/>
      <c r="DO30" s="951"/>
      <c r="DP30" s="951"/>
      <c r="DQ30" s="951"/>
      <c r="DR30" s="951"/>
      <c r="DS30" s="951"/>
      <c r="DT30" s="951"/>
    </row>
    <row r="31" spans="1:124" s="927" customFormat="1" ht="15" x14ac:dyDescent="0.2">
      <c r="A31" s="926"/>
      <c r="B31" s="953"/>
      <c r="C31" s="953"/>
      <c r="D31" s="953"/>
      <c r="E31" s="953"/>
      <c r="F31" s="953"/>
      <c r="G31" s="953"/>
      <c r="H31" s="953"/>
      <c r="I31" s="953"/>
      <c r="J31" s="953"/>
      <c r="K31" s="953"/>
      <c r="L31" s="953"/>
      <c r="M31" s="953"/>
      <c r="N31" s="953"/>
      <c r="O31" s="928"/>
      <c r="P31" s="928"/>
      <c r="R31" s="951"/>
      <c r="S31" s="951"/>
      <c r="T31" s="951"/>
      <c r="U31" s="951"/>
      <c r="V31" s="951"/>
      <c r="W31" s="951"/>
      <c r="X31" s="951"/>
      <c r="Y31" s="951"/>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928"/>
      <c r="AZ31" s="928"/>
      <c r="BA31" s="928"/>
      <c r="BB31" s="928"/>
      <c r="BC31" s="951"/>
      <c r="BD31" s="951"/>
      <c r="BE31" s="951"/>
      <c r="BF31" s="951"/>
      <c r="BG31" s="951"/>
      <c r="BH31" s="951"/>
      <c r="BI31" s="951"/>
      <c r="BJ31" s="951"/>
      <c r="BK31" s="951"/>
      <c r="BL31" s="951"/>
      <c r="BM31" s="951"/>
      <c r="BN31" s="951"/>
      <c r="BO31" s="97"/>
      <c r="CM31" s="951"/>
      <c r="CN31" s="951"/>
      <c r="CO31" s="951"/>
      <c r="CP31" s="951"/>
      <c r="CQ31" s="951"/>
      <c r="CR31" s="951"/>
      <c r="CS31" s="951"/>
      <c r="CT31" s="951"/>
      <c r="CU31" s="951"/>
      <c r="CV31" s="951"/>
      <c r="CW31" s="951"/>
      <c r="CX31" s="951"/>
      <c r="CY31" s="951"/>
      <c r="CZ31" s="951"/>
      <c r="DG31" s="951"/>
      <c r="DH31" s="951"/>
      <c r="DI31" s="951"/>
      <c r="DJ31" s="951"/>
      <c r="DK31" s="951"/>
      <c r="DL31" s="951"/>
      <c r="DM31" s="951"/>
      <c r="DN31" s="951"/>
      <c r="DO31" s="951"/>
      <c r="DP31" s="951"/>
      <c r="DQ31" s="951"/>
      <c r="DR31" s="951"/>
      <c r="DS31" s="951"/>
      <c r="DT31" s="951"/>
    </row>
    <row r="32" spans="1:124" s="927" customFormat="1" ht="15" x14ac:dyDescent="0.2">
      <c r="A32" s="926"/>
      <c r="B32" s="953"/>
      <c r="C32" s="953"/>
      <c r="D32" s="953"/>
      <c r="E32" s="953"/>
      <c r="F32" s="953"/>
      <c r="G32" s="953"/>
      <c r="H32" s="953"/>
      <c r="I32" s="953"/>
      <c r="J32" s="953"/>
      <c r="K32" s="953"/>
      <c r="L32" s="953"/>
      <c r="M32" s="953"/>
      <c r="N32" s="953"/>
      <c r="O32" s="928"/>
      <c r="P32" s="928"/>
      <c r="R32" s="951"/>
      <c r="S32" s="951"/>
      <c r="T32" s="951"/>
      <c r="U32" s="951"/>
      <c r="V32" s="951"/>
      <c r="W32" s="951"/>
      <c r="X32" s="951"/>
      <c r="Y32" s="951"/>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51"/>
      <c r="BD32" s="951"/>
      <c r="BE32" s="951"/>
      <c r="BF32" s="951"/>
      <c r="BG32" s="951"/>
      <c r="BH32" s="951"/>
      <c r="BI32" s="951"/>
      <c r="BJ32" s="951"/>
      <c r="BK32" s="951"/>
      <c r="BL32" s="951"/>
      <c r="BM32" s="951"/>
      <c r="BN32" s="951"/>
      <c r="BO32" s="97"/>
      <c r="CM32" s="951"/>
      <c r="CN32" s="951"/>
      <c r="CO32" s="951"/>
      <c r="CP32" s="951"/>
      <c r="CQ32" s="951"/>
      <c r="CR32" s="951"/>
      <c r="CS32" s="951"/>
      <c r="CT32" s="951"/>
      <c r="CU32" s="951"/>
      <c r="CV32" s="951"/>
      <c r="CW32" s="951"/>
      <c r="CX32" s="951"/>
      <c r="CY32" s="951"/>
      <c r="CZ32" s="951"/>
      <c r="DG32" s="951"/>
      <c r="DH32" s="951"/>
      <c r="DI32" s="951"/>
      <c r="DJ32" s="951"/>
      <c r="DK32" s="951"/>
      <c r="DL32" s="951"/>
      <c r="DM32" s="951"/>
      <c r="DN32" s="951"/>
      <c r="DO32" s="951"/>
      <c r="DP32" s="951"/>
      <c r="DQ32" s="951"/>
      <c r="DR32" s="951"/>
      <c r="DS32" s="951"/>
      <c r="DT32" s="951"/>
    </row>
    <row r="33" spans="1:124" s="927" customFormat="1" ht="15" x14ac:dyDescent="0.2">
      <c r="A33" s="926"/>
      <c r="B33" s="953"/>
      <c r="C33" s="953"/>
      <c r="D33" s="953"/>
      <c r="E33" s="953"/>
      <c r="F33" s="953"/>
      <c r="G33" s="953"/>
      <c r="H33" s="953"/>
      <c r="I33" s="953"/>
      <c r="J33" s="953"/>
      <c r="K33" s="953"/>
      <c r="L33" s="953"/>
      <c r="M33" s="953"/>
      <c r="N33" s="953"/>
      <c r="O33" s="928"/>
      <c r="P33" s="928"/>
      <c r="R33" s="951"/>
      <c r="S33" s="951"/>
      <c r="T33" s="951"/>
      <c r="U33" s="951"/>
      <c r="V33" s="951"/>
      <c r="W33" s="951"/>
      <c r="X33" s="951"/>
      <c r="Y33" s="951"/>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51"/>
      <c r="BD33" s="951"/>
      <c r="BE33" s="951"/>
      <c r="BF33" s="951"/>
      <c r="BG33" s="951"/>
      <c r="BH33" s="951"/>
      <c r="BI33" s="951"/>
      <c r="BJ33" s="951"/>
      <c r="BK33" s="951"/>
      <c r="BL33" s="951"/>
      <c r="BM33" s="951"/>
      <c r="BN33" s="951"/>
      <c r="BO33" s="97"/>
      <c r="CM33" s="951"/>
      <c r="CN33" s="951"/>
      <c r="CO33" s="951"/>
      <c r="CP33" s="951"/>
      <c r="CQ33" s="951"/>
      <c r="CR33" s="951"/>
      <c r="CS33" s="951"/>
      <c r="CT33" s="951"/>
      <c r="CU33" s="951"/>
      <c r="CV33" s="951"/>
      <c r="CW33" s="951"/>
      <c r="CX33" s="951"/>
      <c r="CY33" s="951"/>
      <c r="CZ33" s="951"/>
      <c r="DG33" s="951"/>
      <c r="DH33" s="951"/>
      <c r="DI33" s="951"/>
      <c r="DJ33" s="951"/>
      <c r="DK33" s="951"/>
      <c r="DL33" s="951"/>
      <c r="DM33" s="951"/>
      <c r="DN33" s="951"/>
      <c r="DO33" s="951"/>
      <c r="DP33" s="951"/>
      <c r="DQ33" s="951"/>
      <c r="DR33" s="951"/>
      <c r="DS33" s="951"/>
      <c r="DT33" s="951"/>
    </row>
    <row r="34" spans="1:124" s="927" customFormat="1" ht="15" x14ac:dyDescent="0.2">
      <c r="A34" s="926"/>
      <c r="B34" s="953"/>
      <c r="C34" s="953"/>
      <c r="D34" s="953"/>
      <c r="E34" s="953"/>
      <c r="F34" s="953"/>
      <c r="G34" s="953"/>
      <c r="H34" s="953"/>
      <c r="I34" s="953"/>
      <c r="J34" s="953"/>
      <c r="K34" s="953"/>
      <c r="L34" s="953"/>
      <c r="M34" s="953"/>
      <c r="N34" s="953"/>
      <c r="O34" s="928"/>
      <c r="P34" s="928"/>
      <c r="R34" s="951"/>
      <c r="S34" s="951"/>
      <c r="T34" s="951"/>
      <c r="U34" s="951"/>
      <c r="V34" s="951"/>
      <c r="W34" s="951"/>
      <c r="X34" s="951"/>
      <c r="Y34" s="951"/>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51"/>
      <c r="BD34" s="951"/>
      <c r="BE34" s="951"/>
      <c r="BF34" s="951"/>
      <c r="BG34" s="951"/>
      <c r="BH34" s="951"/>
      <c r="BI34" s="951"/>
      <c r="BJ34" s="951"/>
      <c r="BK34" s="951"/>
      <c r="BL34" s="951"/>
      <c r="BM34" s="951"/>
      <c r="BN34" s="951"/>
      <c r="BO34" s="97"/>
      <c r="CM34" s="951"/>
      <c r="CN34" s="951"/>
      <c r="CO34" s="951"/>
      <c r="CP34" s="951"/>
      <c r="CQ34" s="951"/>
      <c r="CR34" s="951"/>
      <c r="CS34" s="951"/>
      <c r="CT34" s="951"/>
      <c r="CU34" s="951"/>
      <c r="CV34" s="951"/>
      <c r="CW34" s="951"/>
      <c r="CX34" s="951"/>
      <c r="CY34" s="951"/>
      <c r="CZ34" s="951"/>
      <c r="DG34" s="951"/>
      <c r="DH34" s="951"/>
      <c r="DI34" s="951"/>
      <c r="DJ34" s="951"/>
      <c r="DK34" s="951"/>
      <c r="DL34" s="951"/>
      <c r="DM34" s="951"/>
      <c r="DN34" s="951"/>
      <c r="DO34" s="951"/>
      <c r="DP34" s="951"/>
      <c r="DQ34" s="951"/>
      <c r="DR34" s="951"/>
      <c r="DS34" s="951"/>
      <c r="DT34" s="951"/>
    </row>
    <row r="35" spans="1:124" s="927" customFormat="1" ht="15" x14ac:dyDescent="0.2">
      <c r="A35" s="926"/>
      <c r="B35" s="953"/>
      <c r="C35" s="953"/>
      <c r="D35" s="953"/>
      <c r="E35" s="953"/>
      <c r="F35" s="953"/>
      <c r="G35" s="961"/>
      <c r="H35" s="953"/>
      <c r="I35" s="953"/>
      <c r="J35" s="953"/>
      <c r="K35" s="953"/>
      <c r="L35" s="953"/>
      <c r="M35" s="953"/>
      <c r="N35" s="953"/>
      <c r="O35" s="928"/>
      <c r="P35" s="928"/>
      <c r="R35" s="951"/>
      <c r="S35" s="951"/>
      <c r="T35" s="951"/>
      <c r="U35" s="951"/>
      <c r="V35" s="951"/>
      <c r="W35" s="951"/>
      <c r="X35" s="951"/>
      <c r="Y35" s="951"/>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51"/>
      <c r="BD35" s="951"/>
      <c r="BE35" s="951"/>
      <c r="BF35" s="951"/>
      <c r="BG35" s="951"/>
      <c r="BH35" s="951"/>
      <c r="BI35" s="951"/>
      <c r="BJ35" s="951"/>
      <c r="BK35" s="951"/>
      <c r="BL35" s="951"/>
      <c r="BM35" s="951"/>
      <c r="BN35" s="951"/>
      <c r="BO35" s="97"/>
      <c r="CM35" s="951"/>
      <c r="CN35" s="951"/>
      <c r="CO35" s="951"/>
      <c r="CP35" s="951"/>
      <c r="CQ35" s="951"/>
      <c r="CR35" s="951"/>
      <c r="CS35" s="951"/>
      <c r="CT35" s="951"/>
      <c r="CU35" s="951"/>
      <c r="CV35" s="951"/>
      <c r="CW35" s="951"/>
      <c r="CX35" s="951"/>
      <c r="CY35" s="951"/>
      <c r="CZ35" s="951"/>
      <c r="DG35" s="951"/>
      <c r="DH35" s="951"/>
      <c r="DI35" s="951"/>
      <c r="DJ35" s="951"/>
      <c r="DK35" s="951"/>
      <c r="DL35" s="951"/>
      <c r="DM35" s="951"/>
      <c r="DN35" s="951"/>
      <c r="DO35" s="951"/>
      <c r="DP35" s="951"/>
      <c r="DQ35" s="951"/>
      <c r="DR35" s="951"/>
      <c r="DS35" s="951"/>
      <c r="DT35" s="951"/>
    </row>
    <row r="36" spans="1:124" s="927" customFormat="1" ht="15" x14ac:dyDescent="0.2">
      <c r="B36" s="953"/>
      <c r="C36" s="953"/>
      <c r="D36" s="953"/>
      <c r="E36" s="928"/>
      <c r="F36" s="928"/>
      <c r="G36" s="928"/>
      <c r="H36" s="928"/>
      <c r="I36" s="928"/>
      <c r="J36" s="928"/>
      <c r="K36" s="928"/>
      <c r="L36" s="928"/>
      <c r="M36" s="928"/>
      <c r="N36" s="928"/>
      <c r="O36" s="928"/>
      <c r="P36" s="928"/>
      <c r="R36" s="951"/>
      <c r="S36" s="951"/>
      <c r="T36" s="951"/>
      <c r="U36" s="951"/>
      <c r="V36" s="951"/>
      <c r="W36" s="951"/>
      <c r="X36" s="951"/>
      <c r="Y36" s="951"/>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51"/>
      <c r="BD36" s="951"/>
      <c r="BE36" s="951"/>
      <c r="BF36" s="951"/>
      <c r="BG36" s="951"/>
      <c r="BH36" s="951"/>
      <c r="BI36" s="951"/>
      <c r="BJ36" s="951"/>
      <c r="BK36" s="951"/>
      <c r="BL36" s="951"/>
      <c r="BM36" s="951"/>
      <c r="BN36" s="951"/>
      <c r="BO36" s="97"/>
      <c r="CM36" s="951"/>
      <c r="CN36" s="951"/>
      <c r="CO36" s="951"/>
      <c r="CP36" s="951"/>
      <c r="CQ36" s="951"/>
      <c r="CR36" s="951"/>
      <c r="CS36" s="951"/>
      <c r="CT36" s="951"/>
      <c r="CU36" s="951"/>
      <c r="CV36" s="951"/>
      <c r="CW36" s="951"/>
      <c r="CX36" s="951"/>
      <c r="CY36" s="951"/>
      <c r="CZ36" s="951"/>
      <c r="DG36" s="951"/>
      <c r="DH36" s="951"/>
      <c r="DI36" s="951"/>
      <c r="DJ36" s="951"/>
      <c r="DK36" s="951"/>
      <c r="DL36" s="951"/>
      <c r="DM36" s="951"/>
      <c r="DN36" s="951"/>
      <c r="DO36" s="951"/>
      <c r="DP36" s="951"/>
      <c r="DQ36" s="951"/>
      <c r="DR36" s="951"/>
      <c r="DS36" s="951"/>
      <c r="DT36" s="951"/>
    </row>
    <row r="37" spans="1:124" s="927" customFormat="1" ht="15" x14ac:dyDescent="0.2">
      <c r="B37" s="953"/>
      <c r="C37" s="953"/>
      <c r="D37" s="953"/>
      <c r="E37" s="928"/>
      <c r="F37" s="928"/>
      <c r="G37" s="928"/>
      <c r="H37" s="928"/>
      <c r="I37" s="928"/>
      <c r="J37" s="928"/>
      <c r="K37" s="928"/>
      <c r="L37" s="928"/>
      <c r="M37" s="928"/>
      <c r="N37" s="928"/>
      <c r="O37" s="928"/>
      <c r="P37" s="928"/>
      <c r="R37" s="951"/>
      <c r="S37" s="951"/>
      <c r="T37" s="951"/>
      <c r="U37" s="951"/>
      <c r="V37" s="951"/>
      <c r="W37" s="951"/>
      <c r="X37" s="951"/>
      <c r="Y37" s="951"/>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8"/>
      <c r="AV37" s="928"/>
      <c r="AW37" s="928"/>
      <c r="AX37" s="928"/>
      <c r="AY37" s="928"/>
      <c r="AZ37" s="928"/>
      <c r="BA37" s="928"/>
      <c r="BB37" s="928"/>
      <c r="BC37" s="951"/>
      <c r="BD37" s="951"/>
      <c r="BE37" s="951"/>
      <c r="BF37" s="951"/>
      <c r="BG37" s="951"/>
      <c r="BH37" s="951"/>
      <c r="BI37" s="951"/>
      <c r="BJ37" s="951"/>
      <c r="BK37" s="951"/>
      <c r="BL37" s="951"/>
      <c r="BM37" s="951"/>
      <c r="BN37" s="951"/>
      <c r="BO37" s="97"/>
      <c r="CM37" s="951"/>
      <c r="CN37" s="951"/>
      <c r="CO37" s="951"/>
      <c r="CP37" s="951"/>
      <c r="CQ37" s="951"/>
      <c r="CR37" s="951"/>
      <c r="CS37" s="951"/>
      <c r="CT37" s="951"/>
      <c r="CU37" s="951"/>
      <c r="CV37" s="951"/>
      <c r="CW37" s="951"/>
      <c r="CX37" s="951"/>
      <c r="CY37" s="951"/>
      <c r="CZ37" s="951"/>
      <c r="DG37" s="951"/>
      <c r="DH37" s="951"/>
      <c r="DI37" s="951"/>
      <c r="DJ37" s="951"/>
      <c r="DK37" s="951"/>
      <c r="DL37" s="951"/>
      <c r="DM37" s="951"/>
      <c r="DN37" s="951"/>
      <c r="DO37" s="951"/>
      <c r="DP37" s="951"/>
      <c r="DQ37" s="951"/>
      <c r="DR37" s="951"/>
      <c r="DS37" s="951"/>
      <c r="DT37" s="951"/>
    </row>
    <row r="38" spans="1:124" s="927" customFormat="1" ht="15" x14ac:dyDescent="0.2">
      <c r="B38" s="953"/>
      <c r="C38" s="953"/>
      <c r="D38" s="953"/>
      <c r="E38" s="928"/>
      <c r="F38" s="928"/>
      <c r="G38" s="928"/>
      <c r="H38" s="928"/>
      <c r="I38" s="928"/>
      <c r="J38" s="928"/>
      <c r="K38" s="928"/>
      <c r="L38" s="928"/>
      <c r="M38" s="928"/>
      <c r="N38" s="928"/>
      <c r="O38" s="928"/>
      <c r="P38" s="928"/>
      <c r="R38" s="951"/>
      <c r="S38" s="951"/>
      <c r="T38" s="951"/>
      <c r="U38" s="951"/>
      <c r="V38" s="951"/>
      <c r="W38" s="951"/>
      <c r="X38" s="951"/>
      <c r="Y38" s="951"/>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8"/>
      <c r="AV38" s="928"/>
      <c r="AW38" s="928"/>
      <c r="AX38" s="928"/>
      <c r="AY38" s="928"/>
      <c r="AZ38" s="928"/>
      <c r="BA38" s="928"/>
      <c r="BB38" s="928"/>
      <c r="BC38" s="951"/>
      <c r="BD38" s="951"/>
      <c r="BE38" s="951"/>
      <c r="BF38" s="951"/>
      <c r="BG38" s="951"/>
      <c r="BH38" s="951"/>
      <c r="BI38" s="951"/>
      <c r="BJ38" s="951"/>
      <c r="BK38" s="951"/>
      <c r="BL38" s="951"/>
      <c r="BM38" s="951"/>
      <c r="BN38" s="951"/>
      <c r="BO38" s="97"/>
      <c r="CM38" s="951"/>
      <c r="CN38" s="951"/>
      <c r="CO38" s="951"/>
      <c r="CP38" s="951"/>
      <c r="CQ38" s="951"/>
      <c r="CR38" s="951"/>
      <c r="CS38" s="951"/>
      <c r="CT38" s="951"/>
      <c r="CU38" s="951"/>
      <c r="CV38" s="951"/>
      <c r="CW38" s="951"/>
      <c r="CX38" s="951"/>
      <c r="CY38" s="951"/>
      <c r="CZ38" s="951"/>
      <c r="DG38" s="951"/>
      <c r="DH38" s="951"/>
      <c r="DI38" s="951"/>
      <c r="DJ38" s="951"/>
      <c r="DK38" s="951"/>
      <c r="DL38" s="951"/>
      <c r="DM38" s="951"/>
      <c r="DN38" s="951"/>
      <c r="DO38" s="951"/>
      <c r="DP38" s="951"/>
      <c r="DQ38" s="951"/>
      <c r="DR38" s="951"/>
      <c r="DS38" s="951"/>
      <c r="DT38" s="951"/>
    </row>
    <row r="39" spans="1:124" s="927" customFormat="1" ht="15" x14ac:dyDescent="0.2">
      <c r="B39" s="928"/>
      <c r="C39" s="928"/>
      <c r="D39" s="928"/>
      <c r="E39" s="928"/>
      <c r="F39" s="928"/>
      <c r="G39" s="928"/>
      <c r="H39" s="928"/>
      <c r="I39" s="928"/>
      <c r="J39" s="928"/>
      <c r="K39" s="928"/>
      <c r="L39" s="928"/>
      <c r="M39" s="928"/>
      <c r="N39" s="928"/>
      <c r="O39" s="928"/>
      <c r="P39" s="928"/>
      <c r="R39" s="951"/>
      <c r="S39" s="951"/>
      <c r="T39" s="951"/>
      <c r="U39" s="951"/>
      <c r="V39" s="951"/>
      <c r="W39" s="951"/>
      <c r="X39" s="951"/>
      <c r="Y39" s="951"/>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8"/>
      <c r="AV39" s="928"/>
      <c r="AW39" s="928"/>
      <c r="AX39" s="928"/>
      <c r="AY39" s="928"/>
      <c r="AZ39" s="928"/>
      <c r="BA39" s="928"/>
      <c r="BB39" s="928"/>
      <c r="BC39" s="951"/>
      <c r="BD39" s="951"/>
      <c r="BE39" s="951"/>
      <c r="BF39" s="951"/>
      <c r="BG39" s="951"/>
      <c r="BH39" s="951"/>
      <c r="BI39" s="951"/>
      <c r="BJ39" s="951"/>
      <c r="BK39" s="951"/>
      <c r="BL39" s="951"/>
      <c r="BM39" s="951"/>
      <c r="BN39" s="951"/>
      <c r="BO39" s="97"/>
      <c r="CM39" s="951"/>
      <c r="CN39" s="951"/>
      <c r="CO39" s="951"/>
      <c r="CP39" s="951"/>
      <c r="CQ39" s="951"/>
      <c r="CR39" s="951"/>
      <c r="CS39" s="951"/>
      <c r="CT39" s="951"/>
      <c r="CU39" s="951"/>
      <c r="CV39" s="951"/>
      <c r="CW39" s="951"/>
      <c r="CX39" s="951"/>
      <c r="CY39" s="951"/>
      <c r="CZ39" s="951"/>
      <c r="DG39" s="951"/>
      <c r="DH39" s="951"/>
      <c r="DI39" s="951"/>
      <c r="DJ39" s="951"/>
      <c r="DK39" s="951"/>
      <c r="DL39" s="951"/>
      <c r="DM39" s="951"/>
      <c r="DN39" s="951"/>
      <c r="DO39" s="951"/>
      <c r="DP39" s="951"/>
      <c r="DQ39" s="951"/>
      <c r="DR39" s="951"/>
      <c r="DS39" s="951"/>
      <c r="DT39" s="951"/>
    </row>
    <row r="40" spans="1:124" s="927" customFormat="1" ht="13.5" customHeight="1" x14ac:dyDescent="0.2">
      <c r="B40" s="928"/>
      <c r="C40" s="928"/>
      <c r="D40" s="928"/>
      <c r="E40" s="928"/>
      <c r="F40" s="928"/>
      <c r="G40" s="928"/>
      <c r="H40" s="928"/>
      <c r="I40" s="928"/>
      <c r="J40" s="928"/>
      <c r="K40" s="928"/>
      <c r="L40" s="928"/>
      <c r="M40" s="928"/>
      <c r="N40" s="928"/>
      <c r="O40" s="928"/>
      <c r="P40" s="928"/>
      <c r="R40" s="951"/>
      <c r="S40" s="951"/>
      <c r="T40" s="951"/>
      <c r="U40" s="951"/>
      <c r="V40" s="951"/>
      <c r="W40" s="951"/>
      <c r="X40" s="951"/>
      <c r="Y40" s="951"/>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51"/>
      <c r="BD40" s="951"/>
      <c r="BE40" s="951"/>
      <c r="BF40" s="951"/>
      <c r="BG40" s="951"/>
      <c r="BH40" s="951"/>
      <c r="BI40" s="951"/>
      <c r="BJ40" s="951"/>
      <c r="BK40" s="951"/>
      <c r="BL40" s="951"/>
      <c r="BM40" s="951"/>
      <c r="BN40" s="951"/>
      <c r="BO40" s="962"/>
    </row>
    <row r="41" spans="1:124" s="927" customFormat="1" ht="15" x14ac:dyDescent="0.2">
      <c r="B41" s="928"/>
      <c r="C41" s="928"/>
      <c r="D41" s="928"/>
      <c r="E41" s="928"/>
      <c r="F41" s="928"/>
      <c r="G41" s="928"/>
      <c r="H41" s="928"/>
      <c r="I41" s="928"/>
      <c r="J41" s="928"/>
      <c r="K41" s="928"/>
      <c r="L41" s="928"/>
      <c r="M41" s="928"/>
      <c r="N41" s="928"/>
      <c r="O41" s="928"/>
      <c r="P41" s="928"/>
      <c r="R41" s="951"/>
      <c r="S41" s="951"/>
      <c r="T41" s="951"/>
      <c r="U41" s="951"/>
      <c r="V41" s="951"/>
      <c r="W41" s="951"/>
      <c r="X41" s="951"/>
      <c r="Y41" s="951"/>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row>
    <row r="42" spans="1:124" s="927" customFormat="1" ht="16" thickBot="1" x14ac:dyDescent="0.25">
      <c r="A42" s="963"/>
      <c r="B42" s="964"/>
      <c r="C42" s="964"/>
      <c r="D42" s="964"/>
      <c r="E42" s="964"/>
      <c r="F42" s="964"/>
      <c r="G42" s="964"/>
      <c r="H42" s="964"/>
      <c r="I42" s="964"/>
      <c r="J42" s="964"/>
      <c r="K42" s="964"/>
      <c r="L42" s="964"/>
      <c r="M42" s="964"/>
      <c r="N42" s="964"/>
      <c r="O42" s="964"/>
      <c r="P42" s="964"/>
      <c r="Q42" s="963"/>
      <c r="R42" s="963"/>
      <c r="S42" s="963"/>
      <c r="T42" s="963"/>
      <c r="U42" s="963"/>
      <c r="V42" s="963"/>
      <c r="W42" s="963"/>
      <c r="X42" s="963"/>
      <c r="Y42" s="963"/>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row>
    <row r="43" spans="1:124" ht="17" thickTop="1" thickBot="1" x14ac:dyDescent="0.25">
      <c r="A43" s="928"/>
      <c r="B43" s="965" t="s">
        <v>3677</v>
      </c>
      <c r="C43" s="927"/>
      <c r="D43" s="927"/>
      <c r="E43" s="927"/>
      <c r="F43" s="927"/>
      <c r="G43" s="927"/>
      <c r="H43" s="928"/>
      <c r="I43" s="928"/>
      <c r="J43" s="928"/>
      <c r="K43" s="928"/>
      <c r="L43" s="928"/>
      <c r="M43" s="928"/>
      <c r="N43" s="928"/>
      <c r="O43" s="928"/>
      <c r="P43" s="928"/>
      <c r="Q43" s="928"/>
      <c r="R43" s="928"/>
      <c r="S43" s="928"/>
      <c r="T43" s="928"/>
      <c r="U43" s="928"/>
      <c r="V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8"/>
      <c r="AY43" s="928"/>
      <c r="AZ43" s="928"/>
      <c r="BA43" s="928"/>
      <c r="BB43" s="928"/>
    </row>
    <row r="44" spans="1:124" ht="15" customHeight="1" x14ac:dyDescent="0.2">
      <c r="A44" s="928"/>
      <c r="B44" s="3113" t="s">
        <v>23</v>
      </c>
      <c r="C44" s="3114"/>
      <c r="D44" s="3114"/>
      <c r="E44" s="3114"/>
      <c r="F44" s="3114"/>
      <c r="G44" s="3114"/>
      <c r="H44" s="3114"/>
      <c r="I44" s="3115"/>
      <c r="J44" s="928"/>
      <c r="K44" s="928"/>
      <c r="L44" s="928"/>
      <c r="M44" s="928"/>
      <c r="N44" s="928"/>
      <c r="O44" s="928"/>
      <c r="P44" s="928"/>
      <c r="Q44" s="928"/>
      <c r="R44" s="928"/>
      <c r="S44" s="928"/>
      <c r="T44" s="928"/>
      <c r="U44" s="928"/>
      <c r="V44" s="928"/>
      <c r="W44" s="928"/>
      <c r="X44" s="928"/>
      <c r="AB44" s="928"/>
      <c r="AC44" s="928"/>
      <c r="AD44" s="928"/>
      <c r="AE44" s="928"/>
      <c r="AF44" s="928"/>
      <c r="AG44" s="928"/>
      <c r="AH44" s="928"/>
      <c r="AI44" s="928"/>
      <c r="AJ44" s="928"/>
      <c r="AK44" s="928"/>
      <c r="AL44" s="928"/>
      <c r="AM44" s="928"/>
      <c r="AN44" s="928"/>
      <c r="AO44" s="928"/>
      <c r="AP44" s="928"/>
      <c r="AQ44" s="928"/>
      <c r="AR44" s="928"/>
      <c r="AS44" s="928"/>
      <c r="AT44" s="928"/>
      <c r="AU44" s="928"/>
      <c r="AV44" s="928"/>
      <c r="AW44" s="928"/>
      <c r="AX44" s="928"/>
      <c r="AY44" s="928"/>
      <c r="AZ44" s="928"/>
      <c r="BA44" s="928"/>
      <c r="BB44" s="928"/>
      <c r="BC44" s="928"/>
      <c r="BD44" s="928"/>
    </row>
    <row r="45" spans="1:124" ht="12" customHeight="1" thickBot="1" x14ac:dyDescent="0.25">
      <c r="A45" s="928"/>
      <c r="B45" s="3116"/>
      <c r="C45" s="3117"/>
      <c r="D45" s="3117"/>
      <c r="E45" s="3117"/>
      <c r="F45" s="3117"/>
      <c r="G45" s="3117"/>
      <c r="H45" s="3117"/>
      <c r="I45" s="3118"/>
      <c r="J45" s="928"/>
      <c r="K45" s="928"/>
      <c r="L45" s="928"/>
      <c r="M45" s="928"/>
      <c r="N45" s="928"/>
      <c r="O45" s="928"/>
      <c r="P45" s="928"/>
      <c r="Q45" s="928"/>
      <c r="R45" s="928"/>
      <c r="S45" s="928"/>
      <c r="T45" s="928"/>
      <c r="U45" s="928"/>
      <c r="V45" s="928"/>
      <c r="W45" s="928"/>
      <c r="X45" s="928"/>
      <c r="AB45" s="928"/>
      <c r="AC45" s="928"/>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928"/>
      <c r="AZ45" s="928"/>
      <c r="BA45" s="928"/>
      <c r="BB45" s="928"/>
      <c r="BC45" s="928"/>
      <c r="BD45" s="928"/>
    </row>
    <row r="46" spans="1:124" s="293" customFormat="1" ht="51" customHeight="1" thickBot="1" x14ac:dyDescent="0.25">
      <c r="A46" s="292"/>
      <c r="B46" s="3119" t="s">
        <v>219</v>
      </c>
      <c r="C46" s="3120"/>
      <c r="D46" s="673" t="s">
        <v>5448</v>
      </c>
      <c r="E46" s="673" t="s">
        <v>5762</v>
      </c>
      <c r="F46" s="674" t="s">
        <v>5544</v>
      </c>
      <c r="G46" s="674" t="s">
        <v>5646</v>
      </c>
      <c r="H46" s="675" t="s">
        <v>5763</v>
      </c>
      <c r="I46" s="676" t="s">
        <v>220</v>
      </c>
      <c r="J46" s="292"/>
      <c r="K46" s="311"/>
      <c r="L46" s="292"/>
      <c r="M46" s="292"/>
      <c r="N46" s="292"/>
      <c r="O46" s="292"/>
      <c r="P46" s="292"/>
      <c r="Q46" s="292"/>
      <c r="R46" s="292"/>
      <c r="S46" s="292"/>
      <c r="T46" s="292"/>
      <c r="U46" s="292"/>
      <c r="V46" s="292"/>
      <c r="W46" s="292"/>
      <c r="X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row>
    <row r="47" spans="1:124" ht="15" customHeight="1" x14ac:dyDescent="0.2">
      <c r="A47" s="928"/>
      <c r="B47" s="967" t="s">
        <v>663</v>
      </c>
      <c r="C47" s="968"/>
      <c r="D47" s="969">
        <v>90323404</v>
      </c>
      <c r="E47" s="970">
        <v>88751978</v>
      </c>
      <c r="F47" s="971">
        <v>87588798</v>
      </c>
      <c r="G47" s="971">
        <v>84934658</v>
      </c>
      <c r="H47" s="972">
        <v>81442905</v>
      </c>
      <c r="I47" s="973">
        <f>((H47-G47)/G47)</f>
        <v>-4.1111050332362557E-2</v>
      </c>
      <c r="J47" s="974"/>
      <c r="K47" s="928"/>
      <c r="L47" s="928"/>
      <c r="M47" s="928"/>
      <c r="N47" s="928"/>
      <c r="O47" s="928"/>
      <c r="P47" s="928"/>
      <c r="Q47" s="928"/>
      <c r="R47" s="928"/>
      <c r="S47" s="928"/>
      <c r="T47" s="928"/>
      <c r="U47" s="928"/>
      <c r="V47" s="928"/>
      <c r="W47" s="928"/>
      <c r="X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row>
    <row r="48" spans="1:124" ht="15" x14ac:dyDescent="0.2">
      <c r="A48" s="928"/>
      <c r="B48" s="975" t="s">
        <v>32</v>
      </c>
      <c r="C48" s="976"/>
      <c r="D48" s="977">
        <v>280647317</v>
      </c>
      <c r="E48" s="977">
        <v>282047469</v>
      </c>
      <c r="F48" s="978">
        <v>289536504</v>
      </c>
      <c r="G48" s="978">
        <v>290113079</v>
      </c>
      <c r="H48" s="979">
        <v>291615834</v>
      </c>
      <c r="I48" s="980">
        <f t="shared" ref="I48:I54" si="0">((H48-G48)/G48)</f>
        <v>5.1798940095355026E-3</v>
      </c>
      <c r="J48" s="353"/>
      <c r="K48" s="292"/>
      <c r="L48" s="928"/>
      <c r="M48" s="928"/>
      <c r="N48" s="928"/>
      <c r="O48" s="928"/>
      <c r="P48" s="928"/>
      <c r="Q48" s="928"/>
      <c r="R48" s="928"/>
      <c r="S48" s="928"/>
      <c r="T48" s="928"/>
      <c r="U48" s="928"/>
      <c r="V48" s="928"/>
      <c r="W48" s="928"/>
      <c r="X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row>
    <row r="49" spans="1:56" ht="15" x14ac:dyDescent="0.2">
      <c r="A49" s="928"/>
      <c r="B49" s="975" t="s">
        <v>79</v>
      </c>
      <c r="C49" s="976"/>
      <c r="D49" s="977">
        <v>103430607</v>
      </c>
      <c r="E49" s="977">
        <v>105123343</v>
      </c>
      <c r="F49" s="981">
        <v>106797959.76464292</v>
      </c>
      <c r="G49" s="981">
        <v>107218214.39367551</v>
      </c>
      <c r="H49" s="982">
        <v>107610829.57003708</v>
      </c>
      <c r="I49" s="980">
        <f t="shared" si="0"/>
        <v>3.6618328199348837E-3</v>
      </c>
      <c r="J49" s="974"/>
      <c r="K49" s="928"/>
      <c r="L49" s="928"/>
      <c r="M49" s="928"/>
      <c r="N49" s="928"/>
      <c r="O49" s="928"/>
      <c r="P49" s="928"/>
      <c r="Q49" s="928"/>
      <c r="R49" s="928"/>
      <c r="S49" s="928"/>
      <c r="T49" s="928"/>
      <c r="U49" s="928"/>
      <c r="V49" s="928"/>
      <c r="W49" s="928"/>
      <c r="X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row>
    <row r="50" spans="1:56" ht="15" x14ac:dyDescent="0.2">
      <c r="A50" s="983"/>
      <c r="B50" s="975" t="s">
        <v>56</v>
      </c>
      <c r="C50" s="976"/>
      <c r="D50" s="977">
        <v>196278289</v>
      </c>
      <c r="E50" s="977">
        <v>190155164</v>
      </c>
      <c r="F50" s="978">
        <v>194067022</v>
      </c>
      <c r="G50" s="978">
        <v>196498174</v>
      </c>
      <c r="H50" s="979">
        <v>197642805</v>
      </c>
      <c r="I50" s="980">
        <f t="shared" si="0"/>
        <v>5.8251482784771325E-3</v>
      </c>
      <c r="J50" s="974"/>
      <c r="K50" s="928"/>
      <c r="L50" s="928"/>
      <c r="M50" s="928"/>
      <c r="N50" s="928"/>
      <c r="O50" s="928"/>
      <c r="P50" s="928"/>
      <c r="Q50" s="928"/>
      <c r="R50" s="928"/>
      <c r="S50" s="928"/>
      <c r="T50" s="928"/>
      <c r="U50" s="928"/>
      <c r="V50" s="928"/>
      <c r="W50" s="928"/>
      <c r="X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row>
    <row r="51" spans="1:56" ht="15" customHeight="1" x14ac:dyDescent="0.2">
      <c r="A51" s="928"/>
      <c r="B51" s="975" t="s">
        <v>72</v>
      </c>
      <c r="C51" s="976"/>
      <c r="D51" s="977">
        <v>3622797</v>
      </c>
      <c r="E51" s="977">
        <v>3606788</v>
      </c>
      <c r="F51" s="981">
        <v>3591327</v>
      </c>
      <c r="G51" s="981">
        <v>3584766</v>
      </c>
      <c r="H51" s="982">
        <v>3574132</v>
      </c>
      <c r="I51" s="980">
        <f t="shared" si="0"/>
        <v>-2.9664418821200604E-3</v>
      </c>
      <c r="J51" s="974"/>
      <c r="K51" s="928"/>
      <c r="L51" s="928"/>
      <c r="M51" s="928"/>
      <c r="N51" s="928"/>
      <c r="O51" s="928"/>
      <c r="P51" s="928"/>
      <c r="Q51" s="928"/>
      <c r="R51" s="928"/>
      <c r="S51" s="928"/>
      <c r="T51" s="928"/>
      <c r="U51" s="928"/>
      <c r="V51" s="928"/>
      <c r="W51" s="928"/>
      <c r="X51" s="928"/>
      <c r="AB51" s="928"/>
      <c r="AC51" s="928"/>
      <c r="AD51" s="928"/>
      <c r="AE51" s="928"/>
      <c r="AF51" s="928"/>
      <c r="AG51" s="928"/>
      <c r="AH51" s="928"/>
      <c r="AI51" s="928"/>
      <c r="AJ51" s="928"/>
      <c r="AK51" s="928"/>
      <c r="AL51" s="928"/>
      <c r="AM51" s="928"/>
      <c r="AN51" s="928"/>
      <c r="AO51" s="928"/>
      <c r="AP51" s="928"/>
      <c r="AQ51" s="928"/>
      <c r="AR51" s="928"/>
      <c r="AS51" s="928"/>
      <c r="AT51" s="928"/>
      <c r="AU51" s="928"/>
      <c r="AV51" s="928"/>
      <c r="AW51" s="928"/>
      <c r="AX51" s="928"/>
      <c r="AY51" s="928"/>
      <c r="AZ51" s="928"/>
      <c r="BA51" s="928"/>
      <c r="BB51" s="928"/>
      <c r="BC51" s="928"/>
      <c r="BD51" s="928"/>
    </row>
    <row r="52" spans="1:56" ht="14.25" customHeight="1" x14ac:dyDescent="0.2">
      <c r="A52" s="928"/>
      <c r="B52" s="975" t="s">
        <v>59</v>
      </c>
      <c r="C52" s="976"/>
      <c r="D52" s="977">
        <v>81336447</v>
      </c>
      <c r="E52" s="977">
        <v>72164019</v>
      </c>
      <c r="F52" s="981">
        <v>35473183</v>
      </c>
      <c r="G52" s="981">
        <v>33166349</v>
      </c>
      <c r="H52" s="982">
        <v>12061356</v>
      </c>
      <c r="I52" s="980">
        <f t="shared" si="0"/>
        <v>-0.63633754200680936</v>
      </c>
      <c r="J52" s="974"/>
      <c r="K52" s="928"/>
      <c r="L52" s="928"/>
      <c r="M52" s="928"/>
      <c r="N52" s="928"/>
      <c r="O52" s="928"/>
      <c r="P52" s="928"/>
      <c r="Q52" s="928"/>
      <c r="R52" s="928"/>
      <c r="S52" s="928"/>
      <c r="T52" s="928"/>
      <c r="U52" s="928"/>
      <c r="V52" s="928"/>
      <c r="W52" s="928"/>
      <c r="X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row>
    <row r="53" spans="1:56" ht="14.25" customHeight="1" x14ac:dyDescent="0.2">
      <c r="A53" s="928"/>
      <c r="B53" s="975" t="s">
        <v>416</v>
      </c>
      <c r="C53" s="976"/>
      <c r="D53" s="977">
        <v>38031810</v>
      </c>
      <c r="E53" s="977">
        <v>39710396</v>
      </c>
      <c r="F53" s="981">
        <v>33388851.496116158</v>
      </c>
      <c r="G53" s="981">
        <v>32246170.979172084</v>
      </c>
      <c r="H53" s="982">
        <v>30551345.265071906</v>
      </c>
      <c r="I53" s="980">
        <f t="shared" si="0"/>
        <v>-5.25589756127905E-2</v>
      </c>
      <c r="J53" s="974"/>
      <c r="K53" s="928"/>
      <c r="L53" s="928"/>
      <c r="M53" s="928"/>
      <c r="N53" s="928"/>
      <c r="O53" s="928"/>
      <c r="P53" s="928"/>
      <c r="Q53" s="928"/>
      <c r="R53" s="928"/>
      <c r="S53" s="928"/>
      <c r="T53" s="928"/>
      <c r="U53" s="928"/>
      <c r="V53" s="928"/>
      <c r="W53" s="928"/>
      <c r="X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row>
    <row r="54" spans="1:56" ht="14.25" customHeight="1" x14ac:dyDescent="0.2">
      <c r="A54" s="928"/>
      <c r="B54" s="975" t="s">
        <v>3198</v>
      </c>
      <c r="C54" s="976"/>
      <c r="D54" s="977">
        <v>47337418</v>
      </c>
      <c r="E54" s="977">
        <v>46012447</v>
      </c>
      <c r="F54" s="978">
        <v>43622778</v>
      </c>
      <c r="G54" s="978">
        <v>41910728</v>
      </c>
      <c r="H54" s="979">
        <v>40302472</v>
      </c>
      <c r="I54" s="980">
        <f t="shared" si="0"/>
        <v>-3.8373373041861739E-2</v>
      </c>
      <c r="J54" s="974"/>
      <c r="K54" s="928"/>
      <c r="L54" s="928"/>
      <c r="M54" s="928"/>
      <c r="N54" s="928"/>
      <c r="O54" s="928"/>
      <c r="P54" s="928"/>
      <c r="Q54" s="928"/>
      <c r="R54" s="928"/>
      <c r="S54" s="928"/>
      <c r="T54" s="928"/>
      <c r="U54" s="928"/>
      <c r="V54" s="928"/>
      <c r="W54" s="928"/>
      <c r="X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row>
    <row r="55" spans="1:56" ht="14.25" customHeight="1" x14ac:dyDescent="0.2">
      <c r="A55" s="928"/>
      <c r="B55" s="975" t="s">
        <v>207</v>
      </c>
      <c r="C55" s="976"/>
      <c r="D55" s="977">
        <v>211939362</v>
      </c>
      <c r="E55" s="977">
        <v>207444015</v>
      </c>
      <c r="F55" s="981">
        <v>211025276</v>
      </c>
      <c r="G55" s="981">
        <v>212528363</v>
      </c>
      <c r="H55" s="982">
        <v>213810624</v>
      </c>
      <c r="I55" s="980">
        <f>((H55-G55)/G55)</f>
        <v>6.0333641209102994E-3</v>
      </c>
      <c r="J55" s="974"/>
      <c r="K55" s="928"/>
      <c r="L55" s="928"/>
      <c r="M55" s="928"/>
      <c r="N55" s="928"/>
      <c r="O55" s="928"/>
      <c r="P55" s="928"/>
      <c r="Q55" s="928"/>
      <c r="R55" s="928"/>
      <c r="S55" s="928"/>
      <c r="T55" s="928"/>
      <c r="U55" s="928"/>
      <c r="V55" s="928"/>
      <c r="W55" s="928"/>
      <c r="X55" s="928"/>
      <c r="AB55" s="928"/>
      <c r="AC55" s="928"/>
      <c r="AD55" s="928"/>
      <c r="AE55" s="928"/>
      <c r="AF55" s="928"/>
      <c r="AG55" s="928"/>
      <c r="AH55" s="928"/>
      <c r="AI55" s="928"/>
      <c r="AJ55" s="928"/>
      <c r="AK55" s="928"/>
      <c r="AL55" s="928"/>
      <c r="AM55" s="928"/>
      <c r="AN55" s="928"/>
      <c r="AO55" s="928"/>
      <c r="AP55" s="928"/>
      <c r="AQ55" s="928"/>
      <c r="AR55" s="928"/>
      <c r="AS55" s="928"/>
      <c r="AT55" s="928"/>
      <c r="AU55" s="928"/>
      <c r="AV55" s="928"/>
      <c r="AW55" s="928"/>
      <c r="AX55" s="928"/>
      <c r="AY55" s="928"/>
      <c r="AZ55" s="928"/>
      <c r="BA55" s="928"/>
      <c r="BB55" s="928"/>
      <c r="BC55" s="928"/>
      <c r="BD55" s="928"/>
    </row>
    <row r="56" spans="1:56" ht="14.25" customHeight="1" thickBot="1" x14ac:dyDescent="0.25">
      <c r="A56" s="928"/>
      <c r="B56" s="2727" t="s">
        <v>1149</v>
      </c>
      <c r="C56" s="2728"/>
      <c r="D56" s="2729">
        <v>123363870</v>
      </c>
      <c r="E56" s="2729">
        <v>138615904</v>
      </c>
      <c r="F56" s="2730">
        <v>152077535</v>
      </c>
      <c r="G56" s="2731">
        <v>160091242</v>
      </c>
      <c r="H56" s="2732">
        <v>168391296</v>
      </c>
      <c r="I56" s="688">
        <f>((H56-G56)/G56)</f>
        <v>5.1845771800558584E-2</v>
      </c>
      <c r="J56" s="974"/>
      <c r="K56" s="928"/>
      <c r="L56" s="928"/>
      <c r="M56" s="928"/>
      <c r="N56" s="928"/>
      <c r="O56" s="928"/>
      <c r="P56" s="928"/>
      <c r="Q56" s="928"/>
      <c r="R56" s="928"/>
      <c r="S56" s="928"/>
      <c r="T56" s="928"/>
      <c r="U56" s="928"/>
      <c r="V56" s="928"/>
      <c r="W56" s="928"/>
      <c r="X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8"/>
      <c r="AY56" s="928"/>
      <c r="AZ56" s="928"/>
      <c r="BA56" s="928"/>
      <c r="BB56" s="928"/>
      <c r="BC56" s="928"/>
      <c r="BD56" s="928"/>
    </row>
    <row r="57" spans="1:56" ht="18" customHeight="1" thickBot="1" x14ac:dyDescent="0.25">
      <c r="A57" s="928"/>
      <c r="B57" s="3121" t="s">
        <v>151</v>
      </c>
      <c r="C57" s="3122"/>
      <c r="D57" s="677">
        <f>SUM(D47:D56)</f>
        <v>1176311321</v>
      </c>
      <c r="E57" s="677">
        <f>SUM(E47:E56)</f>
        <v>1173631523</v>
      </c>
      <c r="F57" s="677">
        <f t="shared" ref="F57:G57" si="1">SUM(F47:F56)</f>
        <v>1157169234.2607591</v>
      </c>
      <c r="G57" s="677">
        <f t="shared" si="1"/>
        <v>1162291744.3728476</v>
      </c>
      <c r="H57" s="984">
        <f>SUM(H47:H56)</f>
        <v>1147003598.835109</v>
      </c>
      <c r="I57" s="678">
        <f>((H57-G57)/G57)</f>
        <v>-1.315344930543904E-2</v>
      </c>
      <c r="J57" s="974"/>
      <c r="K57" s="928"/>
      <c r="L57" s="928"/>
      <c r="M57" s="928"/>
      <c r="N57" s="928"/>
      <c r="O57" s="928"/>
      <c r="P57" s="928"/>
      <c r="Q57" s="928"/>
      <c r="R57" s="928"/>
      <c r="S57" s="928"/>
      <c r="T57" s="928"/>
      <c r="U57" s="928"/>
      <c r="V57" s="928"/>
      <c r="W57" s="928"/>
      <c r="X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8"/>
      <c r="AY57" s="928"/>
      <c r="AZ57" s="928"/>
      <c r="BA57" s="928"/>
      <c r="BB57" s="928"/>
      <c r="BC57" s="928"/>
      <c r="BD57" s="928"/>
    </row>
    <row r="58" spans="1:56" ht="11.25" customHeight="1" x14ac:dyDescent="0.2">
      <c r="A58" s="928"/>
      <c r="B58" s="928"/>
      <c r="C58" s="928"/>
      <c r="D58" s="928"/>
      <c r="E58" s="928"/>
      <c r="F58" s="928"/>
      <c r="G58" s="928"/>
      <c r="H58" s="928"/>
      <c r="I58" s="928"/>
      <c r="J58" s="928"/>
      <c r="K58" s="928"/>
      <c r="L58" s="928"/>
      <c r="M58" s="928"/>
      <c r="N58" s="928"/>
      <c r="O58" s="928"/>
      <c r="P58" s="928"/>
      <c r="Q58" s="928"/>
      <c r="R58" s="928"/>
      <c r="S58" s="928"/>
      <c r="T58" s="928"/>
      <c r="U58" s="928"/>
      <c r="V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row>
    <row r="59" spans="1:56" ht="11.25" customHeight="1" x14ac:dyDescent="0.2">
      <c r="A59" s="928"/>
      <c r="B59" s="3074"/>
      <c r="C59" s="3074"/>
      <c r="D59" s="3074"/>
      <c r="E59" s="3074"/>
      <c r="F59" s="3074"/>
      <c r="G59" s="3074"/>
      <c r="H59" s="928"/>
      <c r="I59" s="928"/>
      <c r="J59" s="928"/>
      <c r="K59" s="928"/>
      <c r="L59" s="928"/>
      <c r="M59" s="928"/>
      <c r="N59" s="928"/>
      <c r="O59" s="928"/>
      <c r="P59" s="928"/>
      <c r="Q59" s="928"/>
      <c r="R59" s="928"/>
      <c r="S59" s="928"/>
      <c r="T59" s="928"/>
      <c r="U59" s="928"/>
      <c r="V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row>
    <row r="60" spans="1:56" ht="11.25" customHeight="1" x14ac:dyDescent="0.2">
      <c r="A60" s="928"/>
      <c r="B60" s="928"/>
      <c r="C60" s="928"/>
      <c r="D60" s="928"/>
      <c r="E60" s="928"/>
      <c r="F60" s="928"/>
      <c r="G60" s="985"/>
      <c r="H60" s="928"/>
      <c r="I60" s="928"/>
      <c r="J60" s="928"/>
      <c r="K60" s="928"/>
      <c r="L60" s="928"/>
      <c r="M60" s="928"/>
      <c r="N60" s="928"/>
      <c r="O60" s="928"/>
      <c r="P60" s="928"/>
      <c r="Q60" s="928"/>
      <c r="R60" s="928"/>
      <c r="S60" s="928"/>
      <c r="T60" s="928"/>
      <c r="U60" s="928"/>
      <c r="V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row>
    <row r="61" spans="1:56" ht="11.25" customHeight="1" x14ac:dyDescent="0.2">
      <c r="A61" s="928"/>
      <c r="B61" s="928"/>
      <c r="C61" s="928"/>
      <c r="D61" s="928"/>
      <c r="E61" s="928"/>
      <c r="F61" s="928"/>
      <c r="G61" s="928"/>
      <c r="I61" s="928"/>
      <c r="J61" s="928"/>
      <c r="K61" s="928"/>
      <c r="L61" s="928"/>
      <c r="M61" s="928"/>
      <c r="N61" s="928"/>
      <c r="O61" s="928"/>
      <c r="P61" s="928"/>
      <c r="Q61" s="928"/>
      <c r="R61" s="928"/>
      <c r="S61" s="928"/>
      <c r="T61" s="928"/>
      <c r="U61" s="928"/>
      <c r="V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8"/>
      <c r="AZ61" s="928"/>
      <c r="BA61" s="928"/>
      <c r="BB61" s="928"/>
    </row>
    <row r="62" spans="1:56" ht="11.25" customHeight="1" x14ac:dyDescent="0.2">
      <c r="A62" s="928"/>
      <c r="B62" s="928"/>
      <c r="C62" s="928"/>
      <c r="D62" s="928"/>
      <c r="E62" s="985"/>
      <c r="F62" s="928"/>
      <c r="G62" s="985"/>
      <c r="H62" s="928"/>
      <c r="I62" s="928"/>
      <c r="J62" s="928"/>
      <c r="K62" s="928"/>
      <c r="L62" s="928"/>
      <c r="M62" s="928"/>
      <c r="N62" s="928"/>
      <c r="O62" s="928"/>
      <c r="P62" s="928"/>
      <c r="Q62" s="928"/>
      <c r="R62" s="928"/>
      <c r="S62" s="928"/>
      <c r="T62" s="928"/>
      <c r="U62" s="928"/>
      <c r="V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row>
    <row r="63" spans="1:56" ht="11.25" customHeight="1" x14ac:dyDescent="0.2">
      <c r="A63" s="928"/>
      <c r="B63" s="928"/>
      <c r="C63" s="928"/>
      <c r="D63" s="928"/>
      <c r="E63" s="928"/>
      <c r="F63" s="928"/>
      <c r="G63" s="928"/>
      <c r="I63" s="928"/>
      <c r="J63" s="928"/>
      <c r="K63" s="928"/>
      <c r="L63" s="928"/>
      <c r="M63" s="928"/>
      <c r="N63" s="928"/>
      <c r="O63" s="928"/>
      <c r="P63" s="928"/>
      <c r="Q63" s="928"/>
      <c r="R63" s="928"/>
      <c r="S63" s="928"/>
      <c r="T63" s="928"/>
      <c r="U63" s="928"/>
      <c r="V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928"/>
      <c r="AZ63" s="928"/>
      <c r="BA63" s="928"/>
      <c r="BB63" s="928"/>
    </row>
    <row r="64" spans="1:56" ht="8.25" customHeight="1" thickBot="1" x14ac:dyDescent="0.25">
      <c r="A64" s="928"/>
      <c r="B64" s="928"/>
      <c r="C64" s="928"/>
      <c r="D64" s="928"/>
      <c r="E64" s="928"/>
      <c r="F64" s="928"/>
      <c r="G64" s="928"/>
      <c r="H64" s="927"/>
      <c r="I64" s="928"/>
      <c r="J64" s="928"/>
      <c r="K64" s="928"/>
      <c r="L64" s="928"/>
      <c r="M64" s="928"/>
      <c r="N64" s="928"/>
      <c r="O64" s="928"/>
      <c r="P64" s="928"/>
      <c r="Q64" s="928"/>
      <c r="R64" s="928"/>
      <c r="S64" s="928"/>
      <c r="T64" s="928"/>
      <c r="U64" s="928"/>
      <c r="V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row>
    <row r="65" spans="1:56" ht="21.75" customHeight="1" thickBot="1" x14ac:dyDescent="0.25">
      <c r="A65" s="983"/>
      <c r="B65" s="3095" t="s">
        <v>222</v>
      </c>
      <c r="C65" s="3096"/>
      <c r="D65" s="3096"/>
      <c r="E65" s="3096"/>
      <c r="F65" s="3096"/>
      <c r="G65" s="3096"/>
      <c r="H65" s="3096"/>
      <c r="I65" s="3097"/>
      <c r="J65" s="927"/>
      <c r="K65" s="928"/>
      <c r="L65" s="928"/>
      <c r="M65" s="928"/>
      <c r="N65" s="928"/>
      <c r="O65" s="928"/>
      <c r="P65" s="928"/>
      <c r="Q65" s="928"/>
      <c r="R65" s="928"/>
      <c r="S65" s="928"/>
      <c r="T65" s="928"/>
      <c r="U65" s="928"/>
      <c r="V65" s="928"/>
      <c r="W65" s="928"/>
      <c r="X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row>
    <row r="66" spans="1:56" s="293" customFormat="1" ht="17.25" customHeight="1" thickBot="1" x14ac:dyDescent="0.25">
      <c r="A66" s="292"/>
      <c r="B66" s="679" t="s">
        <v>223</v>
      </c>
      <c r="C66" s="680" t="s">
        <v>224</v>
      </c>
      <c r="D66" s="681" t="s">
        <v>5447</v>
      </c>
      <c r="E66" s="681" t="s">
        <v>5764</v>
      </c>
      <c r="F66" s="2822" t="s">
        <v>5461</v>
      </c>
      <c r="G66" s="680" t="s">
        <v>5562</v>
      </c>
      <c r="H66" s="682" t="s">
        <v>5755</v>
      </c>
      <c r="I66" s="683" t="s">
        <v>225</v>
      </c>
      <c r="J66" s="294"/>
      <c r="K66" s="292"/>
      <c r="L66" s="292"/>
      <c r="M66" s="292"/>
      <c r="N66" s="292"/>
      <c r="O66" s="292"/>
      <c r="P66" s="292"/>
      <c r="Q66" s="292"/>
      <c r="R66" s="292"/>
      <c r="S66" s="292"/>
      <c r="T66" s="292"/>
      <c r="U66" s="292"/>
      <c r="V66" s="292"/>
      <c r="W66" s="292"/>
      <c r="X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row>
    <row r="67" spans="1:56" ht="16" thickBot="1" x14ac:dyDescent="0.25">
      <c r="A67" s="928"/>
      <c r="B67" s="3123" t="s">
        <v>226</v>
      </c>
      <c r="C67" s="3124"/>
      <c r="D67" s="986"/>
      <c r="E67" s="986"/>
      <c r="F67" s="987"/>
      <c r="G67" s="987"/>
      <c r="H67" s="987"/>
      <c r="I67" s="988"/>
      <c r="J67" s="927"/>
      <c r="K67" s="985"/>
      <c r="L67" s="928"/>
      <c r="M67" s="928"/>
      <c r="N67" s="928"/>
      <c r="O67" s="928"/>
      <c r="P67" s="928"/>
      <c r="Q67" s="928"/>
      <c r="R67" s="928"/>
      <c r="S67" s="928"/>
      <c r="T67" s="928"/>
      <c r="U67" s="928"/>
      <c r="V67" s="928"/>
      <c r="W67" s="928"/>
      <c r="X67" s="928"/>
      <c r="AB67" s="928"/>
      <c r="AC67" s="928"/>
      <c r="AD67" s="928"/>
      <c r="AE67" s="928"/>
      <c r="AF67" s="928"/>
      <c r="AG67" s="928"/>
      <c r="AH67" s="928"/>
      <c r="AI67" s="928"/>
      <c r="AJ67" s="928"/>
      <c r="AK67" s="928"/>
      <c r="AL67" s="928"/>
      <c r="AM67" s="928"/>
      <c r="AN67" s="928"/>
      <c r="AO67" s="928"/>
      <c r="AP67" s="928"/>
      <c r="AQ67" s="928"/>
      <c r="AR67" s="928"/>
      <c r="AS67" s="928"/>
      <c r="AT67" s="928"/>
      <c r="AU67" s="928"/>
      <c r="AV67" s="928"/>
      <c r="AW67" s="928"/>
      <c r="AX67" s="928"/>
      <c r="AY67" s="928"/>
      <c r="AZ67" s="928"/>
      <c r="BA67" s="928"/>
      <c r="BB67" s="928"/>
      <c r="BC67" s="928"/>
      <c r="BD67" s="928"/>
    </row>
    <row r="68" spans="1:56" ht="15" x14ac:dyDescent="0.2">
      <c r="A68" s="928"/>
      <c r="B68" s="989" t="s">
        <v>227</v>
      </c>
      <c r="C68" s="990" t="s">
        <v>663</v>
      </c>
      <c r="D68" s="684">
        <v>6929408</v>
      </c>
      <c r="E68" s="684">
        <v>6876667</v>
      </c>
      <c r="F68" s="685">
        <v>6796403</v>
      </c>
      <c r="G68" s="685">
        <v>6763176</v>
      </c>
      <c r="H68" s="143">
        <v>6576054</v>
      </c>
      <c r="I68" s="686">
        <f>((H68-G68)/G68)</f>
        <v>-2.7667770290171364E-2</v>
      </c>
      <c r="J68" s="927"/>
      <c r="K68" s="928"/>
      <c r="L68" s="928"/>
      <c r="M68" s="928"/>
      <c r="N68" s="928"/>
      <c r="O68" s="928"/>
      <c r="P68" s="928"/>
      <c r="Q68" s="928"/>
      <c r="R68" s="928"/>
      <c r="S68" s="928"/>
      <c r="T68" s="928"/>
      <c r="U68" s="928"/>
      <c r="V68" s="928"/>
      <c r="W68" s="928"/>
      <c r="X68" s="928"/>
      <c r="AB68" s="928"/>
      <c r="AC68" s="928"/>
      <c r="AD68" s="928"/>
      <c r="AE68" s="928"/>
      <c r="AF68" s="928"/>
      <c r="AG68" s="928"/>
      <c r="AH68" s="928"/>
      <c r="AI68" s="928"/>
      <c r="AJ68" s="928"/>
      <c r="AK68" s="928"/>
      <c r="AL68" s="928"/>
      <c r="AM68" s="928"/>
      <c r="AN68" s="928"/>
      <c r="AO68" s="928"/>
      <c r="AP68" s="928"/>
      <c r="AQ68" s="928"/>
      <c r="AR68" s="928"/>
      <c r="AS68" s="928"/>
      <c r="AT68" s="928"/>
      <c r="AU68" s="928"/>
      <c r="AV68" s="928"/>
      <c r="AW68" s="928"/>
      <c r="AX68" s="928"/>
      <c r="AY68" s="928"/>
      <c r="AZ68" s="928"/>
      <c r="BA68" s="928"/>
      <c r="BB68" s="928"/>
      <c r="BC68" s="928"/>
      <c r="BD68" s="928"/>
    </row>
    <row r="69" spans="1:56" ht="15" x14ac:dyDescent="0.2">
      <c r="A69" s="928"/>
      <c r="B69" s="991"/>
      <c r="C69" s="992" t="s">
        <v>32</v>
      </c>
      <c r="D69" s="687">
        <v>11879196</v>
      </c>
      <c r="E69" s="687">
        <v>12192751</v>
      </c>
      <c r="F69" s="66">
        <v>12572987</v>
      </c>
      <c r="G69" s="66">
        <v>12877050</v>
      </c>
      <c r="H69" s="61">
        <v>13124580</v>
      </c>
      <c r="I69" s="688">
        <f t="shared" ref="I69:I93" si="2">((H69-G69)/G69)</f>
        <v>1.9222570386851025E-2</v>
      </c>
      <c r="J69" s="927"/>
      <c r="K69" s="928"/>
      <c r="L69" s="928"/>
      <c r="M69" s="928"/>
      <c r="N69" s="928"/>
      <c r="O69" s="928"/>
      <c r="P69" s="928"/>
      <c r="Q69" s="928"/>
      <c r="R69" s="928"/>
      <c r="S69" s="928"/>
      <c r="T69" s="928"/>
      <c r="U69" s="928"/>
      <c r="V69" s="928"/>
      <c r="W69" s="928"/>
      <c r="X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928"/>
      <c r="AZ69" s="928"/>
      <c r="BA69" s="928"/>
      <c r="BB69" s="928"/>
      <c r="BC69" s="928"/>
      <c r="BD69" s="928"/>
    </row>
    <row r="70" spans="1:56" ht="15" x14ac:dyDescent="0.2">
      <c r="A70" s="928"/>
      <c r="B70" s="991"/>
      <c r="C70" s="992" t="s">
        <v>56</v>
      </c>
      <c r="D70" s="687">
        <v>6520788</v>
      </c>
      <c r="E70" s="687">
        <v>6518715</v>
      </c>
      <c r="F70" s="66">
        <v>6650103</v>
      </c>
      <c r="G70" s="66">
        <v>6794793</v>
      </c>
      <c r="H70" s="61">
        <v>6862009</v>
      </c>
      <c r="I70" s="688">
        <f t="shared" si="2"/>
        <v>9.8922807508631978E-3</v>
      </c>
      <c r="J70" s="927"/>
      <c r="K70" s="928"/>
      <c r="L70" s="928"/>
      <c r="M70" s="928"/>
      <c r="N70" s="928"/>
      <c r="O70" s="928"/>
      <c r="P70" s="928"/>
      <c r="Q70" s="928"/>
      <c r="R70" s="928"/>
      <c r="S70" s="928"/>
      <c r="T70" s="928"/>
      <c r="U70" s="928"/>
      <c r="V70" s="928"/>
      <c r="W70" s="928"/>
      <c r="X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row>
    <row r="71" spans="1:56" ht="15" x14ac:dyDescent="0.2">
      <c r="A71" s="928"/>
      <c r="B71" s="991"/>
      <c r="C71" s="992" t="s">
        <v>72</v>
      </c>
      <c r="D71" s="687">
        <v>2320627</v>
      </c>
      <c r="E71" s="687">
        <v>2312983</v>
      </c>
      <c r="F71" s="689">
        <v>2303368</v>
      </c>
      <c r="G71" s="689">
        <v>2299685</v>
      </c>
      <c r="H71" s="690">
        <v>2293024</v>
      </c>
      <c r="I71" s="688">
        <f t="shared" si="2"/>
        <v>-2.8964836488475595E-3</v>
      </c>
      <c r="J71" s="927"/>
      <c r="K71" s="928"/>
      <c r="L71" s="928"/>
      <c r="M71" s="928"/>
      <c r="N71" s="928"/>
      <c r="O71" s="928"/>
      <c r="P71" s="928"/>
      <c r="Q71" s="928"/>
      <c r="R71" s="928"/>
      <c r="S71" s="928"/>
      <c r="T71" s="928"/>
      <c r="U71" s="928"/>
      <c r="V71" s="928"/>
      <c r="W71" s="928"/>
      <c r="X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row>
    <row r="72" spans="1:56" ht="15" x14ac:dyDescent="0.2">
      <c r="A72" s="928"/>
      <c r="B72" s="991"/>
      <c r="C72" s="992" t="s">
        <v>59</v>
      </c>
      <c r="D72" s="687">
        <v>5544923</v>
      </c>
      <c r="E72" s="687">
        <v>5225300</v>
      </c>
      <c r="F72" s="689">
        <v>4649018</v>
      </c>
      <c r="G72" s="689">
        <v>4389205</v>
      </c>
      <c r="H72" s="690">
        <v>1693900</v>
      </c>
      <c r="I72" s="688">
        <f t="shared" si="2"/>
        <v>-0.61407589757142811</v>
      </c>
      <c r="J72" s="927"/>
      <c r="K72" s="928"/>
      <c r="L72" s="928"/>
      <c r="M72" s="928"/>
      <c r="N72" s="928"/>
      <c r="O72" s="928"/>
      <c r="P72" s="928"/>
      <c r="Q72" s="928"/>
      <c r="R72" s="928"/>
      <c r="S72" s="928"/>
      <c r="T72" s="928"/>
      <c r="U72" s="928"/>
      <c r="V72" s="928"/>
      <c r="W72" s="928"/>
      <c r="X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row>
    <row r="73" spans="1:56" ht="15" x14ac:dyDescent="0.2">
      <c r="A73" s="928"/>
      <c r="B73" s="991"/>
      <c r="C73" s="992" t="s">
        <v>207</v>
      </c>
      <c r="D73" s="687">
        <v>11010985</v>
      </c>
      <c r="E73" s="687">
        <v>11086576</v>
      </c>
      <c r="F73" s="689">
        <v>11375983</v>
      </c>
      <c r="G73" s="689">
        <v>11617410</v>
      </c>
      <c r="H73" s="690">
        <v>11819724</v>
      </c>
      <c r="I73" s="688">
        <f t="shared" si="2"/>
        <v>1.7414724968818351E-2</v>
      </c>
      <c r="J73" s="927"/>
      <c r="K73" s="928"/>
      <c r="L73" s="928"/>
      <c r="M73" s="928"/>
      <c r="N73" s="928"/>
      <c r="O73" s="928"/>
      <c r="P73" s="928"/>
      <c r="Q73" s="928"/>
      <c r="R73" s="928"/>
      <c r="S73" s="928"/>
      <c r="T73" s="928"/>
      <c r="U73" s="928"/>
      <c r="V73" s="928"/>
      <c r="W73" s="928"/>
      <c r="X73" s="928"/>
      <c r="AB73" s="928"/>
      <c r="AC73" s="928"/>
      <c r="AD73" s="928"/>
      <c r="AE73" s="928"/>
      <c r="AF73" s="928"/>
      <c r="AG73" s="928"/>
      <c r="AH73" s="928"/>
      <c r="AI73" s="928"/>
      <c r="AJ73" s="928"/>
      <c r="AK73" s="928"/>
      <c r="AL73" s="928"/>
      <c r="AM73" s="928"/>
      <c r="AN73" s="928"/>
      <c r="AO73" s="928"/>
      <c r="AP73" s="928"/>
      <c r="AQ73" s="928"/>
      <c r="AR73" s="928"/>
      <c r="AS73" s="928"/>
      <c r="AT73" s="928"/>
      <c r="AU73" s="928"/>
      <c r="AV73" s="928"/>
      <c r="AW73" s="928"/>
      <c r="AX73" s="928"/>
      <c r="AY73" s="928"/>
      <c r="AZ73" s="928"/>
      <c r="BA73" s="928"/>
      <c r="BB73" s="928"/>
      <c r="BC73" s="928"/>
      <c r="BD73" s="928"/>
    </row>
    <row r="74" spans="1:56" ht="16" thickBot="1" x14ac:dyDescent="0.25">
      <c r="A74" s="928"/>
      <c r="B74" s="991"/>
      <c r="C74" s="992" t="s">
        <v>1149</v>
      </c>
      <c r="D74" s="687">
        <v>8419025</v>
      </c>
      <c r="E74" s="687">
        <v>8732876</v>
      </c>
      <c r="F74" s="689">
        <v>8987465</v>
      </c>
      <c r="G74" s="689">
        <v>9440273</v>
      </c>
      <c r="H74" s="690">
        <v>9883575</v>
      </c>
      <c r="I74" s="688">
        <f t="shared" si="2"/>
        <v>4.6958599608295223E-2</v>
      </c>
      <c r="J74" s="927"/>
      <c r="K74" s="928"/>
      <c r="L74" s="928"/>
      <c r="M74" s="928"/>
      <c r="N74" s="928"/>
      <c r="O74" s="928"/>
      <c r="P74" s="928"/>
      <c r="Q74" s="928"/>
      <c r="R74" s="928"/>
      <c r="S74" s="928"/>
      <c r="T74" s="928"/>
      <c r="U74" s="928"/>
      <c r="V74" s="928"/>
      <c r="W74" s="928"/>
      <c r="X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928"/>
      <c r="AZ74" s="928"/>
      <c r="BA74" s="928"/>
      <c r="BB74" s="928"/>
      <c r="BC74" s="928"/>
      <c r="BD74" s="928"/>
    </row>
    <row r="75" spans="1:56" ht="27.75" customHeight="1" thickBot="1" x14ac:dyDescent="0.25">
      <c r="A75" s="928"/>
      <c r="B75" s="994"/>
      <c r="C75" s="995"/>
      <c r="D75" s="692"/>
      <c r="E75" s="692"/>
      <c r="F75" s="693"/>
      <c r="G75" s="693"/>
      <c r="H75" s="693"/>
      <c r="I75" s="694"/>
      <c r="J75" s="928"/>
      <c r="K75" s="928"/>
      <c r="L75" s="928"/>
      <c r="M75" s="928"/>
      <c r="N75" s="928"/>
      <c r="O75" s="928"/>
      <c r="P75" s="928"/>
      <c r="Q75" s="928"/>
      <c r="R75" s="928"/>
      <c r="S75" s="928"/>
      <c r="T75" s="928"/>
      <c r="U75" s="928"/>
      <c r="V75" s="928"/>
      <c r="W75" s="928"/>
      <c r="X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row>
    <row r="76" spans="1:56" ht="15" x14ac:dyDescent="0.2">
      <c r="A76" s="928"/>
      <c r="B76" s="991" t="s">
        <v>229</v>
      </c>
      <c r="C76" s="992" t="s">
        <v>663</v>
      </c>
      <c r="D76" s="687">
        <v>2885166</v>
      </c>
      <c r="E76" s="687">
        <v>2686544</v>
      </c>
      <c r="F76" s="66">
        <v>2577107</v>
      </c>
      <c r="G76" s="66">
        <v>2526680</v>
      </c>
      <c r="H76" s="61">
        <v>2370747</v>
      </c>
      <c r="I76" s="688">
        <f t="shared" si="2"/>
        <v>-6.1714581981097728E-2</v>
      </c>
      <c r="J76" s="927"/>
      <c r="K76" s="928"/>
      <c r="L76" s="928"/>
      <c r="M76" s="928"/>
      <c r="N76" s="928"/>
      <c r="O76" s="928"/>
      <c r="P76" s="928"/>
      <c r="Q76" s="928"/>
      <c r="R76" s="928"/>
      <c r="S76" s="928"/>
      <c r="T76" s="928"/>
      <c r="U76" s="928"/>
      <c r="V76" s="928"/>
      <c r="W76" s="928"/>
      <c r="X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row>
    <row r="77" spans="1:56" ht="15" x14ac:dyDescent="0.2">
      <c r="A77" s="928"/>
      <c r="B77" s="991"/>
      <c r="C77" s="992" t="s">
        <v>32</v>
      </c>
      <c r="D77" s="687">
        <v>6531587</v>
      </c>
      <c r="E77" s="687">
        <v>7089123</v>
      </c>
      <c r="F77" s="66">
        <v>7518985</v>
      </c>
      <c r="G77" s="66">
        <v>7659322</v>
      </c>
      <c r="H77" s="61">
        <v>7754611</v>
      </c>
      <c r="I77" s="688">
        <f t="shared" si="2"/>
        <v>1.2440918399827035E-2</v>
      </c>
      <c r="J77" s="927"/>
      <c r="K77" s="928"/>
      <c r="L77" s="928"/>
      <c r="M77" s="928"/>
      <c r="N77" s="928"/>
      <c r="O77" s="928"/>
      <c r="P77" s="928"/>
      <c r="Q77" s="928"/>
      <c r="R77" s="928"/>
      <c r="S77" s="928"/>
      <c r="T77" s="928"/>
      <c r="U77" s="928"/>
      <c r="V77" s="928"/>
      <c r="W77" s="928"/>
      <c r="X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row>
    <row r="78" spans="1:56" ht="15" x14ac:dyDescent="0.2">
      <c r="A78" s="928"/>
      <c r="B78" s="991"/>
      <c r="C78" s="992" t="s">
        <v>56</v>
      </c>
      <c r="D78" s="687">
        <v>4282973</v>
      </c>
      <c r="E78" s="687">
        <v>4251906</v>
      </c>
      <c r="F78" s="66">
        <v>4363534</v>
      </c>
      <c r="G78" s="66">
        <v>4472581</v>
      </c>
      <c r="H78" s="61">
        <v>4506549</v>
      </c>
      <c r="I78" s="688">
        <f t="shared" si="2"/>
        <v>7.5947199167550015E-3</v>
      </c>
      <c r="J78" s="927"/>
      <c r="K78" s="928"/>
      <c r="L78" s="928"/>
      <c r="M78" s="928"/>
      <c r="N78" s="928"/>
      <c r="O78" s="928"/>
      <c r="P78" s="928"/>
      <c r="Q78" s="928"/>
      <c r="R78" s="928"/>
      <c r="S78" s="928"/>
      <c r="T78" s="928"/>
      <c r="U78" s="928"/>
      <c r="V78" s="928"/>
      <c r="W78" s="928"/>
      <c r="X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row>
    <row r="79" spans="1:56" ht="15" x14ac:dyDescent="0.2">
      <c r="A79" s="928"/>
      <c r="B79" s="991"/>
      <c r="C79" s="992" t="s">
        <v>72</v>
      </c>
      <c r="D79" s="687">
        <v>1302170</v>
      </c>
      <c r="E79" s="687">
        <v>1293805</v>
      </c>
      <c r="F79" s="66">
        <v>1287959</v>
      </c>
      <c r="G79" s="66">
        <v>1285081</v>
      </c>
      <c r="H79" s="61">
        <v>1281108</v>
      </c>
      <c r="I79" s="688">
        <f t="shared" si="2"/>
        <v>-3.0916339125704917E-3</v>
      </c>
      <c r="J79" s="927"/>
      <c r="K79" s="928"/>
      <c r="L79" s="928"/>
      <c r="M79" s="928"/>
      <c r="N79" s="928"/>
      <c r="O79" s="928"/>
      <c r="P79" s="928"/>
      <c r="Q79" s="928"/>
      <c r="R79" s="928"/>
      <c r="S79" s="928"/>
      <c r="T79" s="928"/>
      <c r="U79" s="928"/>
      <c r="V79" s="928"/>
      <c r="W79" s="928"/>
      <c r="X79" s="928"/>
      <c r="AB79" s="928"/>
      <c r="AC79" s="928"/>
      <c r="AD79" s="928"/>
      <c r="AE79" s="928"/>
      <c r="AF79" s="928"/>
      <c r="AG79" s="928"/>
      <c r="AH79" s="928"/>
      <c r="AI79" s="928"/>
      <c r="AJ79" s="928"/>
      <c r="AK79" s="928"/>
      <c r="AL79" s="928"/>
      <c r="AM79" s="928"/>
      <c r="AN79" s="928"/>
      <c r="AO79" s="928"/>
      <c r="AP79" s="928"/>
      <c r="AQ79" s="928"/>
      <c r="AR79" s="928"/>
      <c r="AS79" s="928"/>
      <c r="AT79" s="928"/>
      <c r="AU79" s="928"/>
      <c r="AV79" s="928"/>
      <c r="AW79" s="928"/>
      <c r="AX79" s="928"/>
      <c r="AY79" s="928"/>
      <c r="AZ79" s="928"/>
      <c r="BA79" s="928"/>
      <c r="BB79" s="928"/>
      <c r="BC79" s="928"/>
      <c r="BD79" s="928"/>
    </row>
    <row r="80" spans="1:56" ht="15" x14ac:dyDescent="0.2">
      <c r="A80" s="928"/>
      <c r="B80" s="991"/>
      <c r="C80" s="992" t="s">
        <v>59</v>
      </c>
      <c r="D80" s="687">
        <v>4748797</v>
      </c>
      <c r="E80" s="687">
        <v>4241048</v>
      </c>
      <c r="F80" s="66">
        <v>3185923</v>
      </c>
      <c r="G80" s="66">
        <v>2957240</v>
      </c>
      <c r="H80" s="61">
        <v>1123339</v>
      </c>
      <c r="I80" s="688">
        <f t="shared" si="2"/>
        <v>-0.62013938672546021</v>
      </c>
      <c r="J80" s="927"/>
      <c r="K80" s="928"/>
      <c r="L80" s="928"/>
      <c r="M80" s="928"/>
      <c r="N80" s="928"/>
      <c r="O80" s="928"/>
      <c r="P80" s="928"/>
      <c r="Q80" s="928"/>
      <c r="R80" s="928"/>
      <c r="S80" s="928"/>
      <c r="T80" s="928"/>
      <c r="U80" s="928"/>
      <c r="V80" s="928"/>
      <c r="W80" s="928"/>
      <c r="X80" s="928"/>
      <c r="AB80" s="928"/>
      <c r="AC80" s="928"/>
      <c r="AD80" s="928"/>
      <c r="AE80" s="928"/>
      <c r="AF80" s="928"/>
      <c r="AG80" s="928"/>
      <c r="AH80" s="928"/>
      <c r="AI80" s="928"/>
      <c r="AJ80" s="928"/>
      <c r="AK80" s="928"/>
      <c r="AL80" s="928"/>
      <c r="AM80" s="928"/>
      <c r="AN80" s="928"/>
      <c r="AO80" s="928"/>
      <c r="AP80" s="928"/>
      <c r="AQ80" s="928"/>
      <c r="AR80" s="928"/>
      <c r="AS80" s="928"/>
      <c r="AT80" s="928"/>
      <c r="AU80" s="928"/>
      <c r="AV80" s="928"/>
      <c r="AW80" s="928"/>
      <c r="AX80" s="928"/>
      <c r="AY80" s="928"/>
      <c r="AZ80" s="928"/>
      <c r="BA80" s="928"/>
      <c r="BB80" s="928"/>
      <c r="BC80" s="928"/>
      <c r="BD80" s="928"/>
    </row>
    <row r="81" spans="1:56" ht="15" x14ac:dyDescent="0.2">
      <c r="A81" s="928"/>
      <c r="B81" s="991"/>
      <c r="C81" s="992" t="s">
        <v>416</v>
      </c>
      <c r="D81" s="687">
        <v>1845627</v>
      </c>
      <c r="E81" s="687">
        <v>1934653</v>
      </c>
      <c r="F81" s="66">
        <v>1698883.8192296382</v>
      </c>
      <c r="G81" s="66">
        <v>1653403.7320217246</v>
      </c>
      <c r="H81" s="61">
        <v>1614343.3977547283</v>
      </c>
      <c r="I81" s="688">
        <f t="shared" si="2"/>
        <v>-2.3624196262841759E-2</v>
      </c>
      <c r="J81" s="927"/>
      <c r="K81" s="928"/>
      <c r="L81" s="928"/>
      <c r="M81" s="928"/>
      <c r="N81" s="928"/>
      <c r="O81" s="928"/>
      <c r="P81" s="928"/>
      <c r="Q81" s="928"/>
      <c r="R81" s="928"/>
      <c r="S81" s="928"/>
      <c r="T81" s="928"/>
      <c r="U81" s="928"/>
      <c r="V81" s="928"/>
      <c r="W81" s="928"/>
      <c r="X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row>
    <row r="82" spans="1:56" ht="15" x14ac:dyDescent="0.2">
      <c r="A82" s="928"/>
      <c r="B82" s="991"/>
      <c r="C82" s="992" t="s">
        <v>207</v>
      </c>
      <c r="D82" s="687">
        <v>8937828</v>
      </c>
      <c r="E82" s="687">
        <v>8954979</v>
      </c>
      <c r="F82" s="66">
        <v>9426795</v>
      </c>
      <c r="G82" s="66">
        <v>9639460</v>
      </c>
      <c r="H82" s="61">
        <v>9726376</v>
      </c>
      <c r="I82" s="688">
        <f t="shared" si="2"/>
        <v>9.0166876567774543E-3</v>
      </c>
      <c r="J82" s="927"/>
      <c r="K82" s="928"/>
      <c r="L82" s="928"/>
      <c r="M82" s="928"/>
      <c r="N82" s="928"/>
      <c r="O82" s="928"/>
      <c r="P82" s="928"/>
      <c r="Q82" s="928"/>
      <c r="R82" s="928"/>
      <c r="S82" s="928"/>
      <c r="T82" s="928"/>
      <c r="U82" s="928"/>
      <c r="V82" s="928"/>
      <c r="W82" s="928"/>
      <c r="X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row>
    <row r="83" spans="1:56" ht="16" thickBot="1" x14ac:dyDescent="0.25">
      <c r="A83" s="928"/>
      <c r="B83" s="991"/>
      <c r="C83" s="992" t="s">
        <v>1149</v>
      </c>
      <c r="D83" s="687">
        <v>5647871</v>
      </c>
      <c r="E83" s="687">
        <v>6449427</v>
      </c>
      <c r="F83" s="689">
        <v>7340896</v>
      </c>
      <c r="G83" s="689">
        <v>7651459</v>
      </c>
      <c r="H83" s="690">
        <v>7931465</v>
      </c>
      <c r="I83" s="688">
        <f t="shared" si="2"/>
        <v>3.6595112121753509E-2</v>
      </c>
      <c r="J83" s="927"/>
      <c r="K83" s="928"/>
      <c r="L83" s="928"/>
      <c r="M83" s="928"/>
      <c r="N83" s="928"/>
      <c r="O83" s="928"/>
      <c r="P83" s="928"/>
      <c r="Q83" s="928"/>
      <c r="R83" s="928"/>
      <c r="S83" s="928"/>
      <c r="T83" s="928"/>
      <c r="U83" s="928"/>
      <c r="V83" s="928"/>
      <c r="W83" s="928"/>
      <c r="X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row>
    <row r="84" spans="1:56" ht="27.75" customHeight="1" thickBot="1" x14ac:dyDescent="0.25">
      <c r="A84" s="928"/>
      <c r="B84" s="994"/>
      <c r="C84" s="995"/>
      <c r="D84" s="692"/>
      <c r="E84" s="692"/>
      <c r="F84" s="693"/>
      <c r="G84" s="693"/>
      <c r="H84" s="693"/>
      <c r="I84" s="694"/>
      <c r="J84" s="928"/>
      <c r="K84" s="928"/>
      <c r="L84" s="928"/>
      <c r="M84" s="928"/>
      <c r="N84" s="928"/>
      <c r="O84" s="928"/>
      <c r="P84" s="928"/>
      <c r="Q84" s="928"/>
      <c r="R84" s="928"/>
      <c r="S84" s="928"/>
      <c r="T84" s="928"/>
      <c r="U84" s="928"/>
      <c r="V84" s="928"/>
      <c r="W84" s="928"/>
      <c r="X84" s="928"/>
      <c r="AB84" s="928"/>
      <c r="AC84" s="928"/>
      <c r="AD84" s="928"/>
      <c r="AE84" s="928"/>
      <c r="AF84" s="928"/>
      <c r="AG84" s="928"/>
      <c r="AH84" s="928"/>
      <c r="AI84" s="928"/>
      <c r="AJ84" s="928"/>
      <c r="AK84" s="928"/>
      <c r="AL84" s="928"/>
      <c r="AM84" s="928"/>
      <c r="AN84" s="928"/>
      <c r="AO84" s="928"/>
      <c r="AP84" s="928"/>
      <c r="AQ84" s="928"/>
      <c r="AR84" s="928"/>
      <c r="AS84" s="928"/>
      <c r="AT84" s="928"/>
      <c r="AU84" s="928"/>
      <c r="AV84" s="928"/>
      <c r="AW84" s="928"/>
      <c r="AX84" s="928"/>
      <c r="AY84" s="928"/>
      <c r="AZ84" s="928"/>
      <c r="BA84" s="928"/>
      <c r="BB84" s="928"/>
      <c r="BC84" s="928"/>
      <c r="BD84" s="928"/>
    </row>
    <row r="85" spans="1:56" ht="15" x14ac:dyDescent="0.2">
      <c r="A85" s="928"/>
      <c r="B85" s="991" t="s">
        <v>230</v>
      </c>
      <c r="C85" s="992" t="s">
        <v>663</v>
      </c>
      <c r="D85" s="687">
        <v>4423177</v>
      </c>
      <c r="E85" s="687">
        <v>4361550</v>
      </c>
      <c r="F85" s="66">
        <v>4356856</v>
      </c>
      <c r="G85" s="66">
        <v>4254927</v>
      </c>
      <c r="H85" s="61">
        <v>4170547</v>
      </c>
      <c r="I85" s="688">
        <f t="shared" si="2"/>
        <v>-1.9831127537558224E-2</v>
      </c>
      <c r="J85" s="927"/>
      <c r="K85" s="928"/>
      <c r="L85" s="928"/>
      <c r="M85" s="928"/>
      <c r="N85" s="928"/>
      <c r="O85" s="928"/>
      <c r="P85" s="928"/>
      <c r="Q85" s="928"/>
      <c r="R85" s="928"/>
      <c r="S85" s="928"/>
      <c r="T85" s="928"/>
      <c r="U85" s="928"/>
      <c r="V85" s="928"/>
      <c r="W85" s="928"/>
      <c r="X85" s="928"/>
      <c r="AB85" s="928"/>
      <c r="AC85" s="928"/>
      <c r="AD85" s="928"/>
      <c r="AE85" s="928"/>
      <c r="AF85" s="928"/>
      <c r="AG85" s="928"/>
      <c r="AH85" s="928"/>
      <c r="AI85" s="928"/>
      <c r="AJ85" s="928"/>
      <c r="AK85" s="928"/>
      <c r="AL85" s="928"/>
      <c r="AM85" s="928"/>
      <c r="AN85" s="928"/>
      <c r="AO85" s="928"/>
      <c r="AP85" s="928"/>
      <c r="AQ85" s="928"/>
      <c r="AR85" s="928"/>
      <c r="AS85" s="928"/>
      <c r="AT85" s="928"/>
      <c r="AU85" s="928"/>
      <c r="AV85" s="928"/>
      <c r="AW85" s="928"/>
      <c r="AX85" s="928"/>
      <c r="AY85" s="928"/>
      <c r="AZ85" s="928"/>
      <c r="BA85" s="928"/>
      <c r="BB85" s="928"/>
      <c r="BC85" s="928"/>
      <c r="BD85" s="928"/>
    </row>
    <row r="86" spans="1:56" ht="15" x14ac:dyDescent="0.2">
      <c r="A86" s="928"/>
      <c r="B86" s="991"/>
      <c r="C86" s="992" t="s">
        <v>32</v>
      </c>
      <c r="D86" s="687">
        <v>5105001</v>
      </c>
      <c r="E86" s="687">
        <v>5214089</v>
      </c>
      <c r="F86" s="66">
        <v>5549403</v>
      </c>
      <c r="G86" s="66">
        <v>5606347</v>
      </c>
      <c r="H86" s="61">
        <v>5644255</v>
      </c>
      <c r="I86" s="688">
        <f t="shared" si="2"/>
        <v>6.7616221400494834E-3</v>
      </c>
      <c r="J86" s="927"/>
      <c r="K86" s="928"/>
      <c r="L86" s="928"/>
      <c r="M86" s="928"/>
      <c r="N86" s="928"/>
      <c r="O86" s="928"/>
      <c r="P86" s="928"/>
      <c r="Q86" s="928"/>
      <c r="R86" s="928"/>
      <c r="S86" s="928"/>
      <c r="T86" s="928"/>
      <c r="U86" s="928"/>
      <c r="V86" s="928"/>
      <c r="W86" s="928"/>
      <c r="X86" s="928"/>
      <c r="AB86" s="928"/>
      <c r="AC86" s="928"/>
      <c r="AD86" s="928"/>
      <c r="AE86" s="928"/>
      <c r="AF86" s="928"/>
      <c r="AG86" s="928"/>
      <c r="AH86" s="928"/>
      <c r="AI86" s="928"/>
      <c r="AJ86" s="928"/>
      <c r="AK86" s="928"/>
      <c r="AL86" s="928"/>
      <c r="AM86" s="928"/>
      <c r="AN86" s="928"/>
      <c r="AO86" s="928"/>
      <c r="AP86" s="928"/>
      <c r="AQ86" s="928"/>
      <c r="AR86" s="928"/>
      <c r="AS86" s="928"/>
      <c r="AT86" s="928"/>
      <c r="AU86" s="928"/>
      <c r="AV86" s="928"/>
      <c r="AW86" s="928"/>
      <c r="AX86" s="928"/>
      <c r="AY86" s="928"/>
      <c r="AZ86" s="928"/>
      <c r="BA86" s="928"/>
      <c r="BB86" s="928"/>
      <c r="BC86" s="928"/>
      <c r="BD86" s="928"/>
    </row>
    <row r="87" spans="1:56" ht="15" x14ac:dyDescent="0.2">
      <c r="A87" s="928"/>
      <c r="B87" s="991"/>
      <c r="C87" s="992" t="s">
        <v>79</v>
      </c>
      <c r="D87" s="687">
        <v>1101377</v>
      </c>
      <c r="E87" s="687">
        <v>1156138</v>
      </c>
      <c r="F87" s="66">
        <v>1247935.1819065888</v>
      </c>
      <c r="G87" s="66">
        <v>1300502.2180524375</v>
      </c>
      <c r="H87" s="61">
        <v>1333197.3374940895</v>
      </c>
      <c r="I87" s="688">
        <f t="shared" si="2"/>
        <v>2.5140379607052444E-2</v>
      </c>
      <c r="J87" s="927"/>
      <c r="K87" s="928"/>
      <c r="L87" s="928"/>
      <c r="M87" s="928"/>
      <c r="N87" s="928"/>
      <c r="O87" s="928"/>
      <c r="P87" s="928"/>
      <c r="Q87" s="928"/>
      <c r="R87" s="928"/>
      <c r="S87" s="928"/>
      <c r="T87" s="928"/>
      <c r="U87" s="928"/>
      <c r="V87" s="928"/>
      <c r="W87" s="928"/>
      <c r="X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row>
    <row r="88" spans="1:56" ht="15" x14ac:dyDescent="0.2">
      <c r="A88" s="928"/>
      <c r="B88" s="991"/>
      <c r="C88" s="992" t="s">
        <v>56</v>
      </c>
      <c r="D88" s="687">
        <v>2593244</v>
      </c>
      <c r="E88" s="687">
        <v>2430737</v>
      </c>
      <c r="F88" s="66">
        <v>2394688</v>
      </c>
      <c r="G88" s="66">
        <v>2443926</v>
      </c>
      <c r="H88" s="61">
        <v>2461891</v>
      </c>
      <c r="I88" s="688">
        <f t="shared" si="2"/>
        <v>7.3508772360537924E-3</v>
      </c>
      <c r="J88" s="927"/>
      <c r="K88" s="928"/>
      <c r="L88" s="928"/>
      <c r="M88" s="928"/>
      <c r="N88" s="928"/>
      <c r="O88" s="928"/>
      <c r="P88" s="928"/>
      <c r="Q88" s="928"/>
      <c r="R88" s="928"/>
      <c r="S88" s="928"/>
      <c r="T88" s="928"/>
      <c r="U88" s="928"/>
      <c r="V88" s="928"/>
      <c r="W88" s="928"/>
      <c r="X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row>
    <row r="89" spans="1:56" ht="15" x14ac:dyDescent="0.2">
      <c r="A89" s="928"/>
      <c r="B89" s="991"/>
      <c r="C89" s="992" t="s">
        <v>59</v>
      </c>
      <c r="D89" s="687">
        <v>3823230</v>
      </c>
      <c r="E89" s="687">
        <v>3729489</v>
      </c>
      <c r="F89" s="66">
        <v>2432691</v>
      </c>
      <c r="G89" s="66">
        <v>2282737</v>
      </c>
      <c r="H89" s="61">
        <v>146994</v>
      </c>
      <c r="I89" s="688">
        <f t="shared" si="2"/>
        <v>-0.93560624811355841</v>
      </c>
      <c r="J89" s="927"/>
      <c r="K89" s="928"/>
      <c r="L89" s="928"/>
      <c r="M89" s="928"/>
      <c r="N89" s="928"/>
      <c r="O89" s="928"/>
      <c r="P89" s="928"/>
      <c r="Q89" s="928"/>
      <c r="R89" s="928"/>
      <c r="S89" s="928"/>
      <c r="T89" s="928"/>
      <c r="U89" s="928"/>
      <c r="V89" s="928"/>
      <c r="W89" s="928"/>
      <c r="X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row>
    <row r="90" spans="1:56" ht="15" x14ac:dyDescent="0.2">
      <c r="A90" s="928"/>
      <c r="B90" s="991"/>
      <c r="C90" s="992" t="s">
        <v>416</v>
      </c>
      <c r="D90" s="687">
        <v>2023098</v>
      </c>
      <c r="E90" s="687">
        <v>2107412</v>
      </c>
      <c r="F90" s="66">
        <v>1775094.2190703191</v>
      </c>
      <c r="G90" s="66">
        <v>1710341.8449362742</v>
      </c>
      <c r="H90" s="61">
        <v>1632773.3562642059</v>
      </c>
      <c r="I90" s="688">
        <f t="shared" si="2"/>
        <v>-4.5352622869937721E-2</v>
      </c>
      <c r="J90" s="927"/>
      <c r="K90" s="928"/>
      <c r="L90" s="928"/>
      <c r="M90" s="928"/>
      <c r="N90" s="928"/>
      <c r="O90" s="928"/>
      <c r="P90" s="928"/>
      <c r="Q90" s="928"/>
      <c r="R90" s="928"/>
      <c r="S90" s="928"/>
      <c r="T90" s="928"/>
      <c r="U90" s="928"/>
      <c r="V90" s="928"/>
      <c r="W90" s="928"/>
      <c r="X90" s="928"/>
      <c r="AB90" s="928"/>
      <c r="AC90" s="928"/>
      <c r="AD90" s="928"/>
      <c r="AE90" s="928"/>
      <c r="AF90" s="928"/>
      <c r="AG90" s="928"/>
      <c r="AH90" s="928"/>
      <c r="AI90" s="928"/>
      <c r="AJ90" s="928"/>
      <c r="AK90" s="928"/>
      <c r="AL90" s="928"/>
      <c r="AM90" s="928"/>
      <c r="AN90" s="928"/>
      <c r="AO90" s="928"/>
      <c r="AP90" s="928"/>
      <c r="AQ90" s="928"/>
      <c r="AR90" s="928"/>
      <c r="AS90" s="928"/>
      <c r="AT90" s="928"/>
      <c r="AU90" s="928"/>
      <c r="AV90" s="928"/>
      <c r="AW90" s="928"/>
      <c r="AX90" s="928"/>
      <c r="AY90" s="928"/>
      <c r="AZ90" s="928"/>
      <c r="BA90" s="928"/>
      <c r="BB90" s="928"/>
      <c r="BC90" s="928"/>
      <c r="BD90" s="928"/>
    </row>
    <row r="91" spans="1:56" ht="15" x14ac:dyDescent="0.2">
      <c r="A91" s="928"/>
      <c r="B91" s="991"/>
      <c r="C91" s="993" t="s">
        <v>207</v>
      </c>
      <c r="D91" s="687">
        <v>5791492</v>
      </c>
      <c r="E91" s="687">
        <v>5697018</v>
      </c>
      <c r="F91" s="67">
        <v>5930984</v>
      </c>
      <c r="G91" s="67">
        <v>6021446</v>
      </c>
      <c r="H91" s="463">
        <v>6055728</v>
      </c>
      <c r="I91" s="691">
        <f t="shared" si="2"/>
        <v>5.6933168544565545E-3</v>
      </c>
      <c r="J91" s="927"/>
      <c r="K91" s="928"/>
      <c r="L91" s="928"/>
      <c r="M91" s="928"/>
      <c r="N91" s="928"/>
      <c r="O91" s="928"/>
      <c r="P91" s="928"/>
      <c r="Q91" s="928"/>
      <c r="R91" s="928"/>
      <c r="S91" s="928"/>
      <c r="T91" s="928"/>
      <c r="U91" s="928"/>
      <c r="V91" s="928"/>
      <c r="W91" s="928"/>
      <c r="X91" s="928"/>
      <c r="AB91" s="928"/>
      <c r="AC91" s="928"/>
      <c r="AD91" s="928"/>
      <c r="AE91" s="928"/>
      <c r="AF91" s="928"/>
      <c r="AG91" s="928"/>
      <c r="AH91" s="928"/>
      <c r="AI91" s="928"/>
      <c r="AJ91" s="928"/>
      <c r="AK91" s="928"/>
      <c r="AL91" s="928"/>
      <c r="AM91" s="928"/>
      <c r="AN91" s="928"/>
      <c r="AO91" s="928"/>
      <c r="AP91" s="928"/>
      <c r="AQ91" s="928"/>
      <c r="AR91" s="928"/>
      <c r="AS91" s="928"/>
      <c r="AT91" s="928"/>
      <c r="AU91" s="928"/>
      <c r="AV91" s="928"/>
      <c r="AW91" s="928"/>
      <c r="AX91" s="928"/>
      <c r="AY91" s="928"/>
      <c r="AZ91" s="928"/>
      <c r="BA91" s="928"/>
      <c r="BB91" s="928"/>
      <c r="BC91" s="928"/>
      <c r="BD91" s="928"/>
    </row>
    <row r="92" spans="1:56" ht="16" thickBot="1" x14ac:dyDescent="0.25">
      <c r="A92" s="928"/>
      <c r="B92" s="991"/>
      <c r="C92" s="992" t="s">
        <v>1149</v>
      </c>
      <c r="D92" s="687">
        <v>4077977</v>
      </c>
      <c r="E92" s="687">
        <v>4568090</v>
      </c>
      <c r="F92" s="689">
        <v>5079359</v>
      </c>
      <c r="G92" s="689">
        <v>5278886</v>
      </c>
      <c r="H92" s="690">
        <v>5478242</v>
      </c>
      <c r="I92" s="688">
        <f t="shared" si="2"/>
        <v>3.7764785979466121E-2</v>
      </c>
      <c r="J92" s="927"/>
      <c r="K92" s="928"/>
      <c r="L92" s="928"/>
      <c r="M92" s="928"/>
      <c r="N92" s="928"/>
      <c r="O92" s="928"/>
      <c r="P92" s="928"/>
      <c r="Q92" s="928"/>
      <c r="R92" s="928"/>
      <c r="S92" s="928"/>
      <c r="T92" s="928"/>
      <c r="U92" s="928"/>
      <c r="V92" s="928"/>
      <c r="W92" s="928"/>
      <c r="X92" s="928"/>
      <c r="AB92" s="928"/>
      <c r="AC92" s="928"/>
      <c r="AD92" s="928"/>
      <c r="AE92" s="928"/>
      <c r="AF92" s="928"/>
      <c r="AG92" s="928"/>
      <c r="AH92" s="928"/>
      <c r="AI92" s="928"/>
      <c r="AJ92" s="928"/>
      <c r="AK92" s="928"/>
      <c r="AL92" s="928"/>
      <c r="AM92" s="928"/>
      <c r="AN92" s="928"/>
      <c r="AO92" s="928"/>
      <c r="AP92" s="928"/>
      <c r="AQ92" s="928"/>
      <c r="AR92" s="928"/>
      <c r="AS92" s="928"/>
      <c r="AT92" s="928"/>
      <c r="AU92" s="928"/>
      <c r="AV92" s="928"/>
      <c r="AW92" s="928"/>
      <c r="AX92" s="928"/>
      <c r="AY92" s="928"/>
      <c r="AZ92" s="928"/>
      <c r="BA92" s="928"/>
      <c r="BB92" s="928"/>
      <c r="BC92" s="928"/>
      <c r="BD92" s="928"/>
    </row>
    <row r="93" spans="1:56" ht="17.25" customHeight="1" thickBot="1" x14ac:dyDescent="0.25">
      <c r="A93" s="928"/>
      <c r="B93" s="996" t="s">
        <v>231</v>
      </c>
      <c r="C93" s="997" t="s">
        <v>151</v>
      </c>
      <c r="D93" s="695">
        <f>SUM(D68:D92)</f>
        <v>117745567</v>
      </c>
      <c r="E93" s="695">
        <f>SUM(E68:E92)</f>
        <v>119111876</v>
      </c>
      <c r="F93" s="695">
        <f t="shared" ref="F93:G93" si="3">SUM(F68:F92)</f>
        <v>119502420.22020654</v>
      </c>
      <c r="G93" s="695">
        <f t="shared" si="3"/>
        <v>120925931.79501043</v>
      </c>
      <c r="H93" s="696">
        <f>SUM(H68:H92)</f>
        <v>115485032.09151302</v>
      </c>
      <c r="I93" s="697">
        <f t="shared" si="2"/>
        <v>-4.4993655394945722E-2</v>
      </c>
      <c r="J93" s="928"/>
      <c r="K93" s="998"/>
      <c r="L93" s="998"/>
      <c r="M93" s="928"/>
      <c r="N93" s="928"/>
      <c r="O93" s="928"/>
      <c r="P93" s="928"/>
      <c r="Q93" s="928"/>
      <c r="R93" s="928"/>
      <c r="S93" s="928"/>
      <c r="T93" s="928"/>
      <c r="U93" s="928"/>
      <c r="V93" s="928"/>
      <c r="W93" s="928"/>
      <c r="X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row>
    <row r="94" spans="1:56" ht="17.25" customHeight="1" thickBot="1" x14ac:dyDescent="0.25">
      <c r="A94" s="928"/>
      <c r="B94" s="999"/>
      <c r="C94" s="999"/>
      <c r="D94" s="698"/>
      <c r="E94" s="698"/>
      <c r="H94" s="1000"/>
      <c r="I94" s="699"/>
      <c r="J94" s="928"/>
      <c r="K94" s="928"/>
      <c r="L94" s="928"/>
      <c r="M94" s="928"/>
      <c r="N94" s="928"/>
      <c r="O94" s="928"/>
      <c r="P94" s="928"/>
      <c r="Q94" s="928"/>
      <c r="R94" s="928"/>
      <c r="S94" s="928"/>
      <c r="T94" s="928"/>
      <c r="U94" s="928"/>
      <c r="V94" s="928"/>
      <c r="W94" s="928"/>
      <c r="X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row>
    <row r="95" spans="1:56" ht="16" thickBot="1" x14ac:dyDescent="0.25">
      <c r="A95" s="928"/>
      <c r="B95" s="3123" t="s">
        <v>232</v>
      </c>
      <c r="C95" s="3124"/>
      <c r="D95" s="700"/>
      <c r="E95" s="700"/>
      <c r="F95" s="987"/>
      <c r="G95" s="987"/>
      <c r="H95" s="987"/>
      <c r="I95" s="988"/>
      <c r="J95" s="927"/>
      <c r="K95" s="985"/>
      <c r="L95" s="928"/>
      <c r="M95" s="928"/>
      <c r="N95" s="928"/>
      <c r="O95" s="928"/>
      <c r="P95" s="928"/>
      <c r="Q95" s="928"/>
      <c r="R95" s="928"/>
      <c r="S95" s="928"/>
      <c r="T95" s="928"/>
      <c r="U95" s="928"/>
      <c r="V95" s="928"/>
      <c r="W95" s="928"/>
      <c r="X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row>
    <row r="96" spans="1:56" ht="15" x14ac:dyDescent="0.2">
      <c r="A96" s="928"/>
      <c r="B96" s="991" t="s">
        <v>57</v>
      </c>
      <c r="C96" s="992" t="s">
        <v>663</v>
      </c>
      <c r="D96" s="687">
        <v>2360644</v>
      </c>
      <c r="E96" s="687">
        <v>2253416</v>
      </c>
      <c r="F96" s="66">
        <v>2104820</v>
      </c>
      <c r="G96" s="66">
        <v>1404799</v>
      </c>
      <c r="H96" s="61">
        <v>604533</v>
      </c>
      <c r="I96" s="688">
        <f t="shared" ref="I96:I104" si="4">((H96-G96)/G96)</f>
        <v>-0.56966583831565942</v>
      </c>
      <c r="J96" s="927"/>
      <c r="K96" s="928"/>
      <c r="L96" s="928"/>
      <c r="M96" s="928"/>
      <c r="N96" s="928"/>
      <c r="O96" s="928"/>
      <c r="P96" s="928"/>
      <c r="Q96" s="928"/>
      <c r="R96" s="928"/>
      <c r="S96" s="928"/>
      <c r="T96" s="928"/>
      <c r="U96" s="928"/>
      <c r="V96" s="928"/>
      <c r="W96" s="928"/>
      <c r="X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row>
    <row r="97" spans="1:56" ht="15" x14ac:dyDescent="0.2">
      <c r="A97" s="928"/>
      <c r="B97" s="991"/>
      <c r="C97" s="992" t="s">
        <v>32</v>
      </c>
      <c r="D97" s="687">
        <v>15086592</v>
      </c>
      <c r="E97" s="687">
        <v>14579113</v>
      </c>
      <c r="F97" s="66">
        <v>14761254</v>
      </c>
      <c r="G97" s="66">
        <v>14700063</v>
      </c>
      <c r="H97" s="61">
        <v>14695353</v>
      </c>
      <c r="I97" s="688">
        <f t="shared" si="4"/>
        <v>-3.2040679009334857E-4</v>
      </c>
      <c r="J97" s="927"/>
      <c r="K97" s="928"/>
      <c r="L97" s="928"/>
      <c r="M97" s="928"/>
      <c r="N97" s="928"/>
      <c r="O97" s="928"/>
      <c r="P97" s="928"/>
      <c r="Q97" s="928"/>
      <c r="R97" s="928"/>
      <c r="S97" s="928"/>
      <c r="T97" s="928"/>
      <c r="U97" s="928"/>
      <c r="V97" s="928"/>
      <c r="W97" s="928"/>
      <c r="X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row>
    <row r="98" spans="1:56" ht="15" x14ac:dyDescent="0.2">
      <c r="A98" s="928"/>
      <c r="B98" s="991"/>
      <c r="C98" s="992" t="s">
        <v>79</v>
      </c>
      <c r="D98" s="687">
        <v>6519580</v>
      </c>
      <c r="E98" s="687">
        <v>6763223</v>
      </c>
      <c r="F98" s="66">
        <v>6911174.4511563983</v>
      </c>
      <c r="G98" s="66">
        <v>6961651.0686417138</v>
      </c>
      <c r="H98" s="61">
        <v>7003989.8588304045</v>
      </c>
      <c r="I98" s="688">
        <f t="shared" si="4"/>
        <v>6.0817167897717342E-3</v>
      </c>
      <c r="J98" s="927"/>
      <c r="K98" s="928"/>
      <c r="L98" s="928"/>
      <c r="M98" s="928"/>
      <c r="N98" s="928"/>
      <c r="O98" s="928"/>
      <c r="P98" s="928"/>
      <c r="Q98" s="928"/>
      <c r="R98" s="928"/>
      <c r="S98" s="928"/>
      <c r="T98" s="928"/>
      <c r="U98" s="928"/>
      <c r="V98" s="928"/>
      <c r="W98" s="928"/>
      <c r="X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row>
    <row r="99" spans="1:56" ht="15" x14ac:dyDescent="0.2">
      <c r="A99" s="928"/>
      <c r="B99" s="991"/>
      <c r="C99" s="992" t="s">
        <v>56</v>
      </c>
      <c r="D99" s="687">
        <v>27242171</v>
      </c>
      <c r="E99" s="687">
        <v>27147341</v>
      </c>
      <c r="F99" s="66">
        <v>28071878</v>
      </c>
      <c r="G99" s="66">
        <v>28506515</v>
      </c>
      <c r="H99" s="61">
        <v>28863475</v>
      </c>
      <c r="I99" s="688">
        <f t="shared" si="4"/>
        <v>1.2522049784058135E-2</v>
      </c>
      <c r="J99" s="927"/>
      <c r="K99" s="928"/>
      <c r="L99" s="928"/>
      <c r="M99" s="928"/>
      <c r="N99" s="928"/>
      <c r="O99" s="928"/>
      <c r="P99" s="928"/>
      <c r="Q99" s="928"/>
      <c r="R99" s="928"/>
      <c r="S99" s="928"/>
      <c r="T99" s="928"/>
      <c r="U99" s="928"/>
      <c r="V99" s="928"/>
      <c r="W99" s="928"/>
      <c r="X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row>
    <row r="100" spans="1:56" ht="15" x14ac:dyDescent="0.2">
      <c r="A100" s="928"/>
      <c r="B100" s="991"/>
      <c r="C100" s="992" t="s">
        <v>59</v>
      </c>
      <c r="D100" s="687">
        <v>3605082</v>
      </c>
      <c r="E100" s="687">
        <v>3317012</v>
      </c>
      <c r="F100" s="66">
        <v>433532</v>
      </c>
      <c r="G100" s="66">
        <v>415822</v>
      </c>
      <c r="H100" s="61">
        <v>360042</v>
      </c>
      <c r="I100" s="688">
        <f t="shared" si="4"/>
        <v>-0.13414393658825172</v>
      </c>
      <c r="J100" s="927"/>
      <c r="K100" s="928"/>
      <c r="L100" s="928"/>
      <c r="M100" s="928"/>
      <c r="N100" s="928"/>
      <c r="O100" s="928"/>
      <c r="P100" s="928"/>
      <c r="Q100" s="928"/>
      <c r="R100" s="928"/>
      <c r="S100" s="928"/>
      <c r="T100" s="928"/>
      <c r="U100" s="928"/>
      <c r="V100" s="928"/>
      <c r="W100" s="928"/>
      <c r="X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row>
    <row r="101" spans="1:56" ht="15" x14ac:dyDescent="0.2">
      <c r="A101" s="928"/>
      <c r="B101" s="991"/>
      <c r="C101" s="992" t="s">
        <v>416</v>
      </c>
      <c r="D101" s="687">
        <v>3533012</v>
      </c>
      <c r="E101" s="687">
        <v>3638018</v>
      </c>
      <c r="F101" s="66">
        <v>3223273.0088765733</v>
      </c>
      <c r="G101" s="66">
        <v>3133996.2423524102</v>
      </c>
      <c r="H101" s="61">
        <v>2936863.219104284</v>
      </c>
      <c r="I101" s="688">
        <f t="shared" si="4"/>
        <v>-6.290148679315459E-2</v>
      </c>
      <c r="J101" s="927"/>
      <c r="K101" s="928"/>
      <c r="L101" s="928"/>
      <c r="M101" s="928"/>
      <c r="N101" s="928"/>
      <c r="O101" s="928"/>
      <c r="P101" s="928"/>
      <c r="Q101" s="928"/>
      <c r="R101" s="928"/>
      <c r="S101" s="928"/>
      <c r="T101" s="928"/>
      <c r="U101" s="928"/>
      <c r="V101" s="928"/>
      <c r="W101" s="928"/>
      <c r="X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row>
    <row r="102" spans="1:56" ht="15" x14ac:dyDescent="0.2">
      <c r="A102" s="928"/>
      <c r="B102" s="991"/>
      <c r="C102" s="992" t="s">
        <v>3198</v>
      </c>
      <c r="D102" s="687">
        <v>6965231</v>
      </c>
      <c r="E102" s="687">
        <v>6585229</v>
      </c>
      <c r="F102" s="66">
        <v>6080995</v>
      </c>
      <c r="G102" s="66">
        <v>5741125</v>
      </c>
      <c r="H102" s="61">
        <v>5412303</v>
      </c>
      <c r="I102" s="688">
        <f t="shared" si="4"/>
        <v>-5.7274837248797054E-2</v>
      </c>
      <c r="J102" s="927"/>
      <c r="K102" s="928"/>
      <c r="L102" s="928"/>
      <c r="M102" s="928"/>
      <c r="N102" s="928"/>
      <c r="O102" s="928"/>
      <c r="P102" s="928"/>
      <c r="Q102" s="928"/>
      <c r="R102" s="928"/>
      <c r="S102" s="928"/>
      <c r="T102" s="928"/>
      <c r="U102" s="928"/>
      <c r="V102" s="928"/>
      <c r="W102" s="928"/>
      <c r="X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row>
    <row r="103" spans="1:56" ht="15" x14ac:dyDescent="0.2">
      <c r="A103" s="928"/>
      <c r="B103" s="991"/>
      <c r="C103" s="992" t="s">
        <v>207</v>
      </c>
      <c r="D103" s="687">
        <v>20005482</v>
      </c>
      <c r="E103" s="687">
        <v>19430890</v>
      </c>
      <c r="F103" s="66">
        <v>19894584</v>
      </c>
      <c r="G103" s="66">
        <v>20120081</v>
      </c>
      <c r="H103" s="61">
        <v>20397736</v>
      </c>
      <c r="I103" s="688">
        <f t="shared" si="4"/>
        <v>1.3799894741974449E-2</v>
      </c>
      <c r="J103" s="927"/>
      <c r="K103" s="928"/>
      <c r="L103" s="928"/>
      <c r="M103" s="928"/>
      <c r="N103" s="928"/>
      <c r="O103" s="928"/>
      <c r="P103" s="928"/>
      <c r="Q103" s="928"/>
      <c r="R103" s="928"/>
      <c r="S103" s="928"/>
      <c r="T103" s="928"/>
      <c r="U103" s="928"/>
      <c r="V103" s="928"/>
      <c r="W103" s="928"/>
      <c r="X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row>
    <row r="104" spans="1:56" ht="16" thickBot="1" x14ac:dyDescent="0.25">
      <c r="A104" s="928"/>
      <c r="B104" s="991"/>
      <c r="C104" s="992" t="s">
        <v>1149</v>
      </c>
      <c r="D104" s="687">
        <v>8756881</v>
      </c>
      <c r="E104" s="687">
        <v>9965772</v>
      </c>
      <c r="F104" s="689">
        <v>10902292</v>
      </c>
      <c r="G104" s="689">
        <v>11594705</v>
      </c>
      <c r="H104" s="690">
        <v>12325133</v>
      </c>
      <c r="I104" s="688">
        <f t="shared" si="4"/>
        <v>6.2996686849730116E-2</v>
      </c>
      <c r="J104" s="927"/>
      <c r="K104" s="928"/>
      <c r="L104" s="928"/>
      <c r="M104" s="928"/>
      <c r="N104" s="928"/>
      <c r="O104" s="928"/>
      <c r="P104" s="928"/>
      <c r="Q104" s="928"/>
      <c r="R104" s="928"/>
      <c r="S104" s="928"/>
      <c r="T104" s="928"/>
      <c r="U104" s="928"/>
      <c r="V104" s="928"/>
      <c r="W104" s="928"/>
      <c r="X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row>
    <row r="105" spans="1:56" ht="27.75" customHeight="1" thickBot="1" x14ac:dyDescent="0.25">
      <c r="A105" s="928"/>
      <c r="B105" s="994"/>
      <c r="C105" s="995"/>
      <c r="D105" s="692"/>
      <c r="E105" s="692"/>
      <c r="F105" s="693"/>
      <c r="G105" s="693"/>
      <c r="H105" s="693"/>
      <c r="I105" s="694"/>
      <c r="J105" s="928"/>
      <c r="K105" s="928"/>
      <c r="L105" s="928"/>
      <c r="M105" s="928"/>
      <c r="N105" s="928"/>
      <c r="O105" s="928"/>
      <c r="P105" s="928"/>
      <c r="Q105" s="928"/>
      <c r="R105" s="928"/>
      <c r="S105" s="928"/>
      <c r="T105" s="928"/>
      <c r="U105" s="928"/>
      <c r="V105" s="928"/>
      <c r="W105" s="928"/>
      <c r="X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row>
    <row r="106" spans="1:56" ht="15" x14ac:dyDescent="0.2">
      <c r="A106" s="928"/>
      <c r="B106" s="991" t="s">
        <v>37</v>
      </c>
      <c r="C106" s="992" t="s">
        <v>663</v>
      </c>
      <c r="D106" s="687">
        <v>17063</v>
      </c>
      <c r="E106" s="687">
        <v>17005</v>
      </c>
      <c r="F106" s="66">
        <v>15227</v>
      </c>
      <c r="G106" s="66">
        <v>0</v>
      </c>
      <c r="H106" s="61">
        <v>63</v>
      </c>
      <c r="I106" s="688" t="e">
        <f t="shared" ref="I106:I114" si="5">((H106-G106)/G106)</f>
        <v>#DIV/0!</v>
      </c>
      <c r="J106" s="927"/>
      <c r="K106" s="928"/>
      <c r="L106" s="928"/>
      <c r="M106" s="928"/>
      <c r="N106" s="928"/>
      <c r="O106" s="928"/>
      <c r="P106" s="928"/>
      <c r="Q106" s="928"/>
      <c r="R106" s="928"/>
      <c r="S106" s="928"/>
      <c r="T106" s="928"/>
      <c r="U106" s="928"/>
      <c r="V106" s="928"/>
      <c r="W106" s="928"/>
      <c r="X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row>
    <row r="107" spans="1:56" ht="15" x14ac:dyDescent="0.2">
      <c r="A107" s="928"/>
      <c r="B107" s="991"/>
      <c r="C107" s="992" t="s">
        <v>32</v>
      </c>
      <c r="D107" s="687">
        <v>9207176</v>
      </c>
      <c r="E107" s="687">
        <v>9371440</v>
      </c>
      <c r="F107" s="66">
        <v>9714317</v>
      </c>
      <c r="G107" s="66">
        <v>9652110</v>
      </c>
      <c r="H107" s="61">
        <v>9654665</v>
      </c>
      <c r="I107" s="688">
        <f t="shared" si="5"/>
        <v>2.6470896000978022E-4</v>
      </c>
      <c r="J107" s="927"/>
      <c r="K107" s="928"/>
      <c r="L107" s="928"/>
      <c r="M107" s="928"/>
      <c r="N107" s="928"/>
      <c r="O107" s="928"/>
      <c r="P107" s="928"/>
      <c r="Q107" s="928"/>
      <c r="R107" s="928"/>
      <c r="S107" s="928"/>
      <c r="T107" s="928"/>
      <c r="U107" s="928"/>
      <c r="V107" s="928"/>
      <c r="W107" s="928"/>
      <c r="X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row>
    <row r="108" spans="1:56" ht="15" x14ac:dyDescent="0.2">
      <c r="A108" s="928"/>
      <c r="B108" s="991"/>
      <c r="C108" s="992" t="s">
        <v>79</v>
      </c>
      <c r="D108" s="687">
        <v>4940057</v>
      </c>
      <c r="E108" s="687">
        <v>5229730</v>
      </c>
      <c r="F108" s="66">
        <v>5404871.0060151545</v>
      </c>
      <c r="G108" s="66">
        <v>5511091.4638320999</v>
      </c>
      <c r="H108" s="61">
        <v>5599966.9865937112</v>
      </c>
      <c r="I108" s="688">
        <f t="shared" si="5"/>
        <v>1.6126664444761778E-2</v>
      </c>
      <c r="J108" s="927"/>
      <c r="K108" s="928"/>
      <c r="L108" s="928"/>
      <c r="M108" s="928"/>
      <c r="N108" s="928"/>
      <c r="O108" s="928"/>
      <c r="P108" s="928"/>
      <c r="Q108" s="928"/>
      <c r="R108" s="928"/>
      <c r="S108" s="928"/>
      <c r="T108" s="928"/>
      <c r="U108" s="928"/>
      <c r="V108" s="928"/>
      <c r="W108" s="928"/>
      <c r="X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row>
    <row r="109" spans="1:56" ht="15" x14ac:dyDescent="0.2">
      <c r="A109" s="928"/>
      <c r="B109" s="991"/>
      <c r="C109" s="992" t="s">
        <v>56</v>
      </c>
      <c r="D109" s="687">
        <v>13032329</v>
      </c>
      <c r="E109" s="687">
        <v>12789920</v>
      </c>
      <c r="F109" s="66">
        <v>13169384</v>
      </c>
      <c r="G109" s="66">
        <v>13378193</v>
      </c>
      <c r="H109" s="61">
        <v>13521096</v>
      </c>
      <c r="I109" s="688">
        <f t="shared" si="5"/>
        <v>1.068178639671292E-2</v>
      </c>
      <c r="J109" s="927"/>
      <c r="K109" s="928"/>
      <c r="L109" s="928"/>
      <c r="M109" s="928"/>
      <c r="N109" s="928"/>
      <c r="O109" s="928"/>
      <c r="P109" s="928"/>
      <c r="Q109" s="928"/>
      <c r="R109" s="928"/>
      <c r="S109" s="928"/>
      <c r="T109" s="928"/>
      <c r="U109" s="928"/>
      <c r="V109" s="928"/>
      <c r="W109" s="928"/>
      <c r="X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row>
    <row r="110" spans="1:56" ht="15" x14ac:dyDescent="0.2">
      <c r="A110" s="928"/>
      <c r="B110" s="991"/>
      <c r="C110" s="992" t="s">
        <v>59</v>
      </c>
      <c r="D110" s="687">
        <v>5385297</v>
      </c>
      <c r="E110" s="687">
        <v>1021116</v>
      </c>
      <c r="F110" s="66">
        <v>901080</v>
      </c>
      <c r="G110" s="66">
        <v>890477</v>
      </c>
      <c r="H110" s="61">
        <v>872692</v>
      </c>
      <c r="I110" s="688">
        <f t="shared" si="5"/>
        <v>-1.9972441736282914E-2</v>
      </c>
      <c r="J110" s="927"/>
      <c r="K110" s="928"/>
      <c r="L110" s="928"/>
      <c r="M110" s="928"/>
      <c r="N110" s="928"/>
      <c r="O110" s="928"/>
      <c r="P110" s="928"/>
      <c r="Q110" s="928"/>
      <c r="R110" s="928"/>
      <c r="S110" s="928"/>
      <c r="T110" s="928"/>
      <c r="U110" s="928"/>
      <c r="V110" s="928"/>
      <c r="W110" s="928"/>
      <c r="X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row>
    <row r="111" spans="1:56" ht="15" x14ac:dyDescent="0.2">
      <c r="A111" s="928"/>
      <c r="B111" s="991"/>
      <c r="C111" s="992" t="s">
        <v>416</v>
      </c>
      <c r="D111" s="687">
        <v>2005903</v>
      </c>
      <c r="E111" s="687">
        <v>2243524</v>
      </c>
      <c r="F111" s="66">
        <v>1825353.0170855639</v>
      </c>
      <c r="G111" s="66">
        <v>1756536.7996888242</v>
      </c>
      <c r="H111" s="61">
        <v>1630646.2308414001</v>
      </c>
      <c r="I111" s="688">
        <f t="shared" si="5"/>
        <v>-7.1669758851466148E-2</v>
      </c>
      <c r="J111" s="927"/>
      <c r="K111" s="928"/>
      <c r="L111" s="928"/>
      <c r="M111" s="928"/>
      <c r="N111" s="928"/>
      <c r="O111" s="928"/>
      <c r="P111" s="928"/>
      <c r="Q111" s="928"/>
      <c r="R111" s="928"/>
      <c r="S111" s="928"/>
      <c r="T111" s="928"/>
      <c r="U111" s="928"/>
      <c r="V111" s="928"/>
      <c r="W111" s="928"/>
      <c r="X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row>
    <row r="112" spans="1:56" ht="15" x14ac:dyDescent="0.2">
      <c r="A112" s="928"/>
      <c r="B112" s="991"/>
      <c r="C112" s="992" t="s">
        <v>3198</v>
      </c>
      <c r="D112" s="687">
        <v>8008349</v>
      </c>
      <c r="E112" s="687">
        <v>7762084</v>
      </c>
      <c r="F112" s="66">
        <v>7418197</v>
      </c>
      <c r="G112" s="66">
        <v>7132006</v>
      </c>
      <c r="H112" s="61">
        <v>6835021</v>
      </c>
      <c r="I112" s="688">
        <f t="shared" si="5"/>
        <v>-4.1641159583993621E-2</v>
      </c>
      <c r="J112" s="927"/>
      <c r="K112" s="928"/>
      <c r="L112" s="928"/>
      <c r="M112" s="928"/>
      <c r="N112" s="928"/>
      <c r="O112" s="928"/>
      <c r="P112" s="928"/>
      <c r="Q112" s="928"/>
      <c r="R112" s="928"/>
      <c r="S112" s="928"/>
      <c r="T112" s="928"/>
      <c r="U112" s="928"/>
      <c r="V112" s="928"/>
      <c r="W112" s="928"/>
      <c r="X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row>
    <row r="113" spans="1:56" ht="15" x14ac:dyDescent="0.2">
      <c r="A113" s="928"/>
      <c r="B113" s="991"/>
      <c r="C113" s="992" t="s">
        <v>207</v>
      </c>
      <c r="D113" s="687">
        <v>20251177</v>
      </c>
      <c r="E113" s="687">
        <v>20213238</v>
      </c>
      <c r="F113" s="66">
        <v>20384158</v>
      </c>
      <c r="G113" s="66">
        <v>20537804</v>
      </c>
      <c r="H113" s="61">
        <v>20661425</v>
      </c>
      <c r="I113" s="688">
        <f t="shared" si="5"/>
        <v>6.0191927043417104E-3</v>
      </c>
      <c r="J113" s="927"/>
      <c r="K113" s="928"/>
      <c r="L113" s="928"/>
      <c r="M113" s="928"/>
      <c r="N113" s="928"/>
      <c r="O113" s="928"/>
      <c r="P113" s="928"/>
      <c r="Q113" s="928"/>
      <c r="R113" s="928"/>
      <c r="S113" s="928"/>
      <c r="T113" s="928"/>
      <c r="U113" s="928"/>
      <c r="V113" s="928"/>
      <c r="W113" s="928"/>
      <c r="X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row>
    <row r="114" spans="1:56" ht="16" thickBot="1" x14ac:dyDescent="0.25">
      <c r="A114" s="928"/>
      <c r="B114" s="991"/>
      <c r="C114" s="992" t="s">
        <v>1149</v>
      </c>
      <c r="D114" s="687">
        <v>9121887</v>
      </c>
      <c r="E114" s="687">
        <v>10111962</v>
      </c>
      <c r="F114" s="689">
        <v>11012866</v>
      </c>
      <c r="G114" s="689">
        <v>11546414</v>
      </c>
      <c r="H114" s="690">
        <v>12087518</v>
      </c>
      <c r="I114" s="688">
        <f t="shared" si="5"/>
        <v>4.6863381132878142E-2</v>
      </c>
      <c r="J114" s="927"/>
      <c r="K114" s="928"/>
      <c r="L114" s="928"/>
      <c r="M114" s="928"/>
      <c r="N114" s="928"/>
      <c r="O114" s="928"/>
      <c r="P114" s="928"/>
      <c r="Q114" s="928"/>
      <c r="R114" s="928"/>
      <c r="S114" s="928"/>
      <c r="T114" s="928"/>
      <c r="U114" s="928"/>
      <c r="V114" s="928"/>
      <c r="W114" s="928"/>
      <c r="X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row>
    <row r="115" spans="1:56" ht="27.75" customHeight="1" thickBot="1" x14ac:dyDescent="0.25">
      <c r="A115" s="928"/>
      <c r="B115" s="994"/>
      <c r="C115" s="995"/>
      <c r="D115" s="692"/>
      <c r="E115" s="692"/>
      <c r="F115" s="693"/>
      <c r="G115" s="693"/>
      <c r="H115" s="693"/>
      <c r="I115" s="694"/>
      <c r="J115" s="928"/>
      <c r="K115" s="928"/>
      <c r="L115" s="928"/>
      <c r="M115" s="928"/>
      <c r="N115" s="928"/>
      <c r="O115" s="928"/>
      <c r="P115" s="928"/>
      <c r="Q115" s="928"/>
      <c r="R115" s="928"/>
      <c r="S115" s="928"/>
      <c r="T115" s="928"/>
      <c r="U115" s="928"/>
      <c r="V115" s="928"/>
      <c r="W115" s="928"/>
      <c r="X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row>
    <row r="116" spans="1:56" ht="15" x14ac:dyDescent="0.2">
      <c r="A116" s="928"/>
      <c r="B116" s="991" t="s">
        <v>235</v>
      </c>
      <c r="C116" s="992" t="s">
        <v>663</v>
      </c>
      <c r="D116" s="687">
        <v>2626198</v>
      </c>
      <c r="E116" s="687">
        <v>2569213</v>
      </c>
      <c r="F116" s="66">
        <v>2503802</v>
      </c>
      <c r="G116" s="66">
        <v>2455229</v>
      </c>
      <c r="H116" s="61">
        <v>2315578</v>
      </c>
      <c r="I116" s="688">
        <f t="shared" ref="I116:I124" si="6">((H116-G116)/G116)</f>
        <v>-5.6879012100296958E-2</v>
      </c>
      <c r="J116" s="927"/>
      <c r="K116" s="928"/>
      <c r="L116" s="928"/>
      <c r="M116" s="928"/>
      <c r="N116" s="928"/>
      <c r="O116" s="928"/>
      <c r="P116" s="928"/>
      <c r="Q116" s="928"/>
      <c r="R116" s="928"/>
      <c r="S116" s="928"/>
      <c r="T116" s="928"/>
      <c r="U116" s="928"/>
      <c r="V116" s="928"/>
      <c r="W116" s="928"/>
      <c r="X116" s="928"/>
      <c r="AB116" s="928"/>
      <c r="AC116" s="928"/>
      <c r="AD116" s="928"/>
      <c r="AE116" s="928"/>
      <c r="AF116" s="928"/>
      <c r="AG116" s="928"/>
      <c r="AH116" s="928"/>
      <c r="AI116" s="928"/>
      <c r="AJ116" s="928"/>
      <c r="AK116" s="928"/>
      <c r="AL116" s="928"/>
      <c r="AM116" s="928"/>
      <c r="AN116" s="928"/>
      <c r="AO116" s="928"/>
      <c r="AP116" s="928"/>
      <c r="AQ116" s="928"/>
      <c r="AR116" s="928"/>
      <c r="AS116" s="928"/>
      <c r="AT116" s="928"/>
      <c r="AU116" s="928"/>
      <c r="AV116" s="928"/>
      <c r="AW116" s="928"/>
      <c r="AX116" s="928"/>
      <c r="AY116" s="928"/>
      <c r="AZ116" s="928"/>
      <c r="BA116" s="928"/>
      <c r="BB116" s="928"/>
      <c r="BC116" s="928"/>
      <c r="BD116" s="928"/>
    </row>
    <row r="117" spans="1:56" ht="15" x14ac:dyDescent="0.2">
      <c r="A117" s="928"/>
      <c r="B117" s="991"/>
      <c r="C117" s="992" t="s">
        <v>32</v>
      </c>
      <c r="D117" s="687">
        <v>26561927</v>
      </c>
      <c r="E117" s="687">
        <v>26656836</v>
      </c>
      <c r="F117" s="66">
        <v>27233943</v>
      </c>
      <c r="G117" s="66">
        <v>27184997</v>
      </c>
      <c r="H117" s="61">
        <v>27243637</v>
      </c>
      <c r="I117" s="688">
        <f t="shared" si="6"/>
        <v>2.157072152702463E-3</v>
      </c>
      <c r="J117" s="927"/>
      <c r="K117" s="928"/>
      <c r="L117" s="928"/>
      <c r="M117" s="928"/>
      <c r="N117" s="928"/>
      <c r="O117" s="928"/>
      <c r="P117" s="928"/>
      <c r="Q117" s="928"/>
      <c r="R117" s="928"/>
      <c r="S117" s="928"/>
      <c r="T117" s="928"/>
      <c r="U117" s="928"/>
      <c r="V117" s="928"/>
      <c r="W117" s="928"/>
      <c r="X117" s="928"/>
      <c r="AB117" s="928"/>
      <c r="AC117" s="928"/>
      <c r="AD117" s="928"/>
      <c r="AE117" s="928"/>
      <c r="AF117" s="928"/>
      <c r="AG117" s="928"/>
      <c r="AH117" s="928"/>
      <c r="AI117" s="928"/>
      <c r="AJ117" s="928"/>
      <c r="AK117" s="928"/>
      <c r="AL117" s="928"/>
      <c r="AM117" s="928"/>
      <c r="AN117" s="928"/>
      <c r="AO117" s="928"/>
      <c r="AP117" s="928"/>
      <c r="AQ117" s="928"/>
      <c r="AR117" s="928"/>
      <c r="AS117" s="928"/>
      <c r="AT117" s="928"/>
      <c r="AU117" s="928"/>
      <c r="AV117" s="928"/>
      <c r="AW117" s="928"/>
      <c r="AX117" s="928"/>
      <c r="AY117" s="928"/>
      <c r="AZ117" s="928"/>
      <c r="BA117" s="928"/>
      <c r="BB117" s="928"/>
      <c r="BC117" s="928"/>
      <c r="BD117" s="928"/>
    </row>
    <row r="118" spans="1:56" ht="15" x14ac:dyDescent="0.2">
      <c r="A118" s="928"/>
      <c r="B118" s="991"/>
      <c r="C118" s="992" t="s">
        <v>79</v>
      </c>
      <c r="D118" s="687">
        <v>9985685</v>
      </c>
      <c r="E118" s="687">
        <v>10023581</v>
      </c>
      <c r="F118" s="66">
        <v>10048107.202418255</v>
      </c>
      <c r="G118" s="66">
        <v>10054575.552638665</v>
      </c>
      <c r="H118" s="61">
        <v>10078937.974072492</v>
      </c>
      <c r="I118" s="688">
        <f t="shared" si="6"/>
        <v>2.4230183866322808E-3</v>
      </c>
      <c r="J118" s="927"/>
      <c r="K118" s="928"/>
      <c r="L118" s="928"/>
      <c r="M118" s="928"/>
      <c r="N118" s="928"/>
      <c r="O118" s="928"/>
      <c r="P118" s="928"/>
      <c r="Q118" s="928"/>
      <c r="R118" s="928"/>
      <c r="S118" s="928"/>
      <c r="T118" s="928"/>
      <c r="U118" s="928"/>
      <c r="V118" s="928"/>
      <c r="W118" s="928"/>
      <c r="X118" s="928"/>
      <c r="AB118" s="928"/>
      <c r="AC118" s="928"/>
      <c r="AD118" s="928"/>
      <c r="AE118" s="928"/>
      <c r="AF118" s="928"/>
      <c r="AG118" s="928"/>
      <c r="AH118" s="928"/>
      <c r="AI118" s="928"/>
      <c r="AJ118" s="928"/>
      <c r="AK118" s="928"/>
      <c r="AL118" s="928"/>
      <c r="AM118" s="928"/>
      <c r="AN118" s="928"/>
      <c r="AO118" s="928"/>
      <c r="AP118" s="928"/>
      <c r="AQ118" s="928"/>
      <c r="AR118" s="928"/>
      <c r="AS118" s="928"/>
      <c r="AT118" s="928"/>
      <c r="AU118" s="928"/>
      <c r="AV118" s="928"/>
      <c r="AW118" s="928"/>
      <c r="AX118" s="928"/>
      <c r="AY118" s="928"/>
      <c r="AZ118" s="928"/>
      <c r="BA118" s="928"/>
      <c r="BB118" s="928"/>
      <c r="BC118" s="928"/>
      <c r="BD118" s="928"/>
    </row>
    <row r="119" spans="1:56" ht="15" x14ac:dyDescent="0.2">
      <c r="A119" s="928"/>
      <c r="B119" s="991"/>
      <c r="C119" s="992" t="s">
        <v>56</v>
      </c>
      <c r="D119" s="687">
        <v>17331094</v>
      </c>
      <c r="E119" s="687">
        <v>16517052</v>
      </c>
      <c r="F119" s="66">
        <v>16522606</v>
      </c>
      <c r="G119" s="66">
        <v>16626241</v>
      </c>
      <c r="H119" s="61">
        <v>16732811</v>
      </c>
      <c r="I119" s="688">
        <f t="shared" si="6"/>
        <v>6.4097470979760244E-3</v>
      </c>
      <c r="J119" s="927"/>
      <c r="K119" s="928"/>
      <c r="L119" s="928"/>
      <c r="M119" s="928"/>
      <c r="N119" s="928"/>
      <c r="O119" s="928"/>
      <c r="P119" s="928"/>
      <c r="Q119" s="928"/>
      <c r="R119" s="928"/>
      <c r="S119" s="928"/>
      <c r="T119" s="928"/>
      <c r="U119" s="928"/>
      <c r="V119" s="928"/>
      <c r="W119" s="928"/>
      <c r="X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row>
    <row r="120" spans="1:56" ht="15" x14ac:dyDescent="0.2">
      <c r="A120" s="928"/>
      <c r="B120" s="991"/>
      <c r="C120" s="992" t="s">
        <v>59</v>
      </c>
      <c r="D120" s="687">
        <v>3539313</v>
      </c>
      <c r="E120" s="687">
        <v>3282701</v>
      </c>
      <c r="F120" s="66">
        <v>784819</v>
      </c>
      <c r="G120" s="66">
        <v>747146</v>
      </c>
      <c r="H120" s="61">
        <v>282891</v>
      </c>
      <c r="I120" s="688">
        <f t="shared" si="6"/>
        <v>-0.62137119117280959</v>
      </c>
      <c r="J120" s="927"/>
      <c r="K120" s="928"/>
      <c r="L120" s="928"/>
      <c r="M120" s="928"/>
      <c r="N120" s="928"/>
      <c r="O120" s="928"/>
      <c r="P120" s="928"/>
      <c r="Q120" s="928"/>
      <c r="R120" s="928"/>
      <c r="S120" s="928"/>
      <c r="T120" s="928"/>
      <c r="U120" s="928"/>
      <c r="V120" s="928"/>
      <c r="W120" s="928"/>
      <c r="X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row>
    <row r="121" spans="1:56" ht="15" x14ac:dyDescent="0.2">
      <c r="A121" s="928"/>
      <c r="B121" s="991"/>
      <c r="C121" s="992" t="s">
        <v>416</v>
      </c>
      <c r="D121" s="687">
        <v>3004835</v>
      </c>
      <c r="E121" s="687">
        <v>3048461</v>
      </c>
      <c r="F121" s="66">
        <v>2738947.2777220956</v>
      </c>
      <c r="G121" s="66">
        <v>2656435.8851969517</v>
      </c>
      <c r="H121" s="61">
        <v>2580359.1315392968</v>
      </c>
      <c r="I121" s="688">
        <f t="shared" si="6"/>
        <v>-2.8638656058515951E-2</v>
      </c>
      <c r="J121" s="927"/>
      <c r="K121" s="928"/>
      <c r="L121" s="928"/>
      <c r="M121" s="928"/>
      <c r="N121" s="928"/>
      <c r="O121" s="928"/>
      <c r="P121" s="928"/>
      <c r="Q121" s="928"/>
      <c r="R121" s="928"/>
      <c r="S121" s="928"/>
      <c r="T121" s="928"/>
      <c r="U121" s="928"/>
      <c r="V121" s="928"/>
      <c r="W121" s="928"/>
      <c r="X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row>
    <row r="122" spans="1:56" ht="15" x14ac:dyDescent="0.2">
      <c r="A122" s="928"/>
      <c r="B122" s="991"/>
      <c r="C122" s="992" t="s">
        <v>3198</v>
      </c>
      <c r="D122" s="687">
        <v>4736707</v>
      </c>
      <c r="E122" s="687">
        <v>4509364</v>
      </c>
      <c r="F122" s="66">
        <v>4392049</v>
      </c>
      <c r="G122" s="66">
        <v>4223046</v>
      </c>
      <c r="H122" s="61">
        <v>4075080</v>
      </c>
      <c r="I122" s="688">
        <f t="shared" si="6"/>
        <v>-3.5037742899319588E-2</v>
      </c>
      <c r="J122" s="927"/>
      <c r="K122" s="928"/>
      <c r="L122" s="928"/>
      <c r="M122" s="928"/>
      <c r="N122" s="928"/>
      <c r="O122" s="928"/>
      <c r="P122" s="928"/>
      <c r="Q122" s="928"/>
      <c r="R122" s="928"/>
      <c r="S122" s="928"/>
      <c r="T122" s="928"/>
      <c r="U122" s="928"/>
      <c r="V122" s="928"/>
      <c r="W122" s="928"/>
      <c r="X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row>
    <row r="123" spans="1:56" ht="15" x14ac:dyDescent="0.2">
      <c r="A123" s="928"/>
      <c r="B123" s="991"/>
      <c r="C123" s="992" t="s">
        <v>207</v>
      </c>
      <c r="D123" s="687">
        <v>6919989</v>
      </c>
      <c r="E123" s="687">
        <v>6753714</v>
      </c>
      <c r="F123" s="66">
        <v>6741779</v>
      </c>
      <c r="G123" s="66">
        <v>6689828</v>
      </c>
      <c r="H123" s="61">
        <v>6540448</v>
      </c>
      <c r="I123" s="688">
        <f t="shared" si="6"/>
        <v>-2.232942311820274E-2</v>
      </c>
      <c r="J123" s="927"/>
      <c r="K123" s="928"/>
      <c r="L123" s="928"/>
      <c r="M123" s="928"/>
      <c r="N123" s="928"/>
      <c r="O123" s="928"/>
      <c r="P123" s="928"/>
      <c r="Q123" s="928"/>
      <c r="R123" s="928"/>
      <c r="S123" s="928"/>
      <c r="T123" s="928"/>
      <c r="U123" s="928"/>
      <c r="V123" s="928"/>
      <c r="W123" s="928"/>
      <c r="X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row>
    <row r="124" spans="1:56" ht="16" thickBot="1" x14ac:dyDescent="0.25">
      <c r="A124" s="928"/>
      <c r="B124" s="991"/>
      <c r="C124" s="992" t="s">
        <v>1149</v>
      </c>
      <c r="D124" s="687">
        <v>10576313</v>
      </c>
      <c r="E124" s="687">
        <v>11466889</v>
      </c>
      <c r="F124" s="689">
        <v>12634097</v>
      </c>
      <c r="G124" s="689">
        <v>13276818</v>
      </c>
      <c r="H124" s="690">
        <v>13952799</v>
      </c>
      <c r="I124" s="688">
        <f t="shared" si="6"/>
        <v>5.0914383250565007E-2</v>
      </c>
      <c r="J124" s="927"/>
      <c r="K124" s="928"/>
      <c r="L124" s="928"/>
      <c r="M124" s="928"/>
      <c r="N124" s="928"/>
      <c r="O124" s="928"/>
      <c r="P124" s="928"/>
      <c r="Q124" s="928"/>
      <c r="R124" s="928"/>
      <c r="S124" s="928"/>
      <c r="T124" s="928"/>
      <c r="U124" s="928"/>
      <c r="V124" s="928"/>
      <c r="W124" s="928"/>
      <c r="X124" s="928"/>
      <c r="AB124" s="928"/>
      <c r="AC124" s="928"/>
      <c r="AD124" s="928"/>
      <c r="AE124" s="928"/>
      <c r="AF124" s="928"/>
      <c r="AG124" s="928"/>
      <c r="AH124" s="928"/>
      <c r="AI124" s="928"/>
      <c r="AJ124" s="928"/>
      <c r="AK124" s="928"/>
      <c r="AL124" s="928"/>
      <c r="AM124" s="928"/>
      <c r="AN124" s="928"/>
      <c r="AO124" s="928"/>
      <c r="AP124" s="928"/>
      <c r="AQ124" s="928"/>
      <c r="AR124" s="928"/>
      <c r="AS124" s="928"/>
      <c r="AT124" s="928"/>
      <c r="AU124" s="928"/>
      <c r="AV124" s="928"/>
      <c r="AW124" s="928"/>
      <c r="AX124" s="928"/>
      <c r="AY124" s="928"/>
      <c r="AZ124" s="928"/>
      <c r="BA124" s="928"/>
      <c r="BB124" s="928"/>
      <c r="BC124" s="928"/>
      <c r="BD124" s="928"/>
    </row>
    <row r="125" spans="1:56" ht="27.75" customHeight="1" thickBot="1" x14ac:dyDescent="0.25">
      <c r="A125" s="928"/>
      <c r="B125" s="994"/>
      <c r="C125" s="995"/>
      <c r="D125" s="692"/>
      <c r="E125" s="692"/>
      <c r="F125" s="693"/>
      <c r="G125" s="693"/>
      <c r="H125" s="693"/>
      <c r="I125" s="694"/>
      <c r="J125" s="928"/>
      <c r="K125" s="928"/>
      <c r="L125" s="928"/>
      <c r="M125" s="928"/>
      <c r="N125" s="928"/>
      <c r="O125" s="928"/>
      <c r="P125" s="928"/>
      <c r="Q125" s="928"/>
      <c r="R125" s="928"/>
      <c r="S125" s="928"/>
      <c r="T125" s="928"/>
      <c r="U125" s="928"/>
      <c r="V125" s="928"/>
      <c r="W125" s="928"/>
      <c r="X125" s="928"/>
      <c r="AB125" s="928"/>
      <c r="AC125" s="928"/>
      <c r="AD125" s="928"/>
      <c r="AE125" s="928"/>
      <c r="AF125" s="928"/>
      <c r="AG125" s="928"/>
      <c r="AH125" s="928"/>
      <c r="AI125" s="928"/>
      <c r="AJ125" s="928"/>
      <c r="AK125" s="928"/>
      <c r="AL125" s="928"/>
      <c r="AM125" s="928"/>
      <c r="AN125" s="928"/>
      <c r="AO125" s="928"/>
      <c r="AP125" s="928"/>
      <c r="AQ125" s="928"/>
      <c r="AR125" s="928"/>
      <c r="AS125" s="928"/>
      <c r="AT125" s="928"/>
      <c r="AU125" s="928"/>
      <c r="AV125" s="928"/>
      <c r="AW125" s="928"/>
      <c r="AX125" s="928"/>
      <c r="AY125" s="928"/>
      <c r="AZ125" s="928"/>
      <c r="BA125" s="928"/>
      <c r="BB125" s="928"/>
      <c r="BC125" s="928"/>
      <c r="BD125" s="928"/>
    </row>
    <row r="126" spans="1:56" ht="15" x14ac:dyDescent="0.2">
      <c r="A126" s="928"/>
      <c r="B126" s="991" t="s">
        <v>234</v>
      </c>
      <c r="C126" s="992" t="s">
        <v>663</v>
      </c>
      <c r="D126" s="687">
        <v>3411987</v>
      </c>
      <c r="E126" s="687">
        <v>3182214</v>
      </c>
      <c r="F126" s="66">
        <v>3110532</v>
      </c>
      <c r="G126" s="66">
        <v>3051390</v>
      </c>
      <c r="H126" s="61">
        <v>2772679</v>
      </c>
      <c r="I126" s="688">
        <f t="shared" ref="I126:I133" si="7">((H126-G126)/G126)</f>
        <v>-9.1339029098214258E-2</v>
      </c>
      <c r="J126" s="927"/>
      <c r="K126" s="928"/>
      <c r="L126" s="928"/>
      <c r="M126" s="928"/>
      <c r="N126" s="928"/>
      <c r="O126" s="928"/>
      <c r="P126" s="928"/>
      <c r="Q126" s="928"/>
      <c r="R126" s="928"/>
      <c r="S126" s="928"/>
      <c r="T126" s="928"/>
      <c r="U126" s="928"/>
      <c r="V126" s="928"/>
      <c r="W126" s="928"/>
      <c r="X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row>
    <row r="127" spans="1:56" ht="15" x14ac:dyDescent="0.2">
      <c r="A127" s="928"/>
      <c r="B127" s="991"/>
      <c r="C127" s="992" t="s">
        <v>32</v>
      </c>
      <c r="D127" s="687">
        <v>22644710</v>
      </c>
      <c r="E127" s="687">
        <v>23399788</v>
      </c>
      <c r="F127" s="66">
        <v>24098251</v>
      </c>
      <c r="G127" s="66">
        <v>24251336</v>
      </c>
      <c r="H127" s="61">
        <v>24437369</v>
      </c>
      <c r="I127" s="688">
        <f t="shared" si="7"/>
        <v>7.6710412985082554E-3</v>
      </c>
      <c r="J127" s="927"/>
      <c r="K127" s="928"/>
      <c r="L127" s="928"/>
      <c r="M127" s="928"/>
      <c r="N127" s="928"/>
      <c r="O127" s="928"/>
      <c r="P127" s="928"/>
      <c r="Q127" s="928"/>
      <c r="R127" s="928"/>
      <c r="S127" s="928"/>
      <c r="T127" s="928"/>
      <c r="U127" s="928"/>
      <c r="V127" s="928"/>
      <c r="W127" s="928"/>
      <c r="X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row>
    <row r="128" spans="1:56" ht="15" x14ac:dyDescent="0.2">
      <c r="A128" s="928"/>
      <c r="B128" s="991"/>
      <c r="C128" s="992" t="s">
        <v>79</v>
      </c>
      <c r="D128" s="687">
        <v>7022136</v>
      </c>
      <c r="E128" s="687">
        <v>6993841</v>
      </c>
      <c r="F128" s="66">
        <v>7182178.0858877227</v>
      </c>
      <c r="G128" s="66">
        <v>7216565.5198443038</v>
      </c>
      <c r="H128" s="61">
        <v>7222483.4867820479</v>
      </c>
      <c r="I128" s="688">
        <f t="shared" si="7"/>
        <v>8.2005310164103354E-4</v>
      </c>
      <c r="J128" s="927"/>
      <c r="K128" s="928"/>
      <c r="L128" s="928"/>
      <c r="M128" s="928"/>
      <c r="N128" s="928"/>
      <c r="O128" s="928"/>
      <c r="P128" s="928"/>
      <c r="Q128" s="928"/>
      <c r="R128" s="928"/>
      <c r="S128" s="928"/>
      <c r="T128" s="928"/>
      <c r="U128" s="928"/>
      <c r="V128" s="928"/>
      <c r="W128" s="928"/>
      <c r="X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row>
    <row r="129" spans="1:56" ht="15" x14ac:dyDescent="0.2">
      <c r="A129" s="928"/>
      <c r="B129" s="991"/>
      <c r="C129" s="992" t="s">
        <v>56</v>
      </c>
      <c r="D129" s="687">
        <v>9492765</v>
      </c>
      <c r="E129" s="687">
        <v>9151098</v>
      </c>
      <c r="F129" s="66">
        <v>9213325</v>
      </c>
      <c r="G129" s="66">
        <v>9300939</v>
      </c>
      <c r="H129" s="61">
        <v>9339800</v>
      </c>
      <c r="I129" s="688">
        <f t="shared" si="7"/>
        <v>4.1781802891084439E-3</v>
      </c>
      <c r="J129" s="927"/>
      <c r="K129" s="928"/>
      <c r="L129" s="928"/>
      <c r="M129" s="928"/>
      <c r="N129" s="928"/>
      <c r="O129" s="928"/>
      <c r="P129" s="928"/>
      <c r="Q129" s="928"/>
      <c r="R129" s="928"/>
      <c r="S129" s="928"/>
      <c r="T129" s="928"/>
      <c r="U129" s="928"/>
      <c r="V129" s="928"/>
      <c r="W129" s="928"/>
      <c r="X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row>
    <row r="130" spans="1:56" ht="15" x14ac:dyDescent="0.2">
      <c r="A130" s="928"/>
      <c r="B130" s="991"/>
      <c r="C130" s="992" t="s">
        <v>59</v>
      </c>
      <c r="D130" s="687">
        <v>5289568</v>
      </c>
      <c r="E130" s="687">
        <v>5030050</v>
      </c>
      <c r="F130" s="66">
        <v>1094156</v>
      </c>
      <c r="G130" s="66">
        <v>1092687</v>
      </c>
      <c r="H130" s="61">
        <v>1063543</v>
      </c>
      <c r="I130" s="688">
        <f t="shared" si="7"/>
        <v>-2.6671864861575183E-2</v>
      </c>
      <c r="J130" s="927"/>
      <c r="K130" s="928"/>
      <c r="L130" s="928"/>
      <c r="M130" s="928"/>
      <c r="N130" s="928"/>
      <c r="O130" s="928"/>
      <c r="P130" s="928"/>
      <c r="Q130" s="928"/>
      <c r="R130" s="928"/>
      <c r="S130" s="928"/>
      <c r="T130" s="928"/>
      <c r="U130" s="928"/>
      <c r="V130" s="928"/>
      <c r="W130" s="928"/>
      <c r="X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row>
    <row r="131" spans="1:56" ht="15" x14ac:dyDescent="0.2">
      <c r="A131" s="928"/>
      <c r="B131" s="991"/>
      <c r="C131" s="992" t="s">
        <v>416</v>
      </c>
      <c r="D131" s="687">
        <v>5435343</v>
      </c>
      <c r="E131" s="687">
        <v>5812873</v>
      </c>
      <c r="F131" s="66">
        <v>5304362.683894407</v>
      </c>
      <c r="G131" s="66">
        <v>5190041.2664489737</v>
      </c>
      <c r="H131" s="61">
        <v>4959240.4845071565</v>
      </c>
      <c r="I131" s="688">
        <f t="shared" si="7"/>
        <v>-4.4469931950990256E-2</v>
      </c>
      <c r="J131" s="927"/>
      <c r="K131" s="928"/>
      <c r="L131" s="928"/>
      <c r="M131" s="928"/>
      <c r="N131" s="928"/>
      <c r="O131" s="928"/>
      <c r="P131" s="928"/>
      <c r="Q131" s="928"/>
      <c r="R131" s="928"/>
      <c r="S131" s="928"/>
      <c r="T131" s="928"/>
      <c r="U131" s="928"/>
      <c r="V131" s="928"/>
      <c r="W131" s="928"/>
      <c r="X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row>
    <row r="132" spans="1:56" ht="15" x14ac:dyDescent="0.2">
      <c r="A132" s="928"/>
      <c r="B132" s="991"/>
      <c r="C132" s="992" t="s">
        <v>207</v>
      </c>
      <c r="D132" s="687">
        <v>7723097</v>
      </c>
      <c r="E132" s="687">
        <v>7636144</v>
      </c>
      <c r="F132" s="66">
        <v>7691228</v>
      </c>
      <c r="G132" s="66">
        <v>7667041</v>
      </c>
      <c r="H132" s="61">
        <v>7673507</v>
      </c>
      <c r="I132" s="688">
        <f t="shared" si="7"/>
        <v>8.433501268611972E-4</v>
      </c>
      <c r="J132" s="927"/>
      <c r="K132" s="928"/>
      <c r="L132" s="928"/>
      <c r="M132" s="928"/>
      <c r="N132" s="928"/>
      <c r="O132" s="928"/>
      <c r="P132" s="928"/>
      <c r="Q132" s="928"/>
      <c r="R132" s="928"/>
      <c r="S132" s="928"/>
      <c r="T132" s="928"/>
      <c r="U132" s="928"/>
      <c r="V132" s="928"/>
      <c r="W132" s="928"/>
      <c r="X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row>
    <row r="133" spans="1:56" ht="16" thickBot="1" x14ac:dyDescent="0.25">
      <c r="A133" s="928"/>
      <c r="B133" s="991"/>
      <c r="C133" s="992" t="s">
        <v>1149</v>
      </c>
      <c r="D133" s="687">
        <v>7781135</v>
      </c>
      <c r="E133" s="687">
        <v>8568111</v>
      </c>
      <c r="F133" s="689">
        <v>8864453</v>
      </c>
      <c r="G133" s="689">
        <v>9260031</v>
      </c>
      <c r="H133" s="690">
        <v>9643863</v>
      </c>
      <c r="I133" s="688">
        <f t="shared" si="7"/>
        <v>4.1450401191961452E-2</v>
      </c>
      <c r="J133" s="927"/>
      <c r="K133" s="928"/>
      <c r="L133" s="928"/>
      <c r="M133" s="928"/>
      <c r="N133" s="928"/>
      <c r="O133" s="928"/>
      <c r="P133" s="928"/>
      <c r="Q133" s="928"/>
      <c r="R133" s="928"/>
      <c r="S133" s="928"/>
      <c r="T133" s="928"/>
      <c r="U133" s="928"/>
      <c r="V133" s="928"/>
      <c r="W133" s="928"/>
      <c r="X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row>
    <row r="134" spans="1:56" ht="27.75" customHeight="1" thickBot="1" x14ac:dyDescent="0.25">
      <c r="A134" s="928"/>
      <c r="B134" s="994"/>
      <c r="C134" s="995"/>
      <c r="D134" s="692"/>
      <c r="E134" s="692"/>
      <c r="F134" s="693"/>
      <c r="G134" s="693"/>
      <c r="H134" s="693"/>
      <c r="I134" s="694"/>
      <c r="J134" s="928"/>
      <c r="K134" s="928"/>
      <c r="L134" s="928"/>
      <c r="M134" s="928"/>
      <c r="N134" s="928"/>
      <c r="O134" s="928"/>
      <c r="P134" s="928"/>
      <c r="Q134" s="928"/>
      <c r="R134" s="928"/>
      <c r="S134" s="928"/>
      <c r="T134" s="928"/>
      <c r="U134" s="928"/>
      <c r="V134" s="928"/>
      <c r="W134" s="928"/>
      <c r="X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row>
    <row r="135" spans="1:56" ht="15" x14ac:dyDescent="0.2">
      <c r="A135" s="928"/>
      <c r="B135" s="991" t="s">
        <v>237</v>
      </c>
      <c r="C135" s="992" t="s">
        <v>663</v>
      </c>
      <c r="D135" s="687">
        <v>21132128</v>
      </c>
      <c r="E135" s="687">
        <v>20852231</v>
      </c>
      <c r="F135" s="66">
        <v>20691085</v>
      </c>
      <c r="G135" s="66">
        <v>20492085</v>
      </c>
      <c r="H135" s="61">
        <v>20139301</v>
      </c>
      <c r="I135" s="688">
        <f t="shared" ref="I135:I143" si="8">((H135-G135)/G135)</f>
        <v>-1.7215622519621599E-2</v>
      </c>
      <c r="J135" s="927"/>
      <c r="K135" s="928"/>
      <c r="L135" s="928"/>
      <c r="M135" s="928"/>
      <c r="N135" s="928"/>
      <c r="O135" s="928"/>
      <c r="P135" s="928"/>
      <c r="Q135" s="928"/>
      <c r="R135" s="928"/>
      <c r="S135" s="928"/>
      <c r="T135" s="928"/>
      <c r="U135" s="928"/>
      <c r="V135" s="928"/>
      <c r="W135" s="928"/>
      <c r="X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row>
    <row r="136" spans="1:56" ht="15" x14ac:dyDescent="0.2">
      <c r="A136" s="928"/>
      <c r="B136" s="991"/>
      <c r="C136" s="992" t="s">
        <v>32</v>
      </c>
      <c r="D136" s="687">
        <v>18655505</v>
      </c>
      <c r="E136" s="687">
        <v>19240750</v>
      </c>
      <c r="F136" s="66">
        <v>19853584</v>
      </c>
      <c r="G136" s="66">
        <v>19899546</v>
      </c>
      <c r="H136" s="61">
        <v>20028886</v>
      </c>
      <c r="I136" s="688">
        <f t="shared" si="8"/>
        <v>6.4996457708130628E-3</v>
      </c>
      <c r="J136" s="927"/>
      <c r="K136" s="928"/>
      <c r="L136" s="928"/>
      <c r="M136" s="928"/>
      <c r="N136" s="928"/>
      <c r="O136" s="928"/>
      <c r="P136" s="928"/>
      <c r="Q136" s="928"/>
      <c r="R136" s="928"/>
      <c r="S136" s="928"/>
      <c r="T136" s="928"/>
      <c r="U136" s="928"/>
      <c r="V136" s="928"/>
      <c r="W136" s="928"/>
      <c r="X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row>
    <row r="137" spans="1:56" ht="15" x14ac:dyDescent="0.2">
      <c r="A137" s="928"/>
      <c r="B137" s="991"/>
      <c r="C137" s="992" t="s">
        <v>79</v>
      </c>
      <c r="D137" s="687">
        <v>9554303</v>
      </c>
      <c r="E137" s="687">
        <v>9838665</v>
      </c>
      <c r="F137" s="66">
        <v>9884992.4301991574</v>
      </c>
      <c r="G137" s="66">
        <v>9891462.1012337916</v>
      </c>
      <c r="H137" s="61">
        <v>9897706.4801800083</v>
      </c>
      <c r="I137" s="688">
        <f t="shared" si="8"/>
        <v>6.3128978125871771E-4</v>
      </c>
      <c r="J137" s="927"/>
      <c r="K137" s="928"/>
      <c r="L137" s="928"/>
      <c r="M137" s="928"/>
      <c r="N137" s="928"/>
      <c r="O137" s="928"/>
      <c r="P137" s="928"/>
      <c r="Q137" s="928"/>
      <c r="R137" s="928"/>
      <c r="S137" s="928"/>
      <c r="T137" s="928"/>
      <c r="U137" s="928"/>
      <c r="V137" s="928"/>
      <c r="W137" s="928"/>
      <c r="X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row>
    <row r="138" spans="1:56" ht="15" x14ac:dyDescent="0.2">
      <c r="A138" s="928"/>
      <c r="B138" s="991"/>
      <c r="C138" s="992" t="s">
        <v>56</v>
      </c>
      <c r="D138" s="687">
        <v>6063902</v>
      </c>
      <c r="E138" s="687">
        <v>5863207</v>
      </c>
      <c r="F138" s="66">
        <v>5923045</v>
      </c>
      <c r="G138" s="66">
        <v>5902784</v>
      </c>
      <c r="H138" s="61">
        <v>5567682</v>
      </c>
      <c r="I138" s="688">
        <f t="shared" si="8"/>
        <v>-5.6770161334041697E-2</v>
      </c>
      <c r="J138" s="927"/>
      <c r="K138" s="928"/>
      <c r="L138" s="928"/>
      <c r="M138" s="928"/>
      <c r="N138" s="928"/>
      <c r="O138" s="928"/>
      <c r="P138" s="928"/>
      <c r="Q138" s="928"/>
      <c r="R138" s="928"/>
      <c r="S138" s="928"/>
      <c r="T138" s="928"/>
      <c r="U138" s="928"/>
      <c r="V138" s="928"/>
      <c r="W138" s="928"/>
      <c r="X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row>
    <row r="139" spans="1:56" ht="15" x14ac:dyDescent="0.2">
      <c r="A139" s="928"/>
      <c r="B139" s="991"/>
      <c r="C139" s="992" t="s">
        <v>59</v>
      </c>
      <c r="D139" s="687">
        <v>5595869</v>
      </c>
      <c r="E139" s="687">
        <v>5327780</v>
      </c>
      <c r="F139" s="66">
        <v>956764</v>
      </c>
      <c r="G139" s="66">
        <v>954122</v>
      </c>
      <c r="H139" s="61">
        <v>951604</v>
      </c>
      <c r="I139" s="688">
        <f t="shared" si="8"/>
        <v>-2.6390755060673584E-3</v>
      </c>
      <c r="J139" s="927"/>
      <c r="K139" s="928"/>
      <c r="L139" s="928"/>
      <c r="M139" s="928"/>
      <c r="N139" s="928"/>
      <c r="O139" s="928"/>
      <c r="P139" s="928"/>
      <c r="Q139" s="928"/>
      <c r="R139" s="928"/>
      <c r="S139" s="928"/>
      <c r="T139" s="928"/>
      <c r="U139" s="928"/>
      <c r="V139" s="928"/>
      <c r="W139" s="928"/>
      <c r="X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row>
    <row r="140" spans="1:56" ht="15" x14ac:dyDescent="0.2">
      <c r="A140" s="928"/>
      <c r="B140" s="991"/>
      <c r="C140" s="992" t="s">
        <v>416</v>
      </c>
      <c r="D140" s="687">
        <v>3348417</v>
      </c>
      <c r="E140" s="687">
        <v>3468167</v>
      </c>
      <c r="F140" s="66">
        <v>2798813.8798354426</v>
      </c>
      <c r="G140" s="66">
        <v>2663115.4818596113</v>
      </c>
      <c r="H140" s="61">
        <v>2503834.2850759588</v>
      </c>
      <c r="I140" s="688">
        <f t="shared" si="8"/>
        <v>-5.9810097560031077E-2</v>
      </c>
      <c r="J140" s="927"/>
      <c r="K140" s="928"/>
      <c r="L140" s="928"/>
      <c r="M140" s="928"/>
      <c r="N140" s="928"/>
      <c r="O140" s="928"/>
      <c r="P140" s="928"/>
      <c r="Q140" s="928"/>
      <c r="R140" s="928"/>
      <c r="S140" s="928"/>
      <c r="T140" s="928"/>
      <c r="U140" s="928"/>
      <c r="V140" s="928"/>
      <c r="W140" s="928"/>
      <c r="X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row>
    <row r="141" spans="1:56" ht="15" x14ac:dyDescent="0.2">
      <c r="A141" s="928"/>
      <c r="B141" s="991"/>
      <c r="C141" s="992" t="s">
        <v>207</v>
      </c>
      <c r="D141" s="687">
        <v>16347360</v>
      </c>
      <c r="E141" s="687">
        <v>16177171</v>
      </c>
      <c r="F141" s="66">
        <v>16533994</v>
      </c>
      <c r="G141" s="66">
        <v>16531883</v>
      </c>
      <c r="H141" s="61">
        <v>16630703</v>
      </c>
      <c r="I141" s="688">
        <f t="shared" si="8"/>
        <v>5.9775404894893101E-3</v>
      </c>
      <c r="J141" s="927"/>
      <c r="K141" s="928"/>
      <c r="L141" s="928"/>
      <c r="M141" s="928"/>
      <c r="N141" s="928"/>
      <c r="O141" s="928"/>
      <c r="P141" s="928"/>
      <c r="Q141" s="928"/>
      <c r="R141" s="928"/>
      <c r="S141" s="928"/>
      <c r="T141" s="928"/>
      <c r="U141" s="928"/>
      <c r="V141" s="928"/>
      <c r="W141" s="928"/>
      <c r="X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row>
    <row r="142" spans="1:56" ht="16" thickBot="1" x14ac:dyDescent="0.25">
      <c r="A142" s="928"/>
      <c r="B142" s="991"/>
      <c r="C142" s="992" t="s">
        <v>1149</v>
      </c>
      <c r="D142" s="687">
        <v>8990940</v>
      </c>
      <c r="E142" s="687">
        <v>9580098</v>
      </c>
      <c r="F142" s="689">
        <v>10102516</v>
      </c>
      <c r="G142" s="689">
        <v>10589205</v>
      </c>
      <c r="H142" s="690">
        <v>11122066</v>
      </c>
      <c r="I142" s="688">
        <f t="shared" si="8"/>
        <v>5.0321152532225036E-2</v>
      </c>
      <c r="J142" s="927"/>
      <c r="K142" s="928"/>
      <c r="L142" s="928"/>
      <c r="M142" s="928"/>
      <c r="N142" s="928"/>
      <c r="O142" s="928"/>
      <c r="P142" s="928"/>
      <c r="Q142" s="928"/>
      <c r="R142" s="928"/>
      <c r="S142" s="928"/>
      <c r="T142" s="928"/>
      <c r="U142" s="928"/>
      <c r="V142" s="928"/>
      <c r="W142" s="928"/>
      <c r="X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row>
    <row r="143" spans="1:56" ht="17.25" customHeight="1" thickBot="1" x14ac:dyDescent="0.25">
      <c r="A143" s="928"/>
      <c r="B143" s="996" t="s">
        <v>232</v>
      </c>
      <c r="C143" s="997" t="s">
        <v>151</v>
      </c>
      <c r="D143" s="695">
        <f>SUM(D96:D142)</f>
        <v>409815139</v>
      </c>
      <c r="E143" s="695">
        <f>SUM(E96:E142)</f>
        <v>407390032</v>
      </c>
      <c r="F143" s="695">
        <f t="shared" ref="F143:G143" si="9">SUM(F96:F142)</f>
        <v>399132685.0430907</v>
      </c>
      <c r="G143" s="695">
        <f t="shared" si="9"/>
        <v>400851939.38173735</v>
      </c>
      <c r="H143" s="696">
        <f>SUM(H96:H142)</f>
        <v>401219330.13752675</v>
      </c>
      <c r="I143" s="697">
        <f t="shared" si="8"/>
        <v>9.1652483047993281E-4</v>
      </c>
      <c r="J143" s="928"/>
      <c r="K143" s="998"/>
      <c r="L143" s="998"/>
      <c r="M143" s="928"/>
      <c r="N143" s="928"/>
      <c r="O143" s="928"/>
      <c r="P143" s="928"/>
      <c r="Q143" s="928"/>
      <c r="R143" s="928"/>
      <c r="S143" s="928"/>
      <c r="T143" s="928"/>
      <c r="U143" s="928"/>
      <c r="V143" s="928"/>
      <c r="W143" s="928"/>
      <c r="X143" s="928"/>
      <c r="AB143" s="928"/>
      <c r="AC143" s="928"/>
      <c r="AD143" s="928"/>
      <c r="AE143" s="928"/>
      <c r="AF143" s="928"/>
      <c r="AG143" s="928"/>
      <c r="AH143" s="928"/>
      <c r="AI143" s="928"/>
      <c r="AJ143" s="928"/>
      <c r="AK143" s="928"/>
      <c r="AL143" s="928"/>
      <c r="AM143" s="928"/>
      <c r="AN143" s="928"/>
      <c r="AO143" s="928"/>
      <c r="AP143" s="928"/>
      <c r="AQ143" s="928"/>
      <c r="AR143" s="928"/>
      <c r="AS143" s="928"/>
      <c r="AT143" s="928"/>
      <c r="AU143" s="928"/>
      <c r="AV143" s="928"/>
      <c r="AW143" s="928"/>
      <c r="AX143" s="928"/>
      <c r="AY143" s="928"/>
      <c r="AZ143" s="928"/>
      <c r="BA143" s="928"/>
      <c r="BB143" s="928"/>
      <c r="BC143" s="928"/>
      <c r="BD143" s="928"/>
    </row>
    <row r="144" spans="1:56" ht="17.25" customHeight="1" thickBot="1" x14ac:dyDescent="0.25">
      <c r="A144" s="928"/>
      <c r="B144" s="999"/>
      <c r="C144" s="999"/>
      <c r="D144" s="698"/>
      <c r="E144" s="698"/>
      <c r="F144" s="927"/>
      <c r="G144" s="927"/>
      <c r="H144" s="1000"/>
      <c r="I144" s="699"/>
      <c r="J144" s="928"/>
      <c r="K144" s="928"/>
      <c r="L144" s="928"/>
      <c r="M144" s="928"/>
      <c r="N144" s="928"/>
      <c r="O144" s="928"/>
      <c r="P144" s="928"/>
      <c r="Q144" s="928"/>
      <c r="R144" s="928"/>
      <c r="S144" s="928"/>
      <c r="T144" s="928"/>
      <c r="U144" s="928"/>
      <c r="V144" s="928"/>
      <c r="W144" s="928"/>
      <c r="X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row>
    <row r="145" spans="1:56" ht="16" thickBot="1" x14ac:dyDescent="0.25">
      <c r="A145" s="928"/>
      <c r="B145" s="3123" t="s">
        <v>238</v>
      </c>
      <c r="C145" s="3124"/>
      <c r="D145" s="700"/>
      <c r="E145" s="700"/>
      <c r="F145" s="987"/>
      <c r="G145" s="987"/>
      <c r="H145" s="987"/>
      <c r="I145" s="988"/>
      <c r="J145" s="927"/>
      <c r="K145" s="985"/>
      <c r="L145" s="928"/>
      <c r="M145" s="928"/>
      <c r="N145" s="928"/>
      <c r="O145" s="928"/>
      <c r="P145" s="928"/>
      <c r="Q145" s="928"/>
      <c r="R145" s="928"/>
      <c r="S145" s="928"/>
      <c r="T145" s="928"/>
      <c r="U145" s="928"/>
      <c r="V145" s="928"/>
      <c r="W145" s="928"/>
      <c r="X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row>
    <row r="146" spans="1:56" ht="15" x14ac:dyDescent="0.2">
      <c r="A146" s="928"/>
      <c r="B146" s="991" t="s">
        <v>239</v>
      </c>
      <c r="C146" s="992" t="s">
        <v>663</v>
      </c>
      <c r="D146" s="687">
        <v>360447</v>
      </c>
      <c r="E146" s="687">
        <v>338076</v>
      </c>
      <c r="F146" s="66">
        <v>316408</v>
      </c>
      <c r="G146" s="66">
        <v>292060</v>
      </c>
      <c r="H146" s="61">
        <v>241862</v>
      </c>
      <c r="I146" s="688">
        <f t="shared" ref="I146:I153" si="10">((H146-G146)/G146)</f>
        <v>-0.17187564199137165</v>
      </c>
      <c r="J146" s="927"/>
      <c r="K146" s="928"/>
      <c r="L146" s="928"/>
      <c r="M146" s="928"/>
      <c r="N146" s="928"/>
      <c r="O146" s="928"/>
      <c r="P146" s="928"/>
      <c r="Q146" s="928"/>
      <c r="R146" s="928"/>
      <c r="S146" s="928"/>
      <c r="T146" s="928"/>
      <c r="U146" s="928"/>
      <c r="V146" s="928"/>
      <c r="W146" s="928"/>
      <c r="X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row>
    <row r="147" spans="1:56" ht="15" x14ac:dyDescent="0.2">
      <c r="A147" s="928"/>
      <c r="B147" s="991" t="s">
        <v>228</v>
      </c>
      <c r="C147" s="992" t="s">
        <v>32</v>
      </c>
      <c r="D147" s="687">
        <v>4609417</v>
      </c>
      <c r="E147" s="687">
        <v>4767107</v>
      </c>
      <c r="F147" s="66">
        <v>4819002</v>
      </c>
      <c r="G147" s="66">
        <v>4799436</v>
      </c>
      <c r="H147" s="61">
        <v>4870592</v>
      </c>
      <c r="I147" s="688">
        <f t="shared" si="10"/>
        <v>1.4825908710940201E-2</v>
      </c>
      <c r="J147" s="927"/>
      <c r="K147" s="928"/>
      <c r="L147" s="928"/>
      <c r="M147" s="928"/>
      <c r="N147" s="928"/>
      <c r="O147" s="928"/>
      <c r="P147" s="928"/>
      <c r="Q147" s="928"/>
      <c r="R147" s="928"/>
      <c r="S147" s="928"/>
      <c r="T147" s="928"/>
      <c r="U147" s="928"/>
      <c r="V147" s="928"/>
      <c r="W147" s="928"/>
      <c r="X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row>
    <row r="148" spans="1:56" ht="15" x14ac:dyDescent="0.2">
      <c r="A148" s="928"/>
      <c r="B148" s="991"/>
      <c r="C148" s="992" t="s">
        <v>79</v>
      </c>
      <c r="D148" s="687">
        <v>9441992</v>
      </c>
      <c r="E148" s="687">
        <v>9841190</v>
      </c>
      <c r="F148" s="66">
        <v>10130581.480349481</v>
      </c>
      <c r="G148" s="66">
        <v>10207494.04605845</v>
      </c>
      <c r="H148" s="61">
        <v>10205529.028702049</v>
      </c>
      <c r="I148" s="688">
        <f t="shared" si="10"/>
        <v>-1.9250732329940341E-4</v>
      </c>
      <c r="J148" s="927"/>
      <c r="K148" s="928"/>
      <c r="L148" s="928"/>
      <c r="M148" s="928"/>
      <c r="N148" s="928"/>
      <c r="O148" s="928"/>
      <c r="P148" s="928"/>
      <c r="Q148" s="928"/>
      <c r="R148" s="928"/>
      <c r="S148" s="928"/>
      <c r="T148" s="928"/>
      <c r="U148" s="928"/>
      <c r="V148" s="928"/>
      <c r="W148" s="928"/>
      <c r="X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row>
    <row r="149" spans="1:56" ht="15" x14ac:dyDescent="0.2">
      <c r="A149" s="928"/>
      <c r="B149" s="991"/>
      <c r="C149" s="992" t="s">
        <v>56</v>
      </c>
      <c r="D149" s="687">
        <v>11098812</v>
      </c>
      <c r="E149" s="687">
        <v>11375246</v>
      </c>
      <c r="F149" s="66">
        <v>11488769</v>
      </c>
      <c r="G149" s="66">
        <v>11590307</v>
      </c>
      <c r="H149" s="61">
        <v>11656555</v>
      </c>
      <c r="I149" s="688">
        <f t="shared" si="10"/>
        <v>5.7158106338339445E-3</v>
      </c>
      <c r="J149" s="927"/>
      <c r="K149" s="928"/>
      <c r="L149" s="928"/>
      <c r="M149" s="928"/>
      <c r="N149" s="928"/>
      <c r="O149" s="928"/>
      <c r="P149" s="928"/>
      <c r="Q149" s="928"/>
      <c r="R149" s="928"/>
      <c r="S149" s="928"/>
      <c r="T149" s="928"/>
      <c r="U149" s="928"/>
      <c r="V149" s="928"/>
      <c r="W149" s="928"/>
      <c r="X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row>
    <row r="150" spans="1:56" ht="15" x14ac:dyDescent="0.2">
      <c r="A150" s="928"/>
      <c r="B150" s="991"/>
      <c r="C150" s="992" t="s">
        <v>59</v>
      </c>
      <c r="D150" s="687">
        <v>1221801</v>
      </c>
      <c r="E150" s="687">
        <v>1180359</v>
      </c>
      <c r="F150" s="66">
        <v>185525</v>
      </c>
      <c r="G150" s="66">
        <v>180987</v>
      </c>
      <c r="H150" s="61">
        <v>149461</v>
      </c>
      <c r="I150" s="688">
        <f t="shared" si="10"/>
        <v>-0.17418930641427285</v>
      </c>
      <c r="J150" s="927"/>
      <c r="K150" s="928"/>
      <c r="L150" s="928"/>
      <c r="M150" s="928"/>
      <c r="N150" s="928"/>
      <c r="O150" s="928"/>
      <c r="P150" s="928"/>
      <c r="Q150" s="928"/>
      <c r="R150" s="928"/>
      <c r="S150" s="928"/>
      <c r="T150" s="928"/>
      <c r="U150" s="928"/>
      <c r="V150" s="928"/>
      <c r="W150" s="928"/>
      <c r="X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row>
    <row r="151" spans="1:56" ht="15" x14ac:dyDescent="0.2">
      <c r="A151" s="928"/>
      <c r="B151" s="991"/>
      <c r="C151" s="992" t="s">
        <v>416</v>
      </c>
      <c r="D151" s="687">
        <v>1081959</v>
      </c>
      <c r="E151" s="687">
        <v>1117026</v>
      </c>
      <c r="F151" s="66">
        <v>920639.74387238687</v>
      </c>
      <c r="G151" s="66">
        <v>858221.73549638863</v>
      </c>
      <c r="H151" s="61">
        <v>782545.80561146385</v>
      </c>
      <c r="I151" s="688">
        <f t="shared" si="10"/>
        <v>-8.8177596482282558E-2</v>
      </c>
      <c r="J151" s="927"/>
      <c r="K151" s="928"/>
      <c r="L151" s="928"/>
      <c r="M151" s="928"/>
      <c r="N151" s="928"/>
      <c r="O151" s="928"/>
      <c r="P151" s="928"/>
      <c r="Q151" s="928"/>
      <c r="R151" s="928"/>
      <c r="S151" s="928"/>
      <c r="T151" s="928"/>
      <c r="U151" s="928"/>
      <c r="V151" s="928"/>
      <c r="W151" s="928"/>
      <c r="X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row>
    <row r="152" spans="1:56" ht="15" x14ac:dyDescent="0.2">
      <c r="A152" s="928"/>
      <c r="B152" s="991"/>
      <c r="C152" s="992" t="s">
        <v>207</v>
      </c>
      <c r="D152" s="687">
        <v>7698705</v>
      </c>
      <c r="E152" s="687">
        <v>7801358</v>
      </c>
      <c r="F152" s="66">
        <v>7875754</v>
      </c>
      <c r="G152" s="66">
        <v>7877602</v>
      </c>
      <c r="H152" s="61">
        <v>7893797</v>
      </c>
      <c r="I152" s="688">
        <f t="shared" si="10"/>
        <v>2.0558286646113881E-3</v>
      </c>
      <c r="J152" s="927"/>
      <c r="K152" s="928"/>
      <c r="L152" s="928"/>
      <c r="M152" s="928"/>
      <c r="N152" s="928"/>
      <c r="O152" s="928"/>
      <c r="P152" s="928"/>
      <c r="Q152" s="928"/>
      <c r="R152" s="928"/>
      <c r="S152" s="928"/>
      <c r="T152" s="928"/>
      <c r="U152" s="928"/>
      <c r="V152" s="928"/>
      <c r="W152" s="928"/>
      <c r="X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row>
    <row r="153" spans="1:56" ht="16" thickBot="1" x14ac:dyDescent="0.25">
      <c r="A153" s="928"/>
      <c r="B153" s="991"/>
      <c r="C153" s="992" t="s">
        <v>1149</v>
      </c>
      <c r="D153" s="687">
        <v>3955304</v>
      </c>
      <c r="E153" s="687">
        <v>4507395</v>
      </c>
      <c r="F153" s="689">
        <v>4926286</v>
      </c>
      <c r="G153" s="689">
        <v>5072047</v>
      </c>
      <c r="H153" s="690">
        <v>5214732</v>
      </c>
      <c r="I153" s="688">
        <f t="shared" si="10"/>
        <v>2.813163994734276E-2</v>
      </c>
      <c r="J153" s="927"/>
      <c r="K153" s="928"/>
      <c r="L153" s="928"/>
      <c r="M153" s="928"/>
      <c r="N153" s="928"/>
      <c r="O153" s="928"/>
      <c r="P153" s="928"/>
      <c r="Q153" s="928"/>
      <c r="R153" s="928"/>
      <c r="S153" s="928"/>
      <c r="T153" s="928"/>
      <c r="U153" s="928"/>
      <c r="V153" s="928"/>
      <c r="W153" s="928"/>
      <c r="X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row>
    <row r="154" spans="1:56" ht="27.75" customHeight="1" thickBot="1" x14ac:dyDescent="0.25">
      <c r="A154" s="928"/>
      <c r="B154" s="994"/>
      <c r="C154" s="995"/>
      <c r="D154" s="692"/>
      <c r="E154" s="692"/>
      <c r="F154" s="693"/>
      <c r="G154" s="693"/>
      <c r="H154" s="693"/>
      <c r="I154" s="694"/>
      <c r="J154" s="928"/>
      <c r="K154" s="928"/>
      <c r="L154" s="928"/>
      <c r="M154" s="928"/>
      <c r="N154" s="928"/>
      <c r="O154" s="928"/>
      <c r="P154" s="928"/>
      <c r="Q154" s="928"/>
      <c r="R154" s="928"/>
      <c r="S154" s="928"/>
      <c r="T154" s="928"/>
      <c r="U154" s="928"/>
      <c r="V154" s="928"/>
      <c r="W154" s="928"/>
      <c r="X154" s="928"/>
      <c r="AB154" s="928"/>
      <c r="AC154" s="928"/>
      <c r="AD154" s="928"/>
      <c r="AE154" s="928"/>
      <c r="AF154" s="928"/>
      <c r="AG154" s="928"/>
      <c r="AH154" s="928"/>
      <c r="AI154" s="928"/>
      <c r="AJ154" s="928"/>
      <c r="AK154" s="928"/>
      <c r="AL154" s="928"/>
      <c r="AM154" s="928"/>
      <c r="AN154" s="928"/>
      <c r="AO154" s="928"/>
      <c r="AP154" s="928"/>
      <c r="AQ154" s="928"/>
      <c r="AR154" s="928"/>
      <c r="AS154" s="928"/>
      <c r="AT154" s="928"/>
      <c r="AU154" s="928"/>
      <c r="AV154" s="928"/>
      <c r="AW154" s="928"/>
      <c r="AX154" s="928"/>
      <c r="AY154" s="928"/>
      <c r="AZ154" s="928"/>
      <c r="BA154" s="928"/>
      <c r="BB154" s="928"/>
      <c r="BC154" s="928"/>
      <c r="BD154" s="928"/>
    </row>
    <row r="155" spans="1:56" ht="15" x14ac:dyDescent="0.2">
      <c r="A155" s="928"/>
      <c r="B155" s="991" t="s">
        <v>240</v>
      </c>
      <c r="C155" s="992" t="s">
        <v>663</v>
      </c>
      <c r="D155" s="687">
        <v>1112325</v>
      </c>
      <c r="E155" s="687">
        <v>1103195</v>
      </c>
      <c r="F155" s="66">
        <v>1061062</v>
      </c>
      <c r="G155" s="66">
        <v>904542</v>
      </c>
      <c r="H155" s="61">
        <v>821072</v>
      </c>
      <c r="I155" s="688">
        <f t="shared" ref="I155:I162" si="11">((H155-G155)/G155)</f>
        <v>-9.2278744381134314E-2</v>
      </c>
      <c r="J155" s="927"/>
      <c r="K155" s="928"/>
      <c r="L155" s="928"/>
      <c r="M155" s="928"/>
      <c r="N155" s="928"/>
      <c r="O155" s="928"/>
      <c r="P155" s="928"/>
      <c r="Q155" s="928"/>
      <c r="R155" s="928"/>
      <c r="S155" s="928"/>
      <c r="T155" s="928"/>
      <c r="U155" s="928"/>
      <c r="V155" s="928"/>
      <c r="W155" s="928"/>
      <c r="X155" s="928"/>
      <c r="AB155" s="928"/>
      <c r="AC155" s="928"/>
      <c r="AD155" s="928"/>
      <c r="AE155" s="928"/>
      <c r="AF155" s="928"/>
      <c r="AG155" s="928"/>
      <c r="AH155" s="928"/>
      <c r="AI155" s="928"/>
      <c r="AJ155" s="928"/>
      <c r="AK155" s="928"/>
      <c r="AL155" s="928"/>
      <c r="AM155" s="928"/>
      <c r="AN155" s="928"/>
      <c r="AO155" s="928"/>
      <c r="AP155" s="928"/>
      <c r="AQ155" s="928"/>
      <c r="AR155" s="928"/>
      <c r="AS155" s="928"/>
      <c r="AT155" s="928"/>
      <c r="AU155" s="928"/>
      <c r="AV155" s="928"/>
      <c r="AW155" s="928"/>
      <c r="AX155" s="928"/>
      <c r="AY155" s="928"/>
      <c r="AZ155" s="928"/>
      <c r="BA155" s="928"/>
      <c r="BB155" s="928"/>
      <c r="BC155" s="928"/>
      <c r="BD155" s="928"/>
    </row>
    <row r="156" spans="1:56" ht="15" x14ac:dyDescent="0.2">
      <c r="A156" s="928"/>
      <c r="B156" s="991"/>
      <c r="C156" s="992" t="s">
        <v>32</v>
      </c>
      <c r="D156" s="687">
        <v>9278084</v>
      </c>
      <c r="E156" s="687">
        <v>9382768</v>
      </c>
      <c r="F156" s="66">
        <v>9816723</v>
      </c>
      <c r="G156" s="66">
        <v>9767310</v>
      </c>
      <c r="H156" s="61">
        <v>9787421</v>
      </c>
      <c r="I156" s="688">
        <f t="shared" si="11"/>
        <v>2.059011129983588E-3</v>
      </c>
      <c r="J156" s="927"/>
      <c r="K156" s="928"/>
      <c r="L156" s="928"/>
      <c r="M156" s="928"/>
      <c r="N156" s="928"/>
      <c r="O156" s="928"/>
      <c r="P156" s="928"/>
      <c r="Q156" s="928"/>
      <c r="R156" s="928"/>
      <c r="S156" s="928"/>
      <c r="T156" s="928"/>
      <c r="U156" s="928"/>
      <c r="V156" s="928"/>
      <c r="W156" s="928"/>
      <c r="X156" s="928"/>
      <c r="AB156" s="928"/>
      <c r="AC156" s="928"/>
      <c r="AD156" s="928"/>
      <c r="AE156" s="928"/>
      <c r="AF156" s="928"/>
      <c r="AG156" s="928"/>
      <c r="AH156" s="928"/>
      <c r="AI156" s="928"/>
      <c r="AJ156" s="928"/>
      <c r="AK156" s="928"/>
      <c r="AL156" s="928"/>
      <c r="AM156" s="928"/>
      <c r="AN156" s="928"/>
      <c r="AO156" s="928"/>
      <c r="AP156" s="928"/>
      <c r="AQ156" s="928"/>
      <c r="AR156" s="928"/>
      <c r="AS156" s="928"/>
      <c r="AT156" s="928"/>
      <c r="AU156" s="928"/>
      <c r="AV156" s="928"/>
      <c r="AW156" s="928"/>
      <c r="AX156" s="928"/>
      <c r="AY156" s="928"/>
      <c r="AZ156" s="928"/>
      <c r="BA156" s="928"/>
      <c r="BB156" s="928"/>
      <c r="BC156" s="928"/>
      <c r="BD156" s="928"/>
    </row>
    <row r="157" spans="1:56" ht="15" x14ac:dyDescent="0.2">
      <c r="A157" s="928"/>
      <c r="B157" s="991" t="s">
        <v>228</v>
      </c>
      <c r="C157" s="992" t="s">
        <v>79</v>
      </c>
      <c r="D157" s="687">
        <v>4878154</v>
      </c>
      <c r="E157" s="687">
        <v>4995631</v>
      </c>
      <c r="F157" s="66">
        <v>5083743</v>
      </c>
      <c r="G157" s="66">
        <v>5143003</v>
      </c>
      <c r="H157" s="61">
        <v>5199175</v>
      </c>
      <c r="I157" s="688">
        <f t="shared" si="11"/>
        <v>1.0922023572609232E-2</v>
      </c>
      <c r="J157" s="927"/>
      <c r="K157" s="928"/>
      <c r="L157" s="928"/>
      <c r="M157" s="928"/>
      <c r="N157" s="928"/>
      <c r="O157" s="928"/>
      <c r="P157" s="928"/>
      <c r="Q157" s="928"/>
      <c r="R157" s="928"/>
      <c r="S157" s="928"/>
      <c r="T157" s="928"/>
      <c r="U157" s="928"/>
      <c r="V157" s="928"/>
      <c r="W157" s="928"/>
      <c r="X157" s="928"/>
      <c r="AB157" s="928"/>
      <c r="AC157" s="928"/>
      <c r="AD157" s="928"/>
      <c r="AE157" s="928"/>
      <c r="AF157" s="928"/>
      <c r="AG157" s="928"/>
      <c r="AH157" s="928"/>
      <c r="AI157" s="928"/>
      <c r="AJ157" s="928"/>
      <c r="AK157" s="928"/>
      <c r="AL157" s="928"/>
      <c r="AM157" s="928"/>
      <c r="AN157" s="928"/>
      <c r="AO157" s="928"/>
      <c r="AP157" s="928"/>
      <c r="AQ157" s="928"/>
      <c r="AR157" s="928"/>
      <c r="AS157" s="928"/>
      <c r="AT157" s="928"/>
      <c r="AU157" s="928"/>
      <c r="AV157" s="928"/>
      <c r="AW157" s="928"/>
      <c r="AX157" s="928"/>
      <c r="AY157" s="928"/>
      <c r="AZ157" s="928"/>
      <c r="BA157" s="928"/>
      <c r="BB157" s="928"/>
      <c r="BC157" s="928"/>
      <c r="BD157" s="928"/>
    </row>
    <row r="158" spans="1:56" ht="15" x14ac:dyDescent="0.2">
      <c r="A158" s="928"/>
      <c r="B158" s="991"/>
      <c r="C158" s="992" t="s">
        <v>56</v>
      </c>
      <c r="D158" s="687">
        <v>7193939</v>
      </c>
      <c r="E158" s="687">
        <v>7068108</v>
      </c>
      <c r="F158" s="66">
        <v>7346965</v>
      </c>
      <c r="G158" s="66">
        <v>7417252</v>
      </c>
      <c r="H158" s="61">
        <v>7447396</v>
      </c>
      <c r="I158" s="688">
        <f t="shared" si="11"/>
        <v>4.0640388111392199E-3</v>
      </c>
      <c r="J158" s="927"/>
      <c r="K158" s="928"/>
      <c r="L158" s="928"/>
      <c r="M158" s="928"/>
      <c r="N158" s="928"/>
      <c r="O158" s="928"/>
      <c r="P158" s="928"/>
      <c r="Q158" s="928"/>
      <c r="R158" s="928"/>
      <c r="S158" s="928"/>
      <c r="T158" s="928"/>
      <c r="U158" s="928"/>
      <c r="V158" s="928"/>
      <c r="W158" s="928"/>
      <c r="X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row>
    <row r="159" spans="1:56" ht="15" x14ac:dyDescent="0.2">
      <c r="A159" s="928"/>
      <c r="B159" s="991"/>
      <c r="C159" s="992" t="s">
        <v>59</v>
      </c>
      <c r="D159" s="687">
        <v>1699414</v>
      </c>
      <c r="E159" s="687">
        <v>1506306</v>
      </c>
      <c r="F159" s="66">
        <v>1181399</v>
      </c>
      <c r="G159" s="66">
        <v>1144604</v>
      </c>
      <c r="H159" s="61">
        <v>298669</v>
      </c>
      <c r="I159" s="688">
        <f t="shared" si="11"/>
        <v>-0.73906346649146781</v>
      </c>
      <c r="J159" s="927"/>
      <c r="K159" s="928"/>
      <c r="L159" s="928"/>
      <c r="M159" s="928"/>
      <c r="N159" s="928"/>
      <c r="O159" s="928"/>
      <c r="P159" s="928"/>
      <c r="Q159" s="928"/>
      <c r="R159" s="928"/>
      <c r="S159" s="928"/>
      <c r="T159" s="928"/>
      <c r="U159" s="928"/>
      <c r="V159" s="928"/>
      <c r="W159" s="928"/>
      <c r="X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row>
    <row r="160" spans="1:56" ht="15" x14ac:dyDescent="0.2">
      <c r="A160" s="928"/>
      <c r="B160" s="991"/>
      <c r="C160" s="992" t="s">
        <v>416</v>
      </c>
      <c r="D160" s="687">
        <v>1820129</v>
      </c>
      <c r="E160" s="687">
        <v>1871965</v>
      </c>
      <c r="F160" s="66">
        <v>1462571.0769660072</v>
      </c>
      <c r="G160" s="66">
        <v>1407339.5536318158</v>
      </c>
      <c r="H160" s="61">
        <v>1312245.046372771</v>
      </c>
      <c r="I160" s="688">
        <f t="shared" si="11"/>
        <v>-6.7570407591857645E-2</v>
      </c>
      <c r="J160" s="927"/>
      <c r="K160" s="928"/>
      <c r="L160" s="928"/>
      <c r="M160" s="928"/>
      <c r="N160" s="928"/>
      <c r="O160" s="928"/>
      <c r="P160" s="928"/>
      <c r="Q160" s="928"/>
      <c r="R160" s="928"/>
      <c r="S160" s="928"/>
      <c r="T160" s="928"/>
      <c r="U160" s="928"/>
      <c r="V160" s="928"/>
      <c r="W160" s="928"/>
      <c r="X160" s="928"/>
      <c r="AB160" s="928"/>
      <c r="AC160" s="928"/>
      <c r="AD160" s="928"/>
      <c r="AE160" s="928"/>
      <c r="AF160" s="928"/>
      <c r="AG160" s="928"/>
      <c r="AH160" s="928"/>
      <c r="AI160" s="928"/>
      <c r="AJ160" s="928"/>
      <c r="AK160" s="928"/>
      <c r="AL160" s="928"/>
      <c r="AM160" s="928"/>
      <c r="AN160" s="928"/>
      <c r="AO160" s="928"/>
      <c r="AP160" s="928"/>
      <c r="AQ160" s="928"/>
      <c r="AR160" s="928"/>
      <c r="AS160" s="928"/>
      <c r="AT160" s="928"/>
      <c r="AU160" s="928"/>
      <c r="AV160" s="928"/>
      <c r="AW160" s="928"/>
      <c r="AX160" s="928"/>
      <c r="AY160" s="928"/>
      <c r="AZ160" s="928"/>
      <c r="BA160" s="928"/>
      <c r="BB160" s="928"/>
      <c r="BC160" s="928"/>
      <c r="BD160" s="928"/>
    </row>
    <row r="161" spans="1:56" ht="15" x14ac:dyDescent="0.2">
      <c r="A161" s="928"/>
      <c r="B161" s="991"/>
      <c r="C161" s="992" t="s">
        <v>207</v>
      </c>
      <c r="D161" s="687">
        <v>5461780</v>
      </c>
      <c r="E161" s="687">
        <v>5064811</v>
      </c>
      <c r="F161" s="66">
        <v>5012098</v>
      </c>
      <c r="G161" s="66">
        <v>4943452</v>
      </c>
      <c r="H161" s="61">
        <v>4939076</v>
      </c>
      <c r="I161" s="688">
        <f t="shared" si="11"/>
        <v>-8.8521138669901114E-4</v>
      </c>
      <c r="J161" s="927"/>
      <c r="K161" s="928"/>
      <c r="L161" s="928"/>
      <c r="M161" s="928"/>
      <c r="N161" s="928"/>
      <c r="O161" s="928"/>
      <c r="P161" s="928"/>
      <c r="Q161" s="928"/>
      <c r="R161" s="928"/>
      <c r="S161" s="928"/>
      <c r="T161" s="928"/>
      <c r="U161" s="928"/>
      <c r="V161" s="928"/>
      <c r="W161" s="928"/>
      <c r="X161" s="928"/>
      <c r="AB161" s="928"/>
      <c r="AC161" s="928"/>
      <c r="AD161" s="928"/>
      <c r="AE161" s="928"/>
      <c r="AF161" s="928"/>
      <c r="AG161" s="928"/>
      <c r="AH161" s="928"/>
      <c r="AI161" s="928"/>
      <c r="AJ161" s="928"/>
      <c r="AK161" s="928"/>
      <c r="AL161" s="928"/>
      <c r="AM161" s="928"/>
      <c r="AN161" s="928"/>
      <c r="AO161" s="928"/>
      <c r="AP161" s="928"/>
      <c r="AQ161" s="928"/>
      <c r="AR161" s="928"/>
      <c r="AS161" s="928"/>
      <c r="AT161" s="928"/>
      <c r="AU161" s="928"/>
      <c r="AV161" s="928"/>
      <c r="AW161" s="928"/>
      <c r="AX161" s="928"/>
      <c r="AY161" s="928"/>
      <c r="AZ161" s="928"/>
      <c r="BA161" s="928"/>
      <c r="BB161" s="928"/>
      <c r="BC161" s="928"/>
      <c r="BD161" s="928"/>
    </row>
    <row r="162" spans="1:56" ht="16" thickBot="1" x14ac:dyDescent="0.25">
      <c r="A162" s="928"/>
      <c r="B162" s="991"/>
      <c r="C162" s="992" t="s">
        <v>1149</v>
      </c>
      <c r="D162" s="687">
        <v>5493385</v>
      </c>
      <c r="E162" s="687">
        <v>6266623</v>
      </c>
      <c r="F162" s="689">
        <v>6975582</v>
      </c>
      <c r="G162" s="689">
        <v>7272099</v>
      </c>
      <c r="H162" s="690">
        <v>7597707</v>
      </c>
      <c r="I162" s="688">
        <f t="shared" si="11"/>
        <v>4.477496799754789E-2</v>
      </c>
      <c r="J162" s="927"/>
      <c r="K162" s="928"/>
      <c r="L162" s="928"/>
      <c r="M162" s="928"/>
      <c r="N162" s="928"/>
      <c r="O162" s="928"/>
      <c r="P162" s="928"/>
      <c r="Q162" s="928"/>
      <c r="R162" s="928"/>
      <c r="S162" s="928"/>
      <c r="T162" s="928"/>
      <c r="U162" s="928"/>
      <c r="V162" s="928"/>
      <c r="W162" s="928"/>
      <c r="X162" s="928"/>
      <c r="AB162" s="928"/>
      <c r="AC162" s="928"/>
      <c r="AD162" s="928"/>
      <c r="AE162" s="928"/>
      <c r="AF162" s="928"/>
      <c r="AG162" s="928"/>
      <c r="AH162" s="928"/>
      <c r="AI162" s="928"/>
      <c r="AJ162" s="928"/>
      <c r="AK162" s="928"/>
      <c r="AL162" s="928"/>
      <c r="AM162" s="928"/>
      <c r="AN162" s="928"/>
      <c r="AO162" s="928"/>
      <c r="AP162" s="928"/>
      <c r="AQ162" s="928"/>
      <c r="AR162" s="928"/>
      <c r="AS162" s="928"/>
      <c r="AT162" s="928"/>
      <c r="AU162" s="928"/>
      <c r="AV162" s="928"/>
      <c r="AW162" s="928"/>
      <c r="AX162" s="928"/>
      <c r="AY162" s="928"/>
      <c r="AZ162" s="928"/>
      <c r="BA162" s="928"/>
      <c r="BB162" s="928"/>
      <c r="BC162" s="928"/>
      <c r="BD162" s="928"/>
    </row>
    <row r="163" spans="1:56" ht="27.75" customHeight="1" thickBot="1" x14ac:dyDescent="0.25">
      <c r="A163" s="928"/>
      <c r="B163" s="994"/>
      <c r="C163" s="995"/>
      <c r="D163" s="692"/>
      <c r="E163" s="692"/>
      <c r="F163" s="693"/>
      <c r="G163" s="693"/>
      <c r="H163" s="693"/>
      <c r="I163" s="694"/>
      <c r="J163" s="928"/>
      <c r="K163" s="928"/>
      <c r="L163" s="928"/>
      <c r="M163" s="928"/>
      <c r="N163" s="928"/>
      <c r="O163" s="928"/>
      <c r="P163" s="928"/>
      <c r="Q163" s="928"/>
      <c r="R163" s="928"/>
      <c r="S163" s="928"/>
      <c r="T163" s="928"/>
      <c r="U163" s="928"/>
      <c r="V163" s="928"/>
      <c r="W163" s="928"/>
      <c r="X163" s="928"/>
      <c r="AB163" s="928"/>
      <c r="AC163" s="928"/>
      <c r="AD163" s="928"/>
      <c r="AE163" s="928"/>
      <c r="AF163" s="928"/>
      <c r="AG163" s="928"/>
      <c r="AH163" s="928"/>
      <c r="AI163" s="928"/>
      <c r="AJ163" s="928"/>
      <c r="AK163" s="928"/>
      <c r="AL163" s="928"/>
      <c r="AM163" s="928"/>
      <c r="AN163" s="928"/>
      <c r="AO163" s="928"/>
      <c r="AP163" s="928"/>
      <c r="AQ163" s="928"/>
      <c r="AR163" s="928"/>
      <c r="AS163" s="928"/>
      <c r="AT163" s="928"/>
      <c r="AU163" s="928"/>
      <c r="AV163" s="928"/>
      <c r="AW163" s="928"/>
      <c r="AX163" s="928"/>
      <c r="AY163" s="928"/>
      <c r="AZ163" s="928"/>
      <c r="BA163" s="928"/>
      <c r="BB163" s="928"/>
      <c r="BC163" s="928"/>
      <c r="BD163" s="928"/>
    </row>
    <row r="164" spans="1:56" ht="15" x14ac:dyDescent="0.2">
      <c r="A164" s="928"/>
      <c r="B164" s="991" t="s">
        <v>241</v>
      </c>
      <c r="C164" s="992" t="s">
        <v>663</v>
      </c>
      <c r="D164" s="687">
        <v>3092</v>
      </c>
      <c r="E164" s="687">
        <v>3092</v>
      </c>
      <c r="F164" s="66">
        <v>3092</v>
      </c>
      <c r="G164" s="66">
        <v>2092</v>
      </c>
      <c r="H164" s="61">
        <v>0</v>
      </c>
      <c r="I164" s="688">
        <f t="shared" ref="I164:I171" si="12">((H164-G164)/G164)</f>
        <v>-1</v>
      </c>
      <c r="J164" s="927"/>
      <c r="K164" s="928"/>
      <c r="L164" s="928"/>
      <c r="M164" s="928"/>
      <c r="N164" s="928"/>
      <c r="O164" s="928"/>
      <c r="P164" s="928"/>
      <c r="Q164" s="928"/>
      <c r="R164" s="928"/>
      <c r="S164" s="928"/>
      <c r="T164" s="928"/>
      <c r="U164" s="928"/>
      <c r="V164" s="928"/>
      <c r="W164" s="928"/>
      <c r="X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row>
    <row r="165" spans="1:56" ht="15" x14ac:dyDescent="0.2">
      <c r="A165" s="928"/>
      <c r="B165" s="991" t="s">
        <v>228</v>
      </c>
      <c r="C165" s="992" t="s">
        <v>32</v>
      </c>
      <c r="D165" s="687">
        <v>3626781</v>
      </c>
      <c r="E165" s="687">
        <v>3636294</v>
      </c>
      <c r="F165" s="66">
        <v>3909911</v>
      </c>
      <c r="G165" s="66">
        <v>3943506</v>
      </c>
      <c r="H165" s="61">
        <v>3958397</v>
      </c>
      <c r="I165" s="688">
        <f t="shared" si="12"/>
        <v>3.7760814868799488E-3</v>
      </c>
      <c r="J165" s="927"/>
      <c r="K165" s="928"/>
      <c r="L165" s="928"/>
      <c r="M165" s="928"/>
      <c r="N165" s="928"/>
      <c r="O165" s="928"/>
      <c r="P165" s="928"/>
      <c r="Q165" s="928"/>
      <c r="R165" s="928"/>
      <c r="S165" s="928"/>
      <c r="T165" s="928"/>
      <c r="U165" s="928"/>
      <c r="V165" s="928"/>
      <c r="W165" s="928"/>
      <c r="X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row>
    <row r="166" spans="1:56" ht="15" x14ac:dyDescent="0.2">
      <c r="A166" s="928"/>
      <c r="B166" s="991"/>
      <c r="C166" s="992" t="s">
        <v>79</v>
      </c>
      <c r="D166" s="687">
        <v>3991617</v>
      </c>
      <c r="E166" s="687">
        <v>4061981</v>
      </c>
      <c r="F166" s="66">
        <v>4187082.5602487116</v>
      </c>
      <c r="G166" s="66">
        <v>4248696.5251139626</v>
      </c>
      <c r="H166" s="61">
        <v>4303392.5464711748</v>
      </c>
      <c r="I166" s="688">
        <f t="shared" si="12"/>
        <v>1.287360041695261E-2</v>
      </c>
      <c r="J166" s="927"/>
      <c r="K166" s="928"/>
      <c r="L166" s="928"/>
      <c r="M166" s="928"/>
      <c r="N166" s="928"/>
      <c r="O166" s="928"/>
      <c r="P166" s="928"/>
      <c r="Q166" s="928"/>
      <c r="R166" s="928"/>
      <c r="S166" s="928"/>
      <c r="T166" s="928"/>
      <c r="U166" s="928"/>
      <c r="V166" s="928"/>
      <c r="W166" s="928"/>
      <c r="X166" s="928"/>
      <c r="AB166" s="928"/>
      <c r="AC166" s="928"/>
      <c r="AD166" s="928"/>
      <c r="AE166" s="928"/>
      <c r="AF166" s="928"/>
      <c r="AG166" s="928"/>
      <c r="AH166" s="928"/>
      <c r="AI166" s="928"/>
      <c r="AJ166" s="928"/>
      <c r="AK166" s="928"/>
      <c r="AL166" s="928"/>
      <c r="AM166" s="928"/>
      <c r="AN166" s="928"/>
      <c r="AO166" s="928"/>
      <c r="AP166" s="928"/>
      <c r="AQ166" s="928"/>
      <c r="AR166" s="928"/>
      <c r="AS166" s="928"/>
      <c r="AT166" s="928"/>
      <c r="AU166" s="928"/>
      <c r="AV166" s="928"/>
      <c r="AW166" s="928"/>
      <c r="AX166" s="928"/>
      <c r="AY166" s="928"/>
      <c r="AZ166" s="928"/>
      <c r="BA166" s="928"/>
      <c r="BB166" s="928"/>
      <c r="BC166" s="928"/>
      <c r="BD166" s="928"/>
    </row>
    <row r="167" spans="1:56" ht="15" x14ac:dyDescent="0.2">
      <c r="A167" s="928"/>
      <c r="B167" s="991"/>
      <c r="C167" s="992" t="s">
        <v>56</v>
      </c>
      <c r="D167" s="687">
        <v>5178273</v>
      </c>
      <c r="E167" s="687">
        <v>4823039</v>
      </c>
      <c r="F167" s="66">
        <v>5012669</v>
      </c>
      <c r="G167" s="66">
        <v>5084778</v>
      </c>
      <c r="H167" s="61">
        <v>5117357</v>
      </c>
      <c r="I167" s="688">
        <f t="shared" si="12"/>
        <v>6.4071627119217395E-3</v>
      </c>
      <c r="J167" s="927"/>
      <c r="K167" s="928"/>
      <c r="L167" s="928"/>
      <c r="M167" s="928"/>
      <c r="N167" s="928"/>
      <c r="O167" s="928"/>
      <c r="P167" s="928"/>
      <c r="Q167" s="928"/>
      <c r="R167" s="928"/>
      <c r="S167" s="928"/>
      <c r="T167" s="928"/>
      <c r="U167" s="928"/>
      <c r="V167" s="928"/>
      <c r="W167" s="928"/>
      <c r="X167" s="928"/>
      <c r="AB167" s="928"/>
      <c r="AC167" s="928"/>
      <c r="AD167" s="928"/>
      <c r="AE167" s="928"/>
      <c r="AF167" s="928"/>
      <c r="AG167" s="928"/>
      <c r="AH167" s="928"/>
      <c r="AI167" s="928"/>
      <c r="AJ167" s="928"/>
      <c r="AK167" s="928"/>
      <c r="AL167" s="928"/>
      <c r="AM167" s="928"/>
      <c r="AN167" s="928"/>
      <c r="AO167" s="928"/>
      <c r="AP167" s="928"/>
      <c r="AQ167" s="928"/>
      <c r="AR167" s="928"/>
      <c r="AS167" s="928"/>
      <c r="AT167" s="928"/>
      <c r="AU167" s="928"/>
      <c r="AV167" s="928"/>
      <c r="AW167" s="928"/>
      <c r="AX167" s="928"/>
      <c r="AY167" s="928"/>
      <c r="AZ167" s="928"/>
      <c r="BA167" s="928"/>
      <c r="BB167" s="928"/>
      <c r="BC167" s="928"/>
      <c r="BD167" s="928"/>
    </row>
    <row r="168" spans="1:56" ht="15" x14ac:dyDescent="0.2">
      <c r="A168" s="928"/>
      <c r="B168" s="991"/>
      <c r="C168" s="992" t="s">
        <v>59</v>
      </c>
      <c r="D168" s="687">
        <v>1445274</v>
      </c>
      <c r="E168" s="687">
        <v>1244181</v>
      </c>
      <c r="F168" s="66">
        <v>173302</v>
      </c>
      <c r="G168" s="66">
        <v>178794</v>
      </c>
      <c r="H168" s="61">
        <v>158084</v>
      </c>
      <c r="I168" s="688">
        <f t="shared" si="12"/>
        <v>-0.11583162745953443</v>
      </c>
      <c r="J168" s="927"/>
      <c r="K168" s="928"/>
      <c r="L168" s="928"/>
      <c r="M168" s="928"/>
      <c r="N168" s="928"/>
      <c r="O168" s="928"/>
      <c r="P168" s="928"/>
      <c r="Q168" s="928"/>
      <c r="R168" s="928"/>
      <c r="S168" s="928"/>
      <c r="T168" s="928"/>
      <c r="U168" s="928"/>
      <c r="V168" s="928"/>
      <c r="W168" s="928"/>
      <c r="X168" s="928"/>
      <c r="AB168" s="928"/>
      <c r="AC168" s="928"/>
      <c r="AD168" s="928"/>
      <c r="AE168" s="928"/>
      <c r="AF168" s="928"/>
      <c r="AG168" s="928"/>
      <c r="AH168" s="928"/>
      <c r="AI168" s="928"/>
      <c r="AJ168" s="928"/>
      <c r="AK168" s="928"/>
      <c r="AL168" s="928"/>
      <c r="AM168" s="928"/>
      <c r="AN168" s="928"/>
      <c r="AO168" s="928"/>
      <c r="AP168" s="928"/>
      <c r="AQ168" s="928"/>
      <c r="AR168" s="928"/>
      <c r="AS168" s="928"/>
      <c r="AT168" s="928"/>
      <c r="AU168" s="928"/>
      <c r="AV168" s="928"/>
      <c r="AW168" s="928"/>
      <c r="AX168" s="928"/>
      <c r="AY168" s="928"/>
      <c r="AZ168" s="928"/>
      <c r="BA168" s="928"/>
      <c r="BB168" s="928"/>
      <c r="BC168" s="928"/>
      <c r="BD168" s="928"/>
    </row>
    <row r="169" spans="1:56" ht="15" x14ac:dyDescent="0.2">
      <c r="A169" s="928"/>
      <c r="B169" s="991"/>
      <c r="C169" s="992" t="s">
        <v>416</v>
      </c>
      <c r="D169" s="687">
        <v>1997568</v>
      </c>
      <c r="E169" s="687">
        <v>2053825</v>
      </c>
      <c r="F169" s="66">
        <v>1527966.4111779393</v>
      </c>
      <c r="G169" s="66">
        <v>1484682.5709775486</v>
      </c>
      <c r="H169" s="61">
        <v>1388993.6421284131</v>
      </c>
      <c r="I169" s="688">
        <f t="shared" si="12"/>
        <v>-6.4450765921049216E-2</v>
      </c>
      <c r="J169" s="927"/>
      <c r="K169" s="928"/>
      <c r="L169" s="928"/>
      <c r="M169" s="928"/>
      <c r="N169" s="928"/>
      <c r="O169" s="928"/>
      <c r="P169" s="928"/>
      <c r="Q169" s="928"/>
      <c r="R169" s="928"/>
      <c r="S169" s="928"/>
      <c r="T169" s="928"/>
      <c r="U169" s="928"/>
      <c r="V169" s="928"/>
      <c r="W169" s="928"/>
      <c r="X169" s="928"/>
      <c r="AB169" s="928"/>
      <c r="AC169" s="928"/>
      <c r="AD169" s="928"/>
      <c r="AE169" s="928"/>
      <c r="AF169" s="928"/>
      <c r="AG169" s="928"/>
      <c r="AH169" s="928"/>
      <c r="AI169" s="928"/>
      <c r="AJ169" s="928"/>
      <c r="AK169" s="928"/>
      <c r="AL169" s="928"/>
      <c r="AM169" s="928"/>
      <c r="AN169" s="928"/>
      <c r="AO169" s="928"/>
      <c r="AP169" s="928"/>
      <c r="AQ169" s="928"/>
      <c r="AR169" s="928"/>
      <c r="AS169" s="928"/>
      <c r="AT169" s="928"/>
      <c r="AU169" s="928"/>
      <c r="AV169" s="928"/>
      <c r="AW169" s="928"/>
      <c r="AX169" s="928"/>
      <c r="AY169" s="928"/>
      <c r="AZ169" s="928"/>
      <c r="BA169" s="928"/>
      <c r="BB169" s="928"/>
      <c r="BC169" s="928"/>
      <c r="BD169" s="928"/>
    </row>
    <row r="170" spans="1:56" ht="15" x14ac:dyDescent="0.2">
      <c r="A170" s="928"/>
      <c r="B170" s="991"/>
      <c r="C170" s="992" t="s">
        <v>207</v>
      </c>
      <c r="D170" s="687">
        <v>6144554</v>
      </c>
      <c r="E170" s="687">
        <v>5974021</v>
      </c>
      <c r="F170" s="66">
        <v>6159562</v>
      </c>
      <c r="G170" s="66">
        <v>6272831</v>
      </c>
      <c r="H170" s="61">
        <v>6351878</v>
      </c>
      <c r="I170" s="688">
        <f t="shared" si="12"/>
        <v>1.2601487271058314E-2</v>
      </c>
      <c r="J170" s="927"/>
      <c r="K170" s="928"/>
      <c r="L170" s="928"/>
      <c r="M170" s="928"/>
      <c r="N170" s="928"/>
      <c r="O170" s="928"/>
      <c r="P170" s="928"/>
      <c r="Q170" s="928"/>
      <c r="R170" s="928"/>
      <c r="S170" s="928"/>
      <c r="T170" s="928"/>
      <c r="U170" s="928"/>
      <c r="V170" s="928"/>
      <c r="W170" s="928"/>
      <c r="X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row>
    <row r="171" spans="1:56" ht="16" thickBot="1" x14ac:dyDescent="0.25">
      <c r="A171" s="928"/>
      <c r="B171" s="991"/>
      <c r="C171" s="992" t="s">
        <v>1149</v>
      </c>
      <c r="D171" s="687">
        <v>3159776</v>
      </c>
      <c r="E171" s="687">
        <v>3602426</v>
      </c>
      <c r="F171" s="689">
        <v>4017332</v>
      </c>
      <c r="G171" s="689">
        <v>4188177</v>
      </c>
      <c r="H171" s="690">
        <v>4372494</v>
      </c>
      <c r="I171" s="688">
        <f t="shared" si="12"/>
        <v>4.4008885011306828E-2</v>
      </c>
      <c r="J171" s="927"/>
      <c r="K171" s="928"/>
      <c r="L171" s="928"/>
      <c r="M171" s="928"/>
      <c r="N171" s="928"/>
      <c r="O171" s="928"/>
      <c r="P171" s="928"/>
      <c r="Q171" s="928"/>
      <c r="R171" s="928"/>
      <c r="S171" s="928"/>
      <c r="T171" s="928"/>
      <c r="U171" s="928"/>
      <c r="V171" s="928"/>
      <c r="W171" s="928"/>
      <c r="X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row>
    <row r="172" spans="1:56" ht="27.75" customHeight="1" thickBot="1" x14ac:dyDescent="0.25">
      <c r="A172" s="928"/>
      <c r="B172" s="994"/>
      <c r="C172" s="995"/>
      <c r="D172" s="692"/>
      <c r="E172" s="692"/>
      <c r="F172" s="693"/>
      <c r="G172" s="693"/>
      <c r="H172" s="693"/>
      <c r="I172" s="694"/>
      <c r="J172" s="928"/>
      <c r="K172" s="928"/>
      <c r="L172" s="928"/>
      <c r="M172" s="928"/>
      <c r="N172" s="928"/>
      <c r="O172" s="928"/>
      <c r="P172" s="928"/>
      <c r="Q172" s="928"/>
      <c r="R172" s="928"/>
      <c r="S172" s="928"/>
      <c r="T172" s="928"/>
      <c r="U172" s="928"/>
      <c r="V172" s="928"/>
      <c r="W172" s="928"/>
      <c r="X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row>
    <row r="173" spans="1:56" ht="15" x14ac:dyDescent="0.2">
      <c r="A173" s="928"/>
      <c r="B173" s="991" t="s">
        <v>242</v>
      </c>
      <c r="C173" s="992" t="s">
        <v>663</v>
      </c>
      <c r="D173" s="687">
        <v>879065</v>
      </c>
      <c r="E173" s="687">
        <v>866583</v>
      </c>
      <c r="F173" s="66">
        <v>840973</v>
      </c>
      <c r="G173" s="66">
        <v>566634</v>
      </c>
      <c r="H173" s="61">
        <v>268618</v>
      </c>
      <c r="I173" s="688">
        <f t="shared" ref="I173:I181" si="13">((H173-G173)/G173)</f>
        <v>-0.52594090718170816</v>
      </c>
      <c r="J173" s="927"/>
      <c r="K173" s="928"/>
      <c r="L173" s="928"/>
      <c r="M173" s="928"/>
      <c r="N173" s="928"/>
      <c r="O173" s="928"/>
      <c r="P173" s="928"/>
      <c r="Q173" s="928"/>
      <c r="R173" s="928"/>
      <c r="S173" s="928"/>
      <c r="T173" s="928"/>
      <c r="U173" s="928"/>
      <c r="V173" s="928"/>
      <c r="W173" s="928"/>
      <c r="X173" s="928"/>
      <c r="AB173" s="928"/>
      <c r="AC173" s="928"/>
      <c r="AD173" s="928"/>
      <c r="AE173" s="928"/>
      <c r="AF173" s="928"/>
      <c r="AG173" s="928"/>
      <c r="AH173" s="928"/>
      <c r="AI173" s="928"/>
      <c r="AJ173" s="928"/>
      <c r="AK173" s="928"/>
      <c r="AL173" s="928"/>
      <c r="AM173" s="928"/>
      <c r="AN173" s="928"/>
      <c r="AO173" s="928"/>
      <c r="AP173" s="928"/>
      <c r="AQ173" s="928"/>
      <c r="AR173" s="928"/>
      <c r="AS173" s="928"/>
      <c r="AT173" s="928"/>
      <c r="AU173" s="928"/>
      <c r="AV173" s="928"/>
      <c r="AW173" s="928"/>
      <c r="AX173" s="928"/>
      <c r="AY173" s="928"/>
      <c r="AZ173" s="928"/>
      <c r="BA173" s="928"/>
      <c r="BB173" s="928"/>
      <c r="BC173" s="928"/>
      <c r="BD173" s="928"/>
    </row>
    <row r="174" spans="1:56" ht="15" x14ac:dyDescent="0.2">
      <c r="A174" s="928"/>
      <c r="B174" s="991"/>
      <c r="C174" s="992" t="s">
        <v>32</v>
      </c>
      <c r="D174" s="687">
        <v>9169627</v>
      </c>
      <c r="E174" s="687">
        <v>8992267</v>
      </c>
      <c r="F174" s="66">
        <v>9140527</v>
      </c>
      <c r="G174" s="66">
        <v>9121232</v>
      </c>
      <c r="H174" s="61">
        <v>9212063</v>
      </c>
      <c r="I174" s="688">
        <f t="shared" si="13"/>
        <v>9.9581942439354691E-3</v>
      </c>
      <c r="J174" s="927"/>
      <c r="K174" s="928"/>
      <c r="L174" s="928"/>
      <c r="M174" s="928"/>
      <c r="N174" s="928"/>
      <c r="O174" s="928"/>
      <c r="P174" s="928"/>
      <c r="Q174" s="928"/>
      <c r="R174" s="928"/>
      <c r="S174" s="928"/>
      <c r="T174" s="928"/>
      <c r="U174" s="928"/>
      <c r="V174" s="928"/>
      <c r="W174" s="928"/>
      <c r="X174" s="928"/>
      <c r="AB174" s="928"/>
      <c r="AC174" s="928"/>
      <c r="AD174" s="928"/>
      <c r="AE174" s="928"/>
      <c r="AF174" s="928"/>
      <c r="AG174" s="928"/>
      <c r="AH174" s="928"/>
      <c r="AI174" s="928"/>
      <c r="AJ174" s="928"/>
      <c r="AK174" s="928"/>
      <c r="AL174" s="928"/>
      <c r="AM174" s="928"/>
      <c r="AN174" s="928"/>
      <c r="AO174" s="928"/>
      <c r="AP174" s="928"/>
      <c r="AQ174" s="928"/>
      <c r="AR174" s="928"/>
      <c r="AS174" s="928"/>
      <c r="AT174" s="928"/>
      <c r="AU174" s="928"/>
      <c r="AV174" s="928"/>
      <c r="AW174" s="928"/>
      <c r="AX174" s="928"/>
      <c r="AY174" s="928"/>
      <c r="AZ174" s="928"/>
      <c r="BA174" s="928"/>
      <c r="BB174" s="928"/>
      <c r="BC174" s="928"/>
      <c r="BD174" s="928"/>
    </row>
    <row r="175" spans="1:56" ht="15" x14ac:dyDescent="0.2">
      <c r="A175" s="928"/>
      <c r="B175" s="991"/>
      <c r="C175" s="992" t="s">
        <v>79</v>
      </c>
      <c r="D175" s="687">
        <v>5899821</v>
      </c>
      <c r="E175" s="687">
        <v>5720098</v>
      </c>
      <c r="F175" s="66">
        <v>5824153</v>
      </c>
      <c r="G175" s="66">
        <v>5832197</v>
      </c>
      <c r="H175" s="61">
        <v>5831668</v>
      </c>
      <c r="I175" s="688">
        <f t="shared" si="13"/>
        <v>-9.0703383304782055E-5</v>
      </c>
      <c r="J175" s="927"/>
      <c r="K175" s="928"/>
      <c r="L175" s="928"/>
      <c r="M175" s="928"/>
      <c r="N175" s="928"/>
      <c r="O175" s="928"/>
      <c r="P175" s="928"/>
      <c r="Q175" s="928"/>
      <c r="R175" s="928"/>
      <c r="S175" s="928"/>
      <c r="T175" s="928"/>
      <c r="U175" s="928"/>
      <c r="V175" s="928"/>
      <c r="W175" s="928"/>
      <c r="X175" s="928"/>
      <c r="AB175" s="928"/>
      <c r="AC175" s="928"/>
      <c r="AD175" s="928"/>
      <c r="AE175" s="928"/>
      <c r="AF175" s="928"/>
      <c r="AG175" s="928"/>
      <c r="AH175" s="928"/>
      <c r="AI175" s="928"/>
      <c r="AJ175" s="928"/>
      <c r="AK175" s="928"/>
      <c r="AL175" s="928"/>
      <c r="AM175" s="928"/>
      <c r="AN175" s="928"/>
      <c r="AO175" s="928"/>
      <c r="AP175" s="928"/>
      <c r="AQ175" s="928"/>
      <c r="AR175" s="928"/>
      <c r="AS175" s="928"/>
      <c r="AT175" s="928"/>
      <c r="AU175" s="928"/>
      <c r="AV175" s="928"/>
      <c r="AW175" s="928"/>
      <c r="AX175" s="928"/>
      <c r="AY175" s="928"/>
      <c r="AZ175" s="928"/>
      <c r="BA175" s="928"/>
      <c r="BB175" s="928"/>
      <c r="BC175" s="928"/>
      <c r="BD175" s="928"/>
    </row>
    <row r="176" spans="1:56" ht="15" x14ac:dyDescent="0.2">
      <c r="A176" s="928"/>
      <c r="B176" s="991"/>
      <c r="C176" s="992" t="s">
        <v>56</v>
      </c>
      <c r="D176" s="687">
        <v>16590969</v>
      </c>
      <c r="E176" s="687">
        <v>15902510</v>
      </c>
      <c r="F176" s="66">
        <v>16238628</v>
      </c>
      <c r="G176" s="66">
        <v>16466929</v>
      </c>
      <c r="H176" s="61">
        <v>16632960</v>
      </c>
      <c r="I176" s="688">
        <f t="shared" si="13"/>
        <v>1.0082693621864768E-2</v>
      </c>
      <c r="J176" s="927"/>
      <c r="K176" s="928"/>
      <c r="L176" s="928"/>
      <c r="M176" s="928"/>
      <c r="N176" s="928"/>
      <c r="O176" s="928"/>
      <c r="P176" s="928"/>
      <c r="Q176" s="928"/>
      <c r="R176" s="928"/>
      <c r="S176" s="928"/>
      <c r="T176" s="928"/>
      <c r="U176" s="928"/>
      <c r="V176" s="928"/>
      <c r="W176" s="928"/>
      <c r="X176" s="928"/>
      <c r="AB176" s="928"/>
      <c r="AC176" s="928"/>
      <c r="AD176" s="928"/>
      <c r="AE176" s="928"/>
      <c r="AF176" s="928"/>
      <c r="AG176" s="928"/>
      <c r="AH176" s="928"/>
      <c r="AI176" s="928"/>
      <c r="AJ176" s="928"/>
      <c r="AK176" s="928"/>
      <c r="AL176" s="928"/>
      <c r="AM176" s="928"/>
      <c r="AN176" s="928"/>
      <c r="AO176" s="928"/>
      <c r="AP176" s="928"/>
      <c r="AQ176" s="928"/>
      <c r="AR176" s="928"/>
      <c r="AS176" s="928"/>
      <c r="AT176" s="928"/>
      <c r="AU176" s="928"/>
      <c r="AV176" s="928"/>
      <c r="AW176" s="928"/>
      <c r="AX176" s="928"/>
      <c r="AY176" s="928"/>
      <c r="AZ176" s="928"/>
      <c r="BA176" s="928"/>
      <c r="BB176" s="928"/>
      <c r="BC176" s="928"/>
      <c r="BD176" s="928"/>
    </row>
    <row r="177" spans="1:56" ht="15" x14ac:dyDescent="0.2">
      <c r="A177" s="928"/>
      <c r="B177" s="991"/>
      <c r="C177" s="992" t="s">
        <v>59</v>
      </c>
      <c r="D177" s="687">
        <v>5444410</v>
      </c>
      <c r="E177" s="687">
        <v>5259290</v>
      </c>
      <c r="F177" s="66">
        <v>701463</v>
      </c>
      <c r="G177" s="66">
        <v>682203</v>
      </c>
      <c r="H177" s="61">
        <v>653653</v>
      </c>
      <c r="I177" s="688">
        <f t="shared" si="13"/>
        <v>-4.1849713355115704E-2</v>
      </c>
      <c r="J177" s="927"/>
      <c r="K177" s="928"/>
      <c r="L177" s="928"/>
      <c r="M177" s="928"/>
      <c r="N177" s="928"/>
      <c r="O177" s="928"/>
      <c r="P177" s="928"/>
      <c r="Q177" s="928"/>
      <c r="R177" s="928"/>
      <c r="S177" s="928"/>
      <c r="T177" s="928"/>
      <c r="U177" s="928"/>
      <c r="V177" s="928"/>
      <c r="W177" s="928"/>
      <c r="X177" s="928"/>
      <c r="AB177" s="928"/>
      <c r="AC177" s="928"/>
      <c r="AD177" s="928"/>
      <c r="AE177" s="928"/>
      <c r="AF177" s="928"/>
      <c r="AG177" s="928"/>
      <c r="AH177" s="928"/>
      <c r="AI177" s="928"/>
      <c r="AJ177" s="928"/>
      <c r="AK177" s="928"/>
      <c r="AL177" s="928"/>
      <c r="AM177" s="928"/>
      <c r="AN177" s="928"/>
      <c r="AO177" s="928"/>
      <c r="AP177" s="928"/>
      <c r="AQ177" s="928"/>
      <c r="AR177" s="928"/>
      <c r="AS177" s="928"/>
      <c r="AT177" s="928"/>
      <c r="AU177" s="928"/>
      <c r="AV177" s="928"/>
      <c r="AW177" s="928"/>
      <c r="AX177" s="928"/>
      <c r="AY177" s="928"/>
      <c r="AZ177" s="928"/>
      <c r="BA177" s="928"/>
      <c r="BB177" s="928"/>
      <c r="BC177" s="928"/>
      <c r="BD177" s="928"/>
    </row>
    <row r="178" spans="1:56" ht="15" x14ac:dyDescent="0.2">
      <c r="A178" s="928"/>
      <c r="B178" s="991"/>
      <c r="C178" s="992" t="s">
        <v>416</v>
      </c>
      <c r="D178" s="687">
        <v>2293545</v>
      </c>
      <c r="E178" s="687">
        <v>2397975</v>
      </c>
      <c r="F178" s="66">
        <v>1996584.4730204653</v>
      </c>
      <c r="G178" s="66">
        <v>1927788.0779095958</v>
      </c>
      <c r="H178" s="61">
        <v>1822953.6134033629</v>
      </c>
      <c r="I178" s="688">
        <f t="shared" si="13"/>
        <v>-5.4380699677274963E-2</v>
      </c>
      <c r="J178" s="927"/>
      <c r="K178" s="928"/>
      <c r="L178" s="928"/>
      <c r="M178" s="928"/>
      <c r="N178" s="928"/>
      <c r="O178" s="928"/>
      <c r="P178" s="928"/>
      <c r="Q178" s="928"/>
      <c r="R178" s="928"/>
      <c r="S178" s="928"/>
      <c r="T178" s="928"/>
      <c r="U178" s="928"/>
      <c r="V178" s="928"/>
      <c r="W178" s="928"/>
      <c r="X178" s="928"/>
      <c r="AB178" s="928"/>
      <c r="AC178" s="928"/>
      <c r="AD178" s="928"/>
      <c r="AE178" s="928"/>
      <c r="AF178" s="928"/>
      <c r="AG178" s="928"/>
      <c r="AH178" s="928"/>
      <c r="AI178" s="928"/>
      <c r="AJ178" s="928"/>
      <c r="AK178" s="928"/>
      <c r="AL178" s="928"/>
      <c r="AM178" s="928"/>
      <c r="AN178" s="928"/>
      <c r="AO178" s="928"/>
      <c r="AP178" s="928"/>
      <c r="AQ178" s="928"/>
      <c r="AR178" s="928"/>
      <c r="AS178" s="928"/>
      <c r="AT178" s="928"/>
      <c r="AU178" s="928"/>
      <c r="AV178" s="928"/>
      <c r="AW178" s="928"/>
      <c r="AX178" s="928"/>
      <c r="AY178" s="928"/>
      <c r="AZ178" s="928"/>
      <c r="BA178" s="928"/>
      <c r="BB178" s="928"/>
      <c r="BC178" s="928"/>
      <c r="BD178" s="928"/>
    </row>
    <row r="179" spans="1:56" ht="15" x14ac:dyDescent="0.2">
      <c r="A179" s="928"/>
      <c r="B179" s="991"/>
      <c r="C179" s="992" t="s">
        <v>3198</v>
      </c>
      <c r="D179" s="687">
        <v>7811380</v>
      </c>
      <c r="E179" s="687">
        <v>7657191</v>
      </c>
      <c r="F179" s="66">
        <v>7328669</v>
      </c>
      <c r="G179" s="66">
        <v>7136085</v>
      </c>
      <c r="H179" s="61">
        <v>6947009</v>
      </c>
      <c r="I179" s="688">
        <f t="shared" si="13"/>
        <v>-2.6495760630653922E-2</v>
      </c>
      <c r="J179" s="927"/>
      <c r="K179" s="928"/>
      <c r="L179" s="928"/>
      <c r="M179" s="928"/>
      <c r="N179" s="928"/>
      <c r="O179" s="928"/>
      <c r="P179" s="928"/>
      <c r="Q179" s="928"/>
      <c r="R179" s="928"/>
      <c r="S179" s="928"/>
      <c r="T179" s="928"/>
      <c r="U179" s="928"/>
      <c r="V179" s="928"/>
      <c r="W179" s="928"/>
      <c r="X179" s="928"/>
      <c r="AB179" s="928"/>
      <c r="AC179" s="928"/>
      <c r="AD179" s="928"/>
      <c r="AE179" s="928"/>
      <c r="AF179" s="928"/>
      <c r="AG179" s="928"/>
      <c r="AH179" s="928"/>
      <c r="AI179" s="928"/>
      <c r="AJ179" s="928"/>
      <c r="AK179" s="928"/>
      <c r="AL179" s="928"/>
      <c r="AM179" s="928"/>
      <c r="AN179" s="928"/>
      <c r="AO179" s="928"/>
      <c r="AP179" s="928"/>
      <c r="AQ179" s="928"/>
      <c r="AR179" s="928"/>
      <c r="AS179" s="928"/>
      <c r="AT179" s="928"/>
      <c r="AU179" s="928"/>
      <c r="AV179" s="928"/>
      <c r="AW179" s="928"/>
      <c r="AX179" s="928"/>
      <c r="AY179" s="928"/>
      <c r="AZ179" s="928"/>
      <c r="BA179" s="928"/>
      <c r="BB179" s="928"/>
      <c r="BC179" s="928"/>
      <c r="BD179" s="928"/>
    </row>
    <row r="180" spans="1:56" ht="15" x14ac:dyDescent="0.2">
      <c r="A180" s="928"/>
      <c r="B180" s="991"/>
      <c r="C180" s="992" t="s">
        <v>207</v>
      </c>
      <c r="D180" s="687">
        <v>12675462</v>
      </c>
      <c r="E180" s="687">
        <v>12179223</v>
      </c>
      <c r="F180" s="66">
        <v>12273879</v>
      </c>
      <c r="G180" s="66">
        <v>12295907</v>
      </c>
      <c r="H180" s="61">
        <v>12304037</v>
      </c>
      <c r="I180" s="688">
        <f t="shared" si="13"/>
        <v>6.6119563200990378E-4</v>
      </c>
      <c r="J180" s="927"/>
      <c r="K180" s="928"/>
      <c r="L180" s="928"/>
      <c r="M180" s="928"/>
      <c r="N180" s="928"/>
      <c r="O180" s="928"/>
      <c r="P180" s="928"/>
      <c r="Q180" s="928"/>
      <c r="R180" s="928"/>
      <c r="S180" s="928"/>
      <c r="T180" s="928"/>
      <c r="U180" s="928"/>
      <c r="V180" s="928"/>
      <c r="W180" s="928"/>
      <c r="X180" s="928"/>
      <c r="AB180" s="928"/>
      <c r="AC180" s="928"/>
      <c r="AD180" s="928"/>
      <c r="AE180" s="928"/>
      <c r="AF180" s="928"/>
      <c r="AG180" s="928"/>
      <c r="AH180" s="928"/>
      <c r="AI180" s="928"/>
      <c r="AJ180" s="928"/>
      <c r="AK180" s="928"/>
      <c r="AL180" s="928"/>
      <c r="AM180" s="928"/>
      <c r="AN180" s="928"/>
      <c r="AO180" s="928"/>
      <c r="AP180" s="928"/>
      <c r="AQ180" s="928"/>
      <c r="AR180" s="928"/>
      <c r="AS180" s="928"/>
      <c r="AT180" s="928"/>
      <c r="AU180" s="928"/>
      <c r="AV180" s="928"/>
      <c r="AW180" s="928"/>
      <c r="AX180" s="928"/>
      <c r="AY180" s="928"/>
      <c r="AZ180" s="928"/>
      <c r="BA180" s="928"/>
      <c r="BB180" s="928"/>
      <c r="BC180" s="928"/>
      <c r="BD180" s="928"/>
    </row>
    <row r="181" spans="1:56" ht="16" thickBot="1" x14ac:dyDescent="0.25">
      <c r="A181" s="928"/>
      <c r="B181" s="991"/>
      <c r="C181" s="992" t="s">
        <v>1149</v>
      </c>
      <c r="D181" s="687">
        <v>6532070</v>
      </c>
      <c r="E181" s="687">
        <v>7326032</v>
      </c>
      <c r="F181" s="689">
        <v>7740807</v>
      </c>
      <c r="G181" s="689">
        <v>8153481</v>
      </c>
      <c r="H181" s="690">
        <v>8602178</v>
      </c>
      <c r="I181" s="688">
        <f t="shared" si="13"/>
        <v>5.5031341828109981E-2</v>
      </c>
      <c r="J181" s="927"/>
      <c r="K181" s="928"/>
      <c r="L181" s="928"/>
      <c r="M181" s="928"/>
      <c r="N181" s="928"/>
      <c r="O181" s="928"/>
      <c r="P181" s="928"/>
      <c r="Q181" s="928"/>
      <c r="R181" s="928"/>
      <c r="S181" s="928"/>
      <c r="T181" s="928"/>
      <c r="U181" s="928"/>
      <c r="V181" s="928"/>
      <c r="W181" s="928"/>
      <c r="X181" s="928"/>
      <c r="AB181" s="928"/>
      <c r="AC181" s="928"/>
      <c r="AD181" s="928"/>
      <c r="AE181" s="928"/>
      <c r="AF181" s="928"/>
      <c r="AG181" s="928"/>
      <c r="AH181" s="928"/>
      <c r="AI181" s="928"/>
      <c r="AJ181" s="928"/>
      <c r="AK181" s="928"/>
      <c r="AL181" s="928"/>
      <c r="AM181" s="928"/>
      <c r="AN181" s="928"/>
      <c r="AO181" s="928"/>
      <c r="AP181" s="928"/>
      <c r="AQ181" s="928"/>
      <c r="AR181" s="928"/>
      <c r="AS181" s="928"/>
      <c r="AT181" s="928"/>
      <c r="AU181" s="928"/>
      <c r="AV181" s="928"/>
      <c r="AW181" s="928"/>
      <c r="AX181" s="928"/>
      <c r="AY181" s="928"/>
      <c r="AZ181" s="928"/>
      <c r="BA181" s="928"/>
      <c r="BB181" s="928"/>
      <c r="BC181" s="928"/>
      <c r="BD181" s="928"/>
    </row>
    <row r="182" spans="1:56" ht="27.75" customHeight="1" thickBot="1" x14ac:dyDescent="0.25">
      <c r="A182" s="928"/>
      <c r="B182" s="994"/>
      <c r="C182" s="995"/>
      <c r="D182" s="692"/>
      <c r="E182" s="692"/>
      <c r="F182" s="693"/>
      <c r="G182" s="693"/>
      <c r="H182" s="693"/>
      <c r="I182" s="694"/>
      <c r="J182" s="928"/>
      <c r="K182" s="928"/>
      <c r="L182" s="928"/>
      <c r="M182" s="928"/>
      <c r="N182" s="928"/>
      <c r="O182" s="928"/>
      <c r="P182" s="928"/>
      <c r="Q182" s="928"/>
      <c r="R182" s="928"/>
      <c r="S182" s="928"/>
      <c r="T182" s="928"/>
      <c r="U182" s="928"/>
      <c r="V182" s="928"/>
      <c r="W182" s="928"/>
      <c r="X182" s="928"/>
      <c r="AB182" s="928"/>
      <c r="AC182" s="928"/>
      <c r="AD182" s="928"/>
      <c r="AE182" s="928"/>
      <c r="AF182" s="928"/>
      <c r="AG182" s="928"/>
      <c r="AH182" s="928"/>
      <c r="AI182" s="928"/>
      <c r="AJ182" s="928"/>
      <c r="AK182" s="928"/>
      <c r="AL182" s="928"/>
      <c r="AM182" s="928"/>
      <c r="AN182" s="928"/>
      <c r="AO182" s="928"/>
      <c r="AP182" s="928"/>
      <c r="AQ182" s="928"/>
      <c r="AR182" s="928"/>
      <c r="AS182" s="928"/>
      <c r="AT182" s="928"/>
      <c r="AU182" s="928"/>
      <c r="AV182" s="928"/>
      <c r="AW182" s="928"/>
      <c r="AX182" s="928"/>
      <c r="AY182" s="928"/>
      <c r="AZ182" s="928"/>
      <c r="BA182" s="928"/>
      <c r="BB182" s="928"/>
      <c r="BC182" s="928"/>
      <c r="BD182" s="928"/>
    </row>
    <row r="183" spans="1:56" ht="15" x14ac:dyDescent="0.2">
      <c r="A183" s="928"/>
      <c r="B183" s="991" t="s">
        <v>243</v>
      </c>
      <c r="C183" s="992" t="s">
        <v>663</v>
      </c>
      <c r="D183" s="687">
        <v>6779256</v>
      </c>
      <c r="E183" s="687">
        <v>6595444</v>
      </c>
      <c r="F183" s="66">
        <v>6580078</v>
      </c>
      <c r="G183" s="66">
        <v>6520776</v>
      </c>
      <c r="H183" s="61">
        <v>6248159</v>
      </c>
      <c r="I183" s="688">
        <f t="shared" ref="I183:I191" si="14">((H183-G183)/G183)</f>
        <v>-4.180744745717381E-2</v>
      </c>
      <c r="J183" s="927"/>
      <c r="K183" s="928"/>
      <c r="L183" s="928"/>
      <c r="M183" s="928"/>
      <c r="N183" s="928"/>
      <c r="O183" s="928"/>
      <c r="P183" s="928"/>
      <c r="Q183" s="928"/>
      <c r="R183" s="928"/>
      <c r="S183" s="928"/>
      <c r="T183" s="928"/>
      <c r="U183" s="928"/>
      <c r="V183" s="928"/>
      <c r="W183" s="928"/>
      <c r="X183" s="928"/>
      <c r="AB183" s="928"/>
      <c r="AC183" s="928"/>
      <c r="AD183" s="928"/>
      <c r="AE183" s="928"/>
      <c r="AF183" s="928"/>
      <c r="AG183" s="928"/>
      <c r="AH183" s="928"/>
      <c r="AI183" s="928"/>
      <c r="AJ183" s="928"/>
      <c r="AK183" s="928"/>
      <c r="AL183" s="928"/>
      <c r="AM183" s="928"/>
      <c r="AN183" s="928"/>
      <c r="AO183" s="928"/>
      <c r="AP183" s="928"/>
      <c r="AQ183" s="928"/>
      <c r="AR183" s="928"/>
      <c r="AS183" s="928"/>
      <c r="AT183" s="928"/>
      <c r="AU183" s="928"/>
      <c r="AV183" s="928"/>
      <c r="AW183" s="928"/>
      <c r="AX183" s="928"/>
      <c r="AY183" s="928"/>
      <c r="AZ183" s="928"/>
      <c r="BA183" s="928"/>
      <c r="BB183" s="928"/>
      <c r="BC183" s="928"/>
      <c r="BD183" s="928"/>
    </row>
    <row r="184" spans="1:56" ht="15" x14ac:dyDescent="0.2">
      <c r="A184" s="928"/>
      <c r="B184" s="991"/>
      <c r="C184" s="992" t="s">
        <v>32</v>
      </c>
      <c r="D184" s="687">
        <v>24686410</v>
      </c>
      <c r="E184" s="687">
        <v>24598194</v>
      </c>
      <c r="F184" s="66">
        <v>25208908</v>
      </c>
      <c r="G184" s="66">
        <v>25210561</v>
      </c>
      <c r="H184" s="61">
        <v>25288013</v>
      </c>
      <c r="I184" s="688">
        <f t="shared" si="14"/>
        <v>3.0722045415808082E-3</v>
      </c>
      <c r="J184" s="927"/>
      <c r="K184" s="928"/>
      <c r="L184" s="928"/>
      <c r="M184" s="928"/>
      <c r="N184" s="928"/>
      <c r="O184" s="928"/>
      <c r="P184" s="928"/>
      <c r="Q184" s="928"/>
      <c r="R184" s="928"/>
      <c r="S184" s="928"/>
      <c r="T184" s="928"/>
      <c r="U184" s="928"/>
      <c r="V184" s="928"/>
      <c r="W184" s="928"/>
      <c r="X184" s="928"/>
      <c r="AB184" s="928"/>
      <c r="AC184" s="928"/>
      <c r="AD184" s="928"/>
      <c r="AE184" s="928"/>
      <c r="AF184" s="928"/>
      <c r="AG184" s="928"/>
      <c r="AH184" s="928"/>
      <c r="AI184" s="928"/>
      <c r="AJ184" s="928"/>
      <c r="AK184" s="928"/>
      <c r="AL184" s="928"/>
      <c r="AM184" s="928"/>
      <c r="AN184" s="928"/>
      <c r="AO184" s="928"/>
      <c r="AP184" s="928"/>
      <c r="AQ184" s="928"/>
      <c r="AR184" s="928"/>
      <c r="AS184" s="928"/>
      <c r="AT184" s="928"/>
      <c r="AU184" s="928"/>
      <c r="AV184" s="928"/>
      <c r="AW184" s="928"/>
      <c r="AX184" s="928"/>
      <c r="AY184" s="928"/>
      <c r="AZ184" s="928"/>
      <c r="BA184" s="928"/>
      <c r="BB184" s="928"/>
      <c r="BC184" s="928"/>
      <c r="BD184" s="928"/>
    </row>
    <row r="185" spans="1:56" ht="15" x14ac:dyDescent="0.2">
      <c r="A185" s="928"/>
      <c r="B185" s="991"/>
      <c r="C185" s="992" t="s">
        <v>79</v>
      </c>
      <c r="D185" s="687">
        <v>11482040</v>
      </c>
      <c r="E185" s="687">
        <v>11795111</v>
      </c>
      <c r="F185" s="66">
        <v>11769058.641223516</v>
      </c>
      <c r="G185" s="66">
        <v>11653321.012375904</v>
      </c>
      <c r="H185" s="61">
        <v>11502545.109519044</v>
      </c>
      <c r="I185" s="688">
        <f t="shared" si="14"/>
        <v>-1.2938449279543171E-2</v>
      </c>
      <c r="J185" s="927"/>
      <c r="K185" s="928"/>
      <c r="L185" s="928"/>
      <c r="M185" s="928"/>
      <c r="N185" s="928"/>
      <c r="O185" s="928"/>
      <c r="P185" s="928"/>
      <c r="Q185" s="928"/>
      <c r="R185" s="928"/>
      <c r="S185" s="928"/>
      <c r="T185" s="928"/>
      <c r="U185" s="928"/>
      <c r="V185" s="928"/>
      <c r="W185" s="928"/>
      <c r="X185" s="928"/>
      <c r="AB185" s="928"/>
      <c r="AC185" s="928"/>
      <c r="AD185" s="928"/>
      <c r="AE185" s="928"/>
      <c r="AF185" s="928"/>
      <c r="AG185" s="928"/>
      <c r="AH185" s="928"/>
      <c r="AI185" s="928"/>
      <c r="AJ185" s="928"/>
      <c r="AK185" s="928"/>
      <c r="AL185" s="928"/>
      <c r="AM185" s="928"/>
      <c r="AN185" s="928"/>
      <c r="AO185" s="928"/>
      <c r="AP185" s="928"/>
      <c r="AQ185" s="928"/>
      <c r="AR185" s="928"/>
      <c r="AS185" s="928"/>
      <c r="AT185" s="928"/>
      <c r="AU185" s="928"/>
      <c r="AV185" s="928"/>
      <c r="AW185" s="928"/>
      <c r="AX185" s="928"/>
      <c r="AY185" s="928"/>
      <c r="AZ185" s="928"/>
      <c r="BA185" s="928"/>
      <c r="BB185" s="928"/>
      <c r="BC185" s="928"/>
      <c r="BD185" s="928"/>
    </row>
    <row r="186" spans="1:56" ht="15" x14ac:dyDescent="0.2">
      <c r="A186" s="928"/>
      <c r="B186" s="991"/>
      <c r="C186" s="992" t="s">
        <v>56</v>
      </c>
      <c r="D186" s="687">
        <v>12629155</v>
      </c>
      <c r="E186" s="687">
        <v>11767665</v>
      </c>
      <c r="F186" s="66">
        <v>11694964</v>
      </c>
      <c r="G186" s="66">
        <v>11736184</v>
      </c>
      <c r="H186" s="61">
        <v>11714732</v>
      </c>
      <c r="I186" s="688">
        <f t="shared" si="14"/>
        <v>-1.8278513697467592E-3</v>
      </c>
      <c r="J186" s="927"/>
      <c r="K186" s="928"/>
      <c r="L186" s="928"/>
      <c r="M186" s="928"/>
      <c r="N186" s="928"/>
      <c r="O186" s="928"/>
      <c r="P186" s="928"/>
      <c r="Q186" s="928"/>
      <c r="R186" s="928"/>
      <c r="S186" s="928"/>
      <c r="T186" s="928"/>
      <c r="U186" s="928"/>
      <c r="V186" s="928"/>
      <c r="W186" s="928"/>
      <c r="X186" s="928"/>
      <c r="AB186" s="928"/>
      <c r="AC186" s="928"/>
      <c r="AD186" s="928"/>
      <c r="AE186" s="928"/>
      <c r="AF186" s="928"/>
      <c r="AG186" s="928"/>
      <c r="AH186" s="928"/>
      <c r="AI186" s="928"/>
      <c r="AJ186" s="928"/>
      <c r="AK186" s="928"/>
      <c r="AL186" s="928"/>
      <c r="AM186" s="928"/>
      <c r="AN186" s="928"/>
      <c r="AO186" s="928"/>
      <c r="AP186" s="928"/>
      <c r="AQ186" s="928"/>
      <c r="AR186" s="928"/>
      <c r="AS186" s="928"/>
      <c r="AT186" s="928"/>
      <c r="AU186" s="928"/>
      <c r="AV186" s="928"/>
      <c r="AW186" s="928"/>
      <c r="AX186" s="928"/>
      <c r="AY186" s="928"/>
      <c r="AZ186" s="928"/>
      <c r="BA186" s="928"/>
      <c r="BB186" s="928"/>
      <c r="BC186" s="928"/>
      <c r="BD186" s="928"/>
    </row>
    <row r="187" spans="1:56" ht="15" x14ac:dyDescent="0.2">
      <c r="A187" s="928"/>
      <c r="B187" s="991"/>
      <c r="C187" s="992" t="s">
        <v>59</v>
      </c>
      <c r="D187" s="687">
        <v>7640322</v>
      </c>
      <c r="E187" s="687">
        <v>7027296</v>
      </c>
      <c r="F187" s="66">
        <v>941904</v>
      </c>
      <c r="G187" s="66">
        <v>886914</v>
      </c>
      <c r="H187" s="61">
        <v>812885</v>
      </c>
      <c r="I187" s="688">
        <f t="shared" si="14"/>
        <v>-8.3468070184933379E-2</v>
      </c>
      <c r="J187" s="927"/>
      <c r="K187" s="928"/>
      <c r="L187" s="928"/>
      <c r="M187" s="928"/>
      <c r="N187" s="928"/>
      <c r="O187" s="928"/>
      <c r="P187" s="928"/>
      <c r="Q187" s="928"/>
      <c r="R187" s="928"/>
      <c r="S187" s="928"/>
      <c r="T187" s="928"/>
      <c r="U187" s="928"/>
      <c r="V187" s="928"/>
      <c r="W187" s="928"/>
      <c r="X187" s="928"/>
      <c r="AB187" s="928"/>
      <c r="AC187" s="928"/>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row>
    <row r="188" spans="1:56" ht="15" x14ac:dyDescent="0.2">
      <c r="A188" s="928"/>
      <c r="B188" s="991"/>
      <c r="C188" s="992" t="s">
        <v>416</v>
      </c>
      <c r="D188" s="687">
        <v>2766650</v>
      </c>
      <c r="E188" s="687">
        <v>2824089</v>
      </c>
      <c r="F188" s="66">
        <v>2391599.065160119</v>
      </c>
      <c r="G188" s="66">
        <v>2315502.0941792224</v>
      </c>
      <c r="H188" s="61">
        <v>2204449.8838998051</v>
      </c>
      <c r="I188" s="688">
        <f t="shared" si="14"/>
        <v>-4.7960315198411416E-2</v>
      </c>
      <c r="J188" s="927"/>
      <c r="K188" s="928"/>
      <c r="L188" s="928"/>
      <c r="M188" s="928"/>
      <c r="N188" s="928"/>
      <c r="O188" s="928"/>
      <c r="P188" s="928"/>
      <c r="Q188" s="928"/>
      <c r="R188" s="928"/>
      <c r="S188" s="928"/>
      <c r="T188" s="928"/>
      <c r="U188" s="928"/>
      <c r="V188" s="928"/>
      <c r="W188" s="928"/>
      <c r="X188" s="928"/>
      <c r="AB188" s="928"/>
      <c r="AC188" s="928"/>
      <c r="AD188" s="928"/>
      <c r="AE188" s="928"/>
      <c r="AF188" s="928"/>
      <c r="AG188" s="928"/>
      <c r="AH188" s="928"/>
      <c r="AI188" s="928"/>
      <c r="AJ188" s="928"/>
      <c r="AK188" s="928"/>
      <c r="AL188" s="928"/>
      <c r="AM188" s="928"/>
      <c r="AN188" s="928"/>
      <c r="AO188" s="928"/>
      <c r="AP188" s="928"/>
      <c r="AQ188" s="928"/>
      <c r="AR188" s="928"/>
      <c r="AS188" s="928"/>
      <c r="AT188" s="928"/>
      <c r="AU188" s="928"/>
      <c r="AV188" s="928"/>
      <c r="AW188" s="928"/>
      <c r="AX188" s="928"/>
      <c r="AY188" s="928"/>
      <c r="AZ188" s="928"/>
      <c r="BA188" s="928"/>
      <c r="BB188" s="928"/>
      <c r="BC188" s="928"/>
      <c r="BD188" s="928"/>
    </row>
    <row r="189" spans="1:56" ht="15" x14ac:dyDescent="0.2">
      <c r="A189" s="928"/>
      <c r="B189" s="991"/>
      <c r="C189" s="992" t="s">
        <v>3198</v>
      </c>
      <c r="D189" s="687">
        <v>11014512</v>
      </c>
      <c r="E189" s="687">
        <v>10963546</v>
      </c>
      <c r="F189" s="66">
        <v>10247885</v>
      </c>
      <c r="G189" s="66">
        <v>9823240</v>
      </c>
      <c r="H189" s="61">
        <v>9447236</v>
      </c>
      <c r="I189" s="688">
        <f t="shared" si="14"/>
        <v>-3.8276983968629497E-2</v>
      </c>
      <c r="J189" s="927"/>
      <c r="K189" s="928"/>
      <c r="L189" s="928"/>
      <c r="M189" s="928"/>
      <c r="N189" s="928"/>
      <c r="O189" s="928"/>
      <c r="P189" s="928"/>
      <c r="Q189" s="928"/>
      <c r="R189" s="928"/>
      <c r="S189" s="928"/>
      <c r="T189" s="928"/>
      <c r="U189" s="928"/>
      <c r="V189" s="928"/>
      <c r="W189" s="928"/>
      <c r="X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row>
    <row r="190" spans="1:56" ht="15" x14ac:dyDescent="0.2">
      <c r="A190" s="928"/>
      <c r="B190" s="991"/>
      <c r="C190" s="992" t="s">
        <v>207</v>
      </c>
      <c r="D190" s="687">
        <v>21497341</v>
      </c>
      <c r="E190" s="687">
        <v>21389366</v>
      </c>
      <c r="F190" s="66">
        <v>22081845</v>
      </c>
      <c r="G190" s="66">
        <v>22422483</v>
      </c>
      <c r="H190" s="61">
        <v>22752762</v>
      </c>
      <c r="I190" s="688">
        <f t="shared" si="14"/>
        <v>1.4729813821243614E-2</v>
      </c>
      <c r="J190" s="927"/>
      <c r="K190" s="928"/>
      <c r="L190" s="928"/>
      <c r="M190" s="928"/>
      <c r="N190" s="928"/>
      <c r="O190" s="928"/>
      <c r="P190" s="928"/>
      <c r="Q190" s="928"/>
      <c r="R190" s="928"/>
      <c r="S190" s="928"/>
      <c r="T190" s="928"/>
      <c r="U190" s="928"/>
      <c r="V190" s="928"/>
      <c r="W190" s="928"/>
      <c r="X190" s="928"/>
      <c r="AB190" s="928"/>
      <c r="AC190" s="928"/>
      <c r="AD190" s="928"/>
      <c r="AE190" s="928"/>
      <c r="AF190" s="928"/>
      <c r="AG190" s="928"/>
      <c r="AH190" s="928"/>
      <c r="AI190" s="928"/>
      <c r="AJ190" s="928"/>
      <c r="AK190" s="928"/>
      <c r="AL190" s="928"/>
      <c r="AM190" s="928"/>
      <c r="AN190" s="928"/>
      <c r="AO190" s="928"/>
      <c r="AP190" s="928"/>
      <c r="AQ190" s="928"/>
      <c r="AR190" s="928"/>
      <c r="AS190" s="928"/>
      <c r="AT190" s="928"/>
      <c r="AU190" s="928"/>
      <c r="AV190" s="928"/>
      <c r="AW190" s="928"/>
      <c r="AX190" s="928"/>
      <c r="AY190" s="928"/>
      <c r="AZ190" s="928"/>
      <c r="BA190" s="928"/>
      <c r="BB190" s="928"/>
      <c r="BC190" s="928"/>
      <c r="BD190" s="928"/>
    </row>
    <row r="191" spans="1:56" ht="16" thickBot="1" x14ac:dyDescent="0.25">
      <c r="A191" s="928"/>
      <c r="B191" s="991"/>
      <c r="C191" s="992" t="s">
        <v>1149</v>
      </c>
      <c r="D191" s="687">
        <v>7855106</v>
      </c>
      <c r="E191" s="687">
        <v>8635919</v>
      </c>
      <c r="F191" s="689">
        <v>9517181</v>
      </c>
      <c r="G191" s="689">
        <v>10134487</v>
      </c>
      <c r="H191" s="690">
        <v>10795225</v>
      </c>
      <c r="I191" s="688">
        <f t="shared" si="14"/>
        <v>6.5196985303745514E-2</v>
      </c>
      <c r="J191" s="927"/>
      <c r="K191" s="928"/>
      <c r="L191" s="928"/>
      <c r="M191" s="928"/>
      <c r="N191" s="928"/>
      <c r="O191" s="928"/>
      <c r="P191" s="928"/>
      <c r="Q191" s="928"/>
      <c r="R191" s="928"/>
      <c r="S191" s="928"/>
      <c r="T191" s="928"/>
      <c r="U191" s="928"/>
      <c r="V191" s="928"/>
      <c r="W191" s="928"/>
      <c r="X191" s="928"/>
      <c r="AB191" s="928"/>
      <c r="AC191" s="928"/>
      <c r="AD191" s="928"/>
      <c r="AE191" s="928"/>
      <c r="AF191" s="928"/>
      <c r="AG191" s="928"/>
      <c r="AH191" s="928"/>
      <c r="AI191" s="928"/>
      <c r="AJ191" s="928"/>
      <c r="AK191" s="928"/>
      <c r="AL191" s="928"/>
      <c r="AM191" s="928"/>
      <c r="AN191" s="928"/>
      <c r="AO191" s="928"/>
      <c r="AP191" s="928"/>
      <c r="AQ191" s="928"/>
      <c r="AR191" s="928"/>
      <c r="AS191" s="928"/>
      <c r="AT191" s="928"/>
      <c r="AU191" s="928"/>
      <c r="AV191" s="928"/>
      <c r="AW191" s="928"/>
      <c r="AX191" s="928"/>
      <c r="AY191" s="928"/>
      <c r="AZ191" s="928"/>
      <c r="BA191" s="928"/>
      <c r="BB191" s="928"/>
      <c r="BC191" s="928"/>
      <c r="BD191" s="928"/>
    </row>
    <row r="192" spans="1:56" ht="27.75" customHeight="1" thickBot="1" x14ac:dyDescent="0.25">
      <c r="A192" s="928"/>
      <c r="B192" s="994"/>
      <c r="C192" s="995"/>
      <c r="D192" s="692"/>
      <c r="E192" s="692"/>
      <c r="F192" s="693"/>
      <c r="G192" s="693"/>
      <c r="H192" s="693"/>
      <c r="I192" s="694"/>
      <c r="J192" s="928"/>
      <c r="K192" s="928"/>
      <c r="L192" s="928"/>
      <c r="M192" s="928"/>
      <c r="N192" s="928"/>
      <c r="O192" s="928"/>
      <c r="P192" s="928"/>
      <c r="Q192" s="928"/>
      <c r="R192" s="928"/>
      <c r="S192" s="928"/>
      <c r="T192" s="928"/>
      <c r="U192" s="928"/>
      <c r="V192" s="928"/>
      <c r="W192" s="928"/>
      <c r="X192" s="928"/>
      <c r="AB192" s="928"/>
      <c r="AC192" s="928"/>
      <c r="AD192" s="928"/>
      <c r="AE192" s="928"/>
      <c r="AF192" s="928"/>
      <c r="AG192" s="928"/>
      <c r="AH192" s="928"/>
      <c r="AI192" s="928"/>
      <c r="AJ192" s="928"/>
      <c r="AK192" s="928"/>
      <c r="AL192" s="928"/>
      <c r="AM192" s="928"/>
      <c r="AN192" s="928"/>
      <c r="AO192" s="928"/>
      <c r="AP192" s="928"/>
      <c r="AQ192" s="928"/>
      <c r="AR192" s="928"/>
      <c r="AS192" s="928"/>
      <c r="AT192" s="928"/>
      <c r="AU192" s="928"/>
      <c r="AV192" s="928"/>
      <c r="AW192" s="928"/>
      <c r="AX192" s="928"/>
      <c r="AY192" s="928"/>
      <c r="AZ192" s="928"/>
      <c r="BA192" s="928"/>
      <c r="BB192" s="928"/>
      <c r="BC192" s="928"/>
      <c r="BD192" s="928"/>
    </row>
    <row r="193" spans="1:56" ht="15" x14ac:dyDescent="0.2">
      <c r="A193" s="928"/>
      <c r="B193" s="991" t="s">
        <v>244</v>
      </c>
      <c r="C193" s="992" t="s">
        <v>663</v>
      </c>
      <c r="D193" s="687">
        <v>6617914</v>
      </c>
      <c r="E193" s="687">
        <v>6518691</v>
      </c>
      <c r="F193" s="66">
        <v>6331127</v>
      </c>
      <c r="G193" s="66">
        <v>6239272</v>
      </c>
      <c r="H193" s="61">
        <v>6169611</v>
      </c>
      <c r="I193" s="688">
        <f t="shared" ref="I193:I200" si="15">((H193-G193)/G193)</f>
        <v>-1.1164924369381556E-2</v>
      </c>
      <c r="J193" s="927"/>
      <c r="K193" s="928"/>
      <c r="L193" s="928"/>
      <c r="M193" s="928"/>
      <c r="N193" s="928"/>
      <c r="O193" s="928"/>
      <c r="P193" s="928"/>
      <c r="Q193" s="928"/>
      <c r="R193" s="928"/>
      <c r="S193" s="928"/>
      <c r="T193" s="928"/>
      <c r="U193" s="928"/>
      <c r="V193" s="928"/>
      <c r="W193" s="928"/>
      <c r="X193" s="928"/>
      <c r="AB193" s="928"/>
      <c r="AC193" s="928"/>
      <c r="AD193" s="928"/>
      <c r="AE193" s="928"/>
      <c r="AF193" s="928"/>
      <c r="AG193" s="928"/>
      <c r="AH193" s="928"/>
      <c r="AI193" s="928"/>
      <c r="AJ193" s="928"/>
      <c r="AK193" s="928"/>
      <c r="AL193" s="928"/>
      <c r="AM193" s="928"/>
      <c r="AN193" s="928"/>
      <c r="AO193" s="928"/>
      <c r="AP193" s="928"/>
      <c r="AQ193" s="928"/>
      <c r="AR193" s="928"/>
      <c r="AS193" s="928"/>
      <c r="AT193" s="928"/>
      <c r="AU193" s="928"/>
      <c r="AV193" s="928"/>
      <c r="AW193" s="928"/>
      <c r="AX193" s="928"/>
      <c r="AY193" s="928"/>
      <c r="AZ193" s="928"/>
      <c r="BA193" s="928"/>
      <c r="BB193" s="928"/>
      <c r="BC193" s="928"/>
      <c r="BD193" s="928"/>
    </row>
    <row r="194" spans="1:56" ht="15" x14ac:dyDescent="0.2">
      <c r="A194" s="928"/>
      <c r="B194" s="991" t="s">
        <v>228</v>
      </c>
      <c r="C194" s="992" t="s">
        <v>32</v>
      </c>
      <c r="D194" s="687">
        <v>21377158</v>
      </c>
      <c r="E194" s="687">
        <v>21263496</v>
      </c>
      <c r="F194" s="66">
        <v>21666642</v>
      </c>
      <c r="G194" s="66">
        <v>21710763</v>
      </c>
      <c r="H194" s="61">
        <v>21822760</v>
      </c>
      <c r="I194" s="688">
        <f t="shared" si="15"/>
        <v>5.1585934589217335E-3</v>
      </c>
      <c r="J194" s="927"/>
      <c r="K194" s="928"/>
      <c r="L194" s="928"/>
      <c r="M194" s="928"/>
      <c r="N194" s="928"/>
      <c r="O194" s="928"/>
      <c r="P194" s="928"/>
      <c r="Q194" s="928"/>
      <c r="R194" s="928"/>
      <c r="S194" s="928"/>
      <c r="T194" s="928"/>
      <c r="U194" s="928"/>
      <c r="V194" s="928"/>
      <c r="W194" s="928"/>
      <c r="X194" s="928"/>
      <c r="AB194" s="928"/>
      <c r="AC194" s="928"/>
      <c r="AD194" s="928"/>
      <c r="AE194" s="928"/>
      <c r="AF194" s="928"/>
      <c r="AG194" s="928"/>
      <c r="AH194" s="928"/>
      <c r="AI194" s="928"/>
      <c r="AJ194" s="928"/>
      <c r="AK194" s="928"/>
      <c r="AL194" s="928"/>
      <c r="AM194" s="928"/>
      <c r="AN194" s="928"/>
      <c r="AO194" s="928"/>
      <c r="AP194" s="928"/>
      <c r="AQ194" s="928"/>
      <c r="AR194" s="928"/>
      <c r="AS194" s="928"/>
      <c r="AT194" s="928"/>
      <c r="AU194" s="928"/>
      <c r="AV194" s="928"/>
      <c r="AW194" s="928"/>
      <c r="AX194" s="928"/>
      <c r="AY194" s="928"/>
      <c r="AZ194" s="928"/>
      <c r="BA194" s="928"/>
      <c r="BB194" s="928"/>
      <c r="BC194" s="928"/>
      <c r="BD194" s="928"/>
    </row>
    <row r="195" spans="1:56" ht="15" x14ac:dyDescent="0.2">
      <c r="A195" s="928"/>
      <c r="B195" s="991"/>
      <c r="C195" s="992" t="s">
        <v>79</v>
      </c>
      <c r="D195" s="687">
        <v>5870753</v>
      </c>
      <c r="E195" s="687">
        <v>5674459</v>
      </c>
      <c r="F195" s="66">
        <v>5593884.1151133338</v>
      </c>
      <c r="G195" s="66">
        <v>5458322.7711261865</v>
      </c>
      <c r="H195" s="61">
        <v>5513630.4985346096</v>
      </c>
      <c r="I195" s="688">
        <f t="shared" si="15"/>
        <v>1.013273302579205E-2</v>
      </c>
      <c r="J195" s="927"/>
      <c r="K195" s="928"/>
      <c r="L195" s="928"/>
      <c r="M195" s="928"/>
      <c r="N195" s="928"/>
      <c r="O195" s="928"/>
      <c r="P195" s="928"/>
      <c r="Q195" s="928"/>
      <c r="R195" s="928"/>
      <c r="S195" s="928"/>
      <c r="T195" s="928"/>
      <c r="U195" s="928"/>
      <c r="V195" s="928"/>
      <c r="W195" s="928"/>
      <c r="X195" s="928"/>
      <c r="AB195" s="928"/>
      <c r="AC195" s="928"/>
      <c r="AD195" s="928"/>
      <c r="AE195" s="928"/>
      <c r="AF195" s="928"/>
      <c r="AG195" s="928"/>
      <c r="AH195" s="928"/>
      <c r="AI195" s="928"/>
      <c r="AJ195" s="928"/>
      <c r="AK195" s="928"/>
      <c r="AL195" s="928"/>
      <c r="AM195" s="928"/>
      <c r="AN195" s="928"/>
      <c r="AO195" s="928"/>
      <c r="AP195" s="928"/>
      <c r="AQ195" s="928"/>
      <c r="AR195" s="928"/>
      <c r="AS195" s="928"/>
      <c r="AT195" s="928"/>
      <c r="AU195" s="928"/>
      <c r="AV195" s="928"/>
      <c r="AW195" s="928"/>
      <c r="AX195" s="928"/>
      <c r="AY195" s="928"/>
      <c r="AZ195" s="928"/>
      <c r="BA195" s="928"/>
      <c r="BB195" s="928"/>
      <c r="BC195" s="928"/>
      <c r="BD195" s="928"/>
    </row>
    <row r="196" spans="1:56" ht="15" x14ac:dyDescent="0.2">
      <c r="A196" s="928"/>
      <c r="B196" s="991"/>
      <c r="C196" s="992" t="s">
        <v>56</v>
      </c>
      <c r="D196" s="687">
        <v>8308532</v>
      </c>
      <c r="E196" s="687">
        <v>7723296</v>
      </c>
      <c r="F196" s="66">
        <v>7732998</v>
      </c>
      <c r="G196" s="66">
        <v>7812272</v>
      </c>
      <c r="H196" s="61">
        <v>7850159</v>
      </c>
      <c r="I196" s="688">
        <f t="shared" si="15"/>
        <v>4.8496775329891226E-3</v>
      </c>
      <c r="J196" s="927"/>
      <c r="K196" s="928"/>
      <c r="L196" s="928"/>
      <c r="M196" s="928"/>
      <c r="N196" s="928"/>
      <c r="O196" s="928"/>
      <c r="P196" s="928"/>
      <c r="Q196" s="928"/>
      <c r="R196" s="928"/>
      <c r="S196" s="928"/>
      <c r="T196" s="928"/>
      <c r="U196" s="928"/>
      <c r="V196" s="928"/>
      <c r="W196" s="928"/>
      <c r="X196" s="928"/>
      <c r="AB196" s="928"/>
      <c r="AC196" s="928"/>
      <c r="AD196" s="928"/>
      <c r="AE196" s="928"/>
      <c r="AF196" s="928"/>
      <c r="AG196" s="928"/>
      <c r="AH196" s="928"/>
      <c r="AI196" s="928"/>
      <c r="AJ196" s="928"/>
      <c r="AK196" s="928"/>
      <c r="AL196" s="928"/>
      <c r="AM196" s="928"/>
      <c r="AN196" s="928"/>
      <c r="AO196" s="928"/>
      <c r="AP196" s="928"/>
      <c r="AQ196" s="928"/>
      <c r="AR196" s="928"/>
      <c r="AS196" s="928"/>
      <c r="AT196" s="928"/>
      <c r="AU196" s="928"/>
      <c r="AV196" s="928"/>
      <c r="AW196" s="928"/>
      <c r="AX196" s="928"/>
      <c r="AY196" s="928"/>
      <c r="AZ196" s="928"/>
      <c r="BA196" s="928"/>
      <c r="BB196" s="928"/>
      <c r="BC196" s="928"/>
      <c r="BD196" s="928"/>
    </row>
    <row r="197" spans="1:56" ht="15" x14ac:dyDescent="0.2">
      <c r="A197" s="928"/>
      <c r="B197" s="991"/>
      <c r="C197" s="992" t="s">
        <v>59</v>
      </c>
      <c r="D197" s="687">
        <v>5497695</v>
      </c>
      <c r="E197" s="687">
        <v>5320052</v>
      </c>
      <c r="F197" s="66">
        <v>3697935</v>
      </c>
      <c r="G197" s="66">
        <v>3587447</v>
      </c>
      <c r="H197" s="61">
        <v>1486119</v>
      </c>
      <c r="I197" s="688">
        <f t="shared" si="15"/>
        <v>-0.58574468138483993</v>
      </c>
      <c r="J197" s="927"/>
      <c r="K197" s="928"/>
      <c r="L197" s="928"/>
      <c r="M197" s="928"/>
      <c r="N197" s="928"/>
      <c r="O197" s="928"/>
      <c r="P197" s="928"/>
      <c r="Q197" s="928"/>
      <c r="R197" s="928"/>
      <c r="S197" s="928"/>
      <c r="T197" s="928"/>
      <c r="U197" s="928"/>
      <c r="V197" s="928"/>
      <c r="W197" s="928"/>
      <c r="X197" s="928"/>
      <c r="AB197" s="928"/>
      <c r="AC197" s="928"/>
      <c r="AD197" s="928"/>
      <c r="AE197" s="928"/>
      <c r="AF197" s="928"/>
      <c r="AG197" s="928"/>
      <c r="AH197" s="928"/>
      <c r="AI197" s="928"/>
      <c r="AJ197" s="928"/>
      <c r="AK197" s="928"/>
      <c r="AL197" s="928"/>
      <c r="AM197" s="928"/>
      <c r="AN197" s="928"/>
      <c r="AO197" s="928"/>
      <c r="AP197" s="928"/>
      <c r="AQ197" s="928"/>
      <c r="AR197" s="928"/>
      <c r="AS197" s="928"/>
      <c r="AT197" s="928"/>
      <c r="AU197" s="928"/>
      <c r="AV197" s="928"/>
      <c r="AW197" s="928"/>
      <c r="AX197" s="928"/>
      <c r="AY197" s="928"/>
      <c r="AZ197" s="928"/>
      <c r="BA197" s="928"/>
      <c r="BB197" s="928"/>
      <c r="BC197" s="928"/>
      <c r="BD197" s="928"/>
    </row>
    <row r="198" spans="1:56" ht="15" x14ac:dyDescent="0.2">
      <c r="A198" s="928"/>
      <c r="B198" s="991"/>
      <c r="C198" s="992" t="s">
        <v>416</v>
      </c>
      <c r="D198" s="687">
        <v>430587</v>
      </c>
      <c r="E198" s="687">
        <v>423236</v>
      </c>
      <c r="F198" s="66">
        <v>313082.30078358564</v>
      </c>
      <c r="G198" s="66">
        <v>283265.42889511283</v>
      </c>
      <c r="H198" s="61">
        <v>247185.02212291909</v>
      </c>
      <c r="I198" s="688">
        <f t="shared" si="15"/>
        <v>-0.12737313873043626</v>
      </c>
      <c r="J198" s="927"/>
      <c r="K198" s="928"/>
      <c r="L198" s="928"/>
      <c r="M198" s="928"/>
      <c r="N198" s="928"/>
      <c r="O198" s="928"/>
      <c r="P198" s="928"/>
      <c r="Q198" s="928"/>
      <c r="R198" s="928"/>
      <c r="S198" s="928"/>
      <c r="T198" s="928"/>
      <c r="U198" s="928"/>
      <c r="V198" s="928"/>
      <c r="W198" s="928"/>
      <c r="X198" s="928"/>
      <c r="AB198" s="928"/>
      <c r="AC198" s="928"/>
      <c r="AD198" s="928"/>
      <c r="AE198" s="928"/>
      <c r="AF198" s="928"/>
      <c r="AG198" s="928"/>
      <c r="AH198" s="928"/>
      <c r="AI198" s="928"/>
      <c r="AJ198" s="928"/>
      <c r="AK198" s="928"/>
      <c r="AL198" s="928"/>
      <c r="AM198" s="928"/>
      <c r="AN198" s="928"/>
      <c r="AO198" s="928"/>
      <c r="AP198" s="928"/>
      <c r="AQ198" s="928"/>
      <c r="AR198" s="928"/>
      <c r="AS198" s="928"/>
      <c r="AT198" s="928"/>
      <c r="AU198" s="928"/>
      <c r="AV198" s="928"/>
      <c r="AW198" s="928"/>
      <c r="AX198" s="928"/>
      <c r="AY198" s="928"/>
      <c r="AZ198" s="928"/>
      <c r="BA198" s="928"/>
      <c r="BB198" s="928"/>
      <c r="BC198" s="928"/>
      <c r="BD198" s="928"/>
    </row>
    <row r="199" spans="1:56" ht="15" x14ac:dyDescent="0.2">
      <c r="A199" s="928"/>
      <c r="B199" s="991"/>
      <c r="C199" s="992" t="s">
        <v>207</v>
      </c>
      <c r="D199" s="687">
        <v>12267926</v>
      </c>
      <c r="E199" s="687">
        <v>11497700</v>
      </c>
      <c r="F199" s="66">
        <v>11640370</v>
      </c>
      <c r="G199" s="66">
        <v>11709525</v>
      </c>
      <c r="H199" s="61">
        <v>11808027</v>
      </c>
      <c r="I199" s="688">
        <f t="shared" si="15"/>
        <v>8.4121260256073589E-3</v>
      </c>
      <c r="J199" s="927"/>
      <c r="K199" s="928"/>
      <c r="L199" s="928"/>
      <c r="M199" s="928"/>
      <c r="N199" s="928"/>
      <c r="O199" s="928"/>
      <c r="P199" s="928"/>
      <c r="Q199" s="928"/>
      <c r="R199" s="928"/>
      <c r="S199" s="928"/>
      <c r="T199" s="928"/>
      <c r="U199" s="928"/>
      <c r="V199" s="928"/>
      <c r="W199" s="928"/>
      <c r="X199" s="928"/>
      <c r="AB199" s="928"/>
      <c r="AC199" s="928"/>
      <c r="AD199" s="928"/>
      <c r="AE199" s="928"/>
      <c r="AF199" s="928"/>
      <c r="AG199" s="928"/>
      <c r="AH199" s="928"/>
      <c r="AI199" s="928"/>
      <c r="AJ199" s="928"/>
      <c r="AK199" s="928"/>
      <c r="AL199" s="928"/>
      <c r="AM199" s="928"/>
      <c r="AN199" s="928"/>
      <c r="AO199" s="928"/>
      <c r="AP199" s="928"/>
      <c r="AQ199" s="928"/>
      <c r="AR199" s="928"/>
      <c r="AS199" s="928"/>
      <c r="AT199" s="928"/>
      <c r="AU199" s="928"/>
      <c r="AV199" s="928"/>
      <c r="AW199" s="928"/>
      <c r="AX199" s="928"/>
      <c r="AY199" s="928"/>
      <c r="AZ199" s="928"/>
      <c r="BA199" s="928"/>
      <c r="BB199" s="928"/>
      <c r="BC199" s="928"/>
      <c r="BD199" s="928"/>
    </row>
    <row r="200" spans="1:56" ht="16" thickBot="1" x14ac:dyDescent="0.25">
      <c r="A200" s="928"/>
      <c r="B200" s="991"/>
      <c r="C200" s="992" t="s">
        <v>1149</v>
      </c>
      <c r="D200" s="687">
        <v>6169980</v>
      </c>
      <c r="E200" s="687">
        <v>7203025</v>
      </c>
      <c r="F200" s="689">
        <v>8340222</v>
      </c>
      <c r="G200" s="689">
        <v>8776476</v>
      </c>
      <c r="H200" s="690">
        <v>9241448</v>
      </c>
      <c r="I200" s="688">
        <f t="shared" si="15"/>
        <v>5.2979350709783747E-2</v>
      </c>
      <c r="J200" s="927"/>
      <c r="K200" s="928"/>
      <c r="L200" s="928"/>
      <c r="M200" s="928"/>
      <c r="N200" s="928"/>
      <c r="O200" s="928"/>
      <c r="P200" s="928"/>
      <c r="Q200" s="928"/>
      <c r="R200" s="928"/>
      <c r="S200" s="928"/>
      <c r="T200" s="928"/>
      <c r="U200" s="928"/>
      <c r="V200" s="928"/>
      <c r="W200" s="928"/>
      <c r="X200" s="928"/>
      <c r="AB200" s="928"/>
      <c r="AC200" s="928"/>
      <c r="AD200" s="928"/>
      <c r="AE200" s="928"/>
      <c r="AF200" s="928"/>
      <c r="AG200" s="928"/>
      <c r="AH200" s="928"/>
      <c r="AI200" s="928"/>
      <c r="AJ200" s="928"/>
      <c r="AK200" s="928"/>
      <c r="AL200" s="928"/>
      <c r="AM200" s="928"/>
      <c r="AN200" s="928"/>
      <c r="AO200" s="928"/>
      <c r="AP200" s="928"/>
      <c r="AQ200" s="928"/>
      <c r="AR200" s="928"/>
      <c r="AS200" s="928"/>
      <c r="AT200" s="928"/>
      <c r="AU200" s="928"/>
      <c r="AV200" s="928"/>
      <c r="AW200" s="928"/>
      <c r="AX200" s="928"/>
      <c r="AY200" s="928"/>
      <c r="AZ200" s="928"/>
      <c r="BA200" s="928"/>
      <c r="BB200" s="928"/>
      <c r="BC200" s="928"/>
      <c r="BD200" s="928"/>
    </row>
    <row r="201" spans="1:56" ht="27.75" customHeight="1" thickBot="1" x14ac:dyDescent="0.25">
      <c r="A201" s="928"/>
      <c r="B201" s="994"/>
      <c r="C201" s="995"/>
      <c r="D201" s="692"/>
      <c r="E201" s="692"/>
      <c r="F201" s="693"/>
      <c r="G201" s="693"/>
      <c r="H201" s="693"/>
      <c r="I201" s="694"/>
      <c r="J201" s="928"/>
      <c r="K201" s="928"/>
      <c r="L201" s="928"/>
      <c r="M201" s="928"/>
      <c r="N201" s="928"/>
      <c r="O201" s="928"/>
      <c r="P201" s="928"/>
      <c r="Q201" s="928"/>
      <c r="R201" s="928"/>
      <c r="S201" s="928"/>
      <c r="T201" s="928"/>
      <c r="U201" s="928"/>
      <c r="V201" s="928"/>
      <c r="W201" s="928"/>
      <c r="X201" s="928"/>
      <c r="AB201" s="928"/>
      <c r="AC201" s="928"/>
      <c r="AD201" s="928"/>
      <c r="AE201" s="928"/>
      <c r="AF201" s="928"/>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928"/>
    </row>
    <row r="202" spans="1:56" ht="15" x14ac:dyDescent="0.2">
      <c r="A202" s="928"/>
      <c r="B202" s="991" t="s">
        <v>245</v>
      </c>
      <c r="C202" s="992" t="s">
        <v>663</v>
      </c>
      <c r="D202" s="687">
        <v>20694</v>
      </c>
      <c r="E202" s="687">
        <v>20623</v>
      </c>
      <c r="F202" s="66">
        <v>20552</v>
      </c>
      <c r="G202" s="66">
        <v>552</v>
      </c>
      <c r="H202" s="61">
        <v>52</v>
      </c>
      <c r="I202" s="688">
        <f t="shared" ref="I202:I209" si="16">((H202-G202)/G202)</f>
        <v>-0.90579710144927539</v>
      </c>
      <c r="J202" s="927"/>
      <c r="K202" s="928"/>
      <c r="L202" s="928"/>
      <c r="M202" s="928"/>
      <c r="N202" s="928"/>
      <c r="O202" s="928"/>
      <c r="P202" s="928"/>
      <c r="Q202" s="928"/>
      <c r="R202" s="928"/>
      <c r="S202" s="928"/>
      <c r="T202" s="928"/>
      <c r="U202" s="928"/>
      <c r="V202" s="928"/>
      <c r="W202" s="928"/>
      <c r="X202" s="928"/>
      <c r="AB202" s="928"/>
      <c r="AC202" s="928"/>
      <c r="AD202" s="928"/>
      <c r="AE202" s="928"/>
      <c r="AF202" s="928"/>
      <c r="AG202" s="928"/>
      <c r="AH202" s="928"/>
      <c r="AI202" s="928"/>
      <c r="AJ202" s="928"/>
      <c r="AK202" s="928"/>
      <c r="AL202" s="928"/>
      <c r="AM202" s="928"/>
      <c r="AN202" s="928"/>
      <c r="AO202" s="928"/>
      <c r="AP202" s="928"/>
      <c r="AQ202" s="928"/>
      <c r="AR202" s="928"/>
      <c r="AS202" s="928"/>
      <c r="AT202" s="928"/>
      <c r="AU202" s="928"/>
      <c r="AV202" s="928"/>
      <c r="AW202" s="928"/>
      <c r="AX202" s="928"/>
      <c r="AY202" s="928"/>
      <c r="AZ202" s="928"/>
      <c r="BA202" s="928"/>
      <c r="BB202" s="928"/>
      <c r="BC202" s="928"/>
      <c r="BD202" s="928"/>
    </row>
    <row r="203" spans="1:56" ht="15" x14ac:dyDescent="0.2">
      <c r="A203" s="928"/>
      <c r="B203" s="991" t="s">
        <v>228</v>
      </c>
      <c r="C203" s="992" t="s">
        <v>32</v>
      </c>
      <c r="D203" s="687">
        <v>14335261</v>
      </c>
      <c r="E203" s="687">
        <v>14109599</v>
      </c>
      <c r="F203" s="66">
        <v>14950434</v>
      </c>
      <c r="G203" s="66">
        <v>15039063</v>
      </c>
      <c r="H203" s="61">
        <v>15116472</v>
      </c>
      <c r="I203" s="688">
        <f t="shared" si="16"/>
        <v>5.1471956730283E-3</v>
      </c>
      <c r="J203" s="927"/>
      <c r="K203" s="928"/>
      <c r="L203" s="928"/>
      <c r="M203" s="928"/>
      <c r="N203" s="928"/>
      <c r="O203" s="928"/>
      <c r="P203" s="928"/>
      <c r="Q203" s="928"/>
      <c r="R203" s="928"/>
      <c r="S203" s="928"/>
      <c r="T203" s="928"/>
      <c r="U203" s="928"/>
      <c r="V203" s="928"/>
      <c r="W203" s="928"/>
      <c r="X203" s="928"/>
      <c r="AB203" s="928"/>
      <c r="AC203" s="928"/>
      <c r="AD203" s="928"/>
      <c r="AE203" s="928"/>
      <c r="AF203" s="928"/>
      <c r="AG203" s="928"/>
      <c r="AH203" s="928"/>
      <c r="AI203" s="928"/>
      <c r="AJ203" s="928"/>
      <c r="AK203" s="928"/>
      <c r="AL203" s="928"/>
      <c r="AM203" s="928"/>
      <c r="AN203" s="928"/>
      <c r="AO203" s="928"/>
      <c r="AP203" s="928"/>
      <c r="AQ203" s="928"/>
      <c r="AR203" s="928"/>
      <c r="AS203" s="928"/>
      <c r="AT203" s="928"/>
      <c r="AU203" s="928"/>
      <c r="AV203" s="928"/>
      <c r="AW203" s="928"/>
      <c r="AX203" s="928"/>
      <c r="AY203" s="928"/>
      <c r="AZ203" s="928"/>
      <c r="BA203" s="928"/>
      <c r="BB203" s="928"/>
      <c r="BC203" s="928"/>
      <c r="BD203" s="928"/>
    </row>
    <row r="204" spans="1:56" ht="15" x14ac:dyDescent="0.2">
      <c r="A204" s="928"/>
      <c r="B204" s="991"/>
      <c r="C204" s="992" t="s">
        <v>79</v>
      </c>
      <c r="D204" s="687">
        <v>5272020</v>
      </c>
      <c r="E204" s="687">
        <v>5481446</v>
      </c>
      <c r="F204" s="66">
        <v>5693538.8564379625</v>
      </c>
      <c r="G204" s="66">
        <v>5757727.5306010144</v>
      </c>
      <c r="H204" s="61">
        <v>5840279.115705654</v>
      </c>
      <c r="I204" s="688">
        <f t="shared" si="16"/>
        <v>1.4337528941044312E-2</v>
      </c>
      <c r="J204" s="927"/>
      <c r="K204" s="928"/>
      <c r="L204" s="928"/>
      <c r="M204" s="928"/>
      <c r="N204" s="928"/>
      <c r="O204" s="928"/>
      <c r="P204" s="928"/>
      <c r="Q204" s="928"/>
      <c r="R204" s="928"/>
      <c r="S204" s="928"/>
      <c r="T204" s="928"/>
      <c r="U204" s="928"/>
      <c r="V204" s="928"/>
      <c r="W204" s="928"/>
      <c r="X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row>
    <row r="205" spans="1:56" ht="15" x14ac:dyDescent="0.2">
      <c r="A205" s="928"/>
      <c r="B205" s="991"/>
      <c r="C205" s="992" t="s">
        <v>56</v>
      </c>
      <c r="D205" s="687">
        <v>24418067</v>
      </c>
      <c r="E205" s="687">
        <v>24187200</v>
      </c>
      <c r="F205" s="66">
        <v>25852556</v>
      </c>
      <c r="G205" s="66">
        <v>26420511</v>
      </c>
      <c r="H205" s="61">
        <v>26596987</v>
      </c>
      <c r="I205" s="688">
        <f t="shared" si="16"/>
        <v>6.6795074478309671E-3</v>
      </c>
      <c r="J205" s="927"/>
      <c r="K205" s="928"/>
      <c r="L205" s="928"/>
      <c r="M205" s="928"/>
      <c r="N205" s="928"/>
      <c r="O205" s="928"/>
      <c r="P205" s="928"/>
      <c r="Q205" s="928"/>
      <c r="R205" s="928"/>
      <c r="S205" s="928"/>
      <c r="T205" s="928"/>
      <c r="U205" s="928"/>
      <c r="V205" s="928"/>
      <c r="W205" s="928"/>
      <c r="X205" s="928"/>
      <c r="AB205" s="928"/>
      <c r="AC205" s="928"/>
      <c r="AD205" s="928"/>
      <c r="AE205" s="928"/>
      <c r="AF205" s="928"/>
      <c r="AG205" s="928"/>
      <c r="AH205" s="928"/>
      <c r="AI205" s="928"/>
      <c r="AJ205" s="928"/>
      <c r="AK205" s="928"/>
      <c r="AL205" s="928"/>
      <c r="AM205" s="928"/>
      <c r="AN205" s="928"/>
      <c r="AO205" s="928"/>
      <c r="AP205" s="928"/>
      <c r="AQ205" s="928"/>
      <c r="AR205" s="928"/>
      <c r="AS205" s="928"/>
      <c r="AT205" s="928"/>
      <c r="AU205" s="928"/>
      <c r="AV205" s="928"/>
      <c r="AW205" s="928"/>
      <c r="AX205" s="928"/>
      <c r="AY205" s="928"/>
      <c r="AZ205" s="928"/>
      <c r="BA205" s="928"/>
      <c r="BB205" s="928"/>
      <c r="BC205" s="928"/>
      <c r="BD205" s="928"/>
    </row>
    <row r="206" spans="1:56" ht="15" x14ac:dyDescent="0.2">
      <c r="A206" s="928"/>
      <c r="B206" s="991"/>
      <c r="C206" s="992" t="s">
        <v>59</v>
      </c>
      <c r="D206" s="687">
        <v>9019052</v>
      </c>
      <c r="E206" s="687">
        <v>8634119</v>
      </c>
      <c r="F206" s="66">
        <v>7089676</v>
      </c>
      <c r="G206" s="66">
        <v>6144470</v>
      </c>
      <c r="H206" s="61">
        <v>1427387</v>
      </c>
      <c r="I206" s="688">
        <f t="shared" si="16"/>
        <v>-0.76769566781186982</v>
      </c>
      <c r="J206" s="927"/>
      <c r="K206" s="928"/>
      <c r="L206" s="928"/>
      <c r="M206" s="928"/>
      <c r="N206" s="928"/>
      <c r="O206" s="928"/>
      <c r="P206" s="928"/>
      <c r="Q206" s="928"/>
      <c r="R206" s="928"/>
      <c r="S206" s="928"/>
      <c r="T206" s="928"/>
      <c r="U206" s="928"/>
      <c r="V206" s="928"/>
      <c r="W206" s="928"/>
      <c r="X206" s="928"/>
      <c r="AB206" s="928"/>
      <c r="AC206" s="928"/>
      <c r="AD206" s="928"/>
      <c r="AE206" s="928"/>
      <c r="AF206" s="928"/>
      <c r="AG206" s="928"/>
      <c r="AH206" s="928"/>
      <c r="AI206" s="928"/>
      <c r="AJ206" s="928"/>
      <c r="AK206" s="928"/>
      <c r="AL206" s="928"/>
      <c r="AM206" s="928"/>
      <c r="AN206" s="928"/>
      <c r="AO206" s="928"/>
      <c r="AP206" s="928"/>
      <c r="AQ206" s="928"/>
      <c r="AR206" s="928"/>
      <c r="AS206" s="928"/>
      <c r="AT206" s="928"/>
      <c r="AU206" s="928"/>
      <c r="AV206" s="928"/>
      <c r="AW206" s="928"/>
      <c r="AX206" s="928"/>
      <c r="AY206" s="928"/>
      <c r="AZ206" s="928"/>
      <c r="BA206" s="928"/>
      <c r="BB206" s="928"/>
      <c r="BC206" s="928"/>
      <c r="BD206" s="928"/>
    </row>
    <row r="207" spans="1:56" ht="15" x14ac:dyDescent="0.2">
      <c r="A207" s="928"/>
      <c r="B207" s="991"/>
      <c r="C207" s="992" t="s">
        <v>416</v>
      </c>
      <c r="D207" s="687">
        <v>3745568</v>
      </c>
      <c r="E207" s="687">
        <v>4076909</v>
      </c>
      <c r="F207" s="66">
        <v>3292095.275547368</v>
      </c>
      <c r="G207" s="66">
        <v>3231351.7215794548</v>
      </c>
      <c r="H207" s="61">
        <v>3109967.7750106165</v>
      </c>
      <c r="I207" s="688">
        <f t="shared" si="16"/>
        <v>-3.7564448883177275E-2</v>
      </c>
      <c r="J207" s="927"/>
      <c r="K207" s="928"/>
      <c r="L207" s="928"/>
      <c r="M207" s="928"/>
      <c r="N207" s="928"/>
      <c r="O207" s="928"/>
      <c r="P207" s="928"/>
      <c r="Q207" s="928"/>
      <c r="R207" s="928"/>
      <c r="S207" s="928"/>
      <c r="T207" s="928"/>
      <c r="U207" s="928"/>
      <c r="V207" s="928"/>
      <c r="W207" s="928"/>
      <c r="X207" s="928"/>
      <c r="AB207" s="928"/>
      <c r="AC207" s="928"/>
      <c r="AD207" s="928"/>
      <c r="AE207" s="928"/>
      <c r="AF207" s="928"/>
      <c r="AG207" s="928"/>
      <c r="AH207" s="928"/>
      <c r="AI207" s="928"/>
      <c r="AJ207" s="928"/>
      <c r="AK207" s="928"/>
      <c r="AL207" s="928"/>
      <c r="AM207" s="928"/>
      <c r="AN207" s="928"/>
      <c r="AO207" s="928"/>
      <c r="AP207" s="928"/>
      <c r="AQ207" s="928"/>
      <c r="AR207" s="928"/>
      <c r="AS207" s="928"/>
      <c r="AT207" s="928"/>
      <c r="AU207" s="928"/>
      <c r="AV207" s="928"/>
      <c r="AW207" s="928"/>
      <c r="AX207" s="928"/>
      <c r="AY207" s="928"/>
      <c r="AZ207" s="928"/>
      <c r="BA207" s="928"/>
      <c r="BB207" s="928"/>
      <c r="BC207" s="928"/>
      <c r="BD207" s="928"/>
    </row>
    <row r="208" spans="1:56" ht="15" x14ac:dyDescent="0.2">
      <c r="A208" s="928"/>
      <c r="B208" s="991"/>
      <c r="C208" s="992" t="s">
        <v>207</v>
      </c>
      <c r="D208" s="687">
        <v>6745400</v>
      </c>
      <c r="E208" s="687">
        <v>6430131</v>
      </c>
      <c r="F208" s="66">
        <v>6491679</v>
      </c>
      <c r="G208" s="66">
        <v>6544311</v>
      </c>
      <c r="H208" s="61">
        <v>6548274</v>
      </c>
      <c r="I208" s="688">
        <f t="shared" si="16"/>
        <v>6.0556413043328782E-4</v>
      </c>
      <c r="J208" s="927"/>
      <c r="K208" s="928"/>
      <c r="L208" s="928"/>
      <c r="M208" s="928"/>
      <c r="N208" s="928"/>
      <c r="O208" s="928"/>
      <c r="P208" s="928"/>
      <c r="Q208" s="928"/>
      <c r="R208" s="928"/>
      <c r="S208" s="928"/>
      <c r="T208" s="928"/>
      <c r="U208" s="928"/>
      <c r="V208" s="928"/>
      <c r="W208" s="928"/>
      <c r="X208" s="928"/>
      <c r="AB208" s="928"/>
      <c r="AC208" s="928"/>
      <c r="AD208" s="928"/>
      <c r="AE208" s="928"/>
      <c r="AF208" s="928"/>
      <c r="AG208" s="928"/>
      <c r="AH208" s="928"/>
      <c r="AI208" s="928"/>
      <c r="AJ208" s="928"/>
      <c r="AK208" s="928"/>
      <c r="AL208" s="928"/>
      <c r="AM208" s="928"/>
      <c r="AN208" s="928"/>
      <c r="AO208" s="928"/>
      <c r="AP208" s="928"/>
      <c r="AQ208" s="928"/>
      <c r="AR208" s="928"/>
      <c r="AS208" s="928"/>
      <c r="AT208" s="928"/>
      <c r="AU208" s="928"/>
      <c r="AV208" s="928"/>
      <c r="AW208" s="928"/>
      <c r="AX208" s="928"/>
      <c r="AY208" s="928"/>
      <c r="AZ208" s="928"/>
      <c r="BA208" s="928"/>
      <c r="BB208" s="928"/>
      <c r="BC208" s="928"/>
      <c r="BD208" s="928"/>
    </row>
    <row r="209" spans="1:56" ht="16" thickBot="1" x14ac:dyDescent="0.25">
      <c r="A209" s="928"/>
      <c r="B209" s="991"/>
      <c r="C209" s="992" t="s">
        <v>1149</v>
      </c>
      <c r="D209" s="687">
        <v>7145626</v>
      </c>
      <c r="E209" s="687">
        <v>8364354</v>
      </c>
      <c r="F209" s="689">
        <v>9194362</v>
      </c>
      <c r="G209" s="689">
        <v>9802824</v>
      </c>
      <c r="H209" s="690">
        <v>10416340</v>
      </c>
      <c r="I209" s="688">
        <f t="shared" si="16"/>
        <v>6.2585638587411133E-2</v>
      </c>
      <c r="J209" s="927"/>
      <c r="K209" s="928"/>
      <c r="L209" s="928"/>
      <c r="M209" s="928"/>
      <c r="N209" s="928"/>
      <c r="O209" s="928"/>
      <c r="P209" s="928"/>
      <c r="Q209" s="928"/>
      <c r="R209" s="928"/>
      <c r="S209" s="928"/>
      <c r="T209" s="928"/>
      <c r="U209" s="928"/>
      <c r="V209" s="928"/>
      <c r="W209" s="928"/>
      <c r="X209" s="928"/>
      <c r="AB209" s="928"/>
      <c r="AC209" s="928"/>
      <c r="AD209" s="928"/>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928"/>
      <c r="AZ209" s="928"/>
      <c r="BA209" s="928"/>
      <c r="BB209" s="928"/>
      <c r="BC209" s="928"/>
      <c r="BD209" s="928"/>
    </row>
    <row r="210" spans="1:56" ht="27.75" customHeight="1" thickBot="1" x14ac:dyDescent="0.25">
      <c r="A210" s="928"/>
      <c r="B210" s="994"/>
      <c r="C210" s="995"/>
      <c r="D210" s="692"/>
      <c r="E210" s="692"/>
      <c r="F210" s="693"/>
      <c r="G210" s="693"/>
      <c r="H210" s="693"/>
      <c r="I210" s="694"/>
      <c r="J210" s="928"/>
      <c r="K210" s="928"/>
      <c r="L210" s="928"/>
      <c r="M210" s="928"/>
      <c r="N210" s="928"/>
      <c r="O210" s="928"/>
      <c r="P210" s="928"/>
      <c r="Q210" s="928"/>
      <c r="R210" s="928"/>
      <c r="S210" s="928"/>
      <c r="T210" s="928"/>
      <c r="U210" s="928"/>
      <c r="V210" s="928"/>
      <c r="W210" s="928"/>
      <c r="X210" s="928"/>
      <c r="AB210" s="928"/>
      <c r="AC210" s="928"/>
      <c r="AD210" s="928"/>
      <c r="AE210" s="928"/>
      <c r="AF210" s="928"/>
      <c r="AG210" s="928"/>
      <c r="AH210" s="928"/>
      <c r="AI210" s="928"/>
      <c r="AJ210" s="928"/>
      <c r="AK210" s="928"/>
      <c r="AL210" s="928"/>
      <c r="AM210" s="928"/>
      <c r="AN210" s="928"/>
      <c r="AO210" s="928"/>
      <c r="AP210" s="928"/>
      <c r="AQ210" s="928"/>
      <c r="AR210" s="928"/>
      <c r="AS210" s="928"/>
      <c r="AT210" s="928"/>
      <c r="AU210" s="928"/>
      <c r="AV210" s="928"/>
      <c r="AW210" s="928"/>
      <c r="AX210" s="928"/>
      <c r="AY210" s="928"/>
      <c r="AZ210" s="928"/>
      <c r="BA210" s="928"/>
      <c r="BB210" s="928"/>
      <c r="BC210" s="928"/>
      <c r="BD210" s="928"/>
    </row>
    <row r="211" spans="1:56" ht="15" x14ac:dyDescent="0.2">
      <c r="A211" s="928"/>
      <c r="B211" s="991" t="s">
        <v>246</v>
      </c>
      <c r="C211" s="992" t="s">
        <v>663</v>
      </c>
      <c r="D211" s="687">
        <v>5157543</v>
      </c>
      <c r="E211" s="687">
        <v>5057207</v>
      </c>
      <c r="F211" s="66">
        <v>5027759</v>
      </c>
      <c r="G211" s="66">
        <v>4776300</v>
      </c>
      <c r="H211" s="61">
        <v>4518390</v>
      </c>
      <c r="I211" s="688">
        <f t="shared" ref="I211:I219" si="17">((H211-G211)/G211)</f>
        <v>-5.3997864455750264E-2</v>
      </c>
      <c r="J211" s="927"/>
      <c r="K211" s="928"/>
      <c r="L211" s="928"/>
      <c r="M211" s="928"/>
      <c r="N211" s="928"/>
      <c r="O211" s="928"/>
      <c r="P211" s="928"/>
      <c r="Q211" s="928"/>
      <c r="R211" s="928"/>
      <c r="S211" s="928"/>
      <c r="T211" s="928"/>
      <c r="U211" s="928"/>
      <c r="V211" s="928"/>
      <c r="W211" s="928"/>
      <c r="X211" s="928"/>
      <c r="AB211" s="928"/>
      <c r="AC211" s="928"/>
      <c r="AD211" s="928"/>
      <c r="AE211" s="928"/>
      <c r="AF211" s="928"/>
      <c r="AG211" s="928"/>
      <c r="AH211" s="928"/>
      <c r="AI211" s="928"/>
      <c r="AJ211" s="928"/>
      <c r="AK211" s="928"/>
      <c r="AL211" s="928"/>
      <c r="AM211" s="928"/>
      <c r="AN211" s="928"/>
      <c r="AO211" s="928"/>
      <c r="AP211" s="928"/>
      <c r="AQ211" s="928"/>
      <c r="AR211" s="928"/>
      <c r="AS211" s="928"/>
      <c r="AT211" s="928"/>
      <c r="AU211" s="928"/>
      <c r="AV211" s="928"/>
      <c r="AW211" s="928"/>
      <c r="AX211" s="928"/>
      <c r="AY211" s="928"/>
      <c r="AZ211" s="928"/>
      <c r="BA211" s="928"/>
      <c r="BB211" s="928"/>
      <c r="BC211" s="928"/>
      <c r="BD211" s="928"/>
    </row>
    <row r="212" spans="1:56" ht="15" x14ac:dyDescent="0.2">
      <c r="A212" s="928"/>
      <c r="B212" s="991"/>
      <c r="C212" s="992" t="s">
        <v>32</v>
      </c>
      <c r="D212" s="687">
        <v>16793179</v>
      </c>
      <c r="E212" s="687">
        <v>16751486</v>
      </c>
      <c r="F212" s="66">
        <v>16907331</v>
      </c>
      <c r="G212" s="66">
        <v>16920289</v>
      </c>
      <c r="H212" s="61">
        <v>16929555</v>
      </c>
      <c r="I212" s="688">
        <f t="shared" si="17"/>
        <v>5.476265801370178E-4</v>
      </c>
      <c r="J212" s="927"/>
      <c r="K212" s="928"/>
      <c r="L212" s="928"/>
      <c r="M212" s="928"/>
      <c r="N212" s="928"/>
      <c r="O212" s="928"/>
      <c r="P212" s="928"/>
      <c r="Q212" s="928"/>
      <c r="R212" s="928"/>
      <c r="S212" s="928"/>
      <c r="T212" s="928"/>
      <c r="U212" s="928"/>
      <c r="V212" s="928"/>
      <c r="W212" s="928"/>
      <c r="X212" s="928"/>
      <c r="AB212" s="928"/>
      <c r="AC212" s="928"/>
      <c r="AD212" s="928"/>
      <c r="AE212" s="928"/>
      <c r="AF212" s="928"/>
      <c r="AG212" s="928"/>
      <c r="AH212" s="928"/>
      <c r="AI212" s="928"/>
      <c r="AJ212" s="928"/>
      <c r="AK212" s="928"/>
      <c r="AL212" s="928"/>
      <c r="AM212" s="928"/>
      <c r="AN212" s="928"/>
      <c r="AO212" s="928"/>
      <c r="AP212" s="928"/>
      <c r="AQ212" s="928"/>
      <c r="AR212" s="928"/>
      <c r="AS212" s="928"/>
      <c r="AT212" s="928"/>
      <c r="AU212" s="928"/>
      <c r="AV212" s="928"/>
      <c r="AW212" s="928"/>
      <c r="AX212" s="928"/>
      <c r="AY212" s="928"/>
      <c r="AZ212" s="928"/>
      <c r="BA212" s="928"/>
      <c r="BB212" s="928"/>
      <c r="BC212" s="928"/>
      <c r="BD212" s="928"/>
    </row>
    <row r="213" spans="1:56" ht="15" x14ac:dyDescent="0.2">
      <c r="A213" s="928"/>
      <c r="B213" s="991"/>
      <c r="C213" s="992" t="s">
        <v>79</v>
      </c>
      <c r="D213" s="687">
        <v>1685059</v>
      </c>
      <c r="E213" s="687">
        <v>1659772</v>
      </c>
      <c r="F213" s="66">
        <v>1655362.0275431643</v>
      </c>
      <c r="G213" s="66">
        <v>1661148.080062585</v>
      </c>
      <c r="H213" s="61">
        <v>1658613.4479138821</v>
      </c>
      <c r="I213" s="688">
        <f t="shared" si="17"/>
        <v>-1.5258315493507162E-3</v>
      </c>
      <c r="J213" s="927"/>
      <c r="K213" s="928"/>
      <c r="L213" s="928"/>
      <c r="M213" s="928"/>
      <c r="N213" s="928"/>
      <c r="O213" s="928"/>
      <c r="P213" s="928"/>
      <c r="Q213" s="928"/>
      <c r="R213" s="928"/>
      <c r="S213" s="928"/>
      <c r="T213" s="928"/>
      <c r="U213" s="928"/>
      <c r="V213" s="928"/>
      <c r="W213" s="928"/>
      <c r="X213" s="928"/>
      <c r="AB213" s="928"/>
      <c r="AC213" s="928"/>
      <c r="AD213" s="928"/>
      <c r="AE213" s="928"/>
      <c r="AF213" s="928"/>
      <c r="AG213" s="928"/>
      <c r="AH213" s="928"/>
      <c r="AI213" s="928"/>
      <c r="AJ213" s="928"/>
      <c r="AK213" s="928"/>
      <c r="AL213" s="928"/>
      <c r="AM213" s="928"/>
      <c r="AN213" s="928"/>
      <c r="AO213" s="928"/>
      <c r="AP213" s="928"/>
      <c r="AQ213" s="928"/>
      <c r="AR213" s="928"/>
      <c r="AS213" s="928"/>
      <c r="AT213" s="928"/>
      <c r="AU213" s="928"/>
      <c r="AV213" s="928"/>
      <c r="AW213" s="928"/>
      <c r="AX213" s="928"/>
      <c r="AY213" s="928"/>
      <c r="AZ213" s="928"/>
      <c r="BA213" s="928"/>
      <c r="BB213" s="928"/>
      <c r="BC213" s="928"/>
      <c r="BD213" s="928"/>
    </row>
    <row r="214" spans="1:56" ht="15" x14ac:dyDescent="0.2">
      <c r="A214" s="928"/>
      <c r="B214" s="991"/>
      <c r="C214" s="992" t="s">
        <v>56</v>
      </c>
      <c r="D214" s="687">
        <v>6235360</v>
      </c>
      <c r="E214" s="687">
        <v>5768462</v>
      </c>
      <c r="F214" s="66">
        <v>5673246</v>
      </c>
      <c r="G214" s="66">
        <v>5704764</v>
      </c>
      <c r="H214" s="61">
        <v>5742153</v>
      </c>
      <c r="I214" s="688">
        <f t="shared" si="17"/>
        <v>6.5539959234071736E-3</v>
      </c>
      <c r="J214" s="927"/>
      <c r="K214" s="928"/>
      <c r="L214" s="928"/>
      <c r="M214" s="928"/>
      <c r="N214" s="928"/>
      <c r="O214" s="928"/>
      <c r="P214" s="928"/>
      <c r="Q214" s="928"/>
      <c r="R214" s="928"/>
      <c r="S214" s="928"/>
      <c r="T214" s="928"/>
      <c r="U214" s="928"/>
      <c r="V214" s="928"/>
      <c r="W214" s="928"/>
      <c r="X214" s="928"/>
      <c r="AB214" s="928"/>
      <c r="AC214" s="928"/>
      <c r="AD214" s="928"/>
      <c r="AE214" s="928"/>
      <c r="AF214" s="928"/>
      <c r="AG214" s="928"/>
      <c r="AH214" s="928"/>
      <c r="AI214" s="928"/>
      <c r="AJ214" s="928"/>
      <c r="AK214" s="928"/>
      <c r="AL214" s="928"/>
      <c r="AM214" s="928"/>
      <c r="AN214" s="928"/>
      <c r="AO214" s="928"/>
      <c r="AP214" s="928"/>
      <c r="AQ214" s="928"/>
      <c r="AR214" s="928"/>
      <c r="AS214" s="928"/>
      <c r="AT214" s="928"/>
      <c r="AU214" s="928"/>
      <c r="AV214" s="928"/>
      <c r="AW214" s="928"/>
      <c r="AX214" s="928"/>
      <c r="AY214" s="928"/>
      <c r="AZ214" s="928"/>
      <c r="BA214" s="928"/>
      <c r="BB214" s="928"/>
      <c r="BC214" s="928"/>
      <c r="BD214" s="928"/>
    </row>
    <row r="215" spans="1:56" ht="15" x14ac:dyDescent="0.2">
      <c r="A215" s="928"/>
      <c r="B215" s="991"/>
      <c r="C215" s="992" t="s">
        <v>59</v>
      </c>
      <c r="D215" s="687">
        <v>3063833</v>
      </c>
      <c r="E215" s="687">
        <v>2974504</v>
      </c>
      <c r="F215" s="66">
        <v>1952786</v>
      </c>
      <c r="G215" s="66">
        <v>1868028</v>
      </c>
      <c r="H215" s="61">
        <v>117220</v>
      </c>
      <c r="I215" s="688">
        <f t="shared" si="17"/>
        <v>-0.93724933459241511</v>
      </c>
      <c r="J215" s="927"/>
      <c r="K215" s="928"/>
      <c r="L215" s="928"/>
      <c r="M215" s="928"/>
      <c r="N215" s="928"/>
      <c r="O215" s="928"/>
      <c r="P215" s="928"/>
      <c r="Q215" s="928"/>
      <c r="R215" s="928"/>
      <c r="S215" s="928"/>
      <c r="T215" s="928"/>
      <c r="U215" s="928"/>
      <c r="V215" s="928"/>
      <c r="W215" s="928"/>
      <c r="X215" s="928"/>
      <c r="AB215" s="928"/>
      <c r="AC215" s="928"/>
      <c r="AD215" s="928"/>
      <c r="AE215" s="928"/>
      <c r="AF215" s="928"/>
      <c r="AG215" s="928"/>
      <c r="AH215" s="928"/>
      <c r="AI215" s="928"/>
      <c r="AJ215" s="928"/>
      <c r="AK215" s="928"/>
      <c r="AL215" s="928"/>
      <c r="AM215" s="928"/>
      <c r="AN215" s="928"/>
      <c r="AO215" s="928"/>
      <c r="AP215" s="928"/>
      <c r="AQ215" s="928"/>
      <c r="AR215" s="928"/>
      <c r="AS215" s="928"/>
      <c r="AT215" s="928"/>
      <c r="AU215" s="928"/>
      <c r="AV215" s="928"/>
      <c r="AW215" s="928"/>
      <c r="AX215" s="928"/>
      <c r="AY215" s="928"/>
      <c r="AZ215" s="928"/>
      <c r="BA215" s="928"/>
      <c r="BB215" s="928"/>
      <c r="BC215" s="928"/>
      <c r="BD215" s="928"/>
    </row>
    <row r="216" spans="1:56" ht="15" x14ac:dyDescent="0.2">
      <c r="A216" s="928"/>
      <c r="B216" s="991"/>
      <c r="C216" s="992" t="s">
        <v>416</v>
      </c>
      <c r="D216" s="687">
        <v>211982</v>
      </c>
      <c r="E216" s="687">
        <v>179322</v>
      </c>
      <c r="F216" s="66">
        <v>137884.82212729644</v>
      </c>
      <c r="G216" s="66">
        <v>122982.1147384396</v>
      </c>
      <c r="H216" s="61">
        <v>111193.84713178144</v>
      </c>
      <c r="I216" s="688">
        <f t="shared" si="17"/>
        <v>-9.5853511965781735E-2</v>
      </c>
      <c r="J216" s="927"/>
      <c r="K216" s="928"/>
      <c r="L216" s="928"/>
      <c r="M216" s="928"/>
      <c r="N216" s="928"/>
      <c r="O216" s="928"/>
      <c r="P216" s="928"/>
      <c r="Q216" s="928"/>
      <c r="R216" s="928"/>
      <c r="S216" s="928"/>
      <c r="T216" s="928"/>
      <c r="U216" s="928"/>
      <c r="V216" s="928"/>
      <c r="W216" s="928"/>
      <c r="X216" s="928"/>
      <c r="AB216" s="928"/>
      <c r="AC216" s="928"/>
      <c r="AD216" s="928"/>
      <c r="AE216" s="928"/>
      <c r="AF216" s="928"/>
      <c r="AG216" s="928"/>
      <c r="AH216" s="928"/>
      <c r="AI216" s="928"/>
      <c r="AJ216" s="928"/>
      <c r="AK216" s="928"/>
      <c r="AL216" s="928"/>
      <c r="AM216" s="928"/>
      <c r="AN216" s="928"/>
      <c r="AO216" s="928"/>
      <c r="AP216" s="928"/>
      <c r="AQ216" s="928"/>
      <c r="AR216" s="928"/>
      <c r="AS216" s="928"/>
      <c r="AT216" s="928"/>
      <c r="AU216" s="928"/>
      <c r="AV216" s="928"/>
      <c r="AW216" s="928"/>
      <c r="AX216" s="928"/>
      <c r="AY216" s="928"/>
      <c r="AZ216" s="928"/>
      <c r="BA216" s="928"/>
      <c r="BB216" s="928"/>
      <c r="BC216" s="928"/>
      <c r="BD216" s="928"/>
    </row>
    <row r="217" spans="1:56" ht="15" x14ac:dyDescent="0.2">
      <c r="A217" s="928"/>
      <c r="B217" s="991"/>
      <c r="C217" s="992" t="s">
        <v>207</v>
      </c>
      <c r="D217" s="687">
        <v>20660773</v>
      </c>
      <c r="E217" s="687">
        <v>20596943</v>
      </c>
      <c r="F217" s="66">
        <v>20888146</v>
      </c>
      <c r="G217" s="66">
        <v>20980344</v>
      </c>
      <c r="H217" s="61">
        <v>20983852</v>
      </c>
      <c r="I217" s="688">
        <f t="shared" si="17"/>
        <v>1.6720412210591019E-4</v>
      </c>
      <c r="J217" s="927"/>
      <c r="K217" s="928"/>
      <c r="L217" s="928"/>
      <c r="M217" s="928"/>
      <c r="N217" s="928"/>
      <c r="O217" s="928"/>
      <c r="P217" s="928"/>
      <c r="Q217" s="928"/>
      <c r="R217" s="928"/>
      <c r="S217" s="928"/>
      <c r="T217" s="928"/>
      <c r="U217" s="928"/>
      <c r="V217" s="928"/>
      <c r="W217" s="928"/>
      <c r="X217" s="928"/>
      <c r="AB217" s="928"/>
      <c r="AC217" s="928"/>
      <c r="AD217" s="928"/>
      <c r="AE217" s="928"/>
      <c r="AF217" s="928"/>
      <c r="AG217" s="928"/>
      <c r="AH217" s="928"/>
      <c r="AI217" s="928"/>
      <c r="AJ217" s="928"/>
      <c r="AK217" s="928"/>
      <c r="AL217" s="928"/>
      <c r="AM217" s="928"/>
      <c r="AN217" s="928"/>
      <c r="AO217" s="928"/>
      <c r="AP217" s="928"/>
      <c r="AQ217" s="928"/>
      <c r="AR217" s="928"/>
      <c r="AS217" s="928"/>
      <c r="AT217" s="928"/>
      <c r="AU217" s="928"/>
      <c r="AV217" s="928"/>
      <c r="AW217" s="928"/>
      <c r="AX217" s="928"/>
      <c r="AY217" s="928"/>
      <c r="AZ217" s="928"/>
      <c r="BA217" s="928"/>
      <c r="BB217" s="928"/>
      <c r="BC217" s="928"/>
      <c r="BD217" s="928"/>
    </row>
    <row r="218" spans="1:56" ht="16" thickBot="1" x14ac:dyDescent="0.25">
      <c r="A218" s="928"/>
      <c r="B218" s="991"/>
      <c r="C218" s="992" t="s">
        <v>1149</v>
      </c>
      <c r="D218" s="687">
        <v>4098628</v>
      </c>
      <c r="E218" s="687">
        <v>4817250</v>
      </c>
      <c r="F218" s="689">
        <v>5540047</v>
      </c>
      <c r="G218" s="689">
        <v>5876955</v>
      </c>
      <c r="H218" s="690">
        <v>6231921</v>
      </c>
      <c r="I218" s="688">
        <f t="shared" si="17"/>
        <v>6.0399645734908636E-2</v>
      </c>
      <c r="J218" s="927"/>
      <c r="K218" s="928"/>
      <c r="L218" s="928"/>
      <c r="M218" s="928"/>
      <c r="N218" s="928"/>
      <c r="O218" s="928"/>
      <c r="P218" s="928"/>
      <c r="Q218" s="928"/>
      <c r="R218" s="928"/>
      <c r="S218" s="928"/>
      <c r="T218" s="928"/>
      <c r="U218" s="928"/>
      <c r="V218" s="928"/>
      <c r="W218" s="928"/>
      <c r="X218" s="928"/>
      <c r="AB218" s="928"/>
      <c r="AC218" s="928"/>
      <c r="AD218" s="928"/>
      <c r="AE218" s="928"/>
      <c r="AF218" s="928"/>
      <c r="AG218" s="928"/>
      <c r="AH218" s="928"/>
      <c r="AI218" s="928"/>
      <c r="AJ218" s="928"/>
      <c r="AK218" s="928"/>
      <c r="AL218" s="928"/>
      <c r="AM218" s="928"/>
      <c r="AN218" s="928"/>
      <c r="AO218" s="928"/>
      <c r="AP218" s="928"/>
      <c r="AQ218" s="928"/>
      <c r="AR218" s="928"/>
      <c r="AS218" s="928"/>
      <c r="AT218" s="928"/>
      <c r="AU218" s="928"/>
      <c r="AV218" s="928"/>
      <c r="AW218" s="928"/>
      <c r="AX218" s="928"/>
      <c r="AY218" s="928"/>
      <c r="AZ218" s="928"/>
      <c r="BA218" s="928"/>
      <c r="BB218" s="928"/>
      <c r="BC218" s="928"/>
      <c r="BD218" s="928"/>
    </row>
    <row r="219" spans="1:56" ht="17.25" customHeight="1" thickBot="1" x14ac:dyDescent="0.25">
      <c r="A219" s="928"/>
      <c r="B219" s="996" t="s">
        <v>238</v>
      </c>
      <c r="C219" s="997" t="s">
        <v>151</v>
      </c>
      <c r="D219" s="695">
        <f>SUM(D146:D218)</f>
        <v>470748313</v>
      </c>
      <c r="E219" s="695">
        <f>SUM(E146:E218)</f>
        <v>470217104</v>
      </c>
      <c r="F219" s="695">
        <f t="shared" ref="F219:G219" si="18">SUM(F146:F218)</f>
        <v>461796846.84957135</v>
      </c>
      <c r="G219" s="695">
        <f t="shared" si="18"/>
        <v>463596201.26274568</v>
      </c>
      <c r="H219" s="696">
        <f>SUM(H146:H218)</f>
        <v>456597174.38252759</v>
      </c>
      <c r="I219" s="697">
        <f t="shared" si="17"/>
        <v>-1.509724812488563E-2</v>
      </c>
      <c r="J219" s="928"/>
      <c r="K219" s="998"/>
      <c r="L219" s="998"/>
      <c r="M219" s="928"/>
      <c r="N219" s="928"/>
      <c r="O219" s="928"/>
      <c r="P219" s="928"/>
      <c r="Q219" s="928"/>
      <c r="R219" s="928"/>
      <c r="S219" s="928"/>
      <c r="T219" s="928"/>
      <c r="U219" s="928"/>
      <c r="V219" s="928"/>
      <c r="W219" s="928"/>
      <c r="X219" s="928"/>
      <c r="AB219" s="928"/>
      <c r="AC219" s="928"/>
      <c r="AD219" s="928"/>
      <c r="AE219" s="928"/>
      <c r="AF219" s="928"/>
      <c r="AG219" s="928"/>
      <c r="AH219" s="928"/>
      <c r="AI219" s="928"/>
      <c r="AJ219" s="928"/>
      <c r="AK219" s="928"/>
      <c r="AL219" s="928"/>
      <c r="AM219" s="928"/>
      <c r="AN219" s="928"/>
      <c r="AO219" s="928"/>
      <c r="AP219" s="928"/>
      <c r="AQ219" s="928"/>
      <c r="AR219" s="928"/>
      <c r="AS219" s="928"/>
      <c r="AT219" s="928"/>
      <c r="AU219" s="928"/>
      <c r="AV219" s="928"/>
      <c r="AW219" s="928"/>
      <c r="AX219" s="928"/>
      <c r="AY219" s="928"/>
      <c r="AZ219" s="928"/>
      <c r="BA219" s="928"/>
      <c r="BB219" s="928"/>
      <c r="BC219" s="928"/>
      <c r="BD219" s="928"/>
    </row>
    <row r="220" spans="1:56" ht="17.25" customHeight="1" thickBot="1" x14ac:dyDescent="0.25">
      <c r="A220" s="928"/>
      <c r="B220" s="999"/>
      <c r="C220" s="999"/>
      <c r="D220" s="698"/>
      <c r="E220" s="698"/>
      <c r="H220" s="1000"/>
      <c r="I220" s="699"/>
      <c r="J220" s="928"/>
      <c r="K220" s="928"/>
      <c r="L220" s="928"/>
      <c r="M220" s="928"/>
      <c r="N220" s="928"/>
      <c r="O220" s="928"/>
      <c r="P220" s="928"/>
      <c r="Q220" s="928"/>
      <c r="R220" s="928"/>
      <c r="S220" s="928"/>
      <c r="T220" s="928"/>
      <c r="U220" s="928"/>
      <c r="V220" s="928"/>
      <c r="W220" s="928"/>
      <c r="X220" s="928"/>
      <c r="AB220" s="928"/>
      <c r="AC220" s="928"/>
      <c r="AD220" s="928"/>
      <c r="AE220" s="928"/>
      <c r="AF220" s="928"/>
      <c r="AG220" s="928"/>
      <c r="AH220" s="928"/>
      <c r="AI220" s="928"/>
      <c r="AJ220" s="928"/>
      <c r="AK220" s="928"/>
      <c r="AL220" s="928"/>
      <c r="AM220" s="928"/>
      <c r="AN220" s="928"/>
      <c r="AO220" s="928"/>
      <c r="AP220" s="928"/>
      <c r="AQ220" s="928"/>
      <c r="AR220" s="928"/>
      <c r="AS220" s="928"/>
      <c r="AT220" s="928"/>
      <c r="AU220" s="928"/>
      <c r="AV220" s="928"/>
      <c r="AW220" s="928"/>
      <c r="AX220" s="928"/>
      <c r="AY220" s="928"/>
      <c r="AZ220" s="928"/>
      <c r="BA220" s="928"/>
      <c r="BB220" s="928"/>
      <c r="BC220" s="928"/>
      <c r="BD220" s="928"/>
    </row>
    <row r="221" spans="1:56" ht="16" thickBot="1" x14ac:dyDescent="0.25">
      <c r="A221" s="928"/>
      <c r="B221" s="3123" t="s">
        <v>247</v>
      </c>
      <c r="C221" s="3124"/>
      <c r="D221" s="700"/>
      <c r="E221" s="700"/>
      <c r="F221" s="987"/>
      <c r="G221" s="987"/>
      <c r="H221" s="987"/>
      <c r="I221" s="988"/>
      <c r="J221" s="927"/>
      <c r="K221" s="985"/>
      <c r="L221" s="928"/>
      <c r="M221" s="928"/>
      <c r="N221" s="928"/>
      <c r="O221" s="928"/>
      <c r="P221" s="928"/>
      <c r="Q221" s="928"/>
      <c r="R221" s="928"/>
      <c r="S221" s="928"/>
      <c r="T221" s="928"/>
      <c r="U221" s="928"/>
      <c r="V221" s="928"/>
      <c r="W221" s="928"/>
      <c r="X221" s="928"/>
      <c r="AB221" s="928"/>
      <c r="AC221" s="928"/>
      <c r="AD221" s="928"/>
      <c r="AE221" s="928"/>
      <c r="AF221" s="928"/>
      <c r="AG221" s="928"/>
      <c r="AH221" s="928"/>
      <c r="AI221" s="928"/>
      <c r="AJ221" s="928"/>
      <c r="AK221" s="928"/>
      <c r="AL221" s="928"/>
      <c r="AM221" s="928"/>
      <c r="AN221" s="928"/>
      <c r="AO221" s="928"/>
      <c r="AP221" s="928"/>
      <c r="AQ221" s="928"/>
      <c r="AR221" s="928"/>
      <c r="AS221" s="928"/>
      <c r="AT221" s="928"/>
      <c r="AU221" s="928"/>
      <c r="AV221" s="928"/>
      <c r="AW221" s="928"/>
      <c r="AX221" s="928"/>
      <c r="AY221" s="928"/>
      <c r="AZ221" s="928"/>
      <c r="BA221" s="928"/>
      <c r="BB221" s="928"/>
      <c r="BC221" s="928"/>
      <c r="BD221" s="928"/>
    </row>
    <row r="222" spans="1:56" ht="15" x14ac:dyDescent="0.2">
      <c r="A222" s="928"/>
      <c r="B222" s="991" t="s">
        <v>248</v>
      </c>
      <c r="C222" s="992" t="s">
        <v>663</v>
      </c>
      <c r="D222" s="687">
        <v>1084516</v>
      </c>
      <c r="E222" s="687">
        <v>1043503</v>
      </c>
      <c r="F222" s="66">
        <v>1016641</v>
      </c>
      <c r="G222" s="66">
        <v>496715</v>
      </c>
      <c r="H222" s="61">
        <v>249378</v>
      </c>
      <c r="I222" s="688">
        <f t="shared" ref="I222:I229" si="19">((H222-G222)/G222)</f>
        <v>-0.49794550194779702</v>
      </c>
      <c r="J222" s="927"/>
      <c r="K222" s="928"/>
      <c r="L222" s="928"/>
      <c r="M222" s="928"/>
      <c r="N222" s="928"/>
      <c r="O222" s="928"/>
      <c r="P222" s="928"/>
      <c r="Q222" s="928"/>
      <c r="R222" s="928"/>
      <c r="S222" s="928"/>
      <c r="T222" s="928"/>
      <c r="U222" s="928"/>
      <c r="V222" s="928"/>
      <c r="W222" s="928"/>
      <c r="X222" s="928"/>
      <c r="AB222" s="928"/>
      <c r="AC222" s="928"/>
      <c r="AD222" s="928"/>
      <c r="AE222" s="928"/>
      <c r="AF222" s="928"/>
      <c r="AG222" s="928"/>
      <c r="AH222" s="928"/>
      <c r="AI222" s="928"/>
      <c r="AJ222" s="928"/>
      <c r="AK222" s="928"/>
      <c r="AL222" s="928"/>
      <c r="AM222" s="928"/>
      <c r="AN222" s="928"/>
      <c r="AO222" s="928"/>
      <c r="AP222" s="928"/>
      <c r="AQ222" s="928"/>
      <c r="AR222" s="928"/>
      <c r="AS222" s="928"/>
      <c r="AT222" s="928"/>
      <c r="AU222" s="928"/>
      <c r="AV222" s="928"/>
      <c r="AW222" s="928"/>
      <c r="AX222" s="928"/>
      <c r="AY222" s="928"/>
      <c r="AZ222" s="928"/>
      <c r="BA222" s="928"/>
      <c r="BB222" s="928"/>
      <c r="BC222" s="928"/>
      <c r="BD222" s="928"/>
    </row>
    <row r="223" spans="1:56" ht="15" x14ac:dyDescent="0.2">
      <c r="A223" s="928"/>
      <c r="B223" s="991"/>
      <c r="C223" s="992" t="s">
        <v>32</v>
      </c>
      <c r="D223" s="687">
        <v>3068332</v>
      </c>
      <c r="E223" s="687">
        <v>3105098</v>
      </c>
      <c r="F223" s="66">
        <v>3315025</v>
      </c>
      <c r="G223" s="66">
        <v>3361346</v>
      </c>
      <c r="H223" s="61">
        <v>3456770</v>
      </c>
      <c r="I223" s="688">
        <f t="shared" si="19"/>
        <v>2.8388627650946973E-2</v>
      </c>
      <c r="J223" s="927"/>
      <c r="K223" s="928"/>
      <c r="L223" s="928"/>
      <c r="M223" s="928"/>
      <c r="N223" s="928"/>
      <c r="O223" s="928"/>
      <c r="P223" s="928"/>
      <c r="Q223" s="928"/>
      <c r="R223" s="928"/>
      <c r="S223" s="928"/>
      <c r="T223" s="928"/>
      <c r="U223" s="928"/>
      <c r="V223" s="928"/>
      <c r="W223" s="928"/>
      <c r="X223" s="928"/>
      <c r="AB223" s="928"/>
      <c r="AC223" s="928"/>
      <c r="AD223" s="928"/>
      <c r="AE223" s="928"/>
      <c r="AF223" s="928"/>
      <c r="AG223" s="928"/>
      <c r="AH223" s="928"/>
      <c r="AI223" s="928"/>
      <c r="AJ223" s="928"/>
      <c r="AK223" s="928"/>
      <c r="AL223" s="928"/>
      <c r="AM223" s="928"/>
      <c r="AN223" s="928"/>
      <c r="AO223" s="928"/>
      <c r="AP223" s="928"/>
      <c r="AQ223" s="928"/>
      <c r="AR223" s="928"/>
      <c r="AS223" s="928"/>
      <c r="AT223" s="928"/>
      <c r="AU223" s="928"/>
      <c r="AV223" s="928"/>
      <c r="AW223" s="928"/>
      <c r="AX223" s="928"/>
      <c r="AY223" s="928"/>
      <c r="AZ223" s="928"/>
      <c r="BA223" s="928"/>
      <c r="BB223" s="928"/>
      <c r="BC223" s="928"/>
      <c r="BD223" s="928"/>
    </row>
    <row r="224" spans="1:56" ht="15" x14ac:dyDescent="0.2">
      <c r="A224" s="928"/>
      <c r="B224" s="991"/>
      <c r="C224" s="992" t="s">
        <v>79</v>
      </c>
      <c r="D224" s="687">
        <v>2238552</v>
      </c>
      <c r="E224" s="687">
        <v>2311890</v>
      </c>
      <c r="F224" s="66">
        <v>2415430.8467252469</v>
      </c>
      <c r="G224" s="66">
        <v>2462655.1584382644</v>
      </c>
      <c r="H224" s="61">
        <v>2497200.0221940391</v>
      </c>
      <c r="I224" s="688">
        <f t="shared" si="19"/>
        <v>1.4027487217366604E-2</v>
      </c>
      <c r="J224" s="927"/>
      <c r="K224" s="928"/>
      <c r="L224" s="928"/>
      <c r="M224" s="928"/>
      <c r="N224" s="928"/>
      <c r="O224" s="928"/>
      <c r="P224" s="928"/>
      <c r="Q224" s="928"/>
      <c r="R224" s="928"/>
      <c r="S224" s="928"/>
      <c r="T224" s="928"/>
      <c r="U224" s="928"/>
      <c r="V224" s="928"/>
      <c r="W224" s="928"/>
      <c r="X224" s="928"/>
      <c r="AB224" s="928"/>
      <c r="AC224" s="928"/>
      <c r="AD224" s="928"/>
      <c r="AE224" s="928"/>
      <c r="AF224" s="928"/>
      <c r="AG224" s="928"/>
      <c r="AH224" s="928"/>
      <c r="AI224" s="928"/>
      <c r="AJ224" s="928"/>
      <c r="AK224" s="928"/>
      <c r="AL224" s="928"/>
      <c r="AM224" s="928"/>
      <c r="AN224" s="928"/>
      <c r="AO224" s="928"/>
      <c r="AP224" s="928"/>
      <c r="AQ224" s="928"/>
      <c r="AR224" s="928"/>
      <c r="AS224" s="928"/>
      <c r="AT224" s="928"/>
      <c r="AU224" s="928"/>
      <c r="AV224" s="928"/>
      <c r="AW224" s="928"/>
      <c r="AX224" s="928"/>
      <c r="AY224" s="928"/>
      <c r="AZ224" s="928"/>
      <c r="BA224" s="928"/>
      <c r="BB224" s="928"/>
      <c r="BC224" s="928"/>
      <c r="BD224" s="928"/>
    </row>
    <row r="225" spans="1:56" ht="15" x14ac:dyDescent="0.2">
      <c r="A225" s="928"/>
      <c r="B225" s="991"/>
      <c r="C225" s="992" t="s">
        <v>56</v>
      </c>
      <c r="D225" s="687">
        <v>822480</v>
      </c>
      <c r="E225" s="687">
        <v>804733</v>
      </c>
      <c r="F225" s="66">
        <v>857814</v>
      </c>
      <c r="G225" s="66">
        <v>880211</v>
      </c>
      <c r="H225" s="61">
        <v>915167</v>
      </c>
      <c r="I225" s="688">
        <f t="shared" si="19"/>
        <v>3.9713205129224695E-2</v>
      </c>
      <c r="J225" s="927"/>
      <c r="K225" s="928"/>
      <c r="L225" s="928"/>
      <c r="M225" s="928"/>
      <c r="N225" s="928"/>
      <c r="O225" s="928"/>
      <c r="P225" s="928"/>
      <c r="Q225" s="928"/>
      <c r="R225" s="928"/>
      <c r="S225" s="928"/>
      <c r="T225" s="928"/>
      <c r="U225" s="928"/>
      <c r="V225" s="928"/>
      <c r="W225" s="928"/>
      <c r="X225" s="928"/>
      <c r="AB225" s="928"/>
      <c r="AC225" s="928"/>
      <c r="AD225" s="928"/>
      <c r="AE225" s="928"/>
      <c r="AF225" s="928"/>
      <c r="AG225" s="928"/>
      <c r="AH225" s="928"/>
      <c r="AI225" s="928"/>
      <c r="AJ225" s="928"/>
      <c r="AK225" s="928"/>
      <c r="AL225" s="928"/>
      <c r="AM225" s="928"/>
      <c r="AN225" s="928"/>
      <c r="AO225" s="928"/>
      <c r="AP225" s="928"/>
      <c r="AQ225" s="928"/>
      <c r="AR225" s="928"/>
      <c r="AS225" s="928"/>
      <c r="AT225" s="928"/>
      <c r="AU225" s="928"/>
      <c r="AV225" s="928"/>
      <c r="AW225" s="928"/>
      <c r="AX225" s="928"/>
      <c r="AY225" s="928"/>
      <c r="AZ225" s="928"/>
      <c r="BA225" s="928"/>
      <c r="BB225" s="928"/>
      <c r="BC225" s="928"/>
      <c r="BD225" s="928"/>
    </row>
    <row r="226" spans="1:56" ht="15.75" customHeight="1" x14ac:dyDescent="0.2">
      <c r="A226" s="928"/>
      <c r="B226" s="991"/>
      <c r="C226" s="992" t="s">
        <v>59</v>
      </c>
      <c r="D226" s="687">
        <v>1476448</v>
      </c>
      <c r="E226" s="687">
        <v>1452766</v>
      </c>
      <c r="F226" s="66">
        <v>1079492</v>
      </c>
      <c r="G226" s="66">
        <v>1031862</v>
      </c>
      <c r="H226" s="61">
        <v>191102</v>
      </c>
      <c r="I226" s="688">
        <f t="shared" si="19"/>
        <v>-0.81479887814455809</v>
      </c>
      <c r="J226" s="927"/>
      <c r="K226" s="928"/>
      <c r="L226" s="928"/>
      <c r="M226" s="928"/>
      <c r="N226" s="928"/>
      <c r="O226" s="928"/>
      <c r="P226" s="928"/>
      <c r="Q226" s="928"/>
      <c r="R226" s="928"/>
      <c r="S226" s="928"/>
      <c r="T226" s="928"/>
      <c r="U226" s="928"/>
      <c r="V226" s="928"/>
      <c r="W226" s="928"/>
      <c r="X226" s="928"/>
      <c r="AB226" s="928"/>
      <c r="AC226" s="928"/>
      <c r="AD226" s="928"/>
      <c r="AE226" s="928"/>
      <c r="AF226" s="928"/>
      <c r="AG226" s="928"/>
      <c r="AH226" s="928"/>
      <c r="AI226" s="928"/>
      <c r="AJ226" s="928"/>
      <c r="AK226" s="928"/>
      <c r="AL226" s="928"/>
      <c r="AM226" s="928"/>
      <c r="AN226" s="928"/>
      <c r="AO226" s="928"/>
      <c r="AP226" s="928"/>
      <c r="AQ226" s="928"/>
      <c r="AR226" s="928"/>
      <c r="AS226" s="928"/>
      <c r="AT226" s="928"/>
      <c r="AU226" s="928"/>
      <c r="AV226" s="928"/>
      <c r="AW226" s="928"/>
      <c r="AX226" s="928"/>
      <c r="AY226" s="928"/>
      <c r="AZ226" s="928"/>
      <c r="BA226" s="928"/>
      <c r="BB226" s="928"/>
      <c r="BC226" s="928"/>
      <c r="BD226" s="928"/>
    </row>
    <row r="227" spans="1:56" ht="15" x14ac:dyDescent="0.2">
      <c r="A227" s="928"/>
      <c r="B227" s="991"/>
      <c r="C227" s="992" t="s">
        <v>416</v>
      </c>
      <c r="D227" s="687">
        <v>21074</v>
      </c>
      <c r="E227" s="687">
        <v>18801</v>
      </c>
      <c r="F227" s="66">
        <v>14529.258687735326</v>
      </c>
      <c r="G227" s="66">
        <v>13228.936454539844</v>
      </c>
      <c r="H227" s="61">
        <v>11377.384358990186</v>
      </c>
      <c r="I227" s="688">
        <f t="shared" si="19"/>
        <v>-0.13996227904732664</v>
      </c>
      <c r="J227" s="927"/>
      <c r="K227" s="928"/>
      <c r="L227" s="928"/>
      <c r="M227" s="928"/>
      <c r="N227" s="928"/>
      <c r="O227" s="928"/>
      <c r="P227" s="928"/>
      <c r="Q227" s="928"/>
      <c r="R227" s="928"/>
      <c r="S227" s="928"/>
      <c r="T227" s="928"/>
      <c r="U227" s="928"/>
      <c r="V227" s="928"/>
      <c r="W227" s="928"/>
      <c r="X227" s="928"/>
      <c r="AB227" s="928"/>
      <c r="AC227" s="928"/>
      <c r="AD227" s="928"/>
      <c r="AE227" s="928"/>
      <c r="AF227" s="928"/>
      <c r="AG227" s="928"/>
      <c r="AH227" s="928"/>
      <c r="AI227" s="928"/>
      <c r="AJ227" s="928"/>
      <c r="AK227" s="928"/>
      <c r="AL227" s="928"/>
      <c r="AM227" s="928"/>
      <c r="AN227" s="928"/>
      <c r="AO227" s="928"/>
      <c r="AP227" s="928"/>
      <c r="AQ227" s="928"/>
      <c r="AR227" s="928"/>
      <c r="AS227" s="928"/>
      <c r="AT227" s="928"/>
      <c r="AU227" s="928"/>
      <c r="AV227" s="928"/>
      <c r="AW227" s="928"/>
      <c r="AX227" s="928"/>
      <c r="AY227" s="928"/>
      <c r="AZ227" s="928"/>
      <c r="BA227" s="928"/>
      <c r="BB227" s="928"/>
      <c r="BC227" s="928"/>
      <c r="BD227" s="928"/>
    </row>
    <row r="228" spans="1:56" ht="15" x14ac:dyDescent="0.2">
      <c r="A228" s="928"/>
      <c r="B228" s="991"/>
      <c r="C228" s="992" t="s">
        <v>207</v>
      </c>
      <c r="D228" s="687">
        <v>712266</v>
      </c>
      <c r="E228" s="687">
        <v>625529</v>
      </c>
      <c r="F228" s="66">
        <v>602514</v>
      </c>
      <c r="G228" s="66">
        <v>592849</v>
      </c>
      <c r="H228" s="61">
        <v>593564</v>
      </c>
      <c r="I228" s="688">
        <f t="shared" si="19"/>
        <v>1.2060406612813719E-3</v>
      </c>
      <c r="J228" s="927"/>
      <c r="K228" s="928"/>
      <c r="L228" s="928"/>
      <c r="M228" s="928"/>
      <c r="N228" s="928"/>
      <c r="O228" s="928"/>
      <c r="P228" s="928"/>
      <c r="Q228" s="928"/>
      <c r="R228" s="928"/>
      <c r="S228" s="928"/>
      <c r="T228" s="928"/>
      <c r="U228" s="928"/>
      <c r="V228" s="928"/>
      <c r="W228" s="928"/>
      <c r="X228" s="928"/>
      <c r="AB228" s="928"/>
      <c r="AC228" s="928"/>
      <c r="AD228" s="928"/>
      <c r="AE228" s="928"/>
      <c r="AF228" s="928"/>
      <c r="AG228" s="928"/>
      <c r="AH228" s="928"/>
      <c r="AI228" s="928"/>
      <c r="AJ228" s="928"/>
      <c r="AK228" s="928"/>
      <c r="AL228" s="928"/>
      <c r="AM228" s="928"/>
      <c r="AN228" s="928"/>
      <c r="AO228" s="928"/>
      <c r="AP228" s="928"/>
      <c r="AQ228" s="928"/>
      <c r="AR228" s="928"/>
      <c r="AS228" s="928"/>
      <c r="AT228" s="928"/>
      <c r="AU228" s="928"/>
      <c r="AV228" s="928"/>
      <c r="AW228" s="928"/>
      <c r="AX228" s="928"/>
      <c r="AY228" s="928"/>
      <c r="AZ228" s="928"/>
      <c r="BA228" s="928"/>
      <c r="BB228" s="928"/>
      <c r="BC228" s="928"/>
      <c r="BD228" s="928"/>
    </row>
    <row r="229" spans="1:56" ht="16" thickBot="1" x14ac:dyDescent="0.25">
      <c r="A229" s="928"/>
      <c r="B229" s="991"/>
      <c r="C229" s="992" t="s">
        <v>1149</v>
      </c>
      <c r="D229" s="687">
        <v>1195557</v>
      </c>
      <c r="E229" s="687">
        <v>1429106</v>
      </c>
      <c r="F229" s="689">
        <v>1632045</v>
      </c>
      <c r="G229" s="689">
        <v>1715932</v>
      </c>
      <c r="H229" s="690">
        <v>1796778</v>
      </c>
      <c r="I229" s="688">
        <f t="shared" si="19"/>
        <v>4.7114920637880753E-2</v>
      </c>
      <c r="J229" s="927"/>
      <c r="K229" s="928"/>
      <c r="L229" s="928"/>
      <c r="M229" s="928"/>
      <c r="N229" s="928"/>
      <c r="O229" s="928"/>
      <c r="P229" s="928"/>
      <c r="Q229" s="928"/>
      <c r="R229" s="928"/>
      <c r="S229" s="928"/>
      <c r="T229" s="928"/>
      <c r="U229" s="928"/>
      <c r="V229" s="928"/>
      <c r="W229" s="928"/>
      <c r="X229" s="928"/>
      <c r="AB229" s="928"/>
      <c r="AC229" s="928"/>
      <c r="AD229" s="928"/>
      <c r="AE229" s="928"/>
      <c r="AF229" s="928"/>
      <c r="AG229" s="928"/>
      <c r="AH229" s="928"/>
      <c r="AI229" s="928"/>
      <c r="AJ229" s="928"/>
      <c r="AK229" s="928"/>
      <c r="AL229" s="928"/>
      <c r="AM229" s="928"/>
      <c r="AN229" s="928"/>
      <c r="AO229" s="928"/>
      <c r="AP229" s="928"/>
      <c r="AQ229" s="928"/>
      <c r="AR229" s="928"/>
      <c r="AS229" s="928"/>
      <c r="AT229" s="928"/>
      <c r="AU229" s="928"/>
      <c r="AV229" s="928"/>
      <c r="AW229" s="928"/>
      <c r="AX229" s="928"/>
      <c r="AY229" s="928"/>
      <c r="AZ229" s="928"/>
      <c r="BA229" s="928"/>
      <c r="BB229" s="928"/>
      <c r="BC229" s="928"/>
      <c r="BD229" s="928"/>
    </row>
    <row r="230" spans="1:56" ht="27.75" customHeight="1" thickBot="1" x14ac:dyDescent="0.25">
      <c r="A230" s="928"/>
      <c r="B230" s="994"/>
      <c r="C230" s="995"/>
      <c r="D230" s="692"/>
      <c r="E230" s="692"/>
      <c r="F230" s="693"/>
      <c r="G230" s="693"/>
      <c r="H230" s="693"/>
      <c r="I230" s="694"/>
      <c r="J230" s="928"/>
      <c r="K230" s="928"/>
      <c r="L230" s="928"/>
      <c r="M230" s="928"/>
      <c r="N230" s="928"/>
      <c r="O230" s="928"/>
      <c r="P230" s="928"/>
      <c r="Q230" s="928"/>
      <c r="R230" s="928"/>
      <c r="S230" s="928"/>
      <c r="T230" s="928"/>
      <c r="U230" s="928"/>
      <c r="V230" s="928"/>
      <c r="W230" s="928"/>
      <c r="X230" s="928"/>
      <c r="AB230" s="928"/>
      <c r="AC230" s="928"/>
      <c r="AD230" s="928"/>
      <c r="AE230" s="928"/>
      <c r="AF230" s="928"/>
      <c r="AG230" s="928"/>
      <c r="AH230" s="928"/>
      <c r="AI230" s="928"/>
      <c r="AJ230" s="928"/>
      <c r="AK230" s="928"/>
      <c r="AL230" s="928"/>
      <c r="AM230" s="928"/>
      <c r="AN230" s="928"/>
      <c r="AO230" s="928"/>
      <c r="AP230" s="928"/>
      <c r="AQ230" s="928"/>
      <c r="AR230" s="928"/>
      <c r="AS230" s="928"/>
      <c r="AT230" s="928"/>
      <c r="AU230" s="928"/>
      <c r="AV230" s="928"/>
      <c r="AW230" s="928"/>
      <c r="AX230" s="928"/>
      <c r="AY230" s="928"/>
      <c r="AZ230" s="928"/>
      <c r="BA230" s="928"/>
      <c r="BB230" s="928"/>
      <c r="BC230" s="928"/>
      <c r="BD230" s="928"/>
    </row>
    <row r="231" spans="1:56" ht="15" x14ac:dyDescent="0.2">
      <c r="A231" s="928"/>
      <c r="B231" s="991" t="s">
        <v>250</v>
      </c>
      <c r="C231" s="992" t="s">
        <v>663</v>
      </c>
      <c r="D231" s="687">
        <v>7613870</v>
      </c>
      <c r="E231" s="687">
        <v>7559227</v>
      </c>
      <c r="F231" s="66">
        <v>7523944</v>
      </c>
      <c r="G231" s="66">
        <v>7549103</v>
      </c>
      <c r="H231" s="61">
        <v>7361102</v>
      </c>
      <c r="I231" s="688">
        <f t="shared" ref="I231:I239" si="20">((H231-G231)/G231)</f>
        <v>-2.4903753465809118E-2</v>
      </c>
      <c r="J231" s="927"/>
      <c r="K231" s="928"/>
      <c r="L231" s="928"/>
      <c r="M231" s="928"/>
      <c r="N231" s="928"/>
      <c r="O231" s="928"/>
      <c r="P231" s="928"/>
      <c r="Q231" s="928"/>
      <c r="R231" s="928"/>
      <c r="S231" s="928"/>
      <c r="T231" s="928"/>
      <c r="U231" s="928"/>
      <c r="V231" s="928"/>
      <c r="W231" s="928"/>
      <c r="X231" s="928"/>
      <c r="AB231" s="928"/>
      <c r="AC231" s="928"/>
      <c r="AD231" s="928"/>
      <c r="AE231" s="928"/>
      <c r="AF231" s="928"/>
      <c r="AG231" s="928"/>
      <c r="AH231" s="928"/>
      <c r="AI231" s="928"/>
      <c r="AJ231" s="928"/>
      <c r="AK231" s="928"/>
      <c r="AL231" s="928"/>
      <c r="AM231" s="928"/>
      <c r="AN231" s="928"/>
      <c r="AO231" s="928"/>
      <c r="AP231" s="928"/>
      <c r="AQ231" s="928"/>
      <c r="AR231" s="928"/>
      <c r="AS231" s="928"/>
      <c r="AT231" s="928"/>
      <c r="AU231" s="928"/>
      <c r="AV231" s="928"/>
      <c r="AW231" s="928"/>
      <c r="AX231" s="928"/>
      <c r="AY231" s="928"/>
      <c r="AZ231" s="928"/>
      <c r="BA231" s="928"/>
      <c r="BB231" s="928"/>
      <c r="BC231" s="928"/>
      <c r="BD231" s="928"/>
    </row>
    <row r="232" spans="1:56" ht="15" x14ac:dyDescent="0.2">
      <c r="A232" s="928"/>
      <c r="B232" s="991"/>
      <c r="C232" s="992" t="s">
        <v>32</v>
      </c>
      <c r="D232" s="687">
        <v>31421128</v>
      </c>
      <c r="E232" s="687">
        <v>31003522</v>
      </c>
      <c r="F232" s="66">
        <v>31355658</v>
      </c>
      <c r="G232" s="66">
        <v>31181437</v>
      </c>
      <c r="H232" s="61">
        <v>31266989</v>
      </c>
      <c r="I232" s="688">
        <f t="shared" si="20"/>
        <v>2.7436836859058163E-3</v>
      </c>
      <c r="J232" s="927"/>
      <c r="K232" s="928"/>
      <c r="L232" s="928"/>
      <c r="M232" s="928"/>
      <c r="N232" s="928"/>
      <c r="O232" s="928"/>
      <c r="P232" s="928"/>
      <c r="Q232" s="928"/>
      <c r="R232" s="928"/>
      <c r="S232" s="928"/>
      <c r="T232" s="928"/>
      <c r="U232" s="928"/>
      <c r="V232" s="928"/>
      <c r="W232" s="928"/>
      <c r="X232" s="928"/>
      <c r="AB232" s="928"/>
      <c r="AC232" s="928"/>
      <c r="AD232" s="928"/>
      <c r="AE232" s="928"/>
      <c r="AF232" s="928"/>
      <c r="AG232" s="928"/>
      <c r="AH232" s="928"/>
      <c r="AI232" s="928"/>
      <c r="AJ232" s="928"/>
      <c r="AK232" s="928"/>
      <c r="AL232" s="928"/>
      <c r="AM232" s="928"/>
      <c r="AN232" s="928"/>
      <c r="AO232" s="928"/>
      <c r="AP232" s="928"/>
      <c r="AQ232" s="928"/>
      <c r="AR232" s="928"/>
      <c r="AS232" s="928"/>
      <c r="AT232" s="928"/>
      <c r="AU232" s="928"/>
      <c r="AV232" s="928"/>
      <c r="AW232" s="928"/>
      <c r="AX232" s="928"/>
      <c r="AY232" s="928"/>
      <c r="AZ232" s="928"/>
      <c r="BA232" s="928"/>
      <c r="BB232" s="928"/>
      <c r="BC232" s="928"/>
      <c r="BD232" s="928"/>
    </row>
    <row r="233" spans="1:56" ht="15" x14ac:dyDescent="0.2">
      <c r="A233" s="928"/>
      <c r="B233" s="991"/>
      <c r="C233" s="992" t="s">
        <v>79</v>
      </c>
      <c r="D233" s="687">
        <v>4042618</v>
      </c>
      <c r="E233" s="687">
        <v>3997238</v>
      </c>
      <c r="F233" s="66">
        <v>4086263</v>
      </c>
      <c r="G233" s="66">
        <v>4147876</v>
      </c>
      <c r="H233" s="61">
        <v>4184999</v>
      </c>
      <c r="I233" s="688">
        <f t="shared" si="20"/>
        <v>8.9498818190321995E-3</v>
      </c>
      <c r="J233" s="927"/>
      <c r="K233" s="928"/>
      <c r="L233" s="928"/>
      <c r="M233" s="928"/>
      <c r="N233" s="928"/>
      <c r="O233" s="928"/>
      <c r="P233" s="928"/>
      <c r="Q233" s="928"/>
      <c r="R233" s="928"/>
      <c r="S233" s="928"/>
      <c r="T233" s="928"/>
      <c r="U233" s="928"/>
      <c r="V233" s="928"/>
      <c r="W233" s="928"/>
      <c r="X233" s="928"/>
      <c r="AB233" s="928"/>
      <c r="AC233" s="928"/>
      <c r="AD233" s="928"/>
      <c r="AE233" s="928"/>
      <c r="AF233" s="928"/>
      <c r="AG233" s="928"/>
      <c r="AH233" s="928"/>
      <c r="AI233" s="928"/>
      <c r="AJ233" s="928"/>
      <c r="AK233" s="928"/>
      <c r="AL233" s="928"/>
      <c r="AM233" s="928"/>
      <c r="AN233" s="928"/>
      <c r="AO233" s="928"/>
      <c r="AP233" s="928"/>
      <c r="AQ233" s="928"/>
      <c r="AR233" s="928"/>
      <c r="AS233" s="928"/>
      <c r="AT233" s="928"/>
      <c r="AU233" s="928"/>
      <c r="AV233" s="928"/>
      <c r="AW233" s="928"/>
      <c r="AX233" s="928"/>
      <c r="AY233" s="928"/>
      <c r="AZ233" s="928"/>
      <c r="BA233" s="928"/>
      <c r="BB233" s="928"/>
      <c r="BC233" s="928"/>
      <c r="BD233" s="928"/>
    </row>
    <row r="234" spans="1:56" ht="15" x14ac:dyDescent="0.2">
      <c r="A234" s="928"/>
      <c r="B234" s="991"/>
      <c r="C234" s="992" t="s">
        <v>56</v>
      </c>
      <c r="D234" s="687">
        <v>12810393</v>
      </c>
      <c r="E234" s="687">
        <v>12028613</v>
      </c>
      <c r="F234" s="66">
        <v>11954411</v>
      </c>
      <c r="G234" s="66">
        <v>12047235</v>
      </c>
      <c r="H234" s="61">
        <v>12177362</v>
      </c>
      <c r="I234" s="688">
        <f t="shared" si="20"/>
        <v>1.0801399657265754E-2</v>
      </c>
      <c r="J234" s="927"/>
      <c r="K234" s="928"/>
      <c r="L234" s="928"/>
      <c r="M234" s="928"/>
      <c r="N234" s="928"/>
      <c r="O234" s="928"/>
      <c r="P234" s="928"/>
      <c r="Q234" s="928"/>
      <c r="R234" s="928"/>
      <c r="S234" s="928"/>
      <c r="T234" s="928"/>
      <c r="U234" s="928"/>
      <c r="V234" s="928"/>
      <c r="W234" s="928"/>
      <c r="X234" s="928"/>
      <c r="AB234" s="928"/>
      <c r="AC234" s="928"/>
      <c r="AD234" s="928"/>
      <c r="AE234" s="928"/>
      <c r="AF234" s="928"/>
      <c r="AG234" s="928"/>
      <c r="AH234" s="928"/>
      <c r="AI234" s="928"/>
      <c r="AJ234" s="928"/>
      <c r="AK234" s="928"/>
      <c r="AL234" s="928"/>
      <c r="AM234" s="928"/>
      <c r="AN234" s="928"/>
      <c r="AO234" s="928"/>
      <c r="AP234" s="928"/>
      <c r="AQ234" s="928"/>
      <c r="AR234" s="928"/>
      <c r="AS234" s="928"/>
      <c r="AT234" s="928"/>
      <c r="AU234" s="928"/>
      <c r="AV234" s="928"/>
      <c r="AW234" s="928"/>
      <c r="AX234" s="928"/>
      <c r="AY234" s="928"/>
      <c r="AZ234" s="928"/>
      <c r="BA234" s="928"/>
      <c r="BB234" s="928"/>
      <c r="BC234" s="928"/>
      <c r="BD234" s="928"/>
    </row>
    <row r="235" spans="1:56" ht="15" x14ac:dyDescent="0.2">
      <c r="A235" s="928"/>
      <c r="B235" s="991"/>
      <c r="C235" s="992" t="s">
        <v>59</v>
      </c>
      <c r="D235" s="687">
        <v>3066040</v>
      </c>
      <c r="E235" s="687">
        <v>2500183</v>
      </c>
      <c r="F235" s="66">
        <v>1111679</v>
      </c>
      <c r="G235" s="66">
        <v>1003168</v>
      </c>
      <c r="H235" s="61">
        <v>107582</v>
      </c>
      <c r="I235" s="688">
        <f t="shared" si="20"/>
        <v>-0.89275774346869119</v>
      </c>
      <c r="J235" s="927"/>
      <c r="K235" s="928"/>
      <c r="L235" s="928"/>
      <c r="M235" s="928"/>
      <c r="N235" s="928"/>
      <c r="O235" s="928"/>
      <c r="P235" s="928"/>
      <c r="Q235" s="928"/>
      <c r="R235" s="928"/>
      <c r="S235" s="928"/>
      <c r="T235" s="928"/>
      <c r="U235" s="928"/>
      <c r="V235" s="928"/>
      <c r="W235" s="928"/>
      <c r="X235" s="928"/>
      <c r="AB235" s="928"/>
      <c r="AC235" s="928"/>
      <c r="AD235" s="928"/>
      <c r="AE235" s="928"/>
      <c r="AF235" s="928"/>
      <c r="AG235" s="928"/>
      <c r="AH235" s="928"/>
      <c r="AI235" s="928"/>
      <c r="AJ235" s="928"/>
      <c r="AK235" s="928"/>
      <c r="AL235" s="928"/>
      <c r="AM235" s="928"/>
      <c r="AN235" s="928"/>
      <c r="AO235" s="928"/>
      <c r="AP235" s="928"/>
      <c r="AQ235" s="928"/>
      <c r="AR235" s="928"/>
      <c r="AS235" s="928"/>
      <c r="AT235" s="928"/>
      <c r="AU235" s="928"/>
      <c r="AV235" s="928"/>
      <c r="AW235" s="928"/>
      <c r="AX235" s="928"/>
      <c r="AY235" s="928"/>
      <c r="AZ235" s="928"/>
      <c r="BA235" s="928"/>
      <c r="BB235" s="928"/>
      <c r="BC235" s="928"/>
      <c r="BD235" s="928"/>
    </row>
    <row r="236" spans="1:56" ht="15" x14ac:dyDescent="0.2">
      <c r="A236" s="928"/>
      <c r="B236" s="991"/>
      <c r="C236" s="992" t="s">
        <v>416</v>
      </c>
      <c r="D236" s="687">
        <v>908724</v>
      </c>
      <c r="E236" s="687">
        <v>914224</v>
      </c>
      <c r="F236" s="66">
        <v>727471.76420540444</v>
      </c>
      <c r="G236" s="66">
        <v>673755.84159874881</v>
      </c>
      <c r="H236" s="61">
        <v>613248.97192805633</v>
      </c>
      <c r="I236" s="688">
        <f t="shared" si="20"/>
        <v>-8.9805335901973496E-2</v>
      </c>
      <c r="J236" s="927"/>
      <c r="K236" s="928"/>
      <c r="L236" s="928"/>
      <c r="M236" s="928"/>
      <c r="N236" s="928"/>
      <c r="O236" s="928"/>
      <c r="P236" s="928"/>
      <c r="Q236" s="928"/>
      <c r="R236" s="928"/>
      <c r="S236" s="928"/>
      <c r="T236" s="928"/>
      <c r="U236" s="928"/>
      <c r="V236" s="928"/>
      <c r="W236" s="928"/>
      <c r="X236" s="928"/>
      <c r="AB236" s="928"/>
      <c r="AC236" s="928"/>
      <c r="AD236" s="928"/>
      <c r="AE236" s="928"/>
      <c r="AF236" s="928"/>
      <c r="AG236" s="928"/>
      <c r="AH236" s="928"/>
      <c r="AI236" s="928"/>
      <c r="AJ236" s="928"/>
      <c r="AK236" s="928"/>
      <c r="AL236" s="928"/>
      <c r="AM236" s="928"/>
      <c r="AN236" s="928"/>
      <c r="AO236" s="928"/>
      <c r="AP236" s="928"/>
      <c r="AQ236" s="928"/>
      <c r="AR236" s="928"/>
      <c r="AS236" s="928"/>
      <c r="AT236" s="928"/>
      <c r="AU236" s="928"/>
      <c r="AV236" s="928"/>
      <c r="AW236" s="928"/>
      <c r="AX236" s="928"/>
      <c r="AY236" s="928"/>
      <c r="AZ236" s="928"/>
      <c r="BA236" s="928"/>
      <c r="BB236" s="928"/>
      <c r="BC236" s="928"/>
      <c r="BD236" s="928"/>
    </row>
    <row r="237" spans="1:56" ht="15" x14ac:dyDescent="0.2">
      <c r="A237" s="928"/>
      <c r="B237" s="991"/>
      <c r="C237" s="992" t="s">
        <v>3198</v>
      </c>
      <c r="D237" s="687">
        <v>8801239</v>
      </c>
      <c r="E237" s="687">
        <v>8535033</v>
      </c>
      <c r="F237" s="66">
        <v>8154983</v>
      </c>
      <c r="G237" s="66">
        <v>7855226</v>
      </c>
      <c r="H237" s="61">
        <v>7585823</v>
      </c>
      <c r="I237" s="688">
        <f t="shared" si="20"/>
        <v>-3.4296021527579219E-2</v>
      </c>
      <c r="J237" s="927"/>
      <c r="K237" s="928"/>
      <c r="L237" s="928"/>
      <c r="M237" s="928"/>
      <c r="N237" s="928"/>
      <c r="O237" s="928"/>
      <c r="P237" s="928"/>
      <c r="Q237" s="928"/>
      <c r="R237" s="928"/>
      <c r="S237" s="928"/>
      <c r="T237" s="928"/>
      <c r="U237" s="928"/>
      <c r="V237" s="928"/>
      <c r="W237" s="928"/>
      <c r="X237" s="928"/>
      <c r="AB237" s="928"/>
      <c r="AC237" s="928"/>
      <c r="AD237" s="928"/>
      <c r="AE237" s="928"/>
      <c r="AF237" s="928"/>
      <c r="AG237" s="928"/>
      <c r="AH237" s="928"/>
      <c r="AI237" s="928"/>
      <c r="AJ237" s="928"/>
      <c r="AK237" s="928"/>
      <c r="AL237" s="928"/>
      <c r="AM237" s="928"/>
      <c r="AN237" s="928"/>
      <c r="AO237" s="928"/>
      <c r="AP237" s="928"/>
      <c r="AQ237" s="928"/>
      <c r="AR237" s="928"/>
      <c r="AS237" s="928"/>
      <c r="AT237" s="928"/>
      <c r="AU237" s="928"/>
      <c r="AV237" s="928"/>
      <c r="AW237" s="928"/>
      <c r="AX237" s="928"/>
      <c r="AY237" s="928"/>
      <c r="AZ237" s="928"/>
      <c r="BA237" s="928"/>
      <c r="BB237" s="928"/>
      <c r="BC237" s="928"/>
      <c r="BD237" s="928"/>
    </row>
    <row r="238" spans="1:56" ht="15" x14ac:dyDescent="0.2">
      <c r="A238" s="928"/>
      <c r="B238" s="991"/>
      <c r="C238" s="992" t="s">
        <v>207</v>
      </c>
      <c r="D238" s="687">
        <v>9923602</v>
      </c>
      <c r="E238" s="687">
        <v>9398899</v>
      </c>
      <c r="F238" s="66">
        <v>9511730</v>
      </c>
      <c r="G238" s="66">
        <v>9550764</v>
      </c>
      <c r="H238" s="61">
        <v>9605053</v>
      </c>
      <c r="I238" s="688">
        <f t="shared" si="20"/>
        <v>5.6842573013007125E-3</v>
      </c>
      <c r="J238" s="927"/>
      <c r="K238" s="928"/>
      <c r="L238" s="928"/>
      <c r="M238" s="928"/>
      <c r="N238" s="928"/>
      <c r="O238" s="928"/>
      <c r="P238" s="928"/>
      <c r="Q238" s="928"/>
      <c r="R238" s="928"/>
      <c r="S238" s="928"/>
      <c r="T238" s="928"/>
      <c r="U238" s="928"/>
      <c r="V238" s="928"/>
      <c r="W238" s="928"/>
      <c r="X238" s="928"/>
      <c r="AB238" s="928"/>
      <c r="AC238" s="928"/>
      <c r="AD238" s="928"/>
      <c r="AE238" s="928"/>
      <c r="AF238" s="928"/>
      <c r="AG238" s="928"/>
      <c r="AH238" s="928"/>
      <c r="AI238" s="928"/>
      <c r="AJ238" s="928"/>
      <c r="AK238" s="928"/>
      <c r="AL238" s="928"/>
      <c r="AM238" s="928"/>
      <c r="AN238" s="928"/>
      <c r="AO238" s="928"/>
      <c r="AP238" s="928"/>
      <c r="AQ238" s="928"/>
      <c r="AR238" s="928"/>
      <c r="AS238" s="928"/>
      <c r="AT238" s="928"/>
      <c r="AU238" s="928"/>
      <c r="AV238" s="928"/>
      <c r="AW238" s="928"/>
      <c r="AX238" s="928"/>
      <c r="AY238" s="928"/>
      <c r="AZ238" s="928"/>
      <c r="BA238" s="928"/>
      <c r="BB238" s="928"/>
      <c r="BC238" s="928"/>
      <c r="BD238" s="928"/>
    </row>
    <row r="239" spans="1:56" ht="16" thickBot="1" x14ac:dyDescent="0.25">
      <c r="A239" s="928"/>
      <c r="B239" s="991"/>
      <c r="C239" s="992" t="s">
        <v>1149</v>
      </c>
      <c r="D239" s="687">
        <v>7149271</v>
      </c>
      <c r="E239" s="687">
        <v>8429632</v>
      </c>
      <c r="F239" s="689">
        <v>9463125</v>
      </c>
      <c r="G239" s="689">
        <v>10105860</v>
      </c>
      <c r="H239" s="690">
        <v>10765422</v>
      </c>
      <c r="I239" s="688">
        <f t="shared" si="20"/>
        <v>6.5265301518129079E-2</v>
      </c>
      <c r="J239" s="927"/>
      <c r="K239" s="928"/>
      <c r="L239" s="928"/>
      <c r="M239" s="928"/>
      <c r="N239" s="928"/>
      <c r="O239" s="928"/>
      <c r="P239" s="928"/>
      <c r="Q239" s="928"/>
      <c r="R239" s="928"/>
      <c r="S239" s="928"/>
      <c r="T239" s="928"/>
      <c r="U239" s="928"/>
      <c r="V239" s="928"/>
      <c r="W239" s="928"/>
      <c r="X239" s="928"/>
      <c r="AB239" s="928"/>
      <c r="AC239" s="928"/>
      <c r="AD239" s="928"/>
      <c r="AE239" s="928"/>
      <c r="AF239" s="928"/>
      <c r="AG239" s="928"/>
      <c r="AH239" s="928"/>
      <c r="AI239" s="928"/>
      <c r="AJ239" s="928"/>
      <c r="AK239" s="928"/>
      <c r="AL239" s="928"/>
      <c r="AM239" s="928"/>
      <c r="AN239" s="928"/>
      <c r="AO239" s="928"/>
      <c r="AP239" s="928"/>
      <c r="AQ239" s="928"/>
      <c r="AR239" s="928"/>
      <c r="AS239" s="928"/>
      <c r="AT239" s="928"/>
      <c r="AU239" s="928"/>
      <c r="AV239" s="928"/>
      <c r="AW239" s="928"/>
      <c r="AX239" s="928"/>
      <c r="AY239" s="928"/>
      <c r="AZ239" s="928"/>
      <c r="BA239" s="928"/>
      <c r="BB239" s="928"/>
      <c r="BC239" s="928"/>
      <c r="BD239" s="928"/>
    </row>
    <row r="240" spans="1:56" ht="27.75" customHeight="1" thickBot="1" x14ac:dyDescent="0.25">
      <c r="A240" s="928"/>
      <c r="B240" s="994"/>
      <c r="C240" s="995"/>
      <c r="D240" s="692"/>
      <c r="E240" s="692"/>
      <c r="F240" s="693"/>
      <c r="G240" s="693"/>
      <c r="H240" s="693"/>
      <c r="I240" s="694"/>
      <c r="J240" s="928"/>
      <c r="K240" s="928"/>
      <c r="L240" s="928"/>
      <c r="M240" s="928"/>
      <c r="N240" s="928"/>
      <c r="O240" s="928"/>
      <c r="P240" s="928"/>
      <c r="Q240" s="928"/>
      <c r="R240" s="928"/>
      <c r="S240" s="928"/>
      <c r="T240" s="928"/>
      <c r="U240" s="928"/>
      <c r="V240" s="928"/>
      <c r="W240" s="928"/>
      <c r="X240" s="928"/>
      <c r="AB240" s="928"/>
      <c r="AC240" s="928"/>
      <c r="AD240" s="928"/>
      <c r="AE240" s="928"/>
      <c r="AF240" s="928"/>
      <c r="AG240" s="928"/>
      <c r="AH240" s="928"/>
      <c r="AI240" s="928"/>
      <c r="AJ240" s="928"/>
      <c r="AK240" s="928"/>
      <c r="AL240" s="928"/>
      <c r="AM240" s="928"/>
      <c r="AN240" s="928"/>
      <c r="AO240" s="928"/>
      <c r="AP240" s="928"/>
      <c r="AQ240" s="928"/>
      <c r="AR240" s="928"/>
      <c r="AS240" s="928"/>
      <c r="AT240" s="928"/>
      <c r="AU240" s="928"/>
      <c r="AV240" s="928"/>
      <c r="AW240" s="928"/>
      <c r="AX240" s="928"/>
      <c r="AY240" s="928"/>
      <c r="AZ240" s="928"/>
      <c r="BA240" s="928"/>
      <c r="BB240" s="928"/>
      <c r="BC240" s="928"/>
      <c r="BD240" s="928"/>
    </row>
    <row r="241" spans="1:56" ht="15" x14ac:dyDescent="0.2">
      <c r="A241" s="928"/>
      <c r="B241" s="991" t="s">
        <v>251</v>
      </c>
      <c r="C241" s="992" t="s">
        <v>663</v>
      </c>
      <c r="D241" s="687">
        <v>4484570</v>
      </c>
      <c r="E241" s="687">
        <v>4237088</v>
      </c>
      <c r="F241" s="66">
        <v>4094097</v>
      </c>
      <c r="G241" s="66">
        <v>4030336</v>
      </c>
      <c r="H241" s="61">
        <v>3967939</v>
      </c>
      <c r="I241" s="688">
        <f t="shared" ref="I241:I248" si="21">((H241-G241)/G241)</f>
        <v>-1.5481835757614254E-2</v>
      </c>
      <c r="J241" s="927"/>
      <c r="K241" s="928"/>
      <c r="L241" s="928"/>
      <c r="M241" s="928"/>
      <c r="N241" s="928"/>
      <c r="O241" s="928"/>
      <c r="P241" s="928"/>
      <c r="Q241" s="928"/>
      <c r="R241" s="928"/>
      <c r="S241" s="928"/>
      <c r="T241" s="928"/>
      <c r="U241" s="928"/>
      <c r="V241" s="928"/>
      <c r="W241" s="928"/>
      <c r="X241" s="928"/>
      <c r="AB241" s="928"/>
      <c r="AC241" s="928"/>
      <c r="AD241" s="928"/>
      <c r="AE241" s="928"/>
      <c r="AF241" s="928"/>
      <c r="AG241" s="928"/>
      <c r="AH241" s="928"/>
      <c r="AI241" s="928"/>
      <c r="AJ241" s="928"/>
      <c r="AK241" s="928"/>
      <c r="AL241" s="928"/>
      <c r="AM241" s="928"/>
      <c r="AN241" s="928"/>
      <c r="AO241" s="928"/>
      <c r="AP241" s="928"/>
      <c r="AQ241" s="928"/>
      <c r="AR241" s="928"/>
      <c r="AS241" s="928"/>
      <c r="AT241" s="928"/>
      <c r="AU241" s="928"/>
      <c r="AV241" s="928"/>
      <c r="AW241" s="928"/>
      <c r="AX241" s="928"/>
      <c r="AY241" s="928"/>
      <c r="AZ241" s="928"/>
      <c r="BA241" s="928"/>
      <c r="BB241" s="928"/>
      <c r="BC241" s="928"/>
      <c r="BD241" s="928"/>
    </row>
    <row r="242" spans="1:56" ht="15" x14ac:dyDescent="0.2">
      <c r="A242" s="928"/>
      <c r="B242" s="991"/>
      <c r="C242" s="992" t="s">
        <v>32</v>
      </c>
      <c r="D242" s="687">
        <v>11792517</v>
      </c>
      <c r="E242" s="687">
        <v>11796328</v>
      </c>
      <c r="F242" s="66">
        <v>11973807</v>
      </c>
      <c r="G242" s="66">
        <v>11949613</v>
      </c>
      <c r="H242" s="61">
        <v>12017446</v>
      </c>
      <c r="I242" s="688">
        <f t="shared" si="21"/>
        <v>5.6765855095056213E-3</v>
      </c>
      <c r="J242" s="927"/>
      <c r="K242" s="928"/>
      <c r="L242" s="928"/>
      <c r="M242" s="928"/>
      <c r="N242" s="928"/>
      <c r="O242" s="928"/>
      <c r="P242" s="928"/>
      <c r="Q242" s="928"/>
      <c r="R242" s="928"/>
      <c r="S242" s="928"/>
      <c r="T242" s="928"/>
      <c r="U242" s="928"/>
      <c r="V242" s="928"/>
      <c r="W242" s="928"/>
      <c r="X242" s="928"/>
      <c r="AB242" s="928"/>
      <c r="AC242" s="928"/>
      <c r="AD242" s="928"/>
      <c r="AE242" s="928"/>
      <c r="AF242" s="928"/>
      <c r="AG242" s="928"/>
      <c r="AH242" s="928"/>
      <c r="AI242" s="928"/>
      <c r="AJ242" s="928"/>
      <c r="AK242" s="928"/>
      <c r="AL242" s="928"/>
      <c r="AM242" s="928"/>
      <c r="AN242" s="928"/>
      <c r="AO242" s="928"/>
      <c r="AP242" s="928"/>
      <c r="AQ242" s="928"/>
      <c r="AR242" s="928"/>
      <c r="AS242" s="928"/>
      <c r="AT242" s="928"/>
      <c r="AU242" s="928"/>
      <c r="AV242" s="928"/>
      <c r="AW242" s="928"/>
      <c r="AX242" s="928"/>
      <c r="AY242" s="928"/>
      <c r="AZ242" s="928"/>
      <c r="BA242" s="928"/>
      <c r="BB242" s="928"/>
      <c r="BC242" s="928"/>
      <c r="BD242" s="928"/>
    </row>
    <row r="243" spans="1:56" ht="15" x14ac:dyDescent="0.2">
      <c r="A243" s="928"/>
      <c r="B243" s="991"/>
      <c r="C243" s="992" t="s">
        <v>79</v>
      </c>
      <c r="D243" s="687">
        <v>5148900</v>
      </c>
      <c r="E243" s="687">
        <v>5188240</v>
      </c>
      <c r="F243" s="66">
        <v>5243284.2228468778</v>
      </c>
      <c r="G243" s="66">
        <v>5257513.9321333952</v>
      </c>
      <c r="H243" s="61">
        <v>5254164.767576511</v>
      </c>
      <c r="I243" s="688">
        <f t="shared" si="21"/>
        <v>-6.3702438074665873E-4</v>
      </c>
      <c r="J243" s="927"/>
      <c r="K243" s="928"/>
      <c r="L243" s="928"/>
      <c r="M243" s="928"/>
      <c r="N243" s="928"/>
      <c r="O243" s="928"/>
      <c r="P243" s="928"/>
      <c r="Q243" s="928"/>
      <c r="R243" s="928"/>
      <c r="S243" s="928"/>
      <c r="T243" s="928"/>
      <c r="U243" s="928"/>
      <c r="V243" s="928"/>
      <c r="W243" s="928"/>
      <c r="X243" s="928"/>
      <c r="AB243" s="928"/>
      <c r="AC243" s="928"/>
      <c r="AD243" s="928"/>
      <c r="AE243" s="928"/>
      <c r="AF243" s="928"/>
      <c r="AG243" s="928"/>
      <c r="AH243" s="928"/>
      <c r="AI243" s="928"/>
      <c r="AJ243" s="928"/>
      <c r="AK243" s="928"/>
      <c r="AL243" s="928"/>
      <c r="AM243" s="928"/>
      <c r="AN243" s="928"/>
      <c r="AO243" s="928"/>
      <c r="AP243" s="928"/>
      <c r="AQ243" s="928"/>
      <c r="AR243" s="928"/>
      <c r="AS243" s="928"/>
      <c r="AT243" s="928"/>
      <c r="AU243" s="928"/>
      <c r="AV243" s="928"/>
      <c r="AW243" s="928"/>
      <c r="AX243" s="928"/>
      <c r="AY243" s="928"/>
      <c r="AZ243" s="928"/>
      <c r="BA243" s="928"/>
      <c r="BB243" s="928"/>
      <c r="BC243" s="928"/>
      <c r="BD243" s="928"/>
    </row>
    <row r="244" spans="1:56" ht="15" x14ac:dyDescent="0.2">
      <c r="A244" s="928"/>
      <c r="B244" s="991"/>
      <c r="C244" s="992" t="s">
        <v>56</v>
      </c>
      <c r="D244" s="687">
        <v>1904961</v>
      </c>
      <c r="E244" s="687">
        <v>1754886</v>
      </c>
      <c r="F244" s="66">
        <v>1703986</v>
      </c>
      <c r="G244" s="66">
        <v>1713464</v>
      </c>
      <c r="H244" s="61">
        <v>1746062</v>
      </c>
      <c r="I244" s="688">
        <f t="shared" si="21"/>
        <v>1.9024619134104949E-2</v>
      </c>
      <c r="J244" s="927"/>
      <c r="K244" s="928"/>
      <c r="L244" s="928"/>
      <c r="M244" s="928"/>
      <c r="N244" s="928"/>
      <c r="O244" s="928"/>
      <c r="P244" s="928"/>
      <c r="Q244" s="928"/>
      <c r="R244" s="928"/>
      <c r="S244" s="928"/>
      <c r="T244" s="928"/>
      <c r="U244" s="928"/>
      <c r="V244" s="928"/>
      <c r="W244" s="928"/>
      <c r="X244" s="928"/>
      <c r="AB244" s="928"/>
      <c r="AC244" s="928"/>
      <c r="AD244" s="928"/>
      <c r="AE244" s="928"/>
      <c r="AF244" s="928"/>
      <c r="AG244" s="928"/>
      <c r="AH244" s="928"/>
      <c r="AI244" s="928"/>
      <c r="AJ244" s="928"/>
      <c r="AK244" s="928"/>
      <c r="AL244" s="928"/>
      <c r="AM244" s="928"/>
      <c r="AN244" s="928"/>
      <c r="AO244" s="928"/>
      <c r="AP244" s="928"/>
      <c r="AQ244" s="928"/>
      <c r="AR244" s="928"/>
      <c r="AS244" s="928"/>
      <c r="AT244" s="928"/>
      <c r="AU244" s="928"/>
      <c r="AV244" s="928"/>
      <c r="AW244" s="928"/>
      <c r="AX244" s="928"/>
      <c r="AY244" s="928"/>
      <c r="AZ244" s="928"/>
      <c r="BA244" s="928"/>
      <c r="BB244" s="928"/>
      <c r="BC244" s="928"/>
      <c r="BD244" s="928"/>
    </row>
    <row r="245" spans="1:56" ht="15" x14ac:dyDescent="0.2">
      <c r="A245" s="928"/>
      <c r="B245" s="991"/>
      <c r="C245" s="992" t="s">
        <v>59</v>
      </c>
      <c r="D245" s="687">
        <v>2119436</v>
      </c>
      <c r="E245" s="687">
        <v>2013914</v>
      </c>
      <c r="F245" s="66">
        <v>1348633</v>
      </c>
      <c r="G245" s="66">
        <v>1283869</v>
      </c>
      <c r="H245" s="61">
        <v>99785</v>
      </c>
      <c r="I245" s="688">
        <f t="shared" si="21"/>
        <v>-0.92227789595355913</v>
      </c>
      <c r="J245" s="927"/>
      <c r="K245" s="928"/>
      <c r="L245" s="928"/>
      <c r="M245" s="928"/>
      <c r="N245" s="928"/>
      <c r="O245" s="928"/>
      <c r="P245" s="928"/>
      <c r="Q245" s="928"/>
      <c r="R245" s="928"/>
      <c r="S245" s="928"/>
      <c r="T245" s="928"/>
      <c r="U245" s="928"/>
      <c r="V245" s="928"/>
      <c r="W245" s="928"/>
      <c r="X245" s="928"/>
      <c r="AB245" s="928"/>
      <c r="AC245" s="928"/>
      <c r="AD245" s="928"/>
      <c r="AE245" s="928"/>
      <c r="AF245" s="928"/>
      <c r="AG245" s="928"/>
      <c r="AH245" s="928"/>
      <c r="AI245" s="928"/>
      <c r="AJ245" s="928"/>
      <c r="AK245" s="928"/>
      <c r="AL245" s="928"/>
      <c r="AM245" s="928"/>
      <c r="AN245" s="928"/>
      <c r="AO245" s="928"/>
      <c r="AP245" s="928"/>
      <c r="AQ245" s="928"/>
      <c r="AR245" s="928"/>
      <c r="AS245" s="928"/>
      <c r="AT245" s="928"/>
      <c r="AU245" s="928"/>
      <c r="AV245" s="928"/>
      <c r="AW245" s="928"/>
      <c r="AX245" s="928"/>
      <c r="AY245" s="928"/>
      <c r="AZ245" s="928"/>
      <c r="BA245" s="928"/>
      <c r="BB245" s="928"/>
      <c r="BC245" s="928"/>
      <c r="BD245" s="928"/>
    </row>
    <row r="246" spans="1:56" ht="15" x14ac:dyDescent="0.2">
      <c r="A246" s="928"/>
      <c r="B246" s="991"/>
      <c r="C246" s="992" t="s">
        <v>416</v>
      </c>
      <c r="D246" s="687">
        <v>1557789</v>
      </c>
      <c r="E246" s="687">
        <v>1579916</v>
      </c>
      <c r="F246" s="66">
        <v>1239699.3988538107</v>
      </c>
      <c r="G246" s="66">
        <v>1164181.6512064482</v>
      </c>
      <c r="H246" s="61">
        <v>1089124.1680167008</v>
      </c>
      <c r="I246" s="688">
        <f t="shared" si="21"/>
        <v>-6.4472312471137924E-2</v>
      </c>
      <c r="J246" s="927"/>
      <c r="K246" s="928"/>
      <c r="L246" s="928"/>
      <c r="M246" s="928"/>
      <c r="N246" s="928"/>
      <c r="O246" s="928"/>
      <c r="P246" s="928"/>
      <c r="Q246" s="928"/>
      <c r="R246" s="928"/>
      <c r="S246" s="928"/>
      <c r="T246" s="928"/>
      <c r="U246" s="928"/>
      <c r="V246" s="928"/>
      <c r="W246" s="928"/>
      <c r="X246" s="928"/>
      <c r="AB246" s="928"/>
      <c r="AC246" s="928"/>
      <c r="AD246" s="928"/>
      <c r="AE246" s="928"/>
      <c r="AF246" s="928"/>
      <c r="AG246" s="928"/>
      <c r="AH246" s="928"/>
      <c r="AI246" s="928"/>
      <c r="AJ246" s="928"/>
      <c r="AK246" s="928"/>
      <c r="AL246" s="928"/>
      <c r="AM246" s="928"/>
      <c r="AN246" s="928"/>
      <c r="AO246" s="928"/>
      <c r="AP246" s="928"/>
      <c r="AQ246" s="928"/>
      <c r="AR246" s="928"/>
      <c r="AS246" s="928"/>
      <c r="AT246" s="928"/>
      <c r="AU246" s="928"/>
      <c r="AV246" s="928"/>
      <c r="AW246" s="928"/>
      <c r="AX246" s="928"/>
      <c r="AY246" s="928"/>
      <c r="AZ246" s="928"/>
      <c r="BA246" s="928"/>
      <c r="BB246" s="928"/>
      <c r="BC246" s="928"/>
      <c r="BD246" s="928"/>
    </row>
    <row r="247" spans="1:56" ht="15" x14ac:dyDescent="0.2">
      <c r="A247" s="928"/>
      <c r="B247" s="991"/>
      <c r="C247" s="992" t="s">
        <v>207</v>
      </c>
      <c r="D247" s="687">
        <v>4628339</v>
      </c>
      <c r="E247" s="687">
        <v>4289238</v>
      </c>
      <c r="F247" s="66">
        <v>4276871</v>
      </c>
      <c r="G247" s="66">
        <v>4293210</v>
      </c>
      <c r="H247" s="61">
        <v>4314124</v>
      </c>
      <c r="I247" s="688">
        <f t="shared" si="21"/>
        <v>4.8714132315912798E-3</v>
      </c>
      <c r="J247" s="927"/>
      <c r="K247" s="928"/>
      <c r="L247" s="928"/>
      <c r="M247" s="928"/>
      <c r="N247" s="928"/>
      <c r="O247" s="928"/>
      <c r="P247" s="928"/>
      <c r="Q247" s="928"/>
      <c r="R247" s="928"/>
      <c r="S247" s="928"/>
      <c r="T247" s="928"/>
      <c r="U247" s="928"/>
      <c r="V247" s="928"/>
      <c r="W247" s="928"/>
      <c r="X247" s="928"/>
      <c r="AB247" s="928"/>
      <c r="AC247" s="928"/>
      <c r="AD247" s="928"/>
      <c r="AE247" s="928"/>
      <c r="AF247" s="928"/>
      <c r="AG247" s="928"/>
      <c r="AH247" s="928"/>
      <c r="AI247" s="928"/>
      <c r="AJ247" s="928"/>
      <c r="AK247" s="928"/>
      <c r="AL247" s="928"/>
      <c r="AM247" s="928"/>
      <c r="AN247" s="928"/>
      <c r="AO247" s="928"/>
      <c r="AP247" s="928"/>
      <c r="AQ247" s="928"/>
      <c r="AR247" s="928"/>
      <c r="AS247" s="928"/>
      <c r="AT247" s="928"/>
      <c r="AU247" s="928"/>
      <c r="AV247" s="928"/>
      <c r="AW247" s="928"/>
      <c r="AX247" s="928"/>
      <c r="AY247" s="928"/>
      <c r="AZ247" s="928"/>
      <c r="BA247" s="928"/>
      <c r="BB247" s="928"/>
      <c r="BC247" s="928"/>
      <c r="BD247" s="928"/>
    </row>
    <row r="248" spans="1:56" ht="16" thickBot="1" x14ac:dyDescent="0.25">
      <c r="A248" s="928"/>
      <c r="B248" s="991"/>
      <c r="C248" s="992" t="s">
        <v>1149</v>
      </c>
      <c r="D248" s="687">
        <v>2994848</v>
      </c>
      <c r="E248" s="687">
        <v>3515820</v>
      </c>
      <c r="F248" s="689">
        <v>4034309</v>
      </c>
      <c r="G248" s="689">
        <v>4263579</v>
      </c>
      <c r="H248" s="690">
        <v>4492062</v>
      </c>
      <c r="I248" s="688">
        <f t="shared" si="21"/>
        <v>5.3589484327603638E-2</v>
      </c>
      <c r="J248" s="927"/>
      <c r="K248" s="928"/>
      <c r="L248" s="928"/>
      <c r="M248" s="928"/>
      <c r="N248" s="928"/>
      <c r="O248" s="928"/>
      <c r="P248" s="928"/>
      <c r="Q248" s="928"/>
      <c r="R248" s="928"/>
      <c r="S248" s="928"/>
      <c r="T248" s="928"/>
      <c r="U248" s="928"/>
      <c r="V248" s="928"/>
      <c r="W248" s="928"/>
      <c r="X248" s="928"/>
      <c r="AB248" s="928"/>
      <c r="AC248" s="928"/>
      <c r="AD248" s="928"/>
      <c r="AE248" s="928"/>
      <c r="AF248" s="928"/>
      <c r="AG248" s="928"/>
      <c r="AH248" s="928"/>
      <c r="AI248" s="928"/>
      <c r="AJ248" s="928"/>
      <c r="AK248" s="928"/>
      <c r="AL248" s="928"/>
      <c r="AM248" s="928"/>
      <c r="AN248" s="928"/>
      <c r="AO248" s="928"/>
      <c r="AP248" s="928"/>
      <c r="AQ248" s="928"/>
      <c r="AR248" s="928"/>
      <c r="AS248" s="928"/>
      <c r="AT248" s="928"/>
      <c r="AU248" s="928"/>
      <c r="AV248" s="928"/>
      <c r="AW248" s="928"/>
      <c r="AX248" s="928"/>
      <c r="AY248" s="928"/>
      <c r="AZ248" s="928"/>
      <c r="BA248" s="928"/>
      <c r="BB248" s="928"/>
      <c r="BC248" s="928"/>
      <c r="BD248" s="928"/>
    </row>
    <row r="249" spans="1:56" ht="27.75" customHeight="1" thickBot="1" x14ac:dyDescent="0.25">
      <c r="A249" s="928"/>
      <c r="B249" s="994"/>
      <c r="C249" s="995"/>
      <c r="D249" s="692"/>
      <c r="E249" s="692"/>
      <c r="F249" s="693"/>
      <c r="G249" s="693"/>
      <c r="H249" s="693"/>
      <c r="I249" s="694"/>
      <c r="J249" s="928"/>
      <c r="K249" s="928"/>
      <c r="L249" s="928"/>
      <c r="M249" s="928"/>
      <c r="N249" s="928"/>
      <c r="O249" s="928"/>
      <c r="P249" s="928"/>
      <c r="Q249" s="928"/>
      <c r="R249" s="928"/>
      <c r="S249" s="928"/>
      <c r="T249" s="928"/>
      <c r="U249" s="928"/>
      <c r="V249" s="928"/>
      <c r="W249" s="928"/>
      <c r="X249" s="928"/>
      <c r="AB249" s="928"/>
      <c r="AC249" s="928"/>
      <c r="AD249" s="928"/>
      <c r="AE249" s="928"/>
      <c r="AF249" s="928"/>
      <c r="AG249" s="928"/>
      <c r="AH249" s="928"/>
      <c r="AI249" s="928"/>
      <c r="AJ249" s="928"/>
      <c r="AK249" s="928"/>
      <c r="AL249" s="928"/>
      <c r="AM249" s="928"/>
      <c r="AN249" s="928"/>
      <c r="AO249" s="928"/>
      <c r="AP249" s="928"/>
      <c r="AQ249" s="928"/>
      <c r="AR249" s="928"/>
      <c r="AS249" s="928"/>
      <c r="AT249" s="928"/>
      <c r="AU249" s="928"/>
      <c r="AV249" s="928"/>
      <c r="AW249" s="928"/>
      <c r="AX249" s="928"/>
      <c r="AY249" s="928"/>
      <c r="AZ249" s="928"/>
      <c r="BA249" s="928"/>
      <c r="BB249" s="928"/>
      <c r="BC249" s="928"/>
      <c r="BD249" s="928"/>
    </row>
    <row r="250" spans="1:56" ht="15" x14ac:dyDescent="0.2">
      <c r="A250" s="928"/>
      <c r="B250" s="991" t="s">
        <v>252</v>
      </c>
      <c r="C250" s="992" t="s">
        <v>663</v>
      </c>
      <c r="D250" s="687">
        <v>5884454</v>
      </c>
      <c r="E250" s="687">
        <v>5891209</v>
      </c>
      <c r="F250" s="66">
        <v>5903813</v>
      </c>
      <c r="G250" s="66">
        <v>5892499</v>
      </c>
      <c r="H250" s="61">
        <v>5840961</v>
      </c>
      <c r="I250" s="688">
        <f t="shared" ref="I250:I256" si="22">((H250-G250)/G250)</f>
        <v>-8.7463739917478141E-3</v>
      </c>
      <c r="J250" s="927"/>
      <c r="K250" s="928"/>
      <c r="L250" s="928"/>
      <c r="M250" s="928"/>
      <c r="N250" s="928"/>
      <c r="O250" s="928"/>
      <c r="P250" s="928"/>
      <c r="Q250" s="928"/>
      <c r="R250" s="928"/>
      <c r="S250" s="928"/>
      <c r="T250" s="928"/>
      <c r="U250" s="928"/>
      <c r="V250" s="928"/>
      <c r="W250" s="928"/>
      <c r="X250" s="928"/>
      <c r="AB250" s="928"/>
      <c r="AC250" s="928"/>
      <c r="AD250" s="928"/>
      <c r="AE250" s="928"/>
      <c r="AF250" s="928"/>
      <c r="AG250" s="928"/>
      <c r="AH250" s="928"/>
      <c r="AI250" s="928"/>
      <c r="AJ250" s="928"/>
      <c r="AK250" s="928"/>
      <c r="AL250" s="928"/>
      <c r="AM250" s="928"/>
      <c r="AN250" s="928"/>
      <c r="AO250" s="928"/>
      <c r="AP250" s="928"/>
      <c r="AQ250" s="928"/>
      <c r="AR250" s="928"/>
      <c r="AS250" s="928"/>
      <c r="AT250" s="928"/>
      <c r="AU250" s="928"/>
      <c r="AV250" s="928"/>
      <c r="AW250" s="928"/>
      <c r="AX250" s="928"/>
      <c r="AY250" s="928"/>
      <c r="AZ250" s="928"/>
      <c r="BA250" s="928"/>
      <c r="BB250" s="928"/>
      <c r="BC250" s="928"/>
      <c r="BD250" s="928"/>
    </row>
    <row r="251" spans="1:56" ht="15" x14ac:dyDescent="0.2">
      <c r="A251" s="928"/>
      <c r="B251" s="991"/>
      <c r="C251" s="992" t="s">
        <v>32</v>
      </c>
      <c r="D251" s="687">
        <v>6624242</v>
      </c>
      <c r="E251" s="687">
        <v>6643180</v>
      </c>
      <c r="F251" s="66">
        <v>6729592</v>
      </c>
      <c r="G251" s="66">
        <v>6766210</v>
      </c>
      <c r="H251" s="61">
        <v>6781535</v>
      </c>
      <c r="I251" s="688">
        <f t="shared" si="22"/>
        <v>2.2649311800845675E-3</v>
      </c>
      <c r="J251" s="927"/>
      <c r="K251" s="928"/>
      <c r="L251" s="928"/>
      <c r="M251" s="928"/>
      <c r="N251" s="928"/>
      <c r="O251" s="928"/>
      <c r="P251" s="928"/>
      <c r="Q251" s="928"/>
      <c r="R251" s="928"/>
      <c r="S251" s="928"/>
      <c r="T251" s="928"/>
      <c r="U251" s="928"/>
      <c r="V251" s="928"/>
      <c r="W251" s="928"/>
      <c r="X251" s="928"/>
      <c r="AB251" s="928"/>
      <c r="AC251" s="928"/>
      <c r="AD251" s="928"/>
      <c r="AE251" s="928"/>
      <c r="AF251" s="928"/>
      <c r="AG251" s="928"/>
      <c r="AH251" s="928"/>
      <c r="AI251" s="928"/>
      <c r="AJ251" s="928"/>
      <c r="AK251" s="928"/>
      <c r="AL251" s="928"/>
      <c r="AM251" s="928"/>
      <c r="AN251" s="928"/>
      <c r="AO251" s="928"/>
      <c r="AP251" s="928"/>
      <c r="AQ251" s="928"/>
      <c r="AR251" s="928"/>
      <c r="AS251" s="928"/>
      <c r="AT251" s="928"/>
      <c r="AU251" s="928"/>
      <c r="AV251" s="928"/>
      <c r="AW251" s="928"/>
      <c r="AX251" s="928"/>
      <c r="AY251" s="928"/>
      <c r="AZ251" s="928"/>
      <c r="BA251" s="928"/>
      <c r="BB251" s="928"/>
      <c r="BC251" s="928"/>
      <c r="BD251" s="928"/>
    </row>
    <row r="252" spans="1:56" ht="15" x14ac:dyDescent="0.2">
      <c r="A252" s="928"/>
      <c r="B252" s="991"/>
      <c r="C252" s="992" t="s">
        <v>79</v>
      </c>
      <c r="D252" s="687">
        <v>1470169</v>
      </c>
      <c r="E252" s="687">
        <v>1492076</v>
      </c>
      <c r="F252" s="66">
        <v>1533614.2113202356</v>
      </c>
      <c r="G252" s="66">
        <v>1564133.9018911216</v>
      </c>
      <c r="H252" s="61">
        <v>1588943.8034530056</v>
      </c>
      <c r="I252" s="688">
        <f t="shared" si="22"/>
        <v>1.5861750411449733E-2</v>
      </c>
      <c r="J252" s="927"/>
      <c r="K252" s="928"/>
      <c r="L252" s="928"/>
      <c r="M252" s="928"/>
      <c r="N252" s="928"/>
      <c r="O252" s="928"/>
      <c r="P252" s="928"/>
      <c r="Q252" s="928"/>
      <c r="R252" s="928"/>
      <c r="S252" s="928"/>
      <c r="T252" s="928"/>
      <c r="U252" s="928"/>
      <c r="V252" s="928"/>
      <c r="W252" s="928"/>
      <c r="X252" s="928"/>
      <c r="AB252" s="928"/>
      <c r="AC252" s="928"/>
      <c r="AD252" s="928"/>
      <c r="AE252" s="928"/>
      <c r="AF252" s="928"/>
      <c r="AG252" s="928"/>
      <c r="AH252" s="928"/>
      <c r="AI252" s="928"/>
      <c r="AJ252" s="928"/>
      <c r="AK252" s="928"/>
      <c r="AL252" s="928"/>
      <c r="AM252" s="928"/>
      <c r="AN252" s="928"/>
      <c r="AO252" s="928"/>
      <c r="AP252" s="928"/>
      <c r="AQ252" s="928"/>
      <c r="AR252" s="928"/>
      <c r="AS252" s="928"/>
      <c r="AT252" s="928"/>
      <c r="AU252" s="928"/>
      <c r="AV252" s="928"/>
      <c r="AW252" s="928"/>
      <c r="AX252" s="928"/>
      <c r="AY252" s="928"/>
      <c r="AZ252" s="928"/>
      <c r="BA252" s="928"/>
      <c r="BB252" s="928"/>
      <c r="BC252" s="928"/>
      <c r="BD252" s="928"/>
    </row>
    <row r="253" spans="1:56" ht="15" x14ac:dyDescent="0.2">
      <c r="A253" s="928"/>
      <c r="B253" s="991"/>
      <c r="C253" s="992" t="s">
        <v>56</v>
      </c>
      <c r="D253" s="687">
        <v>1282852</v>
      </c>
      <c r="E253" s="687">
        <v>1164256</v>
      </c>
      <c r="F253" s="66">
        <v>1139549</v>
      </c>
      <c r="G253" s="66">
        <v>1151178</v>
      </c>
      <c r="H253" s="61">
        <v>1156627</v>
      </c>
      <c r="I253" s="688">
        <f t="shared" si="22"/>
        <v>4.7334122090588945E-3</v>
      </c>
      <c r="J253" s="927"/>
      <c r="K253" s="928"/>
      <c r="L253" s="928"/>
      <c r="M253" s="928"/>
      <c r="N253" s="928"/>
      <c r="O253" s="928"/>
      <c r="P253" s="928"/>
      <c r="Q253" s="928"/>
      <c r="R253" s="928"/>
      <c r="S253" s="928"/>
      <c r="T253" s="928"/>
      <c r="U253" s="928"/>
      <c r="V253" s="928"/>
      <c r="W253" s="928"/>
      <c r="X253" s="928"/>
      <c r="AB253" s="928"/>
      <c r="AC253" s="928"/>
      <c r="AD253" s="928"/>
      <c r="AE253" s="928"/>
      <c r="AF253" s="928"/>
      <c r="AG253" s="928"/>
      <c r="AH253" s="928"/>
      <c r="AI253" s="928"/>
      <c r="AJ253" s="928"/>
      <c r="AK253" s="928"/>
      <c r="AL253" s="928"/>
      <c r="AM253" s="928"/>
      <c r="AN253" s="928"/>
      <c r="AO253" s="928"/>
      <c r="AP253" s="928"/>
      <c r="AQ253" s="928"/>
      <c r="AR253" s="928"/>
      <c r="AS253" s="928"/>
      <c r="AT253" s="928"/>
      <c r="AU253" s="928"/>
      <c r="AV253" s="928"/>
      <c r="AW253" s="928"/>
      <c r="AX253" s="928"/>
      <c r="AY253" s="928"/>
      <c r="AZ253" s="928"/>
      <c r="BA253" s="928"/>
      <c r="BB253" s="928"/>
      <c r="BC253" s="928"/>
      <c r="BD253" s="928"/>
    </row>
    <row r="254" spans="1:56" ht="15" x14ac:dyDescent="0.2">
      <c r="A254" s="928"/>
      <c r="B254" s="991"/>
      <c r="C254" s="992" t="s">
        <v>59</v>
      </c>
      <c r="D254" s="687">
        <v>1035797</v>
      </c>
      <c r="E254" s="687">
        <v>850144</v>
      </c>
      <c r="F254" s="66">
        <v>653858</v>
      </c>
      <c r="G254" s="66">
        <v>569804</v>
      </c>
      <c r="H254" s="61">
        <v>43786</v>
      </c>
      <c r="I254" s="688">
        <f t="shared" si="22"/>
        <v>-0.9231560326006838</v>
      </c>
      <c r="J254" s="927"/>
      <c r="K254" s="928"/>
      <c r="L254" s="928"/>
      <c r="M254" s="928"/>
      <c r="N254" s="928"/>
      <c r="O254" s="928"/>
      <c r="P254" s="928"/>
      <c r="Q254" s="928"/>
      <c r="R254" s="928"/>
      <c r="S254" s="928"/>
      <c r="T254" s="928"/>
      <c r="U254" s="928"/>
      <c r="V254" s="928"/>
      <c r="W254" s="928"/>
      <c r="X254" s="928"/>
      <c r="AB254" s="928"/>
      <c r="AC254" s="928"/>
      <c r="AD254" s="928"/>
      <c r="AE254" s="928"/>
      <c r="AF254" s="928"/>
      <c r="AG254" s="928"/>
      <c r="AH254" s="928"/>
      <c r="AI254" s="928"/>
      <c r="AJ254" s="928"/>
      <c r="AK254" s="928"/>
      <c r="AL254" s="928"/>
      <c r="AM254" s="928"/>
      <c r="AN254" s="928"/>
      <c r="AO254" s="928"/>
      <c r="AP254" s="928"/>
      <c r="AQ254" s="928"/>
      <c r="AR254" s="928"/>
      <c r="AS254" s="928"/>
      <c r="AT254" s="928"/>
      <c r="AU254" s="928"/>
      <c r="AV254" s="928"/>
      <c r="AW254" s="928"/>
      <c r="AX254" s="928"/>
      <c r="AY254" s="928"/>
      <c r="AZ254" s="928"/>
      <c r="BA254" s="928"/>
      <c r="BB254" s="928"/>
      <c r="BC254" s="928"/>
      <c r="BD254" s="928"/>
    </row>
    <row r="255" spans="1:56" ht="15" x14ac:dyDescent="0.2">
      <c r="A255" s="928"/>
      <c r="B255" s="991"/>
      <c r="C255" s="992" t="s">
        <v>207</v>
      </c>
      <c r="D255" s="687">
        <v>3915440</v>
      </c>
      <c r="E255" s="687">
        <v>3762838</v>
      </c>
      <c r="F255" s="66">
        <v>3782319</v>
      </c>
      <c r="G255" s="66">
        <v>3787049</v>
      </c>
      <c r="H255" s="61">
        <v>3787660</v>
      </c>
      <c r="I255" s="688">
        <f t="shared" si="22"/>
        <v>1.6133934364197559E-4</v>
      </c>
      <c r="J255" s="927"/>
      <c r="K255" s="928"/>
      <c r="L255" s="928"/>
      <c r="M255" s="928"/>
      <c r="N255" s="928"/>
      <c r="O255" s="928"/>
      <c r="P255" s="928"/>
      <c r="Q255" s="928"/>
      <c r="R255" s="928"/>
      <c r="S255" s="928"/>
      <c r="T255" s="928"/>
      <c r="U255" s="928"/>
      <c r="V255" s="928"/>
      <c r="W255" s="928"/>
      <c r="X255" s="928"/>
      <c r="AB255" s="928"/>
      <c r="AC255" s="928"/>
      <c r="AD255" s="928"/>
      <c r="AE255" s="928"/>
      <c r="AF255" s="928"/>
      <c r="AG255" s="928"/>
      <c r="AH255" s="928"/>
      <c r="AI255" s="928"/>
      <c r="AJ255" s="928"/>
      <c r="AK255" s="928"/>
      <c r="AL255" s="928"/>
      <c r="AM255" s="928"/>
      <c r="AN255" s="928"/>
      <c r="AO255" s="928"/>
      <c r="AP255" s="928"/>
      <c r="AQ255" s="928"/>
      <c r="AR255" s="928"/>
      <c r="AS255" s="928"/>
      <c r="AT255" s="928"/>
      <c r="AU255" s="928"/>
      <c r="AV255" s="928"/>
      <c r="AW255" s="928"/>
      <c r="AX255" s="928"/>
      <c r="AY255" s="928"/>
      <c r="AZ255" s="928"/>
      <c r="BA255" s="928"/>
      <c r="BB255" s="928"/>
      <c r="BC255" s="928"/>
      <c r="BD255" s="928"/>
    </row>
    <row r="256" spans="1:56" ht="16" thickBot="1" x14ac:dyDescent="0.25">
      <c r="A256" s="928"/>
      <c r="B256" s="991"/>
      <c r="C256" s="992" t="s">
        <v>1149</v>
      </c>
      <c r="D256" s="687">
        <v>1863142</v>
      </c>
      <c r="E256" s="687">
        <v>2289606</v>
      </c>
      <c r="F256" s="689">
        <v>2653449</v>
      </c>
      <c r="G256" s="689">
        <v>2804544</v>
      </c>
      <c r="H256" s="690">
        <v>2965719</v>
      </c>
      <c r="I256" s="688">
        <f t="shared" si="22"/>
        <v>5.7469235640446363E-2</v>
      </c>
      <c r="J256" s="927"/>
      <c r="K256" s="928"/>
      <c r="L256" s="928"/>
      <c r="M256" s="928"/>
      <c r="N256" s="928"/>
      <c r="O256" s="928"/>
      <c r="P256" s="928"/>
      <c r="Q256" s="928"/>
      <c r="R256" s="928"/>
      <c r="S256" s="928"/>
      <c r="T256" s="928"/>
      <c r="U256" s="928"/>
      <c r="V256" s="928"/>
      <c r="W256" s="928"/>
      <c r="X256" s="928"/>
      <c r="AB256" s="928"/>
      <c r="AC256" s="928"/>
      <c r="AD256" s="928"/>
      <c r="AE256" s="928"/>
      <c r="AF256" s="928"/>
      <c r="AG256" s="928"/>
      <c r="AH256" s="928"/>
      <c r="AI256" s="928"/>
      <c r="AJ256" s="928"/>
      <c r="AK256" s="928"/>
      <c r="AL256" s="928"/>
      <c r="AM256" s="928"/>
      <c r="AN256" s="928"/>
      <c r="AO256" s="928"/>
      <c r="AP256" s="928"/>
      <c r="AQ256" s="928"/>
      <c r="AR256" s="928"/>
      <c r="AS256" s="928"/>
      <c r="AT256" s="928"/>
      <c r="AU256" s="928"/>
      <c r="AV256" s="928"/>
      <c r="AW256" s="928"/>
      <c r="AX256" s="928"/>
      <c r="AY256" s="928"/>
      <c r="AZ256" s="928"/>
      <c r="BA256" s="928"/>
      <c r="BB256" s="928"/>
      <c r="BC256" s="928"/>
      <c r="BD256" s="928"/>
    </row>
    <row r="257" spans="1:56" ht="27.75" customHeight="1" thickBot="1" x14ac:dyDescent="0.25">
      <c r="A257" s="928"/>
      <c r="B257" s="994"/>
      <c r="C257" s="995"/>
      <c r="D257" s="692"/>
      <c r="E257" s="692"/>
      <c r="F257" s="693"/>
      <c r="G257" s="693"/>
      <c r="H257" s="693"/>
      <c r="I257" s="694"/>
      <c r="J257" s="928"/>
      <c r="K257" s="928"/>
      <c r="L257" s="928"/>
      <c r="M257" s="928"/>
      <c r="N257" s="928"/>
      <c r="O257" s="928"/>
      <c r="P257" s="928"/>
      <c r="Q257" s="928"/>
      <c r="R257" s="928"/>
      <c r="S257" s="928"/>
      <c r="T257" s="928"/>
      <c r="U257" s="928"/>
      <c r="V257" s="928"/>
      <c r="W257" s="928"/>
      <c r="X257" s="928"/>
      <c r="AB257" s="928"/>
      <c r="AC257" s="928"/>
      <c r="AD257" s="928"/>
      <c r="AE257" s="928"/>
      <c r="AF257" s="928"/>
      <c r="AG257" s="928"/>
      <c r="AH257" s="928"/>
      <c r="AI257" s="928"/>
      <c r="AJ257" s="928"/>
      <c r="AK257" s="928"/>
      <c r="AL257" s="928"/>
      <c r="AM257" s="928"/>
      <c r="AN257" s="928"/>
      <c r="AO257" s="928"/>
      <c r="AP257" s="928"/>
      <c r="AQ257" s="928"/>
      <c r="AR257" s="928"/>
      <c r="AS257" s="928"/>
      <c r="AT257" s="928"/>
      <c r="AU257" s="928"/>
      <c r="AV257" s="928"/>
      <c r="AW257" s="928"/>
      <c r="AX257" s="928"/>
      <c r="AY257" s="928"/>
      <c r="AZ257" s="928"/>
      <c r="BA257" s="928"/>
      <c r="BB257" s="928"/>
      <c r="BC257" s="928"/>
      <c r="BD257" s="928"/>
    </row>
    <row r="258" spans="1:56" ht="15" x14ac:dyDescent="0.2">
      <c r="A258" s="928"/>
      <c r="B258" s="991" t="s">
        <v>253</v>
      </c>
      <c r="C258" s="992" t="s">
        <v>663</v>
      </c>
      <c r="D258" s="687">
        <v>3415817</v>
      </c>
      <c r="E258" s="687">
        <v>3445833</v>
      </c>
      <c r="F258" s="66">
        <v>3339867</v>
      </c>
      <c r="G258" s="66">
        <v>3292595</v>
      </c>
      <c r="H258" s="61">
        <v>3349248</v>
      </c>
      <c r="I258" s="688">
        <f t="shared" ref="I258:I263" si="23">((H258-G258)/G258)</f>
        <v>1.7206185394802578E-2</v>
      </c>
      <c r="J258" s="927"/>
      <c r="K258" s="928"/>
      <c r="L258" s="928"/>
      <c r="M258" s="928"/>
      <c r="N258" s="928"/>
      <c r="O258" s="928"/>
      <c r="P258" s="928"/>
      <c r="Q258" s="928"/>
      <c r="R258" s="928"/>
      <c r="S258" s="928"/>
      <c r="T258" s="928"/>
      <c r="U258" s="928"/>
      <c r="V258" s="928"/>
      <c r="W258" s="928"/>
      <c r="X258" s="928"/>
      <c r="AB258" s="928"/>
      <c r="AC258" s="928"/>
      <c r="AD258" s="928"/>
      <c r="AE258" s="928"/>
      <c r="AF258" s="928"/>
      <c r="AG258" s="928"/>
      <c r="AH258" s="928"/>
      <c r="AI258" s="928"/>
      <c r="AJ258" s="928"/>
      <c r="AK258" s="928"/>
      <c r="AL258" s="928"/>
      <c r="AM258" s="928"/>
      <c r="AN258" s="928"/>
      <c r="AO258" s="928"/>
      <c r="AP258" s="928"/>
      <c r="AQ258" s="928"/>
      <c r="AR258" s="928"/>
      <c r="AS258" s="928"/>
      <c r="AT258" s="928"/>
      <c r="AU258" s="928"/>
      <c r="AV258" s="928"/>
      <c r="AW258" s="928"/>
      <c r="AX258" s="928"/>
      <c r="AY258" s="928"/>
      <c r="AZ258" s="928"/>
      <c r="BA258" s="928"/>
      <c r="BB258" s="928"/>
      <c r="BC258" s="928"/>
      <c r="BD258" s="928"/>
    </row>
    <row r="259" spans="1:56" ht="15" x14ac:dyDescent="0.2">
      <c r="A259" s="928"/>
      <c r="B259" s="991"/>
      <c r="C259" s="992" t="s">
        <v>32</v>
      </c>
      <c r="D259" s="687">
        <v>4382519</v>
      </c>
      <c r="E259" s="687">
        <v>4435501</v>
      </c>
      <c r="F259" s="66">
        <v>4378457</v>
      </c>
      <c r="G259" s="66">
        <v>4426986</v>
      </c>
      <c r="H259" s="61">
        <v>4431631</v>
      </c>
      <c r="I259" s="688">
        <f t="shared" si="23"/>
        <v>1.0492465980240281E-3</v>
      </c>
      <c r="J259" s="927"/>
      <c r="K259" s="928"/>
      <c r="L259" s="928"/>
      <c r="M259" s="928"/>
      <c r="N259" s="928"/>
      <c r="O259" s="928"/>
      <c r="P259" s="928"/>
      <c r="Q259" s="928"/>
      <c r="R259" s="928"/>
      <c r="S259" s="928"/>
      <c r="T259" s="928"/>
      <c r="U259" s="928"/>
      <c r="V259" s="928"/>
      <c r="W259" s="928"/>
      <c r="X259" s="928"/>
      <c r="AB259" s="928"/>
      <c r="AC259" s="928"/>
      <c r="AD259" s="928"/>
      <c r="AE259" s="928"/>
      <c r="AF259" s="928"/>
      <c r="AG259" s="928"/>
      <c r="AH259" s="928"/>
      <c r="AI259" s="928"/>
      <c r="AJ259" s="928"/>
      <c r="AK259" s="928"/>
      <c r="AL259" s="928"/>
      <c r="AM259" s="928"/>
      <c r="AN259" s="928"/>
      <c r="AO259" s="928"/>
      <c r="AP259" s="928"/>
      <c r="AQ259" s="928"/>
      <c r="AR259" s="928"/>
      <c r="AS259" s="928"/>
      <c r="AT259" s="928"/>
      <c r="AU259" s="928"/>
      <c r="AV259" s="928"/>
      <c r="AW259" s="928"/>
      <c r="AX259" s="928"/>
      <c r="AY259" s="928"/>
      <c r="AZ259" s="928"/>
      <c r="BA259" s="928"/>
      <c r="BB259" s="928"/>
      <c r="BC259" s="928"/>
      <c r="BD259" s="928"/>
    </row>
    <row r="260" spans="1:56" ht="15" x14ac:dyDescent="0.2">
      <c r="A260" s="928"/>
      <c r="B260" s="991"/>
      <c r="C260" s="992" t="s">
        <v>79</v>
      </c>
      <c r="D260" s="687">
        <v>1412019</v>
      </c>
      <c r="E260" s="687">
        <v>1385588</v>
      </c>
      <c r="F260" s="66">
        <v>1373359.1950564603</v>
      </c>
      <c r="G260" s="66">
        <v>1360813.7722351833</v>
      </c>
      <c r="H260" s="61">
        <v>1362094.5946980976</v>
      </c>
      <c r="I260" s="688">
        <f t="shared" si="23"/>
        <v>9.4121803368471492E-4</v>
      </c>
      <c r="J260" s="927"/>
      <c r="K260" s="928"/>
      <c r="L260" s="928"/>
      <c r="M260" s="928"/>
      <c r="N260" s="928"/>
      <c r="O260" s="928"/>
      <c r="P260" s="928"/>
      <c r="Q260" s="928"/>
      <c r="R260" s="928"/>
      <c r="S260" s="928"/>
      <c r="T260" s="928"/>
      <c r="U260" s="928"/>
      <c r="V260" s="928"/>
      <c r="W260" s="928"/>
      <c r="X260" s="928"/>
      <c r="AB260" s="928"/>
      <c r="AC260" s="928"/>
      <c r="AD260" s="928"/>
      <c r="AE260" s="928"/>
      <c r="AF260" s="928"/>
      <c r="AG260" s="928"/>
      <c r="AH260" s="928"/>
      <c r="AI260" s="928"/>
      <c r="AJ260" s="928"/>
      <c r="AK260" s="928"/>
      <c r="AL260" s="928"/>
      <c r="AM260" s="928"/>
      <c r="AN260" s="928"/>
      <c r="AO260" s="928"/>
      <c r="AP260" s="928"/>
      <c r="AQ260" s="928"/>
      <c r="AR260" s="928"/>
      <c r="AS260" s="928"/>
      <c r="AT260" s="928"/>
      <c r="AU260" s="928"/>
      <c r="AV260" s="928"/>
      <c r="AW260" s="928"/>
      <c r="AX260" s="928"/>
      <c r="AY260" s="928"/>
      <c r="AZ260" s="928"/>
      <c r="BA260" s="928"/>
      <c r="BB260" s="928"/>
      <c r="BC260" s="928"/>
      <c r="BD260" s="928"/>
    </row>
    <row r="261" spans="1:56" ht="15" x14ac:dyDescent="0.2">
      <c r="A261" s="928"/>
      <c r="B261" s="991"/>
      <c r="C261" s="992" t="s">
        <v>56</v>
      </c>
      <c r="D261" s="687">
        <v>564185</v>
      </c>
      <c r="E261" s="687">
        <v>507184</v>
      </c>
      <c r="F261" s="66">
        <v>488800</v>
      </c>
      <c r="G261" s="66">
        <v>474695</v>
      </c>
      <c r="H261" s="61">
        <v>468784</v>
      </c>
      <c r="I261" s="688">
        <f t="shared" si="23"/>
        <v>-1.2452206153424831E-2</v>
      </c>
      <c r="J261" s="927"/>
      <c r="K261" s="928"/>
      <c r="L261" s="928"/>
      <c r="M261" s="928"/>
      <c r="N261" s="928"/>
      <c r="O261" s="928"/>
      <c r="P261" s="928"/>
      <c r="Q261" s="928"/>
      <c r="R261" s="928"/>
      <c r="S261" s="928"/>
      <c r="T261" s="928"/>
      <c r="U261" s="928"/>
      <c r="V261" s="928"/>
      <c r="W261" s="928"/>
      <c r="X261" s="928"/>
      <c r="AB261" s="928"/>
      <c r="AC261" s="928"/>
      <c r="AD261" s="928"/>
      <c r="AE261" s="928"/>
      <c r="AF261" s="928"/>
      <c r="AG261" s="928"/>
      <c r="AH261" s="928"/>
      <c r="AI261" s="928"/>
      <c r="AJ261" s="928"/>
      <c r="AK261" s="928"/>
      <c r="AL261" s="928"/>
      <c r="AM261" s="928"/>
      <c r="AN261" s="928"/>
      <c r="AO261" s="928"/>
      <c r="AP261" s="928"/>
      <c r="AQ261" s="928"/>
      <c r="AR261" s="928"/>
      <c r="AS261" s="928"/>
      <c r="AT261" s="928"/>
      <c r="AU261" s="928"/>
      <c r="AV261" s="928"/>
      <c r="AW261" s="928"/>
      <c r="AX261" s="928"/>
      <c r="AY261" s="928"/>
      <c r="AZ261" s="928"/>
      <c r="BA261" s="928"/>
      <c r="BB261" s="928"/>
      <c r="BC261" s="928"/>
      <c r="BD261" s="928"/>
    </row>
    <row r="262" spans="1:56" ht="15" x14ac:dyDescent="0.2">
      <c r="A262" s="928"/>
      <c r="B262" s="991"/>
      <c r="C262" s="992" t="s">
        <v>59</v>
      </c>
      <c r="D262" s="687">
        <v>238183</v>
      </c>
      <c r="E262" s="687">
        <v>212125</v>
      </c>
      <c r="F262" s="66">
        <v>161795</v>
      </c>
      <c r="G262" s="66">
        <v>148351</v>
      </c>
      <c r="H262" s="61">
        <v>0</v>
      </c>
      <c r="I262" s="688">
        <f t="shared" si="23"/>
        <v>-1</v>
      </c>
      <c r="J262" s="927"/>
      <c r="K262" s="928"/>
      <c r="L262" s="928"/>
      <c r="M262" s="928"/>
      <c r="N262" s="928"/>
      <c r="O262" s="928"/>
      <c r="P262" s="928"/>
      <c r="Q262" s="928"/>
      <c r="R262" s="928"/>
      <c r="S262" s="928"/>
      <c r="T262" s="928"/>
      <c r="U262" s="928"/>
      <c r="V262" s="928"/>
      <c r="W262" s="928"/>
      <c r="X262" s="928"/>
      <c r="AB262" s="928"/>
      <c r="AC262" s="928"/>
      <c r="AD262" s="928"/>
      <c r="AE262" s="928"/>
      <c r="AF262" s="928"/>
      <c r="AG262" s="928"/>
      <c r="AH262" s="928"/>
      <c r="AI262" s="928"/>
      <c r="AJ262" s="928"/>
      <c r="AK262" s="928"/>
      <c r="AL262" s="928"/>
      <c r="AM262" s="928"/>
      <c r="AN262" s="928"/>
      <c r="AO262" s="928"/>
      <c r="AP262" s="928"/>
      <c r="AQ262" s="928"/>
      <c r="AR262" s="928"/>
      <c r="AS262" s="928"/>
      <c r="AT262" s="928"/>
      <c r="AU262" s="928"/>
      <c r="AV262" s="928"/>
      <c r="AW262" s="928"/>
      <c r="AX262" s="928"/>
      <c r="AY262" s="928"/>
      <c r="AZ262" s="928"/>
      <c r="BA262" s="928"/>
      <c r="BB262" s="928"/>
      <c r="BC262" s="928"/>
      <c r="BD262" s="928"/>
    </row>
    <row r="263" spans="1:56" ht="15" x14ac:dyDescent="0.2">
      <c r="A263" s="928"/>
      <c r="B263" s="991"/>
      <c r="C263" s="992" t="s">
        <v>207</v>
      </c>
      <c r="D263" s="687">
        <v>1602656</v>
      </c>
      <c r="E263" s="687">
        <v>1567287</v>
      </c>
      <c r="F263" s="66">
        <v>1567712</v>
      </c>
      <c r="G263" s="66">
        <v>1570490</v>
      </c>
      <c r="H263" s="61">
        <v>1576256</v>
      </c>
      <c r="I263" s="688">
        <f t="shared" si="23"/>
        <v>3.6714655935408693E-3</v>
      </c>
      <c r="J263" s="927"/>
      <c r="K263" s="928"/>
      <c r="L263" s="928"/>
      <c r="M263" s="928"/>
      <c r="N263" s="928"/>
      <c r="O263" s="928"/>
      <c r="P263" s="928"/>
      <c r="Q263" s="928"/>
      <c r="R263" s="928"/>
      <c r="S263" s="928"/>
      <c r="T263" s="928"/>
      <c r="U263" s="928"/>
      <c r="V263" s="928"/>
      <c r="W263" s="928"/>
      <c r="X263" s="928"/>
      <c r="AB263" s="928"/>
      <c r="AC263" s="928"/>
      <c r="AD263" s="928"/>
      <c r="AE263" s="928"/>
      <c r="AF263" s="928"/>
      <c r="AG263" s="928"/>
      <c r="AH263" s="928"/>
      <c r="AI263" s="928"/>
      <c r="AJ263" s="928"/>
      <c r="AK263" s="928"/>
      <c r="AL263" s="928"/>
      <c r="AM263" s="928"/>
      <c r="AN263" s="928"/>
      <c r="AO263" s="928"/>
      <c r="AP263" s="928"/>
      <c r="AQ263" s="928"/>
      <c r="AR263" s="928"/>
      <c r="AS263" s="928"/>
      <c r="AT263" s="928"/>
      <c r="AU263" s="928"/>
      <c r="AV263" s="928"/>
      <c r="AW263" s="928"/>
      <c r="AX263" s="928"/>
      <c r="AY263" s="928"/>
      <c r="AZ263" s="928"/>
      <c r="BA263" s="928"/>
      <c r="BB263" s="928"/>
      <c r="BC263" s="928"/>
      <c r="BD263" s="928"/>
    </row>
    <row r="264" spans="1:56" ht="16" thickBot="1" x14ac:dyDescent="0.25">
      <c r="A264" s="928"/>
      <c r="B264" s="991"/>
      <c r="C264" s="992" t="s">
        <v>1149</v>
      </c>
      <c r="D264" s="687">
        <v>998167</v>
      </c>
      <c r="E264" s="687">
        <v>1190395</v>
      </c>
      <c r="F264" s="689">
        <v>1318174</v>
      </c>
      <c r="G264" s="689">
        <v>1382810</v>
      </c>
      <c r="H264" s="690">
        <v>1451637</v>
      </c>
      <c r="I264" s="688">
        <f t="shared" ref="I264:I274" si="24">((H264-G264)/G264)</f>
        <v>4.9773287725717923E-2</v>
      </c>
      <c r="J264" s="927"/>
      <c r="K264" s="928"/>
      <c r="L264" s="928"/>
      <c r="M264" s="928"/>
      <c r="N264" s="928"/>
      <c r="O264" s="928"/>
      <c r="P264" s="928"/>
      <c r="Q264" s="928"/>
      <c r="R264" s="928"/>
      <c r="S264" s="928"/>
      <c r="T264" s="928"/>
      <c r="U264" s="928"/>
      <c r="V264" s="928"/>
      <c r="W264" s="928"/>
      <c r="X264" s="928"/>
      <c r="AB264" s="928"/>
      <c r="AC264" s="928"/>
      <c r="AD264" s="928"/>
      <c r="AE264" s="928"/>
      <c r="AF264" s="928"/>
      <c r="AG264" s="928"/>
      <c r="AH264" s="928"/>
      <c r="AI264" s="928"/>
      <c r="AJ264" s="928"/>
      <c r="AK264" s="928"/>
      <c r="AL264" s="928"/>
      <c r="AM264" s="928"/>
      <c r="AN264" s="928"/>
      <c r="AO264" s="928"/>
      <c r="AP264" s="928"/>
      <c r="AQ264" s="928"/>
      <c r="AR264" s="928"/>
      <c r="AS264" s="928"/>
      <c r="AT264" s="928"/>
      <c r="AU264" s="928"/>
      <c r="AV264" s="928"/>
      <c r="AW264" s="928"/>
      <c r="AX264" s="928"/>
      <c r="AY264" s="928"/>
      <c r="AZ264" s="928"/>
      <c r="BA264" s="928"/>
      <c r="BB264" s="928"/>
      <c r="BC264" s="928"/>
      <c r="BD264" s="928"/>
    </row>
    <row r="265" spans="1:56" ht="27.75" customHeight="1" thickBot="1" x14ac:dyDescent="0.25">
      <c r="A265" s="928"/>
      <c r="B265" s="994"/>
      <c r="C265" s="995"/>
      <c r="D265" s="692"/>
      <c r="E265" s="692"/>
      <c r="F265" s="693"/>
      <c r="G265" s="693"/>
      <c r="H265" s="693"/>
      <c r="I265" s="694"/>
      <c r="J265" s="928"/>
      <c r="K265" s="928"/>
      <c r="L265" s="928"/>
      <c r="M265" s="928"/>
      <c r="N265" s="928"/>
      <c r="O265" s="928"/>
      <c r="P265" s="928"/>
      <c r="Q265" s="928"/>
      <c r="R265" s="928"/>
      <c r="S265" s="928"/>
      <c r="T265" s="928"/>
      <c r="U265" s="928"/>
      <c r="V265" s="928"/>
      <c r="W265" s="928"/>
      <c r="X265" s="928"/>
      <c r="AB265" s="928"/>
      <c r="AC265" s="928"/>
      <c r="AD265" s="928"/>
      <c r="AE265" s="928"/>
      <c r="AF265" s="928"/>
      <c r="AG265" s="928"/>
      <c r="AH265" s="928"/>
      <c r="AI265" s="928"/>
      <c r="AJ265" s="928"/>
      <c r="AK265" s="928"/>
      <c r="AL265" s="928"/>
      <c r="AM265" s="928"/>
      <c r="AN265" s="928"/>
      <c r="AO265" s="928"/>
      <c r="AP265" s="928"/>
      <c r="AQ265" s="928"/>
      <c r="AR265" s="928"/>
      <c r="AS265" s="928"/>
      <c r="AT265" s="928"/>
      <c r="AU265" s="928"/>
      <c r="AV265" s="928"/>
      <c r="AW265" s="928"/>
      <c r="AX265" s="928"/>
      <c r="AY265" s="928"/>
      <c r="AZ265" s="928"/>
      <c r="BA265" s="928"/>
      <c r="BB265" s="928"/>
      <c r="BC265" s="928"/>
      <c r="BD265" s="928"/>
    </row>
    <row r="266" spans="1:56" ht="15" x14ac:dyDescent="0.2">
      <c r="A266" s="928"/>
      <c r="B266" s="991" t="s">
        <v>249</v>
      </c>
      <c r="C266" s="992" t="s">
        <v>663</v>
      </c>
      <c r="D266" s="687">
        <v>3124070</v>
      </c>
      <c r="E266" s="687">
        <v>3273367</v>
      </c>
      <c r="F266" s="66">
        <v>3373553</v>
      </c>
      <c r="G266" s="66">
        <v>3422896</v>
      </c>
      <c r="H266" s="61">
        <v>3457011</v>
      </c>
      <c r="I266" s="688">
        <f t="shared" si="24"/>
        <v>9.9667065549172394E-3</v>
      </c>
      <c r="J266" s="927"/>
      <c r="K266" s="928"/>
      <c r="L266" s="928"/>
      <c r="M266" s="928"/>
      <c r="N266" s="928"/>
      <c r="O266" s="928"/>
      <c r="P266" s="928"/>
      <c r="Q266" s="928"/>
      <c r="R266" s="928"/>
      <c r="S266" s="928"/>
      <c r="T266" s="928"/>
      <c r="U266" s="928"/>
      <c r="V266" s="928"/>
      <c r="W266" s="928"/>
      <c r="X266" s="928"/>
      <c r="AB266" s="928"/>
      <c r="AC266" s="928"/>
      <c r="AD266" s="928"/>
      <c r="AE266" s="928"/>
      <c r="AF266" s="928"/>
      <c r="AG266" s="928"/>
      <c r="AH266" s="928"/>
      <c r="AI266" s="928"/>
      <c r="AJ266" s="928"/>
      <c r="AK266" s="928"/>
      <c r="AL266" s="928"/>
      <c r="AM266" s="928"/>
      <c r="AN266" s="928"/>
      <c r="AO266" s="928"/>
      <c r="AP266" s="928"/>
      <c r="AQ266" s="928"/>
      <c r="AR266" s="928"/>
      <c r="AS266" s="928"/>
      <c r="AT266" s="928"/>
      <c r="AU266" s="928"/>
      <c r="AV266" s="928"/>
      <c r="AW266" s="928"/>
      <c r="AX266" s="928"/>
      <c r="AY266" s="928"/>
      <c r="AZ266" s="928"/>
      <c r="BA266" s="928"/>
      <c r="BB266" s="928"/>
      <c r="BC266" s="928"/>
      <c r="BD266" s="928"/>
    </row>
    <row r="267" spans="1:56" ht="15" x14ac:dyDescent="0.2">
      <c r="A267" s="928"/>
      <c r="B267" s="991"/>
      <c r="C267" s="992" t="s">
        <v>32</v>
      </c>
      <c r="D267" s="687">
        <v>3810968</v>
      </c>
      <c r="E267" s="687">
        <v>3818739</v>
      </c>
      <c r="F267" s="66">
        <v>4061763</v>
      </c>
      <c r="G267" s="66">
        <v>4084556</v>
      </c>
      <c r="H267" s="61">
        <v>4092834</v>
      </c>
      <c r="I267" s="688">
        <f t="shared" si="24"/>
        <v>2.0266584666729995E-3</v>
      </c>
      <c r="J267" s="927"/>
      <c r="K267" s="928"/>
      <c r="L267" s="928"/>
      <c r="M267" s="928"/>
      <c r="N267" s="928"/>
      <c r="O267" s="928"/>
      <c r="P267" s="928"/>
      <c r="Q267" s="928"/>
      <c r="R267" s="928"/>
      <c r="S267" s="928"/>
      <c r="T267" s="928"/>
      <c r="U267" s="928"/>
      <c r="V267" s="928"/>
      <c r="W267" s="928"/>
      <c r="X267" s="928"/>
      <c r="AB267" s="928"/>
      <c r="AC267" s="928"/>
      <c r="AD267" s="928"/>
      <c r="AE267" s="928"/>
      <c r="AF267" s="928"/>
      <c r="AG267" s="928"/>
      <c r="AH267" s="928"/>
      <c r="AI267" s="928"/>
      <c r="AJ267" s="928"/>
      <c r="AK267" s="928"/>
      <c r="AL267" s="928"/>
      <c r="AM267" s="928"/>
      <c r="AN267" s="928"/>
      <c r="AO267" s="928"/>
      <c r="AP267" s="928"/>
      <c r="AQ267" s="928"/>
      <c r="AR267" s="928"/>
      <c r="AS267" s="928"/>
      <c r="AT267" s="928"/>
      <c r="AU267" s="928"/>
      <c r="AV267" s="928"/>
      <c r="AW267" s="928"/>
      <c r="AX267" s="928"/>
      <c r="AY267" s="928"/>
      <c r="AZ267" s="928"/>
      <c r="BA267" s="928"/>
      <c r="BB267" s="928"/>
      <c r="BC267" s="928"/>
      <c r="BD267" s="928"/>
    </row>
    <row r="268" spans="1:56" ht="15" x14ac:dyDescent="0.2">
      <c r="A268" s="928"/>
      <c r="B268" s="991"/>
      <c r="C268" s="992" t="s">
        <v>79</v>
      </c>
      <c r="D268" s="687">
        <v>1473755</v>
      </c>
      <c r="E268" s="687">
        <v>1513445</v>
      </c>
      <c r="F268" s="66">
        <v>1529346.2501946583</v>
      </c>
      <c r="G268" s="66">
        <v>1527463.7393964191</v>
      </c>
      <c r="H268" s="61">
        <v>1532312.5113162415</v>
      </c>
      <c r="I268" s="688">
        <f t="shared" si="24"/>
        <v>3.1743941245625405E-3</v>
      </c>
      <c r="J268" s="927"/>
      <c r="K268" s="928"/>
      <c r="L268" s="928"/>
      <c r="M268" s="928"/>
      <c r="N268" s="928"/>
      <c r="O268" s="928"/>
      <c r="P268" s="928"/>
      <c r="Q268" s="928"/>
      <c r="R268" s="928"/>
      <c r="S268" s="928"/>
      <c r="T268" s="928"/>
      <c r="U268" s="928"/>
      <c r="V268" s="928"/>
      <c r="W268" s="928"/>
      <c r="X268" s="928"/>
      <c r="AB268" s="928"/>
      <c r="AC268" s="928"/>
      <c r="AD268" s="928"/>
      <c r="AE268" s="928"/>
      <c r="AF268" s="928"/>
      <c r="AG268" s="928"/>
      <c r="AH268" s="928"/>
      <c r="AI268" s="928"/>
      <c r="AJ268" s="928"/>
      <c r="AK268" s="928"/>
      <c r="AL268" s="928"/>
      <c r="AM268" s="928"/>
      <c r="AN268" s="928"/>
      <c r="AO268" s="928"/>
      <c r="AP268" s="928"/>
      <c r="AQ268" s="928"/>
      <c r="AR268" s="928"/>
      <c r="AS268" s="928"/>
      <c r="AT268" s="928"/>
      <c r="AU268" s="928"/>
      <c r="AV268" s="928"/>
      <c r="AW268" s="928"/>
      <c r="AX268" s="928"/>
      <c r="AY268" s="928"/>
      <c r="AZ268" s="928"/>
      <c r="BA268" s="928"/>
      <c r="BB268" s="928"/>
      <c r="BC268" s="928"/>
      <c r="BD268" s="928"/>
    </row>
    <row r="269" spans="1:56" ht="15" x14ac:dyDescent="0.2">
      <c r="A269" s="928"/>
      <c r="B269" s="991"/>
      <c r="C269" s="992" t="s">
        <v>56</v>
      </c>
      <c r="D269" s="687">
        <v>681045</v>
      </c>
      <c r="E269" s="687">
        <v>609990</v>
      </c>
      <c r="F269" s="66">
        <v>573104</v>
      </c>
      <c r="G269" s="66">
        <v>572422</v>
      </c>
      <c r="H269" s="61">
        <v>565191</v>
      </c>
      <c r="I269" s="688">
        <f t="shared" si="24"/>
        <v>-1.2632288765980344E-2</v>
      </c>
      <c r="J269" s="927"/>
      <c r="K269" s="928"/>
      <c r="L269" s="928"/>
      <c r="M269" s="928"/>
      <c r="N269" s="928"/>
      <c r="O269" s="928"/>
      <c r="P269" s="928"/>
      <c r="Q269" s="928"/>
      <c r="R269" s="928"/>
      <c r="S269" s="928"/>
      <c r="T269" s="928"/>
      <c r="U269" s="928"/>
      <c r="V269" s="928"/>
      <c r="W269" s="928"/>
      <c r="X269" s="928"/>
      <c r="AB269" s="928"/>
      <c r="AC269" s="928"/>
      <c r="AD269" s="928"/>
      <c r="AE269" s="928"/>
      <c r="AF269" s="928"/>
      <c r="AG269" s="928"/>
      <c r="AH269" s="928"/>
      <c r="AI269" s="928"/>
      <c r="AJ269" s="928"/>
      <c r="AK269" s="928"/>
      <c r="AL269" s="928"/>
      <c r="AM269" s="928"/>
      <c r="AN269" s="928"/>
      <c r="AO269" s="928"/>
      <c r="AP269" s="928"/>
      <c r="AQ269" s="928"/>
      <c r="AR269" s="928"/>
      <c r="AS269" s="928"/>
      <c r="AT269" s="928"/>
      <c r="AU269" s="928"/>
      <c r="AV269" s="928"/>
      <c r="AW269" s="928"/>
      <c r="AX269" s="928"/>
      <c r="AY269" s="928"/>
      <c r="AZ269" s="928"/>
      <c r="BA269" s="928"/>
      <c r="BB269" s="928"/>
      <c r="BC269" s="928"/>
      <c r="BD269" s="928"/>
    </row>
    <row r="270" spans="1:56" ht="15" x14ac:dyDescent="0.2">
      <c r="A270" s="928"/>
      <c r="B270" s="991"/>
      <c r="C270" s="992" t="s">
        <v>59</v>
      </c>
      <c r="D270" s="687">
        <v>836663</v>
      </c>
      <c r="E270" s="687">
        <v>814284</v>
      </c>
      <c r="F270" s="66">
        <v>755753</v>
      </c>
      <c r="G270" s="66">
        <v>726412</v>
      </c>
      <c r="H270" s="61">
        <v>20618</v>
      </c>
      <c r="I270" s="688">
        <f t="shared" si="24"/>
        <v>-0.9716166583151159</v>
      </c>
      <c r="J270" s="927"/>
      <c r="K270" s="928"/>
      <c r="L270" s="928"/>
      <c r="M270" s="928"/>
      <c r="N270" s="928"/>
      <c r="O270" s="928"/>
      <c r="P270" s="928"/>
      <c r="Q270" s="928"/>
      <c r="R270" s="928"/>
      <c r="S270" s="928"/>
      <c r="T270" s="928"/>
      <c r="U270" s="928"/>
      <c r="V270" s="928"/>
      <c r="W270" s="928"/>
      <c r="X270" s="928"/>
      <c r="AB270" s="928"/>
      <c r="AC270" s="928"/>
      <c r="AD270" s="928"/>
      <c r="AE270" s="928"/>
      <c r="AF270" s="928"/>
      <c r="AG270" s="928"/>
      <c r="AH270" s="928"/>
      <c r="AI270" s="928"/>
      <c r="AJ270" s="928"/>
      <c r="AK270" s="928"/>
      <c r="AL270" s="928"/>
      <c r="AM270" s="928"/>
      <c r="AN270" s="928"/>
      <c r="AO270" s="928"/>
      <c r="AP270" s="928"/>
      <c r="AQ270" s="928"/>
      <c r="AR270" s="928"/>
      <c r="AS270" s="928"/>
      <c r="AT270" s="928"/>
      <c r="AU270" s="928"/>
      <c r="AV270" s="928"/>
      <c r="AW270" s="928"/>
      <c r="AX270" s="928"/>
      <c r="AY270" s="928"/>
      <c r="AZ270" s="928"/>
      <c r="BA270" s="928"/>
      <c r="BB270" s="928"/>
      <c r="BC270" s="928"/>
      <c r="BD270" s="928"/>
    </row>
    <row r="271" spans="1:56" ht="15" x14ac:dyDescent="0.2">
      <c r="A271" s="928"/>
      <c r="B271" s="991"/>
      <c r="C271" s="992" t="s">
        <v>207</v>
      </c>
      <c r="D271" s="687">
        <v>1017708</v>
      </c>
      <c r="E271" s="687">
        <v>916941</v>
      </c>
      <c r="F271" s="66">
        <v>881292</v>
      </c>
      <c r="G271" s="66">
        <v>862593</v>
      </c>
      <c r="H271" s="61">
        <v>846617</v>
      </c>
      <c r="I271" s="688">
        <f t="shared" si="24"/>
        <v>-1.8520901514387435E-2</v>
      </c>
      <c r="J271" s="927"/>
      <c r="K271" s="928"/>
      <c r="L271" s="928"/>
      <c r="M271" s="928"/>
      <c r="N271" s="928"/>
      <c r="O271" s="928"/>
      <c r="P271" s="928"/>
      <c r="Q271" s="928"/>
      <c r="R271" s="928"/>
      <c r="S271" s="928"/>
      <c r="T271" s="928"/>
      <c r="U271" s="928"/>
      <c r="V271" s="928"/>
      <c r="W271" s="928"/>
      <c r="X271" s="928"/>
      <c r="AB271" s="928"/>
      <c r="AC271" s="928"/>
      <c r="AD271" s="928"/>
      <c r="AE271" s="928"/>
      <c r="AF271" s="928"/>
      <c r="AG271" s="928"/>
      <c r="AH271" s="928"/>
      <c r="AI271" s="928"/>
      <c r="AJ271" s="928"/>
      <c r="AK271" s="928"/>
      <c r="AL271" s="928"/>
      <c r="AM271" s="928"/>
      <c r="AN271" s="928"/>
      <c r="AO271" s="928"/>
      <c r="AP271" s="928"/>
      <c r="AQ271" s="928"/>
      <c r="AR271" s="928"/>
      <c r="AS271" s="928"/>
      <c r="AT271" s="928"/>
      <c r="AU271" s="928"/>
      <c r="AV271" s="928"/>
      <c r="AW271" s="928"/>
      <c r="AX271" s="928"/>
      <c r="AY271" s="928"/>
      <c r="AZ271" s="928"/>
      <c r="BA271" s="928"/>
      <c r="BB271" s="928"/>
      <c r="BC271" s="928"/>
      <c r="BD271" s="928"/>
    </row>
    <row r="272" spans="1:56" ht="16" thickBot="1" x14ac:dyDescent="0.25">
      <c r="A272" s="928"/>
      <c r="B272" s="991"/>
      <c r="C272" s="992" t="s">
        <v>1149</v>
      </c>
      <c r="D272" s="687">
        <v>1380981</v>
      </c>
      <c r="E272" s="687">
        <v>1595096</v>
      </c>
      <c r="F272" s="689">
        <v>1800670</v>
      </c>
      <c r="G272" s="689">
        <v>1904180</v>
      </c>
      <c r="H272" s="690">
        <v>2022972</v>
      </c>
      <c r="I272" s="688">
        <f t="shared" si="24"/>
        <v>6.2384858574294447E-2</v>
      </c>
      <c r="J272" s="927"/>
      <c r="K272" s="928"/>
      <c r="L272" s="928"/>
      <c r="M272" s="928"/>
      <c r="N272" s="928"/>
      <c r="O272" s="928"/>
      <c r="P272" s="928"/>
      <c r="Q272" s="928"/>
      <c r="R272" s="928"/>
      <c r="S272" s="928"/>
      <c r="T272" s="928"/>
      <c r="U272" s="928"/>
      <c r="V272" s="928"/>
      <c r="W272" s="928"/>
      <c r="X272" s="928"/>
      <c r="AB272" s="928"/>
      <c r="AC272" s="928"/>
      <c r="AD272" s="928"/>
      <c r="AE272" s="928"/>
      <c r="AF272" s="928"/>
      <c r="AG272" s="928"/>
      <c r="AH272" s="928"/>
      <c r="AI272" s="928"/>
      <c r="AJ272" s="928"/>
      <c r="AK272" s="928"/>
      <c r="AL272" s="928"/>
      <c r="AM272" s="928"/>
      <c r="AN272" s="928"/>
      <c r="AO272" s="928"/>
      <c r="AP272" s="928"/>
      <c r="AQ272" s="928"/>
      <c r="AR272" s="928"/>
      <c r="AS272" s="928"/>
      <c r="AT272" s="928"/>
      <c r="AU272" s="928"/>
      <c r="AV272" s="928"/>
      <c r="AW272" s="928"/>
      <c r="AX272" s="928"/>
      <c r="AY272" s="928"/>
      <c r="AZ272" s="928"/>
      <c r="BA272" s="928"/>
      <c r="BB272" s="928"/>
      <c r="BC272" s="928"/>
      <c r="BD272" s="928"/>
    </row>
    <row r="273" spans="1:78" ht="17.25" customHeight="1" thickBot="1" x14ac:dyDescent="0.25">
      <c r="A273" s="928"/>
      <c r="B273" s="996" t="s">
        <v>247</v>
      </c>
      <c r="C273" s="997" t="s">
        <v>151</v>
      </c>
      <c r="D273" s="695">
        <f>SUM(D222:D272)</f>
        <v>178002302</v>
      </c>
      <c r="E273" s="695">
        <f>SUM(E222:E272)</f>
        <v>176912511</v>
      </c>
      <c r="F273" s="695">
        <f t="shared" ref="F273:G273" si="25">SUM(F222:F272)</f>
        <v>176737282.14789042</v>
      </c>
      <c r="G273" s="695">
        <f t="shared" si="25"/>
        <v>176917671.93335411</v>
      </c>
      <c r="H273" s="696">
        <f>SUM(H222:H272)</f>
        <v>173702062.22354165</v>
      </c>
      <c r="I273" s="697">
        <f t="shared" si="24"/>
        <v>-1.8175740584150356E-2</v>
      </c>
      <c r="J273" s="928"/>
      <c r="K273" s="998"/>
      <c r="L273" s="998"/>
      <c r="M273" s="928"/>
      <c r="N273" s="928"/>
      <c r="O273" s="928"/>
      <c r="P273" s="928"/>
      <c r="Q273" s="928"/>
      <c r="R273" s="928"/>
      <c r="S273" s="928"/>
      <c r="T273" s="928"/>
      <c r="U273" s="928"/>
      <c r="V273" s="928"/>
      <c r="W273" s="928"/>
      <c r="X273" s="928"/>
      <c r="AB273" s="928"/>
      <c r="AC273" s="928"/>
      <c r="AD273" s="928"/>
      <c r="AE273" s="928"/>
      <c r="AF273" s="928"/>
      <c r="AG273" s="928"/>
      <c r="AH273" s="928"/>
      <c r="AI273" s="928"/>
      <c r="AJ273" s="928"/>
      <c r="AK273" s="928"/>
      <c r="AL273" s="928"/>
      <c r="AM273" s="928"/>
      <c r="AN273" s="928"/>
      <c r="AO273" s="928"/>
      <c r="AP273" s="928"/>
      <c r="AQ273" s="928"/>
      <c r="AR273" s="928"/>
      <c r="AS273" s="928"/>
      <c r="AT273" s="928"/>
      <c r="AU273" s="928"/>
      <c r="AV273" s="928"/>
      <c r="AW273" s="928"/>
      <c r="AX273" s="928"/>
      <c r="AY273" s="928"/>
      <c r="AZ273" s="928"/>
      <c r="BA273" s="928"/>
      <c r="BB273" s="928"/>
      <c r="BC273" s="928"/>
      <c r="BD273" s="928"/>
    </row>
    <row r="274" spans="1:78" ht="20.25" customHeight="1" thickBot="1" x14ac:dyDescent="0.25">
      <c r="A274" s="928"/>
      <c r="B274" s="1001" t="s">
        <v>254</v>
      </c>
      <c r="C274" s="1002" t="s">
        <v>588</v>
      </c>
      <c r="D274" s="701">
        <f>D273+D219+D143+D93</f>
        <v>1176311321</v>
      </c>
      <c r="E274" s="701">
        <f>E273+E219+E143+E93</f>
        <v>1173631523</v>
      </c>
      <c r="F274" s="701">
        <f t="shared" ref="F274:G274" si="26">F273+F219+F143+F93</f>
        <v>1157169234.2607591</v>
      </c>
      <c r="G274" s="701">
        <f t="shared" si="26"/>
        <v>1162291744.3728476</v>
      </c>
      <c r="H274" s="1003">
        <f>H273+H219+H143+H93</f>
        <v>1147003598.835109</v>
      </c>
      <c r="I274" s="1004">
        <f t="shared" si="24"/>
        <v>-1.315344930543904E-2</v>
      </c>
      <c r="J274" s="928"/>
      <c r="K274" s="1005"/>
      <c r="L274" s="928"/>
      <c r="M274" s="928"/>
      <c r="N274" s="928"/>
      <c r="O274" s="928"/>
      <c r="P274" s="928"/>
      <c r="Q274" s="928"/>
      <c r="R274" s="928"/>
      <c r="S274" s="928"/>
      <c r="T274" s="928"/>
      <c r="U274" s="928"/>
      <c r="V274" s="928"/>
      <c r="W274" s="928"/>
      <c r="X274" s="928"/>
      <c r="Y274" s="928"/>
      <c r="Z274" s="928"/>
      <c r="AA274" s="928"/>
      <c r="AB274" s="928"/>
      <c r="AC274" s="928"/>
      <c r="AD274" s="928"/>
      <c r="AE274" s="928"/>
      <c r="AF274" s="928"/>
      <c r="AG274" s="928"/>
      <c r="AH274" s="928"/>
      <c r="AI274" s="928"/>
      <c r="AJ274" s="928"/>
      <c r="AK274" s="928"/>
      <c r="AL274" s="928"/>
      <c r="AM274" s="928"/>
      <c r="AN274" s="928"/>
      <c r="AO274" s="928"/>
      <c r="AP274" s="928"/>
      <c r="AQ274" s="928"/>
      <c r="AR274" s="928"/>
      <c r="AS274" s="928"/>
      <c r="AT274" s="928"/>
      <c r="AU274" s="928"/>
      <c r="AV274" s="928"/>
      <c r="AW274" s="928"/>
      <c r="AX274" s="928"/>
      <c r="AY274" s="928"/>
      <c r="AZ274" s="928"/>
      <c r="BA274" s="928"/>
      <c r="BB274" s="928"/>
      <c r="BC274" s="928"/>
      <c r="BD274" s="928"/>
    </row>
    <row r="275" spans="1:78" ht="20.25" customHeight="1" x14ac:dyDescent="0.2">
      <c r="A275" s="928"/>
      <c r="B275" s="1006"/>
      <c r="C275" s="928"/>
      <c r="D275" s="928"/>
      <c r="E275" s="928"/>
      <c r="F275" s="985"/>
      <c r="G275" s="928"/>
      <c r="H275" s="928"/>
      <c r="I275" s="928"/>
      <c r="J275" s="928"/>
      <c r="K275" s="928"/>
      <c r="L275" s="928"/>
      <c r="M275" s="928"/>
      <c r="N275" s="928"/>
      <c r="O275" s="928"/>
      <c r="P275" s="928"/>
      <c r="Q275" s="928"/>
      <c r="R275" s="928"/>
      <c r="S275" s="928"/>
      <c r="T275" s="928"/>
      <c r="U275" s="928"/>
      <c r="V275" s="928"/>
      <c r="W275" s="928"/>
      <c r="X275" s="928"/>
      <c r="Y275" s="928"/>
      <c r="Z275" s="928"/>
      <c r="AA275" s="928"/>
      <c r="AB275" s="928"/>
      <c r="AC275" s="928"/>
      <c r="AD275" s="928"/>
      <c r="AE275" s="928"/>
      <c r="AF275" s="928"/>
      <c r="AG275" s="928"/>
      <c r="AH275" s="928"/>
      <c r="AI275" s="928"/>
      <c r="AJ275" s="928"/>
      <c r="AK275" s="928"/>
      <c r="AL275" s="928"/>
      <c r="AM275" s="928"/>
      <c r="AN275" s="928"/>
      <c r="AO275" s="928"/>
      <c r="AP275" s="928"/>
      <c r="AQ275" s="928"/>
      <c r="AR275" s="928"/>
      <c r="AS275" s="928"/>
      <c r="AT275" s="928"/>
      <c r="AU275" s="928"/>
      <c r="AV275" s="928"/>
      <c r="AW275" s="928"/>
      <c r="AX275" s="928"/>
      <c r="AY275" s="928"/>
      <c r="AZ275" s="928"/>
      <c r="BA275" s="928"/>
      <c r="BB275" s="928"/>
    </row>
    <row r="276" spans="1:78" ht="15" customHeight="1" x14ac:dyDescent="0.2">
      <c r="A276" s="928"/>
      <c r="B276" s="923"/>
      <c r="C276" s="928"/>
      <c r="D276" s="928"/>
      <c r="E276" s="928"/>
      <c r="F276" s="928"/>
      <c r="G276" s="928"/>
      <c r="H276" s="928"/>
      <c r="I276" s="928"/>
      <c r="J276" s="928"/>
      <c r="K276" s="928"/>
      <c r="L276" s="928"/>
      <c r="M276" s="928"/>
      <c r="N276" s="928"/>
      <c r="O276" s="928"/>
      <c r="P276" s="928"/>
      <c r="Q276" s="928"/>
      <c r="R276" s="928"/>
      <c r="S276" s="928"/>
      <c r="T276" s="928"/>
      <c r="U276" s="928"/>
      <c r="V276" s="928"/>
      <c r="W276" s="928"/>
      <c r="X276" s="928"/>
      <c r="Y276" s="928"/>
      <c r="Z276" s="928"/>
      <c r="AA276" s="928"/>
      <c r="AB276" s="928"/>
      <c r="AC276" s="928"/>
      <c r="AD276" s="928"/>
      <c r="AE276" s="928"/>
      <c r="AF276" s="928"/>
      <c r="AG276" s="928"/>
      <c r="AH276" s="928"/>
      <c r="AI276" s="928"/>
      <c r="AJ276" s="928"/>
      <c r="AK276" s="928"/>
      <c r="AL276" s="928"/>
      <c r="AM276" s="928"/>
      <c r="AN276" s="928"/>
      <c r="AO276" s="928"/>
      <c r="AP276" s="928"/>
      <c r="AQ276" s="928"/>
      <c r="AR276" s="928"/>
      <c r="AS276" s="928"/>
      <c r="AT276" s="928"/>
      <c r="AU276" s="928"/>
      <c r="AV276" s="928"/>
      <c r="AW276" s="928"/>
      <c r="AX276" s="928"/>
      <c r="AY276" s="928"/>
      <c r="AZ276" s="928"/>
      <c r="BA276" s="928"/>
      <c r="BB276" s="928"/>
    </row>
    <row r="277" spans="1:78" ht="15" customHeight="1" x14ac:dyDescent="0.2">
      <c r="A277" s="928"/>
      <c r="B277" s="923" t="s">
        <v>640</v>
      </c>
      <c r="C277" s="928"/>
      <c r="D277" s="928"/>
      <c r="E277" s="928"/>
      <c r="F277" s="928"/>
      <c r="G277" s="928"/>
      <c r="H277" s="928"/>
      <c r="I277" s="928"/>
      <c r="J277" s="928"/>
      <c r="K277" s="928"/>
      <c r="L277" s="928"/>
      <c r="M277" s="928"/>
      <c r="N277" s="928"/>
      <c r="O277" s="928"/>
      <c r="P277" s="928"/>
      <c r="Q277" s="928"/>
      <c r="R277" s="928"/>
      <c r="S277" s="928"/>
      <c r="T277" s="928"/>
      <c r="U277" s="928"/>
      <c r="V277" s="928"/>
      <c r="W277" s="928"/>
      <c r="X277" s="928"/>
      <c r="Y277" s="928"/>
      <c r="Z277" s="928"/>
      <c r="AA277" s="928"/>
      <c r="AB277" s="928"/>
      <c r="AC277" s="928"/>
      <c r="AD277" s="928"/>
      <c r="AE277" s="928"/>
      <c r="AF277" s="928"/>
      <c r="AG277" s="928"/>
      <c r="AH277" s="928"/>
      <c r="AI277" s="928"/>
      <c r="AJ277" s="928"/>
      <c r="AK277" s="928"/>
      <c r="AL277" s="928"/>
      <c r="AM277" s="928"/>
      <c r="AN277" s="928"/>
      <c r="AO277" s="928"/>
      <c r="AP277" s="928"/>
      <c r="AQ277" s="928"/>
      <c r="AR277" s="928"/>
      <c r="AS277" s="928"/>
      <c r="AT277" s="928"/>
      <c r="AU277" s="928"/>
      <c r="AV277" s="928"/>
      <c r="AW277" s="928"/>
      <c r="AX277" s="928"/>
      <c r="AY277" s="928"/>
      <c r="AZ277" s="928"/>
      <c r="BA277" s="928"/>
      <c r="BB277" s="928"/>
    </row>
    <row r="278" spans="1:78" ht="15" customHeight="1" x14ac:dyDescent="0.2">
      <c r="A278" s="928"/>
      <c r="B278" s="923"/>
      <c r="C278" s="928"/>
      <c r="D278" s="928"/>
      <c r="E278" s="928"/>
      <c r="F278" s="928"/>
      <c r="G278" s="928"/>
      <c r="H278" s="928"/>
      <c r="I278" s="928"/>
      <c r="J278" s="928"/>
      <c r="K278" s="928"/>
      <c r="L278" s="928"/>
      <c r="M278" s="928"/>
      <c r="N278" s="928"/>
      <c r="O278" s="928"/>
      <c r="P278" s="928"/>
      <c r="Q278" s="928"/>
      <c r="R278" s="928"/>
      <c r="S278" s="928"/>
      <c r="T278" s="928"/>
      <c r="U278" s="928"/>
      <c r="V278" s="928"/>
      <c r="W278" s="928"/>
      <c r="X278" s="928"/>
      <c r="Y278" s="928"/>
      <c r="Z278" s="928"/>
      <c r="AA278" s="928"/>
      <c r="AB278" s="928"/>
      <c r="AC278" s="928"/>
      <c r="AD278" s="928"/>
      <c r="AE278" s="928"/>
      <c r="AF278" s="928"/>
      <c r="AG278" s="928"/>
      <c r="AH278" s="928"/>
      <c r="AI278" s="928"/>
      <c r="AJ278" s="928"/>
      <c r="AK278" s="928"/>
      <c r="AL278" s="928"/>
      <c r="AM278" s="928"/>
      <c r="AN278" s="928"/>
      <c r="AO278" s="928"/>
      <c r="AP278" s="928"/>
      <c r="AQ278" s="928"/>
      <c r="AR278" s="928"/>
      <c r="AS278" s="928"/>
      <c r="AT278" s="928"/>
      <c r="AU278" s="928"/>
      <c r="AV278" s="928"/>
      <c r="AW278" s="928"/>
      <c r="AX278" s="928"/>
      <c r="AY278" s="928"/>
      <c r="AZ278" s="928"/>
      <c r="BA278" s="928"/>
      <c r="BB278" s="928"/>
    </row>
    <row r="279" spans="1:78" ht="15" customHeight="1" x14ac:dyDescent="0.2">
      <c r="A279" s="928"/>
      <c r="B279" s="923"/>
      <c r="C279" s="928"/>
      <c r="D279" s="928"/>
      <c r="E279" s="928"/>
      <c r="F279" s="928"/>
      <c r="G279" s="928"/>
      <c r="H279" s="928"/>
      <c r="I279" s="928"/>
      <c r="J279" s="928"/>
      <c r="K279" s="928"/>
      <c r="L279" s="928"/>
      <c r="M279" s="928"/>
      <c r="N279" s="928"/>
      <c r="O279" s="928"/>
      <c r="P279" s="928"/>
      <c r="Q279" s="928"/>
      <c r="R279" s="928"/>
      <c r="S279" s="928"/>
      <c r="T279" s="928"/>
      <c r="U279" s="928"/>
      <c r="V279" s="928"/>
      <c r="W279" s="928"/>
      <c r="X279" s="928"/>
      <c r="Y279" s="928"/>
      <c r="Z279" s="928"/>
      <c r="AA279" s="928"/>
      <c r="AB279" s="928"/>
      <c r="AC279" s="928"/>
      <c r="AD279" s="928"/>
      <c r="AE279" s="928"/>
      <c r="AF279" s="928"/>
      <c r="AG279" s="928"/>
      <c r="AH279" s="928"/>
      <c r="AI279" s="928"/>
      <c r="AJ279" s="928"/>
      <c r="AK279" s="928"/>
      <c r="AL279" s="928"/>
      <c r="AM279" s="928"/>
      <c r="AN279" s="928"/>
      <c r="AO279" s="928"/>
      <c r="AP279" s="928"/>
      <c r="AQ279" s="928"/>
      <c r="AR279" s="928"/>
      <c r="AS279" s="928"/>
      <c r="AT279" s="928"/>
      <c r="AU279" s="928"/>
      <c r="AV279" s="928"/>
      <c r="AW279" s="928"/>
      <c r="AX279" s="928"/>
      <c r="AY279" s="928"/>
      <c r="AZ279" s="928"/>
      <c r="BA279" s="928"/>
      <c r="BB279" s="928"/>
    </row>
    <row r="280" spans="1:78" ht="15" customHeight="1" x14ac:dyDescent="0.2">
      <c r="A280" s="928"/>
      <c r="B280" s="923"/>
      <c r="C280" s="928"/>
      <c r="D280" s="928"/>
      <c r="E280" s="928"/>
      <c r="F280" s="928"/>
      <c r="G280" s="928"/>
      <c r="H280" s="928"/>
      <c r="I280" s="928"/>
      <c r="J280" s="928"/>
      <c r="K280" s="928"/>
      <c r="L280" s="928"/>
      <c r="M280" s="928"/>
      <c r="N280" s="928"/>
      <c r="O280" s="928"/>
      <c r="P280" s="928"/>
      <c r="Q280" s="928"/>
      <c r="R280" s="928"/>
      <c r="S280" s="928"/>
      <c r="T280" s="928"/>
      <c r="U280" s="928"/>
      <c r="V280" s="928"/>
      <c r="W280" s="928"/>
      <c r="X280" s="928"/>
      <c r="Y280" s="928"/>
      <c r="Z280" s="928"/>
      <c r="AA280" s="928"/>
      <c r="AB280" s="928"/>
      <c r="AC280" s="928"/>
      <c r="AD280" s="928"/>
      <c r="AE280" s="928"/>
      <c r="AF280" s="928"/>
      <c r="AG280" s="928"/>
      <c r="AH280" s="928"/>
      <c r="AI280" s="928"/>
      <c r="AJ280" s="928"/>
      <c r="AK280" s="928"/>
      <c r="AL280" s="928"/>
      <c r="AM280" s="928"/>
      <c r="AN280" s="928"/>
      <c r="AO280" s="928"/>
      <c r="AP280" s="928"/>
      <c r="AQ280" s="928"/>
      <c r="AR280" s="928"/>
      <c r="AS280" s="928"/>
      <c r="AT280" s="928"/>
      <c r="AU280" s="928"/>
      <c r="AV280" s="928"/>
      <c r="AW280" s="928"/>
      <c r="AX280" s="928"/>
      <c r="AY280" s="928"/>
      <c r="AZ280" s="928"/>
      <c r="BA280" s="928"/>
      <c r="BB280" s="928"/>
    </row>
    <row r="281" spans="1:78" ht="15" customHeight="1" x14ac:dyDescent="0.2">
      <c r="A281" s="928"/>
      <c r="B281" s="928"/>
      <c r="C281" s="928"/>
      <c r="D281" s="928"/>
      <c r="E281" s="928"/>
      <c r="F281" s="928"/>
      <c r="G281" s="928"/>
      <c r="H281" s="985"/>
      <c r="I281" s="928"/>
      <c r="J281" s="928"/>
      <c r="K281" s="928"/>
      <c r="L281" s="928"/>
      <c r="M281" s="928"/>
      <c r="N281" s="928"/>
      <c r="O281" s="928"/>
      <c r="P281" s="928"/>
      <c r="Q281" s="928"/>
      <c r="R281" s="928"/>
      <c r="S281" s="927"/>
      <c r="T281" s="927"/>
      <c r="U281" s="927"/>
      <c r="V281" s="927"/>
      <c r="W281" s="927"/>
      <c r="X281" s="927"/>
      <c r="Y281" s="927"/>
      <c r="Z281" s="927"/>
      <c r="AA281" s="927"/>
      <c r="AB281" s="927"/>
      <c r="AC281" s="927"/>
      <c r="AD281" s="928"/>
      <c r="AE281" s="928"/>
      <c r="AF281" s="928"/>
      <c r="AG281" s="928"/>
      <c r="AH281" s="928"/>
      <c r="AI281" s="928"/>
      <c r="AJ281" s="928"/>
      <c r="AK281" s="928"/>
      <c r="AL281" s="928"/>
      <c r="AM281" s="928"/>
      <c r="AN281" s="928"/>
      <c r="AO281" s="928"/>
      <c r="AP281" s="928"/>
      <c r="AQ281" s="928"/>
      <c r="AR281" s="928"/>
      <c r="AS281" s="928"/>
      <c r="AT281" s="928"/>
      <c r="AU281" s="928"/>
      <c r="AV281" s="928"/>
      <c r="AW281" s="928"/>
      <c r="AX281" s="928"/>
      <c r="AY281" s="928"/>
      <c r="AZ281" s="928"/>
      <c r="BA281" s="928"/>
      <c r="BB281" s="928"/>
      <c r="BC281" s="928"/>
      <c r="BD281" s="928"/>
      <c r="BE281" s="928"/>
      <c r="BF281" s="928"/>
      <c r="BG281" s="928"/>
      <c r="BH281" s="928"/>
      <c r="BI281" s="928"/>
      <c r="BJ281" s="928"/>
      <c r="BK281" s="928"/>
      <c r="BL281" s="928"/>
      <c r="BM281" s="928"/>
      <c r="BN281" s="928"/>
      <c r="BO281" s="928"/>
      <c r="BP281" s="928"/>
      <c r="BQ281" s="928"/>
      <c r="BR281" s="928"/>
    </row>
    <row r="282" spans="1:78" ht="16" thickBot="1" x14ac:dyDescent="0.25">
      <c r="A282" s="928"/>
      <c r="B282" s="928"/>
      <c r="C282" s="928"/>
      <c r="D282" s="928"/>
      <c r="E282" s="928"/>
      <c r="G282" s="928"/>
      <c r="H282" s="928"/>
      <c r="I282" s="928"/>
      <c r="J282" s="928"/>
      <c r="K282" s="928"/>
      <c r="L282" s="928"/>
      <c r="M282" s="928"/>
      <c r="N282" s="928"/>
      <c r="O282" s="928"/>
      <c r="P282" s="928"/>
      <c r="Q282" s="928"/>
      <c r="R282" s="928"/>
      <c r="S282" s="927"/>
      <c r="T282" s="927"/>
      <c r="U282" s="927"/>
      <c r="V282" s="927"/>
      <c r="W282" s="927"/>
      <c r="X282" s="927"/>
      <c r="Y282" s="927"/>
      <c r="Z282" s="927"/>
      <c r="AA282" s="927"/>
      <c r="AB282" s="927"/>
      <c r="AC282" s="927"/>
      <c r="AD282" s="928"/>
      <c r="AE282" s="928"/>
      <c r="AF282" s="928"/>
      <c r="AG282" s="928"/>
      <c r="AH282" s="928"/>
      <c r="AI282" s="928"/>
      <c r="AJ282" s="928"/>
      <c r="AK282" s="928"/>
      <c r="AL282" s="928"/>
      <c r="AM282" s="928"/>
      <c r="AN282" s="928"/>
      <c r="AO282" s="928"/>
      <c r="AP282" s="928"/>
      <c r="AQ282" s="928"/>
      <c r="AR282" s="928"/>
      <c r="AS282" s="928"/>
      <c r="AT282" s="928"/>
      <c r="AU282" s="928"/>
      <c r="AV282" s="928"/>
      <c r="AW282" s="928"/>
      <c r="AX282" s="928"/>
      <c r="AY282" s="928"/>
      <c r="AZ282" s="928"/>
      <c r="BA282" s="928"/>
      <c r="BB282" s="928"/>
      <c r="BC282" s="928"/>
      <c r="BD282" s="928"/>
      <c r="BE282" s="928"/>
      <c r="BF282" s="928"/>
      <c r="BG282" s="928"/>
      <c r="BH282" s="928"/>
      <c r="BI282" s="928"/>
      <c r="BJ282" s="928"/>
      <c r="BK282" s="928"/>
      <c r="BL282" s="928"/>
      <c r="BM282" s="928"/>
      <c r="BN282" s="928"/>
      <c r="BO282" s="928"/>
      <c r="BP282" s="928"/>
      <c r="BQ282" s="928"/>
      <c r="BR282" s="928"/>
    </row>
    <row r="283" spans="1:78" ht="19.5" customHeight="1" thickBot="1" x14ac:dyDescent="0.25">
      <c r="A283" s="983"/>
      <c r="B283" s="3100" t="s">
        <v>260</v>
      </c>
      <c r="C283" s="3101"/>
      <c r="D283" s="3101"/>
      <c r="E283" s="3101"/>
      <c r="F283" s="3101"/>
      <c r="G283" s="3101"/>
      <c r="H283" s="3102"/>
      <c r="I283" s="928"/>
      <c r="J283" s="928"/>
      <c r="K283" s="928"/>
      <c r="L283" s="928"/>
      <c r="M283" s="928"/>
      <c r="N283" s="928"/>
      <c r="O283" s="928"/>
      <c r="P283" s="928"/>
      <c r="Q283" s="928"/>
      <c r="R283" s="928"/>
      <c r="S283" s="928"/>
      <c r="T283" s="928"/>
      <c r="U283" s="927"/>
      <c r="V283" s="927"/>
      <c r="W283" s="927"/>
      <c r="X283" s="927"/>
      <c r="Y283" s="927"/>
      <c r="Z283" s="927"/>
      <c r="AA283" s="927"/>
      <c r="AB283" s="927"/>
      <c r="AC283" s="927"/>
      <c r="AD283" s="927"/>
      <c r="AE283" s="927"/>
      <c r="AF283" s="928"/>
      <c r="AG283" s="928"/>
      <c r="AH283" s="928"/>
      <c r="AI283" s="928"/>
      <c r="AJ283" s="928"/>
      <c r="AK283" s="928"/>
      <c r="AL283" s="928"/>
      <c r="AM283" s="928"/>
      <c r="AN283" s="928"/>
      <c r="AO283" s="928"/>
      <c r="AP283" s="928"/>
      <c r="AQ283" s="928"/>
      <c r="AR283" s="928"/>
      <c r="AS283" s="928"/>
      <c r="AT283" s="928"/>
      <c r="AU283" s="928"/>
      <c r="AV283" s="928"/>
      <c r="AW283" s="928"/>
      <c r="AX283" s="928"/>
      <c r="AY283" s="928"/>
      <c r="AZ283" s="928"/>
      <c r="BA283" s="928"/>
      <c r="BB283" s="928"/>
      <c r="BC283" s="928"/>
      <c r="BD283" s="928"/>
      <c r="BE283" s="928"/>
      <c r="BF283" s="928"/>
      <c r="BG283" s="928"/>
      <c r="BH283" s="928"/>
      <c r="BI283" s="928"/>
      <c r="BJ283" s="928"/>
      <c r="BK283" s="928"/>
      <c r="BL283" s="928"/>
      <c r="BM283" s="928"/>
      <c r="BN283" s="928"/>
      <c r="BO283" s="928"/>
      <c r="BP283" s="928"/>
      <c r="BQ283" s="928"/>
      <c r="BR283" s="928"/>
      <c r="BS283" s="928"/>
      <c r="BT283" s="928"/>
    </row>
    <row r="284" spans="1:78" ht="16" thickBot="1" x14ac:dyDescent="0.25">
      <c r="A284" s="928"/>
      <c r="B284" s="1007" t="s">
        <v>261</v>
      </c>
      <c r="C284" s="702" t="s">
        <v>5447</v>
      </c>
      <c r="D284" s="702" t="s">
        <v>5764</v>
      </c>
      <c r="E284" s="2823" t="s">
        <v>5461</v>
      </c>
      <c r="F284" s="703" t="s">
        <v>5562</v>
      </c>
      <c r="G284" s="704" t="s">
        <v>5755</v>
      </c>
      <c r="H284" s="1008" t="s">
        <v>256</v>
      </c>
      <c r="I284" s="928"/>
      <c r="J284" s="928"/>
      <c r="K284" s="928"/>
      <c r="L284" s="928"/>
      <c r="M284" s="928"/>
      <c r="N284" s="928"/>
      <c r="O284" s="928"/>
      <c r="P284" s="928"/>
      <c r="Q284" s="928"/>
      <c r="R284" s="928"/>
      <c r="S284" s="928"/>
      <c r="T284" s="928"/>
      <c r="U284" s="927"/>
      <c r="V284" s="927"/>
      <c r="W284" s="927"/>
      <c r="X284" s="927"/>
      <c r="Y284" s="927"/>
      <c r="Z284" s="927"/>
      <c r="AA284" s="927"/>
      <c r="AB284" s="927"/>
      <c r="AC284" s="927"/>
      <c r="AD284" s="927"/>
      <c r="AE284" s="927"/>
      <c r="AF284" s="928"/>
      <c r="AG284" s="928"/>
      <c r="AH284" s="928"/>
      <c r="AI284" s="928"/>
      <c r="AJ284" s="928"/>
      <c r="AK284" s="928"/>
      <c r="AL284" s="928"/>
      <c r="AM284" s="928"/>
      <c r="AN284" s="928"/>
      <c r="AO284" s="928"/>
      <c r="AP284" s="928"/>
      <c r="AQ284" s="928"/>
      <c r="AR284" s="928"/>
      <c r="AS284" s="928"/>
      <c r="AT284" s="928"/>
      <c r="AU284" s="928"/>
      <c r="AV284" s="928"/>
      <c r="AW284" s="928"/>
      <c r="AX284" s="928"/>
      <c r="AY284" s="928"/>
      <c r="AZ284" s="928"/>
      <c r="BA284" s="928"/>
      <c r="BB284" s="928"/>
      <c r="BC284" s="928"/>
      <c r="BD284" s="928"/>
      <c r="BE284" s="928"/>
      <c r="BF284" s="928"/>
      <c r="BG284" s="928"/>
      <c r="BH284" s="928"/>
      <c r="BI284" s="928"/>
      <c r="BJ284" s="928"/>
      <c r="BK284" s="928"/>
      <c r="BL284" s="928"/>
      <c r="BM284" s="928"/>
      <c r="BN284" s="928"/>
      <c r="BO284" s="928"/>
      <c r="BP284" s="928"/>
      <c r="BQ284" s="928"/>
      <c r="BR284" s="928"/>
      <c r="BS284" s="928"/>
      <c r="BT284" s="928"/>
    </row>
    <row r="285" spans="1:78" ht="15" x14ac:dyDescent="0.2">
      <c r="A285" s="928"/>
      <c r="B285" s="1009" t="s">
        <v>79</v>
      </c>
      <c r="C285" s="705">
        <v>726694</v>
      </c>
      <c r="D285" s="705">
        <v>687414</v>
      </c>
      <c r="E285" s="706">
        <v>695535.23535707453</v>
      </c>
      <c r="F285" s="706">
        <v>697116.60632450285</v>
      </c>
      <c r="G285" s="706">
        <v>700612.42996293865</v>
      </c>
      <c r="H285" s="1010">
        <f>((G285-F285)/F285)</f>
        <v>5.0146899481670381E-3</v>
      </c>
      <c r="I285" s="985"/>
      <c r="J285" s="985"/>
      <c r="K285" s="928"/>
      <c r="L285" s="928"/>
      <c r="M285" s="928"/>
      <c r="N285" s="928"/>
      <c r="O285" s="928"/>
      <c r="P285" s="928"/>
      <c r="Q285" s="928"/>
      <c r="R285" s="928"/>
      <c r="S285" s="928"/>
      <c r="T285" s="928"/>
      <c r="U285" s="927"/>
      <c r="V285" s="927"/>
      <c r="W285" s="927"/>
      <c r="X285" s="927"/>
      <c r="Y285" s="927"/>
      <c r="Z285" s="927"/>
      <c r="AA285" s="927"/>
      <c r="AB285" s="927"/>
      <c r="AC285" s="927"/>
      <c r="AD285" s="927"/>
      <c r="AE285" s="927"/>
      <c r="AF285" s="928"/>
      <c r="AG285" s="928"/>
      <c r="AH285" s="928"/>
      <c r="AI285" s="928"/>
      <c r="AJ285" s="928"/>
      <c r="AK285" s="928"/>
      <c r="AL285" s="928"/>
      <c r="AM285" s="928"/>
      <c r="AN285" s="928"/>
      <c r="AO285" s="928"/>
      <c r="AP285" s="928"/>
      <c r="AQ285" s="928"/>
      <c r="AR285" s="928"/>
      <c r="AS285" s="928"/>
      <c r="AT285" s="928"/>
      <c r="AU285" s="928"/>
      <c r="AV285" s="928"/>
      <c r="AW285" s="928"/>
      <c r="AX285" s="928"/>
      <c r="AY285" s="928"/>
      <c r="AZ285" s="928"/>
      <c r="BA285" s="928"/>
      <c r="BB285" s="928"/>
      <c r="BC285" s="928"/>
      <c r="BD285" s="928"/>
      <c r="BE285" s="928"/>
      <c r="BF285" s="928"/>
      <c r="BG285" s="928"/>
      <c r="BH285" s="928"/>
      <c r="BI285" s="928"/>
      <c r="BJ285" s="928"/>
      <c r="BK285" s="928"/>
      <c r="BL285" s="928"/>
      <c r="BM285" s="928"/>
      <c r="BN285" s="928"/>
      <c r="BO285" s="928"/>
      <c r="BP285" s="928"/>
      <c r="BQ285" s="928"/>
      <c r="BR285" s="928"/>
      <c r="BS285" s="928"/>
      <c r="BT285" s="928"/>
    </row>
    <row r="286" spans="1:78" ht="15" x14ac:dyDescent="0.2">
      <c r="A286" s="928"/>
      <c r="B286" s="1009" t="s">
        <v>302</v>
      </c>
      <c r="C286" s="705">
        <v>4130774</v>
      </c>
      <c r="D286" s="705">
        <v>3516307</v>
      </c>
      <c r="E286" s="706">
        <v>0</v>
      </c>
      <c r="F286" s="706">
        <v>0</v>
      </c>
      <c r="G286" s="707">
        <v>0</v>
      </c>
      <c r="H286" s="1010">
        <v>0</v>
      </c>
      <c r="I286" s="985"/>
      <c r="J286" s="928"/>
      <c r="L286" s="928"/>
      <c r="M286" s="928"/>
      <c r="N286" s="928"/>
      <c r="O286" s="928"/>
      <c r="P286" s="985"/>
      <c r="Q286" s="928"/>
      <c r="R286" s="928"/>
      <c r="S286" s="928"/>
      <c r="T286" s="928"/>
      <c r="U286" s="927"/>
      <c r="V286" s="927"/>
      <c r="W286" s="927"/>
      <c r="X286" s="927"/>
      <c r="Y286" s="927"/>
      <c r="Z286" s="927"/>
      <c r="AA286" s="927"/>
      <c r="AB286" s="927"/>
      <c r="AC286" s="927"/>
      <c r="AD286" s="927"/>
      <c r="AE286" s="927"/>
      <c r="AF286" s="928"/>
      <c r="AG286" s="928"/>
      <c r="AH286" s="928"/>
      <c r="AI286" s="928"/>
      <c r="AJ286" s="928"/>
      <c r="AK286" s="928"/>
      <c r="AL286" s="928"/>
      <c r="AM286" s="928"/>
      <c r="AN286" s="928"/>
      <c r="AO286" s="928"/>
      <c r="AP286" s="928"/>
      <c r="AQ286" s="928"/>
      <c r="AR286" s="928"/>
      <c r="AS286" s="928"/>
      <c r="AT286" s="928"/>
      <c r="AU286" s="928"/>
      <c r="AV286" s="928"/>
      <c r="AW286" s="928"/>
      <c r="AX286" s="928"/>
      <c r="AY286" s="928"/>
      <c r="AZ286" s="928"/>
      <c r="BA286" s="928"/>
      <c r="BB286" s="928"/>
      <c r="BC286" s="928"/>
      <c r="BD286" s="928"/>
      <c r="BE286" s="928"/>
      <c r="BF286" s="928"/>
      <c r="BG286" s="928"/>
      <c r="BH286" s="928"/>
      <c r="BI286" s="928"/>
      <c r="BJ286" s="928"/>
      <c r="BK286" s="928"/>
      <c r="BL286" s="928"/>
      <c r="BM286" s="928"/>
      <c r="BN286" s="928"/>
      <c r="BO286" s="928"/>
      <c r="BP286" s="928"/>
      <c r="BQ286" s="928"/>
      <c r="BR286" s="928"/>
      <c r="BS286" s="928"/>
      <c r="BT286" s="928"/>
    </row>
    <row r="287" spans="1:78" ht="16" thickBot="1" x14ac:dyDescent="0.25">
      <c r="A287" s="928"/>
      <c r="B287" s="1011" t="s">
        <v>263</v>
      </c>
      <c r="C287" s="1012">
        <v>5672095</v>
      </c>
      <c r="D287" s="1012">
        <v>5205681</v>
      </c>
      <c r="E287" s="708">
        <v>4605662.5038838424</v>
      </c>
      <c r="F287" s="708">
        <v>4446784.0208279155</v>
      </c>
      <c r="G287" s="709">
        <v>4232210.7349280892</v>
      </c>
      <c r="H287" s="1013">
        <f>((G287-F287)/F287)</f>
        <v>-4.8253588412390767E-2</v>
      </c>
      <c r="I287" s="985"/>
      <c r="J287" s="985"/>
      <c r="K287" s="928"/>
      <c r="L287" s="974"/>
      <c r="M287" s="928"/>
      <c r="N287" s="928"/>
      <c r="O287" s="928"/>
      <c r="P287" s="928"/>
      <c r="Q287" s="928"/>
      <c r="R287" s="928"/>
      <c r="S287" s="928"/>
      <c r="T287" s="928"/>
      <c r="U287" s="927"/>
      <c r="V287" s="927"/>
      <c r="W287" s="927"/>
      <c r="X287" s="927"/>
      <c r="Y287" s="927"/>
      <c r="Z287" s="927"/>
      <c r="AA287" s="927"/>
      <c r="AB287" s="927"/>
      <c r="AC287" s="927"/>
      <c r="AD287" s="927"/>
      <c r="AE287" s="927"/>
      <c r="AF287" s="928"/>
      <c r="AG287" s="928"/>
      <c r="AH287" s="928"/>
      <c r="AI287" s="928"/>
      <c r="AJ287" s="928"/>
      <c r="AK287" s="928"/>
      <c r="AL287" s="928"/>
      <c r="AM287" s="928"/>
      <c r="AN287" s="928"/>
      <c r="AO287" s="928"/>
      <c r="AP287" s="928"/>
      <c r="AQ287" s="928"/>
      <c r="AR287" s="928"/>
      <c r="AS287" s="928"/>
      <c r="AT287" s="928"/>
      <c r="AU287" s="928"/>
      <c r="AV287" s="928"/>
      <c r="AW287" s="928"/>
      <c r="AX287" s="928"/>
      <c r="AY287" s="928"/>
      <c r="AZ287" s="928"/>
      <c r="BA287" s="928"/>
      <c r="BB287" s="928"/>
      <c r="BC287" s="928"/>
      <c r="BD287" s="928"/>
      <c r="BE287" s="928"/>
      <c r="BF287" s="928"/>
      <c r="BG287" s="928"/>
      <c r="BH287" s="928"/>
      <c r="BI287" s="928"/>
      <c r="BJ287" s="928"/>
      <c r="BK287" s="928"/>
      <c r="BL287" s="928"/>
      <c r="BM287" s="928"/>
      <c r="BN287" s="928"/>
      <c r="BO287" s="928"/>
      <c r="BP287" s="928"/>
      <c r="BQ287" s="928"/>
      <c r="BR287" s="928"/>
      <c r="BS287" s="928"/>
      <c r="BT287" s="928"/>
    </row>
    <row r="288" spans="1:78" ht="16" thickBot="1" x14ac:dyDescent="0.25">
      <c r="A288" s="1014"/>
      <c r="B288" s="1015" t="s">
        <v>425</v>
      </c>
      <c r="C288" s="1016">
        <f>SUM(C285:C287)</f>
        <v>10529563</v>
      </c>
      <c r="D288" s="1016">
        <f>SUM(D285:D287)</f>
        <v>9409402</v>
      </c>
      <c r="E288" s="1016">
        <f t="shared" ref="E288:F288" si="27">SUM(E285:E287)</f>
        <v>5301197.7392409164</v>
      </c>
      <c r="F288" s="1016">
        <f t="shared" si="27"/>
        <v>5143900.6271524187</v>
      </c>
      <c r="G288" s="1017">
        <f>SUM(G285:G287)</f>
        <v>4932823.1648910278</v>
      </c>
      <c r="H288" s="1018">
        <f>((G288-F288)/F288)</f>
        <v>-4.1034513992592427E-2</v>
      </c>
      <c r="I288" s="928"/>
      <c r="J288" s="1019"/>
      <c r="K288" s="927"/>
      <c r="L288" s="927"/>
      <c r="M288" s="927"/>
      <c r="N288" s="927"/>
      <c r="O288" s="927"/>
      <c r="P288" s="1020"/>
      <c r="Q288" s="927"/>
      <c r="R288" s="927"/>
      <c r="S288" s="927"/>
      <c r="T288" s="927"/>
      <c r="U288" s="927"/>
      <c r="V288" s="927"/>
      <c r="W288" s="927"/>
      <c r="X288" s="1021"/>
      <c r="Y288" s="1021"/>
      <c r="Z288" s="928"/>
      <c r="AA288" s="928"/>
      <c r="AB288" s="927"/>
      <c r="AC288" s="928"/>
      <c r="AD288" s="928"/>
      <c r="AE288" s="928"/>
      <c r="AF288" s="928"/>
      <c r="AG288" s="928"/>
      <c r="AH288" s="928"/>
      <c r="AI288" s="928"/>
      <c r="AJ288" s="928"/>
      <c r="AK288" s="928"/>
      <c r="AL288" s="928"/>
      <c r="AM288" s="928"/>
      <c r="AN288" s="928"/>
      <c r="AO288" s="928"/>
      <c r="AP288" s="928"/>
      <c r="AQ288" s="928"/>
      <c r="AR288" s="928"/>
      <c r="AS288" s="928"/>
      <c r="AT288" s="928"/>
      <c r="AU288" s="928"/>
      <c r="AV288" s="928"/>
      <c r="AW288" s="928"/>
      <c r="AX288" s="928"/>
      <c r="AY288" s="928"/>
      <c r="AZ288" s="928"/>
      <c r="BA288" s="928"/>
      <c r="BC288" s="928"/>
      <c r="BD288" s="928"/>
      <c r="BE288" s="928"/>
      <c r="BF288" s="928"/>
      <c r="BG288" s="928"/>
      <c r="BH288" s="928"/>
      <c r="BI288" s="928"/>
      <c r="BJ288" s="928"/>
      <c r="BL288" s="928"/>
      <c r="BM288" s="928"/>
      <c r="BN288" s="928"/>
      <c r="BO288" s="928"/>
      <c r="BP288" s="928"/>
      <c r="BQ288" s="928"/>
      <c r="BR288" s="928"/>
      <c r="BS288" s="928"/>
      <c r="BT288" s="928"/>
      <c r="BU288" s="928"/>
      <c r="BV288" s="928"/>
      <c r="BW288" s="928"/>
      <c r="BX288" s="928"/>
      <c r="BY288" s="928"/>
      <c r="BZ288" s="928"/>
    </row>
    <row r="289" spans="1:119" ht="15" x14ac:dyDescent="0.2">
      <c r="A289" s="928"/>
      <c r="B289" s="1022"/>
      <c r="C289" s="928"/>
      <c r="D289" s="928"/>
      <c r="E289" s="928"/>
      <c r="F289" s="928"/>
      <c r="G289" s="928"/>
      <c r="H289" s="928"/>
      <c r="I289" s="928"/>
      <c r="J289" s="587"/>
      <c r="K289" s="928"/>
      <c r="L289" s="928"/>
      <c r="M289" s="985"/>
      <c r="N289" s="928"/>
      <c r="O289" s="928"/>
      <c r="P289" s="928"/>
      <c r="Q289" s="928"/>
      <c r="R289" s="928"/>
      <c r="S289" s="928"/>
      <c r="T289" s="928"/>
      <c r="U289" s="928"/>
      <c r="V289" s="928"/>
      <c r="W289" s="928"/>
      <c r="X289" s="928"/>
      <c r="Y289" s="928"/>
      <c r="Z289" s="927"/>
      <c r="AA289" s="927"/>
      <c r="AB289" s="927"/>
      <c r="AC289" s="927"/>
      <c r="AD289" s="928"/>
      <c r="AE289" s="928"/>
      <c r="AF289" s="928"/>
      <c r="AG289" s="928"/>
      <c r="AH289" s="928"/>
      <c r="AI289" s="928"/>
      <c r="AJ289" s="928"/>
      <c r="AK289" s="928"/>
      <c r="AL289" s="928"/>
      <c r="AM289" s="928"/>
      <c r="AN289" s="928"/>
      <c r="AO289" s="928"/>
      <c r="AP289" s="928"/>
      <c r="AQ289" s="928"/>
      <c r="AR289" s="928"/>
      <c r="AS289" s="928"/>
      <c r="AT289" s="928"/>
      <c r="AU289" s="928"/>
      <c r="AV289" s="928"/>
      <c r="AW289" s="928"/>
      <c r="AX289" s="928"/>
      <c r="AY289" s="928"/>
      <c r="AZ289" s="928"/>
      <c r="BA289" s="928"/>
      <c r="BB289" s="928"/>
      <c r="BC289" s="928"/>
      <c r="BD289" s="928"/>
      <c r="BE289" s="928"/>
      <c r="BF289" s="928"/>
      <c r="BG289" s="928"/>
      <c r="BH289" s="928"/>
      <c r="BI289" s="928"/>
      <c r="BJ289" s="928"/>
      <c r="BK289" s="928"/>
      <c r="BL289" s="928"/>
      <c r="BM289" s="928"/>
      <c r="BN289" s="928"/>
      <c r="BO289" s="928"/>
      <c r="BP289" s="928"/>
      <c r="BQ289" s="928"/>
      <c r="BR289" s="928"/>
    </row>
    <row r="290" spans="1:119" ht="15" x14ac:dyDescent="0.2">
      <c r="A290" s="928"/>
      <c r="B290" s="1022"/>
      <c r="C290" s="928"/>
      <c r="D290" s="928"/>
      <c r="E290" s="928"/>
      <c r="F290" s="928"/>
      <c r="G290" s="928"/>
      <c r="H290" s="928"/>
      <c r="I290" s="928"/>
      <c r="J290" s="928"/>
      <c r="K290" s="928"/>
      <c r="L290" s="928"/>
      <c r="M290" s="928"/>
      <c r="N290" s="928"/>
      <c r="O290" s="928"/>
      <c r="P290" s="928"/>
      <c r="Q290" s="928"/>
      <c r="R290" s="928"/>
      <c r="S290" s="927"/>
      <c r="T290" s="927"/>
      <c r="U290" s="927"/>
      <c r="V290" s="927"/>
      <c r="W290" s="928"/>
      <c r="X290" s="928"/>
      <c r="Y290" s="928"/>
      <c r="Z290" s="928"/>
      <c r="AA290" s="928"/>
      <c r="AB290" s="928"/>
      <c r="AC290" s="928"/>
      <c r="AD290" s="928"/>
      <c r="AE290" s="928"/>
      <c r="AF290" s="928"/>
      <c r="AG290" s="928"/>
      <c r="AH290" s="928"/>
      <c r="AI290" s="928"/>
      <c r="AJ290" s="928"/>
      <c r="AK290" s="928"/>
      <c r="AL290" s="928"/>
      <c r="AM290" s="928"/>
      <c r="AN290" s="928"/>
      <c r="AO290" s="928"/>
      <c r="AP290" s="928"/>
      <c r="AQ290" s="928"/>
      <c r="AR290" s="928"/>
      <c r="AS290" s="928"/>
      <c r="AT290" s="928"/>
      <c r="AU290" s="928"/>
      <c r="AV290" s="928"/>
      <c r="AW290" s="928"/>
      <c r="AX290" s="928"/>
      <c r="AY290" s="928"/>
      <c r="AZ290" s="928"/>
      <c r="BA290" s="928"/>
      <c r="BB290" s="928"/>
      <c r="BC290" s="928"/>
      <c r="BD290" s="928"/>
      <c r="BE290" s="928"/>
      <c r="BF290" s="928"/>
      <c r="BG290" s="928"/>
      <c r="BH290" s="928"/>
      <c r="BI290" s="928"/>
      <c r="BJ290" s="928"/>
      <c r="BK290" s="928"/>
    </row>
    <row r="291" spans="1:119" ht="16" thickBot="1" x14ac:dyDescent="0.25">
      <c r="A291" s="928"/>
      <c r="B291" s="928"/>
      <c r="C291" s="928"/>
      <c r="D291" s="983"/>
      <c r="E291" s="928"/>
      <c r="F291" s="928"/>
      <c r="G291" s="928"/>
      <c r="H291" s="928"/>
      <c r="I291" s="928"/>
      <c r="J291" s="928"/>
      <c r="K291" s="928"/>
      <c r="L291" s="845"/>
      <c r="M291" s="1023"/>
      <c r="N291" s="1023"/>
      <c r="O291" s="1023"/>
      <c r="P291" s="1023"/>
      <c r="Q291" s="928"/>
      <c r="R291" s="928"/>
      <c r="S291" s="928"/>
      <c r="T291" s="928"/>
      <c r="U291" s="928"/>
      <c r="V291" s="928"/>
      <c r="W291" s="928"/>
      <c r="X291" s="928"/>
      <c r="Y291" s="928"/>
      <c r="Z291" s="928"/>
      <c r="AA291" s="928"/>
      <c r="AB291" s="928"/>
      <c r="AC291" s="928"/>
      <c r="AD291" s="928"/>
      <c r="AE291" s="928"/>
      <c r="AF291" s="928"/>
      <c r="AG291" s="928"/>
      <c r="AH291" s="928"/>
      <c r="AI291" s="928"/>
      <c r="AJ291" s="928"/>
      <c r="AK291" s="928"/>
      <c r="AL291" s="928"/>
      <c r="AM291" s="928"/>
      <c r="AN291" s="928"/>
      <c r="AO291" s="928"/>
      <c r="AP291" s="928"/>
      <c r="AQ291" s="928"/>
      <c r="AR291" s="928"/>
      <c r="AS291" s="928"/>
      <c r="AT291" s="928"/>
      <c r="AU291" s="928"/>
      <c r="AV291" s="928"/>
      <c r="AW291" s="928"/>
      <c r="AX291" s="928"/>
      <c r="AY291" s="928"/>
      <c r="AZ291" s="928"/>
      <c r="BA291" s="928"/>
      <c r="BB291" s="928"/>
      <c r="BC291" s="928"/>
      <c r="BD291" s="928"/>
      <c r="BE291" s="928"/>
      <c r="BF291" s="928"/>
      <c r="BG291" s="928"/>
      <c r="BH291" s="928"/>
      <c r="BI291" s="928"/>
      <c r="BJ291" s="928"/>
      <c r="BK291" s="928"/>
      <c r="BL291" s="928"/>
      <c r="BM291" s="928"/>
      <c r="BN291" s="928"/>
      <c r="BO291" s="928"/>
      <c r="BP291" s="928"/>
      <c r="BQ291" s="928"/>
      <c r="BR291" s="928"/>
      <c r="BS291" s="928"/>
      <c r="BT291" s="928"/>
      <c r="BU291" s="928"/>
      <c r="BV291" s="928"/>
      <c r="BW291" s="928"/>
      <c r="BX291" s="928"/>
      <c r="BY291" s="928"/>
      <c r="BZ291" s="928"/>
      <c r="CA291" s="928"/>
      <c r="CB291" s="928"/>
      <c r="CC291" s="928"/>
      <c r="CD291" s="928"/>
      <c r="CE291" s="928"/>
      <c r="CF291" s="928"/>
      <c r="CG291" s="928"/>
      <c r="CH291" s="928"/>
      <c r="CI291" s="928"/>
      <c r="CJ291" s="928"/>
      <c r="CK291" s="928"/>
      <c r="CL291" s="928"/>
      <c r="CM291" s="928"/>
      <c r="CN291" s="928"/>
      <c r="CO291" s="928"/>
      <c r="CP291" s="928"/>
      <c r="CQ291" s="928"/>
      <c r="CR291" s="928"/>
      <c r="CS291" s="928"/>
      <c r="CT291" s="928"/>
      <c r="CU291" s="928"/>
      <c r="CV291" s="928"/>
      <c r="CW291" s="928"/>
      <c r="CX291" s="928"/>
      <c r="CY291" s="928"/>
      <c r="CZ291" s="928"/>
      <c r="DA291" s="928"/>
      <c r="DB291" s="928"/>
      <c r="DC291" s="928"/>
      <c r="DD291" s="928"/>
      <c r="DE291" s="928"/>
      <c r="DF291" s="928"/>
      <c r="DG291" s="928"/>
      <c r="DH291" s="928"/>
      <c r="DI291" s="928"/>
      <c r="DJ291" s="928"/>
      <c r="DK291" s="928"/>
      <c r="DL291" s="928"/>
      <c r="DM291" s="928"/>
      <c r="DN291" s="928"/>
    </row>
    <row r="292" spans="1:119" ht="16.5" customHeight="1" thickBot="1" x14ac:dyDescent="0.25">
      <c r="A292" s="928"/>
      <c r="B292" s="3095" t="s">
        <v>287</v>
      </c>
      <c r="C292" s="3096"/>
      <c r="D292" s="3096"/>
      <c r="E292" s="3096"/>
      <c r="F292" s="3096"/>
      <c r="G292" s="3096"/>
      <c r="H292" s="3096"/>
      <c r="I292" s="3097"/>
      <c r="J292" s="928"/>
      <c r="K292" s="928"/>
      <c r="L292" s="928"/>
      <c r="M292" s="845"/>
      <c r="N292" s="1024"/>
      <c r="O292" s="1024"/>
      <c r="P292" s="1024"/>
      <c r="Q292" s="1024"/>
      <c r="R292" s="928"/>
      <c r="S292" s="928"/>
      <c r="T292" s="928"/>
      <c r="U292" s="928"/>
      <c r="V292" s="928"/>
      <c r="W292" s="928"/>
      <c r="X292" s="928"/>
      <c r="Y292" s="928"/>
      <c r="Z292" s="928"/>
      <c r="AA292" s="928"/>
      <c r="AB292" s="928"/>
      <c r="AC292" s="928"/>
      <c r="AD292" s="928"/>
      <c r="AE292" s="928"/>
      <c r="AF292" s="928"/>
      <c r="AG292" s="928"/>
      <c r="AH292" s="928"/>
      <c r="AI292" s="928"/>
      <c r="AJ292" s="928"/>
      <c r="AK292" s="928"/>
      <c r="AL292" s="928"/>
      <c r="AM292" s="928"/>
      <c r="AN292" s="928"/>
      <c r="AO292" s="928"/>
      <c r="AP292" s="928"/>
      <c r="AQ292" s="928"/>
      <c r="AR292" s="928"/>
      <c r="AS292" s="928"/>
      <c r="AT292" s="928"/>
      <c r="AU292" s="928"/>
      <c r="AV292" s="928"/>
      <c r="AW292" s="928"/>
      <c r="AX292" s="928"/>
      <c r="AY292" s="928"/>
      <c r="AZ292" s="928"/>
      <c r="BA292" s="928"/>
      <c r="BB292" s="928"/>
      <c r="BC292" s="928"/>
      <c r="BD292" s="928"/>
      <c r="BE292" s="928"/>
      <c r="BF292" s="928"/>
      <c r="BG292" s="928"/>
      <c r="BH292" s="928"/>
      <c r="BI292" s="928"/>
      <c r="BJ292" s="928"/>
      <c r="BK292" s="928"/>
      <c r="BL292" s="928"/>
      <c r="BM292" s="928"/>
      <c r="BN292" s="928"/>
      <c r="BO292" s="928"/>
      <c r="BP292" s="928"/>
      <c r="BQ292" s="928"/>
      <c r="BR292" s="928"/>
      <c r="BS292" s="928"/>
      <c r="BT292" s="928"/>
      <c r="BU292" s="928"/>
      <c r="BV292" s="928"/>
      <c r="BW292" s="928"/>
      <c r="BX292" s="928"/>
      <c r="BY292" s="928"/>
      <c r="BZ292" s="928"/>
      <c r="CA292" s="928"/>
      <c r="CB292" s="928"/>
      <c r="CC292" s="928"/>
      <c r="CD292" s="928"/>
      <c r="CE292" s="928"/>
      <c r="CF292" s="928"/>
      <c r="CG292" s="928"/>
      <c r="CH292" s="928"/>
      <c r="CI292" s="928"/>
      <c r="CJ292" s="928"/>
      <c r="CK292" s="928"/>
      <c r="CL292" s="928"/>
      <c r="CM292" s="928"/>
      <c r="CN292" s="928"/>
      <c r="CO292" s="928"/>
      <c r="CP292" s="928"/>
      <c r="CQ292" s="928"/>
      <c r="CR292" s="928"/>
      <c r="CS292" s="928"/>
      <c r="CT292" s="928"/>
      <c r="CU292" s="928"/>
      <c r="CV292" s="928"/>
      <c r="CW292" s="928"/>
      <c r="CX292" s="928"/>
      <c r="CY292" s="928"/>
      <c r="CZ292" s="928"/>
      <c r="DA292" s="928"/>
      <c r="DB292" s="928"/>
      <c r="DC292" s="928"/>
      <c r="DD292" s="928"/>
      <c r="DE292" s="928"/>
      <c r="DF292" s="928"/>
      <c r="DG292" s="928"/>
      <c r="DH292" s="928"/>
      <c r="DI292" s="928"/>
      <c r="DJ292" s="928"/>
      <c r="DK292" s="928"/>
      <c r="DL292" s="928"/>
      <c r="DM292" s="928"/>
      <c r="DN292" s="928"/>
      <c r="DO292" s="928"/>
    </row>
    <row r="293" spans="1:119" ht="16" thickBot="1" x14ac:dyDescent="0.25">
      <c r="A293" s="928"/>
      <c r="B293" s="1025" t="s">
        <v>223</v>
      </c>
      <c r="C293" s="711" t="s">
        <v>224</v>
      </c>
      <c r="D293" s="710" t="s">
        <v>5447</v>
      </c>
      <c r="E293" s="710" t="s">
        <v>5764</v>
      </c>
      <c r="F293" s="711" t="s">
        <v>5461</v>
      </c>
      <c r="G293" s="711" t="s">
        <v>5562</v>
      </c>
      <c r="H293" s="682" t="s">
        <v>5755</v>
      </c>
      <c r="I293" s="712" t="s">
        <v>225</v>
      </c>
      <c r="J293" s="928"/>
      <c r="K293" s="928"/>
      <c r="L293" s="928"/>
      <c r="M293" s="3094"/>
      <c r="N293" s="1024"/>
      <c r="O293" s="1024"/>
      <c r="P293" s="1024"/>
      <c r="Q293" s="1024"/>
      <c r="R293" s="928"/>
      <c r="S293" s="928"/>
      <c r="T293" s="928"/>
      <c r="U293" s="928"/>
      <c r="V293" s="928"/>
      <c r="W293" s="928"/>
      <c r="X293" s="928"/>
      <c r="Y293" s="928"/>
      <c r="Z293" s="928"/>
      <c r="AA293" s="928"/>
      <c r="AB293" s="928"/>
      <c r="AC293" s="928"/>
      <c r="AD293" s="928"/>
      <c r="AE293" s="928"/>
      <c r="AF293" s="928"/>
      <c r="AG293" s="928"/>
      <c r="AH293" s="928"/>
      <c r="AI293" s="928"/>
      <c r="AJ293" s="928"/>
      <c r="AK293" s="928"/>
      <c r="AL293" s="928"/>
      <c r="AM293" s="928"/>
      <c r="AN293" s="928"/>
      <c r="AO293" s="928"/>
      <c r="AP293" s="928"/>
      <c r="AQ293" s="928"/>
      <c r="AR293" s="928"/>
      <c r="AS293" s="928"/>
      <c r="AT293" s="928"/>
      <c r="AU293" s="928"/>
      <c r="AV293" s="928"/>
      <c r="AW293" s="928"/>
      <c r="AX293" s="928"/>
      <c r="AY293" s="928"/>
      <c r="AZ293" s="928"/>
      <c r="BA293" s="928"/>
      <c r="BB293" s="928"/>
      <c r="BC293" s="928"/>
      <c r="BD293" s="928"/>
      <c r="BE293" s="928"/>
      <c r="BF293" s="928"/>
      <c r="BG293" s="928"/>
      <c r="BH293" s="928"/>
      <c r="BI293" s="928"/>
      <c r="BJ293" s="928"/>
      <c r="BK293" s="928"/>
      <c r="BL293" s="928"/>
      <c r="BM293" s="928"/>
      <c r="BN293" s="928"/>
      <c r="BO293" s="928"/>
      <c r="BP293" s="928"/>
      <c r="BQ293" s="928"/>
      <c r="BR293" s="928"/>
      <c r="BS293" s="928"/>
      <c r="BT293" s="928"/>
      <c r="BU293" s="928"/>
      <c r="BV293" s="928"/>
      <c r="BW293" s="928"/>
      <c r="BX293" s="928"/>
      <c r="BY293" s="928"/>
      <c r="BZ293" s="928"/>
      <c r="CA293" s="928"/>
      <c r="CB293" s="928"/>
      <c r="CC293" s="928"/>
      <c r="CD293" s="928"/>
      <c r="CE293" s="928"/>
      <c r="CF293" s="928"/>
      <c r="CG293" s="928"/>
      <c r="CH293" s="928"/>
      <c r="CI293" s="928"/>
      <c r="CJ293" s="928"/>
      <c r="CK293" s="928"/>
      <c r="CL293" s="928"/>
      <c r="CM293" s="928"/>
      <c r="CN293" s="928"/>
      <c r="CO293" s="928"/>
      <c r="CP293" s="928"/>
      <c r="CQ293" s="928"/>
      <c r="CR293" s="928"/>
      <c r="CS293" s="928"/>
      <c r="CT293" s="928"/>
      <c r="CU293" s="928"/>
      <c r="CV293" s="928"/>
      <c r="CW293" s="928"/>
      <c r="CX293" s="928"/>
      <c r="CY293" s="928"/>
      <c r="CZ293" s="928"/>
      <c r="DA293" s="928"/>
      <c r="DB293" s="928"/>
      <c r="DC293" s="928"/>
      <c r="DD293" s="928"/>
      <c r="DE293" s="928"/>
      <c r="DF293" s="928"/>
      <c r="DG293" s="928"/>
      <c r="DH293" s="928"/>
      <c r="DI293" s="928"/>
      <c r="DJ293" s="928"/>
      <c r="DK293" s="928"/>
      <c r="DL293" s="928"/>
      <c r="DM293" s="928"/>
      <c r="DN293" s="928"/>
      <c r="DO293" s="928"/>
    </row>
    <row r="294" spans="1:119" ht="16" thickBot="1" x14ac:dyDescent="0.25">
      <c r="A294" s="928"/>
      <c r="B294" s="1026" t="s">
        <v>226</v>
      </c>
      <c r="C294" s="987"/>
      <c r="D294" s="987"/>
      <c r="E294" s="987"/>
      <c r="F294" s="987"/>
      <c r="G294" s="987"/>
      <c r="H294" s="987"/>
      <c r="I294" s="988"/>
      <c r="J294" s="928"/>
      <c r="K294" s="928"/>
      <c r="L294" s="928"/>
      <c r="M294" s="3094"/>
      <c r="N294" s="1024"/>
      <c r="O294" s="1024"/>
      <c r="P294" s="1024"/>
      <c r="Q294" s="1024"/>
      <c r="R294" s="928"/>
      <c r="S294" s="928"/>
      <c r="T294" s="928"/>
      <c r="U294" s="928"/>
      <c r="V294" s="928"/>
      <c r="W294" s="928"/>
      <c r="X294" s="928"/>
      <c r="Y294" s="928"/>
      <c r="Z294" s="928"/>
      <c r="AA294" s="928"/>
      <c r="AB294" s="928"/>
      <c r="AC294" s="928"/>
      <c r="AD294" s="928"/>
      <c r="AE294" s="928"/>
      <c r="AF294" s="928"/>
      <c r="AG294" s="928"/>
      <c r="AH294" s="928"/>
      <c r="AI294" s="928"/>
      <c r="AJ294" s="928"/>
      <c r="AK294" s="928"/>
      <c r="AL294" s="928"/>
      <c r="AM294" s="928"/>
      <c r="AN294" s="928"/>
      <c r="AO294" s="928"/>
      <c r="AP294" s="928"/>
      <c r="AQ294" s="928"/>
      <c r="AR294" s="928"/>
      <c r="AS294" s="928"/>
      <c r="AT294" s="928"/>
      <c r="AU294" s="928"/>
      <c r="AV294" s="928"/>
      <c r="AW294" s="928"/>
      <c r="AX294" s="928"/>
      <c r="AY294" s="928"/>
      <c r="AZ294" s="928"/>
      <c r="BA294" s="928"/>
      <c r="BB294" s="928"/>
      <c r="BC294" s="928"/>
      <c r="BD294" s="928"/>
      <c r="BE294" s="928"/>
      <c r="BF294" s="928"/>
      <c r="BG294" s="928"/>
      <c r="BH294" s="928"/>
      <c r="BI294" s="928"/>
      <c r="BJ294" s="928"/>
      <c r="BK294" s="928"/>
      <c r="BL294" s="928"/>
      <c r="BM294" s="928"/>
      <c r="BN294" s="928"/>
      <c r="BO294" s="928"/>
      <c r="BP294" s="928"/>
      <c r="BQ294" s="928"/>
      <c r="BR294" s="928"/>
      <c r="BS294" s="928"/>
      <c r="BT294" s="928"/>
      <c r="BU294" s="928"/>
      <c r="BV294" s="928"/>
      <c r="BW294" s="928"/>
      <c r="BX294" s="928"/>
      <c r="BY294" s="928"/>
      <c r="BZ294" s="928"/>
      <c r="CA294" s="928"/>
      <c r="CB294" s="928"/>
      <c r="CC294" s="928"/>
      <c r="CD294" s="928"/>
      <c r="CE294" s="928"/>
      <c r="CF294" s="928"/>
      <c r="CG294" s="928"/>
      <c r="CH294" s="928"/>
      <c r="CI294" s="928"/>
      <c r="CJ294" s="928"/>
      <c r="CK294" s="928"/>
      <c r="CL294" s="928"/>
      <c r="CM294" s="928"/>
      <c r="CN294" s="928"/>
      <c r="CO294" s="928"/>
      <c r="CP294" s="928"/>
      <c r="CQ294" s="928"/>
      <c r="CR294" s="928"/>
      <c r="CS294" s="928"/>
      <c r="CT294" s="928"/>
      <c r="CU294" s="928"/>
      <c r="CV294" s="928"/>
      <c r="CW294" s="928"/>
      <c r="CX294" s="928"/>
      <c r="CY294" s="928"/>
      <c r="CZ294" s="928"/>
      <c r="DA294" s="928"/>
      <c r="DB294" s="928"/>
      <c r="DC294" s="928"/>
      <c r="DD294" s="928"/>
      <c r="DE294" s="928"/>
      <c r="DF294" s="928"/>
      <c r="DG294" s="928"/>
      <c r="DH294" s="928"/>
      <c r="DI294" s="928"/>
      <c r="DJ294" s="928"/>
      <c r="DK294" s="928"/>
      <c r="DL294" s="928"/>
      <c r="DM294" s="928"/>
      <c r="DN294" s="928"/>
      <c r="DO294" s="928"/>
    </row>
    <row r="295" spans="1:119" ht="15" x14ac:dyDescent="0.2">
      <c r="A295" s="928"/>
      <c r="B295" s="991"/>
      <c r="C295" s="992" t="s">
        <v>302</v>
      </c>
      <c r="D295" s="687">
        <v>452581</v>
      </c>
      <c r="E295" s="687">
        <v>382111</v>
      </c>
      <c r="F295" s="66">
        <v>0</v>
      </c>
      <c r="G295" s="66">
        <v>0</v>
      </c>
      <c r="H295" s="61">
        <v>0</v>
      </c>
      <c r="I295" s="688">
        <v>0</v>
      </c>
      <c r="J295" s="927"/>
      <c r="K295" s="928"/>
      <c r="L295" s="928"/>
      <c r="M295" s="928"/>
      <c r="N295" s="928"/>
      <c r="O295" s="928"/>
      <c r="P295" s="928"/>
      <c r="Q295" s="928"/>
      <c r="R295" s="928"/>
      <c r="S295" s="928"/>
      <c r="T295" s="928"/>
      <c r="U295" s="928"/>
      <c r="V295" s="928"/>
      <c r="W295" s="928"/>
      <c r="X295" s="928"/>
      <c r="AB295" s="928"/>
      <c r="AC295" s="928"/>
      <c r="AD295" s="928"/>
      <c r="AE295" s="928"/>
      <c r="AF295" s="928"/>
      <c r="AG295" s="928"/>
      <c r="AH295" s="928"/>
      <c r="AI295" s="928"/>
      <c r="AJ295" s="928"/>
      <c r="AK295" s="928"/>
      <c r="AL295" s="928"/>
      <c r="AM295" s="928"/>
      <c r="AN295" s="928"/>
      <c r="AO295" s="928"/>
      <c r="AP295" s="928"/>
      <c r="AQ295" s="928"/>
      <c r="AR295" s="928"/>
      <c r="AS295" s="928"/>
      <c r="AT295" s="928"/>
      <c r="AU295" s="928"/>
      <c r="AV295" s="928"/>
      <c r="AW295" s="928"/>
      <c r="AX295" s="928"/>
      <c r="AY295" s="928"/>
      <c r="AZ295" s="928"/>
      <c r="BA295" s="928"/>
      <c r="BB295" s="928"/>
      <c r="BC295" s="928"/>
      <c r="BD295" s="928"/>
    </row>
    <row r="296" spans="1:119" ht="16" thickBot="1" x14ac:dyDescent="0.25">
      <c r="A296" s="928"/>
      <c r="B296" s="991"/>
      <c r="C296" s="992" t="s">
        <v>263</v>
      </c>
      <c r="D296" s="687">
        <v>1470447</v>
      </c>
      <c r="E296" s="687">
        <v>1424478</v>
      </c>
      <c r="F296" s="689">
        <v>1402015</v>
      </c>
      <c r="G296" s="689">
        <v>1366540</v>
      </c>
      <c r="H296" s="690">
        <v>1324675</v>
      </c>
      <c r="I296" s="688">
        <f t="shared" ref="I296:I341" si="28">((H296-G296)/G296)</f>
        <v>-3.0635766241749237E-2</v>
      </c>
      <c r="J296" s="927"/>
      <c r="K296" s="928"/>
      <c r="L296" s="928"/>
      <c r="M296" s="928"/>
      <c r="N296" s="928"/>
      <c r="O296" s="928"/>
      <c r="P296" s="928"/>
      <c r="Q296" s="928"/>
      <c r="R296" s="928"/>
      <c r="S296" s="928"/>
      <c r="T296" s="928"/>
      <c r="U296" s="928"/>
      <c r="V296" s="928"/>
      <c r="W296" s="928"/>
      <c r="X296" s="928"/>
      <c r="AB296" s="928"/>
      <c r="AC296" s="928"/>
      <c r="AD296" s="928"/>
      <c r="AE296" s="928"/>
      <c r="AF296" s="928"/>
      <c r="AG296" s="928"/>
      <c r="AH296" s="928"/>
      <c r="AI296" s="928"/>
      <c r="AJ296" s="928"/>
      <c r="AK296" s="928"/>
      <c r="AL296" s="928"/>
      <c r="AM296" s="928"/>
      <c r="AN296" s="928"/>
      <c r="AO296" s="928"/>
      <c r="AP296" s="928"/>
      <c r="AQ296" s="928"/>
      <c r="AR296" s="928"/>
      <c r="AS296" s="928"/>
      <c r="AT296" s="928"/>
      <c r="AU296" s="928"/>
      <c r="AV296" s="928"/>
      <c r="AW296" s="928"/>
      <c r="AX296" s="928"/>
      <c r="AY296" s="928"/>
      <c r="AZ296" s="928"/>
      <c r="BA296" s="928"/>
      <c r="BB296" s="928"/>
      <c r="BC296" s="928"/>
      <c r="BD296" s="928"/>
    </row>
    <row r="297" spans="1:119" ht="27.75" customHeight="1" thickBot="1" x14ac:dyDescent="0.25">
      <c r="A297" s="928"/>
      <c r="B297" s="994"/>
      <c r="C297" s="995"/>
      <c r="D297" s="692"/>
      <c r="E297" s="692"/>
      <c r="F297" s="693"/>
      <c r="G297" s="693"/>
      <c r="H297" s="693"/>
      <c r="I297" s="694"/>
      <c r="J297" s="928"/>
      <c r="K297" s="928"/>
      <c r="L297" s="928"/>
      <c r="M297" s="928"/>
      <c r="N297" s="928"/>
      <c r="O297" s="928"/>
      <c r="P297" s="928"/>
      <c r="Q297" s="928"/>
      <c r="R297" s="928"/>
      <c r="S297" s="928"/>
      <c r="T297" s="928"/>
      <c r="U297" s="928"/>
      <c r="V297" s="928"/>
      <c r="W297" s="928"/>
      <c r="X297" s="928"/>
      <c r="AB297" s="928"/>
      <c r="AC297" s="928"/>
      <c r="AD297" s="928"/>
      <c r="AE297" s="928"/>
      <c r="AF297" s="928"/>
      <c r="AG297" s="928"/>
      <c r="AH297" s="928"/>
      <c r="AI297" s="928"/>
      <c r="AJ297" s="928"/>
      <c r="AK297" s="928"/>
      <c r="AL297" s="928"/>
      <c r="AM297" s="928"/>
      <c r="AN297" s="928"/>
      <c r="AO297" s="928"/>
      <c r="AP297" s="928"/>
      <c r="AQ297" s="928"/>
      <c r="AR297" s="928"/>
      <c r="AS297" s="928"/>
      <c r="AT297" s="928"/>
      <c r="AU297" s="928"/>
      <c r="AV297" s="928"/>
      <c r="AW297" s="928"/>
      <c r="AX297" s="928"/>
      <c r="AY297" s="928"/>
      <c r="AZ297" s="928"/>
      <c r="BA297" s="928"/>
      <c r="BB297" s="928"/>
      <c r="BC297" s="928"/>
      <c r="BD297" s="928"/>
    </row>
    <row r="298" spans="1:119" ht="16" thickBot="1" x14ac:dyDescent="0.25">
      <c r="A298" s="928"/>
      <c r="B298" s="991"/>
      <c r="C298" s="992" t="s">
        <v>263</v>
      </c>
      <c r="D298" s="687">
        <v>589996</v>
      </c>
      <c r="E298" s="687">
        <v>564822</v>
      </c>
      <c r="F298" s="689">
        <v>495989.18077036174</v>
      </c>
      <c r="G298" s="689">
        <v>482711.26797827543</v>
      </c>
      <c r="H298" s="690">
        <v>471307.6022452715</v>
      </c>
      <c r="I298" s="688">
        <f t="shared" si="28"/>
        <v>-2.3624196262841655E-2</v>
      </c>
      <c r="J298" s="927"/>
      <c r="K298" s="928"/>
      <c r="L298" s="928"/>
      <c r="M298" s="928"/>
      <c r="N298" s="928"/>
      <c r="O298" s="928"/>
      <c r="P298" s="928"/>
      <c r="Q298" s="928"/>
      <c r="R298" s="928"/>
      <c r="S298" s="928"/>
      <c r="T298" s="928"/>
      <c r="U298" s="928"/>
      <c r="V298" s="928"/>
      <c r="W298" s="928"/>
      <c r="X298" s="928"/>
      <c r="AB298" s="928"/>
      <c r="AC298" s="928"/>
      <c r="AD298" s="928"/>
      <c r="AE298" s="928"/>
      <c r="AF298" s="928"/>
      <c r="AG298" s="928"/>
      <c r="AH298" s="928"/>
      <c r="AI298" s="928"/>
      <c r="AJ298" s="928"/>
      <c r="AK298" s="928"/>
      <c r="AL298" s="928"/>
      <c r="AM298" s="928"/>
      <c r="AN298" s="928"/>
      <c r="AO298" s="928"/>
      <c r="AP298" s="928"/>
      <c r="AQ298" s="928"/>
      <c r="AR298" s="928"/>
      <c r="AS298" s="928"/>
      <c r="AT298" s="928"/>
      <c r="AU298" s="928"/>
      <c r="AV298" s="928"/>
      <c r="AW298" s="928"/>
      <c r="AX298" s="928"/>
      <c r="AY298" s="928"/>
      <c r="AZ298" s="928"/>
      <c r="BA298" s="928"/>
      <c r="BB298" s="928"/>
      <c r="BC298" s="928"/>
      <c r="BD298" s="928"/>
    </row>
    <row r="299" spans="1:119" ht="27.75" customHeight="1" thickBot="1" x14ac:dyDescent="0.25">
      <c r="A299" s="928"/>
      <c r="B299" s="994"/>
      <c r="C299" s="995"/>
      <c r="D299" s="692"/>
      <c r="E299" s="692"/>
      <c r="F299" s="693"/>
      <c r="G299" s="693"/>
      <c r="H299" s="693"/>
      <c r="I299" s="694"/>
      <c r="J299" s="928"/>
      <c r="K299" s="928"/>
      <c r="L299" s="928"/>
      <c r="M299" s="928"/>
      <c r="N299" s="928"/>
      <c r="O299" s="928"/>
      <c r="P299" s="928"/>
      <c r="Q299" s="928"/>
      <c r="R299" s="928"/>
      <c r="S299" s="928"/>
      <c r="T299" s="928"/>
      <c r="U299" s="928"/>
      <c r="V299" s="928"/>
      <c r="W299" s="928"/>
      <c r="X299" s="928"/>
      <c r="AB299" s="928"/>
      <c r="AC299" s="928"/>
      <c r="AD299" s="928"/>
      <c r="AE299" s="928"/>
      <c r="AF299" s="928"/>
      <c r="AG299" s="928"/>
      <c r="AH299" s="928"/>
      <c r="AI299" s="928"/>
      <c r="AJ299" s="928"/>
      <c r="AK299" s="928"/>
      <c r="AL299" s="928"/>
      <c r="AM299" s="928"/>
      <c r="AN299" s="928"/>
      <c r="AO299" s="928"/>
      <c r="AP299" s="928"/>
      <c r="AQ299" s="928"/>
      <c r="AR299" s="928"/>
      <c r="AS299" s="928"/>
      <c r="AT299" s="928"/>
      <c r="AU299" s="928"/>
      <c r="AV299" s="928"/>
      <c r="AW299" s="928"/>
      <c r="AX299" s="928"/>
      <c r="AY299" s="928"/>
      <c r="AZ299" s="928"/>
      <c r="BA299" s="928"/>
      <c r="BB299" s="928"/>
      <c r="BC299" s="928"/>
      <c r="BD299" s="928"/>
    </row>
    <row r="300" spans="1:119" ht="15" x14ac:dyDescent="0.2">
      <c r="A300" s="928"/>
      <c r="B300" s="991" t="s">
        <v>230</v>
      </c>
      <c r="C300" s="992" t="s">
        <v>79</v>
      </c>
      <c r="D300" s="687">
        <v>703</v>
      </c>
      <c r="E300" s="687">
        <v>703</v>
      </c>
      <c r="F300" s="689">
        <v>758.81809341128121</v>
      </c>
      <c r="G300" s="689">
        <v>790.78194756237019</v>
      </c>
      <c r="H300" s="690">
        <v>810.66250591049243</v>
      </c>
      <c r="I300" s="688">
        <f t="shared" si="28"/>
        <v>2.5140379607052454E-2</v>
      </c>
      <c r="J300" s="927"/>
      <c r="K300" s="928"/>
      <c r="L300" s="928"/>
      <c r="M300" s="928"/>
      <c r="N300" s="928"/>
      <c r="O300" s="928"/>
      <c r="P300" s="928"/>
      <c r="Q300" s="928"/>
      <c r="R300" s="928"/>
      <c r="S300" s="928"/>
      <c r="T300" s="928"/>
      <c r="U300" s="928"/>
      <c r="V300" s="928"/>
      <c r="W300" s="928"/>
      <c r="X300" s="928"/>
      <c r="AB300" s="928"/>
      <c r="AC300" s="928"/>
      <c r="AD300" s="928"/>
      <c r="AE300" s="928"/>
      <c r="AF300" s="928"/>
      <c r="AG300" s="928"/>
      <c r="AH300" s="928"/>
      <c r="AI300" s="928"/>
      <c r="AJ300" s="928"/>
      <c r="AK300" s="928"/>
      <c r="AL300" s="928"/>
      <c r="AM300" s="928"/>
      <c r="AN300" s="928"/>
      <c r="AO300" s="928"/>
      <c r="AP300" s="928"/>
      <c r="AQ300" s="928"/>
      <c r="AR300" s="928"/>
      <c r="AS300" s="928"/>
      <c r="AT300" s="928"/>
      <c r="AU300" s="928"/>
      <c r="AV300" s="928"/>
      <c r="AW300" s="928"/>
      <c r="AX300" s="928"/>
      <c r="AY300" s="928"/>
      <c r="AZ300" s="928"/>
      <c r="BA300" s="928"/>
      <c r="BB300" s="928"/>
      <c r="BC300" s="928"/>
      <c r="BD300" s="928"/>
    </row>
    <row r="301" spans="1:119" ht="15" x14ac:dyDescent="0.2">
      <c r="A301" s="928"/>
      <c r="B301" s="991"/>
      <c r="C301" s="992" t="s">
        <v>302</v>
      </c>
      <c r="D301" s="687">
        <v>318047</v>
      </c>
      <c r="E301" s="687">
        <v>281998</v>
      </c>
      <c r="F301" s="66">
        <v>0</v>
      </c>
      <c r="G301" s="66">
        <v>0</v>
      </c>
      <c r="H301" s="61">
        <v>0</v>
      </c>
      <c r="I301" s="688">
        <v>0</v>
      </c>
      <c r="J301" s="927"/>
      <c r="K301" s="928"/>
      <c r="L301" s="928"/>
      <c r="M301" s="928"/>
      <c r="N301" s="928"/>
      <c r="O301" s="928"/>
      <c r="P301" s="928"/>
      <c r="Q301" s="928"/>
      <c r="R301" s="928"/>
      <c r="S301" s="928"/>
      <c r="T301" s="928"/>
      <c r="U301" s="928"/>
      <c r="V301" s="928"/>
      <c r="W301" s="928"/>
      <c r="X301" s="928"/>
      <c r="AB301" s="928"/>
      <c r="AC301" s="928"/>
      <c r="AD301" s="928"/>
      <c r="AE301" s="928"/>
      <c r="AF301" s="928"/>
      <c r="AG301" s="928"/>
      <c r="AH301" s="928"/>
      <c r="AI301" s="928"/>
      <c r="AJ301" s="928"/>
      <c r="AK301" s="928"/>
      <c r="AL301" s="928"/>
      <c r="AM301" s="928"/>
      <c r="AN301" s="928"/>
      <c r="AO301" s="928"/>
      <c r="AP301" s="928"/>
      <c r="AQ301" s="928"/>
      <c r="AR301" s="928"/>
      <c r="AS301" s="928"/>
      <c r="AT301" s="928"/>
      <c r="AU301" s="928"/>
      <c r="AV301" s="928"/>
      <c r="AW301" s="928"/>
      <c r="AX301" s="928"/>
      <c r="AY301" s="928"/>
      <c r="AZ301" s="928"/>
      <c r="BA301" s="928"/>
      <c r="BB301" s="928"/>
      <c r="BC301" s="928"/>
      <c r="BD301" s="928"/>
    </row>
    <row r="302" spans="1:119" ht="16" thickBot="1" x14ac:dyDescent="0.25">
      <c r="A302" s="928"/>
      <c r="B302" s="991"/>
      <c r="C302" s="993" t="s">
        <v>263</v>
      </c>
      <c r="D302" s="713">
        <v>226466</v>
      </c>
      <c r="E302" s="713">
        <v>207662</v>
      </c>
      <c r="F302" s="689">
        <v>174915.78092968086</v>
      </c>
      <c r="G302" s="689">
        <v>168535.1550637258</v>
      </c>
      <c r="H302" s="690">
        <v>160891.64373579418</v>
      </c>
      <c r="I302" s="691">
        <f t="shared" si="28"/>
        <v>-4.5352622869937707E-2</v>
      </c>
      <c r="J302" s="927"/>
      <c r="K302" s="928"/>
      <c r="L302" s="928"/>
      <c r="M302" s="928"/>
      <c r="N302" s="928"/>
      <c r="O302" s="928"/>
      <c r="P302" s="928"/>
      <c r="Q302" s="928"/>
      <c r="R302" s="928"/>
      <c r="S302" s="928"/>
      <c r="T302" s="928"/>
      <c r="U302" s="928"/>
      <c r="V302" s="928"/>
      <c r="W302" s="928"/>
      <c r="X302" s="928"/>
      <c r="AB302" s="928"/>
      <c r="AC302" s="928"/>
      <c r="AD302" s="928"/>
      <c r="AE302" s="928"/>
      <c r="AF302" s="928"/>
      <c r="AG302" s="928"/>
      <c r="AH302" s="928"/>
      <c r="AI302" s="928"/>
      <c r="AJ302" s="928"/>
      <c r="AK302" s="928"/>
      <c r="AL302" s="928"/>
      <c r="AM302" s="928"/>
      <c r="AN302" s="928"/>
      <c r="AO302" s="928"/>
      <c r="AP302" s="928"/>
      <c r="AQ302" s="928"/>
      <c r="AR302" s="928"/>
      <c r="AS302" s="928"/>
      <c r="AT302" s="928"/>
      <c r="AU302" s="928"/>
      <c r="AV302" s="928"/>
      <c r="AW302" s="928"/>
      <c r="AX302" s="928"/>
      <c r="AY302" s="928"/>
      <c r="AZ302" s="928"/>
      <c r="BA302" s="928"/>
      <c r="BB302" s="928"/>
      <c r="BC302" s="928"/>
      <c r="BD302" s="928"/>
    </row>
    <row r="303" spans="1:119" ht="16" thickBot="1" x14ac:dyDescent="0.25">
      <c r="A303" s="928"/>
      <c r="B303" s="1027" t="s">
        <v>231</v>
      </c>
      <c r="C303" s="1028" t="s">
        <v>151</v>
      </c>
      <c r="D303" s="1029">
        <f>SUM(D295:D302)</f>
        <v>3058240</v>
      </c>
      <c r="E303" s="1029">
        <f>SUM(E295:E302)</f>
        <v>2861774</v>
      </c>
      <c r="F303" s="1029">
        <f t="shared" ref="F303:G303" si="29">SUM(F295:F302)</f>
        <v>2073678.7797934541</v>
      </c>
      <c r="G303" s="1029">
        <f t="shared" si="29"/>
        <v>2018577.2049895637</v>
      </c>
      <c r="H303" s="1029">
        <f>SUM(H295:H302)</f>
        <v>1957684.9084869761</v>
      </c>
      <c r="I303" s="714">
        <f t="shared" si="28"/>
        <v>-3.0165948744527927E-2</v>
      </c>
      <c r="J303" s="928"/>
      <c r="K303" s="928"/>
      <c r="L303" s="928"/>
      <c r="M303" s="928"/>
      <c r="N303" s="928"/>
      <c r="O303" s="928"/>
      <c r="P303" s="928"/>
      <c r="Q303" s="928"/>
      <c r="R303" s="928"/>
      <c r="S303" s="928"/>
      <c r="T303" s="928"/>
      <c r="U303" s="928"/>
      <c r="V303" s="928"/>
      <c r="W303" s="928"/>
      <c r="X303" s="928"/>
      <c r="Y303" s="928"/>
      <c r="Z303" s="928"/>
      <c r="AA303" s="928"/>
      <c r="AB303" s="928"/>
      <c r="AC303" s="928"/>
      <c r="AD303" s="928"/>
      <c r="AE303" s="928"/>
      <c r="AF303" s="928"/>
      <c r="AG303" s="928"/>
      <c r="AH303" s="928"/>
      <c r="AI303" s="928"/>
      <c r="AJ303" s="928"/>
      <c r="AK303" s="928"/>
      <c r="AL303" s="928"/>
      <c r="AM303" s="928"/>
      <c r="AN303" s="928"/>
      <c r="AO303" s="928"/>
      <c r="AP303" s="928"/>
      <c r="AQ303" s="928"/>
      <c r="AR303" s="928"/>
      <c r="AS303" s="928"/>
      <c r="AT303" s="928"/>
      <c r="AU303" s="928"/>
      <c r="AV303" s="928"/>
      <c r="AW303" s="928"/>
      <c r="AX303" s="928"/>
      <c r="AY303" s="928"/>
      <c r="AZ303" s="928"/>
      <c r="BA303" s="928"/>
      <c r="BB303" s="928"/>
      <c r="BC303" s="928"/>
      <c r="BD303" s="928"/>
      <c r="BE303" s="928"/>
      <c r="BF303" s="928"/>
      <c r="BG303" s="928"/>
      <c r="BH303" s="928"/>
      <c r="BI303" s="928"/>
      <c r="BJ303" s="928"/>
      <c r="BK303" s="928"/>
      <c r="BL303" s="928"/>
      <c r="BM303" s="928"/>
      <c r="BN303" s="928"/>
      <c r="BO303" s="928"/>
      <c r="BP303" s="928"/>
      <c r="BQ303" s="928"/>
      <c r="BR303" s="928"/>
      <c r="BS303" s="928"/>
      <c r="BT303" s="928"/>
      <c r="BU303" s="928"/>
      <c r="BV303" s="928"/>
      <c r="BW303" s="928"/>
      <c r="BX303" s="928"/>
      <c r="BY303" s="928"/>
      <c r="BZ303" s="928"/>
      <c r="CA303" s="928"/>
      <c r="CB303" s="928"/>
      <c r="CC303" s="928"/>
      <c r="CD303" s="928"/>
      <c r="CE303" s="928"/>
      <c r="CF303" s="928"/>
      <c r="CG303" s="928"/>
      <c r="CH303" s="928"/>
      <c r="CI303" s="928"/>
      <c r="CJ303" s="928"/>
      <c r="CK303" s="928"/>
      <c r="CL303" s="928"/>
      <c r="CM303" s="928"/>
      <c r="CN303" s="928"/>
      <c r="CO303" s="928"/>
      <c r="CP303" s="928"/>
      <c r="CQ303" s="928"/>
      <c r="CR303" s="928"/>
      <c r="CS303" s="928"/>
      <c r="CT303" s="928"/>
      <c r="CU303" s="928"/>
      <c r="CV303" s="928"/>
      <c r="CW303" s="928"/>
      <c r="CX303" s="928"/>
      <c r="CY303" s="928"/>
      <c r="CZ303" s="928"/>
      <c r="DA303" s="928"/>
      <c r="DB303" s="928"/>
      <c r="DC303" s="928"/>
      <c r="DD303" s="928"/>
      <c r="DE303" s="928"/>
      <c r="DF303" s="928"/>
      <c r="DG303" s="928"/>
      <c r="DH303" s="928"/>
      <c r="DI303" s="928"/>
      <c r="DJ303" s="928"/>
      <c r="DK303" s="928"/>
      <c r="DL303" s="928"/>
      <c r="DM303" s="928"/>
      <c r="DN303" s="928"/>
      <c r="DO303" s="928"/>
    </row>
    <row r="304" spans="1:119" ht="17.25" customHeight="1" thickBot="1" x14ac:dyDescent="0.25">
      <c r="A304" s="928"/>
      <c r="B304" s="999"/>
      <c r="C304" s="999"/>
      <c r="D304" s="698"/>
      <c r="E304" s="698"/>
      <c r="H304" s="1000"/>
      <c r="I304" s="699"/>
      <c r="J304" s="928"/>
      <c r="K304" s="928"/>
      <c r="L304" s="928"/>
      <c r="M304" s="928"/>
      <c r="N304" s="928"/>
      <c r="O304" s="928"/>
      <c r="P304" s="928"/>
      <c r="Q304" s="928"/>
      <c r="R304" s="928"/>
      <c r="S304" s="928"/>
      <c r="T304" s="928"/>
      <c r="U304" s="928"/>
      <c r="V304" s="928"/>
      <c r="W304" s="928"/>
      <c r="X304" s="928"/>
      <c r="AB304" s="928"/>
      <c r="AC304" s="928"/>
      <c r="AD304" s="928"/>
      <c r="AE304" s="928"/>
      <c r="AF304" s="928"/>
      <c r="AG304" s="928"/>
      <c r="AH304" s="928"/>
      <c r="AI304" s="928"/>
      <c r="AJ304" s="928"/>
      <c r="AK304" s="928"/>
      <c r="AL304" s="928"/>
      <c r="AM304" s="928"/>
      <c r="AN304" s="928"/>
      <c r="AO304" s="928"/>
      <c r="AP304" s="928"/>
      <c r="AQ304" s="928"/>
      <c r="AR304" s="928"/>
      <c r="AS304" s="928"/>
      <c r="AT304" s="928"/>
      <c r="AU304" s="928"/>
      <c r="AV304" s="928"/>
      <c r="AW304" s="928"/>
      <c r="AX304" s="928"/>
      <c r="AY304" s="928"/>
      <c r="AZ304" s="928"/>
      <c r="BA304" s="928"/>
      <c r="BB304" s="928"/>
      <c r="BC304" s="928"/>
      <c r="BD304" s="928"/>
    </row>
    <row r="305" spans="1:119" ht="16" thickBot="1" x14ac:dyDescent="0.25">
      <c r="A305" s="928"/>
      <c r="B305" s="1026" t="s">
        <v>232</v>
      </c>
      <c r="C305" s="987"/>
      <c r="D305" s="987"/>
      <c r="E305" s="987"/>
      <c r="F305" s="987"/>
      <c r="G305" s="987"/>
      <c r="H305" s="987"/>
      <c r="I305" s="988"/>
      <c r="J305" s="928"/>
      <c r="K305" s="928"/>
      <c r="L305" s="928"/>
      <c r="M305" s="928"/>
      <c r="N305" s="1024"/>
      <c r="O305" s="1024"/>
      <c r="P305" s="1024"/>
      <c r="Q305" s="1024"/>
      <c r="R305" s="928"/>
      <c r="S305" s="928"/>
      <c r="T305" s="928"/>
      <c r="U305" s="928"/>
      <c r="V305" s="928"/>
      <c r="W305" s="928"/>
      <c r="X305" s="928"/>
      <c r="Y305" s="928"/>
      <c r="Z305" s="928"/>
      <c r="AA305" s="928"/>
      <c r="AB305" s="928"/>
      <c r="AC305" s="928"/>
      <c r="AD305" s="928"/>
      <c r="AE305" s="928"/>
      <c r="AF305" s="928"/>
      <c r="AG305" s="928"/>
      <c r="AH305" s="928"/>
      <c r="AI305" s="928"/>
      <c r="AJ305" s="928"/>
      <c r="AK305" s="928"/>
      <c r="AL305" s="928"/>
      <c r="AM305" s="928"/>
      <c r="AN305" s="928"/>
      <c r="AO305" s="928"/>
      <c r="AP305" s="928"/>
      <c r="AQ305" s="928"/>
      <c r="AR305" s="928"/>
      <c r="AS305" s="928"/>
      <c r="AT305" s="928"/>
      <c r="AU305" s="928"/>
      <c r="AV305" s="928"/>
      <c r="AW305" s="928"/>
      <c r="AX305" s="928"/>
      <c r="AY305" s="928"/>
      <c r="AZ305" s="928"/>
      <c r="BA305" s="928"/>
      <c r="BB305" s="928"/>
      <c r="BC305" s="928"/>
      <c r="BD305" s="928"/>
      <c r="BE305" s="928"/>
      <c r="BF305" s="928"/>
      <c r="BG305" s="928"/>
      <c r="BH305" s="928"/>
      <c r="BI305" s="928"/>
      <c r="BJ305" s="928"/>
      <c r="BK305" s="928"/>
      <c r="BL305" s="928"/>
      <c r="BM305" s="928"/>
      <c r="BN305" s="928"/>
      <c r="BO305" s="928"/>
      <c r="BP305" s="928"/>
      <c r="BQ305" s="928"/>
      <c r="BR305" s="928"/>
      <c r="BS305" s="928"/>
      <c r="BT305" s="928"/>
      <c r="BU305" s="928"/>
      <c r="BV305" s="928"/>
      <c r="BW305" s="928"/>
      <c r="BX305" s="928"/>
      <c r="BY305" s="928"/>
      <c r="BZ305" s="928"/>
      <c r="CA305" s="928"/>
      <c r="CB305" s="928"/>
      <c r="CC305" s="928"/>
      <c r="CD305" s="928"/>
      <c r="CE305" s="928"/>
      <c r="CF305" s="928"/>
      <c r="CG305" s="928"/>
      <c r="CH305" s="928"/>
      <c r="CI305" s="928"/>
      <c r="CJ305" s="928"/>
      <c r="CK305" s="928"/>
      <c r="CL305" s="928"/>
      <c r="CM305" s="928"/>
      <c r="CN305" s="928"/>
      <c r="CO305" s="928"/>
      <c r="CP305" s="928"/>
      <c r="CQ305" s="928"/>
      <c r="CR305" s="928"/>
      <c r="CS305" s="928"/>
      <c r="CT305" s="928"/>
      <c r="CU305" s="928"/>
      <c r="CV305" s="928"/>
      <c r="CW305" s="928"/>
      <c r="CX305" s="928"/>
      <c r="CY305" s="928"/>
      <c r="CZ305" s="928"/>
      <c r="DA305" s="928"/>
      <c r="DB305" s="928"/>
      <c r="DC305" s="928"/>
      <c r="DD305" s="928"/>
      <c r="DE305" s="928"/>
      <c r="DF305" s="928"/>
      <c r="DG305" s="928"/>
      <c r="DH305" s="928"/>
      <c r="DI305" s="928"/>
      <c r="DJ305" s="928"/>
      <c r="DK305" s="928"/>
      <c r="DL305" s="928"/>
      <c r="DM305" s="928"/>
      <c r="DN305" s="928"/>
      <c r="DO305" s="928"/>
    </row>
    <row r="306" spans="1:119" ht="15" x14ac:dyDescent="0.2">
      <c r="A306" s="928"/>
      <c r="B306" s="991" t="s">
        <v>57</v>
      </c>
      <c r="C306" s="992" t="s">
        <v>79</v>
      </c>
      <c r="D306" s="687">
        <v>38321</v>
      </c>
      <c r="E306" s="687">
        <v>34218</v>
      </c>
      <c r="F306" s="689">
        <v>34966.548843601588</v>
      </c>
      <c r="G306" s="689">
        <v>35221.931358286158</v>
      </c>
      <c r="H306" s="690">
        <v>35436.141169596027</v>
      </c>
      <c r="I306" s="688">
        <f t="shared" si="28"/>
        <v>6.0817167897715251E-3</v>
      </c>
      <c r="J306" s="927"/>
      <c r="K306" s="928"/>
      <c r="L306" s="928"/>
      <c r="M306" s="928"/>
      <c r="N306" s="928"/>
      <c r="O306" s="928"/>
      <c r="P306" s="928"/>
      <c r="Q306" s="928"/>
      <c r="R306" s="928"/>
      <c r="S306" s="928"/>
      <c r="T306" s="928"/>
      <c r="U306" s="928"/>
      <c r="V306" s="928"/>
      <c r="W306" s="928"/>
      <c r="X306" s="928"/>
      <c r="AB306" s="928"/>
      <c r="AC306" s="928"/>
      <c r="AD306" s="928"/>
      <c r="AE306" s="928"/>
      <c r="AF306" s="928"/>
      <c r="AG306" s="928"/>
      <c r="AH306" s="928"/>
      <c r="AI306" s="928"/>
      <c r="AJ306" s="928"/>
      <c r="AK306" s="928"/>
      <c r="AL306" s="928"/>
      <c r="AM306" s="928"/>
      <c r="AN306" s="928"/>
      <c r="AO306" s="928"/>
      <c r="AP306" s="928"/>
      <c r="AQ306" s="928"/>
      <c r="AR306" s="928"/>
      <c r="AS306" s="928"/>
      <c r="AT306" s="928"/>
      <c r="AU306" s="928"/>
      <c r="AV306" s="928"/>
      <c r="AW306" s="928"/>
      <c r="AX306" s="928"/>
      <c r="AY306" s="928"/>
      <c r="AZ306" s="928"/>
      <c r="BA306" s="928"/>
      <c r="BB306" s="928"/>
      <c r="BC306" s="928"/>
      <c r="BD306" s="928"/>
    </row>
    <row r="307" spans="1:119" ht="16" thickBot="1" x14ac:dyDescent="0.25">
      <c r="A307" s="928"/>
      <c r="B307" s="991"/>
      <c r="C307" s="992" t="s">
        <v>263</v>
      </c>
      <c r="D307" s="687">
        <v>974803</v>
      </c>
      <c r="E307" s="687">
        <v>893573</v>
      </c>
      <c r="F307" s="689">
        <v>791702.99112342659</v>
      </c>
      <c r="G307" s="689">
        <v>769774.75764759001</v>
      </c>
      <c r="H307" s="690">
        <v>721354.78089571628</v>
      </c>
      <c r="I307" s="688">
        <f t="shared" si="28"/>
        <v>-6.2901486793154687E-2</v>
      </c>
      <c r="J307" s="927"/>
      <c r="K307" s="928"/>
      <c r="L307" s="928"/>
      <c r="M307" s="928"/>
      <c r="N307" s="928"/>
      <c r="O307" s="928"/>
      <c r="P307" s="928"/>
      <c r="Q307" s="928"/>
      <c r="R307" s="928"/>
      <c r="S307" s="928"/>
      <c r="T307" s="928"/>
      <c r="U307" s="928"/>
      <c r="V307" s="928"/>
      <c r="W307" s="928"/>
      <c r="X307" s="928"/>
      <c r="AB307" s="928"/>
      <c r="AC307" s="928"/>
      <c r="AD307" s="928"/>
      <c r="AE307" s="928"/>
      <c r="AF307" s="928"/>
      <c r="AG307" s="928"/>
      <c r="AH307" s="928"/>
      <c r="AI307" s="928"/>
      <c r="AJ307" s="928"/>
      <c r="AK307" s="928"/>
      <c r="AL307" s="928"/>
      <c r="AM307" s="928"/>
      <c r="AN307" s="928"/>
      <c r="AO307" s="928"/>
      <c r="AP307" s="928"/>
      <c r="AQ307" s="928"/>
      <c r="AR307" s="928"/>
      <c r="AS307" s="928"/>
      <c r="AT307" s="928"/>
      <c r="AU307" s="928"/>
      <c r="AV307" s="928"/>
      <c r="AW307" s="928"/>
      <c r="AX307" s="928"/>
      <c r="AY307" s="928"/>
      <c r="AZ307" s="928"/>
      <c r="BA307" s="928"/>
      <c r="BB307" s="928"/>
      <c r="BC307" s="928"/>
      <c r="BD307" s="928"/>
    </row>
    <row r="308" spans="1:119" ht="27.75" customHeight="1" thickBot="1" x14ac:dyDescent="0.25">
      <c r="A308" s="928"/>
      <c r="B308" s="994"/>
      <c r="C308" s="995"/>
      <c r="D308" s="692"/>
      <c r="E308" s="692"/>
      <c r="F308" s="693"/>
      <c r="G308" s="693"/>
      <c r="H308" s="693"/>
      <c r="I308" s="694"/>
      <c r="J308" s="928"/>
      <c r="K308" s="928"/>
      <c r="L308" s="928"/>
      <c r="M308" s="928"/>
      <c r="N308" s="928"/>
      <c r="O308" s="928"/>
      <c r="P308" s="928"/>
      <c r="Q308" s="928"/>
      <c r="R308" s="928"/>
      <c r="S308" s="928"/>
      <c r="T308" s="928"/>
      <c r="U308" s="928"/>
      <c r="V308" s="928"/>
      <c r="W308" s="928"/>
      <c r="X308" s="928"/>
      <c r="AB308" s="928"/>
      <c r="AC308" s="928"/>
      <c r="AD308" s="928"/>
      <c r="AE308" s="928"/>
      <c r="AF308" s="928"/>
      <c r="AG308" s="928"/>
      <c r="AH308" s="928"/>
      <c r="AI308" s="928"/>
      <c r="AJ308" s="928"/>
      <c r="AK308" s="928"/>
      <c r="AL308" s="928"/>
      <c r="AM308" s="928"/>
      <c r="AN308" s="928"/>
      <c r="AO308" s="928"/>
      <c r="AP308" s="928"/>
      <c r="AQ308" s="928"/>
      <c r="AR308" s="928"/>
      <c r="AS308" s="928"/>
      <c r="AT308" s="928"/>
      <c r="AU308" s="928"/>
      <c r="AV308" s="928"/>
      <c r="AW308" s="928"/>
      <c r="AX308" s="928"/>
      <c r="AY308" s="928"/>
      <c r="AZ308" s="928"/>
      <c r="BA308" s="928"/>
      <c r="BB308" s="928"/>
      <c r="BC308" s="928"/>
      <c r="BD308" s="928"/>
    </row>
    <row r="309" spans="1:119" ht="15" x14ac:dyDescent="0.2">
      <c r="A309" s="928"/>
      <c r="B309" s="991" t="s">
        <v>37</v>
      </c>
      <c r="C309" s="992" t="s">
        <v>79</v>
      </c>
      <c r="D309" s="687">
        <v>34589</v>
      </c>
      <c r="E309" s="687">
        <v>31980</v>
      </c>
      <c r="F309" s="689">
        <v>33050.993984845234</v>
      </c>
      <c r="G309" s="689">
        <v>33700.536167899787</v>
      </c>
      <c r="H309" s="690">
        <v>34244.013406288068</v>
      </c>
      <c r="I309" s="688">
        <f t="shared" si="28"/>
        <v>1.6126664444761872E-2</v>
      </c>
      <c r="J309" s="927"/>
      <c r="K309" s="928"/>
      <c r="L309" s="928"/>
      <c r="M309" s="928"/>
      <c r="N309" s="928"/>
      <c r="O309" s="928"/>
      <c r="P309" s="928"/>
      <c r="Q309" s="928"/>
      <c r="R309" s="928"/>
      <c r="S309" s="928"/>
      <c r="T309" s="928"/>
      <c r="U309" s="928"/>
      <c r="V309" s="928"/>
      <c r="W309" s="928"/>
      <c r="X309" s="928"/>
      <c r="AB309" s="928"/>
      <c r="AC309" s="928"/>
      <c r="AD309" s="928"/>
      <c r="AE309" s="928"/>
      <c r="AF309" s="928"/>
      <c r="AG309" s="928"/>
      <c r="AH309" s="928"/>
      <c r="AI309" s="928"/>
      <c r="AJ309" s="928"/>
      <c r="AK309" s="928"/>
      <c r="AL309" s="928"/>
      <c r="AM309" s="928"/>
      <c r="AN309" s="928"/>
      <c r="AO309" s="928"/>
      <c r="AP309" s="928"/>
      <c r="AQ309" s="928"/>
      <c r="AR309" s="928"/>
      <c r="AS309" s="928"/>
      <c r="AT309" s="928"/>
      <c r="AU309" s="928"/>
      <c r="AV309" s="928"/>
      <c r="AW309" s="928"/>
      <c r="AX309" s="928"/>
      <c r="AY309" s="928"/>
      <c r="AZ309" s="928"/>
      <c r="BA309" s="928"/>
      <c r="BB309" s="928"/>
      <c r="BC309" s="928"/>
      <c r="BD309" s="928"/>
    </row>
    <row r="310" spans="1:119" ht="15" x14ac:dyDescent="0.2">
      <c r="A310" s="928"/>
      <c r="B310" s="991"/>
      <c r="C310" s="992" t="s">
        <v>302</v>
      </c>
      <c r="D310" s="687">
        <v>93273</v>
      </c>
      <c r="E310" s="687">
        <v>72501</v>
      </c>
      <c r="F310" s="66">
        <v>0</v>
      </c>
      <c r="G310" s="66">
        <v>0</v>
      </c>
      <c r="H310" s="61">
        <v>0</v>
      </c>
      <c r="I310" s="688">
        <v>0</v>
      </c>
      <c r="J310" s="927"/>
      <c r="K310" s="928"/>
      <c r="L310" s="928"/>
      <c r="M310" s="928"/>
      <c r="N310" s="928"/>
      <c r="O310" s="928"/>
      <c r="P310" s="928"/>
      <c r="Q310" s="928"/>
      <c r="R310" s="928"/>
      <c r="S310" s="928"/>
      <c r="T310" s="928"/>
      <c r="U310" s="928"/>
      <c r="V310" s="928"/>
      <c r="W310" s="928"/>
      <c r="X310" s="928"/>
      <c r="AB310" s="928"/>
      <c r="AC310" s="928"/>
      <c r="AD310" s="928"/>
      <c r="AE310" s="928"/>
      <c r="AF310" s="928"/>
      <c r="AG310" s="928"/>
      <c r="AH310" s="928"/>
      <c r="AI310" s="928"/>
      <c r="AJ310" s="928"/>
      <c r="AK310" s="928"/>
      <c r="AL310" s="928"/>
      <c r="AM310" s="928"/>
      <c r="AN310" s="928"/>
      <c r="AO310" s="928"/>
      <c r="AP310" s="928"/>
      <c r="AQ310" s="928"/>
      <c r="AR310" s="928"/>
      <c r="AS310" s="928"/>
      <c r="AT310" s="928"/>
      <c r="AU310" s="928"/>
      <c r="AV310" s="928"/>
      <c r="AW310" s="928"/>
      <c r="AX310" s="928"/>
      <c r="AY310" s="928"/>
      <c r="AZ310" s="928"/>
      <c r="BA310" s="928"/>
      <c r="BB310" s="928"/>
      <c r="BC310" s="928"/>
      <c r="BD310" s="928"/>
    </row>
    <row r="311" spans="1:119" ht="16" thickBot="1" x14ac:dyDescent="0.25">
      <c r="A311" s="928"/>
      <c r="B311" s="991"/>
      <c r="C311" s="992" t="s">
        <v>263</v>
      </c>
      <c r="D311" s="687">
        <v>202173</v>
      </c>
      <c r="E311" s="687">
        <v>196255</v>
      </c>
      <c r="F311" s="689">
        <v>159674.98291443611</v>
      </c>
      <c r="G311" s="689">
        <v>153655.20031117572</v>
      </c>
      <c r="H311" s="690">
        <v>142642.76915860001</v>
      </c>
      <c r="I311" s="688">
        <f t="shared" si="28"/>
        <v>-7.1669758851466259E-2</v>
      </c>
      <c r="J311" s="927"/>
      <c r="K311" s="928"/>
      <c r="L311" s="928"/>
      <c r="M311" s="928"/>
      <c r="N311" s="928"/>
      <c r="O311" s="928"/>
      <c r="P311" s="928"/>
      <c r="Q311" s="928"/>
      <c r="R311" s="928"/>
      <c r="S311" s="928"/>
      <c r="T311" s="928"/>
      <c r="U311" s="928"/>
      <c r="V311" s="928"/>
      <c r="W311" s="928"/>
      <c r="X311" s="928"/>
      <c r="AB311" s="928"/>
      <c r="AC311" s="928"/>
      <c r="AD311" s="928"/>
      <c r="AE311" s="928"/>
      <c r="AF311" s="928"/>
      <c r="AG311" s="928"/>
      <c r="AH311" s="928"/>
      <c r="AI311" s="928"/>
      <c r="AJ311" s="928"/>
      <c r="AK311" s="928"/>
      <c r="AL311" s="928"/>
      <c r="AM311" s="928"/>
      <c r="AN311" s="928"/>
      <c r="AO311" s="928"/>
      <c r="AP311" s="928"/>
      <c r="AQ311" s="928"/>
      <c r="AR311" s="928"/>
      <c r="AS311" s="928"/>
      <c r="AT311" s="928"/>
      <c r="AU311" s="928"/>
      <c r="AV311" s="928"/>
      <c r="AW311" s="928"/>
      <c r="AX311" s="928"/>
      <c r="AY311" s="928"/>
      <c r="AZ311" s="928"/>
      <c r="BA311" s="928"/>
      <c r="BB311" s="928"/>
      <c r="BC311" s="928"/>
      <c r="BD311" s="928"/>
    </row>
    <row r="312" spans="1:119" ht="27.75" customHeight="1" thickBot="1" x14ac:dyDescent="0.25">
      <c r="A312" s="928"/>
      <c r="B312" s="994"/>
      <c r="C312" s="995"/>
      <c r="D312" s="692"/>
      <c r="E312" s="692"/>
      <c r="F312" s="693"/>
      <c r="G312" s="693"/>
      <c r="H312" s="693"/>
      <c r="I312" s="694"/>
      <c r="J312" s="928"/>
      <c r="K312" s="928"/>
      <c r="L312" s="928"/>
      <c r="M312" s="928"/>
      <c r="N312" s="928"/>
      <c r="O312" s="928"/>
      <c r="P312" s="928"/>
      <c r="Q312" s="928"/>
      <c r="R312" s="928"/>
      <c r="S312" s="928"/>
      <c r="T312" s="928"/>
      <c r="U312" s="928"/>
      <c r="V312" s="928"/>
      <c r="W312" s="928"/>
      <c r="X312" s="928"/>
      <c r="AB312" s="928"/>
      <c r="AC312" s="928"/>
      <c r="AD312" s="928"/>
      <c r="AE312" s="928"/>
      <c r="AF312" s="928"/>
      <c r="AG312" s="928"/>
      <c r="AH312" s="928"/>
      <c r="AI312" s="928"/>
      <c r="AJ312" s="928"/>
      <c r="AK312" s="928"/>
      <c r="AL312" s="928"/>
      <c r="AM312" s="928"/>
      <c r="AN312" s="928"/>
      <c r="AO312" s="928"/>
      <c r="AP312" s="928"/>
      <c r="AQ312" s="928"/>
      <c r="AR312" s="928"/>
      <c r="AS312" s="928"/>
      <c r="AT312" s="928"/>
      <c r="AU312" s="928"/>
      <c r="AV312" s="928"/>
      <c r="AW312" s="928"/>
      <c r="AX312" s="928"/>
      <c r="AY312" s="928"/>
      <c r="AZ312" s="928"/>
      <c r="BA312" s="928"/>
      <c r="BB312" s="928"/>
      <c r="BC312" s="928"/>
      <c r="BD312" s="928"/>
    </row>
    <row r="313" spans="1:119" ht="15" x14ac:dyDescent="0.2">
      <c r="A313" s="928"/>
      <c r="B313" s="991" t="s">
        <v>235</v>
      </c>
      <c r="C313" s="992" t="s">
        <v>79</v>
      </c>
      <c r="D313" s="687">
        <v>15114</v>
      </c>
      <c r="E313" s="687">
        <v>13404</v>
      </c>
      <c r="F313" s="689">
        <v>13436.79758174392</v>
      </c>
      <c r="G313" s="689">
        <v>13445.447361334105</v>
      </c>
      <c r="H313" s="690">
        <v>13478.025927507115</v>
      </c>
      <c r="I313" s="688">
        <f t="shared" si="28"/>
        <v>2.4230183866323298E-3</v>
      </c>
      <c r="J313" s="927"/>
      <c r="K313" s="928"/>
      <c r="L313" s="928"/>
      <c r="M313" s="928"/>
      <c r="N313" s="928"/>
      <c r="O313" s="928"/>
      <c r="P313" s="928"/>
      <c r="Q313" s="928"/>
      <c r="R313" s="928"/>
      <c r="S313" s="928"/>
      <c r="T313" s="928"/>
      <c r="U313" s="928"/>
      <c r="V313" s="928"/>
      <c r="W313" s="928"/>
      <c r="X313" s="928"/>
      <c r="AB313" s="928"/>
      <c r="AC313" s="928"/>
      <c r="AD313" s="928"/>
      <c r="AE313" s="928"/>
      <c r="AF313" s="928"/>
      <c r="AG313" s="928"/>
      <c r="AH313" s="928"/>
      <c r="AI313" s="928"/>
      <c r="AJ313" s="928"/>
      <c r="AK313" s="928"/>
      <c r="AL313" s="928"/>
      <c r="AM313" s="928"/>
      <c r="AN313" s="928"/>
      <c r="AO313" s="928"/>
      <c r="AP313" s="928"/>
      <c r="AQ313" s="928"/>
      <c r="AR313" s="928"/>
      <c r="AS313" s="928"/>
      <c r="AT313" s="928"/>
      <c r="AU313" s="928"/>
      <c r="AV313" s="928"/>
      <c r="AW313" s="928"/>
      <c r="AX313" s="928"/>
      <c r="AY313" s="928"/>
      <c r="AZ313" s="928"/>
      <c r="BA313" s="928"/>
      <c r="BB313" s="928"/>
      <c r="BC313" s="928"/>
      <c r="BD313" s="928"/>
    </row>
    <row r="314" spans="1:119" ht="16" thickBot="1" x14ac:dyDescent="0.25">
      <c r="A314" s="928"/>
      <c r="B314" s="991"/>
      <c r="C314" s="992" t="s">
        <v>263</v>
      </c>
      <c r="D314" s="687">
        <v>448360</v>
      </c>
      <c r="E314" s="687">
        <v>444556</v>
      </c>
      <c r="F314" s="689">
        <v>399419.72227790474</v>
      </c>
      <c r="G314" s="689">
        <v>387387.11480304849</v>
      </c>
      <c r="H314" s="690">
        <v>376292.86846070318</v>
      </c>
      <c r="I314" s="688">
        <f t="shared" si="28"/>
        <v>-2.8638656058515892E-2</v>
      </c>
      <c r="J314" s="927"/>
      <c r="K314" s="928"/>
      <c r="L314" s="928"/>
      <c r="M314" s="928"/>
      <c r="N314" s="928"/>
      <c r="O314" s="928"/>
      <c r="P314" s="928"/>
      <c r="Q314" s="928"/>
      <c r="R314" s="928"/>
      <c r="S314" s="928"/>
      <c r="T314" s="928"/>
      <c r="U314" s="928"/>
      <c r="V314" s="928"/>
      <c r="W314" s="928"/>
      <c r="X314" s="928"/>
      <c r="AB314" s="928"/>
      <c r="AC314" s="928"/>
      <c r="AD314" s="928"/>
      <c r="AE314" s="928"/>
      <c r="AF314" s="928"/>
      <c r="AG314" s="928"/>
      <c r="AH314" s="928"/>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row>
    <row r="315" spans="1:119" ht="27.75" customHeight="1" thickBot="1" x14ac:dyDescent="0.25">
      <c r="A315" s="928"/>
      <c r="B315" s="994"/>
      <c r="C315" s="995"/>
      <c r="D315" s="692"/>
      <c r="E315" s="692"/>
      <c r="F315" s="693"/>
      <c r="G315" s="693"/>
      <c r="H315" s="693"/>
      <c r="I315" s="694"/>
      <c r="J315" s="928"/>
      <c r="K315" s="928"/>
      <c r="L315" s="928"/>
      <c r="M315" s="928"/>
      <c r="N315" s="928"/>
      <c r="O315" s="928"/>
      <c r="P315" s="928"/>
      <c r="Q315" s="928"/>
      <c r="R315" s="928"/>
      <c r="S315" s="928"/>
      <c r="T315" s="928"/>
      <c r="U315" s="928"/>
      <c r="V315" s="928"/>
      <c r="W315" s="928"/>
      <c r="X315" s="928"/>
      <c r="AB315" s="928"/>
      <c r="AC315" s="928"/>
      <c r="AD315" s="928"/>
      <c r="AE315" s="928"/>
      <c r="AF315" s="928"/>
      <c r="AG315" s="928"/>
      <c r="AH315" s="928"/>
      <c r="AI315" s="928"/>
      <c r="AJ315" s="928"/>
      <c r="AK315" s="928"/>
      <c r="AL315" s="928"/>
      <c r="AM315" s="928"/>
      <c r="AN315" s="928"/>
      <c r="AO315" s="928"/>
      <c r="AP315" s="928"/>
      <c r="AQ315" s="928"/>
      <c r="AR315" s="928"/>
      <c r="AS315" s="928"/>
      <c r="AT315" s="928"/>
      <c r="AU315" s="928"/>
      <c r="AV315" s="928"/>
      <c r="AW315" s="928"/>
      <c r="AX315" s="928"/>
      <c r="AY315" s="928"/>
      <c r="AZ315" s="928"/>
      <c r="BA315" s="928"/>
      <c r="BB315" s="928"/>
      <c r="BC315" s="928"/>
      <c r="BD315" s="928"/>
    </row>
    <row r="316" spans="1:119" ht="15" x14ac:dyDescent="0.2">
      <c r="A316" s="928"/>
      <c r="B316" s="991" t="s">
        <v>234</v>
      </c>
      <c r="C316" s="992" t="s">
        <v>79</v>
      </c>
      <c r="D316" s="687">
        <v>44050</v>
      </c>
      <c r="E316" s="687">
        <v>41402</v>
      </c>
      <c r="F316" s="689">
        <v>42516.914112277293</v>
      </c>
      <c r="G316" s="689">
        <v>42720.480155696117</v>
      </c>
      <c r="H316" s="690">
        <v>42755.513217951397</v>
      </c>
      <c r="I316" s="688">
        <f t="shared" si="28"/>
        <v>8.2005310164118327E-4</v>
      </c>
      <c r="J316" s="927"/>
      <c r="K316" s="928"/>
      <c r="L316" s="928"/>
      <c r="M316" s="928"/>
      <c r="N316" s="928"/>
      <c r="O316" s="928"/>
      <c r="P316" s="928"/>
      <c r="Q316" s="928"/>
      <c r="R316" s="928"/>
      <c r="S316" s="928"/>
      <c r="T316" s="928"/>
      <c r="U316" s="928"/>
      <c r="V316" s="928"/>
      <c r="W316" s="928"/>
      <c r="X316" s="928"/>
      <c r="AB316" s="928"/>
      <c r="AC316" s="928"/>
      <c r="AD316" s="928"/>
      <c r="AE316" s="928"/>
      <c r="AF316" s="928"/>
      <c r="AG316" s="928"/>
      <c r="AH316" s="928"/>
      <c r="AI316" s="928"/>
      <c r="AJ316" s="928"/>
      <c r="AK316" s="928"/>
      <c r="AL316" s="928"/>
      <c r="AM316" s="928"/>
      <c r="AN316" s="928"/>
      <c r="AO316" s="928"/>
      <c r="AP316" s="928"/>
      <c r="AQ316" s="928"/>
      <c r="AR316" s="928"/>
      <c r="AS316" s="928"/>
      <c r="AT316" s="928"/>
      <c r="AU316" s="928"/>
      <c r="AV316" s="928"/>
      <c r="AW316" s="928"/>
      <c r="AX316" s="928"/>
      <c r="AY316" s="928"/>
      <c r="AZ316" s="928"/>
      <c r="BA316" s="928"/>
      <c r="BB316" s="928"/>
      <c r="BC316" s="928"/>
      <c r="BD316" s="928"/>
    </row>
    <row r="317" spans="1:119" ht="15" x14ac:dyDescent="0.2">
      <c r="A317" s="928"/>
      <c r="B317" s="991"/>
      <c r="C317" s="992" t="s">
        <v>302</v>
      </c>
      <c r="D317" s="687">
        <v>624197</v>
      </c>
      <c r="E317" s="687">
        <v>522340</v>
      </c>
      <c r="F317" s="66">
        <v>0</v>
      </c>
      <c r="G317" s="66">
        <v>0</v>
      </c>
      <c r="H317" s="61">
        <v>0</v>
      </c>
      <c r="I317" s="688">
        <v>0</v>
      </c>
      <c r="J317" s="927"/>
      <c r="K317" s="928"/>
      <c r="L317" s="928"/>
      <c r="M317" s="928"/>
      <c r="N317" s="928"/>
      <c r="O317" s="928"/>
      <c r="P317" s="928"/>
      <c r="Q317" s="928"/>
      <c r="R317" s="928"/>
      <c r="S317" s="928"/>
      <c r="T317" s="928"/>
      <c r="U317" s="928"/>
      <c r="V317" s="928"/>
      <c r="W317" s="928"/>
      <c r="X317" s="928"/>
      <c r="AB317" s="928"/>
      <c r="AC317" s="928"/>
      <c r="AD317" s="928"/>
      <c r="AE317" s="928"/>
      <c r="AF317" s="928"/>
      <c r="AG317" s="928"/>
      <c r="AH317" s="928"/>
      <c r="AI317" s="928"/>
      <c r="AJ317" s="928"/>
      <c r="AK317" s="928"/>
      <c r="AL317" s="928"/>
      <c r="AM317" s="928"/>
      <c r="AN317" s="928"/>
      <c r="AO317" s="928"/>
      <c r="AP317" s="928"/>
      <c r="AQ317" s="928"/>
      <c r="AR317" s="928"/>
      <c r="AS317" s="928"/>
      <c r="AT317" s="928"/>
      <c r="AU317" s="928"/>
      <c r="AV317" s="928"/>
      <c r="AW317" s="928"/>
      <c r="AX317" s="928"/>
      <c r="AY317" s="928"/>
      <c r="AZ317" s="928"/>
      <c r="BA317" s="928"/>
      <c r="BB317" s="928"/>
      <c r="BC317" s="928"/>
      <c r="BD317" s="928"/>
    </row>
    <row r="318" spans="1:119" ht="16" thickBot="1" x14ac:dyDescent="0.25">
      <c r="A318" s="928"/>
      <c r="B318" s="991"/>
      <c r="C318" s="992" t="s">
        <v>263</v>
      </c>
      <c r="D318" s="687">
        <v>163919</v>
      </c>
      <c r="E318" s="687">
        <v>142909</v>
      </c>
      <c r="F318" s="689">
        <v>130407.31610559285</v>
      </c>
      <c r="G318" s="689">
        <v>127596.73355102654</v>
      </c>
      <c r="H318" s="690">
        <v>121922.51549284376</v>
      </c>
      <c r="I318" s="688">
        <f t="shared" si="28"/>
        <v>-4.4469931950990256E-2</v>
      </c>
      <c r="J318" s="927"/>
      <c r="K318" s="928"/>
      <c r="L318" s="928"/>
      <c r="M318" s="928"/>
      <c r="N318" s="928"/>
      <c r="O318" s="928"/>
      <c r="P318" s="928"/>
      <c r="Q318" s="928"/>
      <c r="R318" s="928"/>
      <c r="S318" s="928"/>
      <c r="T318" s="928"/>
      <c r="U318" s="928"/>
      <c r="V318" s="928"/>
      <c r="W318" s="928"/>
      <c r="X318" s="928"/>
      <c r="AB318" s="928"/>
      <c r="AC318" s="928"/>
      <c r="AD318" s="928"/>
      <c r="AE318" s="928"/>
      <c r="AF318" s="928"/>
      <c r="AG318" s="928"/>
      <c r="AH318" s="928"/>
      <c r="AI318" s="928"/>
      <c r="AJ318" s="928"/>
      <c r="AK318" s="928"/>
      <c r="AL318" s="928"/>
      <c r="AM318" s="928"/>
      <c r="AN318" s="928"/>
      <c r="AO318" s="928"/>
      <c r="AP318" s="928"/>
      <c r="AQ318" s="928"/>
      <c r="AR318" s="928"/>
      <c r="AS318" s="928"/>
      <c r="AT318" s="928"/>
      <c r="AU318" s="928"/>
      <c r="AV318" s="928"/>
      <c r="AW318" s="928"/>
      <c r="AX318" s="928"/>
      <c r="AY318" s="928"/>
      <c r="AZ318" s="928"/>
      <c r="BA318" s="928"/>
      <c r="BB318" s="928"/>
      <c r="BC318" s="928"/>
      <c r="BD318" s="928"/>
    </row>
    <row r="319" spans="1:119" ht="27.75" customHeight="1" thickBot="1" x14ac:dyDescent="0.25">
      <c r="A319" s="928"/>
      <c r="B319" s="994"/>
      <c r="C319" s="995"/>
      <c r="D319" s="692"/>
      <c r="E319" s="692"/>
      <c r="F319" s="693"/>
      <c r="G319" s="693"/>
      <c r="H319" s="693"/>
      <c r="I319" s="694"/>
      <c r="J319" s="928"/>
      <c r="K319" s="928"/>
      <c r="L319" s="928"/>
      <c r="M319" s="928"/>
      <c r="N319" s="928"/>
      <c r="O319" s="928"/>
      <c r="P319" s="928"/>
      <c r="Q319" s="928"/>
      <c r="R319" s="928"/>
      <c r="S319" s="928"/>
      <c r="T319" s="928"/>
      <c r="U319" s="928"/>
      <c r="V319" s="928"/>
      <c r="W319" s="928"/>
      <c r="X319" s="928"/>
      <c r="AB319" s="928"/>
      <c r="AC319" s="928"/>
      <c r="AD319" s="928"/>
      <c r="AE319" s="928"/>
      <c r="AF319" s="928"/>
      <c r="AG319" s="928"/>
      <c r="AH319" s="928"/>
      <c r="AI319" s="928"/>
      <c r="AJ319" s="928"/>
      <c r="AK319" s="928"/>
      <c r="AL319" s="928"/>
      <c r="AM319" s="928"/>
      <c r="AN319" s="928"/>
      <c r="AO319" s="928"/>
      <c r="AP319" s="928"/>
      <c r="AQ319" s="928"/>
      <c r="AR319" s="928"/>
      <c r="AS319" s="928"/>
      <c r="AT319" s="928"/>
      <c r="AU319" s="928"/>
      <c r="AV319" s="928"/>
      <c r="AW319" s="928"/>
      <c r="AX319" s="928"/>
      <c r="AY319" s="928"/>
      <c r="AZ319" s="928"/>
      <c r="BA319" s="928"/>
      <c r="BB319" s="928"/>
      <c r="BC319" s="928"/>
      <c r="BD319" s="928"/>
    </row>
    <row r="320" spans="1:119" ht="15" x14ac:dyDescent="0.2">
      <c r="A320" s="928"/>
      <c r="B320" s="991" t="s">
        <v>237</v>
      </c>
      <c r="C320" s="992" t="s">
        <v>79</v>
      </c>
      <c r="D320" s="687">
        <v>33426</v>
      </c>
      <c r="E320" s="687">
        <v>30915</v>
      </c>
      <c r="F320" s="689">
        <v>31060.56980084259</v>
      </c>
      <c r="G320" s="689">
        <v>31080.898766208898</v>
      </c>
      <c r="H320" s="690">
        <v>31100.51981999234</v>
      </c>
      <c r="I320" s="688">
        <f t="shared" si="28"/>
        <v>6.3128978125861948E-4</v>
      </c>
      <c r="J320" s="927"/>
      <c r="K320" s="928"/>
      <c r="L320" s="928"/>
      <c r="M320" s="928"/>
      <c r="N320" s="928"/>
      <c r="O320" s="928"/>
      <c r="P320" s="928"/>
      <c r="Q320" s="928"/>
      <c r="R320" s="928"/>
      <c r="S320" s="928"/>
      <c r="T320" s="928"/>
      <c r="U320" s="928"/>
      <c r="V320" s="928"/>
      <c r="W320" s="928"/>
      <c r="X320" s="928"/>
      <c r="AB320" s="928"/>
      <c r="AC320" s="928"/>
      <c r="AD320" s="928"/>
      <c r="AE320" s="928"/>
      <c r="AF320" s="928"/>
      <c r="AG320" s="928"/>
      <c r="AH320" s="928"/>
      <c r="AI320" s="928"/>
      <c r="AJ320" s="928"/>
      <c r="AK320" s="928"/>
      <c r="AL320" s="928"/>
      <c r="AM320" s="928"/>
      <c r="AN320" s="928"/>
      <c r="AO320" s="928"/>
      <c r="AP320" s="928"/>
      <c r="AQ320" s="928"/>
      <c r="AR320" s="928"/>
      <c r="AS320" s="928"/>
      <c r="AT320" s="928"/>
      <c r="AU320" s="928"/>
      <c r="AV320" s="928"/>
      <c r="AW320" s="928"/>
      <c r="AX320" s="928"/>
      <c r="AY320" s="928"/>
      <c r="AZ320" s="928"/>
      <c r="BA320" s="928"/>
      <c r="BB320" s="928"/>
      <c r="BC320" s="928"/>
      <c r="BD320" s="928"/>
    </row>
    <row r="321" spans="1:119" ht="15" x14ac:dyDescent="0.2">
      <c r="A321" s="928"/>
      <c r="B321" s="991"/>
      <c r="C321" s="992" t="s">
        <v>302</v>
      </c>
      <c r="D321" s="687">
        <v>416727</v>
      </c>
      <c r="E321" s="687">
        <v>380530</v>
      </c>
      <c r="F321" s="66">
        <v>0</v>
      </c>
      <c r="G321" s="66">
        <v>0</v>
      </c>
      <c r="H321" s="61">
        <v>0</v>
      </c>
      <c r="I321" s="688">
        <v>0</v>
      </c>
      <c r="J321" s="927"/>
      <c r="K321" s="928"/>
      <c r="L321" s="928"/>
      <c r="M321" s="928"/>
      <c r="N321" s="928"/>
      <c r="O321" s="928"/>
      <c r="P321" s="928"/>
      <c r="Q321" s="928"/>
      <c r="R321" s="928"/>
      <c r="S321" s="928"/>
      <c r="T321" s="928"/>
      <c r="U321" s="928"/>
      <c r="V321" s="928"/>
      <c r="W321" s="928"/>
      <c r="X321" s="928"/>
      <c r="AB321" s="928"/>
      <c r="AC321" s="928"/>
      <c r="AD321" s="928"/>
      <c r="AE321" s="928"/>
      <c r="AF321" s="928"/>
      <c r="AG321" s="928"/>
      <c r="AH321" s="928"/>
      <c r="AI321" s="928"/>
      <c r="AJ321" s="928"/>
      <c r="AK321" s="928"/>
      <c r="AL321" s="928"/>
      <c r="AM321" s="928"/>
      <c r="AN321" s="928"/>
      <c r="AO321" s="928"/>
      <c r="AP321" s="928"/>
      <c r="AQ321" s="928"/>
      <c r="AR321" s="928"/>
      <c r="AS321" s="928"/>
      <c r="AT321" s="928"/>
      <c r="AU321" s="928"/>
      <c r="AV321" s="928"/>
      <c r="AW321" s="928"/>
      <c r="AX321" s="928"/>
      <c r="AY321" s="928"/>
      <c r="AZ321" s="928"/>
      <c r="BA321" s="928"/>
      <c r="BB321" s="928"/>
      <c r="BC321" s="928"/>
      <c r="BD321" s="928"/>
    </row>
    <row r="322" spans="1:119" ht="16" thickBot="1" x14ac:dyDescent="0.25">
      <c r="A322" s="928"/>
      <c r="B322" s="991"/>
      <c r="C322" s="992" t="s">
        <v>263</v>
      </c>
      <c r="D322" s="687">
        <v>106422</v>
      </c>
      <c r="E322" s="687">
        <v>96062</v>
      </c>
      <c r="F322" s="689">
        <v>77522.120164557331</v>
      </c>
      <c r="G322" s="689">
        <v>73763.518140388842</v>
      </c>
      <c r="H322" s="690">
        <v>69351.71492404108</v>
      </c>
      <c r="I322" s="688">
        <f t="shared" si="28"/>
        <v>-5.9810097560030848E-2</v>
      </c>
      <c r="J322" s="927"/>
      <c r="K322" s="928"/>
      <c r="L322" s="928"/>
      <c r="M322" s="928"/>
      <c r="N322" s="928"/>
      <c r="O322" s="928"/>
      <c r="P322" s="928"/>
      <c r="Q322" s="928"/>
      <c r="R322" s="928"/>
      <c r="S322" s="928"/>
      <c r="T322" s="928"/>
      <c r="U322" s="928"/>
      <c r="V322" s="928"/>
      <c r="W322" s="928"/>
      <c r="X322" s="928"/>
      <c r="AB322" s="928"/>
      <c r="AC322" s="928"/>
      <c r="AD322" s="928"/>
      <c r="AE322" s="928"/>
      <c r="AF322" s="928"/>
      <c r="AG322" s="928"/>
      <c r="AH322" s="928"/>
      <c r="AI322" s="928"/>
      <c r="AJ322" s="928"/>
      <c r="AK322" s="928"/>
      <c r="AL322" s="928"/>
      <c r="AM322" s="928"/>
      <c r="AN322" s="928"/>
      <c r="AO322" s="928"/>
      <c r="AP322" s="928"/>
      <c r="AQ322" s="928"/>
      <c r="AR322" s="928"/>
      <c r="AS322" s="928"/>
      <c r="AT322" s="928"/>
      <c r="AU322" s="928"/>
      <c r="AV322" s="928"/>
      <c r="AW322" s="928"/>
      <c r="AX322" s="928"/>
      <c r="AY322" s="928"/>
      <c r="AZ322" s="928"/>
      <c r="BA322" s="928"/>
      <c r="BB322" s="928"/>
      <c r="BC322" s="928"/>
      <c r="BD322" s="928"/>
    </row>
    <row r="323" spans="1:119" ht="16" thickBot="1" x14ac:dyDescent="0.25">
      <c r="A323" s="928"/>
      <c r="B323" s="1027" t="s">
        <v>232</v>
      </c>
      <c r="C323" s="1028" t="s">
        <v>151</v>
      </c>
      <c r="D323" s="1029">
        <f>SUM(D306:D322)</f>
        <v>3195374</v>
      </c>
      <c r="E323" s="1029">
        <f>SUM(E306:E322)</f>
        <v>2900645</v>
      </c>
      <c r="F323" s="1029">
        <f t="shared" ref="F323:G323" si="30">SUM(F306:F322)</f>
        <v>1713758.9569092283</v>
      </c>
      <c r="G323" s="1029">
        <f t="shared" si="30"/>
        <v>1668346.6182626549</v>
      </c>
      <c r="H323" s="1029">
        <f>SUM(H306:H322)</f>
        <v>1588578.8624732394</v>
      </c>
      <c r="I323" s="714">
        <f t="shared" si="28"/>
        <v>-4.7812459902656312E-2</v>
      </c>
      <c r="J323" s="928"/>
      <c r="K323" s="928"/>
      <c r="L323" s="928"/>
      <c r="M323" s="928"/>
      <c r="N323" s="928"/>
      <c r="O323" s="928"/>
      <c r="P323" s="928"/>
      <c r="Q323" s="928"/>
      <c r="R323" s="928"/>
      <c r="S323" s="928"/>
      <c r="T323" s="928"/>
      <c r="U323" s="928"/>
      <c r="V323" s="928"/>
      <c r="W323" s="928"/>
      <c r="X323" s="928"/>
      <c r="Y323" s="928"/>
      <c r="Z323" s="928"/>
      <c r="AA323" s="928"/>
      <c r="AB323" s="928"/>
      <c r="AC323" s="928"/>
      <c r="AD323" s="928"/>
      <c r="AE323" s="928"/>
      <c r="AF323" s="928"/>
      <c r="AG323" s="928"/>
      <c r="AH323" s="928"/>
      <c r="AI323" s="928"/>
      <c r="AJ323" s="928"/>
      <c r="AK323" s="928"/>
      <c r="AL323" s="928"/>
      <c r="AM323" s="928"/>
      <c r="AN323" s="928"/>
      <c r="AO323" s="928"/>
      <c r="AP323" s="928"/>
      <c r="AQ323" s="928"/>
      <c r="AR323" s="928"/>
      <c r="AS323" s="928"/>
      <c r="AT323" s="928"/>
      <c r="AU323" s="928"/>
      <c r="AV323" s="928"/>
      <c r="AW323" s="928"/>
      <c r="AX323" s="928"/>
      <c r="AY323" s="928"/>
      <c r="AZ323" s="928"/>
      <c r="BA323" s="928"/>
      <c r="BB323" s="928"/>
      <c r="BC323" s="928"/>
      <c r="BD323" s="928"/>
      <c r="BE323" s="928"/>
      <c r="BF323" s="928"/>
      <c r="BG323" s="928"/>
      <c r="BH323" s="928"/>
      <c r="BI323" s="928"/>
      <c r="BJ323" s="928"/>
      <c r="BK323" s="928"/>
      <c r="BL323" s="928"/>
      <c r="BM323" s="928"/>
      <c r="BN323" s="928"/>
      <c r="BO323" s="928"/>
      <c r="BP323" s="928"/>
      <c r="BQ323" s="928"/>
      <c r="BR323" s="928"/>
      <c r="BS323" s="928"/>
      <c r="BT323" s="928"/>
      <c r="BU323" s="928"/>
      <c r="BV323" s="928"/>
      <c r="BW323" s="928"/>
      <c r="BX323" s="928"/>
      <c r="BY323" s="928"/>
      <c r="BZ323" s="928"/>
      <c r="CA323" s="928"/>
      <c r="CB323" s="928"/>
      <c r="CC323" s="928"/>
      <c r="CD323" s="928"/>
      <c r="CE323" s="928"/>
      <c r="CF323" s="928"/>
      <c r="CG323" s="928"/>
      <c r="CH323" s="928"/>
      <c r="CI323" s="928"/>
      <c r="CJ323" s="928"/>
      <c r="CK323" s="928"/>
      <c r="CL323" s="928"/>
      <c r="CM323" s="928"/>
      <c r="CN323" s="928"/>
      <c r="CO323" s="928"/>
      <c r="CP323" s="928"/>
      <c r="CQ323" s="928"/>
      <c r="CR323" s="928"/>
      <c r="CS323" s="928"/>
      <c r="CT323" s="928"/>
      <c r="CU323" s="928"/>
      <c r="CV323" s="928"/>
      <c r="CW323" s="928"/>
      <c r="CX323" s="928"/>
      <c r="CY323" s="928"/>
      <c r="CZ323" s="928"/>
      <c r="DA323" s="928"/>
      <c r="DB323" s="928"/>
      <c r="DC323" s="928"/>
      <c r="DD323" s="928"/>
      <c r="DE323" s="928"/>
      <c r="DF323" s="928"/>
      <c r="DG323" s="928"/>
      <c r="DH323" s="928"/>
      <c r="DI323" s="928"/>
      <c r="DJ323" s="928"/>
      <c r="DK323" s="928"/>
      <c r="DL323" s="928"/>
      <c r="DM323" s="928"/>
      <c r="DN323" s="928"/>
      <c r="DO323" s="928"/>
    </row>
    <row r="324" spans="1:119" ht="17.25" customHeight="1" thickBot="1" x14ac:dyDescent="0.25">
      <c r="A324" s="928"/>
      <c r="B324" s="999"/>
      <c r="C324" s="999"/>
      <c r="D324" s="698"/>
      <c r="E324" s="698"/>
      <c r="F324" s="927"/>
      <c r="G324" s="927"/>
      <c r="H324" s="1000"/>
      <c r="I324" s="699"/>
      <c r="J324" s="928"/>
      <c r="K324" s="928"/>
      <c r="L324" s="928"/>
      <c r="M324" s="928"/>
      <c r="N324" s="928"/>
      <c r="O324" s="928"/>
      <c r="P324" s="928"/>
      <c r="Q324" s="928"/>
      <c r="R324" s="928"/>
      <c r="S324" s="928"/>
      <c r="T324" s="928"/>
      <c r="U324" s="928"/>
      <c r="V324" s="928"/>
      <c r="W324" s="928"/>
      <c r="X324" s="928"/>
      <c r="AB324" s="928"/>
      <c r="AC324" s="928"/>
      <c r="AD324" s="928"/>
      <c r="AE324" s="928"/>
      <c r="AF324" s="928"/>
      <c r="AG324" s="928"/>
      <c r="AH324" s="928"/>
      <c r="AI324" s="928"/>
      <c r="AJ324" s="928"/>
      <c r="AK324" s="928"/>
      <c r="AL324" s="928"/>
      <c r="AM324" s="928"/>
      <c r="AN324" s="928"/>
      <c r="AO324" s="928"/>
      <c r="AP324" s="928"/>
      <c r="AQ324" s="928"/>
      <c r="AR324" s="928"/>
      <c r="AS324" s="928"/>
      <c r="AT324" s="928"/>
      <c r="AU324" s="928"/>
      <c r="AV324" s="928"/>
      <c r="AW324" s="928"/>
      <c r="AX324" s="928"/>
      <c r="AY324" s="928"/>
      <c r="AZ324" s="928"/>
      <c r="BA324" s="928"/>
      <c r="BB324" s="928"/>
      <c r="BC324" s="928"/>
      <c r="BD324" s="928"/>
    </row>
    <row r="325" spans="1:119" ht="16" thickBot="1" x14ac:dyDescent="0.25">
      <c r="A325" s="928"/>
      <c r="B325" s="1026" t="s">
        <v>238</v>
      </c>
      <c r="C325" s="987"/>
      <c r="D325" s="987"/>
      <c r="E325" s="987"/>
      <c r="F325" s="987"/>
      <c r="G325" s="987"/>
      <c r="H325" s="987"/>
      <c r="I325" s="988"/>
      <c r="J325" s="928"/>
      <c r="K325" s="928"/>
      <c r="L325" s="928"/>
      <c r="M325" s="928"/>
      <c r="N325" s="1024"/>
      <c r="O325" s="1024"/>
      <c r="P325" s="1024"/>
      <c r="Q325" s="1024"/>
      <c r="R325" s="928"/>
      <c r="S325" s="928"/>
      <c r="T325" s="928"/>
      <c r="U325" s="928"/>
      <c r="V325" s="928"/>
      <c r="W325" s="928"/>
      <c r="X325" s="928"/>
      <c r="Y325" s="928"/>
      <c r="Z325" s="928"/>
      <c r="AA325" s="928"/>
      <c r="AB325" s="928"/>
      <c r="AC325" s="928"/>
      <c r="AD325" s="928"/>
      <c r="AE325" s="928"/>
      <c r="AF325" s="928"/>
      <c r="AG325" s="928"/>
      <c r="AH325" s="928"/>
      <c r="AI325" s="928"/>
      <c r="AJ325" s="928"/>
      <c r="AK325" s="928"/>
      <c r="AL325" s="928"/>
      <c r="AM325" s="928"/>
      <c r="AN325" s="928"/>
      <c r="AO325" s="928"/>
      <c r="AP325" s="928"/>
      <c r="AQ325" s="928"/>
      <c r="AR325" s="928"/>
      <c r="AS325" s="928"/>
      <c r="AT325" s="928"/>
      <c r="AU325" s="928"/>
      <c r="AV325" s="928"/>
      <c r="AW325" s="928"/>
      <c r="AX325" s="928"/>
      <c r="AY325" s="928"/>
      <c r="AZ325" s="928"/>
      <c r="BA325" s="928"/>
      <c r="BB325" s="928"/>
      <c r="BC325" s="928"/>
      <c r="BD325" s="928"/>
      <c r="BE325" s="928"/>
      <c r="BF325" s="928"/>
      <c r="BG325" s="928"/>
      <c r="BH325" s="928"/>
      <c r="BI325" s="928"/>
      <c r="BJ325" s="928"/>
      <c r="BK325" s="928"/>
      <c r="BL325" s="928"/>
      <c r="BM325" s="928"/>
      <c r="BN325" s="928"/>
      <c r="BO325" s="928"/>
      <c r="BP325" s="928"/>
      <c r="BQ325" s="928"/>
      <c r="BR325" s="928"/>
      <c r="BS325" s="928"/>
      <c r="BT325" s="928"/>
      <c r="BU325" s="928"/>
      <c r="BV325" s="928"/>
      <c r="BW325" s="928"/>
      <c r="BX325" s="928"/>
      <c r="BY325" s="928"/>
      <c r="BZ325" s="928"/>
      <c r="CA325" s="928"/>
      <c r="CB325" s="928"/>
      <c r="CC325" s="928"/>
      <c r="CD325" s="928"/>
      <c r="CE325" s="928"/>
      <c r="CF325" s="928"/>
      <c r="CG325" s="928"/>
      <c r="CH325" s="928"/>
      <c r="CI325" s="928"/>
      <c r="CJ325" s="928"/>
      <c r="CK325" s="928"/>
      <c r="CL325" s="928"/>
      <c r="CM325" s="928"/>
      <c r="CN325" s="928"/>
      <c r="CO325" s="928"/>
      <c r="CP325" s="928"/>
      <c r="CQ325" s="928"/>
      <c r="CR325" s="928"/>
      <c r="CS325" s="928"/>
      <c r="CT325" s="928"/>
      <c r="CU325" s="928"/>
      <c r="CV325" s="928"/>
      <c r="CW325" s="928"/>
      <c r="CX325" s="928"/>
      <c r="CY325" s="928"/>
      <c r="CZ325" s="928"/>
      <c r="DA325" s="928"/>
      <c r="DB325" s="928"/>
      <c r="DC325" s="928"/>
      <c r="DD325" s="928"/>
      <c r="DE325" s="928"/>
      <c r="DF325" s="928"/>
      <c r="DG325" s="928"/>
      <c r="DH325" s="928"/>
      <c r="DI325" s="928"/>
      <c r="DJ325" s="928"/>
      <c r="DK325" s="928"/>
      <c r="DL325" s="928"/>
      <c r="DM325" s="928"/>
      <c r="DN325" s="928"/>
      <c r="DO325" s="928"/>
    </row>
    <row r="326" spans="1:119" ht="15" x14ac:dyDescent="0.2">
      <c r="A326" s="928"/>
      <c r="B326" s="991" t="s">
        <v>239</v>
      </c>
      <c r="C326" s="992" t="s">
        <v>79</v>
      </c>
      <c r="D326" s="687">
        <v>82633</v>
      </c>
      <c r="E326" s="687">
        <v>75036</v>
      </c>
      <c r="F326" s="689">
        <v>77242.519650520262</v>
      </c>
      <c r="G326" s="689">
        <v>77828.953941549946</v>
      </c>
      <c r="H326" s="690">
        <v>77813.971297951459</v>
      </c>
      <c r="I326" s="688">
        <f t="shared" si="28"/>
        <v>-1.9250732329948781E-4</v>
      </c>
      <c r="J326" s="927"/>
      <c r="K326" s="928"/>
      <c r="L326" s="928"/>
      <c r="M326" s="928"/>
      <c r="N326" s="928"/>
      <c r="O326" s="928"/>
      <c r="P326" s="928"/>
      <c r="Q326" s="928"/>
      <c r="R326" s="928"/>
      <c r="S326" s="928"/>
      <c r="T326" s="928"/>
      <c r="U326" s="928"/>
      <c r="V326" s="928"/>
      <c r="W326" s="928"/>
      <c r="X326" s="928"/>
      <c r="AB326" s="928"/>
      <c r="AC326" s="928"/>
      <c r="AD326" s="928"/>
      <c r="AE326" s="928"/>
      <c r="AF326" s="928"/>
      <c r="AG326" s="928"/>
      <c r="AH326" s="928"/>
      <c r="AI326" s="928"/>
      <c r="AJ326" s="928"/>
      <c r="AK326" s="928"/>
      <c r="AL326" s="928"/>
      <c r="AM326" s="928"/>
      <c r="AN326" s="928"/>
      <c r="AO326" s="928"/>
      <c r="AP326" s="928"/>
      <c r="AQ326" s="928"/>
      <c r="AR326" s="928"/>
      <c r="AS326" s="928"/>
      <c r="AT326" s="928"/>
      <c r="AU326" s="928"/>
      <c r="AV326" s="928"/>
      <c r="AW326" s="928"/>
      <c r="AX326" s="928"/>
      <c r="AY326" s="928"/>
      <c r="AZ326" s="928"/>
      <c r="BA326" s="928"/>
      <c r="BB326" s="928"/>
      <c r="BC326" s="928"/>
      <c r="BD326" s="928"/>
    </row>
    <row r="327" spans="1:119" ht="15" x14ac:dyDescent="0.2">
      <c r="A327" s="928"/>
      <c r="B327" s="991" t="s">
        <v>228</v>
      </c>
      <c r="C327" s="992" t="s">
        <v>302</v>
      </c>
      <c r="D327" s="687">
        <v>197812</v>
      </c>
      <c r="E327" s="687">
        <v>180928</v>
      </c>
      <c r="F327" s="66">
        <v>0</v>
      </c>
      <c r="G327" s="66">
        <v>0</v>
      </c>
      <c r="H327" s="61">
        <v>0</v>
      </c>
      <c r="I327" s="688">
        <v>0</v>
      </c>
      <c r="J327" s="927"/>
      <c r="K327" s="928"/>
      <c r="L327" s="928"/>
      <c r="M327" s="928"/>
      <c r="N327" s="928"/>
      <c r="O327" s="928"/>
      <c r="P327" s="928"/>
      <c r="Q327" s="928"/>
      <c r="R327" s="928"/>
      <c r="S327" s="928"/>
      <c r="T327" s="928"/>
      <c r="U327" s="928"/>
      <c r="V327" s="928"/>
      <c r="W327" s="928"/>
      <c r="X327" s="928"/>
      <c r="AB327" s="928"/>
      <c r="AC327" s="928"/>
      <c r="AD327" s="928"/>
      <c r="AE327" s="928"/>
      <c r="AF327" s="928"/>
      <c r="AG327" s="928"/>
      <c r="AH327" s="928"/>
      <c r="AI327" s="928"/>
      <c r="AJ327" s="928"/>
      <c r="AK327" s="928"/>
      <c r="AL327" s="928"/>
      <c r="AM327" s="928"/>
      <c r="AN327" s="928"/>
      <c r="AO327" s="928"/>
      <c r="AP327" s="928"/>
      <c r="AQ327" s="928"/>
      <c r="AR327" s="928"/>
      <c r="AS327" s="928"/>
      <c r="AT327" s="928"/>
      <c r="AU327" s="928"/>
      <c r="AV327" s="928"/>
      <c r="AW327" s="928"/>
      <c r="AX327" s="928"/>
      <c r="AY327" s="928"/>
      <c r="AZ327" s="928"/>
      <c r="BA327" s="928"/>
      <c r="BB327" s="928"/>
      <c r="BC327" s="928"/>
      <c r="BD327" s="928"/>
    </row>
    <row r="328" spans="1:119" ht="16" thickBot="1" x14ac:dyDescent="0.25">
      <c r="A328" s="928"/>
      <c r="B328" s="991"/>
      <c r="C328" s="992" t="s">
        <v>263</v>
      </c>
      <c r="D328" s="687">
        <v>74736</v>
      </c>
      <c r="E328" s="687">
        <v>69937</v>
      </c>
      <c r="F328" s="689">
        <v>57641.25612761308</v>
      </c>
      <c r="G328" s="689">
        <v>53733.264503611317</v>
      </c>
      <c r="H328" s="690">
        <v>48995.194388536125</v>
      </c>
      <c r="I328" s="688">
        <f t="shared" si="28"/>
        <v>-8.8177596482282489E-2</v>
      </c>
      <c r="J328" s="927"/>
      <c r="K328" s="928"/>
      <c r="L328" s="928"/>
      <c r="M328" s="928"/>
      <c r="N328" s="928"/>
      <c r="O328" s="928"/>
      <c r="P328" s="928"/>
      <c r="Q328" s="928"/>
      <c r="R328" s="928"/>
      <c r="S328" s="928"/>
      <c r="T328" s="928"/>
      <c r="U328" s="928"/>
      <c r="V328" s="928"/>
      <c r="W328" s="928"/>
      <c r="X328" s="928"/>
      <c r="AB328" s="928"/>
      <c r="AC328" s="928"/>
      <c r="AD328" s="928"/>
      <c r="AE328" s="928"/>
      <c r="AF328" s="928"/>
      <c r="AG328" s="928"/>
      <c r="AH328" s="928"/>
      <c r="AI328" s="928"/>
      <c r="AJ328" s="928"/>
      <c r="AK328" s="928"/>
      <c r="AL328" s="928"/>
      <c r="AM328" s="928"/>
      <c r="AN328" s="928"/>
      <c r="AO328" s="928"/>
      <c r="AP328" s="928"/>
      <c r="AQ328" s="928"/>
      <c r="AR328" s="928"/>
      <c r="AS328" s="928"/>
      <c r="AT328" s="928"/>
      <c r="AU328" s="928"/>
      <c r="AV328" s="928"/>
      <c r="AW328" s="928"/>
      <c r="AX328" s="928"/>
      <c r="AY328" s="928"/>
      <c r="AZ328" s="928"/>
      <c r="BA328" s="928"/>
      <c r="BB328" s="928"/>
      <c r="BC328" s="928"/>
      <c r="BD328" s="928"/>
    </row>
    <row r="329" spans="1:119" ht="27.75" customHeight="1" thickBot="1" x14ac:dyDescent="0.25">
      <c r="A329" s="928"/>
      <c r="B329" s="994"/>
      <c r="C329" s="995"/>
      <c r="D329" s="692"/>
      <c r="E329" s="692"/>
      <c r="F329" s="693"/>
      <c r="G329" s="693"/>
      <c r="H329" s="693"/>
      <c r="I329" s="694"/>
      <c r="J329" s="928"/>
      <c r="K329" s="928"/>
      <c r="L329" s="928"/>
      <c r="M329" s="928"/>
      <c r="N329" s="928"/>
      <c r="O329" s="928"/>
      <c r="P329" s="928"/>
      <c r="Q329" s="928"/>
      <c r="R329" s="928"/>
      <c r="S329" s="928"/>
      <c r="T329" s="928"/>
      <c r="U329" s="928"/>
      <c r="V329" s="928"/>
      <c r="W329" s="928"/>
      <c r="X329" s="928"/>
      <c r="AB329" s="928"/>
      <c r="AC329" s="928"/>
      <c r="AD329" s="928"/>
      <c r="AE329" s="928"/>
      <c r="AF329" s="928"/>
      <c r="AG329" s="928"/>
      <c r="AH329" s="928"/>
      <c r="AI329" s="928"/>
      <c r="AJ329" s="928"/>
      <c r="AK329" s="928"/>
      <c r="AL329" s="928"/>
      <c r="AM329" s="928"/>
      <c r="AN329" s="928"/>
      <c r="AO329" s="928"/>
      <c r="AP329" s="928"/>
      <c r="AQ329" s="928"/>
      <c r="AR329" s="928"/>
      <c r="AS329" s="928"/>
      <c r="AT329" s="928"/>
      <c r="AU329" s="928"/>
      <c r="AV329" s="928"/>
      <c r="AW329" s="928"/>
      <c r="AX329" s="928"/>
      <c r="AY329" s="928"/>
      <c r="AZ329" s="928"/>
      <c r="BA329" s="928"/>
      <c r="BB329" s="928"/>
      <c r="BC329" s="928"/>
      <c r="BD329" s="928"/>
    </row>
    <row r="330" spans="1:119" ht="16" thickBot="1" x14ac:dyDescent="0.25">
      <c r="A330" s="928"/>
      <c r="B330" s="991" t="s">
        <v>48</v>
      </c>
      <c r="C330" s="992" t="s">
        <v>263</v>
      </c>
      <c r="D330" s="687">
        <v>150131</v>
      </c>
      <c r="E330" s="687">
        <v>90070</v>
      </c>
      <c r="F330" s="689">
        <v>70371.92303399276</v>
      </c>
      <c r="G330" s="689">
        <v>67714.446368184043</v>
      </c>
      <c r="H330" s="690">
        <v>63138.953627228868</v>
      </c>
      <c r="I330" s="688">
        <f t="shared" si="28"/>
        <v>-6.7570407591857562E-2</v>
      </c>
      <c r="J330" s="927"/>
      <c r="K330" s="928"/>
      <c r="L330" s="928"/>
      <c r="M330" s="928"/>
      <c r="N330" s="928"/>
      <c r="O330" s="928"/>
      <c r="P330" s="928"/>
      <c r="Q330" s="928"/>
      <c r="R330" s="928"/>
      <c r="S330" s="928"/>
      <c r="T330" s="928"/>
      <c r="U330" s="928"/>
      <c r="V330" s="928"/>
      <c r="W330" s="928"/>
      <c r="X330" s="928"/>
      <c r="AB330" s="928"/>
      <c r="AC330" s="928"/>
      <c r="AD330" s="928"/>
      <c r="AE330" s="928"/>
      <c r="AF330" s="928"/>
      <c r="AG330" s="928"/>
      <c r="AH330" s="928"/>
      <c r="AI330" s="928"/>
      <c r="AJ330" s="928"/>
      <c r="AK330" s="928"/>
      <c r="AL330" s="928"/>
      <c r="AM330" s="928"/>
      <c r="AN330" s="928"/>
      <c r="AO330" s="928"/>
      <c r="AP330" s="928"/>
      <c r="AQ330" s="928"/>
      <c r="AR330" s="928"/>
      <c r="AS330" s="928"/>
      <c r="AT330" s="928"/>
      <c r="AU330" s="928"/>
      <c r="AV330" s="928"/>
      <c r="AW330" s="928"/>
      <c r="AX330" s="928"/>
      <c r="AY330" s="928"/>
      <c r="AZ330" s="928"/>
      <c r="BA330" s="928"/>
      <c r="BB330" s="928"/>
      <c r="BC330" s="928"/>
      <c r="BD330" s="928"/>
    </row>
    <row r="331" spans="1:119" ht="27.75" customHeight="1" thickBot="1" x14ac:dyDescent="0.25">
      <c r="A331" s="928"/>
      <c r="B331" s="994"/>
      <c r="C331" s="995"/>
      <c r="D331" s="692"/>
      <c r="E331" s="692"/>
      <c r="F331" s="693"/>
      <c r="G331" s="693"/>
      <c r="H331" s="693"/>
      <c r="I331" s="694"/>
      <c r="J331" s="928"/>
      <c r="K331" s="928"/>
      <c r="L331" s="928"/>
      <c r="M331" s="928"/>
      <c r="N331" s="928"/>
      <c r="O331" s="928"/>
      <c r="P331" s="928"/>
      <c r="Q331" s="928"/>
      <c r="R331" s="928"/>
      <c r="S331" s="928"/>
      <c r="T331" s="928"/>
      <c r="U331" s="928"/>
      <c r="V331" s="928"/>
      <c r="W331" s="928"/>
      <c r="X331" s="928"/>
      <c r="AB331" s="928"/>
      <c r="AC331" s="928"/>
      <c r="AD331" s="928"/>
      <c r="AE331" s="928"/>
      <c r="AF331" s="928"/>
      <c r="AG331" s="928"/>
      <c r="AH331" s="928"/>
      <c r="AI331" s="928"/>
      <c r="AJ331" s="928"/>
      <c r="AK331" s="928"/>
      <c r="AL331" s="928"/>
      <c r="AM331" s="928"/>
      <c r="AN331" s="928"/>
      <c r="AO331" s="928"/>
      <c r="AP331" s="928"/>
      <c r="AQ331" s="928"/>
      <c r="AR331" s="928"/>
      <c r="AS331" s="928"/>
      <c r="AT331" s="928"/>
      <c r="AU331" s="928"/>
      <c r="AV331" s="928"/>
      <c r="AW331" s="928"/>
      <c r="AX331" s="928"/>
      <c r="AY331" s="928"/>
      <c r="AZ331" s="928"/>
      <c r="BA331" s="928"/>
      <c r="BB331" s="928"/>
      <c r="BC331" s="928"/>
      <c r="BD331" s="928"/>
    </row>
    <row r="332" spans="1:119" ht="15" x14ac:dyDescent="0.2">
      <c r="A332" s="928"/>
      <c r="B332" s="991" t="s">
        <v>241</v>
      </c>
      <c r="C332" s="992" t="s">
        <v>79</v>
      </c>
      <c r="D332" s="687">
        <v>3281</v>
      </c>
      <c r="E332" s="687">
        <v>2969</v>
      </c>
      <c r="F332" s="689">
        <v>3060.4397512884539</v>
      </c>
      <c r="G332" s="689">
        <v>3105.4748860379586</v>
      </c>
      <c r="H332" s="690">
        <v>3145.453528825693</v>
      </c>
      <c r="I332" s="688">
        <f t="shared" si="28"/>
        <v>1.2873600416952673E-2</v>
      </c>
      <c r="J332" s="927"/>
      <c r="K332" s="928"/>
      <c r="L332" s="928"/>
      <c r="M332" s="928"/>
      <c r="N332" s="928"/>
      <c r="O332" s="928"/>
      <c r="P332" s="928"/>
      <c r="Q332" s="928"/>
      <c r="R332" s="928"/>
      <c r="S332" s="928"/>
      <c r="T332" s="928"/>
      <c r="U332" s="928"/>
      <c r="V332" s="928"/>
      <c r="W332" s="928"/>
      <c r="X332" s="928"/>
      <c r="AB332" s="928"/>
      <c r="AC332" s="928"/>
      <c r="AD332" s="928"/>
      <c r="AE332" s="928"/>
      <c r="AF332" s="928"/>
      <c r="AG332" s="928"/>
      <c r="AH332" s="928"/>
      <c r="AI332" s="928"/>
      <c r="AJ332" s="928"/>
      <c r="AK332" s="928"/>
      <c r="AL332" s="928"/>
      <c r="AM332" s="928"/>
      <c r="AN332" s="928"/>
      <c r="AO332" s="928"/>
      <c r="AP332" s="928"/>
      <c r="AQ332" s="928"/>
      <c r="AR332" s="928"/>
      <c r="AS332" s="928"/>
      <c r="AT332" s="928"/>
      <c r="AU332" s="928"/>
      <c r="AV332" s="928"/>
      <c r="AW332" s="928"/>
      <c r="AX332" s="928"/>
      <c r="AY332" s="928"/>
      <c r="AZ332" s="928"/>
      <c r="BA332" s="928"/>
      <c r="BB332" s="928"/>
      <c r="BC332" s="928"/>
      <c r="BD332" s="928"/>
    </row>
    <row r="333" spans="1:119" ht="16" thickBot="1" x14ac:dyDescent="0.25">
      <c r="A333" s="928"/>
      <c r="B333" s="991"/>
      <c r="C333" s="992" t="s">
        <v>263</v>
      </c>
      <c r="D333" s="687">
        <v>120743</v>
      </c>
      <c r="E333" s="687">
        <v>81005</v>
      </c>
      <c r="F333" s="689">
        <v>60264.588822060774</v>
      </c>
      <c r="G333" s="689">
        <v>58557.429022451433</v>
      </c>
      <c r="H333" s="690">
        <v>54783.357871586966</v>
      </c>
      <c r="I333" s="688">
        <f t="shared" si="28"/>
        <v>-6.4450765921049147E-2</v>
      </c>
      <c r="J333" s="927"/>
      <c r="K333" s="928"/>
      <c r="L333" s="928"/>
      <c r="M333" s="928"/>
      <c r="N333" s="928"/>
      <c r="O333" s="928"/>
      <c r="P333" s="928"/>
      <c r="Q333" s="928"/>
      <c r="R333" s="928"/>
      <c r="S333" s="928"/>
      <c r="T333" s="928"/>
      <c r="U333" s="928"/>
      <c r="V333" s="928"/>
      <c r="W333" s="928"/>
      <c r="X333" s="928"/>
      <c r="AB333" s="928"/>
      <c r="AC333" s="928"/>
      <c r="AD333" s="928"/>
      <c r="AE333" s="928"/>
      <c r="AF333" s="928"/>
      <c r="AG333" s="928"/>
      <c r="AH333" s="928"/>
      <c r="AI333" s="928"/>
      <c r="AJ333" s="928"/>
      <c r="AK333" s="928"/>
      <c r="AL333" s="928"/>
      <c r="AM333" s="928"/>
      <c r="AN333" s="928"/>
      <c r="AO333" s="928"/>
      <c r="AP333" s="928"/>
      <c r="AQ333" s="928"/>
      <c r="AR333" s="928"/>
      <c r="AS333" s="928"/>
      <c r="AT333" s="928"/>
      <c r="AU333" s="928"/>
      <c r="AV333" s="928"/>
      <c r="AW333" s="928"/>
      <c r="AX333" s="928"/>
      <c r="AY333" s="928"/>
      <c r="AZ333" s="928"/>
      <c r="BA333" s="928"/>
      <c r="BB333" s="928"/>
      <c r="BC333" s="928"/>
      <c r="BD333" s="928"/>
    </row>
    <row r="334" spans="1:119" ht="27.75" customHeight="1" thickBot="1" x14ac:dyDescent="0.25">
      <c r="A334" s="928"/>
      <c r="B334" s="994"/>
      <c r="C334" s="995"/>
      <c r="D334" s="692"/>
      <c r="E334" s="692"/>
      <c r="F334" s="693"/>
      <c r="G334" s="693"/>
      <c r="H334" s="693"/>
      <c r="I334" s="694"/>
      <c r="J334" s="928"/>
      <c r="K334" s="928"/>
      <c r="L334" s="928"/>
      <c r="M334" s="928"/>
      <c r="N334" s="928"/>
      <c r="O334" s="928"/>
      <c r="P334" s="928"/>
      <c r="Q334" s="928"/>
      <c r="R334" s="928"/>
      <c r="S334" s="928"/>
      <c r="T334" s="928"/>
      <c r="U334" s="928"/>
      <c r="V334" s="928"/>
      <c r="W334" s="928"/>
      <c r="X334" s="928"/>
      <c r="AB334" s="928"/>
      <c r="AC334" s="928"/>
      <c r="AD334" s="928"/>
      <c r="AE334" s="928"/>
      <c r="AF334" s="928"/>
      <c r="AG334" s="928"/>
      <c r="AH334" s="928"/>
      <c r="AI334" s="928"/>
      <c r="AJ334" s="928"/>
      <c r="AK334" s="928"/>
      <c r="AL334" s="928"/>
      <c r="AM334" s="928"/>
      <c r="AN334" s="928"/>
      <c r="AO334" s="928"/>
      <c r="AP334" s="928"/>
      <c r="AQ334" s="928"/>
      <c r="AR334" s="928"/>
      <c r="AS334" s="928"/>
      <c r="AT334" s="928"/>
      <c r="AU334" s="928"/>
      <c r="AV334" s="928"/>
      <c r="AW334" s="928"/>
      <c r="AX334" s="928"/>
      <c r="AY334" s="928"/>
      <c r="AZ334" s="928"/>
      <c r="BA334" s="928"/>
      <c r="BB334" s="928"/>
      <c r="BC334" s="928"/>
      <c r="BD334" s="928"/>
    </row>
    <row r="335" spans="1:119" ht="15" x14ac:dyDescent="0.2">
      <c r="A335" s="928"/>
      <c r="B335" s="991" t="s">
        <v>242</v>
      </c>
      <c r="C335" s="992" t="s">
        <v>302</v>
      </c>
      <c r="D335" s="687">
        <v>81411</v>
      </c>
      <c r="E335" s="687">
        <v>76372</v>
      </c>
      <c r="F335" s="66">
        <v>0</v>
      </c>
      <c r="G335" s="66">
        <v>0</v>
      </c>
      <c r="H335" s="61">
        <v>0</v>
      </c>
      <c r="I335" s="688">
        <v>0</v>
      </c>
      <c r="J335" s="927"/>
      <c r="K335" s="928"/>
      <c r="L335" s="928"/>
      <c r="M335" s="928"/>
      <c r="N335" s="928"/>
      <c r="O335" s="928"/>
      <c r="P335" s="928"/>
      <c r="Q335" s="928"/>
      <c r="R335" s="928"/>
      <c r="S335" s="928"/>
      <c r="T335" s="928"/>
      <c r="U335" s="928"/>
      <c r="V335" s="928"/>
      <c r="W335" s="928"/>
      <c r="X335" s="928"/>
      <c r="AB335" s="928"/>
      <c r="AC335" s="928"/>
      <c r="AD335" s="928"/>
      <c r="AE335" s="928"/>
      <c r="AF335" s="928"/>
      <c r="AG335" s="928"/>
      <c r="AH335" s="928"/>
      <c r="AI335" s="928"/>
      <c r="AJ335" s="928"/>
      <c r="AK335" s="928"/>
      <c r="AL335" s="928"/>
      <c r="AM335" s="928"/>
      <c r="AN335" s="928"/>
      <c r="AO335" s="928"/>
      <c r="AP335" s="928"/>
      <c r="AQ335" s="928"/>
      <c r="AR335" s="928"/>
      <c r="AS335" s="928"/>
      <c r="AT335" s="928"/>
      <c r="AU335" s="928"/>
      <c r="AV335" s="928"/>
      <c r="AW335" s="928"/>
      <c r="AX335" s="928"/>
      <c r="AY335" s="928"/>
      <c r="AZ335" s="928"/>
      <c r="BA335" s="928"/>
      <c r="BB335" s="928"/>
      <c r="BC335" s="928"/>
      <c r="BD335" s="928"/>
    </row>
    <row r="336" spans="1:119" ht="16" thickBot="1" x14ac:dyDescent="0.25">
      <c r="A336" s="928"/>
      <c r="B336" s="991"/>
      <c r="C336" s="992" t="s">
        <v>263</v>
      </c>
      <c r="D336" s="687">
        <v>187165</v>
      </c>
      <c r="E336" s="687">
        <v>177125</v>
      </c>
      <c r="F336" s="689">
        <v>147476.5269795348</v>
      </c>
      <c r="G336" s="689">
        <v>142394.92209040426</v>
      </c>
      <c r="H336" s="690">
        <v>134651.38659663702</v>
      </c>
      <c r="I336" s="688">
        <f t="shared" si="28"/>
        <v>-5.4380699677274949E-2</v>
      </c>
      <c r="J336" s="927"/>
      <c r="K336" s="928"/>
      <c r="L336" s="928"/>
      <c r="M336" s="928"/>
      <c r="N336" s="928"/>
      <c r="O336" s="928"/>
      <c r="P336" s="928"/>
      <c r="Q336" s="928"/>
      <c r="R336" s="928"/>
      <c r="S336" s="928"/>
      <c r="T336" s="928"/>
      <c r="U336" s="928"/>
      <c r="V336" s="928"/>
      <c r="W336" s="928"/>
      <c r="X336" s="928"/>
      <c r="AB336" s="928"/>
      <c r="AC336" s="928"/>
      <c r="AD336" s="928"/>
      <c r="AE336" s="928"/>
      <c r="AF336" s="928"/>
      <c r="AG336" s="928"/>
      <c r="AH336" s="928"/>
      <c r="AI336" s="928"/>
      <c r="AJ336" s="928"/>
      <c r="AK336" s="928"/>
      <c r="AL336" s="928"/>
      <c r="AM336" s="928"/>
      <c r="AN336" s="928"/>
      <c r="AO336" s="928"/>
      <c r="AP336" s="928"/>
      <c r="AQ336" s="928"/>
      <c r="AR336" s="928"/>
      <c r="AS336" s="928"/>
      <c r="AT336" s="928"/>
      <c r="AU336" s="928"/>
      <c r="AV336" s="928"/>
      <c r="AW336" s="928"/>
      <c r="AX336" s="928"/>
      <c r="AY336" s="928"/>
      <c r="AZ336" s="928"/>
      <c r="BA336" s="928"/>
      <c r="BB336" s="928"/>
      <c r="BC336" s="928"/>
      <c r="BD336" s="928"/>
    </row>
    <row r="337" spans="1:119" ht="27.75" customHeight="1" thickBot="1" x14ac:dyDescent="0.25">
      <c r="A337" s="928"/>
      <c r="B337" s="994"/>
      <c r="C337" s="995"/>
      <c r="D337" s="692"/>
      <c r="E337" s="692"/>
      <c r="F337" s="693"/>
      <c r="G337" s="693"/>
      <c r="H337" s="693"/>
      <c r="I337" s="694"/>
      <c r="J337" s="928"/>
      <c r="K337" s="928"/>
      <c r="L337" s="928"/>
      <c r="M337" s="928"/>
      <c r="N337" s="928"/>
      <c r="O337" s="928"/>
      <c r="P337" s="928"/>
      <c r="Q337" s="928"/>
      <c r="R337" s="928"/>
      <c r="S337" s="928"/>
      <c r="T337" s="928"/>
      <c r="U337" s="928"/>
      <c r="V337" s="928"/>
      <c r="W337" s="928"/>
      <c r="X337" s="928"/>
      <c r="AB337" s="928"/>
      <c r="AC337" s="928"/>
      <c r="AD337" s="928"/>
      <c r="AE337" s="928"/>
      <c r="AF337" s="928"/>
      <c r="AG337" s="928"/>
      <c r="AH337" s="928"/>
      <c r="AI337" s="928"/>
      <c r="AJ337" s="928"/>
      <c r="AK337" s="928"/>
      <c r="AL337" s="928"/>
      <c r="AM337" s="928"/>
      <c r="AN337" s="928"/>
      <c r="AO337" s="928"/>
      <c r="AP337" s="928"/>
      <c r="AQ337" s="928"/>
      <c r="AR337" s="928"/>
      <c r="AS337" s="928"/>
      <c r="AT337" s="928"/>
      <c r="AU337" s="928"/>
      <c r="AV337" s="928"/>
      <c r="AW337" s="928"/>
      <c r="AX337" s="928"/>
      <c r="AY337" s="928"/>
      <c r="AZ337" s="928"/>
      <c r="BA337" s="928"/>
      <c r="BB337" s="928"/>
      <c r="BC337" s="928"/>
      <c r="BD337" s="928"/>
    </row>
    <row r="338" spans="1:119" ht="15" x14ac:dyDescent="0.2">
      <c r="A338" s="928"/>
      <c r="B338" s="991" t="s">
        <v>243</v>
      </c>
      <c r="C338" s="992" t="s">
        <v>79</v>
      </c>
      <c r="D338" s="687">
        <v>10695</v>
      </c>
      <c r="E338" s="687">
        <v>7987</v>
      </c>
      <c r="F338" s="689">
        <v>7969.3587764839367</v>
      </c>
      <c r="G338" s="689">
        <v>7890.9876240966569</v>
      </c>
      <c r="H338" s="690">
        <v>7788.8904809567794</v>
      </c>
      <c r="I338" s="688">
        <f t="shared" si="28"/>
        <v>-1.2938449279543176E-2</v>
      </c>
      <c r="J338" s="927"/>
      <c r="K338" s="928"/>
      <c r="L338" s="928"/>
      <c r="M338" s="928"/>
      <c r="N338" s="928"/>
      <c r="O338" s="928"/>
      <c r="P338" s="928"/>
      <c r="Q338" s="928"/>
      <c r="R338" s="928"/>
      <c r="S338" s="928"/>
      <c r="T338" s="928"/>
      <c r="U338" s="928"/>
      <c r="V338" s="928"/>
      <c r="W338" s="928"/>
      <c r="X338" s="928"/>
      <c r="AB338" s="928"/>
      <c r="AC338" s="928"/>
      <c r="AD338" s="928"/>
      <c r="AE338" s="928"/>
      <c r="AF338" s="928"/>
      <c r="AG338" s="928"/>
      <c r="AH338" s="928"/>
      <c r="AI338" s="928"/>
      <c r="AJ338" s="928"/>
      <c r="AK338" s="928"/>
      <c r="AL338" s="928"/>
      <c r="AM338" s="928"/>
      <c r="AN338" s="928"/>
      <c r="AO338" s="928"/>
      <c r="AP338" s="928"/>
      <c r="AQ338" s="928"/>
      <c r="AR338" s="928"/>
      <c r="AS338" s="928"/>
      <c r="AT338" s="928"/>
      <c r="AU338" s="928"/>
      <c r="AV338" s="928"/>
      <c r="AW338" s="928"/>
      <c r="AX338" s="928"/>
      <c r="AY338" s="928"/>
      <c r="AZ338" s="928"/>
      <c r="BA338" s="928"/>
      <c r="BB338" s="928"/>
      <c r="BC338" s="928"/>
      <c r="BD338" s="928"/>
    </row>
    <row r="339" spans="1:119" ht="16" thickBot="1" x14ac:dyDescent="0.25">
      <c r="A339" s="928"/>
      <c r="B339" s="991"/>
      <c r="C339" s="992" t="s">
        <v>263</v>
      </c>
      <c r="D339" s="687">
        <v>96484</v>
      </c>
      <c r="E339" s="687">
        <v>77379</v>
      </c>
      <c r="F339" s="689">
        <v>65528.934839881047</v>
      </c>
      <c r="G339" s="689">
        <v>63443.905820777618</v>
      </c>
      <c r="H339" s="690">
        <v>60401.116100194791</v>
      </c>
      <c r="I339" s="688">
        <f t="shared" si="28"/>
        <v>-4.7960315198411471E-2</v>
      </c>
      <c r="J339" s="927"/>
      <c r="K339" s="928"/>
      <c r="L339" s="928"/>
      <c r="M339" s="928"/>
      <c r="N339" s="928"/>
      <c r="O339" s="928"/>
      <c r="P339" s="928"/>
      <c r="Q339" s="928"/>
      <c r="R339" s="928"/>
      <c r="S339" s="928"/>
      <c r="T339" s="928"/>
      <c r="U339" s="928"/>
      <c r="V339" s="928"/>
      <c r="W339" s="928"/>
      <c r="X339" s="928"/>
      <c r="AB339" s="928"/>
      <c r="AC339" s="928"/>
      <c r="AD339" s="928"/>
      <c r="AE339" s="928"/>
      <c r="AF339" s="928"/>
      <c r="AG339" s="928"/>
      <c r="AH339" s="928"/>
      <c r="AI339" s="928"/>
      <c r="AJ339" s="928"/>
      <c r="AK339" s="928"/>
      <c r="AL339" s="928"/>
      <c r="AM339" s="928"/>
      <c r="AN339" s="928"/>
      <c r="AO339" s="928"/>
      <c r="AP339" s="928"/>
      <c r="AQ339" s="928"/>
      <c r="AR339" s="928"/>
      <c r="AS339" s="928"/>
      <c r="AT339" s="928"/>
      <c r="AU339" s="928"/>
      <c r="AV339" s="928"/>
      <c r="AW339" s="928"/>
      <c r="AX339" s="928"/>
      <c r="AY339" s="928"/>
      <c r="AZ339" s="928"/>
      <c r="BA339" s="928"/>
      <c r="BB339" s="928"/>
      <c r="BC339" s="928"/>
      <c r="BD339" s="928"/>
    </row>
    <row r="340" spans="1:119" ht="27.75" customHeight="1" thickBot="1" x14ac:dyDescent="0.25">
      <c r="A340" s="928"/>
      <c r="B340" s="994"/>
      <c r="C340" s="995"/>
      <c r="D340" s="692"/>
      <c r="E340" s="692"/>
      <c r="F340" s="693"/>
      <c r="G340" s="693"/>
      <c r="H340" s="693"/>
      <c r="I340" s="694"/>
      <c r="J340" s="928"/>
      <c r="K340" s="928"/>
      <c r="L340" s="928"/>
      <c r="M340" s="928"/>
      <c r="N340" s="928"/>
      <c r="O340" s="928"/>
      <c r="P340" s="928"/>
      <c r="Q340" s="928"/>
      <c r="R340" s="928"/>
      <c r="S340" s="928"/>
      <c r="T340" s="928"/>
      <c r="U340" s="928"/>
      <c r="V340" s="928"/>
      <c r="W340" s="928"/>
      <c r="X340" s="928"/>
      <c r="AB340" s="928"/>
      <c r="AC340" s="928"/>
      <c r="AD340" s="928"/>
      <c r="AE340" s="928"/>
      <c r="AF340" s="928"/>
      <c r="AG340" s="928"/>
      <c r="AH340" s="928"/>
      <c r="AI340" s="928"/>
      <c r="AJ340" s="928"/>
      <c r="AK340" s="928"/>
      <c r="AL340" s="928"/>
      <c r="AM340" s="928"/>
      <c r="AN340" s="928"/>
      <c r="AO340" s="928"/>
      <c r="AP340" s="928"/>
      <c r="AQ340" s="928"/>
      <c r="AR340" s="928"/>
      <c r="AS340" s="928"/>
      <c r="AT340" s="928"/>
      <c r="AU340" s="928"/>
      <c r="AV340" s="928"/>
      <c r="AW340" s="928"/>
      <c r="AX340" s="928"/>
      <c r="AY340" s="928"/>
      <c r="AZ340" s="928"/>
      <c r="BA340" s="928"/>
      <c r="BB340" s="928"/>
      <c r="BC340" s="928"/>
      <c r="BD340" s="928"/>
    </row>
    <row r="341" spans="1:119" ht="15" x14ac:dyDescent="0.2">
      <c r="A341" s="928"/>
      <c r="B341" s="991" t="s">
        <v>244</v>
      </c>
      <c r="C341" s="992" t="s">
        <v>79</v>
      </c>
      <c r="D341" s="687">
        <v>52920</v>
      </c>
      <c r="E341" s="687">
        <v>48249</v>
      </c>
      <c r="F341" s="689">
        <v>47563.884886665546</v>
      </c>
      <c r="G341" s="689">
        <v>46411.228873812892</v>
      </c>
      <c r="H341" s="690">
        <v>46881.50146539016</v>
      </c>
      <c r="I341" s="688">
        <f t="shared" si="28"/>
        <v>1.0132733025791847E-2</v>
      </c>
      <c r="J341" s="927"/>
      <c r="K341" s="928"/>
      <c r="L341" s="928"/>
      <c r="M341" s="928"/>
      <c r="N341" s="928"/>
      <c r="O341" s="928"/>
      <c r="P341" s="928"/>
      <c r="Q341" s="928"/>
      <c r="R341" s="928"/>
      <c r="S341" s="928"/>
      <c r="T341" s="928"/>
      <c r="U341" s="928"/>
      <c r="V341" s="928"/>
      <c r="W341" s="928"/>
      <c r="X341" s="928"/>
      <c r="AB341" s="928"/>
      <c r="AC341" s="928"/>
      <c r="AD341" s="928"/>
      <c r="AE341" s="928"/>
      <c r="AF341" s="928"/>
      <c r="AG341" s="928"/>
      <c r="AH341" s="928"/>
      <c r="AI341" s="928"/>
      <c r="AJ341" s="928"/>
      <c r="AK341" s="928"/>
      <c r="AL341" s="928"/>
      <c r="AM341" s="928"/>
      <c r="AN341" s="928"/>
      <c r="AO341" s="928"/>
      <c r="AP341" s="928"/>
      <c r="AQ341" s="928"/>
      <c r="AR341" s="928"/>
      <c r="AS341" s="928"/>
      <c r="AT341" s="928"/>
      <c r="AU341" s="928"/>
      <c r="AV341" s="928"/>
      <c r="AW341" s="928"/>
      <c r="AX341" s="928"/>
      <c r="AY341" s="928"/>
      <c r="AZ341" s="928"/>
      <c r="BA341" s="928"/>
      <c r="BB341" s="928"/>
      <c r="BC341" s="928"/>
      <c r="BD341" s="928"/>
    </row>
    <row r="342" spans="1:119" ht="15" x14ac:dyDescent="0.2">
      <c r="A342" s="928"/>
      <c r="B342" s="991" t="s">
        <v>228</v>
      </c>
      <c r="C342" s="992" t="s">
        <v>302</v>
      </c>
      <c r="D342" s="687">
        <v>1062029</v>
      </c>
      <c r="E342" s="687">
        <v>848103</v>
      </c>
      <c r="F342" s="66">
        <v>0</v>
      </c>
      <c r="G342" s="66">
        <v>0</v>
      </c>
      <c r="H342" s="61">
        <v>0</v>
      </c>
      <c r="I342" s="688">
        <v>0</v>
      </c>
      <c r="J342" s="927"/>
      <c r="K342" s="928"/>
      <c r="L342" s="928"/>
      <c r="M342" s="928"/>
      <c r="N342" s="928"/>
      <c r="O342" s="928"/>
      <c r="P342" s="928"/>
      <c r="Q342" s="928"/>
      <c r="R342" s="928"/>
      <c r="S342" s="928"/>
      <c r="T342" s="928"/>
      <c r="U342" s="928"/>
      <c r="V342" s="928"/>
      <c r="W342" s="928"/>
      <c r="X342" s="928"/>
      <c r="AB342" s="928"/>
      <c r="AC342" s="928"/>
      <c r="AD342" s="928"/>
      <c r="AE342" s="928"/>
      <c r="AF342" s="928"/>
      <c r="AG342" s="928"/>
      <c r="AH342" s="928"/>
      <c r="AI342" s="928"/>
      <c r="AJ342" s="928"/>
      <c r="AK342" s="928"/>
      <c r="AL342" s="928"/>
      <c r="AM342" s="928"/>
      <c r="AN342" s="928"/>
      <c r="AO342" s="928"/>
      <c r="AP342" s="928"/>
      <c r="AQ342" s="928"/>
      <c r="AR342" s="928"/>
      <c r="AS342" s="928"/>
      <c r="AT342" s="928"/>
      <c r="AU342" s="928"/>
      <c r="AV342" s="928"/>
      <c r="AW342" s="928"/>
      <c r="AX342" s="928"/>
      <c r="AY342" s="928"/>
      <c r="AZ342" s="928"/>
      <c r="BA342" s="928"/>
      <c r="BB342" s="928"/>
      <c r="BC342" s="928"/>
      <c r="BD342" s="928"/>
    </row>
    <row r="343" spans="1:119" ht="16" thickBot="1" x14ac:dyDescent="0.25">
      <c r="A343" s="928"/>
      <c r="B343" s="991"/>
      <c r="C343" s="992" t="s">
        <v>263</v>
      </c>
      <c r="D343" s="687">
        <v>319789</v>
      </c>
      <c r="E343" s="687">
        <v>275858</v>
      </c>
      <c r="F343" s="689">
        <v>204061.69921641439</v>
      </c>
      <c r="G343" s="689">
        <v>184627.57110488717</v>
      </c>
      <c r="H343" s="690">
        <v>161110.97787708091</v>
      </c>
      <c r="I343" s="688">
        <f t="shared" ref="I343:I368" si="31">((H343-G343)/G343)</f>
        <v>-0.12737313873043621</v>
      </c>
      <c r="J343" s="927"/>
      <c r="K343" s="928"/>
      <c r="L343" s="928"/>
      <c r="M343" s="928"/>
      <c r="N343" s="928"/>
      <c r="O343" s="928"/>
      <c r="P343" s="928"/>
      <c r="Q343" s="928"/>
      <c r="R343" s="928"/>
      <c r="S343" s="928"/>
      <c r="T343" s="928"/>
      <c r="U343" s="928"/>
      <c r="V343" s="928"/>
      <c r="W343" s="928"/>
      <c r="X343" s="928"/>
      <c r="AB343" s="928"/>
      <c r="AC343" s="928"/>
      <c r="AD343" s="928"/>
      <c r="AE343" s="928"/>
      <c r="AF343" s="928"/>
      <c r="AG343" s="928"/>
      <c r="AH343" s="928"/>
      <c r="AI343" s="928"/>
      <c r="AJ343" s="928"/>
      <c r="AK343" s="928"/>
      <c r="AL343" s="928"/>
      <c r="AM343" s="928"/>
      <c r="AN343" s="928"/>
      <c r="AO343" s="928"/>
      <c r="AP343" s="928"/>
      <c r="AQ343" s="928"/>
      <c r="AR343" s="928"/>
      <c r="AS343" s="928"/>
      <c r="AT343" s="928"/>
      <c r="AU343" s="928"/>
      <c r="AV343" s="928"/>
      <c r="AW343" s="928"/>
      <c r="AX343" s="928"/>
      <c r="AY343" s="928"/>
      <c r="AZ343" s="928"/>
      <c r="BA343" s="928"/>
      <c r="BB343" s="928"/>
      <c r="BC343" s="928"/>
      <c r="BD343" s="928"/>
    </row>
    <row r="344" spans="1:119" ht="27.75" customHeight="1" thickBot="1" x14ac:dyDescent="0.25">
      <c r="A344" s="928"/>
      <c r="B344" s="994"/>
      <c r="C344" s="995"/>
      <c r="D344" s="692"/>
      <c r="E344" s="692"/>
      <c r="F344" s="693"/>
      <c r="G344" s="693"/>
      <c r="H344" s="693"/>
      <c r="I344" s="694"/>
      <c r="J344" s="928"/>
      <c r="K344" s="928"/>
      <c r="L344" s="928"/>
      <c r="M344" s="928"/>
      <c r="N344" s="928"/>
      <c r="O344" s="928"/>
      <c r="P344" s="928"/>
      <c r="Q344" s="928"/>
      <c r="R344" s="928"/>
      <c r="S344" s="928"/>
      <c r="T344" s="928"/>
      <c r="U344" s="928"/>
      <c r="V344" s="928"/>
      <c r="W344" s="928"/>
      <c r="X344" s="928"/>
      <c r="AB344" s="928"/>
      <c r="AC344" s="928"/>
      <c r="AD344" s="928"/>
      <c r="AE344" s="928"/>
      <c r="AF344" s="928"/>
      <c r="AG344" s="928"/>
      <c r="AH344" s="928"/>
      <c r="AI344" s="928"/>
      <c r="AJ344" s="928"/>
      <c r="AK344" s="928"/>
      <c r="AL344" s="928"/>
      <c r="AM344" s="928"/>
      <c r="AN344" s="928"/>
      <c r="AO344" s="928"/>
      <c r="AP344" s="928"/>
      <c r="AQ344" s="928"/>
      <c r="AR344" s="928"/>
      <c r="AS344" s="928"/>
      <c r="AT344" s="928"/>
      <c r="AU344" s="928"/>
      <c r="AV344" s="928"/>
      <c r="AW344" s="928"/>
      <c r="AX344" s="928"/>
      <c r="AY344" s="928"/>
      <c r="AZ344" s="928"/>
      <c r="BA344" s="928"/>
      <c r="BB344" s="928"/>
      <c r="BC344" s="928"/>
      <c r="BD344" s="928"/>
    </row>
    <row r="345" spans="1:119" ht="15" x14ac:dyDescent="0.2">
      <c r="A345" s="928"/>
      <c r="B345" s="991" t="s">
        <v>245</v>
      </c>
      <c r="C345" s="992" t="s">
        <v>79</v>
      </c>
      <c r="D345" s="687">
        <v>68885</v>
      </c>
      <c r="E345" s="687">
        <v>66295</v>
      </c>
      <c r="F345" s="689">
        <v>68860.143562037236</v>
      </c>
      <c r="G345" s="689">
        <v>69636.46939898601</v>
      </c>
      <c r="H345" s="690">
        <v>70634.88429434612</v>
      </c>
      <c r="I345" s="688">
        <f t="shared" si="31"/>
        <v>1.4337528941044344E-2</v>
      </c>
      <c r="J345" s="927"/>
      <c r="K345" s="928"/>
      <c r="L345" s="928"/>
      <c r="M345" s="928"/>
      <c r="N345" s="928"/>
      <c r="O345" s="928"/>
      <c r="P345" s="928"/>
      <c r="Q345" s="928"/>
      <c r="R345" s="928"/>
      <c r="S345" s="928"/>
      <c r="T345" s="928"/>
      <c r="U345" s="928"/>
      <c r="V345" s="928"/>
      <c r="W345" s="928"/>
      <c r="X345" s="928"/>
      <c r="AB345" s="928"/>
      <c r="AC345" s="928"/>
      <c r="AD345" s="928"/>
      <c r="AE345" s="928"/>
      <c r="AF345" s="928"/>
      <c r="AG345" s="928"/>
      <c r="AH345" s="928"/>
      <c r="AI345" s="928"/>
      <c r="AJ345" s="928"/>
      <c r="AK345" s="928"/>
      <c r="AL345" s="928"/>
      <c r="AM345" s="928"/>
      <c r="AN345" s="928"/>
      <c r="AO345" s="928"/>
      <c r="AP345" s="928"/>
      <c r="AQ345" s="928"/>
      <c r="AR345" s="928"/>
      <c r="AS345" s="928"/>
      <c r="AT345" s="928"/>
      <c r="AU345" s="928"/>
      <c r="AV345" s="928"/>
      <c r="AW345" s="928"/>
      <c r="AX345" s="928"/>
      <c r="AY345" s="928"/>
      <c r="AZ345" s="928"/>
      <c r="BA345" s="928"/>
      <c r="BB345" s="928"/>
      <c r="BC345" s="928"/>
      <c r="BD345" s="928"/>
    </row>
    <row r="346" spans="1:119" ht="16" thickBot="1" x14ac:dyDescent="0.25">
      <c r="A346" s="928"/>
      <c r="B346" s="991"/>
      <c r="C346" s="992" t="s">
        <v>263</v>
      </c>
      <c r="D346" s="687">
        <v>145708</v>
      </c>
      <c r="E346" s="687">
        <v>112182</v>
      </c>
      <c r="F346" s="689">
        <v>90586.724452631854</v>
      </c>
      <c r="G346" s="689">
        <v>88915.278420545175</v>
      </c>
      <c r="H346" s="690">
        <v>85575.224989383132</v>
      </c>
      <c r="I346" s="688">
        <f t="shared" si="31"/>
        <v>-3.7564448883177261E-2</v>
      </c>
      <c r="J346" s="927"/>
      <c r="K346" s="928"/>
      <c r="L346" s="928"/>
      <c r="M346" s="928"/>
      <c r="N346" s="928"/>
      <c r="O346" s="928"/>
      <c r="P346" s="928"/>
      <c r="Q346" s="928"/>
      <c r="R346" s="928"/>
      <c r="S346" s="928"/>
      <c r="T346" s="928"/>
      <c r="U346" s="928"/>
      <c r="V346" s="928"/>
      <c r="W346" s="928"/>
      <c r="X346" s="928"/>
      <c r="AB346" s="928"/>
      <c r="AC346" s="928"/>
      <c r="AD346" s="928"/>
      <c r="AE346" s="928"/>
      <c r="AF346" s="928"/>
      <c r="AG346" s="928"/>
      <c r="AH346" s="928"/>
      <c r="AI346" s="928"/>
      <c r="AJ346" s="928"/>
      <c r="AK346" s="928"/>
      <c r="AL346" s="928"/>
      <c r="AM346" s="928"/>
      <c r="AN346" s="928"/>
      <c r="AO346" s="928"/>
      <c r="AP346" s="928"/>
      <c r="AQ346" s="928"/>
      <c r="AR346" s="928"/>
      <c r="AS346" s="928"/>
      <c r="AT346" s="928"/>
      <c r="AU346" s="928"/>
      <c r="AV346" s="928"/>
      <c r="AW346" s="928"/>
      <c r="AX346" s="928"/>
      <c r="AY346" s="928"/>
      <c r="AZ346" s="928"/>
      <c r="BA346" s="928"/>
      <c r="BB346" s="928"/>
      <c r="BC346" s="928"/>
      <c r="BD346" s="928"/>
    </row>
    <row r="347" spans="1:119" ht="27.75" customHeight="1" thickBot="1" x14ac:dyDescent="0.25">
      <c r="A347" s="928"/>
      <c r="B347" s="994"/>
      <c r="C347" s="995"/>
      <c r="D347" s="692"/>
      <c r="E347" s="692"/>
      <c r="F347" s="693"/>
      <c r="G347" s="693"/>
      <c r="H347" s="693"/>
      <c r="I347" s="694"/>
      <c r="J347" s="928"/>
      <c r="K347" s="928"/>
      <c r="L347" s="928"/>
      <c r="M347" s="928"/>
      <c r="N347" s="928"/>
      <c r="O347" s="928"/>
      <c r="P347" s="928"/>
      <c r="Q347" s="928"/>
      <c r="R347" s="928"/>
      <c r="S347" s="928"/>
      <c r="T347" s="928"/>
      <c r="U347" s="928"/>
      <c r="V347" s="928"/>
      <c r="W347" s="928"/>
      <c r="X347" s="928"/>
      <c r="AB347" s="928"/>
      <c r="AC347" s="928"/>
      <c r="AD347" s="928"/>
      <c r="AE347" s="928"/>
      <c r="AF347" s="928"/>
      <c r="AG347" s="928"/>
      <c r="AH347" s="928"/>
      <c r="AI347" s="928"/>
      <c r="AJ347" s="928"/>
      <c r="AK347" s="928"/>
      <c r="AL347" s="928"/>
      <c r="AM347" s="928"/>
      <c r="AN347" s="928"/>
      <c r="AO347" s="928"/>
      <c r="AP347" s="928"/>
      <c r="AQ347" s="928"/>
      <c r="AR347" s="928"/>
      <c r="AS347" s="928"/>
      <c r="AT347" s="928"/>
      <c r="AU347" s="928"/>
      <c r="AV347" s="928"/>
      <c r="AW347" s="928"/>
      <c r="AX347" s="928"/>
      <c r="AY347" s="928"/>
      <c r="AZ347" s="928"/>
      <c r="BA347" s="928"/>
      <c r="BB347" s="928"/>
      <c r="BC347" s="928"/>
      <c r="BD347" s="928"/>
    </row>
    <row r="348" spans="1:119" ht="15" x14ac:dyDescent="0.2">
      <c r="A348" s="928"/>
      <c r="B348" s="991" t="s">
        <v>246</v>
      </c>
      <c r="C348" s="992" t="s">
        <v>79</v>
      </c>
      <c r="D348" s="687">
        <v>71874</v>
      </c>
      <c r="E348" s="687">
        <v>72273</v>
      </c>
      <c r="F348" s="689">
        <v>72080.972456835705</v>
      </c>
      <c r="G348" s="689">
        <v>72332.919937415019</v>
      </c>
      <c r="H348" s="690">
        <v>72222.552086117852</v>
      </c>
      <c r="I348" s="688">
        <f t="shared" si="31"/>
        <v>-1.5258315493507175E-3</v>
      </c>
      <c r="J348" s="927"/>
      <c r="K348" s="928"/>
      <c r="L348" s="928"/>
      <c r="M348" s="928"/>
      <c r="N348" s="928"/>
      <c r="O348" s="928"/>
      <c r="P348" s="928"/>
      <c r="Q348" s="928"/>
      <c r="R348" s="928"/>
      <c r="S348" s="928"/>
      <c r="T348" s="928"/>
      <c r="U348" s="928"/>
      <c r="V348" s="928"/>
      <c r="W348" s="928"/>
      <c r="X348" s="928"/>
      <c r="AB348" s="928"/>
      <c r="AC348" s="928"/>
      <c r="AD348" s="928"/>
      <c r="AE348" s="928"/>
      <c r="AF348" s="928"/>
      <c r="AG348" s="928"/>
      <c r="AH348" s="928"/>
      <c r="AI348" s="928"/>
      <c r="AJ348" s="928"/>
      <c r="AK348" s="928"/>
      <c r="AL348" s="928"/>
      <c r="AM348" s="928"/>
      <c r="AN348" s="928"/>
      <c r="AO348" s="928"/>
      <c r="AP348" s="928"/>
      <c r="AQ348" s="928"/>
      <c r="AR348" s="928"/>
      <c r="AS348" s="928"/>
      <c r="AT348" s="928"/>
      <c r="AU348" s="928"/>
      <c r="AV348" s="928"/>
      <c r="AW348" s="928"/>
      <c r="AX348" s="928"/>
      <c r="AY348" s="928"/>
      <c r="AZ348" s="928"/>
      <c r="BA348" s="928"/>
      <c r="BB348" s="928"/>
      <c r="BC348" s="928"/>
      <c r="BD348" s="928"/>
    </row>
    <row r="349" spans="1:119" ht="15" x14ac:dyDescent="0.2">
      <c r="A349" s="928"/>
      <c r="B349" s="991"/>
      <c r="C349" s="992" t="s">
        <v>302</v>
      </c>
      <c r="D349" s="687">
        <v>884697</v>
      </c>
      <c r="E349" s="687">
        <v>771424</v>
      </c>
      <c r="F349" s="66">
        <v>0</v>
      </c>
      <c r="G349" s="66">
        <v>0</v>
      </c>
      <c r="H349" s="61">
        <v>0</v>
      </c>
      <c r="I349" s="688">
        <v>0</v>
      </c>
      <c r="J349" s="927"/>
      <c r="K349" s="928"/>
      <c r="L349" s="928"/>
      <c r="M349" s="928"/>
      <c r="N349" s="928"/>
      <c r="O349" s="928"/>
      <c r="P349" s="928"/>
      <c r="Q349" s="928"/>
      <c r="R349" s="928"/>
      <c r="S349" s="928"/>
      <c r="T349" s="928"/>
      <c r="U349" s="928"/>
      <c r="V349" s="928"/>
      <c r="W349" s="928"/>
      <c r="X349" s="928"/>
      <c r="AB349" s="928"/>
      <c r="AC349" s="928"/>
      <c r="AD349" s="928"/>
      <c r="AE349" s="928"/>
      <c r="AF349" s="928"/>
      <c r="AG349" s="928"/>
      <c r="AH349" s="928"/>
      <c r="AI349" s="928"/>
      <c r="AJ349" s="928"/>
      <c r="AK349" s="928"/>
      <c r="AL349" s="928"/>
      <c r="AM349" s="928"/>
      <c r="AN349" s="928"/>
      <c r="AO349" s="928"/>
      <c r="AP349" s="928"/>
      <c r="AQ349" s="928"/>
      <c r="AR349" s="928"/>
      <c r="AS349" s="928"/>
      <c r="AT349" s="928"/>
      <c r="AU349" s="928"/>
      <c r="AV349" s="928"/>
      <c r="AW349" s="928"/>
      <c r="AX349" s="928"/>
      <c r="AY349" s="928"/>
      <c r="AZ349" s="928"/>
      <c r="BA349" s="928"/>
      <c r="BB349" s="928"/>
      <c r="BC349" s="928"/>
      <c r="BD349" s="928"/>
    </row>
    <row r="350" spans="1:119" ht="16" thickBot="1" x14ac:dyDescent="0.25">
      <c r="A350" s="928"/>
      <c r="B350" s="991"/>
      <c r="C350" s="992" t="s">
        <v>263</v>
      </c>
      <c r="D350" s="687">
        <v>29717</v>
      </c>
      <c r="E350" s="687">
        <v>26921</v>
      </c>
      <c r="F350" s="689">
        <v>20700.177872703556</v>
      </c>
      <c r="G350" s="689">
        <v>18462.88526156039</v>
      </c>
      <c r="H350" s="690">
        <v>16693.152868218556</v>
      </c>
      <c r="I350" s="688">
        <f t="shared" si="31"/>
        <v>-9.5853511965781721E-2</v>
      </c>
      <c r="J350" s="927"/>
      <c r="K350" s="928"/>
      <c r="L350" s="928"/>
      <c r="M350" s="928"/>
      <c r="N350" s="928"/>
      <c r="O350" s="928"/>
      <c r="P350" s="928"/>
      <c r="Q350" s="928"/>
      <c r="R350" s="928"/>
      <c r="S350" s="928"/>
      <c r="T350" s="928"/>
      <c r="U350" s="928"/>
      <c r="V350" s="928"/>
      <c r="W350" s="928"/>
      <c r="X350" s="928"/>
      <c r="AB350" s="928"/>
      <c r="AC350" s="928"/>
      <c r="AD350" s="928"/>
      <c r="AE350" s="928"/>
      <c r="AF350" s="928"/>
      <c r="AG350" s="928"/>
      <c r="AH350" s="928"/>
      <c r="AI350" s="928"/>
      <c r="AJ350" s="928"/>
      <c r="AK350" s="928"/>
      <c r="AL350" s="928"/>
      <c r="AM350" s="928"/>
      <c r="AN350" s="928"/>
      <c r="AO350" s="928"/>
      <c r="AP350" s="928"/>
      <c r="AQ350" s="928"/>
      <c r="AR350" s="928"/>
      <c r="AS350" s="928"/>
      <c r="AT350" s="928"/>
      <c r="AU350" s="928"/>
      <c r="AV350" s="928"/>
      <c r="AW350" s="928"/>
      <c r="AX350" s="928"/>
      <c r="AY350" s="928"/>
      <c r="AZ350" s="928"/>
      <c r="BA350" s="928"/>
      <c r="BB350" s="928"/>
      <c r="BC350" s="928"/>
      <c r="BD350" s="928"/>
    </row>
    <row r="351" spans="1:119" ht="16" thickBot="1" x14ac:dyDescent="0.25">
      <c r="A351" s="928"/>
      <c r="B351" s="1027" t="s">
        <v>238</v>
      </c>
      <c r="C351" s="1028" t="s">
        <v>151</v>
      </c>
      <c r="D351" s="1029">
        <f>SUM(D326:D350)</f>
        <v>3640710</v>
      </c>
      <c r="E351" s="1029">
        <f>SUM(E326:E350)</f>
        <v>3060113</v>
      </c>
      <c r="F351" s="1029">
        <f t="shared" ref="F351:G351" si="32">SUM(F326:F350)</f>
        <v>993409.15042866324</v>
      </c>
      <c r="G351" s="1029">
        <f t="shared" si="32"/>
        <v>955055.73725431995</v>
      </c>
      <c r="H351" s="1029">
        <f>SUM(H326:H350)</f>
        <v>903836.61747245456</v>
      </c>
      <c r="I351" s="714">
        <f t="shared" si="31"/>
        <v>-5.3629456149977925E-2</v>
      </c>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c r="AL351" s="928"/>
      <c r="AM351" s="928"/>
      <c r="AN351" s="928"/>
      <c r="AO351" s="928"/>
      <c r="AP351" s="928"/>
      <c r="AQ351" s="928"/>
      <c r="AR351" s="928"/>
      <c r="AS351" s="928"/>
      <c r="AT351" s="928"/>
      <c r="AU351" s="928"/>
      <c r="AV351" s="928"/>
      <c r="AW351" s="928"/>
      <c r="AX351" s="928"/>
      <c r="AY351" s="928"/>
      <c r="AZ351" s="928"/>
      <c r="BA351" s="928"/>
      <c r="BB351" s="928"/>
      <c r="BC351" s="928"/>
      <c r="BD351" s="928"/>
      <c r="BE351" s="928"/>
      <c r="BF351" s="928"/>
      <c r="BG351" s="928"/>
      <c r="BH351" s="928"/>
      <c r="BI351" s="928"/>
      <c r="BJ351" s="928"/>
      <c r="BK351" s="928"/>
      <c r="BL351" s="928"/>
      <c r="BM351" s="928"/>
      <c r="BN351" s="928"/>
      <c r="BO351" s="928"/>
      <c r="BP351" s="928"/>
      <c r="BQ351" s="928"/>
      <c r="BR351" s="928"/>
      <c r="BS351" s="928"/>
      <c r="BT351" s="928"/>
      <c r="BU351" s="928"/>
      <c r="BV351" s="928"/>
      <c r="BW351" s="928"/>
      <c r="BX351" s="928"/>
      <c r="BY351" s="928"/>
      <c r="BZ351" s="928"/>
      <c r="CA351" s="928"/>
      <c r="CB351" s="928"/>
      <c r="CC351" s="928"/>
      <c r="CD351" s="928"/>
      <c r="CE351" s="928"/>
      <c r="CF351" s="928"/>
      <c r="CG351" s="928"/>
      <c r="CH351" s="928"/>
      <c r="CI351" s="928"/>
      <c r="CJ351" s="928"/>
      <c r="CK351" s="928"/>
      <c r="CL351" s="928"/>
      <c r="CM351" s="928"/>
      <c r="CN351" s="928"/>
      <c r="CO351" s="928"/>
      <c r="CP351" s="928"/>
      <c r="CQ351" s="928"/>
      <c r="CR351" s="928"/>
      <c r="CS351" s="928"/>
      <c r="CT351" s="928"/>
      <c r="CU351" s="928"/>
      <c r="CV351" s="928"/>
      <c r="CW351" s="928"/>
      <c r="CX351" s="928"/>
      <c r="CY351" s="928"/>
      <c r="CZ351" s="928"/>
      <c r="DA351" s="928"/>
      <c r="DB351" s="928"/>
      <c r="DC351" s="928"/>
      <c r="DD351" s="928"/>
      <c r="DE351" s="928"/>
      <c r="DF351" s="928"/>
      <c r="DG351" s="928"/>
      <c r="DH351" s="928"/>
      <c r="DI351" s="928"/>
      <c r="DJ351" s="928"/>
      <c r="DK351" s="928"/>
      <c r="DL351" s="928"/>
      <c r="DM351" s="928"/>
      <c r="DN351" s="928"/>
      <c r="DO351" s="928"/>
    </row>
    <row r="352" spans="1:119" ht="17.25" customHeight="1" thickBot="1" x14ac:dyDescent="0.25">
      <c r="A352" s="928"/>
      <c r="B352" s="999"/>
      <c r="C352" s="999"/>
      <c r="D352" s="698"/>
      <c r="E352" s="698"/>
      <c r="H352" s="1000"/>
      <c r="I352" s="699"/>
      <c r="J352" s="928"/>
      <c r="K352" s="928"/>
      <c r="L352" s="928"/>
      <c r="M352" s="928"/>
      <c r="N352" s="928"/>
      <c r="O352" s="928"/>
      <c r="P352" s="928"/>
      <c r="Q352" s="928"/>
      <c r="R352" s="928"/>
      <c r="S352" s="928"/>
      <c r="T352" s="928"/>
      <c r="U352" s="928"/>
      <c r="V352" s="928"/>
      <c r="W352" s="928"/>
      <c r="X352" s="928"/>
      <c r="AB352" s="928"/>
      <c r="AC352" s="928"/>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928"/>
      <c r="AZ352" s="928"/>
      <c r="BA352" s="928"/>
      <c r="BB352" s="928"/>
      <c r="BC352" s="928"/>
      <c r="BD352" s="928"/>
    </row>
    <row r="353" spans="1:119" ht="16" thickBot="1" x14ac:dyDescent="0.25">
      <c r="A353" s="928"/>
      <c r="B353" s="1026" t="s">
        <v>247</v>
      </c>
      <c r="C353" s="987"/>
      <c r="D353" s="987"/>
      <c r="E353" s="987"/>
      <c r="F353" s="987"/>
      <c r="G353" s="987"/>
      <c r="H353" s="987"/>
      <c r="I353" s="988"/>
      <c r="J353" s="928"/>
      <c r="K353" s="928"/>
      <c r="L353" s="928"/>
      <c r="M353" s="928"/>
      <c r="N353" s="1024"/>
      <c r="O353" s="1024"/>
      <c r="P353" s="1024"/>
      <c r="Q353" s="1024"/>
      <c r="R353" s="928"/>
      <c r="S353" s="928"/>
      <c r="T353" s="928"/>
      <c r="U353" s="928"/>
      <c r="V353" s="928"/>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928"/>
      <c r="AU353" s="928"/>
      <c r="AV353" s="928"/>
      <c r="AW353" s="928"/>
      <c r="AX353" s="928"/>
      <c r="AY353" s="928"/>
      <c r="AZ353" s="928"/>
      <c r="BA353" s="928"/>
      <c r="BB353" s="928"/>
      <c r="BC353" s="928"/>
      <c r="BD353" s="928"/>
      <c r="BE353" s="928"/>
      <c r="BF353" s="928"/>
      <c r="BG353" s="928"/>
      <c r="BH353" s="928"/>
      <c r="BI353" s="928"/>
      <c r="BJ353" s="928"/>
      <c r="BK353" s="928"/>
      <c r="BL353" s="928"/>
      <c r="BM353" s="928"/>
      <c r="BN353" s="928"/>
      <c r="BO353" s="928"/>
      <c r="BP353" s="928"/>
      <c r="BQ353" s="928"/>
      <c r="BR353" s="928"/>
      <c r="BS353" s="928"/>
      <c r="BT353" s="928"/>
      <c r="BU353" s="928"/>
      <c r="BV353" s="928"/>
      <c r="BW353" s="928"/>
      <c r="BX353" s="928"/>
      <c r="BY353" s="928"/>
      <c r="BZ353" s="928"/>
      <c r="CA353" s="928"/>
      <c r="CB353" s="928"/>
      <c r="CC353" s="928"/>
      <c r="CD353" s="928"/>
      <c r="CE353" s="928"/>
      <c r="CF353" s="928"/>
      <c r="CG353" s="928"/>
      <c r="CH353" s="928"/>
      <c r="CI353" s="928"/>
      <c r="CJ353" s="928"/>
      <c r="CK353" s="928"/>
      <c r="CL353" s="928"/>
      <c r="CM353" s="928"/>
      <c r="CN353" s="928"/>
      <c r="CO353" s="928"/>
      <c r="CP353" s="928"/>
      <c r="CQ353" s="928"/>
      <c r="CR353" s="928"/>
      <c r="CS353" s="928"/>
      <c r="CT353" s="928"/>
      <c r="CU353" s="928"/>
      <c r="CV353" s="928"/>
      <c r="CW353" s="928"/>
      <c r="CX353" s="928"/>
      <c r="CY353" s="928"/>
      <c r="CZ353" s="928"/>
      <c r="DA353" s="928"/>
      <c r="DB353" s="928"/>
      <c r="DC353" s="928"/>
      <c r="DD353" s="928"/>
      <c r="DE353" s="928"/>
      <c r="DF353" s="928"/>
      <c r="DG353" s="928"/>
      <c r="DH353" s="928"/>
      <c r="DI353" s="928"/>
      <c r="DJ353" s="928"/>
      <c r="DK353" s="928"/>
      <c r="DL353" s="928"/>
      <c r="DM353" s="928"/>
      <c r="DN353" s="928"/>
      <c r="DO353" s="928"/>
    </row>
    <row r="354" spans="1:119" ht="15" x14ac:dyDescent="0.2">
      <c r="A354" s="928"/>
      <c r="B354" s="991" t="s">
        <v>248</v>
      </c>
      <c r="C354" s="992" t="s">
        <v>79</v>
      </c>
      <c r="D354" s="687">
        <v>8106</v>
      </c>
      <c r="E354" s="687">
        <v>6300</v>
      </c>
      <c r="F354" s="689">
        <v>6582.1532747531473</v>
      </c>
      <c r="G354" s="689">
        <v>6710.8415617356641</v>
      </c>
      <c r="H354" s="2753">
        <v>6804.9778059606842</v>
      </c>
      <c r="I354" s="688">
        <f t="shared" si="31"/>
        <v>1.4027487217366694E-2</v>
      </c>
      <c r="J354" s="927"/>
      <c r="K354" s="928"/>
      <c r="L354" s="928"/>
      <c r="M354" s="928"/>
      <c r="N354" s="928"/>
      <c r="O354" s="928"/>
      <c r="P354" s="928"/>
      <c r="Q354" s="928"/>
      <c r="R354" s="928"/>
      <c r="S354" s="928"/>
      <c r="T354" s="928"/>
      <c r="U354" s="928"/>
      <c r="V354" s="928"/>
      <c r="W354" s="928"/>
      <c r="X354" s="928"/>
      <c r="AB354" s="928"/>
      <c r="AC354" s="928"/>
      <c r="AD354" s="928"/>
      <c r="AE354" s="928"/>
      <c r="AF354" s="928"/>
      <c r="AG354" s="928"/>
      <c r="AH354" s="928"/>
      <c r="AI354" s="928"/>
      <c r="AJ354" s="928"/>
      <c r="AK354" s="928"/>
      <c r="AL354" s="928"/>
      <c r="AM354" s="928"/>
      <c r="AN354" s="928"/>
      <c r="AO354" s="928"/>
      <c r="AP354" s="928"/>
      <c r="AQ354" s="928"/>
      <c r="AR354" s="928"/>
      <c r="AS354" s="928"/>
      <c r="AT354" s="928"/>
      <c r="AU354" s="928"/>
      <c r="AV354" s="928"/>
      <c r="AW354" s="928"/>
      <c r="AX354" s="928"/>
      <c r="AY354" s="928"/>
      <c r="AZ354" s="928"/>
      <c r="BA354" s="928"/>
      <c r="BB354" s="928"/>
      <c r="BC354" s="928"/>
      <c r="BD354" s="928"/>
    </row>
    <row r="355" spans="1:119" ht="16" thickBot="1" x14ac:dyDescent="0.25">
      <c r="A355" s="928"/>
      <c r="B355" s="991"/>
      <c r="C355" s="992" t="s">
        <v>263</v>
      </c>
      <c r="D355" s="687">
        <v>16550</v>
      </c>
      <c r="E355" s="687">
        <v>13601</v>
      </c>
      <c r="F355" s="689">
        <v>10510.741312264674</v>
      </c>
      <c r="G355" s="689">
        <v>9570.0635454601561</v>
      </c>
      <c r="H355" s="690">
        <v>8230.6156410098138</v>
      </c>
      <c r="I355" s="688">
        <f t="shared" si="31"/>
        <v>-0.13996227904732661</v>
      </c>
      <c r="J355" s="927"/>
      <c r="K355" s="928"/>
      <c r="L355" s="928"/>
      <c r="M355" s="928"/>
      <c r="N355" s="928"/>
      <c r="O355" s="928"/>
      <c r="P355" s="928"/>
      <c r="Q355" s="928"/>
      <c r="R355" s="928"/>
      <c r="S355" s="928"/>
      <c r="T355" s="928"/>
      <c r="U355" s="928"/>
      <c r="V355" s="928"/>
      <c r="W355" s="928"/>
      <c r="X355" s="928"/>
      <c r="AB355" s="928"/>
      <c r="AC355" s="928"/>
      <c r="AD355" s="928"/>
      <c r="AE355" s="928"/>
      <c r="AF355" s="928"/>
      <c r="AG355" s="928"/>
      <c r="AH355" s="928"/>
      <c r="AI355" s="928"/>
      <c r="AJ355" s="928"/>
      <c r="AK355" s="928"/>
      <c r="AL355" s="928"/>
      <c r="AM355" s="928"/>
      <c r="AN355" s="928"/>
      <c r="AO355" s="928"/>
      <c r="AP355" s="928"/>
      <c r="AQ355" s="928"/>
      <c r="AR355" s="928"/>
      <c r="AS355" s="928"/>
      <c r="AT355" s="928"/>
      <c r="AU355" s="928"/>
      <c r="AV355" s="928"/>
      <c r="AW355" s="928"/>
      <c r="AX355" s="928"/>
      <c r="AY355" s="928"/>
      <c r="AZ355" s="928"/>
      <c r="BA355" s="928"/>
      <c r="BB355" s="928"/>
      <c r="BC355" s="928"/>
      <c r="BD355" s="928"/>
    </row>
    <row r="356" spans="1:119" ht="27.75" customHeight="1" thickBot="1" x14ac:dyDescent="0.25">
      <c r="A356" s="928"/>
      <c r="B356" s="994"/>
      <c r="C356" s="995"/>
      <c r="D356" s="692"/>
      <c r="E356" s="692"/>
      <c r="F356" s="693"/>
      <c r="G356" s="693"/>
      <c r="H356" s="693"/>
      <c r="I356" s="694"/>
      <c r="J356" s="928"/>
      <c r="K356" s="928"/>
      <c r="L356" s="928"/>
      <c r="M356" s="928"/>
      <c r="N356" s="928"/>
      <c r="O356" s="928"/>
      <c r="P356" s="928"/>
      <c r="Q356" s="928"/>
      <c r="R356" s="928"/>
      <c r="S356" s="928"/>
      <c r="T356" s="928"/>
      <c r="U356" s="928"/>
      <c r="V356" s="928"/>
      <c r="W356" s="928"/>
      <c r="X356" s="928"/>
      <c r="AB356" s="928"/>
      <c r="AC356" s="928"/>
      <c r="AD356" s="928"/>
      <c r="AE356" s="928"/>
      <c r="AF356" s="928"/>
      <c r="AG356" s="928"/>
      <c r="AH356" s="928"/>
      <c r="AI356" s="928"/>
      <c r="AJ356" s="928"/>
      <c r="AK356" s="928"/>
      <c r="AL356" s="928"/>
      <c r="AM356" s="928"/>
      <c r="AN356" s="928"/>
      <c r="AO356" s="928"/>
      <c r="AP356" s="928"/>
      <c r="AQ356" s="928"/>
      <c r="AR356" s="928"/>
      <c r="AS356" s="928"/>
      <c r="AT356" s="928"/>
      <c r="AU356" s="928"/>
      <c r="AV356" s="928"/>
      <c r="AW356" s="928"/>
      <c r="AX356" s="928"/>
      <c r="AY356" s="928"/>
      <c r="AZ356" s="928"/>
      <c r="BA356" s="928"/>
      <c r="BB356" s="928"/>
      <c r="BC356" s="928"/>
      <c r="BD356" s="928"/>
    </row>
    <row r="357" spans="1:119" ht="16" thickBot="1" x14ac:dyDescent="0.25">
      <c r="A357" s="928"/>
      <c r="B357" s="991" t="s">
        <v>35</v>
      </c>
      <c r="C357" s="992" t="s">
        <v>263</v>
      </c>
      <c r="D357" s="687">
        <v>271317</v>
      </c>
      <c r="E357" s="687">
        <v>236676</v>
      </c>
      <c r="F357" s="689">
        <v>188329.23579459553</v>
      </c>
      <c r="G357" s="689">
        <v>174423.15840125119</v>
      </c>
      <c r="H357" s="690">
        <v>158759.0280719437</v>
      </c>
      <c r="I357" s="688">
        <f t="shared" si="31"/>
        <v>-8.9805335901973468E-2</v>
      </c>
      <c r="J357" s="927"/>
      <c r="K357" s="928"/>
      <c r="L357" s="928"/>
      <c r="M357" s="928"/>
      <c r="N357" s="928"/>
      <c r="O357" s="928"/>
      <c r="P357" s="928"/>
      <c r="Q357" s="928"/>
      <c r="R357" s="928"/>
      <c r="S357" s="928"/>
      <c r="T357" s="928"/>
      <c r="U357" s="928"/>
      <c r="V357" s="928"/>
      <c r="W357" s="928"/>
      <c r="X357" s="928"/>
      <c r="AB357" s="928"/>
      <c r="AC357" s="928"/>
      <c r="AD357" s="928"/>
      <c r="AE357" s="928"/>
      <c r="AF357" s="928"/>
      <c r="AG357" s="928"/>
      <c r="AH357" s="928"/>
      <c r="AI357" s="928"/>
      <c r="AJ357" s="928"/>
      <c r="AK357" s="928"/>
      <c r="AL357" s="928"/>
      <c r="AM357" s="928"/>
      <c r="AN357" s="928"/>
      <c r="AO357" s="928"/>
      <c r="AP357" s="928"/>
      <c r="AQ357" s="928"/>
      <c r="AR357" s="928"/>
      <c r="AS357" s="928"/>
      <c r="AT357" s="928"/>
      <c r="AU357" s="928"/>
      <c r="AV357" s="928"/>
      <c r="AW357" s="928"/>
      <c r="AX357" s="928"/>
      <c r="AY357" s="928"/>
      <c r="AZ357" s="928"/>
      <c r="BA357" s="928"/>
      <c r="BB357" s="928"/>
      <c r="BC357" s="928"/>
      <c r="BD357" s="928"/>
    </row>
    <row r="358" spans="1:119" ht="27.75" customHeight="1" thickBot="1" x14ac:dyDescent="0.25">
      <c r="A358" s="928"/>
      <c r="B358" s="994"/>
      <c r="C358" s="995"/>
      <c r="D358" s="692"/>
      <c r="E358" s="692"/>
      <c r="F358" s="693"/>
      <c r="G358" s="693"/>
      <c r="H358" s="693"/>
      <c r="I358" s="694"/>
      <c r="J358" s="928"/>
      <c r="K358" s="928"/>
      <c r="L358" s="928"/>
      <c r="M358" s="928"/>
      <c r="N358" s="928"/>
      <c r="O358" s="928"/>
      <c r="P358" s="928"/>
      <c r="Q358" s="928"/>
      <c r="R358" s="928"/>
      <c r="S358" s="928"/>
      <c r="T358" s="928"/>
      <c r="U358" s="928"/>
      <c r="V358" s="928"/>
      <c r="W358" s="928"/>
      <c r="X358" s="928"/>
      <c r="AB358" s="928"/>
      <c r="AC358" s="928"/>
      <c r="AD358" s="928"/>
      <c r="AE358" s="928"/>
      <c r="AF358" s="928"/>
      <c r="AG358" s="928"/>
      <c r="AH358" s="928"/>
      <c r="AI358" s="928"/>
      <c r="AJ358" s="928"/>
      <c r="AK358" s="928"/>
      <c r="AL358" s="928"/>
      <c r="AM358" s="928"/>
      <c r="AN358" s="928"/>
      <c r="AO358" s="928"/>
      <c r="AP358" s="928"/>
      <c r="AQ358" s="928"/>
      <c r="AR358" s="928"/>
      <c r="AS358" s="928"/>
      <c r="AT358" s="928"/>
      <c r="AU358" s="928"/>
      <c r="AV358" s="928"/>
      <c r="AW358" s="928"/>
      <c r="AX358" s="928"/>
      <c r="AY358" s="928"/>
      <c r="AZ358" s="928"/>
      <c r="BA358" s="928"/>
      <c r="BB358" s="928"/>
      <c r="BC358" s="928"/>
      <c r="BD358" s="928"/>
    </row>
    <row r="359" spans="1:119" ht="15" x14ac:dyDescent="0.2">
      <c r="A359" s="928"/>
      <c r="B359" s="991" t="s">
        <v>251</v>
      </c>
      <c r="C359" s="992" t="s">
        <v>79</v>
      </c>
      <c r="D359" s="687">
        <v>13251</v>
      </c>
      <c r="E359" s="687">
        <v>12138</v>
      </c>
      <c r="F359" s="689">
        <v>12266.777153122332</v>
      </c>
      <c r="G359" s="689">
        <v>12300.067866605083</v>
      </c>
      <c r="H359" s="690">
        <v>12292.232423489217</v>
      </c>
      <c r="I359" s="688">
        <f t="shared" si="31"/>
        <v>-6.3702438074665461E-4</v>
      </c>
      <c r="J359" s="927"/>
      <c r="K359" s="928"/>
      <c r="L359" s="928"/>
      <c r="M359" s="928"/>
      <c r="N359" s="928"/>
      <c r="O359" s="928"/>
      <c r="P359" s="928"/>
      <c r="Q359" s="928"/>
      <c r="R359" s="928"/>
      <c r="S359" s="928"/>
      <c r="T359" s="928"/>
      <c r="U359" s="928"/>
      <c r="V359" s="928"/>
      <c r="W359" s="928"/>
      <c r="X359" s="928"/>
      <c r="AB359" s="928"/>
      <c r="AC359" s="928"/>
      <c r="AD359" s="928"/>
      <c r="AE359" s="928"/>
      <c r="AF359" s="928"/>
      <c r="AG359" s="928"/>
      <c r="AH359" s="928"/>
      <c r="AI359" s="928"/>
      <c r="AJ359" s="928"/>
      <c r="AK359" s="928"/>
      <c r="AL359" s="928"/>
      <c r="AM359" s="928"/>
      <c r="AN359" s="928"/>
      <c r="AO359" s="928"/>
      <c r="AP359" s="928"/>
      <c r="AQ359" s="928"/>
      <c r="AR359" s="928"/>
      <c r="AS359" s="928"/>
      <c r="AT359" s="928"/>
      <c r="AU359" s="928"/>
      <c r="AV359" s="928"/>
      <c r="AW359" s="928"/>
      <c r="AX359" s="928"/>
      <c r="AY359" s="928"/>
      <c r="AZ359" s="928"/>
      <c r="BA359" s="928"/>
      <c r="BB359" s="928"/>
      <c r="BC359" s="928"/>
      <c r="BD359" s="928"/>
    </row>
    <row r="360" spans="1:119" ht="16" thickBot="1" x14ac:dyDescent="0.25">
      <c r="A360" s="928"/>
      <c r="B360" s="991"/>
      <c r="C360" s="992" t="s">
        <v>263</v>
      </c>
      <c r="D360" s="687">
        <v>77169</v>
      </c>
      <c r="E360" s="687">
        <v>74610</v>
      </c>
      <c r="F360" s="689">
        <v>58543.601146189307</v>
      </c>
      <c r="G360" s="689">
        <v>54977.348793551755</v>
      </c>
      <c r="H360" s="690">
        <v>51432.831983299147</v>
      </c>
      <c r="I360" s="688">
        <f t="shared" si="31"/>
        <v>-6.4472312471137952E-2</v>
      </c>
      <c r="J360" s="927"/>
      <c r="K360" s="928"/>
      <c r="L360" s="928"/>
      <c r="M360" s="928"/>
      <c r="N360" s="928"/>
      <c r="O360" s="928"/>
      <c r="P360" s="928"/>
      <c r="Q360" s="928"/>
      <c r="R360" s="928"/>
      <c r="S360" s="928"/>
      <c r="T360" s="928"/>
      <c r="U360" s="928"/>
      <c r="V360" s="928"/>
      <c r="W360" s="928"/>
      <c r="X360" s="928"/>
      <c r="AB360" s="928"/>
      <c r="AC360" s="928"/>
      <c r="AD360" s="928"/>
      <c r="AE360" s="928"/>
      <c r="AF360" s="928"/>
      <c r="AG360" s="928"/>
      <c r="AH360" s="928"/>
      <c r="AI360" s="928"/>
      <c r="AJ360" s="928"/>
      <c r="AK360" s="928"/>
      <c r="AL360" s="928"/>
      <c r="AM360" s="928"/>
      <c r="AN360" s="928"/>
      <c r="AO360" s="928"/>
      <c r="AP360" s="928"/>
      <c r="AQ360" s="928"/>
      <c r="AR360" s="928"/>
      <c r="AS360" s="928"/>
      <c r="AT360" s="928"/>
      <c r="AU360" s="928"/>
      <c r="AV360" s="928"/>
      <c r="AW360" s="928"/>
      <c r="AX360" s="928"/>
      <c r="AY360" s="928"/>
      <c r="AZ360" s="928"/>
      <c r="BA360" s="928"/>
      <c r="BB360" s="928"/>
      <c r="BC360" s="928"/>
      <c r="BD360" s="928"/>
    </row>
    <row r="361" spans="1:119" ht="27.75" customHeight="1" thickBot="1" x14ac:dyDescent="0.25">
      <c r="A361" s="928"/>
      <c r="B361" s="994"/>
      <c r="C361" s="995"/>
      <c r="D361" s="692"/>
      <c r="E361" s="692"/>
      <c r="F361" s="693"/>
      <c r="G361" s="693"/>
      <c r="H361" s="693"/>
      <c r="I361" s="694"/>
      <c r="J361" s="928"/>
      <c r="K361" s="928"/>
      <c r="L361" s="928"/>
      <c r="M361" s="928"/>
      <c r="N361" s="928"/>
      <c r="O361" s="928"/>
      <c r="P361" s="928"/>
      <c r="Q361" s="928"/>
      <c r="R361" s="928"/>
      <c r="S361" s="928"/>
      <c r="T361" s="928"/>
      <c r="U361" s="928"/>
      <c r="V361" s="928"/>
      <c r="W361" s="928"/>
      <c r="X361" s="928"/>
      <c r="AB361" s="928"/>
      <c r="AC361" s="928"/>
      <c r="AD361" s="928"/>
      <c r="AE361" s="928"/>
      <c r="AF361" s="928"/>
      <c r="AG361" s="928"/>
      <c r="AH361" s="928"/>
      <c r="AI361" s="928"/>
      <c r="AJ361" s="928"/>
      <c r="AK361" s="928"/>
      <c r="AL361" s="928"/>
      <c r="AM361" s="928"/>
      <c r="AN361" s="928"/>
      <c r="AO361" s="928"/>
      <c r="AP361" s="928"/>
      <c r="AQ361" s="928"/>
      <c r="AR361" s="928"/>
      <c r="AS361" s="928"/>
      <c r="AT361" s="928"/>
      <c r="AU361" s="928"/>
      <c r="AV361" s="928"/>
      <c r="AW361" s="928"/>
      <c r="AX361" s="928"/>
      <c r="AY361" s="928"/>
      <c r="AZ361" s="928"/>
      <c r="BA361" s="928"/>
      <c r="BB361" s="928"/>
      <c r="BC361" s="928"/>
      <c r="BD361" s="928"/>
    </row>
    <row r="362" spans="1:119" ht="16" thickBot="1" x14ac:dyDescent="0.25">
      <c r="A362" s="928"/>
      <c r="B362" s="991" t="s">
        <v>252</v>
      </c>
      <c r="C362" s="992" t="s">
        <v>79</v>
      </c>
      <c r="D362" s="687">
        <v>63552</v>
      </c>
      <c r="E362" s="687">
        <v>63033</v>
      </c>
      <c r="F362" s="689">
        <v>64787.78867976457</v>
      </c>
      <c r="G362" s="689">
        <v>66077.098108878548</v>
      </c>
      <c r="H362" s="690">
        <v>67125.196546994455</v>
      </c>
      <c r="I362" s="688">
        <f t="shared" si="31"/>
        <v>1.5861750411449705E-2</v>
      </c>
      <c r="J362" s="927"/>
      <c r="K362" s="928"/>
      <c r="L362" s="928"/>
      <c r="M362" s="928"/>
      <c r="N362" s="928"/>
      <c r="O362" s="928"/>
      <c r="P362" s="928"/>
      <c r="Q362" s="928"/>
      <c r="R362" s="928"/>
      <c r="S362" s="928"/>
      <c r="T362" s="928"/>
      <c r="U362" s="928"/>
      <c r="V362" s="928"/>
      <c r="W362" s="928"/>
      <c r="X362" s="928"/>
      <c r="AB362" s="928"/>
      <c r="AC362" s="928"/>
      <c r="AD362" s="928"/>
      <c r="AE362" s="928"/>
      <c r="AF362" s="928"/>
      <c r="AG362" s="928"/>
      <c r="AH362" s="928"/>
      <c r="AI362" s="928"/>
      <c r="AJ362" s="928"/>
      <c r="AK362" s="928"/>
      <c r="AL362" s="928"/>
      <c r="AM362" s="928"/>
      <c r="AN362" s="928"/>
      <c r="AO362" s="928"/>
      <c r="AP362" s="928"/>
      <c r="AQ362" s="928"/>
      <c r="AR362" s="928"/>
      <c r="AS362" s="928"/>
      <c r="AT362" s="928"/>
      <c r="AU362" s="928"/>
      <c r="AV362" s="928"/>
      <c r="AW362" s="928"/>
      <c r="AX362" s="928"/>
      <c r="AY362" s="928"/>
      <c r="AZ362" s="928"/>
      <c r="BA362" s="928"/>
      <c r="BB362" s="928"/>
      <c r="BC362" s="928"/>
      <c r="BD362" s="928"/>
    </row>
    <row r="363" spans="1:119" ht="27.75" customHeight="1" thickBot="1" x14ac:dyDescent="0.25">
      <c r="A363" s="928"/>
      <c r="B363" s="994"/>
      <c r="C363" s="995"/>
      <c r="D363" s="692"/>
      <c r="E363" s="692"/>
      <c r="F363" s="693"/>
      <c r="G363" s="693"/>
      <c r="H363" s="693"/>
      <c r="I363" s="694"/>
      <c r="J363" s="928"/>
      <c r="K363" s="928"/>
      <c r="L363" s="928"/>
      <c r="M363" s="928"/>
      <c r="N363" s="928"/>
      <c r="O363" s="928"/>
      <c r="P363" s="928"/>
      <c r="Q363" s="928"/>
      <c r="R363" s="928"/>
      <c r="S363" s="928"/>
      <c r="T363" s="928"/>
      <c r="U363" s="928"/>
      <c r="V363" s="928"/>
      <c r="W363" s="928"/>
      <c r="X363" s="928"/>
      <c r="AB363" s="928"/>
      <c r="AC363" s="928"/>
      <c r="AD363" s="928"/>
      <c r="AE363" s="928"/>
      <c r="AF363" s="928"/>
      <c r="AG363" s="928"/>
      <c r="AH363" s="928"/>
      <c r="AI363" s="928"/>
      <c r="AJ363" s="928"/>
      <c r="AK363" s="928"/>
      <c r="AL363" s="928"/>
      <c r="AM363" s="928"/>
      <c r="AN363" s="928"/>
      <c r="AO363" s="928"/>
      <c r="AP363" s="928"/>
      <c r="AQ363" s="928"/>
      <c r="AR363" s="928"/>
      <c r="AS363" s="928"/>
      <c r="AT363" s="928"/>
      <c r="AU363" s="928"/>
      <c r="AV363" s="928"/>
      <c r="AW363" s="928"/>
      <c r="AX363" s="928"/>
      <c r="AY363" s="928"/>
      <c r="AZ363" s="928"/>
      <c r="BA363" s="928"/>
      <c r="BB363" s="928"/>
      <c r="BC363" s="928"/>
      <c r="BD363" s="928"/>
    </row>
    <row r="364" spans="1:119" ht="16" thickBot="1" x14ac:dyDescent="0.25">
      <c r="A364" s="928"/>
      <c r="B364" s="991" t="s">
        <v>253</v>
      </c>
      <c r="C364" s="992" t="s">
        <v>79</v>
      </c>
      <c r="D364" s="687">
        <v>161736</v>
      </c>
      <c r="E364" s="687">
        <v>159216</v>
      </c>
      <c r="F364" s="689">
        <v>157810.80494353978</v>
      </c>
      <c r="G364" s="689">
        <v>156369.22776481678</v>
      </c>
      <c r="H364" s="690">
        <v>156516.40530190238</v>
      </c>
      <c r="I364" s="688">
        <f t="shared" si="31"/>
        <v>9.4121803368475763E-4</v>
      </c>
      <c r="J364" s="927"/>
      <c r="K364" s="928"/>
      <c r="L364" s="928"/>
      <c r="M364" s="928"/>
      <c r="N364" s="928"/>
      <c r="O364" s="928"/>
      <c r="P364" s="928"/>
      <c r="Q364" s="928"/>
      <c r="R364" s="928"/>
      <c r="S364" s="928"/>
      <c r="T364" s="928"/>
      <c r="U364" s="928"/>
      <c r="V364" s="928"/>
      <c r="W364" s="928"/>
      <c r="X364" s="928"/>
      <c r="AB364" s="928"/>
      <c r="AC364" s="928"/>
      <c r="AD364" s="928"/>
      <c r="AE364" s="928"/>
      <c r="AF364" s="928"/>
      <c r="AG364" s="928"/>
      <c r="AH364" s="928"/>
      <c r="AI364" s="928"/>
      <c r="AJ364" s="928"/>
      <c r="AK364" s="928"/>
      <c r="AL364" s="928"/>
      <c r="AM364" s="928"/>
      <c r="AN364" s="928"/>
      <c r="AO364" s="928"/>
      <c r="AP364" s="928"/>
      <c r="AQ364" s="928"/>
      <c r="AR364" s="928"/>
      <c r="AS364" s="928"/>
      <c r="AT364" s="928"/>
      <c r="AU364" s="928"/>
      <c r="AV364" s="928"/>
      <c r="AW364" s="928"/>
      <c r="AX364" s="928"/>
      <c r="AY364" s="928"/>
      <c r="AZ364" s="928"/>
      <c r="BA364" s="928"/>
      <c r="BB364" s="928"/>
      <c r="BC364" s="928"/>
      <c r="BD364" s="928"/>
    </row>
    <row r="365" spans="1:119" ht="27.75" customHeight="1" thickBot="1" x14ac:dyDescent="0.25">
      <c r="A365" s="928"/>
      <c r="B365" s="994"/>
      <c r="C365" s="995"/>
      <c r="D365" s="692"/>
      <c r="E365" s="692"/>
      <c r="F365" s="693"/>
      <c r="G365" s="693"/>
      <c r="H365" s="693"/>
      <c r="I365" s="694"/>
      <c r="J365" s="928"/>
      <c r="K365" s="928"/>
      <c r="L365" s="928"/>
      <c r="M365" s="928"/>
      <c r="N365" s="928"/>
      <c r="O365" s="928"/>
      <c r="P365" s="928"/>
      <c r="Q365" s="928"/>
      <c r="R365" s="928"/>
      <c r="S365" s="928"/>
      <c r="T365" s="928"/>
      <c r="U365" s="928"/>
      <c r="V365" s="928"/>
      <c r="W365" s="928"/>
      <c r="X365" s="928"/>
      <c r="AB365" s="928"/>
      <c r="AC365" s="928"/>
      <c r="AD365" s="928"/>
      <c r="AE365" s="928"/>
      <c r="AF365" s="928"/>
      <c r="AG365" s="928"/>
      <c r="AH365" s="928"/>
      <c r="AI365" s="928"/>
      <c r="AJ365" s="928"/>
      <c r="AK365" s="928"/>
      <c r="AL365" s="928"/>
      <c r="AM365" s="928"/>
      <c r="AN365" s="928"/>
      <c r="AO365" s="928"/>
      <c r="AP365" s="928"/>
      <c r="AQ365" s="928"/>
      <c r="AR365" s="928"/>
      <c r="AS365" s="928"/>
      <c r="AT365" s="928"/>
      <c r="AU365" s="928"/>
      <c r="AV365" s="928"/>
      <c r="AW365" s="928"/>
      <c r="AX365" s="928"/>
      <c r="AY365" s="928"/>
      <c r="AZ365" s="928"/>
      <c r="BA365" s="928"/>
      <c r="BB365" s="928"/>
      <c r="BC365" s="928"/>
      <c r="BD365" s="928"/>
    </row>
    <row r="366" spans="1:119" ht="16" thickBot="1" x14ac:dyDescent="0.25">
      <c r="A366" s="928"/>
      <c r="B366" s="991" t="s">
        <v>249</v>
      </c>
      <c r="C366" s="992" t="s">
        <v>79</v>
      </c>
      <c r="D366" s="687">
        <v>23558</v>
      </c>
      <c r="E366" s="687">
        <v>21296</v>
      </c>
      <c r="F366" s="689">
        <v>21519.749805341748</v>
      </c>
      <c r="G366" s="689">
        <v>21493.260603580668</v>
      </c>
      <c r="H366" s="690">
        <v>21561.488683758365</v>
      </c>
      <c r="I366" s="688">
        <f t="shared" si="31"/>
        <v>3.1743941245625336E-3</v>
      </c>
      <c r="J366" s="927"/>
      <c r="K366" s="928"/>
      <c r="L366" s="928"/>
      <c r="M366" s="928"/>
      <c r="N366" s="928"/>
      <c r="O366" s="928"/>
      <c r="P366" s="928"/>
      <c r="Q366" s="928"/>
      <c r="R366" s="928"/>
      <c r="S366" s="928"/>
      <c r="T366" s="928"/>
      <c r="U366" s="928"/>
      <c r="V366" s="928"/>
      <c r="W366" s="928"/>
      <c r="X366" s="928"/>
      <c r="AB366" s="928"/>
      <c r="AC366" s="928"/>
      <c r="AD366" s="928"/>
      <c r="AE366" s="928"/>
      <c r="AF366" s="928"/>
      <c r="AG366" s="928"/>
      <c r="AH366" s="928"/>
      <c r="AI366" s="928"/>
      <c r="AJ366" s="928"/>
      <c r="AK366" s="928"/>
      <c r="AL366" s="928"/>
      <c r="AM366" s="928"/>
      <c r="AN366" s="928"/>
      <c r="AO366" s="928"/>
      <c r="AP366" s="928"/>
      <c r="AQ366" s="928"/>
      <c r="AR366" s="928"/>
      <c r="AS366" s="928"/>
      <c r="AT366" s="928"/>
      <c r="AU366" s="928"/>
      <c r="AV366" s="928"/>
      <c r="AW366" s="928"/>
      <c r="AX366" s="928"/>
      <c r="AY366" s="928"/>
      <c r="AZ366" s="928"/>
      <c r="BA366" s="928"/>
      <c r="BB366" s="928"/>
      <c r="BC366" s="928"/>
      <c r="BD366" s="928"/>
    </row>
    <row r="367" spans="1:119" ht="16" thickBot="1" x14ac:dyDescent="0.25">
      <c r="A367" s="928"/>
      <c r="B367" s="1030" t="s">
        <v>247</v>
      </c>
      <c r="C367" s="1031" t="s">
        <v>151</v>
      </c>
      <c r="D367" s="1032">
        <f>SUM(D354:D366)</f>
        <v>635239</v>
      </c>
      <c r="E367" s="1032">
        <f>SUM(E354:E366)</f>
        <v>586870</v>
      </c>
      <c r="F367" s="1032">
        <f t="shared" ref="F367:G367" si="33">SUM(F354:F366)</f>
        <v>520350.8521095711</v>
      </c>
      <c r="G367" s="1032">
        <f t="shared" si="33"/>
        <v>501921.06664587988</v>
      </c>
      <c r="H367" s="1032">
        <f>SUM(H354:H366)</f>
        <v>482722.77645835775</v>
      </c>
      <c r="I367" s="715">
        <f t="shared" si="31"/>
        <v>-3.8249620235739357E-2</v>
      </c>
      <c r="J367" s="928"/>
      <c r="K367" s="928"/>
      <c r="L367" s="928"/>
      <c r="M367" s="928"/>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M367" s="928"/>
      <c r="AN367" s="928"/>
      <c r="AO367" s="928"/>
      <c r="AP367" s="928"/>
      <c r="AQ367" s="928"/>
      <c r="AR367" s="928"/>
      <c r="AS367" s="928"/>
      <c r="AT367" s="928"/>
      <c r="AU367" s="928"/>
      <c r="AV367" s="928"/>
      <c r="AW367" s="928"/>
      <c r="AX367" s="928"/>
      <c r="AY367" s="928"/>
      <c r="AZ367" s="928"/>
      <c r="BA367" s="928"/>
      <c r="BB367" s="928"/>
      <c r="BC367" s="928"/>
      <c r="BD367" s="928"/>
      <c r="BE367" s="928"/>
      <c r="BF367" s="928"/>
      <c r="BG367" s="928"/>
      <c r="BH367" s="928"/>
      <c r="BI367" s="928"/>
      <c r="BJ367" s="928"/>
      <c r="BK367" s="928"/>
      <c r="BL367" s="928"/>
      <c r="BM367" s="928"/>
      <c r="BN367" s="928"/>
      <c r="BO367" s="928"/>
      <c r="BP367" s="928"/>
      <c r="BQ367" s="928"/>
      <c r="BR367" s="928"/>
      <c r="BS367" s="928"/>
      <c r="BT367" s="928"/>
      <c r="BU367" s="928"/>
      <c r="BV367" s="928"/>
      <c r="BW367" s="928"/>
      <c r="BX367" s="928"/>
      <c r="BY367" s="928"/>
      <c r="BZ367" s="928"/>
      <c r="CA367" s="928"/>
      <c r="CB367" s="928"/>
      <c r="CC367" s="928"/>
      <c r="CD367" s="928"/>
      <c r="CE367" s="928"/>
      <c r="CF367" s="928"/>
      <c r="CG367" s="928"/>
      <c r="CH367" s="928"/>
      <c r="CI367" s="928"/>
      <c r="CJ367" s="928"/>
      <c r="CK367" s="928"/>
      <c r="CL367" s="928"/>
      <c r="CM367" s="928"/>
      <c r="CN367" s="928"/>
      <c r="CO367" s="928"/>
      <c r="CP367" s="928"/>
      <c r="CQ367" s="928"/>
      <c r="CR367" s="928"/>
      <c r="CS367" s="928"/>
      <c r="CT367" s="928"/>
      <c r="CU367" s="928"/>
      <c r="CV367" s="928"/>
      <c r="CW367" s="928"/>
      <c r="CX367" s="928"/>
      <c r="CY367" s="928"/>
      <c r="CZ367" s="928"/>
      <c r="DA367" s="928"/>
      <c r="DB367" s="928"/>
      <c r="DC367" s="928"/>
      <c r="DD367" s="928"/>
      <c r="DE367" s="928"/>
      <c r="DF367" s="928"/>
      <c r="DG367" s="928"/>
      <c r="DH367" s="928"/>
      <c r="DI367" s="928"/>
      <c r="DJ367" s="928"/>
      <c r="DK367" s="928"/>
      <c r="DL367" s="928"/>
      <c r="DM367" s="928"/>
      <c r="DN367" s="928"/>
      <c r="DO367" s="928"/>
    </row>
    <row r="368" spans="1:119" ht="16" thickBot="1" x14ac:dyDescent="0.25">
      <c r="A368" s="928"/>
      <c r="B368" s="1033" t="s">
        <v>254</v>
      </c>
      <c r="C368" s="1034" t="s">
        <v>151</v>
      </c>
      <c r="D368" s="2854">
        <f>D367+D351+D323+D303</f>
        <v>10529563</v>
      </c>
      <c r="E368" s="2854">
        <f>E367+E351+E323+E303</f>
        <v>9409402</v>
      </c>
      <c r="F368" s="2854">
        <f t="shared" ref="F368:G368" si="34">F367+F351+F323+F303</f>
        <v>5301197.7392409174</v>
      </c>
      <c r="G368" s="2854">
        <f t="shared" si="34"/>
        <v>5143900.6271524187</v>
      </c>
      <c r="H368" s="2854">
        <f>H367+H351+H323+H303</f>
        <v>4932823.1648910278</v>
      </c>
      <c r="I368" s="714">
        <f t="shared" si="31"/>
        <v>-4.1034513992592427E-2</v>
      </c>
      <c r="J368" s="985"/>
      <c r="K368" s="928"/>
      <c r="L368" s="928"/>
      <c r="M368" s="928"/>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M368" s="928"/>
      <c r="AN368" s="928"/>
      <c r="AO368" s="928"/>
      <c r="AP368" s="928"/>
      <c r="AQ368" s="928"/>
      <c r="AR368" s="928"/>
      <c r="AS368" s="928"/>
      <c r="AT368" s="928"/>
      <c r="AU368" s="928"/>
      <c r="AV368" s="928"/>
      <c r="AW368" s="928"/>
      <c r="AX368" s="928"/>
      <c r="AY368" s="928"/>
      <c r="AZ368" s="928"/>
      <c r="BA368" s="928"/>
    </row>
    <row r="369" spans="1:52" ht="15" x14ac:dyDescent="0.2">
      <c r="A369" s="928"/>
      <c r="B369" s="928"/>
      <c r="C369" s="928"/>
      <c r="D369" s="1021"/>
      <c r="E369" s="928"/>
      <c r="F369" s="928"/>
      <c r="G369" s="928"/>
      <c r="H369" s="928"/>
      <c r="I369" s="928"/>
      <c r="J369" s="928"/>
      <c r="K369" s="928"/>
      <c r="L369" s="928"/>
      <c r="M369" s="928"/>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M369" s="928"/>
      <c r="AN369" s="928"/>
      <c r="AO369" s="928"/>
      <c r="AP369" s="928"/>
      <c r="AQ369" s="928"/>
      <c r="AR369" s="928"/>
      <c r="AS369" s="928"/>
      <c r="AT369" s="928"/>
      <c r="AU369" s="928"/>
      <c r="AV369" s="928"/>
      <c r="AW369" s="928"/>
      <c r="AX369" s="928"/>
      <c r="AY369" s="928"/>
      <c r="AZ369" s="928"/>
    </row>
    <row r="370" spans="1:52" ht="15" x14ac:dyDescent="0.2">
      <c r="A370" s="928"/>
      <c r="B370" s="3098"/>
      <c r="C370" s="3099"/>
      <c r="D370" s="3099"/>
      <c r="E370" s="3099"/>
      <c r="F370" s="3099"/>
      <c r="G370" s="3099"/>
      <c r="H370" s="3099"/>
      <c r="I370" s="928"/>
      <c r="J370" s="928"/>
      <c r="K370" s="928"/>
      <c r="L370" s="928"/>
      <c r="M370" s="928"/>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M370" s="928"/>
      <c r="AN370" s="928"/>
      <c r="AO370" s="928"/>
      <c r="AP370" s="928"/>
      <c r="AQ370" s="928"/>
      <c r="AR370" s="928"/>
      <c r="AS370" s="928"/>
      <c r="AT370" s="928"/>
      <c r="AU370" s="928"/>
      <c r="AV370" s="928"/>
      <c r="AW370" s="928"/>
      <c r="AX370" s="928"/>
      <c r="AY370" s="928"/>
      <c r="AZ370" s="928"/>
    </row>
    <row r="371" spans="1:52" ht="15" x14ac:dyDescent="0.2">
      <c r="A371" s="928"/>
      <c r="B371" s="1036"/>
      <c r="C371" s="640"/>
      <c r="D371" s="640"/>
      <c r="E371" s="640"/>
      <c r="F371" s="640"/>
      <c r="G371" s="640"/>
      <c r="H371" s="640"/>
      <c r="I371" s="928"/>
      <c r="J371" s="928"/>
      <c r="K371" s="928"/>
      <c r="L371" s="928"/>
      <c r="M371" s="928"/>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M371" s="928"/>
      <c r="AN371" s="928"/>
      <c r="AO371" s="928"/>
      <c r="AP371" s="928"/>
      <c r="AQ371" s="928"/>
      <c r="AR371" s="928"/>
      <c r="AS371" s="928"/>
      <c r="AT371" s="928"/>
      <c r="AU371" s="928"/>
      <c r="AV371" s="928"/>
      <c r="AW371" s="928"/>
      <c r="AX371" s="928"/>
      <c r="AY371" s="928"/>
      <c r="AZ371" s="928"/>
    </row>
    <row r="372" spans="1:52" ht="15" x14ac:dyDescent="0.2">
      <c r="A372" s="928"/>
      <c r="B372" s="1036"/>
      <c r="C372" s="640"/>
      <c r="D372" s="640"/>
      <c r="E372" s="640"/>
      <c r="F372" s="640"/>
      <c r="G372" s="640"/>
      <c r="H372" s="640"/>
      <c r="I372" s="928"/>
      <c r="J372" s="928"/>
      <c r="K372" s="928"/>
      <c r="L372" s="928"/>
      <c r="M372" s="928"/>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M372" s="928"/>
      <c r="AN372" s="928"/>
      <c r="AO372" s="928"/>
      <c r="AP372" s="928"/>
      <c r="AQ372" s="928"/>
      <c r="AR372" s="928"/>
      <c r="AS372" s="928"/>
      <c r="AT372" s="928"/>
      <c r="AU372" s="928"/>
      <c r="AV372" s="928"/>
      <c r="AW372" s="928"/>
      <c r="AX372" s="928"/>
      <c r="AY372" s="928"/>
      <c r="AZ372" s="928"/>
    </row>
    <row r="373" spans="1:52" ht="16" thickBot="1" x14ac:dyDescent="0.25">
      <c r="A373" s="928"/>
      <c r="B373" s="1036"/>
      <c r="C373" s="640"/>
      <c r="D373" s="640"/>
      <c r="E373" s="640"/>
      <c r="F373" s="640"/>
      <c r="G373" s="640"/>
      <c r="H373" s="640"/>
      <c r="I373" s="928"/>
      <c r="J373" s="928"/>
      <c r="K373" s="928"/>
      <c r="L373" s="928"/>
      <c r="M373" s="928"/>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M373" s="928"/>
      <c r="AN373" s="928"/>
      <c r="AO373" s="928"/>
      <c r="AP373" s="928"/>
      <c r="AQ373" s="928"/>
      <c r="AR373" s="928"/>
      <c r="AS373" s="928"/>
      <c r="AT373" s="928"/>
      <c r="AU373" s="928"/>
      <c r="AV373" s="928"/>
      <c r="AW373" s="928"/>
      <c r="AX373" s="928"/>
      <c r="AY373" s="928"/>
      <c r="AZ373" s="928"/>
    </row>
    <row r="374" spans="1:52" ht="17" thickBot="1" x14ac:dyDescent="0.25">
      <c r="A374" s="928"/>
      <c r="B374" s="3100" t="s">
        <v>3536</v>
      </c>
      <c r="C374" s="3101"/>
      <c r="D374" s="3101"/>
      <c r="E374" s="3101"/>
      <c r="F374" s="3101"/>
      <c r="G374" s="3101"/>
      <c r="H374" s="3102"/>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M374" s="928"/>
      <c r="AN374" s="928"/>
      <c r="AO374" s="928"/>
      <c r="AP374" s="928"/>
      <c r="AQ374" s="928"/>
      <c r="AR374" s="928"/>
      <c r="AS374" s="928"/>
      <c r="AT374" s="928"/>
      <c r="AU374" s="928"/>
      <c r="AV374" s="928"/>
      <c r="AW374" s="928"/>
      <c r="AX374" s="928"/>
      <c r="AY374" s="928"/>
      <c r="AZ374" s="928"/>
    </row>
    <row r="375" spans="1:52" ht="16" thickBot="1" x14ac:dyDescent="0.25">
      <c r="A375" s="928"/>
      <c r="B375" s="1007" t="s">
        <v>3537</v>
      </c>
      <c r="C375" s="702" t="s">
        <v>5447</v>
      </c>
      <c r="D375" s="702" t="s">
        <v>5764</v>
      </c>
      <c r="E375" s="703" t="s">
        <v>5461</v>
      </c>
      <c r="F375" s="703" t="s">
        <v>5562</v>
      </c>
      <c r="G375" s="704" t="s">
        <v>5755</v>
      </c>
      <c r="H375" s="1008" t="s">
        <v>256</v>
      </c>
      <c r="I375" s="928"/>
      <c r="J375" s="928"/>
      <c r="K375" s="928"/>
      <c r="L375" s="928"/>
      <c r="M375" s="928"/>
      <c r="N375" s="928"/>
      <c r="O375" s="928"/>
      <c r="P375" s="928"/>
      <c r="Q375" s="928"/>
      <c r="R375" s="928"/>
      <c r="S375" s="928"/>
      <c r="T375" s="928"/>
      <c r="U375" s="928"/>
      <c r="V375" s="928"/>
      <c r="W375" s="928"/>
      <c r="X375" s="928"/>
      <c r="Y375" s="928"/>
      <c r="Z375" s="928"/>
      <c r="AA375" s="928"/>
      <c r="AB375" s="928"/>
      <c r="AC375" s="928"/>
      <c r="AD375" s="928"/>
      <c r="AE375" s="928"/>
      <c r="AF375" s="928"/>
      <c r="AG375" s="928"/>
      <c r="AH375" s="928"/>
      <c r="AI375" s="928"/>
      <c r="AJ375" s="928"/>
      <c r="AK375" s="928"/>
      <c r="AL375" s="928"/>
      <c r="AM375" s="928"/>
      <c r="AN375" s="928"/>
      <c r="AO375" s="928"/>
      <c r="AP375" s="928"/>
      <c r="AQ375" s="928"/>
      <c r="AR375" s="928"/>
      <c r="AS375" s="928"/>
      <c r="AT375" s="928"/>
      <c r="AU375" s="928"/>
      <c r="AV375" s="928"/>
      <c r="AW375" s="928"/>
      <c r="AX375" s="928"/>
      <c r="AY375" s="928"/>
      <c r="AZ375" s="928"/>
    </row>
    <row r="376" spans="1:52" ht="15" x14ac:dyDescent="0.2">
      <c r="A376" s="928"/>
      <c r="B376" s="1037" t="s">
        <v>32</v>
      </c>
      <c r="C376" s="716">
        <v>3879504</v>
      </c>
      <c r="D376" s="716">
        <v>3902812</v>
      </c>
      <c r="E376" s="717">
        <v>3907146</v>
      </c>
      <c r="F376" s="717">
        <v>3913141</v>
      </c>
      <c r="G376" s="1038">
        <v>3919066</v>
      </c>
      <c r="H376" s="1039">
        <f t="shared" ref="H376:H385" si="35">((G376-F376)/F376)</f>
        <v>1.51412893120897E-3</v>
      </c>
      <c r="I376" s="928"/>
      <c r="J376" s="928"/>
      <c r="K376" s="928"/>
      <c r="L376" s="928"/>
      <c r="M376" s="928"/>
      <c r="N376" s="928"/>
      <c r="O376" s="928"/>
      <c r="P376" s="928"/>
      <c r="Q376" s="928"/>
      <c r="R376" s="928"/>
      <c r="S376" s="928"/>
      <c r="T376" s="928"/>
      <c r="U376" s="928"/>
      <c r="V376" s="928"/>
      <c r="W376" s="928"/>
      <c r="X376" s="928"/>
      <c r="Y376" s="928"/>
      <c r="Z376" s="928"/>
      <c r="AA376" s="928"/>
      <c r="AB376" s="928"/>
      <c r="AC376" s="928"/>
      <c r="AD376" s="928"/>
      <c r="AE376" s="928"/>
      <c r="AF376" s="928"/>
      <c r="AG376" s="928"/>
      <c r="AH376" s="928"/>
      <c r="AI376" s="928"/>
      <c r="AJ376" s="928"/>
      <c r="AK376" s="928"/>
      <c r="AL376" s="928"/>
      <c r="AM376" s="928"/>
      <c r="AN376" s="928"/>
      <c r="AO376" s="928"/>
      <c r="AP376" s="928"/>
      <c r="AQ376" s="928"/>
      <c r="AR376" s="928"/>
      <c r="AS376" s="928"/>
      <c r="AT376" s="928"/>
      <c r="AU376" s="928"/>
      <c r="AV376" s="928"/>
      <c r="AW376" s="928"/>
      <c r="AX376" s="928"/>
      <c r="AY376" s="928"/>
      <c r="AZ376" s="928"/>
    </row>
    <row r="377" spans="1:52" ht="15" x14ac:dyDescent="0.2">
      <c r="A377" s="928"/>
      <c r="B377" s="1009" t="s">
        <v>79</v>
      </c>
      <c r="C377" s="718">
        <v>13210853</v>
      </c>
      <c r="D377" s="718">
        <v>12795957</v>
      </c>
      <c r="E377" s="168">
        <v>12558500</v>
      </c>
      <c r="F377" s="168">
        <v>12430658</v>
      </c>
      <c r="G377" s="690">
        <v>12314746</v>
      </c>
      <c r="H377" s="1010">
        <f t="shared" si="35"/>
        <v>-9.3246873978835229E-3</v>
      </c>
      <c r="I377" s="928"/>
      <c r="J377" s="928"/>
      <c r="K377" s="928"/>
      <c r="L377" s="928"/>
      <c r="M377" s="928"/>
      <c r="N377" s="928"/>
      <c r="O377" s="928"/>
      <c r="P377" s="928"/>
      <c r="Q377" s="928"/>
      <c r="R377" s="928"/>
      <c r="S377" s="928"/>
      <c r="T377" s="928"/>
      <c r="U377" s="928"/>
      <c r="V377" s="928"/>
      <c r="W377" s="928"/>
      <c r="X377" s="928"/>
      <c r="Y377" s="928"/>
      <c r="Z377" s="928"/>
      <c r="AA377" s="928"/>
      <c r="AB377" s="928"/>
      <c r="AC377" s="928"/>
      <c r="AD377" s="928"/>
      <c r="AE377" s="928"/>
      <c r="AF377" s="928"/>
      <c r="AG377" s="928"/>
      <c r="AH377" s="928"/>
      <c r="AI377" s="928"/>
      <c r="AJ377" s="928"/>
      <c r="AK377" s="928"/>
      <c r="AL377" s="928"/>
      <c r="AM377" s="928"/>
      <c r="AN377" s="928"/>
      <c r="AO377" s="928"/>
      <c r="AP377" s="928"/>
      <c r="AQ377" s="928"/>
      <c r="AR377" s="928"/>
      <c r="AS377" s="928"/>
      <c r="AT377" s="928"/>
      <c r="AU377" s="928"/>
      <c r="AV377" s="928"/>
      <c r="AW377" s="928"/>
      <c r="AX377" s="928"/>
      <c r="AY377" s="928"/>
      <c r="AZ377" s="928"/>
    </row>
    <row r="378" spans="1:52" ht="15" x14ac:dyDescent="0.2">
      <c r="A378" s="928"/>
      <c r="B378" s="1009" t="s">
        <v>72</v>
      </c>
      <c r="C378" s="718">
        <v>3434165</v>
      </c>
      <c r="D378" s="718">
        <v>3404215</v>
      </c>
      <c r="E378" s="168">
        <v>3386431</v>
      </c>
      <c r="F378" s="168">
        <v>3376151</v>
      </c>
      <c r="G378" s="690">
        <v>3365244</v>
      </c>
      <c r="H378" s="1010">
        <f t="shared" si="35"/>
        <v>-3.2306019487872433E-3</v>
      </c>
      <c r="I378" s="928"/>
      <c r="J378" s="928"/>
      <c r="K378" s="928"/>
      <c r="L378" s="928"/>
      <c r="M378" s="928"/>
      <c r="N378" s="928"/>
      <c r="O378" s="928"/>
      <c r="P378" s="928"/>
      <c r="Q378" s="928"/>
      <c r="R378" s="928"/>
      <c r="S378" s="928"/>
      <c r="T378" s="928"/>
      <c r="U378" s="928"/>
      <c r="V378" s="928"/>
      <c r="W378" s="928"/>
      <c r="X378" s="928"/>
      <c r="Y378" s="928"/>
      <c r="Z378" s="928"/>
      <c r="AA378" s="928"/>
      <c r="AB378" s="928"/>
      <c r="AC378" s="928"/>
      <c r="AD378" s="928"/>
      <c r="AE378" s="928"/>
      <c r="AF378" s="928"/>
      <c r="AG378" s="928"/>
      <c r="AH378" s="928"/>
      <c r="AI378" s="928"/>
      <c r="AJ378" s="928"/>
      <c r="AK378" s="928"/>
      <c r="AL378" s="928"/>
      <c r="AM378" s="928"/>
      <c r="AN378" s="928"/>
      <c r="AO378" s="928"/>
      <c r="AP378" s="928"/>
      <c r="AQ378" s="928"/>
      <c r="AR378" s="928"/>
      <c r="AS378" s="928"/>
      <c r="AT378" s="928"/>
      <c r="AU378" s="928"/>
      <c r="AV378" s="928"/>
      <c r="AW378" s="928"/>
      <c r="AX378" s="928"/>
      <c r="AY378" s="928"/>
      <c r="AZ378" s="928"/>
    </row>
    <row r="379" spans="1:52" ht="15" x14ac:dyDescent="0.2">
      <c r="A379" s="928"/>
      <c r="B379" s="1009" t="s">
        <v>302</v>
      </c>
      <c r="C379" s="718">
        <v>55069</v>
      </c>
      <c r="D379" s="718">
        <v>54086</v>
      </c>
      <c r="E379" s="168">
        <v>0</v>
      </c>
      <c r="F379" s="168">
        <v>0</v>
      </c>
      <c r="G379" s="1040">
        <v>0</v>
      </c>
      <c r="H379" s="1010">
        <v>0</v>
      </c>
      <c r="I379" s="928"/>
      <c r="J379" s="928"/>
      <c r="K379" s="928"/>
      <c r="L379" s="928"/>
      <c r="M379" s="928"/>
      <c r="N379" s="928"/>
      <c r="O379" s="928"/>
      <c r="P379" s="928"/>
      <c r="Q379" s="928"/>
      <c r="R379" s="928"/>
      <c r="S379" s="928"/>
      <c r="T379" s="928"/>
      <c r="U379" s="928"/>
      <c r="V379" s="928"/>
      <c r="W379" s="928"/>
      <c r="X379" s="928"/>
      <c r="Y379" s="928"/>
      <c r="Z379" s="928"/>
      <c r="AA379" s="928"/>
      <c r="AB379" s="928"/>
      <c r="AC379" s="928"/>
      <c r="AD379" s="928"/>
      <c r="AE379" s="928"/>
      <c r="AF379" s="928"/>
      <c r="AG379" s="928"/>
      <c r="AH379" s="928"/>
      <c r="AI379" s="928"/>
      <c r="AJ379" s="928"/>
      <c r="AK379" s="928"/>
      <c r="AL379" s="928"/>
      <c r="AM379" s="928"/>
      <c r="AN379" s="928"/>
      <c r="AO379" s="928"/>
      <c r="AP379" s="928"/>
      <c r="AQ379" s="928"/>
      <c r="AR379" s="928"/>
      <c r="AS379" s="928"/>
      <c r="AT379" s="928"/>
      <c r="AU379" s="928"/>
      <c r="AV379" s="928"/>
      <c r="AW379" s="928"/>
      <c r="AX379" s="928"/>
      <c r="AY379" s="928"/>
      <c r="AZ379" s="928"/>
    </row>
    <row r="380" spans="1:52" ht="15" x14ac:dyDescent="0.2">
      <c r="A380" s="928"/>
      <c r="B380" s="1009" t="s">
        <v>3535</v>
      </c>
      <c r="C380" s="718">
        <v>266567</v>
      </c>
      <c r="D380" s="718">
        <v>263320</v>
      </c>
      <c r="E380" s="168">
        <v>258482</v>
      </c>
      <c r="F380" s="168">
        <v>250373</v>
      </c>
      <c r="G380" s="1040">
        <v>247608</v>
      </c>
      <c r="H380" s="1010">
        <f t="shared" si="35"/>
        <v>-1.1043523063589125E-2</v>
      </c>
      <c r="I380" s="928"/>
      <c r="J380" s="928"/>
      <c r="K380" s="928"/>
      <c r="L380" s="928"/>
      <c r="M380" s="928"/>
      <c r="N380" s="928"/>
      <c r="O380" s="928"/>
      <c r="P380" s="928"/>
      <c r="Q380" s="928"/>
      <c r="R380" s="928"/>
      <c r="S380" s="928"/>
      <c r="T380" s="928"/>
      <c r="U380" s="928"/>
      <c r="V380" s="928"/>
      <c r="W380" s="928"/>
      <c r="X380" s="928"/>
      <c r="Y380" s="928"/>
      <c r="Z380" s="928"/>
      <c r="AA380" s="928"/>
      <c r="AB380" s="928"/>
      <c r="AC380" s="928"/>
      <c r="AD380" s="928"/>
      <c r="AE380" s="928"/>
      <c r="AF380" s="928"/>
      <c r="AG380" s="928"/>
      <c r="AH380" s="928"/>
      <c r="AI380" s="928"/>
      <c r="AJ380" s="928"/>
      <c r="AK380" s="928"/>
      <c r="AL380" s="928"/>
      <c r="AM380" s="928"/>
      <c r="AN380" s="928"/>
      <c r="AO380" s="928"/>
      <c r="AP380" s="928"/>
      <c r="AQ380" s="928"/>
      <c r="AR380" s="928"/>
      <c r="AS380" s="928"/>
      <c r="AT380" s="928"/>
      <c r="AU380" s="928"/>
      <c r="AV380" s="928"/>
      <c r="AW380" s="928"/>
      <c r="AX380" s="928"/>
      <c r="AY380" s="928"/>
      <c r="AZ380" s="928"/>
    </row>
    <row r="381" spans="1:52" ht="15" x14ac:dyDescent="0.2">
      <c r="A381" s="928"/>
      <c r="B381" s="1009" t="s">
        <v>59</v>
      </c>
      <c r="C381" s="718">
        <v>1164955</v>
      </c>
      <c r="D381" s="718">
        <v>1149561</v>
      </c>
      <c r="E381" s="168">
        <v>1187824</v>
      </c>
      <c r="F381" s="168">
        <v>1137992</v>
      </c>
      <c r="G381" s="1040">
        <v>1096272</v>
      </c>
      <c r="H381" s="1010">
        <f t="shared" si="35"/>
        <v>-3.6661066158637318E-2</v>
      </c>
      <c r="I381" s="928"/>
      <c r="J381" s="928"/>
      <c r="K381" s="928"/>
      <c r="L381" s="928"/>
      <c r="M381" s="928"/>
      <c r="N381" s="928"/>
      <c r="O381" s="928"/>
      <c r="P381" s="928"/>
      <c r="Q381" s="928"/>
      <c r="R381" s="928"/>
      <c r="S381" s="928"/>
      <c r="T381" s="928"/>
      <c r="U381" s="928"/>
      <c r="V381" s="928"/>
      <c r="W381" s="928"/>
      <c r="X381" s="928"/>
      <c r="Y381" s="928"/>
      <c r="Z381" s="928"/>
      <c r="AA381" s="928"/>
      <c r="AB381" s="928"/>
      <c r="AC381" s="928"/>
      <c r="AD381" s="928"/>
      <c r="AE381" s="928"/>
      <c r="AF381" s="928"/>
      <c r="AG381" s="928"/>
      <c r="AH381" s="928"/>
      <c r="AI381" s="928"/>
      <c r="AJ381" s="928"/>
      <c r="AK381" s="928"/>
      <c r="AL381" s="928"/>
      <c r="AM381" s="928"/>
      <c r="AN381" s="928"/>
      <c r="AO381" s="928"/>
      <c r="AP381" s="928"/>
      <c r="AQ381" s="928"/>
      <c r="AR381" s="928"/>
      <c r="AS381" s="928"/>
      <c r="AT381" s="928"/>
      <c r="AU381" s="928"/>
      <c r="AV381" s="928"/>
      <c r="AW381" s="928"/>
      <c r="AX381" s="928"/>
      <c r="AY381" s="928"/>
      <c r="AZ381" s="928"/>
    </row>
    <row r="382" spans="1:52" ht="15" x14ac:dyDescent="0.2">
      <c r="A382" s="928"/>
      <c r="B382" s="1009" t="s">
        <v>263</v>
      </c>
      <c r="C382" s="718">
        <v>1833830</v>
      </c>
      <c r="D382" s="718">
        <v>1845851</v>
      </c>
      <c r="E382" s="168">
        <v>1852868</v>
      </c>
      <c r="F382" s="168">
        <v>1861162</v>
      </c>
      <c r="G382" s="1040">
        <v>1860365</v>
      </c>
      <c r="H382" s="1010">
        <f t="shared" si="35"/>
        <v>-4.2822709683520293E-4</v>
      </c>
      <c r="I382" s="928"/>
      <c r="J382" s="928"/>
      <c r="K382" s="928"/>
      <c r="L382" s="928"/>
      <c r="M382" s="928"/>
      <c r="N382" s="928"/>
      <c r="O382" s="928"/>
      <c r="P382" s="928"/>
      <c r="Q382" s="928"/>
      <c r="R382" s="928"/>
      <c r="S382" s="928"/>
      <c r="T382" s="928"/>
      <c r="U382" s="928"/>
      <c r="V382" s="928"/>
      <c r="W382" s="928"/>
      <c r="X382" s="928"/>
      <c r="Y382" s="928"/>
      <c r="Z382" s="928"/>
      <c r="AA382" s="928"/>
      <c r="AB382" s="928"/>
      <c r="AC382" s="928"/>
      <c r="AD382" s="928"/>
      <c r="AE382" s="928"/>
      <c r="AF382" s="928"/>
      <c r="AG382" s="928"/>
      <c r="AH382" s="928"/>
      <c r="AI382" s="928"/>
      <c r="AJ382" s="928"/>
      <c r="AK382" s="928"/>
      <c r="AL382" s="928"/>
      <c r="AM382" s="928"/>
      <c r="AN382" s="928"/>
      <c r="AO382" s="928"/>
      <c r="AP382" s="928"/>
      <c r="AQ382" s="928"/>
      <c r="AR382" s="928"/>
      <c r="AS382" s="928"/>
      <c r="AT382" s="928"/>
      <c r="AU382" s="928"/>
      <c r="AV382" s="928"/>
      <c r="AW382" s="928"/>
      <c r="AX382" s="928"/>
      <c r="AY382" s="928"/>
      <c r="AZ382" s="928"/>
    </row>
    <row r="383" spans="1:52" ht="15" x14ac:dyDescent="0.2">
      <c r="A383" s="928"/>
      <c r="B383" s="1041" t="s">
        <v>207</v>
      </c>
      <c r="C383" s="719">
        <v>153944</v>
      </c>
      <c r="D383" s="719">
        <v>182881</v>
      </c>
      <c r="E383" s="720">
        <v>189874</v>
      </c>
      <c r="F383" s="720">
        <v>197499</v>
      </c>
      <c r="G383" s="721">
        <v>200487</v>
      </c>
      <c r="H383" s="1013">
        <f t="shared" si="35"/>
        <v>1.5129190527546976E-2</v>
      </c>
      <c r="I383" s="928"/>
      <c r="J383" s="928"/>
      <c r="K383" s="928"/>
      <c r="L383" s="928"/>
      <c r="M383" s="928"/>
      <c r="N383" s="928"/>
      <c r="O383" s="928"/>
      <c r="P383" s="928"/>
      <c r="Q383" s="928"/>
      <c r="R383" s="928"/>
      <c r="S383" s="928"/>
      <c r="T383" s="928"/>
      <c r="U383" s="928"/>
      <c r="V383" s="928"/>
      <c r="W383" s="928"/>
      <c r="X383" s="928"/>
      <c r="Y383" s="928"/>
      <c r="Z383" s="928"/>
      <c r="AA383" s="928"/>
      <c r="AB383" s="928"/>
      <c r="AC383" s="928"/>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928"/>
      <c r="AZ383" s="928"/>
    </row>
    <row r="384" spans="1:52" ht="16" thickBot="1" x14ac:dyDescent="0.25">
      <c r="A384" s="928"/>
      <c r="B384" s="1041" t="s">
        <v>58</v>
      </c>
      <c r="C384" s="719"/>
      <c r="D384" s="719">
        <v>71744</v>
      </c>
      <c r="E384" s="720">
        <v>71841</v>
      </c>
      <c r="F384" s="720">
        <v>67711</v>
      </c>
      <c r="G384" s="721">
        <v>65492</v>
      </c>
      <c r="H384" s="1013">
        <f t="shared" si="35"/>
        <v>-3.277163237878631E-2</v>
      </c>
      <c r="I384" s="928"/>
      <c r="J384" s="928"/>
      <c r="K384" s="928"/>
      <c r="L384" s="928"/>
      <c r="M384" s="928"/>
      <c r="N384" s="928"/>
      <c r="O384" s="928"/>
      <c r="P384" s="928"/>
      <c r="Q384" s="928"/>
      <c r="R384" s="928"/>
      <c r="S384" s="928"/>
      <c r="T384" s="928"/>
      <c r="U384" s="928"/>
      <c r="V384" s="928"/>
      <c r="W384" s="928"/>
      <c r="X384" s="928"/>
      <c r="Y384" s="928"/>
      <c r="Z384" s="928"/>
      <c r="AA384" s="928"/>
      <c r="AB384" s="928"/>
      <c r="AC384" s="928"/>
      <c r="AD384" s="928"/>
      <c r="AE384" s="928"/>
      <c r="AF384" s="928"/>
      <c r="AG384" s="928"/>
      <c r="AH384" s="928"/>
      <c r="AI384" s="928"/>
      <c r="AJ384" s="928"/>
      <c r="AK384" s="928"/>
      <c r="AL384" s="928"/>
      <c r="AM384" s="928"/>
      <c r="AN384" s="928"/>
      <c r="AO384" s="928"/>
      <c r="AP384" s="928"/>
      <c r="AQ384" s="928"/>
      <c r="AR384" s="928"/>
      <c r="AS384" s="928"/>
      <c r="AT384" s="928"/>
      <c r="AU384" s="928"/>
      <c r="AV384" s="928"/>
      <c r="AW384" s="928"/>
      <c r="AX384" s="928"/>
      <c r="AY384" s="928"/>
      <c r="AZ384" s="928"/>
    </row>
    <row r="385" spans="1:119" ht="16" thickBot="1" x14ac:dyDescent="0.25">
      <c r="A385" s="928"/>
      <c r="B385" s="1015" t="s">
        <v>151</v>
      </c>
      <c r="C385" s="1042">
        <f>SUM(C376:C384)</f>
        <v>23998887</v>
      </c>
      <c r="D385" s="1042">
        <f t="shared" ref="D385:G385" si="36">SUM(D376:D384)</f>
        <v>23670427</v>
      </c>
      <c r="E385" s="1042">
        <f t="shared" si="36"/>
        <v>23412966</v>
      </c>
      <c r="F385" s="1042">
        <f t="shared" si="36"/>
        <v>23234687</v>
      </c>
      <c r="G385" s="1043">
        <f t="shared" si="36"/>
        <v>23069280</v>
      </c>
      <c r="H385" s="1018">
        <f t="shared" si="35"/>
        <v>-7.1189682908145051E-3</v>
      </c>
      <c r="I385" s="928"/>
      <c r="J385" s="928"/>
      <c r="K385" s="928"/>
      <c r="L385" s="928"/>
      <c r="M385" s="928"/>
      <c r="N385" s="928"/>
      <c r="O385" s="928"/>
      <c r="P385" s="928"/>
      <c r="Q385" s="928"/>
      <c r="R385" s="928"/>
      <c r="S385" s="928"/>
      <c r="T385" s="928"/>
      <c r="U385" s="928"/>
      <c r="V385" s="928"/>
      <c r="W385" s="928"/>
      <c r="X385" s="928"/>
      <c r="Y385" s="928"/>
      <c r="Z385" s="928"/>
      <c r="AA385" s="928"/>
      <c r="AB385" s="928"/>
      <c r="AC385" s="928"/>
      <c r="AD385" s="928"/>
      <c r="AE385" s="928"/>
      <c r="AF385" s="928"/>
      <c r="AG385" s="928"/>
      <c r="AH385" s="928"/>
      <c r="AI385" s="928"/>
      <c r="AJ385" s="928"/>
      <c r="AK385" s="928"/>
      <c r="AL385" s="928"/>
      <c r="AM385" s="928"/>
      <c r="AN385" s="928"/>
      <c r="AO385" s="928"/>
      <c r="AP385" s="928"/>
      <c r="AQ385" s="928"/>
      <c r="AR385" s="928"/>
      <c r="AS385" s="928"/>
      <c r="AT385" s="928"/>
      <c r="AU385" s="928"/>
      <c r="AV385" s="928"/>
      <c r="AW385" s="928"/>
      <c r="AX385" s="928"/>
      <c r="AY385" s="928"/>
      <c r="AZ385" s="928"/>
    </row>
    <row r="386" spans="1:119" ht="15" x14ac:dyDescent="0.2">
      <c r="A386" s="928"/>
      <c r="B386" s="1036"/>
      <c r="C386" s="640"/>
      <c r="D386" s="640"/>
      <c r="E386" s="640"/>
      <c r="F386" s="640"/>
      <c r="G386" s="640"/>
      <c r="H386" s="640"/>
      <c r="I386" s="928"/>
      <c r="J386" s="928"/>
      <c r="K386" s="928"/>
      <c r="L386" s="928"/>
      <c r="M386" s="928"/>
      <c r="N386" s="928"/>
      <c r="O386" s="928"/>
      <c r="P386" s="928"/>
      <c r="Q386" s="928"/>
      <c r="R386" s="928"/>
      <c r="S386" s="928"/>
      <c r="T386" s="928"/>
      <c r="U386" s="928"/>
      <c r="V386" s="928"/>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928"/>
      <c r="AU386" s="928"/>
      <c r="AV386" s="928"/>
      <c r="AW386" s="928"/>
      <c r="AX386" s="928"/>
      <c r="AY386" s="928"/>
      <c r="AZ386" s="928"/>
    </row>
    <row r="387" spans="1:119" ht="15" x14ac:dyDescent="0.2">
      <c r="A387" s="928"/>
      <c r="B387" s="1036"/>
      <c r="C387" s="640"/>
      <c r="D387" s="640"/>
      <c r="E387" s="640"/>
      <c r="F387" s="640"/>
      <c r="G387" s="640"/>
      <c r="H387" s="640"/>
      <c r="I387" s="928"/>
      <c r="J387" s="928"/>
      <c r="K387" s="928"/>
      <c r="L387" s="928"/>
      <c r="M387" s="928"/>
      <c r="N387" s="928"/>
      <c r="O387" s="928"/>
      <c r="P387" s="928"/>
      <c r="Q387" s="928"/>
      <c r="R387" s="928"/>
      <c r="S387" s="928"/>
      <c r="T387" s="928"/>
      <c r="U387" s="928"/>
      <c r="V387" s="928"/>
      <c r="W387" s="928"/>
      <c r="X387" s="928"/>
      <c r="Y387" s="928"/>
      <c r="Z387" s="928"/>
      <c r="AA387" s="928"/>
      <c r="AB387" s="928"/>
      <c r="AC387" s="928"/>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928"/>
      <c r="AZ387" s="928"/>
    </row>
    <row r="388" spans="1:119" ht="16" thickBot="1" x14ac:dyDescent="0.25">
      <c r="A388" s="928"/>
      <c r="B388" s="1036"/>
      <c r="C388" s="640"/>
      <c r="D388" s="640"/>
      <c r="E388" s="640"/>
      <c r="F388" s="640"/>
      <c r="G388" s="640"/>
      <c r="H388" s="640"/>
      <c r="I388" s="928"/>
      <c r="J388" s="928"/>
      <c r="K388" s="928"/>
      <c r="L388" s="928"/>
      <c r="M388" s="928"/>
      <c r="N388" s="928"/>
      <c r="O388" s="928"/>
      <c r="P388" s="928"/>
      <c r="Q388" s="928"/>
      <c r="R388" s="928"/>
      <c r="S388" s="928"/>
      <c r="T388" s="928"/>
      <c r="U388" s="928"/>
      <c r="V388" s="928"/>
      <c r="W388" s="928"/>
      <c r="X388" s="928"/>
      <c r="Y388" s="928"/>
      <c r="Z388" s="928"/>
      <c r="AA388" s="928"/>
      <c r="AB388" s="928"/>
      <c r="AC388" s="928"/>
      <c r="AD388" s="928"/>
      <c r="AE388" s="928"/>
      <c r="AF388" s="928"/>
      <c r="AG388" s="928"/>
      <c r="AH388" s="928"/>
      <c r="AI388" s="928"/>
      <c r="AJ388" s="928"/>
      <c r="AK388" s="928"/>
      <c r="AL388" s="928"/>
      <c r="AM388" s="928"/>
      <c r="AN388" s="928"/>
      <c r="AO388" s="928"/>
      <c r="AP388" s="928"/>
      <c r="AQ388" s="928"/>
      <c r="AR388" s="928"/>
      <c r="AS388" s="928"/>
      <c r="AT388" s="928"/>
      <c r="AU388" s="928"/>
      <c r="AV388" s="928"/>
      <c r="AW388" s="928"/>
      <c r="AX388" s="928"/>
      <c r="AY388" s="928"/>
      <c r="AZ388" s="928"/>
    </row>
    <row r="389" spans="1:119" ht="16.5" customHeight="1" thickBot="1" x14ac:dyDescent="0.25">
      <c r="A389" s="928"/>
      <c r="B389" s="3095" t="s">
        <v>3538</v>
      </c>
      <c r="C389" s="3096"/>
      <c r="D389" s="3096"/>
      <c r="E389" s="3096"/>
      <c r="F389" s="3096"/>
      <c r="G389" s="3096"/>
      <c r="H389" s="3096"/>
      <c r="I389" s="3097"/>
      <c r="J389" s="928"/>
      <c r="K389" s="928"/>
      <c r="L389" s="928"/>
      <c r="M389" s="928"/>
      <c r="N389" s="928"/>
      <c r="O389" s="928"/>
      <c r="P389" s="928"/>
      <c r="Q389" s="928"/>
      <c r="R389" s="928"/>
      <c r="S389" s="928"/>
      <c r="T389" s="928"/>
      <c r="U389" s="928"/>
      <c r="V389" s="928"/>
      <c r="W389" s="928"/>
      <c r="X389" s="928"/>
      <c r="Y389" s="928"/>
      <c r="Z389" s="928"/>
      <c r="AA389" s="928"/>
      <c r="AB389" s="928"/>
      <c r="AC389" s="928"/>
      <c r="AD389" s="928"/>
      <c r="AE389" s="928"/>
      <c r="AF389" s="928"/>
      <c r="AG389" s="928"/>
      <c r="AH389" s="928"/>
      <c r="AI389" s="928"/>
      <c r="AJ389" s="928"/>
      <c r="AK389" s="928"/>
      <c r="AL389" s="928"/>
      <c r="AM389" s="928"/>
      <c r="AN389" s="928"/>
      <c r="AO389" s="928"/>
      <c r="AP389" s="928"/>
      <c r="AQ389" s="928"/>
      <c r="AR389" s="928"/>
      <c r="AS389" s="928"/>
      <c r="AT389" s="928"/>
      <c r="AU389" s="928"/>
      <c r="AV389" s="928"/>
      <c r="AW389" s="928"/>
      <c r="AX389" s="928"/>
      <c r="AY389" s="928"/>
      <c r="AZ389" s="928"/>
    </row>
    <row r="390" spans="1:119" ht="16" thickBot="1" x14ac:dyDescent="0.25">
      <c r="A390" s="928"/>
      <c r="B390" s="1044" t="s">
        <v>223</v>
      </c>
      <c r="C390" s="1045" t="s">
        <v>224</v>
      </c>
      <c r="D390" s="702" t="s">
        <v>5447</v>
      </c>
      <c r="E390" s="702" t="s">
        <v>5764</v>
      </c>
      <c r="F390" s="703" t="s">
        <v>5461</v>
      </c>
      <c r="G390" s="703" t="s">
        <v>5562</v>
      </c>
      <c r="H390" s="704" t="s">
        <v>5755</v>
      </c>
      <c r="I390" s="1008" t="s">
        <v>225</v>
      </c>
      <c r="J390" s="928"/>
      <c r="K390" s="928"/>
      <c r="L390" s="928"/>
      <c r="M390" s="928"/>
      <c r="N390" s="928"/>
      <c r="O390" s="928"/>
      <c r="P390" s="928"/>
      <c r="Q390" s="928"/>
      <c r="R390" s="928"/>
      <c r="S390" s="928"/>
      <c r="T390" s="928"/>
      <c r="U390" s="928"/>
      <c r="V390" s="928"/>
      <c r="W390" s="928"/>
      <c r="X390" s="928"/>
      <c r="Y390" s="928"/>
      <c r="Z390" s="928"/>
      <c r="AA390" s="928"/>
      <c r="AB390" s="928"/>
      <c r="AC390" s="928"/>
      <c r="AD390" s="928"/>
      <c r="AE390" s="928"/>
      <c r="AF390" s="928"/>
      <c r="AG390" s="928"/>
      <c r="AH390" s="928"/>
      <c r="AI390" s="928"/>
      <c r="AJ390" s="928"/>
      <c r="AK390" s="928"/>
      <c r="AL390" s="928"/>
      <c r="AM390" s="928"/>
      <c r="AN390" s="928"/>
      <c r="AO390" s="928"/>
      <c r="AP390" s="928"/>
      <c r="AQ390" s="928"/>
      <c r="AR390" s="928"/>
      <c r="AS390" s="928"/>
      <c r="AT390" s="928"/>
      <c r="AU390" s="928"/>
      <c r="AV390" s="928"/>
      <c r="AW390" s="928"/>
      <c r="AX390" s="928"/>
      <c r="AY390" s="928"/>
      <c r="AZ390" s="928"/>
    </row>
    <row r="391" spans="1:119" ht="16" thickBot="1" x14ac:dyDescent="0.25">
      <c r="A391" s="928"/>
      <c r="B391" s="1026" t="s">
        <v>226</v>
      </c>
      <c r="C391" s="987"/>
      <c r="D391" s="987"/>
      <c r="E391" s="987"/>
      <c r="F391" s="987"/>
      <c r="G391" s="987"/>
      <c r="H391" s="987"/>
      <c r="I391" s="988"/>
      <c r="J391" s="928"/>
      <c r="K391" s="928"/>
      <c r="L391" s="928"/>
      <c r="M391" s="928"/>
      <c r="N391" s="1024"/>
      <c r="O391" s="1024"/>
      <c r="P391" s="1024"/>
      <c r="Q391" s="1024"/>
      <c r="R391" s="928"/>
      <c r="S391" s="928"/>
      <c r="T391" s="928"/>
      <c r="U391" s="928"/>
      <c r="V391" s="928"/>
      <c r="W391" s="928"/>
      <c r="X391" s="928"/>
      <c r="Y391" s="928"/>
      <c r="Z391" s="928"/>
      <c r="AA391" s="928"/>
      <c r="AB391" s="928"/>
      <c r="AC391" s="928"/>
      <c r="AD391" s="928"/>
      <c r="AE391" s="928"/>
      <c r="AF391" s="928"/>
      <c r="AG391" s="928"/>
      <c r="AH391" s="928"/>
      <c r="AI391" s="928"/>
      <c r="AJ391" s="928"/>
      <c r="AK391" s="928"/>
      <c r="AL391" s="928"/>
      <c r="AM391" s="928"/>
      <c r="AN391" s="928"/>
      <c r="AO391" s="928"/>
      <c r="AP391" s="928"/>
      <c r="AQ391" s="928"/>
      <c r="AR391" s="928"/>
      <c r="AS391" s="928"/>
      <c r="AT391" s="928"/>
      <c r="AU391" s="928"/>
      <c r="AV391" s="928"/>
      <c r="AW391" s="928"/>
      <c r="AX391" s="928"/>
      <c r="AY391" s="928"/>
      <c r="AZ391" s="928"/>
      <c r="BA391" s="928"/>
      <c r="BB391" s="928"/>
      <c r="BC391" s="928"/>
      <c r="BD391" s="928"/>
      <c r="BE391" s="928"/>
      <c r="BF391" s="928"/>
      <c r="BG391" s="928"/>
      <c r="BH391" s="928"/>
      <c r="BI391" s="928"/>
      <c r="BJ391" s="928"/>
      <c r="BK391" s="928"/>
      <c r="BL391" s="928"/>
      <c r="BM391" s="928"/>
      <c r="BN391" s="928"/>
      <c r="BO391" s="928"/>
      <c r="BP391" s="928"/>
      <c r="BQ391" s="928"/>
      <c r="BR391" s="928"/>
      <c r="BS391" s="928"/>
      <c r="BT391" s="928"/>
      <c r="BU391" s="928"/>
      <c r="BV391" s="928"/>
      <c r="BW391" s="928"/>
      <c r="BX391" s="928"/>
      <c r="BY391" s="928"/>
      <c r="BZ391" s="928"/>
      <c r="CA391" s="928"/>
      <c r="CB391" s="928"/>
      <c r="CC391" s="928"/>
      <c r="CD391" s="928"/>
      <c r="CE391" s="928"/>
      <c r="CF391" s="928"/>
      <c r="CG391" s="928"/>
      <c r="CH391" s="928"/>
      <c r="CI391" s="928"/>
      <c r="CJ391" s="928"/>
      <c r="CK391" s="928"/>
      <c r="CL391" s="928"/>
      <c r="CM391" s="928"/>
      <c r="CN391" s="928"/>
      <c r="CO391" s="928"/>
      <c r="CP391" s="928"/>
      <c r="CQ391" s="928"/>
      <c r="CR391" s="928"/>
      <c r="CS391" s="928"/>
      <c r="CT391" s="928"/>
      <c r="CU391" s="928"/>
      <c r="CV391" s="928"/>
      <c r="CW391" s="928"/>
      <c r="CX391" s="928"/>
      <c r="CY391" s="928"/>
      <c r="CZ391" s="928"/>
      <c r="DA391" s="928"/>
      <c r="DB391" s="928"/>
      <c r="DC391" s="928"/>
      <c r="DD391" s="928"/>
      <c r="DE391" s="928"/>
      <c r="DF391" s="928"/>
      <c r="DG391" s="928"/>
      <c r="DH391" s="928"/>
      <c r="DI391" s="928"/>
      <c r="DJ391" s="928"/>
      <c r="DK391" s="928"/>
      <c r="DL391" s="928"/>
      <c r="DM391" s="928"/>
      <c r="DN391" s="928"/>
      <c r="DO391" s="928"/>
    </row>
    <row r="392" spans="1:119" ht="15" x14ac:dyDescent="0.2">
      <c r="A392" s="928"/>
      <c r="B392" s="991" t="s">
        <v>36</v>
      </c>
      <c r="C392" s="992" t="s">
        <v>32</v>
      </c>
      <c r="D392" s="687">
        <v>1292744</v>
      </c>
      <c r="E392" s="687">
        <v>1306057</v>
      </c>
      <c r="F392" s="66">
        <v>1308431</v>
      </c>
      <c r="G392" s="66">
        <v>1311798</v>
      </c>
      <c r="H392" s="61">
        <v>1314227</v>
      </c>
      <c r="I392" s="688">
        <f t="shared" ref="I392:I411" si="37">((H392-G392)/G392)</f>
        <v>1.8516570386599156E-3</v>
      </c>
      <c r="J392" s="927"/>
      <c r="K392" s="928"/>
      <c r="L392" s="928"/>
      <c r="M392" s="928"/>
      <c r="N392" s="928"/>
      <c r="O392" s="928"/>
      <c r="P392" s="928"/>
      <c r="Q392" s="928"/>
      <c r="R392" s="928"/>
      <c r="S392" s="928"/>
      <c r="T392" s="928"/>
      <c r="U392" s="928"/>
      <c r="V392" s="928"/>
      <c r="W392" s="928"/>
      <c r="X392" s="928"/>
      <c r="AB392" s="928"/>
      <c r="AC392" s="928"/>
      <c r="AD392" s="928"/>
      <c r="AE392" s="928"/>
      <c r="AF392" s="928"/>
      <c r="AG392" s="928"/>
      <c r="AH392" s="928"/>
      <c r="AI392" s="928"/>
      <c r="AJ392" s="928"/>
      <c r="AK392" s="928"/>
      <c r="AL392" s="928"/>
      <c r="AM392" s="928"/>
      <c r="AN392" s="928"/>
      <c r="AO392" s="928"/>
      <c r="AP392" s="928"/>
      <c r="AQ392" s="928"/>
      <c r="AR392" s="928"/>
      <c r="AS392" s="928"/>
      <c r="AT392" s="928"/>
      <c r="AU392" s="928"/>
      <c r="AV392" s="928"/>
      <c r="AW392" s="928"/>
      <c r="AX392" s="928"/>
      <c r="AY392" s="928"/>
      <c r="AZ392" s="928"/>
      <c r="BA392" s="928"/>
      <c r="BB392" s="928"/>
      <c r="BC392" s="928"/>
      <c r="BD392" s="928"/>
    </row>
    <row r="393" spans="1:119" ht="15" x14ac:dyDescent="0.2">
      <c r="A393" s="928"/>
      <c r="B393" s="991"/>
      <c r="C393" s="992" t="s">
        <v>72</v>
      </c>
      <c r="D393" s="687">
        <v>1586330</v>
      </c>
      <c r="E393" s="687">
        <v>1570235</v>
      </c>
      <c r="F393" s="66">
        <v>1561699</v>
      </c>
      <c r="G393" s="66">
        <v>1555478</v>
      </c>
      <c r="H393" s="690">
        <v>1549194</v>
      </c>
      <c r="I393" s="688">
        <f t="shared" si="37"/>
        <v>-4.0399157043686891E-3</v>
      </c>
      <c r="J393" s="927"/>
      <c r="K393" s="928"/>
      <c r="L393" s="928"/>
      <c r="M393" s="928"/>
      <c r="N393" s="928"/>
      <c r="O393" s="928"/>
      <c r="P393" s="928"/>
      <c r="Q393" s="928"/>
      <c r="R393" s="928"/>
      <c r="S393" s="928"/>
      <c r="T393" s="928"/>
      <c r="U393" s="928"/>
      <c r="V393" s="928"/>
      <c r="W393" s="928"/>
      <c r="X393" s="928"/>
      <c r="AB393" s="928"/>
      <c r="AC393" s="928"/>
      <c r="AD393" s="928"/>
      <c r="AE393" s="928"/>
      <c r="AF393" s="928"/>
      <c r="AG393" s="928"/>
      <c r="AH393" s="928"/>
      <c r="AI393" s="928"/>
      <c r="AJ393" s="928"/>
      <c r="AK393" s="928"/>
      <c r="AL393" s="928"/>
      <c r="AM393" s="928"/>
      <c r="AN393" s="928"/>
      <c r="AO393" s="928"/>
      <c r="AP393" s="928"/>
      <c r="AQ393" s="928"/>
      <c r="AR393" s="928"/>
      <c r="AS393" s="928"/>
      <c r="AT393" s="928"/>
      <c r="AU393" s="928"/>
      <c r="AV393" s="928"/>
      <c r="AW393" s="928"/>
      <c r="AX393" s="928"/>
      <c r="AY393" s="928"/>
      <c r="AZ393" s="928"/>
      <c r="BA393" s="928"/>
      <c r="BB393" s="928"/>
      <c r="BC393" s="928"/>
      <c r="BD393" s="928"/>
    </row>
    <row r="394" spans="1:119" ht="15" x14ac:dyDescent="0.2">
      <c r="A394" s="928"/>
      <c r="B394" s="991"/>
      <c r="C394" s="992" t="s">
        <v>59</v>
      </c>
      <c r="D394" s="687">
        <v>169762</v>
      </c>
      <c r="E394" s="687">
        <v>166211</v>
      </c>
      <c r="F394" s="66">
        <v>163814</v>
      </c>
      <c r="G394" s="66">
        <v>162689</v>
      </c>
      <c r="H394" s="61">
        <v>160418</v>
      </c>
      <c r="I394" s="688">
        <f t="shared" si="37"/>
        <v>-1.3959149051257306E-2</v>
      </c>
      <c r="J394" s="927"/>
      <c r="K394" s="928"/>
      <c r="L394" s="928"/>
      <c r="M394" s="928"/>
      <c r="N394" s="928"/>
      <c r="O394" s="928"/>
      <c r="P394" s="928"/>
      <c r="Q394" s="928"/>
      <c r="R394" s="928"/>
      <c r="S394" s="928"/>
      <c r="T394" s="928"/>
      <c r="U394" s="928"/>
      <c r="V394" s="928"/>
      <c r="W394" s="928"/>
      <c r="X394" s="928"/>
      <c r="AB394" s="928"/>
      <c r="AC394" s="928"/>
      <c r="AD394" s="928"/>
      <c r="AE394" s="928"/>
      <c r="AF394" s="928"/>
      <c r="AG394" s="928"/>
      <c r="AH394" s="928"/>
      <c r="AI394" s="928"/>
      <c r="AJ394" s="928"/>
      <c r="AK394" s="928"/>
      <c r="AL394" s="928"/>
      <c r="AM394" s="928"/>
      <c r="AN394" s="928"/>
      <c r="AO394" s="928"/>
      <c r="AP394" s="928"/>
      <c r="AQ394" s="928"/>
      <c r="AR394" s="928"/>
      <c r="AS394" s="928"/>
      <c r="AT394" s="928"/>
      <c r="AU394" s="928"/>
      <c r="AV394" s="928"/>
      <c r="AW394" s="928"/>
      <c r="AX394" s="928"/>
      <c r="AY394" s="928"/>
      <c r="AZ394" s="928"/>
      <c r="BA394" s="928"/>
      <c r="BB394" s="928"/>
      <c r="BC394" s="928"/>
      <c r="BD394" s="928"/>
    </row>
    <row r="395" spans="1:119" ht="15" x14ac:dyDescent="0.2">
      <c r="A395" s="928"/>
      <c r="B395" s="991"/>
      <c r="C395" s="992" t="s">
        <v>263</v>
      </c>
      <c r="D395" s="687">
        <v>139984</v>
      </c>
      <c r="E395" s="687">
        <v>139933</v>
      </c>
      <c r="F395" s="66">
        <v>141137</v>
      </c>
      <c r="G395" s="66">
        <v>143514</v>
      </c>
      <c r="H395" s="61">
        <v>142490</v>
      </c>
      <c r="I395" s="688">
        <f t="shared" si="37"/>
        <v>-7.1351923854118763E-3</v>
      </c>
      <c r="J395" s="927"/>
      <c r="K395" s="928"/>
      <c r="L395" s="928"/>
      <c r="M395" s="928"/>
      <c r="N395" s="928"/>
      <c r="O395" s="928"/>
      <c r="P395" s="928"/>
      <c r="Q395" s="928"/>
      <c r="R395" s="928"/>
      <c r="S395" s="928"/>
      <c r="T395" s="928"/>
      <c r="U395" s="928"/>
      <c r="V395" s="928"/>
      <c r="W395" s="928"/>
      <c r="X395" s="928"/>
      <c r="AB395" s="928"/>
      <c r="AC395" s="928"/>
      <c r="AD395" s="928"/>
      <c r="AE395" s="928"/>
      <c r="AF395" s="928"/>
      <c r="AG395" s="928"/>
      <c r="AH395" s="928"/>
      <c r="AI395" s="928"/>
      <c r="AJ395" s="928"/>
      <c r="AK395" s="928"/>
      <c r="AL395" s="928"/>
      <c r="AM395" s="928"/>
      <c r="AN395" s="928"/>
      <c r="AO395" s="928"/>
      <c r="AP395" s="928"/>
      <c r="AQ395" s="928"/>
      <c r="AR395" s="928"/>
      <c r="AS395" s="928"/>
      <c r="AT395" s="928"/>
      <c r="AU395" s="928"/>
      <c r="AV395" s="928"/>
      <c r="AW395" s="928"/>
      <c r="AX395" s="928"/>
      <c r="AY395" s="928"/>
      <c r="AZ395" s="928"/>
      <c r="BA395" s="928"/>
      <c r="BB395" s="928"/>
      <c r="BC395" s="928"/>
      <c r="BD395" s="928"/>
    </row>
    <row r="396" spans="1:119" ht="15" x14ac:dyDescent="0.2">
      <c r="A396" s="928"/>
      <c r="B396" s="991"/>
      <c r="C396" s="992" t="s">
        <v>207</v>
      </c>
      <c r="D396" s="687">
        <v>30450</v>
      </c>
      <c r="E396" s="687">
        <v>30320</v>
      </c>
      <c r="F396" s="66">
        <v>31410</v>
      </c>
      <c r="G396" s="66">
        <v>32070</v>
      </c>
      <c r="H396" s="690">
        <v>31620</v>
      </c>
      <c r="I396" s="688">
        <f t="shared" si="37"/>
        <v>-1.4031805425631431E-2</v>
      </c>
      <c r="J396" s="927"/>
      <c r="K396" s="928"/>
      <c r="L396" s="928"/>
      <c r="M396" s="928"/>
      <c r="N396" s="928"/>
      <c r="O396" s="928"/>
      <c r="P396" s="928"/>
      <c r="Q396" s="928"/>
      <c r="R396" s="928"/>
      <c r="S396" s="928"/>
      <c r="T396" s="928"/>
      <c r="U396" s="928"/>
      <c r="V396" s="928"/>
      <c r="W396" s="928"/>
      <c r="X396" s="928"/>
      <c r="AB396" s="928"/>
      <c r="AC396" s="928"/>
      <c r="AD396" s="928"/>
      <c r="AE396" s="928"/>
      <c r="AF396" s="928"/>
      <c r="AG396" s="928"/>
      <c r="AH396" s="928"/>
      <c r="AI396" s="928"/>
      <c r="AJ396" s="928"/>
      <c r="AK396" s="928"/>
      <c r="AL396" s="928"/>
      <c r="AM396" s="928"/>
      <c r="AN396" s="928"/>
      <c r="AO396" s="928"/>
      <c r="AP396" s="928"/>
      <c r="AQ396" s="928"/>
      <c r="AR396" s="928"/>
      <c r="AS396" s="928"/>
      <c r="AT396" s="928"/>
      <c r="AU396" s="928"/>
      <c r="AV396" s="928"/>
      <c r="AW396" s="928"/>
      <c r="AX396" s="928"/>
      <c r="AY396" s="928"/>
      <c r="AZ396" s="928"/>
      <c r="BA396" s="928"/>
      <c r="BB396" s="928"/>
      <c r="BC396" s="928"/>
      <c r="BD396" s="928"/>
    </row>
    <row r="397" spans="1:119" ht="16" thickBot="1" x14ac:dyDescent="0.25">
      <c r="A397" s="928"/>
      <c r="B397" s="991"/>
      <c r="C397" s="992" t="s">
        <v>58</v>
      </c>
      <c r="D397" s="687"/>
      <c r="E397" s="687">
        <v>32264</v>
      </c>
      <c r="F397" s="66">
        <v>14895</v>
      </c>
      <c r="G397" s="66">
        <v>14909</v>
      </c>
      <c r="H397" s="690">
        <v>14801</v>
      </c>
      <c r="I397" s="688">
        <f t="shared" si="37"/>
        <v>-7.2439466094305453E-3</v>
      </c>
      <c r="J397" s="927"/>
      <c r="K397" s="928"/>
      <c r="L397" s="928"/>
      <c r="M397" s="928"/>
      <c r="N397" s="928"/>
      <c r="O397" s="928"/>
      <c r="P397" s="928"/>
      <c r="Q397" s="928"/>
      <c r="R397" s="928"/>
      <c r="S397" s="928"/>
      <c r="T397" s="928"/>
      <c r="U397" s="928"/>
      <c r="V397" s="928"/>
      <c r="W397" s="928"/>
      <c r="X397" s="928"/>
      <c r="AB397" s="928"/>
      <c r="AC397" s="928"/>
      <c r="AD397" s="928"/>
      <c r="AE397" s="928"/>
      <c r="AF397" s="928"/>
      <c r="AG397" s="928"/>
      <c r="AH397" s="928"/>
      <c r="AI397" s="928"/>
      <c r="AJ397" s="928"/>
      <c r="AK397" s="928"/>
      <c r="AL397" s="928"/>
      <c r="AM397" s="928"/>
      <c r="AN397" s="928"/>
      <c r="AO397" s="928"/>
      <c r="AP397" s="928"/>
      <c r="AQ397" s="928"/>
      <c r="AR397" s="928"/>
      <c r="AS397" s="928"/>
      <c r="AT397" s="928"/>
      <c r="AU397" s="928"/>
      <c r="AV397" s="928"/>
      <c r="AW397" s="928"/>
      <c r="AX397" s="928"/>
      <c r="AY397" s="928"/>
      <c r="AZ397" s="928"/>
      <c r="BA397" s="928"/>
      <c r="BB397" s="928"/>
      <c r="BC397" s="928"/>
      <c r="BD397" s="928"/>
    </row>
    <row r="398" spans="1:119" ht="27.75" customHeight="1" thickBot="1" x14ac:dyDescent="0.25">
      <c r="A398" s="928"/>
      <c r="B398" s="994"/>
      <c r="C398" s="995"/>
      <c r="D398" s="692"/>
      <c r="E398" s="692"/>
      <c r="F398" s="693"/>
      <c r="G398" s="693"/>
      <c r="H398" s="693"/>
      <c r="I398" s="694"/>
      <c r="J398" s="928"/>
      <c r="K398" s="928"/>
      <c r="L398" s="928"/>
      <c r="M398" s="928"/>
      <c r="N398" s="928"/>
      <c r="O398" s="928"/>
      <c r="P398" s="928"/>
      <c r="Q398" s="928"/>
      <c r="R398" s="928"/>
      <c r="S398" s="928"/>
      <c r="T398" s="928"/>
      <c r="U398" s="928"/>
      <c r="V398" s="928"/>
      <c r="W398" s="928"/>
      <c r="X398" s="928"/>
      <c r="AB398" s="928"/>
      <c r="AC398" s="928"/>
      <c r="AD398" s="928"/>
      <c r="AE398" s="928"/>
      <c r="AF398" s="928"/>
      <c r="AG398" s="928"/>
      <c r="AH398" s="928"/>
      <c r="AI398" s="928"/>
      <c r="AJ398" s="928"/>
      <c r="AK398" s="928"/>
      <c r="AL398" s="928"/>
      <c r="AM398" s="928"/>
      <c r="AN398" s="928"/>
      <c r="AO398" s="928"/>
      <c r="AP398" s="928"/>
      <c r="AQ398" s="928"/>
      <c r="AR398" s="928"/>
      <c r="AS398" s="928"/>
      <c r="AT398" s="928"/>
      <c r="AU398" s="928"/>
      <c r="AV398" s="928"/>
      <c r="AW398" s="928"/>
      <c r="AX398" s="928"/>
      <c r="AY398" s="928"/>
      <c r="AZ398" s="928"/>
      <c r="BA398" s="928"/>
      <c r="BB398" s="928"/>
      <c r="BC398" s="928"/>
      <c r="BD398" s="928"/>
    </row>
    <row r="399" spans="1:119" ht="15" x14ac:dyDescent="0.2">
      <c r="A399" s="928"/>
      <c r="B399" s="991" t="s">
        <v>45</v>
      </c>
      <c r="C399" s="992" t="s">
        <v>32</v>
      </c>
      <c r="D399" s="687">
        <v>358504</v>
      </c>
      <c r="E399" s="687">
        <v>359565</v>
      </c>
      <c r="F399" s="66">
        <v>359715</v>
      </c>
      <c r="G399" s="66">
        <v>357551</v>
      </c>
      <c r="H399" s="61">
        <v>357872</v>
      </c>
      <c r="I399" s="688">
        <f t="shared" si="37"/>
        <v>8.9777402384554929E-4</v>
      </c>
      <c r="J399" s="927"/>
      <c r="K399" s="928"/>
      <c r="L399" s="928"/>
      <c r="M399" s="928"/>
      <c r="N399" s="928"/>
      <c r="O399" s="928"/>
      <c r="P399" s="928"/>
      <c r="Q399" s="928"/>
      <c r="R399" s="928"/>
      <c r="S399" s="928"/>
      <c r="T399" s="928"/>
      <c r="U399" s="928"/>
      <c r="V399" s="928"/>
      <c r="W399" s="928"/>
      <c r="X399" s="928"/>
      <c r="AB399" s="928"/>
      <c r="AC399" s="928"/>
      <c r="AD399" s="928"/>
      <c r="AE399" s="928"/>
      <c r="AF399" s="928"/>
      <c r="AG399" s="928"/>
      <c r="AH399" s="928"/>
      <c r="AI399" s="928"/>
      <c r="AJ399" s="928"/>
      <c r="AK399" s="928"/>
      <c r="AL399" s="928"/>
      <c r="AM399" s="928"/>
      <c r="AN399" s="928"/>
      <c r="AO399" s="928"/>
      <c r="AP399" s="928"/>
      <c r="AQ399" s="928"/>
      <c r="AR399" s="928"/>
      <c r="AS399" s="928"/>
      <c r="AT399" s="928"/>
      <c r="AU399" s="928"/>
      <c r="AV399" s="928"/>
      <c r="AW399" s="928"/>
      <c r="AX399" s="928"/>
      <c r="AY399" s="928"/>
      <c r="AZ399" s="928"/>
      <c r="BA399" s="928"/>
      <c r="BB399" s="928"/>
      <c r="BC399" s="928"/>
      <c r="BD399" s="928"/>
    </row>
    <row r="400" spans="1:119" ht="15" x14ac:dyDescent="0.2">
      <c r="A400" s="928"/>
      <c r="B400" s="991"/>
      <c r="C400" s="992" t="s">
        <v>72</v>
      </c>
      <c r="D400" s="687">
        <v>1847835</v>
      </c>
      <c r="E400" s="687">
        <v>1833980</v>
      </c>
      <c r="F400" s="66">
        <v>1824732</v>
      </c>
      <c r="G400" s="66">
        <v>1820673</v>
      </c>
      <c r="H400" s="690">
        <v>1816050</v>
      </c>
      <c r="I400" s="688">
        <f t="shared" si="37"/>
        <v>-2.5391709549161218E-3</v>
      </c>
      <c r="J400" s="927"/>
      <c r="K400" s="928"/>
      <c r="L400" s="928"/>
      <c r="M400" s="928"/>
      <c r="N400" s="928"/>
      <c r="O400" s="928"/>
      <c r="P400" s="928"/>
      <c r="Q400" s="928"/>
      <c r="R400" s="928"/>
      <c r="S400" s="928"/>
      <c r="T400" s="928"/>
      <c r="U400" s="928"/>
      <c r="V400" s="928"/>
      <c r="W400" s="928"/>
      <c r="X400" s="928"/>
      <c r="AB400" s="928"/>
      <c r="AC400" s="928"/>
      <c r="AD400" s="928"/>
      <c r="AE400" s="928"/>
      <c r="AF400" s="928"/>
      <c r="AG400" s="928"/>
      <c r="AH400" s="928"/>
      <c r="AI400" s="928"/>
      <c r="AJ400" s="928"/>
      <c r="AK400" s="928"/>
      <c r="AL400" s="928"/>
      <c r="AM400" s="928"/>
      <c r="AN400" s="928"/>
      <c r="AO400" s="928"/>
      <c r="AP400" s="928"/>
      <c r="AQ400" s="928"/>
      <c r="AR400" s="928"/>
      <c r="AS400" s="928"/>
      <c r="AT400" s="928"/>
      <c r="AU400" s="928"/>
      <c r="AV400" s="928"/>
      <c r="AW400" s="928"/>
      <c r="AX400" s="928"/>
      <c r="AY400" s="928"/>
      <c r="AZ400" s="928"/>
      <c r="BA400" s="928"/>
      <c r="BB400" s="928"/>
      <c r="BC400" s="928"/>
      <c r="BD400" s="928"/>
    </row>
    <row r="401" spans="1:119" ht="15" x14ac:dyDescent="0.2">
      <c r="A401" s="928"/>
      <c r="B401" s="991"/>
      <c r="C401" s="992" t="s">
        <v>59</v>
      </c>
      <c r="D401" s="687">
        <v>253751</v>
      </c>
      <c r="E401" s="687">
        <v>252279</v>
      </c>
      <c r="F401" s="66">
        <v>249860</v>
      </c>
      <c r="G401" s="66">
        <v>248775</v>
      </c>
      <c r="H401" s="61">
        <v>245260</v>
      </c>
      <c r="I401" s="688">
        <f t="shared" si="37"/>
        <v>-1.4129233242890163E-2</v>
      </c>
      <c r="J401" s="927"/>
      <c r="K401" s="928"/>
      <c r="L401" s="928"/>
      <c r="M401" s="928"/>
      <c r="N401" s="928"/>
      <c r="O401" s="928"/>
      <c r="P401" s="928"/>
      <c r="Q401" s="928"/>
      <c r="R401" s="928"/>
      <c r="S401" s="928"/>
      <c r="T401" s="928"/>
      <c r="U401" s="928"/>
      <c r="V401" s="928"/>
      <c r="W401" s="928"/>
      <c r="X401" s="928"/>
      <c r="AB401" s="928"/>
      <c r="AC401" s="928"/>
      <c r="AD401" s="928"/>
      <c r="AE401" s="928"/>
      <c r="AF401" s="928"/>
      <c r="AG401" s="928"/>
      <c r="AH401" s="928"/>
      <c r="AI401" s="928"/>
      <c r="AJ401" s="928"/>
      <c r="AK401" s="928"/>
      <c r="AL401" s="928"/>
      <c r="AM401" s="928"/>
      <c r="AN401" s="928"/>
      <c r="AO401" s="928"/>
      <c r="AP401" s="928"/>
      <c r="AQ401" s="928"/>
      <c r="AR401" s="928"/>
      <c r="AS401" s="928"/>
      <c r="AT401" s="928"/>
      <c r="AU401" s="928"/>
      <c r="AV401" s="928"/>
      <c r="AW401" s="928"/>
      <c r="AX401" s="928"/>
      <c r="AY401" s="928"/>
      <c r="AZ401" s="928"/>
      <c r="BA401" s="928"/>
      <c r="BB401" s="928"/>
      <c r="BC401" s="928"/>
      <c r="BD401" s="928"/>
    </row>
    <row r="402" spans="1:119" ht="15" x14ac:dyDescent="0.2">
      <c r="A402" s="928"/>
      <c r="B402" s="991"/>
      <c r="C402" s="992" t="s">
        <v>263</v>
      </c>
      <c r="D402" s="687">
        <v>553634</v>
      </c>
      <c r="E402" s="687">
        <v>553699</v>
      </c>
      <c r="F402" s="66">
        <v>556928</v>
      </c>
      <c r="G402" s="66">
        <v>558877</v>
      </c>
      <c r="H402" s="61">
        <v>559221</v>
      </c>
      <c r="I402" s="688">
        <f t="shared" si="37"/>
        <v>6.1552005181819973E-4</v>
      </c>
      <c r="J402" s="927"/>
      <c r="K402" s="928"/>
      <c r="L402" s="928"/>
      <c r="M402" s="928"/>
      <c r="N402" s="928"/>
      <c r="O402" s="928"/>
      <c r="P402" s="928"/>
      <c r="Q402" s="928"/>
      <c r="R402" s="928"/>
      <c r="S402" s="928"/>
      <c r="T402" s="928"/>
      <c r="U402" s="928"/>
      <c r="V402" s="928"/>
      <c r="W402" s="928"/>
      <c r="X402" s="928"/>
      <c r="AB402" s="928"/>
      <c r="AC402" s="928"/>
      <c r="AD402" s="928"/>
      <c r="AE402" s="928"/>
      <c r="AF402" s="928"/>
      <c r="AG402" s="928"/>
      <c r="AH402" s="928"/>
      <c r="AI402" s="928"/>
      <c r="AJ402" s="928"/>
      <c r="AK402" s="928"/>
      <c r="AL402" s="928"/>
      <c r="AM402" s="928"/>
      <c r="AN402" s="928"/>
      <c r="AO402" s="928"/>
      <c r="AP402" s="928"/>
      <c r="AQ402" s="928"/>
      <c r="AR402" s="928"/>
      <c r="AS402" s="928"/>
      <c r="AT402" s="928"/>
      <c r="AU402" s="928"/>
      <c r="AV402" s="928"/>
      <c r="AW402" s="928"/>
      <c r="AX402" s="928"/>
      <c r="AY402" s="928"/>
      <c r="AZ402" s="928"/>
      <c r="BA402" s="928"/>
      <c r="BB402" s="928"/>
      <c r="BC402" s="928"/>
      <c r="BD402" s="928"/>
    </row>
    <row r="403" spans="1:119" ht="15" x14ac:dyDescent="0.2">
      <c r="A403" s="928"/>
      <c r="B403" s="991"/>
      <c r="C403" s="992" t="s">
        <v>207</v>
      </c>
      <c r="D403" s="687">
        <v>24098</v>
      </c>
      <c r="E403" s="687">
        <v>25365</v>
      </c>
      <c r="F403" s="66">
        <v>26328</v>
      </c>
      <c r="G403" s="66">
        <v>29582</v>
      </c>
      <c r="H403" s="61">
        <v>30058</v>
      </c>
      <c r="I403" s="688">
        <f t="shared" si="37"/>
        <v>1.609086606720303E-2</v>
      </c>
      <c r="J403" s="927"/>
      <c r="K403" s="928"/>
      <c r="L403" s="928"/>
      <c r="M403" s="928"/>
      <c r="N403" s="928"/>
      <c r="O403" s="928"/>
      <c r="P403" s="928"/>
      <c r="Q403" s="928"/>
      <c r="R403" s="928"/>
      <c r="S403" s="928"/>
      <c r="T403" s="928"/>
      <c r="U403" s="928"/>
      <c r="V403" s="928"/>
      <c r="W403" s="928"/>
      <c r="X403" s="928"/>
      <c r="AB403" s="928"/>
      <c r="AC403" s="928"/>
      <c r="AD403" s="928"/>
      <c r="AE403" s="928"/>
      <c r="AF403" s="928"/>
      <c r="AG403" s="928"/>
      <c r="AH403" s="928"/>
      <c r="AI403" s="928"/>
      <c r="AJ403" s="928"/>
      <c r="AK403" s="928"/>
      <c r="AL403" s="928"/>
      <c r="AM403" s="928"/>
      <c r="AN403" s="928"/>
      <c r="AO403" s="928"/>
      <c r="AP403" s="928"/>
      <c r="AQ403" s="928"/>
      <c r="AR403" s="928"/>
      <c r="AS403" s="928"/>
      <c r="AT403" s="928"/>
      <c r="AU403" s="928"/>
      <c r="AV403" s="928"/>
      <c r="AW403" s="928"/>
      <c r="AX403" s="928"/>
      <c r="AY403" s="928"/>
      <c r="AZ403" s="928"/>
      <c r="BA403" s="928"/>
      <c r="BB403" s="928"/>
      <c r="BC403" s="928"/>
      <c r="BD403" s="928"/>
    </row>
    <row r="404" spans="1:119" ht="16" thickBot="1" x14ac:dyDescent="0.25">
      <c r="A404" s="928"/>
      <c r="B404" s="991"/>
      <c r="C404" s="992" t="s">
        <v>58</v>
      </c>
      <c r="D404" s="687"/>
      <c r="E404" s="687">
        <v>4604</v>
      </c>
      <c r="F404" s="66">
        <v>10856</v>
      </c>
      <c r="G404" s="66">
        <v>11010</v>
      </c>
      <c r="H404" s="690">
        <v>7063</v>
      </c>
      <c r="I404" s="688">
        <f t="shared" si="37"/>
        <v>-0.35849227974568576</v>
      </c>
      <c r="J404" s="927"/>
      <c r="K404" s="928"/>
      <c r="L404" s="928"/>
      <c r="M404" s="928"/>
      <c r="N404" s="928"/>
      <c r="O404" s="928"/>
      <c r="P404" s="928"/>
      <c r="Q404" s="928"/>
      <c r="R404" s="928"/>
      <c r="S404" s="928"/>
      <c r="T404" s="928"/>
      <c r="U404" s="928"/>
      <c r="V404" s="928"/>
      <c r="W404" s="928"/>
      <c r="X404" s="928"/>
      <c r="AB404" s="928"/>
      <c r="AC404" s="928"/>
      <c r="AD404" s="928"/>
      <c r="AE404" s="928"/>
      <c r="AF404" s="928"/>
      <c r="AG404" s="928"/>
      <c r="AH404" s="928"/>
      <c r="AI404" s="928"/>
      <c r="AJ404" s="928"/>
      <c r="AK404" s="928"/>
      <c r="AL404" s="928"/>
      <c r="AM404" s="928"/>
      <c r="AN404" s="928"/>
      <c r="AO404" s="928"/>
      <c r="AP404" s="928"/>
      <c r="AQ404" s="928"/>
      <c r="AR404" s="928"/>
      <c r="AS404" s="928"/>
      <c r="AT404" s="928"/>
      <c r="AU404" s="928"/>
      <c r="AV404" s="928"/>
      <c r="AW404" s="928"/>
      <c r="AX404" s="928"/>
      <c r="AY404" s="928"/>
      <c r="AZ404" s="928"/>
      <c r="BA404" s="928"/>
      <c r="BB404" s="928"/>
      <c r="BC404" s="928"/>
      <c r="BD404" s="928"/>
    </row>
    <row r="405" spans="1:119" ht="27.75" customHeight="1" thickBot="1" x14ac:dyDescent="0.25">
      <c r="A405" s="928"/>
      <c r="B405" s="994"/>
      <c r="C405" s="995"/>
      <c r="D405" s="692"/>
      <c r="E405" s="692"/>
      <c r="F405" s="693"/>
      <c r="G405" s="693"/>
      <c r="H405" s="693"/>
      <c r="I405" s="694"/>
      <c r="J405" s="928"/>
      <c r="K405" s="928"/>
      <c r="L405" s="928"/>
      <c r="M405" s="928"/>
      <c r="N405" s="928"/>
      <c r="O405" s="928"/>
      <c r="P405" s="928"/>
      <c r="Q405" s="928"/>
      <c r="R405" s="928"/>
      <c r="S405" s="928"/>
      <c r="T405" s="928"/>
      <c r="U405" s="928"/>
      <c r="V405" s="928"/>
      <c r="W405" s="928"/>
      <c r="X405" s="928"/>
      <c r="AB405" s="928"/>
      <c r="AC405" s="928"/>
      <c r="AD405" s="928"/>
      <c r="AE405" s="928"/>
      <c r="AF405" s="928"/>
      <c r="AG405" s="928"/>
      <c r="AH405" s="928"/>
      <c r="AI405" s="928"/>
      <c r="AJ405" s="928"/>
      <c r="AK405" s="928"/>
      <c r="AL405" s="928"/>
      <c r="AM405" s="928"/>
      <c r="AN405" s="928"/>
      <c r="AO405" s="928"/>
      <c r="AP405" s="928"/>
      <c r="AQ405" s="928"/>
      <c r="AR405" s="928"/>
      <c r="AS405" s="928"/>
      <c r="AT405" s="928"/>
      <c r="AU405" s="928"/>
      <c r="AV405" s="928"/>
      <c r="AW405" s="928"/>
      <c r="AX405" s="928"/>
      <c r="AY405" s="928"/>
      <c r="AZ405" s="928"/>
      <c r="BA405" s="928"/>
      <c r="BB405" s="928"/>
      <c r="BC405" s="928"/>
      <c r="BD405" s="928"/>
    </row>
    <row r="406" spans="1:119" ht="15" x14ac:dyDescent="0.2">
      <c r="A406" s="928"/>
      <c r="B406" s="991" t="s">
        <v>43</v>
      </c>
      <c r="C406" s="992" t="s">
        <v>32</v>
      </c>
      <c r="D406" s="687">
        <v>120930</v>
      </c>
      <c r="E406" s="687">
        <v>121142</v>
      </c>
      <c r="F406" s="66">
        <v>121984</v>
      </c>
      <c r="G406" s="66">
        <v>122138</v>
      </c>
      <c r="H406" s="61">
        <v>122368</v>
      </c>
      <c r="I406" s="688">
        <f t="shared" si="37"/>
        <v>1.8831158198103785E-3</v>
      </c>
      <c r="J406" s="927"/>
      <c r="K406" s="928"/>
      <c r="L406" s="928"/>
      <c r="M406" s="928"/>
      <c r="N406" s="928"/>
      <c r="O406" s="928"/>
      <c r="P406" s="928"/>
      <c r="Q406" s="928"/>
      <c r="R406" s="928"/>
      <c r="S406" s="928"/>
      <c r="T406" s="928"/>
      <c r="U406" s="928"/>
      <c r="V406" s="928"/>
      <c r="W406" s="928"/>
      <c r="X406" s="928"/>
      <c r="AB406" s="928"/>
      <c r="AC406" s="928"/>
      <c r="AD406" s="928"/>
      <c r="AE406" s="928"/>
      <c r="AF406" s="928"/>
      <c r="AG406" s="928"/>
      <c r="AH406" s="928"/>
      <c r="AI406" s="928"/>
      <c r="AJ406" s="928"/>
      <c r="AK406" s="928"/>
      <c r="AL406" s="928"/>
      <c r="AM406" s="928"/>
      <c r="AN406" s="928"/>
      <c r="AO406" s="928"/>
      <c r="AP406" s="928"/>
      <c r="AQ406" s="928"/>
      <c r="AR406" s="928"/>
      <c r="AS406" s="928"/>
      <c r="AT406" s="928"/>
      <c r="AU406" s="928"/>
      <c r="AV406" s="928"/>
      <c r="AW406" s="928"/>
      <c r="AX406" s="928"/>
      <c r="AY406" s="928"/>
      <c r="AZ406" s="928"/>
      <c r="BA406" s="928"/>
      <c r="BB406" s="928"/>
      <c r="BC406" s="928"/>
      <c r="BD406" s="928"/>
    </row>
    <row r="407" spans="1:119" ht="15" x14ac:dyDescent="0.2">
      <c r="A407" s="928"/>
      <c r="B407" s="991"/>
      <c r="C407" s="992" t="s">
        <v>79</v>
      </c>
      <c r="D407" s="687">
        <v>595304</v>
      </c>
      <c r="E407" s="687">
        <v>581228</v>
      </c>
      <c r="F407" s="66">
        <v>574348</v>
      </c>
      <c r="G407" s="66">
        <v>569979</v>
      </c>
      <c r="H407" s="690">
        <v>567354</v>
      </c>
      <c r="I407" s="688">
        <f t="shared" si="37"/>
        <v>-4.6054328317359063E-3</v>
      </c>
      <c r="J407" s="927"/>
      <c r="K407" s="928"/>
      <c r="L407" s="928"/>
      <c r="M407" s="928"/>
      <c r="N407" s="928"/>
      <c r="O407" s="928"/>
      <c r="P407" s="928"/>
      <c r="Q407" s="928"/>
      <c r="R407" s="928"/>
      <c r="S407" s="928"/>
      <c r="T407" s="928"/>
      <c r="U407" s="928"/>
      <c r="V407" s="928"/>
      <c r="W407" s="928"/>
      <c r="X407" s="928"/>
      <c r="AB407" s="928"/>
      <c r="AC407" s="928"/>
      <c r="AD407" s="928"/>
      <c r="AE407" s="928"/>
      <c r="AF407" s="928"/>
      <c r="AG407" s="928"/>
      <c r="AH407" s="928"/>
      <c r="AI407" s="928"/>
      <c r="AJ407" s="928"/>
      <c r="AK407" s="928"/>
      <c r="AL407" s="928"/>
      <c r="AM407" s="928"/>
      <c r="AN407" s="928"/>
      <c r="AO407" s="928"/>
      <c r="AP407" s="928"/>
      <c r="AQ407" s="928"/>
      <c r="AR407" s="928"/>
      <c r="AS407" s="928"/>
      <c r="AT407" s="928"/>
      <c r="AU407" s="928"/>
      <c r="AV407" s="928"/>
      <c r="AW407" s="928"/>
      <c r="AX407" s="928"/>
      <c r="AY407" s="928"/>
      <c r="AZ407" s="928"/>
      <c r="BA407" s="928"/>
      <c r="BB407" s="928"/>
      <c r="BC407" s="928"/>
      <c r="BD407" s="928"/>
    </row>
    <row r="408" spans="1:119" ht="15" x14ac:dyDescent="0.2">
      <c r="A408" s="928"/>
      <c r="B408" s="991"/>
      <c r="C408" s="992" t="s">
        <v>59</v>
      </c>
      <c r="D408" s="687">
        <v>68878</v>
      </c>
      <c r="E408" s="687">
        <v>68191</v>
      </c>
      <c r="F408" s="66">
        <v>67428</v>
      </c>
      <c r="G408" s="66">
        <v>67394</v>
      </c>
      <c r="H408" s="61">
        <v>67209</v>
      </c>
      <c r="I408" s="688">
        <f t="shared" si="37"/>
        <v>-2.7450514882630503E-3</v>
      </c>
      <c r="J408" s="927"/>
      <c r="K408" s="928"/>
      <c r="L408" s="928"/>
      <c r="M408" s="928"/>
      <c r="N408" s="928"/>
      <c r="O408" s="928"/>
      <c r="P408" s="928"/>
      <c r="Q408" s="928"/>
      <c r="R408" s="928"/>
      <c r="S408" s="928"/>
      <c r="T408" s="928"/>
      <c r="U408" s="928"/>
      <c r="V408" s="928"/>
      <c r="W408" s="928"/>
      <c r="X408" s="928"/>
      <c r="AB408" s="928"/>
      <c r="AC408" s="928"/>
      <c r="AD408" s="928"/>
      <c r="AE408" s="928"/>
      <c r="AF408" s="928"/>
      <c r="AG408" s="928"/>
      <c r="AH408" s="928"/>
      <c r="AI408" s="928"/>
      <c r="AJ408" s="928"/>
      <c r="AK408" s="928"/>
      <c r="AL408" s="928"/>
      <c r="AM408" s="928"/>
      <c r="AN408" s="928"/>
      <c r="AO408" s="928"/>
      <c r="AP408" s="928"/>
      <c r="AQ408" s="928"/>
      <c r="AR408" s="928"/>
      <c r="AS408" s="928"/>
      <c r="AT408" s="928"/>
      <c r="AU408" s="928"/>
      <c r="AV408" s="928"/>
      <c r="AW408" s="928"/>
      <c r="AX408" s="928"/>
      <c r="AY408" s="928"/>
      <c r="AZ408" s="928"/>
      <c r="BA408" s="928"/>
      <c r="BB408" s="928"/>
      <c r="BC408" s="928"/>
      <c r="BD408" s="928"/>
    </row>
    <row r="409" spans="1:119" ht="15" x14ac:dyDescent="0.2">
      <c r="A409" s="928"/>
      <c r="B409" s="991"/>
      <c r="C409" s="992" t="s">
        <v>263</v>
      </c>
      <c r="D409" s="687">
        <v>50377</v>
      </c>
      <c r="E409" s="687">
        <v>50209</v>
      </c>
      <c r="F409" s="66">
        <v>50040</v>
      </c>
      <c r="G409" s="66">
        <v>50239</v>
      </c>
      <c r="H409" s="61">
        <v>50668</v>
      </c>
      <c r="I409" s="688">
        <f t="shared" si="37"/>
        <v>8.5391827066621552E-3</v>
      </c>
      <c r="J409" s="927"/>
      <c r="K409" s="928"/>
      <c r="L409" s="928"/>
      <c r="M409" s="928"/>
      <c r="N409" s="928"/>
      <c r="O409" s="928"/>
      <c r="P409" s="928"/>
      <c r="Q409" s="928"/>
      <c r="R409" s="928"/>
      <c r="S409" s="928"/>
      <c r="T409" s="928"/>
      <c r="U409" s="928"/>
      <c r="V409" s="928"/>
      <c r="W409" s="928"/>
      <c r="X409" s="928"/>
      <c r="AB409" s="928"/>
      <c r="AC409" s="928"/>
      <c r="AD409" s="928"/>
      <c r="AE409" s="928"/>
      <c r="AF409" s="928"/>
      <c r="AG409" s="928"/>
      <c r="AH409" s="928"/>
      <c r="AI409" s="928"/>
      <c r="AJ409" s="928"/>
      <c r="AK409" s="928"/>
      <c r="AL409" s="928"/>
      <c r="AM409" s="928"/>
      <c r="AN409" s="928"/>
      <c r="AO409" s="928"/>
      <c r="AP409" s="928"/>
      <c r="AQ409" s="928"/>
      <c r="AR409" s="928"/>
      <c r="AS409" s="928"/>
      <c r="AT409" s="928"/>
      <c r="AU409" s="928"/>
      <c r="AV409" s="928"/>
      <c r="AW409" s="928"/>
      <c r="AX409" s="928"/>
      <c r="AY409" s="928"/>
      <c r="AZ409" s="928"/>
      <c r="BA409" s="928"/>
      <c r="BB409" s="928"/>
      <c r="BC409" s="928"/>
      <c r="BD409" s="928"/>
    </row>
    <row r="410" spans="1:119" ht="15" x14ac:dyDescent="0.2">
      <c r="A410" s="928"/>
      <c r="B410" s="991"/>
      <c r="C410" s="992" t="s">
        <v>207</v>
      </c>
      <c r="D410" s="687">
        <v>5700</v>
      </c>
      <c r="E410" s="687">
        <v>5610</v>
      </c>
      <c r="F410" s="66">
        <v>6270</v>
      </c>
      <c r="G410" s="66">
        <v>6420</v>
      </c>
      <c r="H410" s="690">
        <v>6600</v>
      </c>
      <c r="I410" s="688">
        <f t="shared" si="37"/>
        <v>2.8037383177570093E-2</v>
      </c>
      <c r="J410" s="927"/>
      <c r="K410" s="928"/>
      <c r="L410" s="928"/>
      <c r="M410" s="928"/>
      <c r="N410" s="928"/>
      <c r="O410" s="928"/>
      <c r="P410" s="928"/>
      <c r="Q410" s="928"/>
      <c r="R410" s="928"/>
      <c r="S410" s="928"/>
      <c r="T410" s="928"/>
      <c r="U410" s="928"/>
      <c r="V410" s="928"/>
      <c r="W410" s="928"/>
      <c r="X410" s="928"/>
      <c r="AB410" s="928"/>
      <c r="AC410" s="928"/>
      <c r="AD410" s="928"/>
      <c r="AE410" s="928"/>
      <c r="AF410" s="928"/>
      <c r="AG410" s="928"/>
      <c r="AH410" s="928"/>
      <c r="AI410" s="928"/>
      <c r="AJ410" s="928"/>
      <c r="AK410" s="928"/>
      <c r="AL410" s="928"/>
      <c r="AM410" s="928"/>
      <c r="AN410" s="928"/>
      <c r="AO410" s="928"/>
      <c r="AP410" s="928"/>
      <c r="AQ410" s="928"/>
      <c r="AR410" s="928"/>
      <c r="AS410" s="928"/>
      <c r="AT410" s="928"/>
      <c r="AU410" s="928"/>
      <c r="AV410" s="928"/>
      <c r="AW410" s="928"/>
      <c r="AX410" s="928"/>
      <c r="AY410" s="928"/>
      <c r="AZ410" s="928"/>
      <c r="BA410" s="928"/>
      <c r="BB410" s="928"/>
      <c r="BC410" s="928"/>
      <c r="BD410" s="928"/>
    </row>
    <row r="411" spans="1:119" ht="16" thickBot="1" x14ac:dyDescent="0.25">
      <c r="A411" s="928"/>
      <c r="B411" s="991"/>
      <c r="C411" s="2796" t="s">
        <v>58</v>
      </c>
      <c r="D411" s="2797"/>
      <c r="E411" s="2797">
        <v>568</v>
      </c>
      <c r="F411" s="2798">
        <v>2620</v>
      </c>
      <c r="G411" s="2798">
        <v>2592</v>
      </c>
      <c r="H411" s="2799">
        <v>2568</v>
      </c>
      <c r="I411" s="2800">
        <f t="shared" si="37"/>
        <v>-9.2592592592592587E-3</v>
      </c>
      <c r="J411" s="927"/>
      <c r="K411" s="928"/>
      <c r="L411" s="928"/>
      <c r="M411" s="928"/>
      <c r="N411" s="928"/>
      <c r="O411" s="928"/>
      <c r="P411" s="928"/>
      <c r="Q411" s="928"/>
      <c r="R411" s="928"/>
      <c r="S411" s="928"/>
      <c r="T411" s="928"/>
      <c r="U411" s="928"/>
      <c r="V411" s="928"/>
      <c r="W411" s="928"/>
      <c r="X411" s="928"/>
      <c r="AB411" s="928"/>
      <c r="AC411" s="928"/>
      <c r="AD411" s="928"/>
      <c r="AE411" s="928"/>
      <c r="AF411" s="928"/>
      <c r="AG411" s="928"/>
      <c r="AH411" s="928"/>
      <c r="AI411" s="928"/>
      <c r="AJ411" s="928"/>
      <c r="AK411" s="928"/>
      <c r="AL411" s="928"/>
      <c r="AM411" s="928"/>
      <c r="AN411" s="928"/>
      <c r="AO411" s="928"/>
      <c r="AP411" s="928"/>
      <c r="AQ411" s="928"/>
      <c r="AR411" s="928"/>
      <c r="AS411" s="928"/>
      <c r="AT411" s="928"/>
      <c r="AU411" s="928"/>
      <c r="AV411" s="928"/>
      <c r="AW411" s="928"/>
      <c r="AX411" s="928"/>
      <c r="AY411" s="928"/>
      <c r="AZ411" s="928"/>
      <c r="BA411" s="928"/>
      <c r="BB411" s="928"/>
      <c r="BC411" s="928"/>
      <c r="BD411" s="928"/>
    </row>
    <row r="412" spans="1:119" ht="16" thickBot="1" x14ac:dyDescent="0.25">
      <c r="A412" s="928"/>
      <c r="B412" s="1027" t="s">
        <v>231</v>
      </c>
      <c r="C412" s="1046" t="s">
        <v>151</v>
      </c>
      <c r="D412" s="1029">
        <f>SUM(D392:D411)</f>
        <v>7098281</v>
      </c>
      <c r="E412" s="1029">
        <f t="shared" ref="E412:H412" si="38">SUM(E392:E411)</f>
        <v>7101460</v>
      </c>
      <c r="F412" s="1029">
        <f t="shared" si="38"/>
        <v>7072495</v>
      </c>
      <c r="G412" s="1029">
        <f t="shared" si="38"/>
        <v>7065688</v>
      </c>
      <c r="H412" s="1029">
        <f t="shared" si="38"/>
        <v>7045041</v>
      </c>
      <c r="I412" s="714"/>
      <c r="J412" s="928"/>
      <c r="K412" s="928"/>
      <c r="L412" s="928"/>
      <c r="M412" s="928"/>
      <c r="N412" s="928"/>
      <c r="O412" s="928"/>
      <c r="P412" s="928"/>
      <c r="Q412" s="928"/>
      <c r="R412" s="928"/>
      <c r="S412" s="928"/>
      <c r="T412" s="928"/>
      <c r="U412" s="928"/>
      <c r="V412" s="928"/>
      <c r="W412" s="928"/>
      <c r="X412" s="928"/>
      <c r="Y412" s="928"/>
      <c r="Z412" s="928"/>
      <c r="AA412" s="928"/>
      <c r="AB412" s="928"/>
      <c r="AC412" s="928"/>
      <c r="AD412" s="928"/>
      <c r="AE412" s="928"/>
      <c r="AF412" s="928"/>
      <c r="AG412" s="928"/>
      <c r="AH412" s="928"/>
      <c r="AI412" s="928"/>
      <c r="AJ412" s="928"/>
      <c r="AK412" s="928"/>
      <c r="AL412" s="928"/>
      <c r="AM412" s="928"/>
      <c r="AN412" s="928"/>
      <c r="AO412" s="928"/>
      <c r="AP412" s="928"/>
      <c r="AQ412" s="928"/>
      <c r="AR412" s="928"/>
      <c r="AS412" s="928"/>
      <c r="AT412" s="928"/>
      <c r="AU412" s="928"/>
      <c r="AV412" s="928"/>
      <c r="AW412" s="928"/>
      <c r="AX412" s="928"/>
      <c r="AY412" s="928"/>
      <c r="AZ412" s="928"/>
      <c r="BA412" s="928"/>
      <c r="BB412" s="928"/>
      <c r="BC412" s="928"/>
      <c r="BD412" s="928"/>
      <c r="BE412" s="928"/>
      <c r="BF412" s="928"/>
      <c r="BG412" s="928"/>
      <c r="BH412" s="928"/>
      <c r="BI412" s="928"/>
      <c r="BJ412" s="928"/>
      <c r="BK412" s="928"/>
      <c r="BL412" s="928"/>
      <c r="BM412" s="928"/>
      <c r="BN412" s="928"/>
      <c r="BO412" s="928"/>
      <c r="BP412" s="928"/>
      <c r="BQ412" s="928"/>
      <c r="BR412" s="928"/>
      <c r="BS412" s="928"/>
      <c r="BT412" s="928"/>
      <c r="BU412" s="928"/>
      <c r="BV412" s="928"/>
      <c r="BW412" s="928"/>
      <c r="BX412" s="928"/>
      <c r="BY412" s="928"/>
      <c r="BZ412" s="928"/>
      <c r="CA412" s="928"/>
      <c r="CB412" s="928"/>
      <c r="CC412" s="928"/>
      <c r="CD412" s="928"/>
      <c r="CE412" s="928"/>
      <c r="CF412" s="928"/>
      <c r="CG412" s="928"/>
      <c r="CH412" s="928"/>
      <c r="CI412" s="928"/>
      <c r="CJ412" s="928"/>
      <c r="CK412" s="928"/>
      <c r="CL412" s="928"/>
      <c r="CM412" s="928"/>
      <c r="CN412" s="928"/>
      <c r="CO412" s="928"/>
      <c r="CP412" s="928"/>
      <c r="CQ412" s="928"/>
      <c r="CR412" s="928"/>
      <c r="CS412" s="928"/>
      <c r="CT412" s="928"/>
      <c r="CU412" s="928"/>
      <c r="CV412" s="928"/>
      <c r="CW412" s="928"/>
      <c r="CX412" s="928"/>
      <c r="CY412" s="928"/>
      <c r="CZ412" s="928"/>
      <c r="DA412" s="928"/>
      <c r="DB412" s="928"/>
      <c r="DC412" s="928"/>
      <c r="DD412" s="928"/>
      <c r="DE412" s="928"/>
      <c r="DF412" s="928"/>
      <c r="DG412" s="928"/>
      <c r="DH412" s="928"/>
      <c r="DI412" s="928"/>
      <c r="DJ412" s="928"/>
      <c r="DK412" s="928"/>
      <c r="DL412" s="928"/>
      <c r="DM412" s="928"/>
      <c r="DN412" s="928"/>
      <c r="DO412" s="928"/>
    </row>
    <row r="413" spans="1:119" ht="17.25" customHeight="1" thickBot="1" x14ac:dyDescent="0.25">
      <c r="A413" s="928"/>
      <c r="B413" s="999"/>
      <c r="C413" s="999"/>
      <c r="D413" s="698"/>
      <c r="E413" s="698"/>
      <c r="H413" s="1000"/>
      <c r="I413" s="699"/>
      <c r="J413" s="928"/>
      <c r="K413" s="928"/>
      <c r="L413" s="928"/>
      <c r="M413" s="928"/>
      <c r="N413" s="928"/>
      <c r="O413" s="928"/>
      <c r="P413" s="928"/>
      <c r="Q413" s="928"/>
      <c r="R413" s="928"/>
      <c r="S413" s="928"/>
      <c r="T413" s="928"/>
      <c r="U413" s="928"/>
      <c r="V413" s="928"/>
      <c r="W413" s="928"/>
      <c r="X413" s="928"/>
      <c r="AB413" s="928"/>
      <c r="AC413" s="928"/>
      <c r="AD413" s="928"/>
      <c r="AE413" s="928"/>
      <c r="AF413" s="928"/>
      <c r="AG413" s="928"/>
      <c r="AH413" s="928"/>
      <c r="AI413" s="928"/>
      <c r="AJ413" s="928"/>
      <c r="AK413" s="928"/>
      <c r="AL413" s="928"/>
      <c r="AM413" s="928"/>
      <c r="AN413" s="928"/>
      <c r="AO413" s="928"/>
      <c r="AP413" s="928"/>
      <c r="AQ413" s="928"/>
      <c r="AR413" s="928"/>
      <c r="AS413" s="928"/>
      <c r="AT413" s="928"/>
      <c r="AU413" s="928"/>
      <c r="AV413" s="928"/>
      <c r="AW413" s="928"/>
      <c r="AX413" s="928"/>
      <c r="AY413" s="928"/>
      <c r="AZ413" s="928"/>
      <c r="BA413" s="928"/>
      <c r="BB413" s="928"/>
      <c r="BC413" s="928"/>
      <c r="BD413" s="928"/>
    </row>
    <row r="414" spans="1:119" ht="16" thickBot="1" x14ac:dyDescent="0.25">
      <c r="A414" s="928"/>
      <c r="B414" s="1026" t="s">
        <v>232</v>
      </c>
      <c r="C414" s="987"/>
      <c r="D414" s="987"/>
      <c r="E414" s="987"/>
      <c r="F414" s="987"/>
      <c r="G414" s="987"/>
      <c r="H414" s="987"/>
      <c r="I414" s="988"/>
      <c r="J414" s="928"/>
      <c r="K414" s="928"/>
      <c r="L414" s="928"/>
      <c r="M414" s="928"/>
      <c r="N414" s="1024"/>
      <c r="O414" s="1024"/>
      <c r="P414" s="1024"/>
      <c r="Q414" s="1024"/>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M414" s="928"/>
      <c r="AN414" s="928"/>
      <c r="AO414" s="928"/>
      <c r="AP414" s="928"/>
      <c r="AQ414" s="928"/>
      <c r="AR414" s="928"/>
      <c r="AS414" s="928"/>
      <c r="AT414" s="928"/>
      <c r="AU414" s="928"/>
      <c r="AV414" s="928"/>
      <c r="AW414" s="928"/>
      <c r="AX414" s="928"/>
      <c r="AY414" s="928"/>
      <c r="AZ414" s="928"/>
      <c r="BA414" s="928"/>
      <c r="BB414" s="928"/>
      <c r="BC414" s="928"/>
      <c r="BD414" s="928"/>
      <c r="BE414" s="928"/>
      <c r="BF414" s="928"/>
      <c r="BG414" s="928"/>
      <c r="BH414" s="928"/>
      <c r="BI414" s="928"/>
      <c r="BJ414" s="928"/>
      <c r="BK414" s="928"/>
      <c r="BL414" s="928"/>
      <c r="BM414" s="928"/>
      <c r="BN414" s="928"/>
      <c r="BO414" s="928"/>
      <c r="BP414" s="928"/>
      <c r="BQ414" s="928"/>
      <c r="BR414" s="928"/>
      <c r="BS414" s="928"/>
      <c r="BT414" s="928"/>
      <c r="BU414" s="928"/>
      <c r="BV414" s="928"/>
      <c r="BW414" s="928"/>
      <c r="BX414" s="928"/>
      <c r="BY414" s="928"/>
      <c r="BZ414" s="928"/>
      <c r="CA414" s="928"/>
      <c r="CB414" s="928"/>
      <c r="CC414" s="928"/>
      <c r="CD414" s="928"/>
      <c r="CE414" s="928"/>
      <c r="CF414" s="928"/>
      <c r="CG414" s="928"/>
      <c r="CH414" s="928"/>
      <c r="CI414" s="928"/>
      <c r="CJ414" s="928"/>
      <c r="CK414" s="928"/>
      <c r="CL414" s="928"/>
      <c r="CM414" s="928"/>
      <c r="CN414" s="928"/>
      <c r="CO414" s="928"/>
      <c r="CP414" s="928"/>
      <c r="CQ414" s="928"/>
      <c r="CR414" s="928"/>
      <c r="CS414" s="928"/>
      <c r="CT414" s="928"/>
      <c r="CU414" s="928"/>
      <c r="CV414" s="928"/>
      <c r="CW414" s="928"/>
      <c r="CX414" s="928"/>
      <c r="CY414" s="928"/>
      <c r="CZ414" s="928"/>
      <c r="DA414" s="928"/>
      <c r="DB414" s="928"/>
      <c r="DC414" s="928"/>
      <c r="DD414" s="928"/>
      <c r="DE414" s="928"/>
      <c r="DF414" s="928"/>
      <c r="DG414" s="928"/>
      <c r="DH414" s="928"/>
      <c r="DI414" s="928"/>
      <c r="DJ414" s="928"/>
      <c r="DK414" s="928"/>
      <c r="DL414" s="928"/>
      <c r="DM414" s="928"/>
      <c r="DN414" s="928"/>
      <c r="DO414" s="928"/>
    </row>
    <row r="415" spans="1:119" ht="15" x14ac:dyDescent="0.2">
      <c r="A415" s="928"/>
      <c r="B415" s="991" t="s">
        <v>657</v>
      </c>
      <c r="C415" s="992" t="s">
        <v>32</v>
      </c>
      <c r="D415" s="687">
        <v>79363</v>
      </c>
      <c r="E415" s="687">
        <v>79492</v>
      </c>
      <c r="F415" s="66">
        <v>80044</v>
      </c>
      <c r="G415" s="66">
        <v>80552</v>
      </c>
      <c r="H415" s="61">
        <v>81437</v>
      </c>
      <c r="I415" s="688">
        <f t="shared" ref="I415:I448" si="39">((H415-G415)/G415)</f>
        <v>1.0986691826397854E-2</v>
      </c>
      <c r="J415" s="927"/>
      <c r="K415" s="928"/>
      <c r="L415" s="928"/>
      <c r="M415" s="928"/>
      <c r="N415" s="928"/>
      <c r="O415" s="928"/>
      <c r="P415" s="928"/>
      <c r="Q415" s="928"/>
      <c r="R415" s="928"/>
      <c r="S415" s="928"/>
      <c r="T415" s="928"/>
      <c r="U415" s="928"/>
      <c r="V415" s="928"/>
      <c r="W415" s="928"/>
      <c r="X415" s="928"/>
      <c r="AB415" s="928"/>
      <c r="AC415" s="928"/>
      <c r="AD415" s="928"/>
      <c r="AE415" s="928"/>
      <c r="AF415" s="928"/>
      <c r="AG415" s="928"/>
      <c r="AH415" s="928"/>
      <c r="AI415" s="928"/>
      <c r="AJ415" s="928"/>
      <c r="AK415" s="928"/>
      <c r="AL415" s="928"/>
      <c r="AM415" s="928"/>
      <c r="AN415" s="928"/>
      <c r="AO415" s="928"/>
      <c r="AP415" s="928"/>
      <c r="AQ415" s="928"/>
      <c r="AR415" s="928"/>
      <c r="AS415" s="928"/>
      <c r="AT415" s="928"/>
      <c r="AU415" s="928"/>
      <c r="AV415" s="928"/>
      <c r="AW415" s="928"/>
      <c r="AX415" s="928"/>
      <c r="AY415" s="928"/>
      <c r="AZ415" s="928"/>
      <c r="BA415" s="928"/>
      <c r="BB415" s="928"/>
      <c r="BC415" s="928"/>
      <c r="BD415" s="928"/>
    </row>
    <row r="416" spans="1:119" ht="15" x14ac:dyDescent="0.2">
      <c r="A416" s="928"/>
      <c r="B416" s="991"/>
      <c r="C416" s="992" t="s">
        <v>79</v>
      </c>
      <c r="D416" s="687">
        <v>1368082</v>
      </c>
      <c r="E416" s="687">
        <v>1325697</v>
      </c>
      <c r="F416" s="66">
        <v>1298111</v>
      </c>
      <c r="G416" s="66">
        <v>1283293</v>
      </c>
      <c r="H416" s="690">
        <v>1270492</v>
      </c>
      <c r="I416" s="688">
        <f t="shared" si="39"/>
        <v>-9.9751186985357204E-3</v>
      </c>
      <c r="J416" s="927"/>
      <c r="K416" s="928"/>
      <c r="L416" s="928"/>
      <c r="M416" s="928"/>
      <c r="N416" s="928"/>
      <c r="O416" s="928"/>
      <c r="P416" s="928"/>
      <c r="Q416" s="928"/>
      <c r="R416" s="928"/>
      <c r="S416" s="928"/>
      <c r="T416" s="928"/>
      <c r="U416" s="928"/>
      <c r="V416" s="928"/>
      <c r="W416" s="928"/>
      <c r="X416" s="928"/>
      <c r="AB416" s="928"/>
      <c r="AC416" s="928"/>
      <c r="AD416" s="928"/>
      <c r="AE416" s="928"/>
      <c r="AF416" s="928"/>
      <c r="AG416" s="928"/>
      <c r="AH416" s="928"/>
      <c r="AI416" s="928"/>
      <c r="AJ416" s="928"/>
      <c r="AK416" s="928"/>
      <c r="AL416" s="928"/>
      <c r="AM416" s="928"/>
      <c r="AN416" s="928"/>
      <c r="AO416" s="928"/>
      <c r="AP416" s="928"/>
      <c r="AQ416" s="928"/>
      <c r="AR416" s="928"/>
      <c r="AS416" s="928"/>
      <c r="AT416" s="928"/>
      <c r="AU416" s="928"/>
      <c r="AV416" s="928"/>
      <c r="AW416" s="928"/>
      <c r="AX416" s="928"/>
      <c r="AY416" s="928"/>
      <c r="AZ416" s="928"/>
      <c r="BA416" s="928"/>
      <c r="BB416" s="928"/>
      <c r="BC416" s="928"/>
      <c r="BD416" s="928"/>
    </row>
    <row r="417" spans="1:56" ht="15" x14ac:dyDescent="0.2">
      <c r="A417" s="928"/>
      <c r="B417" s="991"/>
      <c r="C417" s="992" t="s">
        <v>59</v>
      </c>
      <c r="D417" s="687">
        <v>80691</v>
      </c>
      <c r="E417" s="687">
        <v>78567</v>
      </c>
      <c r="F417" s="66">
        <v>77078</v>
      </c>
      <c r="G417" s="66">
        <v>76883</v>
      </c>
      <c r="H417" s="61">
        <v>74440</v>
      </c>
      <c r="I417" s="688">
        <f t="shared" si="39"/>
        <v>-3.1775555064188443E-2</v>
      </c>
      <c r="J417" s="927"/>
      <c r="K417" s="928"/>
      <c r="L417" s="928"/>
      <c r="M417" s="928"/>
      <c r="N417" s="928"/>
      <c r="O417" s="928"/>
      <c r="P417" s="928"/>
      <c r="Q417" s="928"/>
      <c r="R417" s="928"/>
      <c r="S417" s="928"/>
      <c r="T417" s="928"/>
      <c r="U417" s="928"/>
      <c r="V417" s="928"/>
      <c r="W417" s="928"/>
      <c r="X417" s="928"/>
      <c r="AB417" s="928"/>
      <c r="AC417" s="928"/>
      <c r="AD417" s="928"/>
      <c r="AE417" s="928"/>
      <c r="AF417" s="928"/>
      <c r="AG417" s="928"/>
      <c r="AH417" s="928"/>
      <c r="AI417" s="928"/>
      <c r="AJ417" s="928"/>
      <c r="AK417" s="928"/>
      <c r="AL417" s="928"/>
      <c r="AM417" s="928"/>
      <c r="AN417" s="928"/>
      <c r="AO417" s="928"/>
      <c r="AP417" s="928"/>
      <c r="AQ417" s="928"/>
      <c r="AR417" s="928"/>
      <c r="AS417" s="928"/>
      <c r="AT417" s="928"/>
      <c r="AU417" s="928"/>
      <c r="AV417" s="928"/>
      <c r="AW417" s="928"/>
      <c r="AX417" s="928"/>
      <c r="AY417" s="928"/>
      <c r="AZ417" s="928"/>
      <c r="BA417" s="928"/>
      <c r="BB417" s="928"/>
      <c r="BC417" s="928"/>
      <c r="BD417" s="928"/>
    </row>
    <row r="418" spans="1:56" ht="15" x14ac:dyDescent="0.2">
      <c r="A418" s="928"/>
      <c r="B418" s="991"/>
      <c r="C418" s="992" t="s">
        <v>263</v>
      </c>
      <c r="D418" s="687">
        <v>309047</v>
      </c>
      <c r="E418" s="687">
        <v>309673</v>
      </c>
      <c r="F418" s="66">
        <v>308087</v>
      </c>
      <c r="G418" s="66">
        <v>307763</v>
      </c>
      <c r="H418" s="61">
        <v>308179</v>
      </c>
      <c r="I418" s="688">
        <f t="shared" si="39"/>
        <v>1.3516894493490121E-3</v>
      </c>
      <c r="J418" s="927"/>
      <c r="K418" s="928"/>
      <c r="L418" s="928"/>
      <c r="M418" s="928"/>
      <c r="N418" s="928"/>
      <c r="O418" s="928"/>
      <c r="P418" s="928"/>
      <c r="Q418" s="928"/>
      <c r="R418" s="928"/>
      <c r="S418" s="928"/>
      <c r="T418" s="928"/>
      <c r="U418" s="928"/>
      <c r="V418" s="928"/>
      <c r="W418" s="928"/>
      <c r="X418" s="928"/>
      <c r="AB418" s="928"/>
      <c r="AC418" s="928"/>
      <c r="AD418" s="928"/>
      <c r="AE418" s="928"/>
      <c r="AF418" s="928"/>
      <c r="AG418" s="928"/>
      <c r="AH418" s="928"/>
      <c r="AI418" s="928"/>
      <c r="AJ418" s="928"/>
      <c r="AK418" s="928"/>
      <c r="AL418" s="928"/>
      <c r="AM418" s="928"/>
      <c r="AN418" s="928"/>
      <c r="AO418" s="928"/>
      <c r="AP418" s="928"/>
      <c r="AQ418" s="928"/>
      <c r="AR418" s="928"/>
      <c r="AS418" s="928"/>
      <c r="AT418" s="928"/>
      <c r="AU418" s="928"/>
      <c r="AV418" s="928"/>
      <c r="AW418" s="928"/>
      <c r="AX418" s="928"/>
      <c r="AY418" s="928"/>
      <c r="AZ418" s="928"/>
      <c r="BA418" s="928"/>
      <c r="BB418" s="928"/>
      <c r="BC418" s="928"/>
      <c r="BD418" s="928"/>
    </row>
    <row r="419" spans="1:56" ht="15" x14ac:dyDescent="0.2">
      <c r="A419" s="928"/>
      <c r="B419" s="991"/>
      <c r="C419" s="992" t="s">
        <v>207</v>
      </c>
      <c r="D419" s="687">
        <v>14505</v>
      </c>
      <c r="E419" s="687">
        <v>14909</v>
      </c>
      <c r="F419" s="66">
        <v>15305</v>
      </c>
      <c r="G419" s="66">
        <v>15395</v>
      </c>
      <c r="H419" s="690">
        <v>15967</v>
      </c>
      <c r="I419" s="688">
        <f t="shared" si="39"/>
        <v>3.7154920428710624E-2</v>
      </c>
      <c r="J419" s="927"/>
      <c r="K419" s="928"/>
      <c r="L419" s="928"/>
      <c r="M419" s="928"/>
      <c r="N419" s="928"/>
      <c r="O419" s="928"/>
      <c r="P419" s="928"/>
      <c r="Q419" s="928"/>
      <c r="R419" s="928"/>
      <c r="S419" s="928"/>
      <c r="T419" s="928"/>
      <c r="U419" s="928"/>
      <c r="V419" s="928"/>
      <c r="W419" s="928"/>
      <c r="X419" s="928"/>
      <c r="AB419" s="928"/>
      <c r="AC419" s="928"/>
      <c r="AD419" s="928"/>
      <c r="AE419" s="928"/>
      <c r="AF419" s="928"/>
      <c r="AG419" s="928"/>
      <c r="AH419" s="928"/>
      <c r="AI419" s="928"/>
      <c r="AJ419" s="928"/>
      <c r="AK419" s="928"/>
      <c r="AL419" s="928"/>
      <c r="AM419" s="928"/>
      <c r="AN419" s="928"/>
      <c r="AO419" s="928"/>
      <c r="AP419" s="928"/>
      <c r="AQ419" s="928"/>
      <c r="AR419" s="928"/>
      <c r="AS419" s="928"/>
      <c r="AT419" s="928"/>
      <c r="AU419" s="928"/>
      <c r="AV419" s="928"/>
      <c r="AW419" s="928"/>
      <c r="AX419" s="928"/>
      <c r="AY419" s="928"/>
      <c r="AZ419" s="928"/>
      <c r="BA419" s="928"/>
      <c r="BB419" s="928"/>
      <c r="BC419" s="928"/>
      <c r="BD419" s="928"/>
    </row>
    <row r="420" spans="1:56" ht="16" thickBot="1" x14ac:dyDescent="0.25">
      <c r="A420" s="928"/>
      <c r="B420" s="991"/>
      <c r="C420" s="992" t="s">
        <v>58</v>
      </c>
      <c r="D420" s="687"/>
      <c r="E420" s="687"/>
      <c r="F420" s="66">
        <v>564</v>
      </c>
      <c r="G420" s="66">
        <v>585</v>
      </c>
      <c r="H420" s="690">
        <v>0</v>
      </c>
      <c r="I420" s="688">
        <f t="shared" si="39"/>
        <v>-1</v>
      </c>
      <c r="J420" s="927"/>
      <c r="K420" s="928"/>
      <c r="L420" s="928"/>
      <c r="M420" s="928"/>
      <c r="N420" s="928"/>
      <c r="O420" s="928"/>
      <c r="P420" s="928"/>
      <c r="Q420" s="928"/>
      <c r="R420" s="928"/>
      <c r="S420" s="928"/>
      <c r="T420" s="928"/>
      <c r="U420" s="928"/>
      <c r="V420" s="928"/>
      <c r="W420" s="928"/>
      <c r="X420" s="928"/>
      <c r="AB420" s="928"/>
      <c r="AC420" s="928"/>
      <c r="AD420" s="928"/>
      <c r="AE420" s="928"/>
      <c r="AF420" s="928"/>
      <c r="AG420" s="928"/>
      <c r="AH420" s="928"/>
      <c r="AI420" s="928"/>
      <c r="AJ420" s="928"/>
      <c r="AK420" s="928"/>
      <c r="AL420" s="928"/>
      <c r="AM420" s="928"/>
      <c r="AN420" s="928"/>
      <c r="AO420" s="928"/>
      <c r="AP420" s="928"/>
      <c r="AQ420" s="928"/>
      <c r="AR420" s="928"/>
      <c r="AS420" s="928"/>
      <c r="AT420" s="928"/>
      <c r="AU420" s="928"/>
      <c r="AV420" s="928"/>
      <c r="AW420" s="928"/>
      <c r="AX420" s="928"/>
      <c r="AY420" s="928"/>
      <c r="AZ420" s="928"/>
      <c r="BA420" s="928"/>
      <c r="BB420" s="928"/>
      <c r="BC420" s="928"/>
      <c r="BD420" s="928"/>
    </row>
    <row r="421" spans="1:56" ht="27.75" customHeight="1" thickBot="1" x14ac:dyDescent="0.25">
      <c r="A421" s="928"/>
      <c r="B421" s="994"/>
      <c r="C421" s="995"/>
      <c r="D421" s="692"/>
      <c r="E421" s="692"/>
      <c r="F421" s="693"/>
      <c r="G421" s="693"/>
      <c r="H421" s="693"/>
      <c r="I421" s="694"/>
      <c r="J421" s="928"/>
      <c r="K421" s="928"/>
      <c r="L421" s="928"/>
      <c r="M421" s="928"/>
      <c r="N421" s="928"/>
      <c r="O421" s="928"/>
      <c r="P421" s="928"/>
      <c r="Q421" s="928"/>
      <c r="R421" s="928"/>
      <c r="S421" s="928"/>
      <c r="T421" s="928"/>
      <c r="U421" s="928"/>
      <c r="V421" s="928"/>
      <c r="W421" s="928"/>
      <c r="X421" s="928"/>
      <c r="AB421" s="928"/>
      <c r="AC421" s="928"/>
      <c r="AD421" s="928"/>
      <c r="AE421" s="928"/>
      <c r="AF421" s="928"/>
      <c r="AG421" s="928"/>
      <c r="AH421" s="928"/>
      <c r="AI421" s="928"/>
      <c r="AJ421" s="928"/>
      <c r="AK421" s="928"/>
      <c r="AL421" s="928"/>
      <c r="AM421" s="928"/>
      <c r="AN421" s="928"/>
      <c r="AO421" s="928"/>
      <c r="AP421" s="928"/>
      <c r="AQ421" s="928"/>
      <c r="AR421" s="928"/>
      <c r="AS421" s="928"/>
      <c r="AT421" s="928"/>
      <c r="AU421" s="928"/>
      <c r="AV421" s="928"/>
      <c r="AW421" s="928"/>
      <c r="AX421" s="928"/>
      <c r="AY421" s="928"/>
      <c r="AZ421" s="928"/>
      <c r="BA421" s="928"/>
      <c r="BB421" s="928"/>
      <c r="BC421" s="928"/>
      <c r="BD421" s="928"/>
    </row>
    <row r="422" spans="1:56" ht="15" x14ac:dyDescent="0.2">
      <c r="A422" s="928"/>
      <c r="B422" s="991" t="s">
        <v>37</v>
      </c>
      <c r="C422" s="992" t="s">
        <v>32</v>
      </c>
      <c r="D422" s="687">
        <v>77421</v>
      </c>
      <c r="E422" s="687">
        <v>77746</v>
      </c>
      <c r="F422" s="66">
        <v>77929</v>
      </c>
      <c r="G422" s="66">
        <v>78553</v>
      </c>
      <c r="H422" s="61">
        <v>79090</v>
      </c>
      <c r="I422" s="688">
        <f t="shared" si="39"/>
        <v>6.836148842182985E-3</v>
      </c>
      <c r="J422" s="927"/>
      <c r="K422" s="928"/>
      <c r="L422" s="928"/>
      <c r="M422" s="928"/>
      <c r="N422" s="928"/>
      <c r="O422" s="928"/>
      <c r="P422" s="928"/>
      <c r="Q422" s="928"/>
      <c r="R422" s="928"/>
      <c r="S422" s="928"/>
      <c r="T422" s="928"/>
      <c r="U422" s="928"/>
      <c r="V422" s="928"/>
      <c r="W422" s="928"/>
      <c r="X422" s="928"/>
      <c r="AB422" s="928"/>
      <c r="AC422" s="928"/>
      <c r="AD422" s="928"/>
      <c r="AE422" s="928"/>
      <c r="AF422" s="928"/>
      <c r="AG422" s="928"/>
      <c r="AH422" s="928"/>
      <c r="AI422" s="928"/>
      <c r="AJ422" s="928"/>
      <c r="AK422" s="928"/>
      <c r="AL422" s="928"/>
      <c r="AM422" s="928"/>
      <c r="AN422" s="928"/>
      <c r="AO422" s="928"/>
      <c r="AP422" s="928"/>
      <c r="AQ422" s="928"/>
      <c r="AR422" s="928"/>
      <c r="AS422" s="928"/>
      <c r="AT422" s="928"/>
      <c r="AU422" s="928"/>
      <c r="AV422" s="928"/>
      <c r="AW422" s="928"/>
      <c r="AX422" s="928"/>
      <c r="AY422" s="928"/>
      <c r="AZ422" s="928"/>
      <c r="BA422" s="928"/>
      <c r="BB422" s="928"/>
      <c r="BC422" s="928"/>
      <c r="BD422" s="928"/>
    </row>
    <row r="423" spans="1:56" ht="15" x14ac:dyDescent="0.2">
      <c r="A423" s="928"/>
      <c r="B423" s="991"/>
      <c r="C423" s="992" t="s">
        <v>79</v>
      </c>
      <c r="D423" s="687">
        <v>1069105</v>
      </c>
      <c r="E423" s="687">
        <v>1054207</v>
      </c>
      <c r="F423" s="66">
        <v>1047333</v>
      </c>
      <c r="G423" s="66">
        <v>1041619</v>
      </c>
      <c r="H423" s="690">
        <v>1041879</v>
      </c>
      <c r="I423" s="688">
        <f t="shared" si="39"/>
        <v>2.4961142221868071E-4</v>
      </c>
      <c r="J423" s="927"/>
      <c r="K423" s="928"/>
      <c r="L423" s="928"/>
      <c r="M423" s="928"/>
      <c r="N423" s="928"/>
      <c r="O423" s="928"/>
      <c r="P423" s="928"/>
      <c r="Q423" s="928"/>
      <c r="R423" s="928"/>
      <c r="S423" s="928"/>
      <c r="T423" s="928"/>
      <c r="U423" s="928"/>
      <c r="V423" s="928"/>
      <c r="W423" s="928"/>
      <c r="X423" s="928"/>
      <c r="AB423" s="928"/>
      <c r="AC423" s="928"/>
      <c r="AD423" s="928"/>
      <c r="AE423" s="928"/>
      <c r="AF423" s="928"/>
      <c r="AG423" s="928"/>
      <c r="AH423" s="928"/>
      <c r="AI423" s="928"/>
      <c r="AJ423" s="928"/>
      <c r="AK423" s="928"/>
      <c r="AL423" s="928"/>
      <c r="AM423" s="928"/>
      <c r="AN423" s="928"/>
      <c r="AO423" s="928"/>
      <c r="AP423" s="928"/>
      <c r="AQ423" s="928"/>
      <c r="AR423" s="928"/>
      <c r="AS423" s="928"/>
      <c r="AT423" s="928"/>
      <c r="AU423" s="928"/>
      <c r="AV423" s="928"/>
      <c r="AW423" s="928"/>
      <c r="AX423" s="928"/>
      <c r="AY423" s="928"/>
      <c r="AZ423" s="928"/>
      <c r="BA423" s="928"/>
      <c r="BB423" s="928"/>
      <c r="BC423" s="928"/>
      <c r="BD423" s="928"/>
    </row>
    <row r="424" spans="1:56" ht="15" x14ac:dyDescent="0.2">
      <c r="A424" s="928"/>
      <c r="B424" s="991"/>
      <c r="C424" s="992" t="s">
        <v>59</v>
      </c>
      <c r="D424" s="687">
        <v>72364</v>
      </c>
      <c r="E424" s="687">
        <v>71187</v>
      </c>
      <c r="F424" s="66">
        <v>70225</v>
      </c>
      <c r="G424" s="66">
        <v>70177</v>
      </c>
      <c r="H424" s="61">
        <v>69936</v>
      </c>
      <c r="I424" s="688">
        <f t="shared" si="39"/>
        <v>-3.4341735896376304E-3</v>
      </c>
      <c r="J424" s="927"/>
      <c r="K424" s="928"/>
      <c r="L424" s="928"/>
      <c r="M424" s="928"/>
      <c r="N424" s="928"/>
      <c r="O424" s="928"/>
      <c r="P424" s="928"/>
      <c r="Q424" s="928"/>
      <c r="R424" s="928"/>
      <c r="S424" s="928"/>
      <c r="T424" s="928"/>
      <c r="U424" s="928"/>
      <c r="V424" s="928"/>
      <c r="W424" s="928"/>
      <c r="X424" s="928"/>
      <c r="AB424" s="928"/>
      <c r="AC424" s="928"/>
      <c r="AD424" s="928"/>
      <c r="AE424" s="928"/>
      <c r="AF424" s="928"/>
      <c r="AG424" s="928"/>
      <c r="AH424" s="928"/>
      <c r="AI424" s="928"/>
      <c r="AJ424" s="928"/>
      <c r="AK424" s="928"/>
      <c r="AL424" s="928"/>
      <c r="AM424" s="928"/>
      <c r="AN424" s="928"/>
      <c r="AO424" s="928"/>
      <c r="AP424" s="928"/>
      <c r="AQ424" s="928"/>
      <c r="AR424" s="928"/>
      <c r="AS424" s="928"/>
      <c r="AT424" s="928"/>
      <c r="AU424" s="928"/>
      <c r="AV424" s="928"/>
      <c r="AW424" s="928"/>
      <c r="AX424" s="928"/>
      <c r="AY424" s="928"/>
      <c r="AZ424" s="928"/>
      <c r="BA424" s="928"/>
      <c r="BB424" s="928"/>
      <c r="BC424" s="928"/>
      <c r="BD424" s="928"/>
    </row>
    <row r="425" spans="1:56" ht="15" x14ac:dyDescent="0.2">
      <c r="A425" s="928"/>
      <c r="B425" s="991"/>
      <c r="C425" s="992" t="s">
        <v>263</v>
      </c>
      <c r="D425" s="687">
        <v>90250</v>
      </c>
      <c r="E425" s="687">
        <v>90529</v>
      </c>
      <c r="F425" s="66">
        <v>91318</v>
      </c>
      <c r="G425" s="66">
        <v>92421</v>
      </c>
      <c r="H425" s="61">
        <v>92601</v>
      </c>
      <c r="I425" s="688">
        <f t="shared" si="39"/>
        <v>1.9476093095724997E-3</v>
      </c>
      <c r="J425" s="927"/>
      <c r="K425" s="928"/>
      <c r="L425" s="928"/>
      <c r="M425" s="928"/>
      <c r="N425" s="928"/>
      <c r="O425" s="928"/>
      <c r="P425" s="928"/>
      <c r="Q425" s="928"/>
      <c r="R425" s="928"/>
      <c r="S425" s="928"/>
      <c r="T425" s="928"/>
      <c r="U425" s="928"/>
      <c r="V425" s="928"/>
      <c r="W425" s="928"/>
      <c r="X425" s="928"/>
      <c r="AB425" s="928"/>
      <c r="AC425" s="928"/>
      <c r="AD425" s="928"/>
      <c r="AE425" s="928"/>
      <c r="AF425" s="928"/>
      <c r="AG425" s="928"/>
      <c r="AH425" s="928"/>
      <c r="AI425" s="928"/>
      <c r="AJ425" s="928"/>
      <c r="AK425" s="928"/>
      <c r="AL425" s="928"/>
      <c r="AM425" s="928"/>
      <c r="AN425" s="928"/>
      <c r="AO425" s="928"/>
      <c r="AP425" s="928"/>
      <c r="AQ425" s="928"/>
      <c r="AR425" s="928"/>
      <c r="AS425" s="928"/>
      <c r="AT425" s="928"/>
      <c r="AU425" s="928"/>
      <c r="AV425" s="928"/>
      <c r="AW425" s="928"/>
      <c r="AX425" s="928"/>
      <c r="AY425" s="928"/>
      <c r="AZ425" s="928"/>
      <c r="BA425" s="928"/>
      <c r="BB425" s="928"/>
      <c r="BC425" s="928"/>
      <c r="BD425" s="928"/>
    </row>
    <row r="426" spans="1:56" ht="15" x14ac:dyDescent="0.2">
      <c r="A426" s="928"/>
      <c r="B426" s="991"/>
      <c r="C426" s="992" t="s">
        <v>207</v>
      </c>
      <c r="D426" s="687">
        <v>8931</v>
      </c>
      <c r="E426" s="687">
        <v>9097</v>
      </c>
      <c r="F426" s="66">
        <v>9706</v>
      </c>
      <c r="G426" s="66">
        <v>9797</v>
      </c>
      <c r="H426" s="690">
        <v>9857</v>
      </c>
      <c r="I426" s="688">
        <f t="shared" si="39"/>
        <v>6.1243237725834435E-3</v>
      </c>
      <c r="J426" s="927"/>
      <c r="K426" s="928"/>
      <c r="L426" s="928"/>
      <c r="M426" s="928"/>
      <c r="N426" s="928"/>
      <c r="O426" s="928"/>
      <c r="P426" s="928"/>
      <c r="Q426" s="928"/>
      <c r="R426" s="928"/>
      <c r="S426" s="928"/>
      <c r="T426" s="928"/>
      <c r="U426" s="928"/>
      <c r="V426" s="928"/>
      <c r="W426" s="928"/>
      <c r="X426" s="928"/>
      <c r="AB426" s="928"/>
      <c r="AC426" s="928"/>
      <c r="AD426" s="928"/>
      <c r="AE426" s="928"/>
      <c r="AF426" s="928"/>
      <c r="AG426" s="928"/>
      <c r="AH426" s="928"/>
      <c r="AI426" s="928"/>
      <c r="AJ426" s="928"/>
      <c r="AK426" s="928"/>
      <c r="AL426" s="928"/>
      <c r="AM426" s="928"/>
      <c r="AN426" s="928"/>
      <c r="AO426" s="928"/>
      <c r="AP426" s="928"/>
      <c r="AQ426" s="928"/>
      <c r="AR426" s="928"/>
      <c r="AS426" s="928"/>
      <c r="AT426" s="928"/>
      <c r="AU426" s="928"/>
      <c r="AV426" s="928"/>
      <c r="AW426" s="928"/>
      <c r="AX426" s="928"/>
      <c r="AY426" s="928"/>
      <c r="AZ426" s="928"/>
      <c r="BA426" s="928"/>
      <c r="BB426" s="928"/>
      <c r="BC426" s="928"/>
      <c r="BD426" s="928"/>
    </row>
    <row r="427" spans="1:56" ht="16" thickBot="1" x14ac:dyDescent="0.25">
      <c r="A427" s="928"/>
      <c r="B427" s="991"/>
      <c r="C427" s="992" t="s">
        <v>58</v>
      </c>
      <c r="D427" s="687"/>
      <c r="E427" s="687">
        <v>58</v>
      </c>
      <c r="F427" s="66">
        <v>1836</v>
      </c>
      <c r="G427" s="66">
        <v>1063</v>
      </c>
      <c r="H427" s="690">
        <v>0</v>
      </c>
      <c r="I427" s="688">
        <f t="shared" si="39"/>
        <v>-1</v>
      </c>
      <c r="J427" s="927"/>
      <c r="K427" s="928"/>
      <c r="L427" s="928"/>
      <c r="M427" s="928"/>
      <c r="N427" s="928"/>
      <c r="O427" s="928"/>
      <c r="P427" s="928"/>
      <c r="Q427" s="928"/>
      <c r="R427" s="928"/>
      <c r="S427" s="928"/>
      <c r="T427" s="928"/>
      <c r="U427" s="928"/>
      <c r="V427" s="928"/>
      <c r="W427" s="928"/>
      <c r="X427" s="928"/>
      <c r="AB427" s="928"/>
      <c r="AC427" s="928"/>
      <c r="AD427" s="928"/>
      <c r="AE427" s="928"/>
      <c r="AF427" s="928"/>
      <c r="AG427" s="928"/>
      <c r="AH427" s="928"/>
      <c r="AI427" s="928"/>
      <c r="AJ427" s="928"/>
      <c r="AK427" s="928"/>
      <c r="AL427" s="928"/>
      <c r="AM427" s="928"/>
      <c r="AN427" s="928"/>
      <c r="AO427" s="928"/>
      <c r="AP427" s="928"/>
      <c r="AQ427" s="928"/>
      <c r="AR427" s="928"/>
      <c r="AS427" s="928"/>
      <c r="AT427" s="928"/>
      <c r="AU427" s="928"/>
      <c r="AV427" s="928"/>
      <c r="AW427" s="928"/>
      <c r="AX427" s="928"/>
      <c r="AY427" s="928"/>
      <c r="AZ427" s="928"/>
      <c r="BA427" s="928"/>
      <c r="BB427" s="928"/>
      <c r="BC427" s="928"/>
      <c r="BD427" s="928"/>
    </row>
    <row r="428" spans="1:56" ht="27.75" customHeight="1" thickBot="1" x14ac:dyDescent="0.25">
      <c r="A428" s="928"/>
      <c r="B428" s="994"/>
      <c r="C428" s="995"/>
      <c r="D428" s="692"/>
      <c r="E428" s="692"/>
      <c r="F428" s="693"/>
      <c r="G428" s="693"/>
      <c r="H428" s="693"/>
      <c r="I428" s="694"/>
      <c r="J428" s="928"/>
      <c r="K428" s="928"/>
      <c r="L428" s="928"/>
      <c r="M428" s="928"/>
      <c r="N428" s="928"/>
      <c r="O428" s="928"/>
      <c r="P428" s="928"/>
      <c r="Q428" s="928"/>
      <c r="R428" s="928"/>
      <c r="S428" s="928"/>
      <c r="T428" s="928"/>
      <c r="U428" s="928"/>
      <c r="V428" s="928"/>
      <c r="W428" s="928"/>
      <c r="X428" s="928"/>
      <c r="AB428" s="928"/>
      <c r="AC428" s="928"/>
      <c r="AD428" s="928"/>
      <c r="AE428" s="928"/>
      <c r="AF428" s="928"/>
      <c r="AG428" s="928"/>
      <c r="AH428" s="928"/>
      <c r="AI428" s="928"/>
      <c r="AJ428" s="928"/>
      <c r="AK428" s="928"/>
      <c r="AL428" s="928"/>
      <c r="AM428" s="928"/>
      <c r="AN428" s="928"/>
      <c r="AO428" s="928"/>
      <c r="AP428" s="928"/>
      <c r="AQ428" s="928"/>
      <c r="AR428" s="928"/>
      <c r="AS428" s="928"/>
      <c r="AT428" s="928"/>
      <c r="AU428" s="928"/>
      <c r="AV428" s="928"/>
      <c r="AW428" s="928"/>
      <c r="AX428" s="928"/>
      <c r="AY428" s="928"/>
      <c r="AZ428" s="928"/>
      <c r="BA428" s="928"/>
      <c r="BB428" s="928"/>
      <c r="BC428" s="928"/>
      <c r="BD428" s="928"/>
    </row>
    <row r="429" spans="1:56" ht="15" x14ac:dyDescent="0.2">
      <c r="A429" s="928"/>
      <c r="B429" s="991" t="s">
        <v>33</v>
      </c>
      <c r="C429" s="992" t="s">
        <v>32</v>
      </c>
      <c r="D429" s="687">
        <v>162352</v>
      </c>
      <c r="E429" s="687">
        <v>164472</v>
      </c>
      <c r="F429" s="66">
        <v>164866</v>
      </c>
      <c r="G429" s="66">
        <v>164994</v>
      </c>
      <c r="H429" s="61">
        <v>166960</v>
      </c>
      <c r="I429" s="688">
        <f t="shared" si="39"/>
        <v>1.1915584809144574E-2</v>
      </c>
      <c r="J429" s="927"/>
      <c r="K429" s="928"/>
      <c r="L429" s="928"/>
      <c r="M429" s="928"/>
      <c r="N429" s="928"/>
      <c r="O429" s="928"/>
      <c r="P429" s="928"/>
      <c r="Q429" s="928"/>
      <c r="R429" s="928"/>
      <c r="S429" s="928"/>
      <c r="T429" s="928"/>
      <c r="U429" s="928"/>
      <c r="V429" s="928"/>
      <c r="W429" s="928"/>
      <c r="X429" s="928"/>
      <c r="AB429" s="928"/>
      <c r="AC429" s="928"/>
      <c r="AD429" s="928"/>
      <c r="AE429" s="928"/>
      <c r="AF429" s="928"/>
      <c r="AG429" s="928"/>
      <c r="AH429" s="928"/>
      <c r="AI429" s="928"/>
      <c r="AJ429" s="928"/>
      <c r="AK429" s="928"/>
      <c r="AL429" s="928"/>
      <c r="AM429" s="928"/>
      <c r="AN429" s="928"/>
      <c r="AO429" s="928"/>
      <c r="AP429" s="928"/>
      <c r="AQ429" s="928"/>
      <c r="AR429" s="928"/>
      <c r="AS429" s="928"/>
      <c r="AT429" s="928"/>
      <c r="AU429" s="928"/>
      <c r="AV429" s="928"/>
      <c r="AW429" s="928"/>
      <c r="AX429" s="928"/>
      <c r="AY429" s="928"/>
      <c r="AZ429" s="928"/>
      <c r="BA429" s="928"/>
      <c r="BB429" s="928"/>
      <c r="BC429" s="928"/>
      <c r="BD429" s="928"/>
    </row>
    <row r="430" spans="1:56" ht="15" x14ac:dyDescent="0.2">
      <c r="A430" s="928"/>
      <c r="B430" s="991"/>
      <c r="C430" s="992" t="s">
        <v>79</v>
      </c>
      <c r="D430" s="687">
        <v>1171208</v>
      </c>
      <c r="E430" s="687">
        <v>1129657</v>
      </c>
      <c r="F430" s="66">
        <v>1093166</v>
      </c>
      <c r="G430" s="66">
        <v>1080608</v>
      </c>
      <c r="H430" s="690">
        <v>1058998</v>
      </c>
      <c r="I430" s="688">
        <f t="shared" si="39"/>
        <v>-1.9998001125292427E-2</v>
      </c>
      <c r="J430" s="927"/>
      <c r="K430" s="928"/>
      <c r="L430" s="928"/>
      <c r="M430" s="928"/>
      <c r="N430" s="928"/>
      <c r="O430" s="928"/>
      <c r="P430" s="928"/>
      <c r="Q430" s="928"/>
      <c r="R430" s="928"/>
      <c r="S430" s="928"/>
      <c r="T430" s="928"/>
      <c r="U430" s="928"/>
      <c r="V430" s="928"/>
      <c r="W430" s="928"/>
      <c r="X430" s="928"/>
      <c r="AB430" s="928"/>
      <c r="AC430" s="928"/>
      <c r="AD430" s="928"/>
      <c r="AE430" s="928"/>
      <c r="AF430" s="928"/>
      <c r="AG430" s="928"/>
      <c r="AH430" s="928"/>
      <c r="AI430" s="928"/>
      <c r="AJ430" s="928"/>
      <c r="AK430" s="928"/>
      <c r="AL430" s="928"/>
      <c r="AM430" s="928"/>
      <c r="AN430" s="928"/>
      <c r="AO430" s="928"/>
      <c r="AP430" s="928"/>
      <c r="AQ430" s="928"/>
      <c r="AR430" s="928"/>
      <c r="AS430" s="928"/>
      <c r="AT430" s="928"/>
      <c r="AU430" s="928"/>
      <c r="AV430" s="928"/>
      <c r="AW430" s="928"/>
      <c r="AX430" s="928"/>
      <c r="AY430" s="928"/>
      <c r="AZ430" s="928"/>
      <c r="BA430" s="928"/>
      <c r="BB430" s="928"/>
      <c r="BC430" s="928"/>
      <c r="BD430" s="928"/>
    </row>
    <row r="431" spans="1:56" ht="15" x14ac:dyDescent="0.2">
      <c r="A431" s="928"/>
      <c r="B431" s="991"/>
      <c r="C431" s="992" t="s">
        <v>59</v>
      </c>
      <c r="D431" s="687">
        <v>75219</v>
      </c>
      <c r="E431" s="687">
        <v>74169</v>
      </c>
      <c r="F431" s="66">
        <v>73411</v>
      </c>
      <c r="G431" s="66">
        <v>73284</v>
      </c>
      <c r="H431" s="61">
        <v>72859</v>
      </c>
      <c r="I431" s="688">
        <f t="shared" si="39"/>
        <v>-5.7993559303531469E-3</v>
      </c>
      <c r="J431" s="927"/>
      <c r="K431" s="928"/>
      <c r="L431" s="928"/>
      <c r="M431" s="928"/>
      <c r="N431" s="928"/>
      <c r="O431" s="928"/>
      <c r="P431" s="928"/>
      <c r="Q431" s="928"/>
      <c r="R431" s="928"/>
      <c r="S431" s="928"/>
      <c r="T431" s="928"/>
      <c r="U431" s="928"/>
      <c r="V431" s="928"/>
      <c r="W431" s="928"/>
      <c r="X431" s="928"/>
      <c r="AB431" s="928"/>
      <c r="AC431" s="928"/>
      <c r="AD431" s="928"/>
      <c r="AE431" s="928"/>
      <c r="AF431" s="928"/>
      <c r="AG431" s="928"/>
      <c r="AH431" s="928"/>
      <c r="AI431" s="928"/>
      <c r="AJ431" s="928"/>
      <c r="AK431" s="928"/>
      <c r="AL431" s="928"/>
      <c r="AM431" s="928"/>
      <c r="AN431" s="928"/>
      <c r="AO431" s="928"/>
      <c r="AP431" s="928"/>
      <c r="AQ431" s="928"/>
      <c r="AR431" s="928"/>
      <c r="AS431" s="928"/>
      <c r="AT431" s="928"/>
      <c r="AU431" s="928"/>
      <c r="AV431" s="928"/>
      <c r="AW431" s="928"/>
      <c r="AX431" s="928"/>
      <c r="AY431" s="928"/>
      <c r="AZ431" s="928"/>
      <c r="BA431" s="928"/>
      <c r="BB431" s="928"/>
      <c r="BC431" s="928"/>
      <c r="BD431" s="928"/>
    </row>
    <row r="432" spans="1:56" ht="15" x14ac:dyDescent="0.2">
      <c r="A432" s="928"/>
      <c r="B432" s="991"/>
      <c r="C432" s="992" t="s">
        <v>263</v>
      </c>
      <c r="D432" s="687">
        <v>175383</v>
      </c>
      <c r="E432" s="687">
        <v>174368</v>
      </c>
      <c r="F432" s="66">
        <v>175525</v>
      </c>
      <c r="G432" s="66">
        <v>174331</v>
      </c>
      <c r="H432" s="61">
        <v>172249</v>
      </c>
      <c r="I432" s="688">
        <f t="shared" si="39"/>
        <v>-1.1942798469577987E-2</v>
      </c>
      <c r="J432" s="927"/>
      <c r="K432" s="928"/>
      <c r="L432" s="928"/>
      <c r="M432" s="928"/>
      <c r="N432" s="928"/>
      <c r="O432" s="928"/>
      <c r="P432" s="928"/>
      <c r="Q432" s="928"/>
      <c r="R432" s="928"/>
      <c r="S432" s="928"/>
      <c r="T432" s="928"/>
      <c r="U432" s="928"/>
      <c r="V432" s="928"/>
      <c r="W432" s="928"/>
      <c r="X432" s="928"/>
      <c r="AB432" s="928"/>
      <c r="AC432" s="928"/>
      <c r="AD432" s="928"/>
      <c r="AE432" s="928"/>
      <c r="AF432" s="928"/>
      <c r="AG432" s="928"/>
      <c r="AH432" s="928"/>
      <c r="AI432" s="928"/>
      <c r="AJ432" s="928"/>
      <c r="AK432" s="928"/>
      <c r="AL432" s="928"/>
      <c r="AM432" s="928"/>
      <c r="AN432" s="928"/>
      <c r="AO432" s="928"/>
      <c r="AP432" s="928"/>
      <c r="AQ432" s="928"/>
      <c r="AR432" s="928"/>
      <c r="AS432" s="928"/>
      <c r="AT432" s="928"/>
      <c r="AU432" s="928"/>
      <c r="AV432" s="928"/>
      <c r="AW432" s="928"/>
      <c r="AX432" s="928"/>
      <c r="AY432" s="928"/>
      <c r="AZ432" s="928"/>
      <c r="BA432" s="928"/>
      <c r="BB432" s="928"/>
      <c r="BC432" s="928"/>
      <c r="BD432" s="928"/>
    </row>
    <row r="433" spans="1:119" ht="15" x14ac:dyDescent="0.2">
      <c r="A433" s="928"/>
      <c r="B433" s="991"/>
      <c r="C433" s="992" t="s">
        <v>207</v>
      </c>
      <c r="D433" s="687">
        <v>13260</v>
      </c>
      <c r="E433" s="687">
        <v>25380</v>
      </c>
      <c r="F433" s="66">
        <v>25950</v>
      </c>
      <c r="G433" s="66">
        <v>26010</v>
      </c>
      <c r="H433" s="690">
        <v>26650</v>
      </c>
      <c r="I433" s="688">
        <f t="shared" si="39"/>
        <v>2.4605920799692427E-2</v>
      </c>
      <c r="J433" s="927"/>
      <c r="K433" s="928"/>
      <c r="L433" s="928"/>
      <c r="M433" s="928"/>
      <c r="N433" s="928"/>
      <c r="O433" s="928"/>
      <c r="P433" s="928"/>
      <c r="Q433" s="928"/>
      <c r="R433" s="928"/>
      <c r="S433" s="928"/>
      <c r="T433" s="928"/>
      <c r="U433" s="928"/>
      <c r="V433" s="928"/>
      <c r="W433" s="928"/>
      <c r="X433" s="928"/>
      <c r="AB433" s="928"/>
      <c r="AC433" s="928"/>
      <c r="AD433" s="928"/>
      <c r="AE433" s="928"/>
      <c r="AF433" s="928"/>
      <c r="AG433" s="928"/>
      <c r="AH433" s="928"/>
      <c r="AI433" s="928"/>
      <c r="AJ433" s="928"/>
      <c r="AK433" s="928"/>
      <c r="AL433" s="928"/>
      <c r="AM433" s="928"/>
      <c r="AN433" s="928"/>
      <c r="AO433" s="928"/>
      <c r="AP433" s="928"/>
      <c r="AQ433" s="928"/>
      <c r="AR433" s="928"/>
      <c r="AS433" s="928"/>
      <c r="AT433" s="928"/>
      <c r="AU433" s="928"/>
      <c r="AV433" s="928"/>
      <c r="AW433" s="928"/>
      <c r="AX433" s="928"/>
      <c r="AY433" s="928"/>
      <c r="AZ433" s="928"/>
      <c r="BA433" s="928"/>
      <c r="BB433" s="928"/>
      <c r="BC433" s="928"/>
      <c r="BD433" s="928"/>
    </row>
    <row r="434" spans="1:119" ht="16" thickBot="1" x14ac:dyDescent="0.25">
      <c r="A434" s="928"/>
      <c r="B434" s="991"/>
      <c r="C434" s="992" t="s">
        <v>58</v>
      </c>
      <c r="D434" s="687"/>
      <c r="E434" s="687">
        <v>4011</v>
      </c>
      <c r="F434" s="66">
        <v>5346</v>
      </c>
      <c r="G434" s="66">
        <v>5347</v>
      </c>
      <c r="H434" s="690">
        <v>5312</v>
      </c>
      <c r="I434" s="688">
        <f t="shared" si="39"/>
        <v>-6.5457265756498975E-3</v>
      </c>
      <c r="J434" s="927"/>
      <c r="K434" s="928"/>
      <c r="L434" s="928"/>
      <c r="M434" s="928"/>
      <c r="N434" s="928"/>
      <c r="O434" s="928"/>
      <c r="P434" s="928"/>
      <c r="Q434" s="928"/>
      <c r="R434" s="928"/>
      <c r="S434" s="928"/>
      <c r="T434" s="928"/>
      <c r="U434" s="928"/>
      <c r="V434" s="928"/>
      <c r="W434" s="928"/>
      <c r="X434" s="928"/>
      <c r="AB434" s="928"/>
      <c r="AC434" s="928"/>
      <c r="AD434" s="928"/>
      <c r="AE434" s="928"/>
      <c r="AF434" s="928"/>
      <c r="AG434" s="928"/>
      <c r="AH434" s="928"/>
      <c r="AI434" s="928"/>
      <c r="AJ434" s="928"/>
      <c r="AK434" s="928"/>
      <c r="AL434" s="928"/>
      <c r="AM434" s="928"/>
      <c r="AN434" s="928"/>
      <c r="AO434" s="928"/>
      <c r="AP434" s="928"/>
      <c r="AQ434" s="928"/>
      <c r="AR434" s="928"/>
      <c r="AS434" s="928"/>
      <c r="AT434" s="928"/>
      <c r="AU434" s="928"/>
      <c r="AV434" s="928"/>
      <c r="AW434" s="928"/>
      <c r="AX434" s="928"/>
      <c r="AY434" s="928"/>
      <c r="AZ434" s="928"/>
      <c r="BA434" s="928"/>
      <c r="BB434" s="928"/>
      <c r="BC434" s="928"/>
      <c r="BD434" s="928"/>
    </row>
    <row r="435" spans="1:119" ht="27.75" customHeight="1" thickBot="1" x14ac:dyDescent="0.25">
      <c r="A435" s="928"/>
      <c r="B435" s="994"/>
      <c r="C435" s="995"/>
      <c r="D435" s="692"/>
      <c r="E435" s="692"/>
      <c r="F435" s="693"/>
      <c r="G435" s="693"/>
      <c r="H435" s="693"/>
      <c r="I435" s="694"/>
      <c r="J435" s="928"/>
      <c r="K435" s="928"/>
      <c r="L435" s="928"/>
      <c r="M435" s="928"/>
      <c r="N435" s="928"/>
      <c r="O435" s="928"/>
      <c r="P435" s="928"/>
      <c r="Q435" s="928"/>
      <c r="R435" s="928"/>
      <c r="S435" s="928"/>
      <c r="T435" s="928"/>
      <c r="U435" s="928"/>
      <c r="V435" s="928"/>
      <c r="W435" s="928"/>
      <c r="X435" s="928"/>
      <c r="AB435" s="928"/>
      <c r="AC435" s="928"/>
      <c r="AD435" s="928"/>
      <c r="AE435" s="928"/>
      <c r="AF435" s="928"/>
      <c r="AG435" s="928"/>
      <c r="AH435" s="928"/>
      <c r="AI435" s="928"/>
      <c r="AJ435" s="928"/>
      <c r="AK435" s="928"/>
      <c r="AL435" s="928"/>
      <c r="AM435" s="928"/>
      <c r="AN435" s="928"/>
      <c r="AO435" s="928"/>
      <c r="AP435" s="928"/>
      <c r="AQ435" s="928"/>
      <c r="AR435" s="928"/>
      <c r="AS435" s="928"/>
      <c r="AT435" s="928"/>
      <c r="AU435" s="928"/>
      <c r="AV435" s="928"/>
      <c r="AW435" s="928"/>
      <c r="AX435" s="928"/>
      <c r="AY435" s="928"/>
      <c r="AZ435" s="928"/>
      <c r="BA435" s="928"/>
      <c r="BB435" s="928"/>
      <c r="BC435" s="928"/>
      <c r="BD435" s="928"/>
    </row>
    <row r="436" spans="1:119" ht="15" x14ac:dyDescent="0.2">
      <c r="A436" s="928"/>
      <c r="B436" s="991" t="s">
        <v>41</v>
      </c>
      <c r="C436" s="992" t="s">
        <v>32</v>
      </c>
      <c r="D436" s="687">
        <v>623250</v>
      </c>
      <c r="E436" s="687">
        <v>633104</v>
      </c>
      <c r="F436" s="66">
        <v>637481</v>
      </c>
      <c r="G436" s="66">
        <v>640466</v>
      </c>
      <c r="H436" s="61">
        <v>642505</v>
      </c>
      <c r="I436" s="688">
        <f t="shared" si="39"/>
        <v>3.1836194271046394E-3</v>
      </c>
      <c r="J436" s="927"/>
      <c r="K436" s="928"/>
      <c r="L436" s="928"/>
      <c r="M436" s="928"/>
      <c r="N436" s="928"/>
      <c r="O436" s="928"/>
      <c r="P436" s="928"/>
      <c r="Q436" s="928"/>
      <c r="R436" s="928"/>
      <c r="S436" s="928"/>
      <c r="T436" s="928"/>
      <c r="U436" s="928"/>
      <c r="V436" s="928"/>
      <c r="W436" s="928"/>
      <c r="X436" s="928"/>
      <c r="AB436" s="928"/>
      <c r="AC436" s="928"/>
      <c r="AD436" s="928"/>
      <c r="AE436" s="928"/>
      <c r="AF436" s="928"/>
      <c r="AG436" s="928"/>
      <c r="AH436" s="928"/>
      <c r="AI436" s="928"/>
      <c r="AJ436" s="928"/>
      <c r="AK436" s="928"/>
      <c r="AL436" s="928"/>
      <c r="AM436" s="928"/>
      <c r="AN436" s="928"/>
      <c r="AO436" s="928"/>
      <c r="AP436" s="928"/>
      <c r="AQ436" s="928"/>
      <c r="AR436" s="928"/>
      <c r="AS436" s="928"/>
      <c r="AT436" s="928"/>
      <c r="AU436" s="928"/>
      <c r="AV436" s="928"/>
      <c r="AW436" s="928"/>
      <c r="AX436" s="928"/>
      <c r="AY436" s="928"/>
      <c r="AZ436" s="928"/>
      <c r="BA436" s="928"/>
      <c r="BB436" s="928"/>
      <c r="BC436" s="928"/>
      <c r="BD436" s="928"/>
    </row>
    <row r="437" spans="1:119" ht="15" x14ac:dyDescent="0.2">
      <c r="A437" s="928"/>
      <c r="B437" s="991"/>
      <c r="C437" s="992" t="s">
        <v>79</v>
      </c>
      <c r="D437" s="687">
        <v>1196976</v>
      </c>
      <c r="E437" s="687">
        <v>1161390</v>
      </c>
      <c r="F437" s="66">
        <v>1136151</v>
      </c>
      <c r="G437" s="66">
        <v>1127253</v>
      </c>
      <c r="H437" s="690">
        <v>1111834</v>
      </c>
      <c r="I437" s="688">
        <f t="shared" si="39"/>
        <v>-1.3678384533019651E-2</v>
      </c>
      <c r="J437" s="927"/>
      <c r="K437" s="928"/>
      <c r="L437" s="928"/>
      <c r="M437" s="928"/>
      <c r="N437" s="928"/>
      <c r="O437" s="928"/>
      <c r="P437" s="928"/>
      <c r="Q437" s="928"/>
      <c r="R437" s="928"/>
      <c r="S437" s="928"/>
      <c r="T437" s="928"/>
      <c r="U437" s="928"/>
      <c r="V437" s="928"/>
      <c r="W437" s="928"/>
      <c r="X437" s="928"/>
      <c r="AB437" s="928"/>
      <c r="AC437" s="928"/>
      <c r="AD437" s="928"/>
      <c r="AE437" s="928"/>
      <c r="AF437" s="928"/>
      <c r="AG437" s="928"/>
      <c r="AH437" s="928"/>
      <c r="AI437" s="928"/>
      <c r="AJ437" s="928"/>
      <c r="AK437" s="928"/>
      <c r="AL437" s="928"/>
      <c r="AM437" s="928"/>
      <c r="AN437" s="928"/>
      <c r="AO437" s="928"/>
      <c r="AP437" s="928"/>
      <c r="AQ437" s="928"/>
      <c r="AR437" s="928"/>
      <c r="AS437" s="928"/>
      <c r="AT437" s="928"/>
      <c r="AU437" s="928"/>
      <c r="AV437" s="928"/>
      <c r="AW437" s="928"/>
      <c r="AX437" s="928"/>
      <c r="AY437" s="928"/>
      <c r="AZ437" s="928"/>
      <c r="BA437" s="928"/>
      <c r="BB437" s="928"/>
      <c r="BC437" s="928"/>
      <c r="BD437" s="928"/>
    </row>
    <row r="438" spans="1:119" ht="15" x14ac:dyDescent="0.2">
      <c r="A438" s="928"/>
      <c r="B438" s="991"/>
      <c r="C438" s="992" t="s">
        <v>59</v>
      </c>
      <c r="D438" s="687">
        <v>158808</v>
      </c>
      <c r="E438" s="687">
        <v>156577</v>
      </c>
      <c r="F438" s="66">
        <v>154853</v>
      </c>
      <c r="G438" s="66">
        <v>153214</v>
      </c>
      <c r="H438" s="61">
        <v>148115</v>
      </c>
      <c r="I438" s="688">
        <f t="shared" si="39"/>
        <v>-3.3280248541256018E-2</v>
      </c>
      <c r="J438" s="927"/>
      <c r="K438" s="928"/>
      <c r="L438" s="928"/>
      <c r="M438" s="928"/>
      <c r="N438" s="928"/>
      <c r="O438" s="928"/>
      <c r="P438" s="928"/>
      <c r="Q438" s="928"/>
      <c r="R438" s="928"/>
      <c r="S438" s="928"/>
      <c r="T438" s="928"/>
      <c r="U438" s="928"/>
      <c r="V438" s="928"/>
      <c r="W438" s="928"/>
      <c r="X438" s="928"/>
      <c r="AB438" s="928"/>
      <c r="AC438" s="928"/>
      <c r="AD438" s="928"/>
      <c r="AE438" s="928"/>
      <c r="AF438" s="928"/>
      <c r="AG438" s="928"/>
      <c r="AH438" s="928"/>
      <c r="AI438" s="928"/>
      <c r="AJ438" s="928"/>
      <c r="AK438" s="928"/>
      <c r="AL438" s="928"/>
      <c r="AM438" s="928"/>
      <c r="AN438" s="928"/>
      <c r="AO438" s="928"/>
      <c r="AP438" s="928"/>
      <c r="AQ438" s="928"/>
      <c r="AR438" s="928"/>
      <c r="AS438" s="928"/>
      <c r="AT438" s="928"/>
      <c r="AU438" s="928"/>
      <c r="AV438" s="928"/>
      <c r="AW438" s="928"/>
      <c r="AX438" s="928"/>
      <c r="AY438" s="928"/>
      <c r="AZ438" s="928"/>
      <c r="BA438" s="928"/>
      <c r="BB438" s="928"/>
      <c r="BC438" s="928"/>
      <c r="BD438" s="928"/>
    </row>
    <row r="439" spans="1:119" ht="15" x14ac:dyDescent="0.2">
      <c r="A439" s="928"/>
      <c r="B439" s="991"/>
      <c r="C439" s="992" t="s">
        <v>263</v>
      </c>
      <c r="D439" s="687">
        <v>251887</v>
      </c>
      <c r="E439" s="687">
        <v>265196</v>
      </c>
      <c r="F439" s="66">
        <v>266777</v>
      </c>
      <c r="G439" s="66">
        <v>270557</v>
      </c>
      <c r="H439" s="61">
        <v>270488</v>
      </c>
      <c r="I439" s="688">
        <f t="shared" si="39"/>
        <v>-2.5502943926788068E-4</v>
      </c>
      <c r="J439" s="927"/>
      <c r="K439" s="928"/>
      <c r="L439" s="928"/>
      <c r="M439" s="928"/>
      <c r="N439" s="928"/>
      <c r="O439" s="928"/>
      <c r="P439" s="928"/>
      <c r="Q439" s="928"/>
      <c r="R439" s="928"/>
      <c r="S439" s="928"/>
      <c r="T439" s="928"/>
      <c r="U439" s="928"/>
      <c r="V439" s="928"/>
      <c r="W439" s="928"/>
      <c r="X439" s="928"/>
      <c r="AB439" s="928"/>
      <c r="AC439" s="928"/>
      <c r="AD439" s="928"/>
      <c r="AE439" s="928"/>
      <c r="AF439" s="928"/>
      <c r="AG439" s="928"/>
      <c r="AH439" s="928"/>
      <c r="AI439" s="928"/>
      <c r="AJ439" s="928"/>
      <c r="AK439" s="928"/>
      <c r="AL439" s="928"/>
      <c r="AM439" s="928"/>
      <c r="AN439" s="928"/>
      <c r="AO439" s="928"/>
      <c r="AP439" s="928"/>
      <c r="AQ439" s="928"/>
      <c r="AR439" s="928"/>
      <c r="AS439" s="928"/>
      <c r="AT439" s="928"/>
      <c r="AU439" s="928"/>
      <c r="AV439" s="928"/>
      <c r="AW439" s="928"/>
      <c r="AX439" s="928"/>
      <c r="AY439" s="928"/>
      <c r="AZ439" s="928"/>
      <c r="BA439" s="928"/>
      <c r="BB439" s="928"/>
      <c r="BC439" s="928"/>
      <c r="BD439" s="928"/>
    </row>
    <row r="440" spans="1:119" ht="15" x14ac:dyDescent="0.2">
      <c r="A440" s="928"/>
      <c r="B440" s="991"/>
      <c r="C440" s="992" t="s">
        <v>207</v>
      </c>
      <c r="D440" s="687">
        <v>24180</v>
      </c>
      <c r="E440" s="687">
        <v>29510</v>
      </c>
      <c r="F440" s="66">
        <v>31075</v>
      </c>
      <c r="G440" s="66">
        <v>33625</v>
      </c>
      <c r="H440" s="690">
        <v>34395</v>
      </c>
      <c r="I440" s="688">
        <f t="shared" si="39"/>
        <v>2.2899628252788105E-2</v>
      </c>
      <c r="J440" s="927"/>
      <c r="K440" s="928"/>
      <c r="L440" s="928"/>
      <c r="M440" s="928"/>
      <c r="N440" s="928"/>
      <c r="O440" s="928"/>
      <c r="P440" s="928"/>
      <c r="Q440" s="928"/>
      <c r="R440" s="928"/>
      <c r="S440" s="928"/>
      <c r="T440" s="928"/>
      <c r="U440" s="928"/>
      <c r="V440" s="928"/>
      <c r="W440" s="928"/>
      <c r="X440" s="928"/>
      <c r="AB440" s="928"/>
      <c r="AC440" s="928"/>
      <c r="AD440" s="928"/>
      <c r="AE440" s="928"/>
      <c r="AF440" s="928"/>
      <c r="AG440" s="928"/>
      <c r="AH440" s="928"/>
      <c r="AI440" s="928"/>
      <c r="AJ440" s="928"/>
      <c r="AK440" s="928"/>
      <c r="AL440" s="928"/>
      <c r="AM440" s="928"/>
      <c r="AN440" s="928"/>
      <c r="AO440" s="928"/>
      <c r="AP440" s="928"/>
      <c r="AQ440" s="928"/>
      <c r="AR440" s="928"/>
      <c r="AS440" s="928"/>
      <c r="AT440" s="928"/>
      <c r="AU440" s="928"/>
      <c r="AV440" s="928"/>
      <c r="AW440" s="928"/>
      <c r="AX440" s="928"/>
      <c r="AY440" s="928"/>
      <c r="AZ440" s="928"/>
      <c r="BA440" s="928"/>
      <c r="BB440" s="928"/>
      <c r="BC440" s="928"/>
      <c r="BD440" s="928"/>
    </row>
    <row r="441" spans="1:119" ht="16" thickBot="1" x14ac:dyDescent="0.25">
      <c r="A441" s="928"/>
      <c r="B441" s="991"/>
      <c r="C441" s="992" t="s">
        <v>58</v>
      </c>
      <c r="D441" s="719"/>
      <c r="E441" s="719">
        <v>25902</v>
      </c>
      <c r="F441" s="720">
        <v>32132</v>
      </c>
      <c r="G441" s="720">
        <v>28622</v>
      </c>
      <c r="H441" s="690">
        <v>32194</v>
      </c>
      <c r="I441" s="688">
        <f t="shared" si="39"/>
        <v>0.12479910558311788</v>
      </c>
      <c r="J441" s="927"/>
      <c r="K441" s="928"/>
      <c r="L441" s="928"/>
      <c r="M441" s="928"/>
      <c r="N441" s="928"/>
      <c r="O441" s="928"/>
      <c r="P441" s="928"/>
      <c r="Q441" s="928"/>
      <c r="R441" s="928"/>
      <c r="S441" s="928"/>
      <c r="T441" s="928"/>
      <c r="U441" s="928"/>
      <c r="V441" s="928"/>
      <c r="W441" s="928"/>
      <c r="X441" s="928"/>
      <c r="AB441" s="928"/>
      <c r="AC441" s="928"/>
      <c r="AD441" s="928"/>
      <c r="AE441" s="928"/>
      <c r="AF441" s="928"/>
      <c r="AG441" s="928"/>
      <c r="AH441" s="928"/>
      <c r="AI441" s="928"/>
      <c r="AJ441" s="928"/>
      <c r="AK441" s="928"/>
      <c r="AL441" s="928"/>
      <c r="AM441" s="928"/>
      <c r="AN441" s="928"/>
      <c r="AO441" s="928"/>
      <c r="AP441" s="928"/>
      <c r="AQ441" s="928"/>
      <c r="AR441" s="928"/>
      <c r="AS441" s="928"/>
      <c r="AT441" s="928"/>
      <c r="AU441" s="928"/>
      <c r="AV441" s="928"/>
      <c r="AW441" s="928"/>
      <c r="AX441" s="928"/>
      <c r="AY441" s="928"/>
      <c r="AZ441" s="928"/>
      <c r="BA441" s="928"/>
      <c r="BB441" s="928"/>
      <c r="BC441" s="928"/>
      <c r="BD441" s="928"/>
    </row>
    <row r="442" spans="1:119" ht="27.75" customHeight="1" thickBot="1" x14ac:dyDescent="0.25">
      <c r="A442" s="928"/>
      <c r="B442" s="994"/>
      <c r="C442" s="995"/>
      <c r="D442" s="692"/>
      <c r="E442" s="692"/>
      <c r="F442" s="693"/>
      <c r="G442" s="693"/>
      <c r="H442" s="693"/>
      <c r="I442" s="694"/>
      <c r="J442" s="928"/>
      <c r="K442" s="928"/>
      <c r="L442" s="928"/>
      <c r="M442" s="928"/>
      <c r="N442" s="928"/>
      <c r="O442" s="928"/>
      <c r="P442" s="928"/>
      <c r="Q442" s="928"/>
      <c r="R442" s="928"/>
      <c r="S442" s="928"/>
      <c r="T442" s="928"/>
      <c r="U442" s="928"/>
      <c r="V442" s="928"/>
      <c r="W442" s="928"/>
      <c r="X442" s="928"/>
      <c r="AB442" s="928"/>
      <c r="AC442" s="928"/>
      <c r="AD442" s="928"/>
      <c r="AE442" s="928"/>
      <c r="AF442" s="928"/>
      <c r="AG442" s="928"/>
      <c r="AH442" s="928"/>
      <c r="AI442" s="928"/>
      <c r="AJ442" s="928"/>
      <c r="AK442" s="928"/>
      <c r="AL442" s="928"/>
      <c r="AM442" s="928"/>
      <c r="AN442" s="928"/>
      <c r="AO442" s="928"/>
      <c r="AP442" s="928"/>
      <c r="AQ442" s="928"/>
      <c r="AR442" s="928"/>
      <c r="AS442" s="928"/>
      <c r="AT442" s="928"/>
      <c r="AU442" s="928"/>
      <c r="AV442" s="928"/>
      <c r="AW442" s="928"/>
      <c r="AX442" s="928"/>
      <c r="AY442" s="928"/>
      <c r="AZ442" s="928"/>
      <c r="BA442" s="928"/>
      <c r="BB442" s="928"/>
      <c r="BC442" s="928"/>
      <c r="BD442" s="928"/>
    </row>
    <row r="443" spans="1:119" ht="15" x14ac:dyDescent="0.2">
      <c r="A443" s="928"/>
      <c r="B443" s="991" t="s">
        <v>3539</v>
      </c>
      <c r="C443" s="992" t="s">
        <v>32</v>
      </c>
      <c r="D443" s="687">
        <v>556447</v>
      </c>
      <c r="E443" s="687">
        <v>556478</v>
      </c>
      <c r="F443" s="66">
        <v>554402</v>
      </c>
      <c r="G443" s="66">
        <v>555742</v>
      </c>
      <c r="H443" s="61">
        <v>555813</v>
      </c>
      <c r="I443" s="688">
        <f t="shared" si="39"/>
        <v>1.2775712470894767E-4</v>
      </c>
      <c r="J443" s="927"/>
      <c r="K443" s="928"/>
      <c r="L443" s="928"/>
      <c r="M443" s="928"/>
      <c r="N443" s="928"/>
      <c r="O443" s="928"/>
      <c r="P443" s="928"/>
      <c r="Q443" s="928"/>
      <c r="R443" s="928"/>
      <c r="S443" s="928"/>
      <c r="T443" s="928"/>
      <c r="U443" s="928"/>
      <c r="V443" s="928"/>
      <c r="W443" s="928"/>
      <c r="X443" s="928"/>
      <c r="AB443" s="928"/>
      <c r="AC443" s="928"/>
      <c r="AD443" s="928"/>
      <c r="AE443" s="928"/>
      <c r="AF443" s="928"/>
      <c r="AG443" s="928"/>
      <c r="AH443" s="928"/>
      <c r="AI443" s="928"/>
      <c r="AJ443" s="928"/>
      <c r="AK443" s="928"/>
      <c r="AL443" s="928"/>
      <c r="AM443" s="928"/>
      <c r="AN443" s="928"/>
      <c r="AO443" s="928"/>
      <c r="AP443" s="928"/>
      <c r="AQ443" s="928"/>
      <c r="AR443" s="928"/>
      <c r="AS443" s="928"/>
      <c r="AT443" s="928"/>
      <c r="AU443" s="928"/>
      <c r="AV443" s="928"/>
      <c r="AW443" s="928"/>
      <c r="AX443" s="928"/>
      <c r="AY443" s="928"/>
      <c r="AZ443" s="928"/>
      <c r="BA443" s="928"/>
      <c r="BB443" s="928"/>
      <c r="BC443" s="928"/>
      <c r="BD443" s="928"/>
    </row>
    <row r="444" spans="1:119" ht="15" x14ac:dyDescent="0.2">
      <c r="A444" s="928"/>
      <c r="B444" s="991"/>
      <c r="C444" s="992" t="s">
        <v>79</v>
      </c>
      <c r="D444" s="687">
        <v>1677493</v>
      </c>
      <c r="E444" s="687">
        <v>1617284</v>
      </c>
      <c r="F444" s="66">
        <v>1576915</v>
      </c>
      <c r="G444" s="66">
        <v>1565517</v>
      </c>
      <c r="H444" s="690">
        <v>1541172</v>
      </c>
      <c r="I444" s="688">
        <f t="shared" si="39"/>
        <v>-1.5550773322806459E-2</v>
      </c>
      <c r="J444" s="927"/>
      <c r="K444" s="928"/>
      <c r="L444" s="928"/>
      <c r="M444" s="928"/>
      <c r="N444" s="928"/>
      <c r="O444" s="928"/>
      <c r="P444" s="928"/>
      <c r="Q444" s="928"/>
      <c r="R444" s="928"/>
      <c r="S444" s="928"/>
      <c r="T444" s="928"/>
      <c r="U444" s="928"/>
      <c r="V444" s="928"/>
      <c r="W444" s="928"/>
      <c r="X444" s="928"/>
      <c r="AB444" s="928"/>
      <c r="AC444" s="928"/>
      <c r="AD444" s="928"/>
      <c r="AE444" s="928"/>
      <c r="AF444" s="928"/>
      <c r="AG444" s="928"/>
      <c r="AH444" s="928"/>
      <c r="AI444" s="928"/>
      <c r="AJ444" s="928"/>
      <c r="AK444" s="928"/>
      <c r="AL444" s="928"/>
      <c r="AM444" s="928"/>
      <c r="AN444" s="928"/>
      <c r="AO444" s="928"/>
      <c r="AP444" s="928"/>
      <c r="AQ444" s="928"/>
      <c r="AR444" s="928"/>
      <c r="AS444" s="928"/>
      <c r="AT444" s="928"/>
      <c r="AU444" s="928"/>
      <c r="AV444" s="928"/>
      <c r="AW444" s="928"/>
      <c r="AX444" s="928"/>
      <c r="AY444" s="928"/>
      <c r="AZ444" s="928"/>
      <c r="BA444" s="928"/>
      <c r="BB444" s="928"/>
      <c r="BC444" s="928"/>
      <c r="BD444" s="928"/>
    </row>
    <row r="445" spans="1:119" ht="15" x14ac:dyDescent="0.2">
      <c r="A445" s="928"/>
      <c r="B445" s="991"/>
      <c r="C445" s="992" t="s">
        <v>59</v>
      </c>
      <c r="D445" s="687">
        <v>132050</v>
      </c>
      <c r="E445" s="687">
        <v>130688</v>
      </c>
      <c r="F445" s="66">
        <v>128269</v>
      </c>
      <c r="G445" s="66">
        <v>127374</v>
      </c>
      <c r="H445" s="61">
        <v>116214</v>
      </c>
      <c r="I445" s="688">
        <f t="shared" si="39"/>
        <v>-8.7615996985256017E-2</v>
      </c>
      <c r="J445" s="927"/>
      <c r="K445" s="928"/>
      <c r="L445" s="928"/>
      <c r="M445" s="928"/>
      <c r="N445" s="928"/>
      <c r="O445" s="928"/>
      <c r="P445" s="928"/>
      <c r="Q445" s="928"/>
      <c r="R445" s="928"/>
      <c r="S445" s="928"/>
      <c r="T445" s="928"/>
      <c r="U445" s="928"/>
      <c r="V445" s="928"/>
      <c r="W445" s="928"/>
      <c r="X445" s="928"/>
      <c r="AB445" s="928"/>
      <c r="AC445" s="928"/>
      <c r="AD445" s="928"/>
      <c r="AE445" s="928"/>
      <c r="AF445" s="928"/>
      <c r="AG445" s="928"/>
      <c r="AH445" s="928"/>
      <c r="AI445" s="928"/>
      <c r="AJ445" s="928"/>
      <c r="AK445" s="928"/>
      <c r="AL445" s="928"/>
      <c r="AM445" s="928"/>
      <c r="AN445" s="928"/>
      <c r="AO445" s="928"/>
      <c r="AP445" s="928"/>
      <c r="AQ445" s="928"/>
      <c r="AR445" s="928"/>
      <c r="AS445" s="928"/>
      <c r="AT445" s="928"/>
      <c r="AU445" s="928"/>
      <c r="AV445" s="928"/>
      <c r="AW445" s="928"/>
      <c r="AX445" s="928"/>
      <c r="AY445" s="928"/>
      <c r="AZ445" s="928"/>
      <c r="BA445" s="928"/>
      <c r="BB445" s="928"/>
      <c r="BC445" s="928"/>
      <c r="BD445" s="928"/>
    </row>
    <row r="446" spans="1:119" ht="15" x14ac:dyDescent="0.2">
      <c r="A446" s="928"/>
      <c r="B446" s="991"/>
      <c r="C446" s="992" t="s">
        <v>263</v>
      </c>
      <c r="D446" s="687">
        <v>112831</v>
      </c>
      <c r="E446" s="687">
        <v>112670</v>
      </c>
      <c r="F446" s="66">
        <v>113666</v>
      </c>
      <c r="G446" s="66">
        <v>113535</v>
      </c>
      <c r="H446" s="61">
        <v>115921</v>
      </c>
      <c r="I446" s="688">
        <f t="shared" si="39"/>
        <v>2.1015545866913288E-2</v>
      </c>
      <c r="J446" s="927"/>
      <c r="K446" s="928"/>
      <c r="L446" s="928"/>
      <c r="M446" s="928"/>
      <c r="N446" s="928"/>
      <c r="O446" s="928"/>
      <c r="P446" s="928"/>
      <c r="Q446" s="928"/>
      <c r="R446" s="928"/>
      <c r="S446" s="928"/>
      <c r="T446" s="928"/>
      <c r="U446" s="928"/>
      <c r="V446" s="928"/>
      <c r="W446" s="928"/>
      <c r="X446" s="928"/>
      <c r="AB446" s="928"/>
      <c r="AC446" s="928"/>
      <c r="AD446" s="928"/>
      <c r="AE446" s="928"/>
      <c r="AF446" s="928"/>
      <c r="AG446" s="928"/>
      <c r="AH446" s="928"/>
      <c r="AI446" s="928"/>
      <c r="AJ446" s="928"/>
      <c r="AK446" s="928"/>
      <c r="AL446" s="928"/>
      <c r="AM446" s="928"/>
      <c r="AN446" s="928"/>
      <c r="AO446" s="928"/>
      <c r="AP446" s="928"/>
      <c r="AQ446" s="928"/>
      <c r="AR446" s="928"/>
      <c r="AS446" s="928"/>
      <c r="AT446" s="928"/>
      <c r="AU446" s="928"/>
      <c r="AV446" s="928"/>
      <c r="AW446" s="928"/>
      <c r="AX446" s="928"/>
      <c r="AY446" s="928"/>
      <c r="AZ446" s="928"/>
      <c r="BA446" s="928"/>
      <c r="BB446" s="928"/>
      <c r="BC446" s="928"/>
      <c r="BD446" s="928"/>
    </row>
    <row r="447" spans="1:119" ht="16" thickBot="1" x14ac:dyDescent="0.25">
      <c r="A447" s="928"/>
      <c r="B447" s="991"/>
      <c r="C447" s="992" t="s">
        <v>207</v>
      </c>
      <c r="D447" s="687">
        <v>11520</v>
      </c>
      <c r="E447" s="687">
        <v>13970</v>
      </c>
      <c r="F447" s="66">
        <v>14750</v>
      </c>
      <c r="G447" s="66">
        <v>14950</v>
      </c>
      <c r="H447" s="690">
        <v>15120</v>
      </c>
      <c r="I447" s="688">
        <f t="shared" si="39"/>
        <v>1.137123745819398E-2</v>
      </c>
      <c r="J447" s="927"/>
      <c r="K447" s="928"/>
      <c r="L447" s="928"/>
      <c r="M447" s="928"/>
      <c r="N447" s="928"/>
      <c r="O447" s="928"/>
      <c r="P447" s="928"/>
      <c r="Q447" s="928"/>
      <c r="R447" s="928"/>
      <c r="S447" s="928"/>
      <c r="T447" s="928"/>
      <c r="U447" s="928"/>
      <c r="V447" s="928"/>
      <c r="W447" s="928"/>
      <c r="X447" s="928"/>
      <c r="AB447" s="928"/>
      <c r="AC447" s="928"/>
      <c r="AD447" s="928"/>
      <c r="AE447" s="928"/>
      <c r="AF447" s="928"/>
      <c r="AG447" s="928"/>
      <c r="AH447" s="928"/>
      <c r="AI447" s="928"/>
      <c r="AJ447" s="928"/>
      <c r="AK447" s="928"/>
      <c r="AL447" s="928"/>
      <c r="AM447" s="928"/>
      <c r="AN447" s="928"/>
      <c r="AO447" s="928"/>
      <c r="AP447" s="928"/>
      <c r="AQ447" s="928"/>
      <c r="AR447" s="928"/>
      <c r="AS447" s="928"/>
      <c r="AT447" s="928"/>
      <c r="AU447" s="928"/>
      <c r="AV447" s="928"/>
      <c r="AW447" s="928"/>
      <c r="AX447" s="928"/>
      <c r="AY447" s="928"/>
      <c r="AZ447" s="928"/>
      <c r="BA447" s="928"/>
      <c r="BB447" s="928"/>
      <c r="BC447" s="928"/>
      <c r="BD447" s="928"/>
    </row>
    <row r="448" spans="1:119" ht="16" thickBot="1" x14ac:dyDescent="0.25">
      <c r="A448" s="928"/>
      <c r="B448" s="1027" t="s">
        <v>232</v>
      </c>
      <c r="C448" s="1046" t="s">
        <v>151</v>
      </c>
      <c r="D448" s="1029">
        <f>SUM(D415:D447)</f>
        <v>9512623</v>
      </c>
      <c r="E448" s="1029">
        <f>SUM(E415:E447)</f>
        <v>9385988</v>
      </c>
      <c r="F448" s="1029">
        <f t="shared" ref="F448:G448" si="40">SUM(F415:F447)</f>
        <v>9262271</v>
      </c>
      <c r="G448" s="1029">
        <f t="shared" si="40"/>
        <v>9213530</v>
      </c>
      <c r="H448" s="1029">
        <f>SUM(H415:H447)</f>
        <v>9130677</v>
      </c>
      <c r="I448" s="714">
        <f t="shared" si="39"/>
        <v>-8.9925359769816773E-3</v>
      </c>
      <c r="J448" s="928"/>
      <c r="K448" s="928"/>
      <c r="L448" s="928"/>
      <c r="M448" s="928"/>
      <c r="N448" s="928"/>
      <c r="O448" s="928"/>
      <c r="P448" s="928"/>
      <c r="Q448" s="928"/>
      <c r="R448" s="928"/>
      <c r="S448" s="928"/>
      <c r="T448" s="928"/>
      <c r="U448" s="928"/>
      <c r="V448" s="928"/>
      <c r="W448" s="928"/>
      <c r="X448" s="928"/>
      <c r="Y448" s="928"/>
      <c r="Z448" s="928"/>
      <c r="AA448" s="928"/>
      <c r="AB448" s="928"/>
      <c r="AC448" s="928"/>
      <c r="AD448" s="928"/>
      <c r="AE448" s="928"/>
      <c r="AF448" s="928"/>
      <c r="AG448" s="928"/>
      <c r="AH448" s="928"/>
      <c r="AI448" s="928"/>
      <c r="AJ448" s="928"/>
      <c r="AK448" s="928"/>
      <c r="AL448" s="928"/>
      <c r="AM448" s="928"/>
      <c r="AN448" s="928"/>
      <c r="AO448" s="928"/>
      <c r="AP448" s="928"/>
      <c r="AQ448" s="928"/>
      <c r="AR448" s="928"/>
      <c r="AS448" s="928"/>
      <c r="AT448" s="928"/>
      <c r="AU448" s="928"/>
      <c r="AV448" s="928"/>
      <c r="AW448" s="928"/>
      <c r="AX448" s="928"/>
      <c r="AY448" s="928"/>
      <c r="AZ448" s="928"/>
      <c r="BA448" s="928"/>
      <c r="BB448" s="928"/>
      <c r="BC448" s="928"/>
      <c r="BD448" s="928"/>
      <c r="BE448" s="928"/>
      <c r="BF448" s="928"/>
      <c r="BG448" s="928"/>
      <c r="BH448" s="928"/>
      <c r="BI448" s="928"/>
      <c r="BJ448" s="928"/>
      <c r="BK448" s="928"/>
      <c r="BL448" s="928"/>
      <c r="BM448" s="928"/>
      <c r="BN448" s="928"/>
      <c r="BO448" s="928"/>
      <c r="BP448" s="928"/>
      <c r="BQ448" s="928"/>
      <c r="BR448" s="928"/>
      <c r="BS448" s="928"/>
      <c r="BT448" s="928"/>
      <c r="BU448" s="928"/>
      <c r="BV448" s="928"/>
      <c r="BW448" s="928"/>
      <c r="BX448" s="928"/>
      <c r="BY448" s="928"/>
      <c r="BZ448" s="928"/>
      <c r="CA448" s="928"/>
      <c r="CB448" s="928"/>
      <c r="CC448" s="928"/>
      <c r="CD448" s="928"/>
      <c r="CE448" s="928"/>
      <c r="CF448" s="928"/>
      <c r="CG448" s="928"/>
      <c r="CH448" s="928"/>
      <c r="CI448" s="928"/>
      <c r="CJ448" s="928"/>
      <c r="CK448" s="928"/>
      <c r="CL448" s="928"/>
      <c r="CM448" s="928"/>
      <c r="CN448" s="928"/>
      <c r="CO448" s="928"/>
      <c r="CP448" s="928"/>
      <c r="CQ448" s="928"/>
      <c r="CR448" s="928"/>
      <c r="CS448" s="928"/>
      <c r="CT448" s="928"/>
      <c r="CU448" s="928"/>
      <c r="CV448" s="928"/>
      <c r="CW448" s="928"/>
      <c r="CX448" s="928"/>
      <c r="CY448" s="928"/>
      <c r="CZ448" s="928"/>
      <c r="DA448" s="928"/>
      <c r="DB448" s="928"/>
      <c r="DC448" s="928"/>
      <c r="DD448" s="928"/>
      <c r="DE448" s="928"/>
      <c r="DF448" s="928"/>
      <c r="DG448" s="928"/>
      <c r="DH448" s="928"/>
      <c r="DI448" s="928"/>
      <c r="DJ448" s="928"/>
      <c r="DK448" s="928"/>
      <c r="DL448" s="928"/>
      <c r="DM448" s="928"/>
      <c r="DN448" s="928"/>
      <c r="DO448" s="928"/>
    </row>
    <row r="449" spans="1:119" ht="17.25" customHeight="1" thickBot="1" x14ac:dyDescent="0.25">
      <c r="A449" s="928"/>
      <c r="B449" s="999"/>
      <c r="C449" s="999"/>
      <c r="D449" s="698"/>
      <c r="E449" s="698"/>
      <c r="H449" s="1000"/>
      <c r="I449" s="699"/>
      <c r="J449" s="928"/>
      <c r="K449" s="928"/>
      <c r="L449" s="928"/>
      <c r="M449" s="928"/>
      <c r="N449" s="928"/>
      <c r="O449" s="928"/>
      <c r="P449" s="928"/>
      <c r="Q449" s="928"/>
      <c r="R449" s="928"/>
      <c r="S449" s="928"/>
      <c r="T449" s="928"/>
      <c r="U449" s="928"/>
      <c r="V449" s="928"/>
      <c r="W449" s="928"/>
      <c r="X449" s="928"/>
      <c r="AB449" s="928"/>
      <c r="AC449" s="928"/>
      <c r="AD449" s="928"/>
      <c r="AE449" s="928"/>
      <c r="AF449" s="928"/>
      <c r="AG449" s="928"/>
      <c r="AH449" s="928"/>
      <c r="AI449" s="928"/>
      <c r="AJ449" s="928"/>
      <c r="AK449" s="928"/>
      <c r="AL449" s="928"/>
      <c r="AM449" s="928"/>
      <c r="AN449" s="928"/>
      <c r="AO449" s="928"/>
      <c r="AP449" s="928"/>
      <c r="AQ449" s="928"/>
      <c r="AR449" s="928"/>
      <c r="AS449" s="928"/>
      <c r="AT449" s="928"/>
      <c r="AU449" s="928"/>
      <c r="AV449" s="928"/>
      <c r="AW449" s="928"/>
      <c r="AX449" s="928"/>
      <c r="AY449" s="928"/>
      <c r="AZ449" s="928"/>
      <c r="BA449" s="928"/>
      <c r="BB449" s="928"/>
      <c r="BC449" s="928"/>
      <c r="BD449" s="928"/>
    </row>
    <row r="450" spans="1:119" ht="16" thickBot="1" x14ac:dyDescent="0.25">
      <c r="A450" s="928"/>
      <c r="B450" s="1026" t="s">
        <v>238</v>
      </c>
      <c r="C450" s="987"/>
      <c r="D450" s="987"/>
      <c r="E450" s="987"/>
      <c r="F450" s="987"/>
      <c r="G450" s="987"/>
      <c r="H450" s="987"/>
      <c r="I450" s="988"/>
      <c r="J450" s="928"/>
      <c r="K450" s="928"/>
      <c r="L450" s="928"/>
      <c r="M450" s="928"/>
      <c r="N450" s="1024"/>
      <c r="O450" s="1024"/>
      <c r="P450" s="1024"/>
      <c r="Q450" s="1024"/>
      <c r="R450" s="928"/>
      <c r="S450" s="928"/>
      <c r="T450" s="928"/>
      <c r="U450" s="928"/>
      <c r="V450" s="928"/>
      <c r="W450" s="928"/>
      <c r="X450" s="928"/>
      <c r="Y450" s="928"/>
      <c r="Z450" s="928"/>
      <c r="AA450" s="928"/>
      <c r="AB450" s="928"/>
      <c r="AC450" s="928"/>
      <c r="AD450" s="928"/>
      <c r="AE450" s="928"/>
      <c r="AF450" s="928"/>
      <c r="AG450" s="928"/>
      <c r="AH450" s="928"/>
      <c r="AI450" s="928"/>
      <c r="AJ450" s="928"/>
      <c r="AK450" s="928"/>
      <c r="AL450" s="928"/>
      <c r="AM450" s="928"/>
      <c r="AN450" s="928"/>
      <c r="AO450" s="928"/>
      <c r="AP450" s="928"/>
      <c r="AQ450" s="928"/>
      <c r="AR450" s="928"/>
      <c r="AS450" s="928"/>
      <c r="AT450" s="928"/>
      <c r="AU450" s="928"/>
      <c r="AV450" s="928"/>
      <c r="AW450" s="928"/>
      <c r="AX450" s="928"/>
      <c r="AY450" s="928"/>
      <c r="AZ450" s="928"/>
      <c r="BA450" s="928"/>
      <c r="BB450" s="928"/>
      <c r="BC450" s="928"/>
      <c r="BD450" s="928"/>
      <c r="BE450" s="928"/>
      <c r="BF450" s="928"/>
      <c r="BG450" s="928"/>
      <c r="BH450" s="928"/>
      <c r="BI450" s="928"/>
      <c r="BJ450" s="928"/>
      <c r="BK450" s="928"/>
      <c r="BL450" s="928"/>
      <c r="BM450" s="928"/>
      <c r="BN450" s="928"/>
      <c r="BO450" s="928"/>
      <c r="BP450" s="928"/>
      <c r="BQ450" s="928"/>
      <c r="BR450" s="928"/>
      <c r="BS450" s="928"/>
      <c r="BT450" s="928"/>
      <c r="BU450" s="928"/>
      <c r="BV450" s="928"/>
      <c r="BW450" s="928"/>
      <c r="BX450" s="928"/>
      <c r="BY450" s="928"/>
      <c r="BZ450" s="928"/>
      <c r="CA450" s="928"/>
      <c r="CB450" s="928"/>
      <c r="CC450" s="928"/>
      <c r="CD450" s="928"/>
      <c r="CE450" s="928"/>
      <c r="CF450" s="928"/>
      <c r="CG450" s="928"/>
      <c r="CH450" s="928"/>
      <c r="CI450" s="928"/>
      <c r="CJ450" s="928"/>
      <c r="CK450" s="928"/>
      <c r="CL450" s="928"/>
      <c r="CM450" s="928"/>
      <c r="CN450" s="928"/>
      <c r="CO450" s="928"/>
      <c r="CP450" s="928"/>
      <c r="CQ450" s="928"/>
      <c r="CR450" s="928"/>
      <c r="CS450" s="928"/>
      <c r="CT450" s="928"/>
      <c r="CU450" s="928"/>
      <c r="CV450" s="928"/>
      <c r="CW450" s="928"/>
      <c r="CX450" s="928"/>
      <c r="CY450" s="928"/>
      <c r="CZ450" s="928"/>
      <c r="DA450" s="928"/>
      <c r="DB450" s="928"/>
      <c r="DC450" s="928"/>
      <c r="DD450" s="928"/>
      <c r="DE450" s="928"/>
      <c r="DF450" s="928"/>
      <c r="DG450" s="928"/>
      <c r="DH450" s="928"/>
      <c r="DI450" s="928"/>
      <c r="DJ450" s="928"/>
      <c r="DK450" s="928"/>
      <c r="DL450" s="928"/>
      <c r="DM450" s="928"/>
      <c r="DN450" s="928"/>
      <c r="DO450" s="928"/>
    </row>
    <row r="451" spans="1:119" ht="15" x14ac:dyDescent="0.2">
      <c r="A451" s="928"/>
      <c r="B451" s="991" t="s">
        <v>42</v>
      </c>
      <c r="C451" s="992" t="s">
        <v>32</v>
      </c>
      <c r="D451" s="687">
        <v>58211</v>
      </c>
      <c r="E451" s="687">
        <v>57636</v>
      </c>
      <c r="F451" s="66">
        <v>57875</v>
      </c>
      <c r="G451" s="66">
        <v>58236</v>
      </c>
      <c r="H451" s="61">
        <v>58253</v>
      </c>
      <c r="I451" s="688">
        <f t="shared" ref="I451:I503" si="41">((H451-G451)/G451)</f>
        <v>2.9191565354763378E-4</v>
      </c>
      <c r="J451" s="927"/>
      <c r="K451" s="928"/>
      <c r="L451" s="928"/>
      <c r="M451" s="928"/>
      <c r="N451" s="928"/>
      <c r="O451" s="928"/>
      <c r="P451" s="928"/>
      <c r="Q451" s="928"/>
      <c r="R451" s="928"/>
      <c r="S451" s="928"/>
      <c r="T451" s="928"/>
      <c r="U451" s="928"/>
      <c r="V451" s="928"/>
      <c r="W451" s="928"/>
      <c r="X451" s="928"/>
      <c r="AB451" s="928"/>
      <c r="AC451" s="928"/>
      <c r="AD451" s="928"/>
      <c r="AE451" s="928"/>
      <c r="AF451" s="928"/>
      <c r="AG451" s="928"/>
      <c r="AH451" s="928"/>
      <c r="AI451" s="928"/>
      <c r="AJ451" s="928"/>
      <c r="AK451" s="928"/>
      <c r="AL451" s="928"/>
      <c r="AM451" s="928"/>
      <c r="AN451" s="928"/>
      <c r="AO451" s="928"/>
      <c r="AP451" s="928"/>
      <c r="AQ451" s="928"/>
      <c r="AR451" s="928"/>
      <c r="AS451" s="928"/>
      <c r="AT451" s="928"/>
      <c r="AU451" s="928"/>
      <c r="AV451" s="928"/>
      <c r="AW451" s="928"/>
      <c r="AX451" s="928"/>
      <c r="AY451" s="928"/>
      <c r="AZ451" s="928"/>
      <c r="BA451" s="928"/>
      <c r="BB451" s="928"/>
      <c r="BC451" s="928"/>
      <c r="BD451" s="928"/>
    </row>
    <row r="452" spans="1:119" ht="15" x14ac:dyDescent="0.2">
      <c r="A452" s="928"/>
      <c r="B452" s="991"/>
      <c r="C452" s="992" t="s">
        <v>79</v>
      </c>
      <c r="D452" s="687">
        <v>1968798</v>
      </c>
      <c r="E452" s="687">
        <v>1912397</v>
      </c>
      <c r="F452" s="66">
        <v>1894540</v>
      </c>
      <c r="G452" s="66">
        <v>1882601</v>
      </c>
      <c r="H452" s="690">
        <v>1872165</v>
      </c>
      <c r="I452" s="688">
        <f t="shared" si="41"/>
        <v>-5.5433944845455834E-3</v>
      </c>
      <c r="J452" s="927"/>
      <c r="K452" s="928"/>
      <c r="L452" s="928"/>
      <c r="M452" s="928"/>
      <c r="N452" s="928"/>
      <c r="O452" s="928"/>
      <c r="P452" s="928"/>
      <c r="Q452" s="928"/>
      <c r="R452" s="928"/>
      <c r="S452" s="928"/>
      <c r="T452" s="928"/>
      <c r="U452" s="928"/>
      <c r="V452" s="928"/>
      <c r="W452" s="928"/>
      <c r="X452" s="928"/>
      <c r="AB452" s="928"/>
      <c r="AC452" s="928"/>
      <c r="AD452" s="928"/>
      <c r="AE452" s="928"/>
      <c r="AF452" s="928"/>
      <c r="AG452" s="928"/>
      <c r="AH452" s="928"/>
      <c r="AI452" s="928"/>
      <c r="AJ452" s="928"/>
      <c r="AK452" s="928"/>
      <c r="AL452" s="928"/>
      <c r="AM452" s="928"/>
      <c r="AN452" s="928"/>
      <c r="AO452" s="928"/>
      <c r="AP452" s="928"/>
      <c r="AQ452" s="928"/>
      <c r="AR452" s="928"/>
      <c r="AS452" s="928"/>
      <c r="AT452" s="928"/>
      <c r="AU452" s="928"/>
      <c r="AV452" s="928"/>
      <c r="AW452" s="928"/>
      <c r="AX452" s="928"/>
      <c r="AY452" s="928"/>
      <c r="AZ452" s="928"/>
      <c r="BA452" s="928"/>
      <c r="BB452" s="928"/>
      <c r="BC452" s="928"/>
      <c r="BD452" s="928"/>
    </row>
    <row r="453" spans="1:119" ht="15" x14ac:dyDescent="0.2">
      <c r="A453" s="928"/>
      <c r="B453" s="991"/>
      <c r="C453" s="992" t="s">
        <v>59</v>
      </c>
      <c r="D453" s="687">
        <v>32796</v>
      </c>
      <c r="E453" s="687">
        <v>32510</v>
      </c>
      <c r="F453" s="66">
        <v>32093</v>
      </c>
      <c r="G453" s="66">
        <v>30828</v>
      </c>
      <c r="H453" s="61">
        <v>25385</v>
      </c>
      <c r="I453" s="688">
        <f t="shared" si="41"/>
        <v>-0.17656026988452056</v>
      </c>
      <c r="J453" s="927"/>
      <c r="K453" s="928"/>
      <c r="L453" s="928"/>
      <c r="M453" s="928"/>
      <c r="N453" s="928"/>
      <c r="O453" s="928"/>
      <c r="P453" s="928"/>
      <c r="Q453" s="928"/>
      <c r="R453" s="928"/>
      <c r="S453" s="928"/>
      <c r="T453" s="928"/>
      <c r="U453" s="928"/>
      <c r="V453" s="928"/>
      <c r="W453" s="928"/>
      <c r="X453" s="928"/>
      <c r="AB453" s="928"/>
      <c r="AC453" s="928"/>
      <c r="AD453" s="928"/>
      <c r="AE453" s="928"/>
      <c r="AF453" s="928"/>
      <c r="AG453" s="928"/>
      <c r="AH453" s="928"/>
      <c r="AI453" s="928"/>
      <c r="AJ453" s="928"/>
      <c r="AK453" s="928"/>
      <c r="AL453" s="928"/>
      <c r="AM453" s="928"/>
      <c r="AN453" s="928"/>
      <c r="AO453" s="928"/>
      <c r="AP453" s="928"/>
      <c r="AQ453" s="928"/>
      <c r="AR453" s="928"/>
      <c r="AS453" s="928"/>
      <c r="AT453" s="928"/>
      <c r="AU453" s="928"/>
      <c r="AV453" s="928"/>
      <c r="AW453" s="928"/>
      <c r="AX453" s="928"/>
      <c r="AY453" s="928"/>
      <c r="AZ453" s="928"/>
      <c r="BA453" s="928"/>
      <c r="BB453" s="928"/>
      <c r="BC453" s="928"/>
      <c r="BD453" s="928"/>
    </row>
    <row r="454" spans="1:119" ht="15" x14ac:dyDescent="0.2">
      <c r="A454" s="928"/>
      <c r="B454" s="991"/>
      <c r="C454" s="992" t="s">
        <v>263</v>
      </c>
      <c r="D454" s="687">
        <v>18863</v>
      </c>
      <c r="E454" s="687">
        <v>19029</v>
      </c>
      <c r="F454" s="66">
        <v>18832</v>
      </c>
      <c r="G454" s="66">
        <v>18799</v>
      </c>
      <c r="H454" s="61">
        <v>18791</v>
      </c>
      <c r="I454" s="688">
        <f t="shared" si="41"/>
        <v>-4.2555455077397734E-4</v>
      </c>
      <c r="J454" s="927"/>
      <c r="K454" s="928"/>
      <c r="L454" s="928"/>
      <c r="M454" s="928"/>
      <c r="N454" s="928"/>
      <c r="O454" s="928"/>
      <c r="P454" s="928"/>
      <c r="Q454" s="928"/>
      <c r="R454" s="928"/>
      <c r="S454" s="928"/>
      <c r="T454" s="928"/>
      <c r="U454" s="928"/>
      <c r="V454" s="928"/>
      <c r="W454" s="928"/>
      <c r="X454" s="928"/>
      <c r="AB454" s="928"/>
      <c r="AC454" s="928"/>
      <c r="AD454" s="928"/>
      <c r="AE454" s="928"/>
      <c r="AF454" s="928"/>
      <c r="AG454" s="928"/>
      <c r="AH454" s="928"/>
      <c r="AI454" s="928"/>
      <c r="AJ454" s="928"/>
      <c r="AK454" s="928"/>
      <c r="AL454" s="928"/>
      <c r="AM454" s="928"/>
      <c r="AN454" s="928"/>
      <c r="AO454" s="928"/>
      <c r="AP454" s="928"/>
      <c r="AQ454" s="928"/>
      <c r="AR454" s="928"/>
      <c r="AS454" s="928"/>
      <c r="AT454" s="928"/>
      <c r="AU454" s="928"/>
      <c r="AV454" s="928"/>
      <c r="AW454" s="928"/>
      <c r="AX454" s="928"/>
      <c r="AY454" s="928"/>
      <c r="AZ454" s="928"/>
      <c r="BA454" s="928"/>
      <c r="BB454" s="928"/>
      <c r="BC454" s="928"/>
      <c r="BD454" s="928"/>
    </row>
    <row r="455" spans="1:119" ht="16" thickBot="1" x14ac:dyDescent="0.25">
      <c r="A455" s="928"/>
      <c r="B455" s="991"/>
      <c r="C455" s="992" t="s">
        <v>207</v>
      </c>
      <c r="D455" s="687">
        <v>1830</v>
      </c>
      <c r="E455" s="687">
        <v>2160</v>
      </c>
      <c r="F455" s="66">
        <v>2310</v>
      </c>
      <c r="G455" s="66">
        <v>2430</v>
      </c>
      <c r="H455" s="690">
        <v>2460</v>
      </c>
      <c r="I455" s="688">
        <f t="shared" si="41"/>
        <v>1.2345679012345678E-2</v>
      </c>
      <c r="J455" s="927"/>
      <c r="K455" s="928"/>
      <c r="L455" s="928"/>
      <c r="M455" s="928"/>
      <c r="N455" s="928"/>
      <c r="O455" s="928"/>
      <c r="P455" s="928"/>
      <c r="Q455" s="928"/>
      <c r="R455" s="928"/>
      <c r="S455" s="928"/>
      <c r="T455" s="928"/>
      <c r="U455" s="928"/>
      <c r="V455" s="928"/>
      <c r="W455" s="928"/>
      <c r="X455" s="928"/>
      <c r="AB455" s="928"/>
      <c r="AC455" s="928"/>
      <c r="AD455" s="928"/>
      <c r="AE455" s="928"/>
      <c r="AF455" s="928"/>
      <c r="AG455" s="928"/>
      <c r="AH455" s="928"/>
      <c r="AI455" s="928"/>
      <c r="AJ455" s="928"/>
      <c r="AK455" s="928"/>
      <c r="AL455" s="928"/>
      <c r="AM455" s="928"/>
      <c r="AN455" s="928"/>
      <c r="AO455" s="928"/>
      <c r="AP455" s="928"/>
      <c r="AQ455" s="928"/>
      <c r="AR455" s="928"/>
      <c r="AS455" s="928"/>
      <c r="AT455" s="928"/>
      <c r="AU455" s="928"/>
      <c r="AV455" s="928"/>
      <c r="AW455" s="928"/>
      <c r="AX455" s="928"/>
      <c r="AY455" s="928"/>
      <c r="AZ455" s="928"/>
      <c r="BA455" s="928"/>
      <c r="BB455" s="928"/>
      <c r="BC455" s="928"/>
      <c r="BD455" s="928"/>
    </row>
    <row r="456" spans="1:119" ht="16" hidden="1" thickBot="1" x14ac:dyDescent="0.25">
      <c r="A456" s="928"/>
      <c r="B456" s="991"/>
      <c r="C456" s="992"/>
      <c r="D456" s="687"/>
      <c r="E456" s="687"/>
      <c r="F456" s="66"/>
      <c r="G456" s="66"/>
      <c r="H456" s="690"/>
      <c r="I456" s="688"/>
      <c r="J456" s="927"/>
      <c r="K456" s="928"/>
      <c r="L456" s="928"/>
      <c r="M456" s="928"/>
      <c r="N456" s="928"/>
      <c r="O456" s="928"/>
      <c r="P456" s="928"/>
      <c r="Q456" s="928"/>
      <c r="R456" s="928"/>
      <c r="S456" s="928"/>
      <c r="T456" s="928"/>
      <c r="U456" s="928"/>
      <c r="V456" s="928"/>
      <c r="W456" s="928"/>
      <c r="X456" s="928"/>
      <c r="AB456" s="928"/>
      <c r="AC456" s="928"/>
      <c r="AD456" s="928"/>
      <c r="AE456" s="928"/>
      <c r="AF456" s="928"/>
      <c r="AG456" s="928"/>
      <c r="AH456" s="928"/>
      <c r="AI456" s="928"/>
      <c r="AJ456" s="928"/>
      <c r="AK456" s="928"/>
      <c r="AL456" s="928"/>
      <c r="AM456" s="928"/>
      <c r="AN456" s="928"/>
      <c r="AO456" s="928"/>
      <c r="AP456" s="928"/>
      <c r="AQ456" s="928"/>
      <c r="AR456" s="928"/>
      <c r="AS456" s="928"/>
      <c r="AT456" s="928"/>
      <c r="AU456" s="928"/>
      <c r="AV456" s="928"/>
      <c r="AW456" s="928"/>
      <c r="AX456" s="928"/>
      <c r="AY456" s="928"/>
      <c r="AZ456" s="928"/>
      <c r="BA456" s="928"/>
      <c r="BB456" s="928"/>
      <c r="BC456" s="928"/>
      <c r="BD456" s="928"/>
    </row>
    <row r="457" spans="1:119" ht="27.75" customHeight="1" thickBot="1" x14ac:dyDescent="0.25">
      <c r="A457" s="928"/>
      <c r="B457" s="994"/>
      <c r="C457" s="995"/>
      <c r="D457" s="692"/>
      <c r="E457" s="692"/>
      <c r="F457" s="693"/>
      <c r="G457" s="693"/>
      <c r="H457" s="693"/>
      <c r="I457" s="694"/>
      <c r="J457" s="928"/>
      <c r="K457" s="928"/>
      <c r="L457" s="928"/>
      <c r="M457" s="928"/>
      <c r="N457" s="928"/>
      <c r="O457" s="928"/>
      <c r="P457" s="928"/>
      <c r="Q457" s="928"/>
      <c r="R457" s="928"/>
      <c r="S457" s="928"/>
      <c r="T457" s="928"/>
      <c r="U457" s="928"/>
      <c r="V457" s="928"/>
      <c r="W457" s="928"/>
      <c r="X457" s="928"/>
      <c r="AB457" s="928"/>
      <c r="AC457" s="928"/>
      <c r="AD457" s="928"/>
      <c r="AE457" s="928"/>
      <c r="AF457" s="928"/>
      <c r="AG457" s="928"/>
      <c r="AH457" s="928"/>
      <c r="AI457" s="928"/>
      <c r="AJ457" s="928"/>
      <c r="AK457" s="928"/>
      <c r="AL457" s="928"/>
      <c r="AM457" s="928"/>
      <c r="AN457" s="928"/>
      <c r="AO457" s="928"/>
      <c r="AP457" s="928"/>
      <c r="AQ457" s="928"/>
      <c r="AR457" s="928"/>
      <c r="AS457" s="928"/>
      <c r="AT457" s="928"/>
      <c r="AU457" s="928"/>
      <c r="AV457" s="928"/>
      <c r="AW457" s="928"/>
      <c r="AX457" s="928"/>
      <c r="AY457" s="928"/>
      <c r="AZ457" s="928"/>
      <c r="BA457" s="928"/>
      <c r="BB457" s="928"/>
      <c r="BC457" s="928"/>
      <c r="BD457" s="928"/>
    </row>
    <row r="458" spans="1:119" ht="15" x14ac:dyDescent="0.2">
      <c r="A458" s="928"/>
      <c r="B458" s="991" t="s">
        <v>48</v>
      </c>
      <c r="C458" s="992" t="s">
        <v>32</v>
      </c>
      <c r="D458" s="687">
        <v>119123</v>
      </c>
      <c r="E458" s="687">
        <v>119463</v>
      </c>
      <c r="F458" s="66">
        <v>119707</v>
      </c>
      <c r="G458" s="66">
        <v>120048</v>
      </c>
      <c r="H458" s="61">
        <v>120311</v>
      </c>
      <c r="I458" s="688">
        <f t="shared" si="41"/>
        <v>2.1907903505264561E-3</v>
      </c>
      <c r="J458" s="927"/>
      <c r="K458" s="928"/>
      <c r="L458" s="928"/>
      <c r="M458" s="928"/>
      <c r="N458" s="928"/>
      <c r="O458" s="928"/>
      <c r="P458" s="928"/>
      <c r="Q458" s="928"/>
      <c r="R458" s="928"/>
      <c r="S458" s="928"/>
      <c r="T458" s="928"/>
      <c r="U458" s="928"/>
      <c r="V458" s="928"/>
      <c r="W458" s="928"/>
      <c r="X458" s="928"/>
      <c r="AB458" s="928"/>
      <c r="AC458" s="928"/>
      <c r="AD458" s="928"/>
      <c r="AE458" s="928"/>
      <c r="AF458" s="928"/>
      <c r="AG458" s="928"/>
      <c r="AH458" s="928"/>
      <c r="AI458" s="928"/>
      <c r="AJ458" s="928"/>
      <c r="AK458" s="928"/>
      <c r="AL458" s="928"/>
      <c r="AM458" s="928"/>
      <c r="AN458" s="928"/>
      <c r="AO458" s="928"/>
      <c r="AP458" s="928"/>
      <c r="AQ458" s="928"/>
      <c r="AR458" s="928"/>
      <c r="AS458" s="928"/>
      <c r="AT458" s="928"/>
      <c r="AU458" s="928"/>
      <c r="AV458" s="928"/>
      <c r="AW458" s="928"/>
      <c r="AX458" s="928"/>
      <c r="AY458" s="928"/>
      <c r="AZ458" s="928"/>
      <c r="BA458" s="928"/>
      <c r="BB458" s="928"/>
      <c r="BC458" s="928"/>
      <c r="BD458" s="928"/>
    </row>
    <row r="459" spans="1:119" ht="15" x14ac:dyDescent="0.2">
      <c r="A459" s="928"/>
      <c r="B459" s="991"/>
      <c r="C459" s="992" t="s">
        <v>79</v>
      </c>
      <c r="D459" s="687">
        <v>543953</v>
      </c>
      <c r="E459" s="687">
        <v>511064</v>
      </c>
      <c r="F459" s="66">
        <v>492007</v>
      </c>
      <c r="G459" s="66">
        <v>483142</v>
      </c>
      <c r="H459" s="690">
        <v>476204</v>
      </c>
      <c r="I459" s="688">
        <f t="shared" si="41"/>
        <v>-1.4360167404200007E-2</v>
      </c>
      <c r="J459" s="927"/>
      <c r="K459" s="928"/>
      <c r="L459" s="928"/>
      <c r="M459" s="928"/>
      <c r="N459" s="928"/>
      <c r="O459" s="928"/>
      <c r="P459" s="928"/>
      <c r="Q459" s="928"/>
      <c r="R459" s="928"/>
      <c r="S459" s="928"/>
      <c r="T459" s="928"/>
      <c r="U459" s="928"/>
      <c r="V459" s="928"/>
      <c r="W459" s="928"/>
      <c r="X459" s="928"/>
      <c r="AB459" s="928"/>
      <c r="AC459" s="928"/>
      <c r="AD459" s="928"/>
      <c r="AE459" s="928"/>
      <c r="AF459" s="928"/>
      <c r="AG459" s="928"/>
      <c r="AH459" s="928"/>
      <c r="AI459" s="928"/>
      <c r="AJ459" s="928"/>
      <c r="AK459" s="928"/>
      <c r="AL459" s="928"/>
      <c r="AM459" s="928"/>
      <c r="AN459" s="928"/>
      <c r="AO459" s="928"/>
      <c r="AP459" s="928"/>
      <c r="AQ459" s="928"/>
      <c r="AR459" s="928"/>
      <c r="AS459" s="928"/>
      <c r="AT459" s="928"/>
      <c r="AU459" s="928"/>
      <c r="AV459" s="928"/>
      <c r="AW459" s="928"/>
      <c r="AX459" s="928"/>
      <c r="AY459" s="928"/>
      <c r="AZ459" s="928"/>
      <c r="BA459" s="928"/>
      <c r="BB459" s="928"/>
      <c r="BC459" s="928"/>
      <c r="BD459" s="928"/>
    </row>
    <row r="460" spans="1:119" ht="15" x14ac:dyDescent="0.2">
      <c r="A460" s="928"/>
      <c r="B460" s="991"/>
      <c r="C460" s="992" t="s">
        <v>3535</v>
      </c>
      <c r="D460" s="687">
        <v>266567</v>
      </c>
      <c r="E460" s="687">
        <v>263320</v>
      </c>
      <c r="F460" s="66">
        <v>258482</v>
      </c>
      <c r="G460" s="66">
        <v>250373</v>
      </c>
      <c r="H460" s="61">
        <v>247608</v>
      </c>
      <c r="I460" s="688">
        <f t="shared" si="41"/>
        <v>-1.1043523063589125E-2</v>
      </c>
      <c r="J460" s="927"/>
      <c r="K460" s="928"/>
      <c r="L460" s="928"/>
      <c r="M460" s="928"/>
      <c r="N460" s="928"/>
      <c r="O460" s="928"/>
      <c r="P460" s="928"/>
      <c r="Q460" s="928"/>
      <c r="R460" s="928"/>
      <c r="S460" s="928"/>
      <c r="T460" s="928"/>
      <c r="U460" s="928"/>
      <c r="V460" s="928"/>
      <c r="W460" s="928"/>
      <c r="X460" s="928"/>
      <c r="AB460" s="928"/>
      <c r="AC460" s="928"/>
      <c r="AD460" s="928"/>
      <c r="AE460" s="928"/>
      <c r="AF460" s="928"/>
      <c r="AG460" s="928"/>
      <c r="AH460" s="928"/>
      <c r="AI460" s="928"/>
      <c r="AJ460" s="928"/>
      <c r="AK460" s="928"/>
      <c r="AL460" s="928"/>
      <c r="AM460" s="928"/>
      <c r="AN460" s="928"/>
      <c r="AO460" s="928"/>
      <c r="AP460" s="928"/>
      <c r="AQ460" s="928"/>
      <c r="AR460" s="928"/>
      <c r="AS460" s="928"/>
      <c r="AT460" s="928"/>
      <c r="AU460" s="928"/>
      <c r="AV460" s="928"/>
      <c r="AW460" s="928"/>
      <c r="AX460" s="928"/>
      <c r="AY460" s="928"/>
      <c r="AZ460" s="928"/>
      <c r="BA460" s="928"/>
      <c r="BB460" s="928"/>
      <c r="BC460" s="928"/>
      <c r="BD460" s="928"/>
    </row>
    <row r="461" spans="1:119" ht="15" x14ac:dyDescent="0.2">
      <c r="A461" s="928"/>
      <c r="B461" s="991"/>
      <c r="C461" s="992" t="s">
        <v>59</v>
      </c>
      <c r="D461" s="687">
        <v>20149</v>
      </c>
      <c r="E461" s="687">
        <v>19818</v>
      </c>
      <c r="F461" s="66">
        <v>18963</v>
      </c>
      <c r="G461" s="66">
        <v>18956</v>
      </c>
      <c r="H461" s="61">
        <v>18781</v>
      </c>
      <c r="I461" s="688">
        <f t="shared" si="41"/>
        <v>-9.2319054652880359E-3</v>
      </c>
      <c r="J461" s="927"/>
      <c r="K461" s="928"/>
      <c r="L461" s="928"/>
      <c r="M461" s="928"/>
      <c r="N461" s="928"/>
      <c r="O461" s="928"/>
      <c r="P461" s="928"/>
      <c r="Q461" s="928"/>
      <c r="R461" s="928"/>
      <c r="S461" s="928"/>
      <c r="T461" s="928"/>
      <c r="U461" s="928"/>
      <c r="V461" s="928"/>
      <c r="W461" s="928"/>
      <c r="X461" s="928"/>
      <c r="AB461" s="928"/>
      <c r="AC461" s="928"/>
      <c r="AD461" s="928"/>
      <c r="AE461" s="928"/>
      <c r="AF461" s="928"/>
      <c r="AG461" s="928"/>
      <c r="AH461" s="928"/>
      <c r="AI461" s="928"/>
      <c r="AJ461" s="928"/>
      <c r="AK461" s="928"/>
      <c r="AL461" s="928"/>
      <c r="AM461" s="928"/>
      <c r="AN461" s="928"/>
      <c r="AO461" s="928"/>
      <c r="AP461" s="928"/>
      <c r="AQ461" s="928"/>
      <c r="AR461" s="928"/>
      <c r="AS461" s="928"/>
      <c r="AT461" s="928"/>
      <c r="AU461" s="928"/>
      <c r="AV461" s="928"/>
      <c r="AW461" s="928"/>
      <c r="AX461" s="928"/>
      <c r="AY461" s="928"/>
      <c r="AZ461" s="928"/>
      <c r="BA461" s="928"/>
      <c r="BB461" s="928"/>
      <c r="BC461" s="928"/>
      <c r="BD461" s="928"/>
    </row>
    <row r="462" spans="1:119" ht="15" x14ac:dyDescent="0.2">
      <c r="A462" s="928"/>
      <c r="B462" s="991"/>
      <c r="C462" s="992" t="s">
        <v>263</v>
      </c>
      <c r="D462" s="687">
        <v>16031</v>
      </c>
      <c r="E462" s="687">
        <v>15797</v>
      </c>
      <c r="F462" s="66">
        <v>15779</v>
      </c>
      <c r="G462" s="66">
        <v>15924</v>
      </c>
      <c r="H462" s="61">
        <v>15986</v>
      </c>
      <c r="I462" s="688">
        <f t="shared" si="41"/>
        <v>3.8934940969605628E-3</v>
      </c>
      <c r="J462" s="927"/>
      <c r="K462" s="928"/>
      <c r="L462" s="928"/>
      <c r="M462" s="928"/>
      <c r="N462" s="928"/>
      <c r="O462" s="928"/>
      <c r="P462" s="928"/>
      <c r="Q462" s="928"/>
      <c r="R462" s="928"/>
      <c r="S462" s="928"/>
      <c r="T462" s="928"/>
      <c r="U462" s="928"/>
      <c r="V462" s="928"/>
      <c r="W462" s="928"/>
      <c r="X462" s="928"/>
      <c r="AB462" s="928"/>
      <c r="AC462" s="928"/>
      <c r="AD462" s="928"/>
      <c r="AE462" s="928"/>
      <c r="AF462" s="928"/>
      <c r="AG462" s="928"/>
      <c r="AH462" s="928"/>
      <c r="AI462" s="928"/>
      <c r="AJ462" s="928"/>
      <c r="AK462" s="928"/>
      <c r="AL462" s="928"/>
      <c r="AM462" s="928"/>
      <c r="AN462" s="928"/>
      <c r="AO462" s="928"/>
      <c r="AP462" s="928"/>
      <c r="AQ462" s="928"/>
      <c r="AR462" s="928"/>
      <c r="AS462" s="928"/>
      <c r="AT462" s="928"/>
      <c r="AU462" s="928"/>
      <c r="AV462" s="928"/>
      <c r="AW462" s="928"/>
      <c r="AX462" s="928"/>
      <c r="AY462" s="928"/>
      <c r="AZ462" s="928"/>
      <c r="BA462" s="928"/>
      <c r="BB462" s="928"/>
      <c r="BC462" s="928"/>
      <c r="BD462" s="928"/>
    </row>
    <row r="463" spans="1:119" ht="15" x14ac:dyDescent="0.2">
      <c r="A463" s="928"/>
      <c r="B463" s="991"/>
      <c r="C463" s="992" t="s">
        <v>207</v>
      </c>
      <c r="D463" s="687">
        <v>1050</v>
      </c>
      <c r="E463" s="687">
        <v>1110</v>
      </c>
      <c r="F463" s="66">
        <v>1140</v>
      </c>
      <c r="G463" s="66">
        <v>1110</v>
      </c>
      <c r="H463" s="690">
        <v>1380</v>
      </c>
      <c r="I463" s="688">
        <f t="shared" si="41"/>
        <v>0.24324324324324326</v>
      </c>
      <c r="J463" s="927"/>
      <c r="K463" s="928"/>
      <c r="L463" s="928"/>
      <c r="M463" s="928"/>
      <c r="N463" s="928"/>
      <c r="O463" s="928"/>
      <c r="P463" s="928"/>
      <c r="Q463" s="928"/>
      <c r="R463" s="928"/>
      <c r="S463" s="928"/>
      <c r="T463" s="928"/>
      <c r="U463" s="928"/>
      <c r="V463" s="928"/>
      <c r="W463" s="928"/>
      <c r="X463" s="928"/>
      <c r="AB463" s="928"/>
      <c r="AC463" s="928"/>
      <c r="AD463" s="928"/>
      <c r="AE463" s="928"/>
      <c r="AF463" s="928"/>
      <c r="AG463" s="928"/>
      <c r="AH463" s="928"/>
      <c r="AI463" s="928"/>
      <c r="AJ463" s="928"/>
      <c r="AK463" s="928"/>
      <c r="AL463" s="928"/>
      <c r="AM463" s="928"/>
      <c r="AN463" s="928"/>
      <c r="AO463" s="928"/>
      <c r="AP463" s="928"/>
      <c r="AQ463" s="928"/>
      <c r="AR463" s="928"/>
      <c r="AS463" s="928"/>
      <c r="AT463" s="928"/>
      <c r="AU463" s="928"/>
      <c r="AV463" s="928"/>
      <c r="AW463" s="928"/>
      <c r="AX463" s="928"/>
      <c r="AY463" s="928"/>
      <c r="AZ463" s="928"/>
      <c r="BA463" s="928"/>
      <c r="BB463" s="928"/>
      <c r="BC463" s="928"/>
      <c r="BD463" s="928"/>
    </row>
    <row r="464" spans="1:119" ht="16" thickBot="1" x14ac:dyDescent="0.25">
      <c r="A464" s="928"/>
      <c r="B464" s="991"/>
      <c r="C464" s="992" t="s">
        <v>58</v>
      </c>
      <c r="D464" s="687"/>
      <c r="E464" s="687">
        <v>0</v>
      </c>
      <c r="F464" s="66">
        <v>31</v>
      </c>
      <c r="G464" s="66">
        <v>30</v>
      </c>
      <c r="H464" s="690">
        <v>30</v>
      </c>
      <c r="I464" s="688">
        <f t="shared" si="41"/>
        <v>0</v>
      </c>
      <c r="J464" s="927"/>
      <c r="K464" s="928"/>
      <c r="L464" s="928"/>
      <c r="M464" s="928"/>
      <c r="N464" s="928"/>
      <c r="O464" s="928"/>
      <c r="P464" s="928"/>
      <c r="Q464" s="928"/>
      <c r="R464" s="928"/>
      <c r="S464" s="928"/>
      <c r="T464" s="928"/>
      <c r="U464" s="928"/>
      <c r="V464" s="928"/>
      <c r="W464" s="928"/>
      <c r="X464" s="928"/>
      <c r="AB464" s="928"/>
      <c r="AC464" s="928"/>
      <c r="AD464" s="928"/>
      <c r="AE464" s="928"/>
      <c r="AF464" s="928"/>
      <c r="AG464" s="928"/>
      <c r="AH464" s="928"/>
      <c r="AI464" s="928"/>
      <c r="AJ464" s="928"/>
      <c r="AK464" s="928"/>
      <c r="AL464" s="928"/>
      <c r="AM464" s="928"/>
      <c r="AN464" s="928"/>
      <c r="AO464" s="928"/>
      <c r="AP464" s="928"/>
      <c r="AQ464" s="928"/>
      <c r="AR464" s="928"/>
      <c r="AS464" s="928"/>
      <c r="AT464" s="928"/>
      <c r="AU464" s="928"/>
      <c r="AV464" s="928"/>
      <c r="AW464" s="928"/>
      <c r="AX464" s="928"/>
      <c r="AY464" s="928"/>
      <c r="AZ464" s="928"/>
      <c r="BA464" s="928"/>
      <c r="BB464" s="928"/>
      <c r="BC464" s="928"/>
      <c r="BD464" s="928"/>
    </row>
    <row r="465" spans="1:56" ht="27.75" customHeight="1" thickBot="1" x14ac:dyDescent="0.25">
      <c r="A465" s="928"/>
      <c r="B465" s="994"/>
      <c r="C465" s="995"/>
      <c r="D465" s="692"/>
      <c r="E465" s="692"/>
      <c r="F465" s="693"/>
      <c r="G465" s="693"/>
      <c r="H465" s="693"/>
      <c r="I465" s="694"/>
      <c r="J465" s="928"/>
      <c r="K465" s="928"/>
      <c r="L465" s="928"/>
      <c r="M465" s="928"/>
      <c r="N465" s="928"/>
      <c r="O465" s="928"/>
      <c r="P465" s="928"/>
      <c r="Q465" s="928"/>
      <c r="R465" s="928"/>
      <c r="S465" s="928"/>
      <c r="T465" s="928"/>
      <c r="U465" s="928"/>
      <c r="V465" s="928"/>
      <c r="W465" s="928"/>
      <c r="X465" s="928"/>
      <c r="AB465" s="928"/>
      <c r="AC465" s="928"/>
      <c r="AD465" s="928"/>
      <c r="AE465" s="928"/>
      <c r="AF465" s="928"/>
      <c r="AG465" s="928"/>
      <c r="AH465" s="928"/>
      <c r="AI465" s="928"/>
      <c r="AJ465" s="928"/>
      <c r="AK465" s="928"/>
      <c r="AL465" s="928"/>
      <c r="AM465" s="928"/>
      <c r="AN465" s="928"/>
      <c r="AO465" s="928"/>
      <c r="AP465" s="928"/>
      <c r="AQ465" s="928"/>
      <c r="AR465" s="928"/>
      <c r="AS465" s="928"/>
      <c r="AT465" s="928"/>
      <c r="AU465" s="928"/>
      <c r="AV465" s="928"/>
      <c r="AW465" s="928"/>
      <c r="AX465" s="928"/>
      <c r="AY465" s="928"/>
      <c r="AZ465" s="928"/>
      <c r="BA465" s="928"/>
      <c r="BB465" s="928"/>
      <c r="BC465" s="928"/>
      <c r="BD465" s="928"/>
    </row>
    <row r="466" spans="1:56" ht="15" x14ac:dyDescent="0.2">
      <c r="A466" s="928"/>
      <c r="B466" s="991" t="s">
        <v>39</v>
      </c>
      <c r="C466" s="992" t="s">
        <v>32</v>
      </c>
      <c r="D466" s="687">
        <v>22735</v>
      </c>
      <c r="E466" s="687">
        <v>22489</v>
      </c>
      <c r="F466" s="66">
        <v>22547</v>
      </c>
      <c r="G466" s="66">
        <v>22559</v>
      </c>
      <c r="H466" s="61">
        <v>22505</v>
      </c>
      <c r="I466" s="688">
        <f t="shared" si="41"/>
        <v>-2.3937231260250896E-3</v>
      </c>
      <c r="J466" s="927"/>
      <c r="K466" s="928"/>
      <c r="L466" s="928"/>
      <c r="M466" s="928"/>
      <c r="N466" s="928"/>
      <c r="O466" s="928"/>
      <c r="P466" s="928"/>
      <c r="Q466" s="928"/>
      <c r="R466" s="928"/>
      <c r="S466" s="928"/>
      <c r="T466" s="928"/>
      <c r="U466" s="928"/>
      <c r="V466" s="928"/>
      <c r="W466" s="928"/>
      <c r="X466" s="928"/>
      <c r="AB466" s="928"/>
      <c r="AC466" s="928"/>
      <c r="AD466" s="928"/>
      <c r="AE466" s="928"/>
      <c r="AF466" s="928"/>
      <c r="AG466" s="928"/>
      <c r="AH466" s="928"/>
      <c r="AI466" s="928"/>
      <c r="AJ466" s="928"/>
      <c r="AK466" s="928"/>
      <c r="AL466" s="928"/>
      <c r="AM466" s="928"/>
      <c r="AN466" s="928"/>
      <c r="AO466" s="928"/>
      <c r="AP466" s="928"/>
      <c r="AQ466" s="928"/>
      <c r="AR466" s="928"/>
      <c r="AS466" s="928"/>
      <c r="AT466" s="928"/>
      <c r="AU466" s="928"/>
      <c r="AV466" s="928"/>
      <c r="AW466" s="928"/>
      <c r="AX466" s="928"/>
      <c r="AY466" s="928"/>
      <c r="AZ466" s="928"/>
      <c r="BA466" s="928"/>
      <c r="BB466" s="928"/>
      <c r="BC466" s="928"/>
      <c r="BD466" s="928"/>
    </row>
    <row r="467" spans="1:56" ht="15" x14ac:dyDescent="0.2">
      <c r="A467" s="928"/>
      <c r="B467" s="991"/>
      <c r="C467" s="992" t="s">
        <v>79</v>
      </c>
      <c r="D467" s="687">
        <v>263687</v>
      </c>
      <c r="E467" s="687">
        <v>251827</v>
      </c>
      <c r="F467" s="66">
        <v>245913</v>
      </c>
      <c r="G467" s="66">
        <v>243298</v>
      </c>
      <c r="H467" s="690">
        <v>240439</v>
      </c>
      <c r="I467" s="688">
        <f t="shared" si="41"/>
        <v>-1.1751021381186857E-2</v>
      </c>
      <c r="J467" s="927"/>
      <c r="K467" s="928"/>
      <c r="L467" s="928"/>
      <c r="M467" s="928"/>
      <c r="N467" s="928"/>
      <c r="O467" s="928"/>
      <c r="P467" s="928"/>
      <c r="Q467" s="928"/>
      <c r="R467" s="928"/>
      <c r="S467" s="928"/>
      <c r="T467" s="928"/>
      <c r="U467" s="928"/>
      <c r="V467" s="928"/>
      <c r="W467" s="928"/>
      <c r="X467" s="928"/>
      <c r="AB467" s="928"/>
      <c r="AC467" s="928"/>
      <c r="AD467" s="928"/>
      <c r="AE467" s="928"/>
      <c r="AF467" s="928"/>
      <c r="AG467" s="928"/>
      <c r="AH467" s="928"/>
      <c r="AI467" s="928"/>
      <c r="AJ467" s="928"/>
      <c r="AK467" s="928"/>
      <c r="AL467" s="928"/>
      <c r="AM467" s="928"/>
      <c r="AN467" s="928"/>
      <c r="AO467" s="928"/>
      <c r="AP467" s="928"/>
      <c r="AQ467" s="928"/>
      <c r="AR467" s="928"/>
      <c r="AS467" s="928"/>
      <c r="AT467" s="928"/>
      <c r="AU467" s="928"/>
      <c r="AV467" s="928"/>
      <c r="AW467" s="928"/>
      <c r="AX467" s="928"/>
      <c r="AY467" s="928"/>
      <c r="AZ467" s="928"/>
      <c r="BA467" s="928"/>
      <c r="BB467" s="928"/>
      <c r="BC467" s="928"/>
      <c r="BD467" s="928"/>
    </row>
    <row r="468" spans="1:56" ht="15" x14ac:dyDescent="0.2">
      <c r="A468" s="928"/>
      <c r="B468" s="991"/>
      <c r="C468" s="992" t="s">
        <v>59</v>
      </c>
      <c r="D468" s="687">
        <v>4014</v>
      </c>
      <c r="E468" s="687">
        <v>3724</v>
      </c>
      <c r="F468" s="66">
        <v>3628</v>
      </c>
      <c r="G468" s="66">
        <v>3627</v>
      </c>
      <c r="H468" s="61">
        <v>3618</v>
      </c>
      <c r="I468" s="688">
        <f t="shared" si="41"/>
        <v>-2.4813895781637717E-3</v>
      </c>
      <c r="J468" s="927"/>
      <c r="K468" s="928"/>
      <c r="L468" s="928"/>
      <c r="M468" s="928"/>
      <c r="N468" s="928"/>
      <c r="O468" s="928"/>
      <c r="P468" s="928"/>
      <c r="Q468" s="928"/>
      <c r="R468" s="928"/>
      <c r="S468" s="928"/>
      <c r="T468" s="928"/>
      <c r="U468" s="928"/>
      <c r="V468" s="928"/>
      <c r="W468" s="928"/>
      <c r="X468" s="928"/>
      <c r="AB468" s="928"/>
      <c r="AC468" s="928"/>
      <c r="AD468" s="928"/>
      <c r="AE468" s="928"/>
      <c r="AF468" s="928"/>
      <c r="AG468" s="928"/>
      <c r="AH468" s="928"/>
      <c r="AI468" s="928"/>
      <c r="AJ468" s="928"/>
      <c r="AK468" s="928"/>
      <c r="AL468" s="928"/>
      <c r="AM468" s="928"/>
      <c r="AN468" s="928"/>
      <c r="AO468" s="928"/>
      <c r="AP468" s="928"/>
      <c r="AQ468" s="928"/>
      <c r="AR468" s="928"/>
      <c r="AS468" s="928"/>
      <c r="AT468" s="928"/>
      <c r="AU468" s="928"/>
      <c r="AV468" s="928"/>
      <c r="AW468" s="928"/>
      <c r="AX468" s="928"/>
      <c r="AY468" s="928"/>
      <c r="AZ468" s="928"/>
      <c r="BA468" s="928"/>
      <c r="BB468" s="928"/>
      <c r="BC468" s="928"/>
      <c r="BD468" s="928"/>
    </row>
    <row r="469" spans="1:56" ht="16" thickBot="1" x14ac:dyDescent="0.25">
      <c r="A469" s="928"/>
      <c r="B469" s="991"/>
      <c r="C469" s="992" t="s">
        <v>263</v>
      </c>
      <c r="D469" s="687">
        <v>38599</v>
      </c>
      <c r="E469" s="687">
        <v>37618</v>
      </c>
      <c r="F469" s="66">
        <v>38108</v>
      </c>
      <c r="G469" s="66">
        <v>38414</v>
      </c>
      <c r="H469" s="61">
        <v>38062</v>
      </c>
      <c r="I469" s="688">
        <f t="shared" si="41"/>
        <v>-9.1633258707762792E-3</v>
      </c>
      <c r="J469" s="927"/>
      <c r="K469" s="928"/>
      <c r="L469" s="928"/>
      <c r="M469" s="928"/>
      <c r="N469" s="928"/>
      <c r="O469" s="928"/>
      <c r="P469" s="928"/>
      <c r="Q469" s="928"/>
      <c r="R469" s="928"/>
      <c r="S469" s="928"/>
      <c r="T469" s="928"/>
      <c r="U469" s="928"/>
      <c r="V469" s="928"/>
      <c r="W469" s="928"/>
      <c r="X469" s="928"/>
      <c r="AB469" s="928"/>
      <c r="AC469" s="928"/>
      <c r="AD469" s="928"/>
      <c r="AE469" s="928"/>
      <c r="AF469" s="928"/>
      <c r="AG469" s="928"/>
      <c r="AH469" s="928"/>
      <c r="AI469" s="928"/>
      <c r="AJ469" s="928"/>
      <c r="AK469" s="928"/>
      <c r="AL469" s="928"/>
      <c r="AM469" s="928"/>
      <c r="AN469" s="928"/>
      <c r="AO469" s="928"/>
      <c r="AP469" s="928"/>
      <c r="AQ469" s="928"/>
      <c r="AR469" s="928"/>
      <c r="AS469" s="928"/>
      <c r="AT469" s="928"/>
      <c r="AU469" s="928"/>
      <c r="AV469" s="928"/>
      <c r="AW469" s="928"/>
      <c r="AX469" s="928"/>
      <c r="AY469" s="928"/>
      <c r="AZ469" s="928"/>
      <c r="BA469" s="928"/>
      <c r="BB469" s="928"/>
      <c r="BC469" s="928"/>
      <c r="BD469" s="928"/>
    </row>
    <row r="470" spans="1:56" ht="27.75" customHeight="1" thickBot="1" x14ac:dyDescent="0.25">
      <c r="A470" s="928"/>
      <c r="B470" s="994"/>
      <c r="C470" s="995"/>
      <c r="D470" s="692"/>
      <c r="E470" s="692"/>
      <c r="F470" s="693"/>
      <c r="G470" s="693"/>
      <c r="H470" s="693"/>
      <c r="I470" s="694"/>
      <c r="J470" s="928"/>
      <c r="K470" s="928"/>
      <c r="L470" s="928"/>
      <c r="M470" s="928"/>
      <c r="N470" s="928"/>
      <c r="O470" s="928"/>
      <c r="P470" s="928"/>
      <c r="Q470" s="928"/>
      <c r="R470" s="928"/>
      <c r="S470" s="928"/>
      <c r="T470" s="928"/>
      <c r="U470" s="928"/>
      <c r="V470" s="928"/>
      <c r="W470" s="928"/>
      <c r="X470" s="928"/>
      <c r="AB470" s="928"/>
      <c r="AC470" s="928"/>
      <c r="AD470" s="928"/>
      <c r="AE470" s="928"/>
      <c r="AF470" s="928"/>
      <c r="AG470" s="928"/>
      <c r="AH470" s="928"/>
      <c r="AI470" s="928"/>
      <c r="AJ470" s="928"/>
      <c r="AK470" s="928"/>
      <c r="AL470" s="928"/>
      <c r="AM470" s="928"/>
      <c r="AN470" s="928"/>
      <c r="AO470" s="928"/>
      <c r="AP470" s="928"/>
      <c r="AQ470" s="928"/>
      <c r="AR470" s="928"/>
      <c r="AS470" s="928"/>
      <c r="AT470" s="928"/>
      <c r="AU470" s="928"/>
      <c r="AV470" s="928"/>
      <c r="AW470" s="928"/>
      <c r="AX470" s="928"/>
      <c r="AY470" s="928"/>
      <c r="AZ470" s="928"/>
      <c r="BA470" s="928"/>
      <c r="BB470" s="928"/>
      <c r="BC470" s="928"/>
      <c r="BD470" s="928"/>
    </row>
    <row r="471" spans="1:56" ht="15" x14ac:dyDescent="0.2">
      <c r="A471" s="928"/>
      <c r="B471" s="991" t="s">
        <v>3540</v>
      </c>
      <c r="C471" s="992" t="s">
        <v>32</v>
      </c>
      <c r="D471" s="687">
        <v>22974</v>
      </c>
      <c r="E471" s="687">
        <v>22873</v>
      </c>
      <c r="F471" s="66">
        <v>22553</v>
      </c>
      <c r="G471" s="66">
        <v>22568</v>
      </c>
      <c r="H471" s="61">
        <v>22497</v>
      </c>
      <c r="I471" s="688">
        <f t="shared" si="41"/>
        <v>-3.1460475008862105E-3</v>
      </c>
      <c r="J471" s="927"/>
      <c r="K471" s="928"/>
      <c r="L471" s="928"/>
      <c r="M471" s="928"/>
      <c r="N471" s="928"/>
      <c r="O471" s="928"/>
      <c r="P471" s="928"/>
      <c r="Q471" s="928"/>
      <c r="R471" s="928"/>
      <c r="S471" s="928"/>
      <c r="T471" s="928"/>
      <c r="U471" s="928"/>
      <c r="V471" s="928"/>
      <c r="W471" s="928"/>
      <c r="X471" s="928"/>
      <c r="AB471" s="928"/>
      <c r="AC471" s="928"/>
      <c r="AD471" s="928"/>
      <c r="AE471" s="928"/>
      <c r="AF471" s="928"/>
      <c r="AG471" s="928"/>
      <c r="AH471" s="928"/>
      <c r="AI471" s="928"/>
      <c r="AJ471" s="928"/>
      <c r="AK471" s="928"/>
      <c r="AL471" s="928"/>
      <c r="AM471" s="928"/>
      <c r="AN471" s="928"/>
      <c r="AO471" s="928"/>
      <c r="AP471" s="928"/>
      <c r="AQ471" s="928"/>
      <c r="AR471" s="928"/>
      <c r="AS471" s="928"/>
      <c r="AT471" s="928"/>
      <c r="AU471" s="928"/>
      <c r="AV471" s="928"/>
      <c r="AW471" s="928"/>
      <c r="AX471" s="928"/>
      <c r="AY471" s="928"/>
      <c r="AZ471" s="928"/>
      <c r="BA471" s="928"/>
      <c r="BB471" s="928"/>
      <c r="BC471" s="928"/>
      <c r="BD471" s="928"/>
    </row>
    <row r="472" spans="1:56" ht="15" x14ac:dyDescent="0.2">
      <c r="A472" s="928"/>
      <c r="B472" s="991"/>
      <c r="C472" s="992" t="s">
        <v>79</v>
      </c>
      <c r="D472" s="687">
        <v>338096</v>
      </c>
      <c r="E472" s="687">
        <v>324616</v>
      </c>
      <c r="F472" s="66">
        <v>317160</v>
      </c>
      <c r="G472" s="66">
        <v>313711</v>
      </c>
      <c r="H472" s="690">
        <v>310539</v>
      </c>
      <c r="I472" s="688">
        <f t="shared" si="41"/>
        <v>-1.0111217011835734E-2</v>
      </c>
      <c r="J472" s="927"/>
      <c r="K472" s="928"/>
      <c r="L472" s="928"/>
      <c r="M472" s="928"/>
      <c r="N472" s="928"/>
      <c r="O472" s="928"/>
      <c r="P472" s="928"/>
      <c r="Q472" s="928"/>
      <c r="R472" s="928"/>
      <c r="S472" s="928"/>
      <c r="T472" s="928"/>
      <c r="U472" s="928"/>
      <c r="V472" s="928"/>
      <c r="W472" s="928"/>
      <c r="X472" s="928"/>
      <c r="AB472" s="928"/>
      <c r="AC472" s="928"/>
      <c r="AD472" s="928"/>
      <c r="AE472" s="928"/>
      <c r="AF472" s="928"/>
      <c r="AG472" s="928"/>
      <c r="AH472" s="928"/>
      <c r="AI472" s="928"/>
      <c r="AJ472" s="928"/>
      <c r="AK472" s="928"/>
      <c r="AL472" s="928"/>
      <c r="AM472" s="928"/>
      <c r="AN472" s="928"/>
      <c r="AO472" s="928"/>
      <c r="AP472" s="928"/>
      <c r="AQ472" s="928"/>
      <c r="AR472" s="928"/>
      <c r="AS472" s="928"/>
      <c r="AT472" s="928"/>
      <c r="AU472" s="928"/>
      <c r="AV472" s="928"/>
      <c r="AW472" s="928"/>
      <c r="AX472" s="928"/>
      <c r="AY472" s="928"/>
      <c r="AZ472" s="928"/>
      <c r="BA472" s="928"/>
      <c r="BB472" s="928"/>
      <c r="BC472" s="928"/>
      <c r="BD472" s="928"/>
    </row>
    <row r="473" spans="1:56" ht="15" x14ac:dyDescent="0.2">
      <c r="A473" s="928"/>
      <c r="B473" s="991"/>
      <c r="C473" s="992" t="s">
        <v>59</v>
      </c>
      <c r="D473" s="687">
        <v>7102</v>
      </c>
      <c r="E473" s="687">
        <v>7042</v>
      </c>
      <c r="F473" s="66">
        <v>6967</v>
      </c>
      <c r="G473" s="66">
        <v>6967</v>
      </c>
      <c r="H473" s="61">
        <v>6937</v>
      </c>
      <c r="I473" s="688">
        <f t="shared" si="41"/>
        <v>-4.3060140663126164E-3</v>
      </c>
      <c r="J473" s="927"/>
      <c r="K473" s="928"/>
      <c r="L473" s="928"/>
      <c r="M473" s="928"/>
      <c r="N473" s="928"/>
      <c r="O473" s="928"/>
      <c r="P473" s="928"/>
      <c r="Q473" s="928"/>
      <c r="R473" s="928"/>
      <c r="S473" s="928"/>
      <c r="T473" s="928"/>
      <c r="U473" s="928"/>
      <c r="V473" s="928"/>
      <c r="W473" s="928"/>
      <c r="X473" s="928"/>
      <c r="AB473" s="928"/>
      <c r="AC473" s="928"/>
      <c r="AD473" s="928"/>
      <c r="AE473" s="928"/>
      <c r="AF473" s="928"/>
      <c r="AG473" s="928"/>
      <c r="AH473" s="928"/>
      <c r="AI473" s="928"/>
      <c r="AJ473" s="928"/>
      <c r="AK473" s="928"/>
      <c r="AL473" s="928"/>
      <c r="AM473" s="928"/>
      <c r="AN473" s="928"/>
      <c r="AO473" s="928"/>
      <c r="AP473" s="928"/>
      <c r="AQ473" s="928"/>
      <c r="AR473" s="928"/>
      <c r="AS473" s="928"/>
      <c r="AT473" s="928"/>
      <c r="AU473" s="928"/>
      <c r="AV473" s="928"/>
      <c r="AW473" s="928"/>
      <c r="AX473" s="928"/>
      <c r="AY473" s="928"/>
      <c r="AZ473" s="928"/>
      <c r="BA473" s="928"/>
      <c r="BB473" s="928"/>
      <c r="BC473" s="928"/>
      <c r="BD473" s="928"/>
    </row>
    <row r="474" spans="1:56" ht="15" x14ac:dyDescent="0.2">
      <c r="A474" s="928"/>
      <c r="B474" s="991"/>
      <c r="C474" s="992" t="s">
        <v>263</v>
      </c>
      <c r="D474" s="687">
        <v>9630</v>
      </c>
      <c r="E474" s="687">
        <v>9888</v>
      </c>
      <c r="F474" s="66">
        <v>9788</v>
      </c>
      <c r="G474" s="66">
        <v>9593</v>
      </c>
      <c r="H474" s="61">
        <v>9100</v>
      </c>
      <c r="I474" s="688">
        <v>3.697411811731788E-3</v>
      </c>
      <c r="J474" s="927"/>
      <c r="K474" s="928"/>
      <c r="L474" s="928"/>
      <c r="M474" s="928"/>
      <c r="N474" s="928"/>
      <c r="O474" s="928"/>
      <c r="P474" s="928"/>
      <c r="Q474" s="928"/>
      <c r="R474" s="928"/>
      <c r="S474" s="928"/>
      <c r="T474" s="928"/>
      <c r="U474" s="928"/>
      <c r="V474" s="928"/>
      <c r="W474" s="928"/>
      <c r="X474" s="928"/>
      <c r="AB474" s="928"/>
      <c r="AC474" s="928"/>
      <c r="AD474" s="928"/>
      <c r="AE474" s="928"/>
      <c r="AF474" s="928"/>
      <c r="AG474" s="928"/>
      <c r="AH474" s="928"/>
      <c r="AI474" s="928"/>
      <c r="AJ474" s="928"/>
      <c r="AK474" s="928"/>
      <c r="AL474" s="928"/>
      <c r="AM474" s="928"/>
      <c r="AN474" s="928"/>
      <c r="AO474" s="928"/>
      <c r="AP474" s="928"/>
      <c r="AQ474" s="928"/>
      <c r="AR474" s="928"/>
      <c r="AS474" s="928"/>
      <c r="AT474" s="928"/>
      <c r="AU474" s="928"/>
      <c r="AV474" s="928"/>
      <c r="AW474" s="928"/>
      <c r="AX474" s="928"/>
      <c r="AY474" s="928"/>
      <c r="AZ474" s="928"/>
      <c r="BA474" s="928"/>
      <c r="BB474" s="928"/>
      <c r="BC474" s="928"/>
      <c r="BD474" s="928"/>
    </row>
    <row r="475" spans="1:56" ht="15" x14ac:dyDescent="0.2">
      <c r="A475" s="928"/>
      <c r="B475" s="991"/>
      <c r="C475" s="992" t="s">
        <v>207</v>
      </c>
      <c r="D475" s="687">
        <v>4110</v>
      </c>
      <c r="E475" s="687">
        <v>4050</v>
      </c>
      <c r="F475" s="66">
        <v>4050</v>
      </c>
      <c r="G475" s="66">
        <v>4050</v>
      </c>
      <c r="H475" s="61">
        <v>4050</v>
      </c>
      <c r="I475" s="688">
        <v>-0.11258278145695365</v>
      </c>
      <c r="J475" s="927"/>
      <c r="K475" s="928"/>
      <c r="L475" s="928"/>
      <c r="M475" s="928"/>
      <c r="N475" s="928"/>
      <c r="O475" s="928"/>
      <c r="P475" s="928"/>
      <c r="Q475" s="928"/>
      <c r="R475" s="928"/>
      <c r="S475" s="928"/>
      <c r="T475" s="928"/>
      <c r="U475" s="928"/>
      <c r="V475" s="928"/>
      <c r="W475" s="928"/>
      <c r="X475" s="928"/>
      <c r="AB475" s="928"/>
      <c r="AC475" s="928"/>
      <c r="AD475" s="928"/>
      <c r="AE475" s="928"/>
      <c r="AF475" s="928"/>
      <c r="AG475" s="928"/>
      <c r="AH475" s="928"/>
      <c r="AI475" s="928"/>
      <c r="AJ475" s="928"/>
      <c r="AK475" s="928"/>
      <c r="AL475" s="928"/>
      <c r="AM475" s="928"/>
      <c r="AN475" s="928"/>
      <c r="AO475" s="928"/>
      <c r="AP475" s="928"/>
      <c r="AQ475" s="928"/>
      <c r="AR475" s="928"/>
      <c r="AS475" s="928"/>
      <c r="AT475" s="928"/>
      <c r="AU475" s="928"/>
      <c r="AV475" s="928"/>
      <c r="AW475" s="928"/>
      <c r="AX475" s="928"/>
      <c r="AY475" s="928"/>
      <c r="AZ475" s="928"/>
      <c r="BA475" s="928"/>
      <c r="BB475" s="928"/>
      <c r="BC475" s="928"/>
      <c r="BD475" s="928"/>
    </row>
    <row r="476" spans="1:56" ht="16" thickBot="1" x14ac:dyDescent="0.25">
      <c r="A476" s="928"/>
      <c r="B476" s="991"/>
      <c r="C476" s="992" t="s">
        <v>58</v>
      </c>
      <c r="D476" s="687"/>
      <c r="E476" s="687">
        <v>131</v>
      </c>
      <c r="F476" s="66">
        <v>0</v>
      </c>
      <c r="G476" s="66">
        <v>0</v>
      </c>
      <c r="H476" s="690">
        <v>0</v>
      </c>
      <c r="I476" s="688">
        <v>0</v>
      </c>
      <c r="J476" s="927"/>
      <c r="K476" s="928"/>
      <c r="L476" s="928"/>
      <c r="M476" s="928"/>
      <c r="N476" s="928"/>
      <c r="O476" s="928"/>
      <c r="P476" s="928"/>
      <c r="Q476" s="928"/>
      <c r="R476" s="928"/>
      <c r="S476" s="928"/>
      <c r="T476" s="928"/>
      <c r="U476" s="928"/>
      <c r="V476" s="928"/>
      <c r="W476" s="928"/>
      <c r="X476" s="928"/>
      <c r="AB476" s="928"/>
      <c r="AC476" s="928"/>
      <c r="AD476" s="928"/>
      <c r="AE476" s="928"/>
      <c r="AF476" s="928"/>
      <c r="AG476" s="928"/>
      <c r="AH476" s="928"/>
      <c r="AI476" s="928"/>
      <c r="AJ476" s="928"/>
      <c r="AK476" s="928"/>
      <c r="AL476" s="928"/>
      <c r="AM476" s="928"/>
      <c r="AN476" s="928"/>
      <c r="AO476" s="928"/>
      <c r="AP476" s="928"/>
      <c r="AQ476" s="928"/>
      <c r="AR476" s="928"/>
      <c r="AS476" s="928"/>
      <c r="AT476" s="928"/>
      <c r="AU476" s="928"/>
      <c r="AV476" s="928"/>
      <c r="AW476" s="928"/>
      <c r="AX476" s="928"/>
      <c r="AY476" s="928"/>
      <c r="AZ476" s="928"/>
      <c r="BA476" s="928"/>
      <c r="BB476" s="928"/>
      <c r="BC476" s="928"/>
      <c r="BD476" s="928"/>
    </row>
    <row r="477" spans="1:56" ht="27.75" customHeight="1" thickBot="1" x14ac:dyDescent="0.25">
      <c r="A477" s="928"/>
      <c r="B477" s="994"/>
      <c r="C477" s="995"/>
      <c r="D477" s="692"/>
      <c r="E477" s="692"/>
      <c r="F477" s="693"/>
      <c r="G477" s="693"/>
      <c r="H477" s="693"/>
      <c r="I477" s="694"/>
      <c r="J477" s="928"/>
      <c r="K477" s="928"/>
      <c r="L477" s="928"/>
      <c r="M477" s="928"/>
      <c r="N477" s="928"/>
      <c r="O477" s="928"/>
      <c r="P477" s="928"/>
      <c r="Q477" s="928"/>
      <c r="R477" s="928"/>
      <c r="S477" s="928"/>
      <c r="T477" s="928"/>
      <c r="U477" s="928"/>
      <c r="V477" s="928"/>
      <c r="W477" s="928"/>
      <c r="X477" s="928"/>
      <c r="AB477" s="928"/>
      <c r="AC477" s="928"/>
      <c r="AD477" s="928"/>
      <c r="AE477" s="928"/>
      <c r="AF477" s="928"/>
      <c r="AG477" s="928"/>
      <c r="AH477" s="928"/>
      <c r="AI477" s="928"/>
      <c r="AJ477" s="928"/>
      <c r="AK477" s="928"/>
      <c r="AL477" s="928"/>
      <c r="AM477" s="928"/>
      <c r="AN477" s="928"/>
      <c r="AO477" s="928"/>
      <c r="AP477" s="928"/>
      <c r="AQ477" s="928"/>
      <c r="AR477" s="928"/>
      <c r="AS477" s="928"/>
      <c r="AT477" s="928"/>
      <c r="AU477" s="928"/>
      <c r="AV477" s="928"/>
      <c r="AW477" s="928"/>
      <c r="AX477" s="928"/>
      <c r="AY477" s="928"/>
      <c r="AZ477" s="928"/>
      <c r="BA477" s="928"/>
      <c r="BB477" s="928"/>
      <c r="BC477" s="928"/>
      <c r="BD477" s="928"/>
    </row>
    <row r="478" spans="1:56" ht="15" x14ac:dyDescent="0.2">
      <c r="A478" s="928"/>
      <c r="B478" s="991" t="s">
        <v>3541</v>
      </c>
      <c r="C478" s="992" t="s">
        <v>32</v>
      </c>
      <c r="D478" s="687">
        <v>64002</v>
      </c>
      <c r="E478" s="687">
        <v>64092</v>
      </c>
      <c r="F478" s="66">
        <v>64137</v>
      </c>
      <c r="G478" s="66">
        <v>64156</v>
      </c>
      <c r="H478" s="61">
        <v>64172</v>
      </c>
      <c r="I478" s="688">
        <f t="shared" si="41"/>
        <v>2.4939210673982171E-4</v>
      </c>
      <c r="J478" s="927"/>
      <c r="K478" s="928"/>
      <c r="L478" s="928"/>
      <c r="M478" s="928"/>
      <c r="N478" s="928"/>
      <c r="O478" s="928"/>
      <c r="P478" s="928"/>
      <c r="Q478" s="928"/>
      <c r="R478" s="928"/>
      <c r="S478" s="928"/>
      <c r="T478" s="928"/>
      <c r="U478" s="928"/>
      <c r="V478" s="928"/>
      <c r="W478" s="928"/>
      <c r="X478" s="928"/>
      <c r="AB478" s="928"/>
      <c r="AC478" s="928"/>
      <c r="AD478" s="928"/>
      <c r="AE478" s="928"/>
      <c r="AF478" s="928"/>
      <c r="AG478" s="928"/>
      <c r="AH478" s="928"/>
      <c r="AI478" s="928"/>
      <c r="AJ478" s="928"/>
      <c r="AK478" s="928"/>
      <c r="AL478" s="928"/>
      <c r="AM478" s="928"/>
      <c r="AN478" s="928"/>
      <c r="AO478" s="928"/>
      <c r="AP478" s="928"/>
      <c r="AQ478" s="928"/>
      <c r="AR478" s="928"/>
      <c r="AS478" s="928"/>
      <c r="AT478" s="928"/>
      <c r="AU478" s="928"/>
      <c r="AV478" s="928"/>
      <c r="AW478" s="928"/>
      <c r="AX478" s="928"/>
      <c r="AY478" s="928"/>
      <c r="AZ478" s="928"/>
      <c r="BA478" s="928"/>
      <c r="BB478" s="928"/>
      <c r="BC478" s="928"/>
      <c r="BD478" s="928"/>
    </row>
    <row r="479" spans="1:56" ht="15" x14ac:dyDescent="0.2">
      <c r="A479" s="928"/>
      <c r="B479" s="991"/>
      <c r="C479" s="992" t="s">
        <v>79</v>
      </c>
      <c r="D479" s="687">
        <v>371671</v>
      </c>
      <c r="E479" s="687">
        <v>367235</v>
      </c>
      <c r="F479" s="66">
        <v>365652</v>
      </c>
      <c r="G479" s="66">
        <v>365061</v>
      </c>
      <c r="H479" s="690">
        <v>365435</v>
      </c>
      <c r="I479" s="688">
        <f t="shared" si="41"/>
        <v>1.0244863187248159E-3</v>
      </c>
      <c r="J479" s="927"/>
      <c r="K479" s="928"/>
      <c r="L479" s="928"/>
      <c r="M479" s="928"/>
      <c r="N479" s="928"/>
      <c r="O479" s="928"/>
      <c r="P479" s="928"/>
      <c r="Q479" s="928"/>
      <c r="R479" s="928"/>
      <c r="S479" s="928"/>
      <c r="T479" s="928"/>
      <c r="U479" s="928"/>
      <c r="V479" s="928"/>
      <c r="W479" s="928"/>
      <c r="X479" s="928"/>
      <c r="AB479" s="928"/>
      <c r="AC479" s="928"/>
      <c r="AD479" s="928"/>
      <c r="AE479" s="928"/>
      <c r="AF479" s="928"/>
      <c r="AG479" s="928"/>
      <c r="AH479" s="928"/>
      <c r="AI479" s="928"/>
      <c r="AJ479" s="928"/>
      <c r="AK479" s="928"/>
      <c r="AL479" s="928"/>
      <c r="AM479" s="928"/>
      <c r="AN479" s="928"/>
      <c r="AO479" s="928"/>
      <c r="AP479" s="928"/>
      <c r="AQ479" s="928"/>
      <c r="AR479" s="928"/>
      <c r="AS479" s="928"/>
      <c r="AT479" s="928"/>
      <c r="AU479" s="928"/>
      <c r="AV479" s="928"/>
      <c r="AW479" s="928"/>
      <c r="AX479" s="928"/>
      <c r="AY479" s="928"/>
      <c r="AZ479" s="928"/>
      <c r="BA479" s="928"/>
      <c r="BB479" s="928"/>
      <c r="BC479" s="928"/>
      <c r="BD479" s="928"/>
    </row>
    <row r="480" spans="1:56" ht="15" x14ac:dyDescent="0.2">
      <c r="A480" s="928"/>
      <c r="B480" s="991"/>
      <c r="C480" s="992" t="s">
        <v>59</v>
      </c>
      <c r="D480" s="687">
        <v>34373</v>
      </c>
      <c r="E480" s="687">
        <v>34217</v>
      </c>
      <c r="F480" s="66">
        <v>33869</v>
      </c>
      <c r="G480" s="66">
        <v>33804</v>
      </c>
      <c r="H480" s="61">
        <v>33791</v>
      </c>
      <c r="I480" s="688">
        <f t="shared" si="41"/>
        <v>-3.8456987338776475E-4</v>
      </c>
      <c r="J480" s="927"/>
      <c r="K480" s="928"/>
      <c r="L480" s="928"/>
      <c r="M480" s="928"/>
      <c r="N480" s="928"/>
      <c r="O480" s="928"/>
      <c r="P480" s="928"/>
      <c r="Q480" s="928"/>
      <c r="R480" s="928"/>
      <c r="S480" s="928"/>
      <c r="T480" s="928"/>
      <c r="U480" s="928"/>
      <c r="V480" s="928"/>
      <c r="W480" s="928"/>
      <c r="X480" s="928"/>
      <c r="AB480" s="928"/>
      <c r="AC480" s="928"/>
      <c r="AD480" s="928"/>
      <c r="AE480" s="928"/>
      <c r="AF480" s="928"/>
      <c r="AG480" s="928"/>
      <c r="AH480" s="928"/>
      <c r="AI480" s="928"/>
      <c r="AJ480" s="928"/>
      <c r="AK480" s="928"/>
      <c r="AL480" s="928"/>
      <c r="AM480" s="928"/>
      <c r="AN480" s="928"/>
      <c r="AO480" s="928"/>
      <c r="AP480" s="928"/>
      <c r="AQ480" s="928"/>
      <c r="AR480" s="928"/>
      <c r="AS480" s="928"/>
      <c r="AT480" s="928"/>
      <c r="AU480" s="928"/>
      <c r="AV480" s="928"/>
      <c r="AW480" s="928"/>
      <c r="AX480" s="928"/>
      <c r="AY480" s="928"/>
      <c r="AZ480" s="928"/>
      <c r="BA480" s="928"/>
      <c r="BB480" s="928"/>
      <c r="BC480" s="928"/>
      <c r="BD480" s="928"/>
    </row>
    <row r="481" spans="1:56" ht="15" x14ac:dyDescent="0.2">
      <c r="A481" s="928"/>
      <c r="B481" s="991"/>
      <c r="C481" s="992" t="s">
        <v>263</v>
      </c>
      <c r="D481" s="687">
        <v>13221</v>
      </c>
      <c r="E481" s="687">
        <v>13484</v>
      </c>
      <c r="F481" s="66">
        <v>13572</v>
      </c>
      <c r="G481" s="66">
        <v>13570</v>
      </c>
      <c r="H481" s="61">
        <v>13067</v>
      </c>
      <c r="I481" s="688">
        <f t="shared" si="41"/>
        <v>-3.7067059690493738E-2</v>
      </c>
      <c r="J481" s="927"/>
      <c r="K481" s="928"/>
      <c r="L481" s="928"/>
      <c r="M481" s="928"/>
      <c r="N481" s="928"/>
      <c r="O481" s="928"/>
      <c r="P481" s="928"/>
      <c r="Q481" s="928"/>
      <c r="R481" s="928"/>
      <c r="S481" s="928"/>
      <c r="T481" s="928"/>
      <c r="U481" s="928"/>
      <c r="V481" s="928"/>
      <c r="W481" s="928"/>
      <c r="X481" s="928"/>
      <c r="AB481" s="928"/>
      <c r="AC481" s="928"/>
      <c r="AD481" s="928"/>
      <c r="AE481" s="928"/>
      <c r="AF481" s="928"/>
      <c r="AG481" s="928"/>
      <c r="AH481" s="928"/>
      <c r="AI481" s="928"/>
      <c r="AJ481" s="928"/>
      <c r="AK481" s="928"/>
      <c r="AL481" s="928"/>
      <c r="AM481" s="928"/>
      <c r="AN481" s="928"/>
      <c r="AO481" s="928"/>
      <c r="AP481" s="928"/>
      <c r="AQ481" s="928"/>
      <c r="AR481" s="928"/>
      <c r="AS481" s="928"/>
      <c r="AT481" s="928"/>
      <c r="AU481" s="928"/>
      <c r="AV481" s="928"/>
      <c r="AW481" s="928"/>
      <c r="AX481" s="928"/>
      <c r="AY481" s="928"/>
      <c r="AZ481" s="928"/>
      <c r="BA481" s="928"/>
      <c r="BB481" s="928"/>
      <c r="BC481" s="928"/>
      <c r="BD481" s="928"/>
    </row>
    <row r="482" spans="1:56" ht="15" x14ac:dyDescent="0.2">
      <c r="A482" s="928"/>
      <c r="B482" s="991"/>
      <c r="C482" s="992" t="s">
        <v>207</v>
      </c>
      <c r="D482" s="687">
        <v>1950</v>
      </c>
      <c r="E482" s="687">
        <v>9070</v>
      </c>
      <c r="F482" s="66">
        <v>9070</v>
      </c>
      <c r="G482" s="66">
        <v>9100</v>
      </c>
      <c r="H482" s="690">
        <v>9160</v>
      </c>
      <c r="I482" s="688">
        <f t="shared" si="41"/>
        <v>6.5934065934065934E-3</v>
      </c>
      <c r="J482" s="927"/>
      <c r="K482" s="928"/>
      <c r="L482" s="928"/>
      <c r="M482" s="928"/>
      <c r="N482" s="928"/>
      <c r="O482" s="928"/>
      <c r="P482" s="928"/>
      <c r="Q482" s="928"/>
      <c r="R482" s="928"/>
      <c r="S482" s="928"/>
      <c r="T482" s="928"/>
      <c r="U482" s="928"/>
      <c r="V482" s="928"/>
      <c r="W482" s="928"/>
      <c r="X482" s="928"/>
      <c r="AB482" s="928"/>
      <c r="AC482" s="928"/>
      <c r="AD482" s="928"/>
      <c r="AE482" s="928"/>
      <c r="AF482" s="928"/>
      <c r="AG482" s="928"/>
      <c r="AH482" s="928"/>
      <c r="AI482" s="928"/>
      <c r="AJ482" s="928"/>
      <c r="AK482" s="928"/>
      <c r="AL482" s="928"/>
      <c r="AM482" s="928"/>
      <c r="AN482" s="928"/>
      <c r="AO482" s="928"/>
      <c r="AP482" s="928"/>
      <c r="AQ482" s="928"/>
      <c r="AR482" s="928"/>
      <c r="AS482" s="928"/>
      <c r="AT482" s="928"/>
      <c r="AU482" s="928"/>
      <c r="AV482" s="928"/>
      <c r="AW482" s="928"/>
      <c r="AX482" s="928"/>
      <c r="AY482" s="928"/>
      <c r="AZ482" s="928"/>
      <c r="BA482" s="928"/>
      <c r="BB482" s="928"/>
      <c r="BC482" s="928"/>
      <c r="BD482" s="928"/>
    </row>
    <row r="483" spans="1:56" ht="16" thickBot="1" x14ac:dyDescent="0.25">
      <c r="A483" s="928"/>
      <c r="B483" s="991"/>
      <c r="C483" s="992" t="s">
        <v>58</v>
      </c>
      <c r="D483" s="687"/>
      <c r="E483" s="687">
        <v>2</v>
      </c>
      <c r="F483" s="66">
        <v>2</v>
      </c>
      <c r="G483" s="66">
        <v>2</v>
      </c>
      <c r="H483" s="690">
        <v>2</v>
      </c>
      <c r="I483" s="688">
        <f t="shared" si="41"/>
        <v>0</v>
      </c>
      <c r="J483" s="927"/>
      <c r="K483" s="928"/>
      <c r="L483" s="928"/>
      <c r="M483" s="928"/>
      <c r="N483" s="928"/>
      <c r="O483" s="928"/>
      <c r="P483" s="928"/>
      <c r="Q483" s="928"/>
      <c r="R483" s="928"/>
      <c r="S483" s="928"/>
      <c r="T483" s="928"/>
      <c r="U483" s="928"/>
      <c r="V483" s="928"/>
      <c r="W483" s="928"/>
      <c r="X483" s="928"/>
      <c r="AB483" s="928"/>
      <c r="AC483" s="928"/>
      <c r="AD483" s="928"/>
      <c r="AE483" s="928"/>
      <c r="AF483" s="928"/>
      <c r="AG483" s="928"/>
      <c r="AH483" s="928"/>
      <c r="AI483" s="928"/>
      <c r="AJ483" s="928"/>
      <c r="AK483" s="928"/>
      <c r="AL483" s="928"/>
      <c r="AM483" s="928"/>
      <c r="AN483" s="928"/>
      <c r="AO483" s="928"/>
      <c r="AP483" s="928"/>
      <c r="AQ483" s="928"/>
      <c r="AR483" s="928"/>
      <c r="AS483" s="928"/>
      <c r="AT483" s="928"/>
      <c r="AU483" s="928"/>
      <c r="AV483" s="928"/>
      <c r="AW483" s="928"/>
      <c r="AX483" s="928"/>
      <c r="AY483" s="928"/>
      <c r="AZ483" s="928"/>
      <c r="BA483" s="928"/>
      <c r="BB483" s="928"/>
      <c r="BC483" s="928"/>
      <c r="BD483" s="928"/>
    </row>
    <row r="484" spans="1:56" ht="27.75" customHeight="1" thickBot="1" x14ac:dyDescent="0.25">
      <c r="A484" s="928"/>
      <c r="B484" s="994"/>
      <c r="C484" s="995"/>
      <c r="D484" s="692"/>
      <c r="E484" s="692"/>
      <c r="F484" s="693"/>
      <c r="G484" s="693"/>
      <c r="H484" s="693"/>
      <c r="I484" s="694"/>
      <c r="J484" s="928"/>
      <c r="K484" s="928"/>
      <c r="L484" s="928"/>
      <c r="M484" s="928"/>
      <c r="N484" s="928"/>
      <c r="O484" s="928"/>
      <c r="P484" s="928"/>
      <c r="Q484" s="928"/>
      <c r="R484" s="928"/>
      <c r="S484" s="928"/>
      <c r="T484" s="928"/>
      <c r="U484" s="928"/>
      <c r="V484" s="928"/>
      <c r="W484" s="928"/>
      <c r="X484" s="928"/>
      <c r="AB484" s="928"/>
      <c r="AC484" s="928"/>
      <c r="AD484" s="928"/>
      <c r="AE484" s="928"/>
      <c r="AF484" s="928"/>
      <c r="AG484" s="928"/>
      <c r="AH484" s="928"/>
      <c r="AI484" s="928"/>
      <c r="AJ484" s="928"/>
      <c r="AK484" s="928"/>
      <c r="AL484" s="928"/>
      <c r="AM484" s="928"/>
      <c r="AN484" s="928"/>
      <c r="AO484" s="928"/>
      <c r="AP484" s="928"/>
      <c r="AQ484" s="928"/>
      <c r="AR484" s="928"/>
      <c r="AS484" s="928"/>
      <c r="AT484" s="928"/>
      <c r="AU484" s="928"/>
      <c r="AV484" s="928"/>
      <c r="AW484" s="928"/>
      <c r="AX484" s="928"/>
      <c r="AY484" s="928"/>
      <c r="AZ484" s="928"/>
      <c r="BA484" s="928"/>
      <c r="BB484" s="928"/>
      <c r="BC484" s="928"/>
      <c r="BD484" s="928"/>
    </row>
    <row r="485" spans="1:56" ht="15" x14ac:dyDescent="0.2">
      <c r="A485" s="928"/>
      <c r="B485" s="991" t="s">
        <v>49</v>
      </c>
      <c r="C485" s="992" t="s">
        <v>32</v>
      </c>
      <c r="D485" s="687">
        <v>48694</v>
      </c>
      <c r="E485" s="687">
        <v>49208</v>
      </c>
      <c r="F485" s="66">
        <v>49783</v>
      </c>
      <c r="G485" s="66">
        <v>49915</v>
      </c>
      <c r="H485" s="61">
        <v>49936</v>
      </c>
      <c r="I485" s="688">
        <f t="shared" si="41"/>
        <v>4.2071521586697387E-4</v>
      </c>
      <c r="J485" s="927"/>
      <c r="K485" s="928"/>
      <c r="L485" s="928"/>
      <c r="M485" s="928"/>
      <c r="N485" s="928"/>
      <c r="O485" s="928"/>
      <c r="P485" s="928"/>
      <c r="Q485" s="928"/>
      <c r="R485" s="928"/>
      <c r="S485" s="928"/>
      <c r="T485" s="928"/>
      <c r="U485" s="928"/>
      <c r="V485" s="928"/>
      <c r="W485" s="928"/>
      <c r="X485" s="928"/>
      <c r="AB485" s="928"/>
      <c r="AC485" s="928"/>
      <c r="AD485" s="928"/>
      <c r="AE485" s="928"/>
      <c r="AF485" s="928"/>
      <c r="AG485" s="928"/>
      <c r="AH485" s="928"/>
      <c r="AI485" s="928"/>
      <c r="AJ485" s="928"/>
      <c r="AK485" s="928"/>
      <c r="AL485" s="928"/>
      <c r="AM485" s="928"/>
      <c r="AN485" s="928"/>
      <c r="AO485" s="928"/>
      <c r="AP485" s="928"/>
      <c r="AQ485" s="928"/>
      <c r="AR485" s="928"/>
      <c r="AS485" s="928"/>
      <c r="AT485" s="928"/>
      <c r="AU485" s="928"/>
      <c r="AV485" s="928"/>
      <c r="AW485" s="928"/>
      <c r="AX485" s="928"/>
      <c r="AY485" s="928"/>
      <c r="AZ485" s="928"/>
      <c r="BA485" s="928"/>
      <c r="BB485" s="928"/>
      <c r="BC485" s="928"/>
      <c r="BD485" s="928"/>
    </row>
    <row r="486" spans="1:56" ht="15" x14ac:dyDescent="0.2">
      <c r="A486" s="928"/>
      <c r="B486" s="991"/>
      <c r="C486" s="992" t="s">
        <v>79</v>
      </c>
      <c r="D486" s="687">
        <v>569465</v>
      </c>
      <c r="E486" s="687">
        <v>539879</v>
      </c>
      <c r="F486" s="66">
        <v>524264</v>
      </c>
      <c r="G486" s="66">
        <v>514592</v>
      </c>
      <c r="H486" s="690">
        <v>508307</v>
      </c>
      <c r="I486" s="688">
        <f t="shared" si="41"/>
        <v>-1.2213559480131832E-2</v>
      </c>
      <c r="J486" s="927"/>
      <c r="K486" s="928"/>
      <c r="L486" s="928"/>
      <c r="M486" s="928"/>
      <c r="N486" s="928"/>
      <c r="O486" s="928"/>
      <c r="P486" s="928"/>
      <c r="Q486" s="928"/>
      <c r="R486" s="928"/>
      <c r="S486" s="928"/>
      <c r="T486" s="928"/>
      <c r="U486" s="928"/>
      <c r="V486" s="928"/>
      <c r="W486" s="928"/>
      <c r="X486" s="928"/>
      <c r="AB486" s="928"/>
      <c r="AC486" s="928"/>
      <c r="AD486" s="928"/>
      <c r="AE486" s="928"/>
      <c r="AF486" s="928"/>
      <c r="AG486" s="928"/>
      <c r="AH486" s="928"/>
      <c r="AI486" s="928"/>
      <c r="AJ486" s="928"/>
      <c r="AK486" s="928"/>
      <c r="AL486" s="928"/>
      <c r="AM486" s="928"/>
      <c r="AN486" s="928"/>
      <c r="AO486" s="928"/>
      <c r="AP486" s="928"/>
      <c r="AQ486" s="928"/>
      <c r="AR486" s="928"/>
      <c r="AS486" s="928"/>
      <c r="AT486" s="928"/>
      <c r="AU486" s="928"/>
      <c r="AV486" s="928"/>
      <c r="AW486" s="928"/>
      <c r="AX486" s="928"/>
      <c r="AY486" s="928"/>
      <c r="AZ486" s="928"/>
      <c r="BA486" s="928"/>
      <c r="BB486" s="928"/>
      <c r="BC486" s="928"/>
      <c r="BD486" s="928"/>
    </row>
    <row r="487" spans="1:56" ht="15" x14ac:dyDescent="0.2">
      <c r="A487" s="928"/>
      <c r="B487" s="991"/>
      <c r="C487" s="992" t="s">
        <v>302</v>
      </c>
      <c r="D487" s="687">
        <v>19706</v>
      </c>
      <c r="E487" s="687">
        <v>19425</v>
      </c>
      <c r="F487" s="66">
        <v>72843</v>
      </c>
      <c r="G487" s="66">
        <v>29500</v>
      </c>
      <c r="H487" s="61">
        <v>18907</v>
      </c>
      <c r="I487" s="688">
        <f t="shared" si="41"/>
        <v>-0.35908474576271188</v>
      </c>
      <c r="J487" s="927"/>
      <c r="K487" s="928"/>
      <c r="L487" s="928"/>
      <c r="M487" s="928"/>
      <c r="N487" s="928"/>
      <c r="O487" s="928"/>
      <c r="P487" s="928"/>
      <c r="Q487" s="928"/>
      <c r="R487" s="928"/>
      <c r="S487" s="928"/>
      <c r="T487" s="928"/>
      <c r="U487" s="928"/>
      <c r="V487" s="928"/>
      <c r="W487" s="928"/>
      <c r="X487" s="928"/>
      <c r="AB487" s="928"/>
      <c r="AC487" s="928"/>
      <c r="AD487" s="928"/>
      <c r="AE487" s="928"/>
      <c r="AF487" s="928"/>
      <c r="AG487" s="928"/>
      <c r="AH487" s="928"/>
      <c r="AI487" s="928"/>
      <c r="AJ487" s="928"/>
      <c r="AK487" s="928"/>
      <c r="AL487" s="928"/>
      <c r="AM487" s="928"/>
      <c r="AN487" s="928"/>
      <c r="AO487" s="928"/>
      <c r="AP487" s="928"/>
      <c r="AQ487" s="928"/>
      <c r="AR487" s="928"/>
      <c r="AS487" s="928"/>
      <c r="AT487" s="928"/>
      <c r="AU487" s="928"/>
      <c r="AV487" s="928"/>
      <c r="AW487" s="928"/>
      <c r="AX487" s="928"/>
      <c r="AY487" s="928"/>
      <c r="AZ487" s="928"/>
      <c r="BA487" s="928"/>
      <c r="BB487" s="928"/>
      <c r="BC487" s="928"/>
      <c r="BD487" s="928"/>
    </row>
    <row r="488" spans="1:56" ht="15" x14ac:dyDescent="0.2">
      <c r="A488" s="928"/>
      <c r="B488" s="991"/>
      <c r="C488" s="992" t="s">
        <v>59</v>
      </c>
      <c r="D488" s="687">
        <v>11407</v>
      </c>
      <c r="E488" s="687">
        <v>12033</v>
      </c>
      <c r="F488" s="66">
        <v>12284</v>
      </c>
      <c r="G488" s="66">
        <v>12652</v>
      </c>
      <c r="H488" s="61">
        <v>12951</v>
      </c>
      <c r="I488" s="688">
        <f t="shared" si="41"/>
        <v>2.3632627252608285E-2</v>
      </c>
      <c r="J488" s="927"/>
      <c r="K488" s="928"/>
      <c r="L488" s="928"/>
      <c r="M488" s="928"/>
      <c r="N488" s="928"/>
      <c r="O488" s="928"/>
      <c r="P488" s="928"/>
      <c r="Q488" s="928"/>
      <c r="R488" s="928"/>
      <c r="S488" s="928"/>
      <c r="T488" s="928"/>
      <c r="U488" s="928"/>
      <c r="V488" s="928"/>
      <c r="W488" s="928"/>
      <c r="X488" s="928"/>
      <c r="AB488" s="928"/>
      <c r="AC488" s="928"/>
      <c r="AD488" s="928"/>
      <c r="AE488" s="928"/>
      <c r="AF488" s="928"/>
      <c r="AG488" s="928"/>
      <c r="AH488" s="928"/>
      <c r="AI488" s="928"/>
      <c r="AJ488" s="928"/>
      <c r="AK488" s="928"/>
      <c r="AL488" s="928"/>
      <c r="AM488" s="928"/>
      <c r="AN488" s="928"/>
      <c r="AO488" s="928"/>
      <c r="AP488" s="928"/>
      <c r="AQ488" s="928"/>
      <c r="AR488" s="928"/>
      <c r="AS488" s="928"/>
      <c r="AT488" s="928"/>
      <c r="AU488" s="928"/>
      <c r="AV488" s="928"/>
      <c r="AW488" s="928"/>
      <c r="AX488" s="928"/>
      <c r="AY488" s="928"/>
      <c r="AZ488" s="928"/>
      <c r="BA488" s="928"/>
      <c r="BB488" s="928"/>
      <c r="BC488" s="928"/>
      <c r="BD488" s="928"/>
    </row>
    <row r="489" spans="1:56" ht="15" x14ac:dyDescent="0.2">
      <c r="A489" s="928"/>
      <c r="B489" s="991"/>
      <c r="C489" s="992" t="s">
        <v>263</v>
      </c>
      <c r="D489" s="687">
        <v>5700</v>
      </c>
      <c r="E489" s="687">
        <v>5700</v>
      </c>
      <c r="F489" s="66">
        <v>5700</v>
      </c>
      <c r="G489" s="66">
        <v>5880</v>
      </c>
      <c r="H489" s="61">
        <v>5970</v>
      </c>
      <c r="I489" s="688">
        <f t="shared" si="41"/>
        <v>1.5306122448979591E-2</v>
      </c>
      <c r="J489" s="927"/>
      <c r="K489" s="928"/>
      <c r="L489" s="928"/>
      <c r="M489" s="928"/>
      <c r="N489" s="928"/>
      <c r="O489" s="928"/>
      <c r="P489" s="928"/>
      <c r="Q489" s="928"/>
      <c r="R489" s="928"/>
      <c r="S489" s="928"/>
      <c r="T489" s="928"/>
      <c r="U489" s="928"/>
      <c r="V489" s="928"/>
      <c r="W489" s="928"/>
      <c r="X489" s="928"/>
      <c r="AB489" s="928"/>
      <c r="AC489" s="928"/>
      <c r="AD489" s="928"/>
      <c r="AE489" s="928"/>
      <c r="AF489" s="928"/>
      <c r="AG489" s="928"/>
      <c r="AH489" s="928"/>
      <c r="AI489" s="928"/>
      <c r="AJ489" s="928"/>
      <c r="AK489" s="928"/>
      <c r="AL489" s="928"/>
      <c r="AM489" s="928"/>
      <c r="AN489" s="928"/>
      <c r="AO489" s="928"/>
      <c r="AP489" s="928"/>
      <c r="AQ489" s="928"/>
      <c r="AR489" s="928"/>
      <c r="AS489" s="928"/>
      <c r="AT489" s="928"/>
      <c r="AU489" s="928"/>
      <c r="AV489" s="928"/>
      <c r="AW489" s="928"/>
      <c r="AX489" s="928"/>
      <c r="AY489" s="928"/>
      <c r="AZ489" s="928"/>
      <c r="BA489" s="928"/>
      <c r="BB489" s="928"/>
      <c r="BC489" s="928"/>
      <c r="BD489" s="928"/>
    </row>
    <row r="490" spans="1:56" ht="15" x14ac:dyDescent="0.2">
      <c r="A490" s="928"/>
      <c r="B490" s="991"/>
      <c r="C490" s="992" t="s">
        <v>207</v>
      </c>
      <c r="D490" s="687"/>
      <c r="E490" s="687">
        <v>3560</v>
      </c>
      <c r="F490" s="66">
        <v>3559</v>
      </c>
      <c r="G490" s="66">
        <v>3551</v>
      </c>
      <c r="H490" s="690">
        <v>3522</v>
      </c>
      <c r="I490" s="688">
        <f t="shared" si="41"/>
        <v>-8.1667136018023084E-3</v>
      </c>
      <c r="J490" s="927"/>
      <c r="K490" s="928"/>
      <c r="L490" s="928"/>
      <c r="M490" s="928"/>
      <c r="N490" s="928"/>
      <c r="O490" s="928"/>
      <c r="P490" s="928"/>
      <c r="Q490" s="928"/>
      <c r="R490" s="928"/>
      <c r="S490" s="928"/>
      <c r="T490" s="928"/>
      <c r="U490" s="928"/>
      <c r="V490" s="928"/>
      <c r="W490" s="928"/>
      <c r="X490" s="928"/>
      <c r="AB490" s="928"/>
      <c r="AC490" s="928"/>
      <c r="AD490" s="928"/>
      <c r="AE490" s="928"/>
      <c r="AF490" s="928"/>
      <c r="AG490" s="928"/>
      <c r="AH490" s="928"/>
      <c r="AI490" s="928"/>
      <c r="AJ490" s="928"/>
      <c r="AK490" s="928"/>
      <c r="AL490" s="928"/>
      <c r="AM490" s="928"/>
      <c r="AN490" s="928"/>
      <c r="AO490" s="928"/>
      <c r="AP490" s="928"/>
      <c r="AQ490" s="928"/>
      <c r="AR490" s="928"/>
      <c r="AS490" s="928"/>
      <c r="AT490" s="928"/>
      <c r="AU490" s="928"/>
      <c r="AV490" s="928"/>
      <c r="AW490" s="928"/>
      <c r="AX490" s="928"/>
      <c r="AY490" s="928"/>
      <c r="AZ490" s="928"/>
      <c r="BA490" s="928"/>
      <c r="BB490" s="928"/>
      <c r="BC490" s="928"/>
      <c r="BD490" s="928"/>
    </row>
    <row r="491" spans="1:56" ht="16" thickBot="1" x14ac:dyDescent="0.25">
      <c r="A491" s="928"/>
      <c r="B491" s="991"/>
      <c r="C491" s="992" t="s">
        <v>58</v>
      </c>
      <c r="D491" s="687">
        <v>0</v>
      </c>
      <c r="E491" s="687">
        <v>0</v>
      </c>
      <c r="F491" s="66">
        <v>0</v>
      </c>
      <c r="G491" s="66">
        <v>0</v>
      </c>
      <c r="H491" s="690">
        <v>0</v>
      </c>
      <c r="I491" s="688">
        <v>0</v>
      </c>
      <c r="J491" s="927"/>
      <c r="K491" s="928"/>
      <c r="L491" s="928"/>
      <c r="M491" s="928"/>
      <c r="N491" s="928"/>
      <c r="O491" s="928"/>
      <c r="P491" s="928"/>
      <c r="Q491" s="928"/>
      <c r="R491" s="928"/>
      <c r="S491" s="928"/>
      <c r="T491" s="928"/>
      <c r="U491" s="928"/>
      <c r="V491" s="928"/>
      <c r="W491" s="928"/>
      <c r="X491" s="928"/>
      <c r="AB491" s="928"/>
      <c r="AC491" s="928"/>
      <c r="AD491" s="928"/>
      <c r="AE491" s="928"/>
      <c r="AF491" s="928"/>
      <c r="AG491" s="928"/>
      <c r="AH491" s="928"/>
      <c r="AI491" s="928"/>
      <c r="AJ491" s="928"/>
      <c r="AK491" s="928"/>
      <c r="AL491" s="928"/>
      <c r="AM491" s="928"/>
      <c r="AN491" s="928"/>
      <c r="AO491" s="928"/>
      <c r="AP491" s="928"/>
      <c r="AQ491" s="928"/>
      <c r="AR491" s="928"/>
      <c r="AS491" s="928"/>
      <c r="AT491" s="928"/>
      <c r="AU491" s="928"/>
      <c r="AV491" s="928"/>
      <c r="AW491" s="928"/>
      <c r="AX491" s="928"/>
      <c r="AY491" s="928"/>
      <c r="AZ491" s="928"/>
      <c r="BA491" s="928"/>
      <c r="BB491" s="928"/>
      <c r="BC491" s="928"/>
      <c r="BD491" s="928"/>
    </row>
    <row r="492" spans="1:56" ht="27.75" customHeight="1" thickBot="1" x14ac:dyDescent="0.25">
      <c r="A492" s="928"/>
      <c r="B492" s="994"/>
      <c r="C492" s="995"/>
      <c r="D492" s="692"/>
      <c r="E492" s="692"/>
      <c r="F492" s="693"/>
      <c r="G492" s="693"/>
      <c r="H492" s="693"/>
      <c r="I492" s="694"/>
      <c r="J492" s="928"/>
      <c r="K492" s="928"/>
      <c r="L492" s="928"/>
      <c r="M492" s="928"/>
      <c r="N492" s="928"/>
      <c r="O492" s="928"/>
      <c r="P492" s="928"/>
      <c r="Q492" s="928"/>
      <c r="R492" s="928"/>
      <c r="S492" s="928"/>
      <c r="T492" s="928"/>
      <c r="U492" s="928"/>
      <c r="V492" s="928"/>
      <c r="W492" s="928"/>
      <c r="X492" s="928"/>
      <c r="AB492" s="928"/>
      <c r="AC492" s="928"/>
      <c r="AD492" s="928"/>
      <c r="AE492" s="928"/>
      <c r="AF492" s="928"/>
      <c r="AG492" s="928"/>
      <c r="AH492" s="928"/>
      <c r="AI492" s="928"/>
      <c r="AJ492" s="928"/>
      <c r="AK492" s="928"/>
      <c r="AL492" s="928"/>
      <c r="AM492" s="928"/>
      <c r="AN492" s="928"/>
      <c r="AO492" s="928"/>
      <c r="AP492" s="928"/>
      <c r="AQ492" s="928"/>
      <c r="AR492" s="928"/>
      <c r="AS492" s="928"/>
      <c r="AT492" s="928"/>
      <c r="AU492" s="928"/>
      <c r="AV492" s="928"/>
      <c r="AW492" s="928"/>
      <c r="AX492" s="928"/>
      <c r="AY492" s="928"/>
      <c r="AZ492" s="928"/>
      <c r="BA492" s="928"/>
      <c r="BB492" s="928"/>
      <c r="BC492" s="928"/>
      <c r="BD492" s="928"/>
    </row>
    <row r="493" spans="1:56" ht="15" x14ac:dyDescent="0.2">
      <c r="A493" s="928"/>
      <c r="B493" s="991" t="s">
        <v>646</v>
      </c>
      <c r="C493" s="992" t="s">
        <v>32</v>
      </c>
      <c r="D493" s="687">
        <v>272754</v>
      </c>
      <c r="E493" s="687">
        <v>268995</v>
      </c>
      <c r="F493" s="66">
        <v>265692</v>
      </c>
      <c r="G493" s="66">
        <v>263865</v>
      </c>
      <c r="H493" s="61">
        <v>261120</v>
      </c>
      <c r="I493" s="688">
        <f t="shared" si="41"/>
        <v>-1.0403047012676936E-2</v>
      </c>
      <c r="J493" s="927"/>
      <c r="K493" s="928"/>
      <c r="L493" s="928"/>
      <c r="M493" s="928"/>
      <c r="N493" s="928"/>
      <c r="O493" s="928"/>
      <c r="P493" s="928"/>
      <c r="Q493" s="928"/>
      <c r="R493" s="928"/>
      <c r="S493" s="928"/>
      <c r="T493" s="928"/>
      <c r="U493" s="928"/>
      <c r="V493" s="928"/>
      <c r="W493" s="928"/>
      <c r="X493" s="928"/>
      <c r="AB493" s="928"/>
      <c r="AC493" s="928"/>
      <c r="AD493" s="928"/>
      <c r="AE493" s="928"/>
      <c r="AF493" s="928"/>
      <c r="AG493" s="928"/>
      <c r="AH493" s="928"/>
      <c r="AI493" s="928"/>
      <c r="AJ493" s="928"/>
      <c r="AK493" s="928"/>
      <c r="AL493" s="928"/>
      <c r="AM493" s="928"/>
      <c r="AN493" s="928"/>
      <c r="AO493" s="928"/>
      <c r="AP493" s="928"/>
      <c r="AQ493" s="928"/>
      <c r="AR493" s="928"/>
      <c r="AS493" s="928"/>
      <c r="AT493" s="928"/>
      <c r="AU493" s="928"/>
      <c r="AV493" s="928"/>
      <c r="AW493" s="928"/>
      <c r="AX493" s="928"/>
      <c r="AY493" s="928"/>
      <c r="AZ493" s="928"/>
      <c r="BA493" s="928"/>
      <c r="BB493" s="928"/>
      <c r="BC493" s="928"/>
      <c r="BD493" s="928"/>
    </row>
    <row r="494" spans="1:56" ht="15" x14ac:dyDescent="0.2">
      <c r="A494" s="928"/>
      <c r="B494" s="991"/>
      <c r="C494" s="992" t="s">
        <v>79</v>
      </c>
      <c r="D494" s="687">
        <v>704002</v>
      </c>
      <c r="E494" s="687">
        <v>694783</v>
      </c>
      <c r="F494" s="66">
        <v>688000</v>
      </c>
      <c r="G494" s="66">
        <v>679047</v>
      </c>
      <c r="H494" s="690">
        <v>672888</v>
      </c>
      <c r="I494" s="688">
        <f t="shared" si="41"/>
        <v>-9.0700643696239001E-3</v>
      </c>
      <c r="J494" s="927"/>
      <c r="K494" s="928"/>
      <c r="L494" s="928"/>
      <c r="M494" s="928"/>
      <c r="N494" s="928"/>
      <c r="O494" s="928"/>
      <c r="P494" s="928"/>
      <c r="Q494" s="928"/>
      <c r="R494" s="928"/>
      <c r="S494" s="928"/>
      <c r="T494" s="928"/>
      <c r="U494" s="928"/>
      <c r="V494" s="928"/>
      <c r="W494" s="928"/>
      <c r="X494" s="928"/>
      <c r="AB494" s="928"/>
      <c r="AC494" s="928"/>
      <c r="AD494" s="928"/>
      <c r="AE494" s="928"/>
      <c r="AF494" s="928"/>
      <c r="AG494" s="928"/>
      <c r="AH494" s="928"/>
      <c r="AI494" s="928"/>
      <c r="AJ494" s="928"/>
      <c r="AK494" s="928"/>
      <c r="AL494" s="928"/>
      <c r="AM494" s="928"/>
      <c r="AN494" s="928"/>
      <c r="AO494" s="928"/>
      <c r="AP494" s="928"/>
      <c r="AQ494" s="928"/>
      <c r="AR494" s="928"/>
      <c r="AS494" s="928"/>
      <c r="AT494" s="928"/>
      <c r="AU494" s="928"/>
      <c r="AV494" s="928"/>
      <c r="AW494" s="928"/>
      <c r="AX494" s="928"/>
      <c r="AY494" s="928"/>
      <c r="AZ494" s="928"/>
      <c r="BA494" s="928"/>
      <c r="BB494" s="928"/>
      <c r="BC494" s="928"/>
      <c r="BD494" s="928"/>
    </row>
    <row r="495" spans="1:56" ht="15" x14ac:dyDescent="0.2">
      <c r="A495" s="928"/>
      <c r="B495" s="991"/>
      <c r="C495" s="992" t="s">
        <v>59</v>
      </c>
      <c r="D495" s="687">
        <v>19622</v>
      </c>
      <c r="E495" s="687">
        <v>19514</v>
      </c>
      <c r="F495" s="66">
        <v>19337</v>
      </c>
      <c r="G495" s="66">
        <v>19335</v>
      </c>
      <c r="H495" s="61">
        <v>19294</v>
      </c>
      <c r="I495" s="688">
        <f t="shared" si="41"/>
        <v>-2.1205068528575123E-3</v>
      </c>
      <c r="J495" s="927"/>
      <c r="K495" s="928"/>
      <c r="L495" s="928"/>
      <c r="M495" s="928"/>
      <c r="N495" s="928"/>
      <c r="O495" s="928"/>
      <c r="P495" s="928"/>
      <c r="Q495" s="928"/>
      <c r="R495" s="928"/>
      <c r="S495" s="928"/>
      <c r="T495" s="928"/>
      <c r="U495" s="928"/>
      <c r="V495" s="928"/>
      <c r="W495" s="928"/>
      <c r="X495" s="928"/>
      <c r="AB495" s="928"/>
      <c r="AC495" s="928"/>
      <c r="AD495" s="928"/>
      <c r="AE495" s="928"/>
      <c r="AF495" s="928"/>
      <c r="AG495" s="928"/>
      <c r="AH495" s="928"/>
      <c r="AI495" s="928"/>
      <c r="AJ495" s="928"/>
      <c r="AK495" s="928"/>
      <c r="AL495" s="928"/>
      <c r="AM495" s="928"/>
      <c r="AN495" s="928"/>
      <c r="AO495" s="928"/>
      <c r="AP495" s="928"/>
      <c r="AQ495" s="928"/>
      <c r="AR495" s="928"/>
      <c r="AS495" s="928"/>
      <c r="AT495" s="928"/>
      <c r="AU495" s="928"/>
      <c r="AV495" s="928"/>
      <c r="AW495" s="928"/>
      <c r="AX495" s="928"/>
      <c r="AY495" s="928"/>
      <c r="AZ495" s="928"/>
      <c r="BA495" s="928"/>
      <c r="BB495" s="928"/>
      <c r="BC495" s="928"/>
      <c r="BD495" s="928"/>
    </row>
    <row r="496" spans="1:56" ht="15" x14ac:dyDescent="0.2">
      <c r="A496" s="928"/>
      <c r="B496" s="991"/>
      <c r="C496" s="992" t="s">
        <v>263</v>
      </c>
      <c r="D496" s="687">
        <v>15354</v>
      </c>
      <c r="E496" s="687">
        <v>15280</v>
      </c>
      <c r="F496" s="66">
        <v>15163</v>
      </c>
      <c r="G496" s="66">
        <v>15346</v>
      </c>
      <c r="H496" s="61">
        <v>15431</v>
      </c>
      <c r="I496" s="688">
        <f t="shared" si="41"/>
        <v>5.5389026456405576E-3</v>
      </c>
      <c r="J496" s="927"/>
      <c r="K496" s="928"/>
      <c r="L496" s="928"/>
      <c r="M496" s="928"/>
      <c r="N496" s="928"/>
      <c r="O496" s="928"/>
      <c r="P496" s="928"/>
      <c r="Q496" s="928"/>
      <c r="R496" s="928"/>
      <c r="S496" s="928"/>
      <c r="T496" s="928"/>
      <c r="U496" s="928"/>
      <c r="V496" s="928"/>
      <c r="W496" s="928"/>
      <c r="X496" s="928"/>
      <c r="AB496" s="928"/>
      <c r="AC496" s="928"/>
      <c r="AD496" s="928"/>
      <c r="AE496" s="928"/>
      <c r="AF496" s="928"/>
      <c r="AG496" s="928"/>
      <c r="AH496" s="928"/>
      <c r="AI496" s="928"/>
      <c r="AJ496" s="928"/>
      <c r="AK496" s="928"/>
      <c r="AL496" s="928"/>
      <c r="AM496" s="928"/>
      <c r="AN496" s="928"/>
      <c r="AO496" s="928"/>
      <c r="AP496" s="928"/>
      <c r="AQ496" s="928"/>
      <c r="AR496" s="928"/>
      <c r="AS496" s="928"/>
      <c r="AT496" s="928"/>
      <c r="AU496" s="928"/>
      <c r="AV496" s="928"/>
      <c r="AW496" s="928"/>
      <c r="AX496" s="928"/>
      <c r="AY496" s="928"/>
      <c r="AZ496" s="928"/>
      <c r="BA496" s="928"/>
      <c r="BB496" s="928"/>
      <c r="BC496" s="928"/>
      <c r="BD496" s="928"/>
    </row>
    <row r="497" spans="1:119" ht="16" thickBot="1" x14ac:dyDescent="0.25">
      <c r="A497" s="928"/>
      <c r="B497" s="991"/>
      <c r="C497" s="992" t="s">
        <v>207</v>
      </c>
      <c r="D497" s="687">
        <v>570</v>
      </c>
      <c r="E497" s="687">
        <v>570</v>
      </c>
      <c r="F497" s="66">
        <v>570</v>
      </c>
      <c r="G497" s="66">
        <v>600</v>
      </c>
      <c r="H497" s="690">
        <v>660</v>
      </c>
      <c r="I497" s="688">
        <f t="shared" si="41"/>
        <v>0.1</v>
      </c>
      <c r="J497" s="927"/>
      <c r="K497" s="928"/>
      <c r="L497" s="928"/>
      <c r="M497" s="928"/>
      <c r="N497" s="928"/>
      <c r="O497" s="928"/>
      <c r="P497" s="928"/>
      <c r="Q497" s="928"/>
      <c r="R497" s="928"/>
      <c r="S497" s="928"/>
      <c r="T497" s="928"/>
      <c r="U497" s="928"/>
      <c r="V497" s="928"/>
      <c r="W497" s="928"/>
      <c r="X497" s="928"/>
      <c r="AB497" s="928"/>
      <c r="AC497" s="928"/>
      <c r="AD497" s="928"/>
      <c r="AE497" s="928"/>
      <c r="AF497" s="928"/>
      <c r="AG497" s="928"/>
      <c r="AH497" s="928"/>
      <c r="AI497" s="928"/>
      <c r="AJ497" s="928"/>
      <c r="AK497" s="928"/>
      <c r="AL497" s="928"/>
      <c r="AM497" s="928"/>
      <c r="AN497" s="928"/>
      <c r="AO497" s="928"/>
      <c r="AP497" s="928"/>
      <c r="AQ497" s="928"/>
      <c r="AR497" s="928"/>
      <c r="AS497" s="928"/>
      <c r="AT497" s="928"/>
      <c r="AU497" s="928"/>
      <c r="AV497" s="928"/>
      <c r="AW497" s="928"/>
      <c r="AX497" s="928"/>
      <c r="AY497" s="928"/>
      <c r="AZ497" s="928"/>
      <c r="BA497" s="928"/>
      <c r="BB497" s="928"/>
      <c r="BC497" s="928"/>
      <c r="BD497" s="928"/>
    </row>
    <row r="498" spans="1:119" ht="27.75" customHeight="1" thickBot="1" x14ac:dyDescent="0.25">
      <c r="A498" s="928"/>
      <c r="B498" s="994"/>
      <c r="C498" s="995"/>
      <c r="D498" s="692"/>
      <c r="E498" s="692"/>
      <c r="F498" s="693"/>
      <c r="G498" s="693"/>
      <c r="H498" s="693"/>
      <c r="I498" s="694"/>
      <c r="J498" s="928"/>
      <c r="K498" s="928"/>
      <c r="L498" s="928"/>
      <c r="M498" s="928"/>
      <c r="N498" s="928"/>
      <c r="O498" s="928"/>
      <c r="P498" s="928"/>
      <c r="Q498" s="928"/>
      <c r="R498" s="928"/>
      <c r="S498" s="928"/>
      <c r="T498" s="928"/>
      <c r="U498" s="928"/>
      <c r="V498" s="928"/>
      <c r="W498" s="928"/>
      <c r="X498" s="928"/>
      <c r="AB498" s="928"/>
      <c r="AC498" s="928"/>
      <c r="AD498" s="928"/>
      <c r="AE498" s="928"/>
      <c r="AF498" s="928"/>
      <c r="AG498" s="928"/>
      <c r="AH498" s="928"/>
      <c r="AI498" s="928"/>
      <c r="AJ498" s="928"/>
      <c r="AK498" s="928"/>
      <c r="AL498" s="928"/>
      <c r="AM498" s="928"/>
      <c r="AN498" s="928"/>
      <c r="AO498" s="928"/>
      <c r="AP498" s="928"/>
      <c r="AQ498" s="928"/>
      <c r="AR498" s="928"/>
      <c r="AS498" s="928"/>
      <c r="AT498" s="928"/>
      <c r="AU498" s="928"/>
      <c r="AV498" s="928"/>
      <c r="AW498" s="928"/>
      <c r="AX498" s="928"/>
      <c r="AY498" s="928"/>
      <c r="AZ498" s="928"/>
      <c r="BA498" s="928"/>
      <c r="BB498" s="928"/>
      <c r="BC498" s="928"/>
      <c r="BD498" s="928"/>
    </row>
    <row r="499" spans="1:119" ht="15" x14ac:dyDescent="0.2">
      <c r="A499" s="928"/>
      <c r="B499" s="991" t="s">
        <v>246</v>
      </c>
      <c r="C499" s="992" t="s">
        <v>79</v>
      </c>
      <c r="D499" s="687">
        <v>308967</v>
      </c>
      <c r="E499" s="687">
        <v>299484</v>
      </c>
      <c r="F499" s="66">
        <v>295257</v>
      </c>
      <c r="G499" s="66">
        <v>279736</v>
      </c>
      <c r="H499" s="690">
        <v>277118</v>
      </c>
      <c r="I499" s="688">
        <f t="shared" si="41"/>
        <v>-9.3588240340892834E-3</v>
      </c>
      <c r="J499" s="927"/>
      <c r="K499" s="928"/>
      <c r="L499" s="928"/>
      <c r="M499" s="928"/>
      <c r="N499" s="928"/>
      <c r="O499" s="928"/>
      <c r="P499" s="928"/>
      <c r="Q499" s="928"/>
      <c r="R499" s="928"/>
      <c r="S499" s="928"/>
      <c r="T499" s="928"/>
      <c r="U499" s="928"/>
      <c r="V499" s="928"/>
      <c r="W499" s="928"/>
      <c r="X499" s="928"/>
      <c r="AB499" s="928"/>
      <c r="AC499" s="928"/>
      <c r="AD499" s="928"/>
      <c r="AE499" s="928"/>
      <c r="AF499" s="928"/>
      <c r="AG499" s="928"/>
      <c r="AH499" s="928"/>
      <c r="AI499" s="928"/>
      <c r="AJ499" s="928"/>
      <c r="AK499" s="928"/>
      <c r="AL499" s="928"/>
      <c r="AM499" s="928"/>
      <c r="AN499" s="928"/>
      <c r="AO499" s="928"/>
      <c r="AP499" s="928"/>
      <c r="AQ499" s="928"/>
      <c r="AR499" s="928"/>
      <c r="AS499" s="928"/>
      <c r="AT499" s="928"/>
      <c r="AU499" s="928"/>
      <c r="AV499" s="928"/>
      <c r="AW499" s="928"/>
      <c r="AX499" s="928"/>
      <c r="AY499" s="928"/>
      <c r="AZ499" s="928"/>
      <c r="BA499" s="928"/>
      <c r="BB499" s="928"/>
      <c r="BC499" s="928"/>
      <c r="BD499" s="928"/>
    </row>
    <row r="500" spans="1:119" ht="15" x14ac:dyDescent="0.2">
      <c r="A500" s="928"/>
      <c r="B500" s="991"/>
      <c r="C500" s="992" t="s">
        <v>59</v>
      </c>
      <c r="D500" s="687">
        <v>1938</v>
      </c>
      <c r="E500" s="687">
        <v>1908</v>
      </c>
      <c r="F500" s="66">
        <v>1862</v>
      </c>
      <c r="G500" s="66">
        <v>1862</v>
      </c>
      <c r="H500" s="61">
        <v>1831</v>
      </c>
      <c r="I500" s="688">
        <f t="shared" si="41"/>
        <v>-1.664876476906552E-2</v>
      </c>
      <c r="J500" s="927"/>
      <c r="K500" s="928"/>
      <c r="L500" s="928"/>
      <c r="M500" s="928"/>
      <c r="N500" s="928"/>
      <c r="O500" s="928"/>
      <c r="P500" s="928"/>
      <c r="Q500" s="928"/>
      <c r="R500" s="928"/>
      <c r="S500" s="928"/>
      <c r="T500" s="928"/>
      <c r="U500" s="928"/>
      <c r="V500" s="928"/>
      <c r="W500" s="928"/>
      <c r="X500" s="928"/>
      <c r="AB500" s="928"/>
      <c r="AC500" s="928"/>
      <c r="AD500" s="928"/>
      <c r="AE500" s="928"/>
      <c r="AF500" s="928"/>
      <c r="AG500" s="928"/>
      <c r="AH500" s="928"/>
      <c r="AI500" s="928"/>
      <c r="AJ500" s="928"/>
      <c r="AK500" s="928"/>
      <c r="AL500" s="928"/>
      <c r="AM500" s="928"/>
      <c r="AN500" s="928"/>
      <c r="AO500" s="928"/>
      <c r="AP500" s="928"/>
      <c r="AQ500" s="928"/>
      <c r="AR500" s="928"/>
      <c r="AS500" s="928"/>
      <c r="AT500" s="928"/>
      <c r="AU500" s="928"/>
      <c r="AV500" s="928"/>
      <c r="AW500" s="928"/>
      <c r="AX500" s="928"/>
      <c r="AY500" s="928"/>
      <c r="AZ500" s="928"/>
      <c r="BA500" s="928"/>
      <c r="BB500" s="928"/>
      <c r="BC500" s="928"/>
      <c r="BD500" s="928"/>
    </row>
    <row r="501" spans="1:119" ht="15" x14ac:dyDescent="0.2">
      <c r="A501" s="928"/>
      <c r="B501" s="991"/>
      <c r="C501" s="992" t="s">
        <v>263</v>
      </c>
      <c r="D501" s="687">
        <v>4149</v>
      </c>
      <c r="E501" s="687">
        <v>3591</v>
      </c>
      <c r="F501" s="66">
        <v>3173</v>
      </c>
      <c r="G501" s="66">
        <v>3051</v>
      </c>
      <c r="H501" s="61">
        <v>3134</v>
      </c>
      <c r="I501" s="688">
        <f t="shared" si="41"/>
        <v>2.7204195345788267E-2</v>
      </c>
      <c r="J501" s="927"/>
      <c r="K501" s="928"/>
      <c r="L501" s="928"/>
      <c r="M501" s="928"/>
      <c r="N501" s="928"/>
      <c r="O501" s="928"/>
      <c r="P501" s="928"/>
      <c r="Q501" s="928"/>
      <c r="R501" s="928"/>
      <c r="S501" s="928"/>
      <c r="T501" s="928"/>
      <c r="U501" s="928"/>
      <c r="V501" s="928"/>
      <c r="W501" s="928"/>
      <c r="X501" s="928"/>
      <c r="AB501" s="928"/>
      <c r="AC501" s="928"/>
      <c r="AD501" s="928"/>
      <c r="AE501" s="928"/>
      <c r="AF501" s="928"/>
      <c r="AG501" s="928"/>
      <c r="AH501" s="928"/>
      <c r="AI501" s="928"/>
      <c r="AJ501" s="928"/>
      <c r="AK501" s="928"/>
      <c r="AL501" s="928"/>
      <c r="AM501" s="928"/>
      <c r="AN501" s="928"/>
      <c r="AO501" s="928"/>
      <c r="AP501" s="928"/>
      <c r="AQ501" s="928"/>
      <c r="AR501" s="928"/>
      <c r="AS501" s="928"/>
      <c r="AT501" s="928"/>
      <c r="AU501" s="928"/>
      <c r="AV501" s="928"/>
      <c r="AW501" s="928"/>
      <c r="AX501" s="928"/>
      <c r="AY501" s="928"/>
      <c r="AZ501" s="928"/>
      <c r="BA501" s="928"/>
      <c r="BB501" s="928"/>
      <c r="BC501" s="928"/>
      <c r="BD501" s="928"/>
    </row>
    <row r="502" spans="1:119" ht="16" thickBot="1" x14ac:dyDescent="0.25">
      <c r="A502" s="928"/>
      <c r="B502" s="991"/>
      <c r="C502" s="992" t="s">
        <v>207</v>
      </c>
      <c r="D502" s="687">
        <v>60</v>
      </c>
      <c r="E502" s="687">
        <v>60</v>
      </c>
      <c r="F502" s="66">
        <v>60</v>
      </c>
      <c r="G502" s="66">
        <v>60</v>
      </c>
      <c r="H502" s="690">
        <v>60</v>
      </c>
      <c r="I502" s="688">
        <f t="shared" si="41"/>
        <v>0</v>
      </c>
      <c r="J502" s="927"/>
      <c r="K502" s="928"/>
      <c r="L502" s="928"/>
      <c r="M502" s="928"/>
      <c r="N502" s="928"/>
      <c r="O502" s="928"/>
      <c r="P502" s="928"/>
      <c r="Q502" s="928"/>
      <c r="R502" s="928"/>
      <c r="S502" s="928"/>
      <c r="T502" s="928"/>
      <c r="U502" s="928"/>
      <c r="V502" s="928"/>
      <c r="W502" s="928"/>
      <c r="X502" s="928"/>
      <c r="AB502" s="928"/>
      <c r="AC502" s="928"/>
      <c r="AD502" s="928"/>
      <c r="AE502" s="928"/>
      <c r="AF502" s="928"/>
      <c r="AG502" s="928"/>
      <c r="AH502" s="928"/>
      <c r="AI502" s="928"/>
      <c r="AJ502" s="928"/>
      <c r="AK502" s="928"/>
      <c r="AL502" s="928"/>
      <c r="AM502" s="928"/>
      <c r="AN502" s="928"/>
      <c r="AO502" s="928"/>
      <c r="AP502" s="928"/>
      <c r="AQ502" s="928"/>
      <c r="AR502" s="928"/>
      <c r="AS502" s="928"/>
      <c r="AT502" s="928"/>
      <c r="AU502" s="928"/>
      <c r="AV502" s="928"/>
      <c r="AW502" s="928"/>
      <c r="AX502" s="928"/>
      <c r="AY502" s="928"/>
      <c r="AZ502" s="928"/>
      <c r="BA502" s="928"/>
      <c r="BB502" s="928"/>
      <c r="BC502" s="928"/>
      <c r="BD502" s="928"/>
    </row>
    <row r="503" spans="1:119" ht="16" thickBot="1" x14ac:dyDescent="0.25">
      <c r="A503" s="928"/>
      <c r="B503" s="1027" t="s">
        <v>238</v>
      </c>
      <c r="C503" s="1046" t="s">
        <v>151</v>
      </c>
      <c r="D503" s="1029">
        <f>SUM(D451:D502)</f>
        <v>6225923</v>
      </c>
      <c r="E503" s="1029">
        <f>SUM(E451:E502)</f>
        <v>6060652</v>
      </c>
      <c r="F503" s="1029">
        <f t="shared" ref="F503:G503" si="42">SUM(F451:F502)</f>
        <v>6026322</v>
      </c>
      <c r="G503" s="1029">
        <f t="shared" si="42"/>
        <v>5911949</v>
      </c>
      <c r="H503" s="1029">
        <f>SUM(H451:H502)</f>
        <v>5851857</v>
      </c>
      <c r="I503" s="714">
        <f t="shared" si="41"/>
        <v>-1.0164499050989784E-2</v>
      </c>
      <c r="J503" s="928"/>
      <c r="K503" s="928"/>
      <c r="L503" s="928"/>
      <c r="M503" s="928"/>
      <c r="N503" s="928"/>
      <c r="O503" s="928"/>
      <c r="P503" s="928"/>
      <c r="Q503" s="928"/>
      <c r="R503" s="928"/>
      <c r="S503" s="928"/>
      <c r="T503" s="928"/>
      <c r="U503" s="928"/>
      <c r="V503" s="928"/>
      <c r="W503" s="928"/>
      <c r="X503" s="928"/>
      <c r="Y503" s="928"/>
      <c r="Z503" s="928"/>
      <c r="AA503" s="928"/>
      <c r="AB503" s="928"/>
      <c r="AC503" s="928"/>
      <c r="AD503" s="928"/>
      <c r="AE503" s="928"/>
      <c r="AF503" s="928"/>
      <c r="AG503" s="928"/>
      <c r="AH503" s="928"/>
      <c r="AI503" s="928"/>
      <c r="AJ503" s="928"/>
      <c r="AK503" s="928"/>
      <c r="AL503" s="928"/>
      <c r="AM503" s="928"/>
      <c r="AN503" s="928"/>
      <c r="AO503" s="928"/>
      <c r="AP503" s="928"/>
      <c r="AQ503" s="928"/>
      <c r="AR503" s="928"/>
      <c r="AS503" s="928"/>
      <c r="AT503" s="928"/>
      <c r="AU503" s="928"/>
      <c r="AV503" s="928"/>
      <c r="AW503" s="928"/>
      <c r="AX503" s="928"/>
      <c r="AY503" s="928"/>
      <c r="AZ503" s="928"/>
      <c r="BA503" s="928"/>
      <c r="BB503" s="928"/>
      <c r="BC503" s="928"/>
      <c r="BD503" s="928"/>
      <c r="BE503" s="928"/>
      <c r="BF503" s="928"/>
      <c r="BG503" s="928"/>
      <c r="BH503" s="928"/>
      <c r="BI503" s="928"/>
      <c r="BJ503" s="928"/>
      <c r="BK503" s="928"/>
      <c r="BL503" s="928"/>
      <c r="BM503" s="928"/>
      <c r="BN503" s="928"/>
      <c r="BO503" s="928"/>
      <c r="BP503" s="928"/>
      <c r="BQ503" s="928"/>
      <c r="BR503" s="928"/>
      <c r="BS503" s="928"/>
      <c r="BT503" s="928"/>
      <c r="BU503" s="928"/>
      <c r="BV503" s="928"/>
      <c r="BW503" s="928"/>
      <c r="BX503" s="928"/>
      <c r="BY503" s="928"/>
      <c r="BZ503" s="928"/>
      <c r="CA503" s="928"/>
      <c r="CB503" s="928"/>
      <c r="CC503" s="928"/>
      <c r="CD503" s="928"/>
      <c r="CE503" s="928"/>
      <c r="CF503" s="928"/>
      <c r="CG503" s="928"/>
      <c r="CH503" s="928"/>
      <c r="CI503" s="928"/>
      <c r="CJ503" s="928"/>
      <c r="CK503" s="928"/>
      <c r="CL503" s="928"/>
      <c r="CM503" s="928"/>
      <c r="CN503" s="928"/>
      <c r="CO503" s="928"/>
      <c r="CP503" s="928"/>
      <c r="CQ503" s="928"/>
      <c r="CR503" s="928"/>
      <c r="CS503" s="928"/>
      <c r="CT503" s="928"/>
      <c r="CU503" s="928"/>
      <c r="CV503" s="928"/>
      <c r="CW503" s="928"/>
      <c r="CX503" s="928"/>
      <c r="CY503" s="928"/>
      <c r="CZ503" s="928"/>
      <c r="DA503" s="928"/>
      <c r="DB503" s="928"/>
      <c r="DC503" s="928"/>
      <c r="DD503" s="928"/>
      <c r="DE503" s="928"/>
      <c r="DF503" s="928"/>
      <c r="DG503" s="928"/>
      <c r="DH503" s="928"/>
      <c r="DI503" s="928"/>
      <c r="DJ503" s="928"/>
      <c r="DK503" s="928"/>
      <c r="DL503" s="928"/>
      <c r="DM503" s="928"/>
      <c r="DN503" s="928"/>
      <c r="DO503" s="928"/>
    </row>
    <row r="504" spans="1:119" ht="17.25" customHeight="1" thickBot="1" x14ac:dyDescent="0.25">
      <c r="A504" s="928"/>
      <c r="B504" s="999"/>
      <c r="C504" s="999"/>
      <c r="D504" s="698"/>
      <c r="E504" s="698"/>
      <c r="H504" s="1000"/>
      <c r="I504" s="699"/>
      <c r="J504" s="928"/>
      <c r="K504" s="928"/>
      <c r="L504" s="928"/>
      <c r="M504" s="928"/>
      <c r="N504" s="928"/>
      <c r="O504" s="928"/>
      <c r="P504" s="928"/>
      <c r="Q504" s="928"/>
      <c r="R504" s="928"/>
      <c r="S504" s="928"/>
      <c r="T504" s="928"/>
      <c r="U504" s="928"/>
      <c r="V504" s="928"/>
      <c r="W504" s="928"/>
      <c r="X504" s="928"/>
      <c r="AB504" s="928"/>
      <c r="AC504" s="928"/>
      <c r="AD504" s="928"/>
      <c r="AE504" s="928"/>
      <c r="AF504" s="928"/>
      <c r="AG504" s="928"/>
      <c r="AH504" s="928"/>
      <c r="AI504" s="928"/>
      <c r="AJ504" s="928"/>
      <c r="AK504" s="928"/>
      <c r="AL504" s="928"/>
      <c r="AM504" s="928"/>
      <c r="AN504" s="928"/>
      <c r="AO504" s="928"/>
      <c r="AP504" s="928"/>
      <c r="AQ504" s="928"/>
      <c r="AR504" s="928"/>
      <c r="AS504" s="928"/>
      <c r="AT504" s="928"/>
      <c r="AU504" s="928"/>
      <c r="AV504" s="928"/>
      <c r="AW504" s="928"/>
      <c r="AX504" s="928"/>
      <c r="AY504" s="928"/>
      <c r="AZ504" s="928"/>
      <c r="BA504" s="928"/>
      <c r="BB504" s="928"/>
      <c r="BC504" s="928"/>
      <c r="BD504" s="928"/>
    </row>
    <row r="505" spans="1:119" ht="16" thickBot="1" x14ac:dyDescent="0.25">
      <c r="A505" s="928"/>
      <c r="B505" s="1026" t="s">
        <v>247</v>
      </c>
      <c r="C505" s="987"/>
      <c r="D505" s="987"/>
      <c r="E505" s="987"/>
      <c r="F505" s="987"/>
      <c r="G505" s="987"/>
      <c r="H505" s="987"/>
      <c r="I505" s="988"/>
      <c r="J505" s="928"/>
      <c r="K505" s="928"/>
      <c r="L505" s="928"/>
      <c r="M505" s="928"/>
      <c r="N505" s="1024"/>
      <c r="O505" s="1024"/>
      <c r="P505" s="1024"/>
      <c r="Q505" s="1024"/>
      <c r="R505" s="928"/>
      <c r="S505" s="928"/>
      <c r="T505" s="928"/>
      <c r="U505" s="928"/>
      <c r="V505" s="928"/>
      <c r="W505" s="928"/>
      <c r="X505" s="928"/>
      <c r="Y505" s="928"/>
      <c r="Z505" s="928"/>
      <c r="AA505" s="928"/>
      <c r="AB505" s="928"/>
      <c r="AC505" s="928"/>
      <c r="AD505" s="928"/>
      <c r="AE505" s="928"/>
      <c r="AF505" s="928"/>
      <c r="AG505" s="928"/>
      <c r="AH505" s="928"/>
      <c r="AI505" s="928"/>
      <c r="AJ505" s="928"/>
      <c r="AK505" s="928"/>
      <c r="AL505" s="928"/>
      <c r="AM505" s="928"/>
      <c r="AN505" s="928"/>
      <c r="AO505" s="928"/>
      <c r="AP505" s="928"/>
      <c r="AQ505" s="928"/>
      <c r="AR505" s="928"/>
      <c r="AS505" s="928"/>
      <c r="AT505" s="928"/>
      <c r="AU505" s="928"/>
      <c r="AV505" s="928"/>
      <c r="AW505" s="928"/>
      <c r="AX505" s="928"/>
      <c r="AY505" s="928"/>
      <c r="AZ505" s="928"/>
      <c r="BA505" s="928"/>
      <c r="BB505" s="928"/>
      <c r="BC505" s="928"/>
      <c r="BD505" s="928"/>
      <c r="BE505" s="928"/>
      <c r="BF505" s="928"/>
      <c r="BG505" s="928"/>
      <c r="BH505" s="928"/>
      <c r="BI505" s="928"/>
      <c r="BJ505" s="928"/>
      <c r="BK505" s="928"/>
      <c r="BL505" s="928"/>
      <c r="BM505" s="928"/>
      <c r="BN505" s="928"/>
      <c r="BO505" s="928"/>
      <c r="BP505" s="928"/>
      <c r="BQ505" s="928"/>
      <c r="BR505" s="928"/>
      <c r="BS505" s="928"/>
      <c r="BT505" s="928"/>
      <c r="BU505" s="928"/>
      <c r="BV505" s="928"/>
      <c r="BW505" s="928"/>
      <c r="BX505" s="928"/>
      <c r="BY505" s="928"/>
      <c r="BZ505" s="928"/>
      <c r="CA505" s="928"/>
      <c r="CB505" s="928"/>
      <c r="CC505" s="928"/>
      <c r="CD505" s="928"/>
      <c r="CE505" s="928"/>
      <c r="CF505" s="928"/>
      <c r="CG505" s="928"/>
      <c r="CH505" s="928"/>
      <c r="CI505" s="928"/>
      <c r="CJ505" s="928"/>
      <c r="CK505" s="928"/>
      <c r="CL505" s="928"/>
      <c r="CM505" s="928"/>
      <c r="CN505" s="928"/>
      <c r="CO505" s="928"/>
      <c r="CP505" s="928"/>
      <c r="CQ505" s="928"/>
      <c r="CR505" s="928"/>
      <c r="CS505" s="928"/>
      <c r="CT505" s="928"/>
      <c r="CU505" s="928"/>
      <c r="CV505" s="928"/>
      <c r="CW505" s="928"/>
      <c r="CX505" s="928"/>
      <c r="CY505" s="928"/>
      <c r="CZ505" s="928"/>
      <c r="DA505" s="928"/>
      <c r="DB505" s="928"/>
      <c r="DC505" s="928"/>
      <c r="DD505" s="928"/>
      <c r="DE505" s="928"/>
      <c r="DF505" s="928"/>
      <c r="DG505" s="928"/>
      <c r="DH505" s="928"/>
      <c r="DI505" s="928"/>
      <c r="DJ505" s="928"/>
      <c r="DK505" s="928"/>
      <c r="DL505" s="928"/>
      <c r="DM505" s="928"/>
      <c r="DN505" s="928"/>
      <c r="DO505" s="928"/>
    </row>
    <row r="506" spans="1:119" ht="15" x14ac:dyDescent="0.2">
      <c r="A506" s="928"/>
      <c r="B506" s="991" t="s">
        <v>69</v>
      </c>
      <c r="C506" s="992" t="s">
        <v>79</v>
      </c>
      <c r="D506" s="687">
        <v>135296</v>
      </c>
      <c r="E506" s="687">
        <v>127257</v>
      </c>
      <c r="F506" s="66">
        <v>123627</v>
      </c>
      <c r="G506" s="66">
        <v>121623</v>
      </c>
      <c r="H506" s="690">
        <v>119934</v>
      </c>
      <c r="I506" s="688">
        <f t="shared" ref="I506:I531" si="43">((H506-G506)/G506)</f>
        <v>-1.3887175945339286E-2</v>
      </c>
      <c r="J506" s="927"/>
      <c r="K506" s="928"/>
      <c r="L506" s="928"/>
      <c r="M506" s="928"/>
      <c r="N506" s="928"/>
      <c r="O506" s="928"/>
      <c r="P506" s="928"/>
      <c r="Q506" s="928"/>
      <c r="R506" s="928"/>
      <c r="S506" s="928"/>
      <c r="T506" s="928"/>
      <c r="U506" s="928"/>
      <c r="V506" s="928"/>
      <c r="W506" s="928"/>
      <c r="X506" s="928"/>
      <c r="AB506" s="928"/>
      <c r="AC506" s="928"/>
      <c r="AD506" s="928"/>
      <c r="AE506" s="928"/>
      <c r="AF506" s="928"/>
      <c r="AG506" s="928"/>
      <c r="AH506" s="928"/>
      <c r="AI506" s="928"/>
      <c r="AJ506" s="928"/>
      <c r="AK506" s="928"/>
      <c r="AL506" s="928"/>
      <c r="AM506" s="928"/>
      <c r="AN506" s="928"/>
      <c r="AO506" s="928"/>
      <c r="AP506" s="928"/>
      <c r="AQ506" s="928"/>
      <c r="AR506" s="928"/>
      <c r="AS506" s="928"/>
      <c r="AT506" s="928"/>
      <c r="AU506" s="928"/>
      <c r="AV506" s="928"/>
      <c r="AW506" s="928"/>
      <c r="AX506" s="928"/>
      <c r="AY506" s="928"/>
      <c r="AZ506" s="928"/>
      <c r="BA506" s="928"/>
      <c r="BB506" s="928"/>
      <c r="BC506" s="928"/>
      <c r="BD506" s="928"/>
    </row>
    <row r="507" spans="1:119" ht="15" x14ac:dyDescent="0.2">
      <c r="A507" s="928"/>
      <c r="B507" s="991"/>
      <c r="C507" s="992" t="s">
        <v>59</v>
      </c>
      <c r="D507" s="687">
        <v>3924</v>
      </c>
      <c r="E507" s="687">
        <v>3891</v>
      </c>
      <c r="F507" s="66">
        <v>3889</v>
      </c>
      <c r="G507" s="66">
        <v>3889</v>
      </c>
      <c r="H507" s="61">
        <v>3864</v>
      </c>
      <c r="I507" s="688">
        <f t="shared" si="43"/>
        <v>-6.428387760349704E-3</v>
      </c>
      <c r="J507" s="927"/>
      <c r="K507" s="928"/>
      <c r="L507" s="928"/>
      <c r="M507" s="928"/>
      <c r="N507" s="928"/>
      <c r="O507" s="928"/>
      <c r="P507" s="928"/>
      <c r="Q507" s="928"/>
      <c r="R507" s="928"/>
      <c r="S507" s="928"/>
      <c r="T507" s="928"/>
      <c r="U507" s="928"/>
      <c r="V507" s="928"/>
      <c r="W507" s="928"/>
      <c r="X507" s="928"/>
      <c r="AB507" s="928"/>
      <c r="AC507" s="928"/>
      <c r="AD507" s="928"/>
      <c r="AE507" s="928"/>
      <c r="AF507" s="928"/>
      <c r="AG507" s="928"/>
      <c r="AH507" s="928"/>
      <c r="AI507" s="928"/>
      <c r="AJ507" s="928"/>
      <c r="AK507" s="928"/>
      <c r="AL507" s="928"/>
      <c r="AM507" s="928"/>
      <c r="AN507" s="928"/>
      <c r="AO507" s="928"/>
      <c r="AP507" s="928"/>
      <c r="AQ507" s="928"/>
      <c r="AR507" s="928"/>
      <c r="AS507" s="928"/>
      <c r="AT507" s="928"/>
      <c r="AU507" s="928"/>
      <c r="AV507" s="928"/>
      <c r="AW507" s="928"/>
      <c r="AX507" s="928"/>
      <c r="AY507" s="928"/>
      <c r="AZ507" s="928"/>
      <c r="BA507" s="928"/>
      <c r="BB507" s="928"/>
      <c r="BC507" s="928"/>
      <c r="BD507" s="928"/>
    </row>
    <row r="508" spans="1:119" ht="15" x14ac:dyDescent="0.2">
      <c r="A508" s="928"/>
      <c r="B508" s="991"/>
      <c r="C508" s="992" t="s">
        <v>263</v>
      </c>
      <c r="D508" s="687">
        <v>2514</v>
      </c>
      <c r="E508" s="687">
        <v>2527</v>
      </c>
      <c r="F508" s="66">
        <v>2365</v>
      </c>
      <c r="G508" s="66">
        <v>2389</v>
      </c>
      <c r="H508" s="61">
        <v>2352</v>
      </c>
      <c r="I508" s="688">
        <f t="shared" si="43"/>
        <v>-1.5487651737128506E-2</v>
      </c>
      <c r="J508" s="927"/>
      <c r="K508" s="928"/>
      <c r="L508" s="928"/>
      <c r="M508" s="928"/>
      <c r="N508" s="928"/>
      <c r="O508" s="928"/>
      <c r="P508" s="928"/>
      <c r="Q508" s="928"/>
      <c r="R508" s="928"/>
      <c r="S508" s="928"/>
      <c r="T508" s="928"/>
      <c r="U508" s="928"/>
      <c r="V508" s="928"/>
      <c r="W508" s="928"/>
      <c r="X508" s="928"/>
      <c r="AB508" s="928"/>
      <c r="AC508" s="928"/>
      <c r="AD508" s="928"/>
      <c r="AE508" s="928"/>
      <c r="AF508" s="928"/>
      <c r="AG508" s="928"/>
      <c r="AH508" s="928"/>
      <c r="AI508" s="928"/>
      <c r="AJ508" s="928"/>
      <c r="AK508" s="928"/>
      <c r="AL508" s="928"/>
      <c r="AM508" s="928"/>
      <c r="AN508" s="928"/>
      <c r="AO508" s="928"/>
      <c r="AP508" s="928"/>
      <c r="AQ508" s="928"/>
      <c r="AR508" s="928"/>
      <c r="AS508" s="928"/>
      <c r="AT508" s="928"/>
      <c r="AU508" s="928"/>
      <c r="AV508" s="928"/>
      <c r="AW508" s="928"/>
      <c r="AX508" s="928"/>
      <c r="AY508" s="928"/>
      <c r="AZ508" s="928"/>
      <c r="BA508" s="928"/>
      <c r="BB508" s="928"/>
      <c r="BC508" s="928"/>
      <c r="BD508" s="928"/>
    </row>
    <row r="509" spans="1:119" ht="16" thickBot="1" x14ac:dyDescent="0.25">
      <c r="A509" s="928"/>
      <c r="B509" s="991"/>
      <c r="C509" s="992" t="s">
        <v>207</v>
      </c>
      <c r="D509" s="687">
        <v>60</v>
      </c>
      <c r="E509" s="687">
        <v>60</v>
      </c>
      <c r="F509" s="66">
        <v>60</v>
      </c>
      <c r="G509" s="66">
        <v>60</v>
      </c>
      <c r="H509" s="690">
        <v>60</v>
      </c>
      <c r="I509" s="688"/>
      <c r="J509" s="927"/>
      <c r="K509" s="928"/>
      <c r="L509" s="928"/>
      <c r="M509" s="928"/>
      <c r="N509" s="928"/>
      <c r="O509" s="928"/>
      <c r="P509" s="928"/>
      <c r="Q509" s="928"/>
      <c r="R509" s="928"/>
      <c r="S509" s="928"/>
      <c r="T509" s="928"/>
      <c r="U509" s="928"/>
      <c r="V509" s="928"/>
      <c r="W509" s="928"/>
      <c r="X509" s="928"/>
      <c r="AB509" s="928"/>
      <c r="AC509" s="928"/>
      <c r="AD509" s="928"/>
      <c r="AE509" s="928"/>
      <c r="AF509" s="928"/>
      <c r="AG509" s="928"/>
      <c r="AH509" s="928"/>
      <c r="AI509" s="928"/>
      <c r="AJ509" s="928"/>
      <c r="AK509" s="928"/>
      <c r="AL509" s="928"/>
      <c r="AM509" s="928"/>
      <c r="AN509" s="928"/>
      <c r="AO509" s="928"/>
      <c r="AP509" s="928"/>
      <c r="AQ509" s="928"/>
      <c r="AR509" s="928"/>
      <c r="AS509" s="928"/>
      <c r="AT509" s="928"/>
      <c r="AU509" s="928"/>
      <c r="AV509" s="928"/>
      <c r="AW509" s="928"/>
      <c r="AX509" s="928"/>
      <c r="AY509" s="928"/>
      <c r="AZ509" s="928"/>
      <c r="BA509" s="928"/>
      <c r="BB509" s="928"/>
      <c r="BC509" s="928"/>
      <c r="BD509" s="928"/>
    </row>
    <row r="510" spans="1:119" ht="27.75" customHeight="1" thickBot="1" x14ac:dyDescent="0.25">
      <c r="A510" s="928"/>
      <c r="B510" s="994"/>
      <c r="C510" s="995"/>
      <c r="D510" s="692"/>
      <c r="E510" s="692"/>
      <c r="F510" s="693"/>
      <c r="G510" s="693"/>
      <c r="H510" s="693"/>
      <c r="I510" s="694"/>
      <c r="J510" s="928"/>
      <c r="K510" s="928"/>
      <c r="L510" s="928"/>
      <c r="M510" s="928"/>
      <c r="N510" s="928"/>
      <c r="O510" s="928"/>
      <c r="P510" s="928"/>
      <c r="Q510" s="928"/>
      <c r="R510" s="928"/>
      <c r="S510" s="928"/>
      <c r="T510" s="928"/>
      <c r="U510" s="928"/>
      <c r="V510" s="928"/>
      <c r="W510" s="928"/>
      <c r="X510" s="928"/>
      <c r="AB510" s="928"/>
      <c r="AC510" s="928"/>
      <c r="AD510" s="928"/>
      <c r="AE510" s="928"/>
      <c r="AF510" s="928"/>
      <c r="AG510" s="928"/>
      <c r="AH510" s="928"/>
      <c r="AI510" s="928"/>
      <c r="AJ510" s="928"/>
      <c r="AK510" s="928"/>
      <c r="AL510" s="928"/>
      <c r="AM510" s="928"/>
      <c r="AN510" s="928"/>
      <c r="AO510" s="928"/>
      <c r="AP510" s="928"/>
      <c r="AQ510" s="928"/>
      <c r="AR510" s="928"/>
      <c r="AS510" s="928"/>
      <c r="AT510" s="928"/>
      <c r="AU510" s="928"/>
      <c r="AV510" s="928"/>
      <c r="AW510" s="928"/>
      <c r="AX510" s="928"/>
      <c r="AY510" s="928"/>
      <c r="AZ510" s="928"/>
      <c r="BA510" s="928"/>
      <c r="BB510" s="928"/>
      <c r="BC510" s="928"/>
      <c r="BD510" s="928"/>
    </row>
    <row r="511" spans="1:119" ht="15" x14ac:dyDescent="0.2">
      <c r="A511" s="928"/>
      <c r="B511" s="991" t="s">
        <v>35</v>
      </c>
      <c r="C511" s="992" t="s">
        <v>79</v>
      </c>
      <c r="D511" s="687">
        <v>267648</v>
      </c>
      <c r="E511" s="687">
        <v>256099</v>
      </c>
      <c r="F511" s="66">
        <v>251731</v>
      </c>
      <c r="G511" s="66">
        <v>251263</v>
      </c>
      <c r="H511" s="690">
        <v>253850</v>
      </c>
      <c r="I511" s="688">
        <f t="shared" si="43"/>
        <v>1.0295984685369514E-2</v>
      </c>
      <c r="J511" s="927"/>
      <c r="K511" s="928"/>
      <c r="L511" s="928"/>
      <c r="M511" s="928"/>
      <c r="N511" s="928"/>
      <c r="O511" s="928"/>
      <c r="P511" s="928"/>
      <c r="Q511" s="928"/>
      <c r="R511" s="928"/>
      <c r="S511" s="928"/>
      <c r="T511" s="928"/>
      <c r="U511" s="928"/>
      <c r="V511" s="928"/>
      <c r="W511" s="928"/>
      <c r="X511" s="928"/>
      <c r="AB511" s="928"/>
      <c r="AC511" s="928"/>
      <c r="AD511" s="928"/>
      <c r="AE511" s="928"/>
      <c r="AF511" s="928"/>
      <c r="AG511" s="928"/>
      <c r="AH511" s="928"/>
      <c r="AI511" s="928"/>
      <c r="AJ511" s="928"/>
      <c r="AK511" s="928"/>
      <c r="AL511" s="928"/>
      <c r="AM511" s="928"/>
      <c r="AN511" s="928"/>
      <c r="AO511" s="928"/>
      <c r="AP511" s="928"/>
      <c r="AQ511" s="928"/>
      <c r="AR511" s="928"/>
      <c r="AS511" s="928"/>
      <c r="AT511" s="928"/>
      <c r="AU511" s="928"/>
      <c r="AV511" s="928"/>
      <c r="AW511" s="928"/>
      <c r="AX511" s="928"/>
      <c r="AY511" s="928"/>
      <c r="AZ511" s="928"/>
      <c r="BA511" s="928"/>
      <c r="BB511" s="928"/>
      <c r="BC511" s="928"/>
      <c r="BD511" s="928"/>
    </row>
    <row r="512" spans="1:119" ht="15" x14ac:dyDescent="0.2">
      <c r="A512" s="928"/>
      <c r="B512" s="991"/>
      <c r="C512" s="992" t="s">
        <v>59</v>
      </c>
      <c r="D512" s="687">
        <v>6497</v>
      </c>
      <c r="E512" s="687">
        <v>6408</v>
      </c>
      <c r="F512" s="66">
        <v>6246</v>
      </c>
      <c r="G512" s="66">
        <v>6246</v>
      </c>
      <c r="H512" s="61">
        <v>6227</v>
      </c>
      <c r="I512" s="688">
        <f t="shared" si="43"/>
        <v>-3.0419468459814279E-3</v>
      </c>
      <c r="J512" s="927"/>
      <c r="K512" s="928"/>
      <c r="L512" s="928"/>
      <c r="M512" s="928"/>
      <c r="N512" s="928"/>
      <c r="O512" s="928"/>
      <c r="P512" s="928"/>
      <c r="Q512" s="928"/>
      <c r="R512" s="928"/>
      <c r="S512" s="928"/>
      <c r="T512" s="928"/>
      <c r="U512" s="928"/>
      <c r="V512" s="928"/>
      <c r="W512" s="928"/>
      <c r="X512" s="928"/>
      <c r="AB512" s="928"/>
      <c r="AC512" s="928"/>
      <c r="AD512" s="928"/>
      <c r="AE512" s="928"/>
      <c r="AF512" s="928"/>
      <c r="AG512" s="928"/>
      <c r="AH512" s="928"/>
      <c r="AI512" s="928"/>
      <c r="AJ512" s="928"/>
      <c r="AK512" s="928"/>
      <c r="AL512" s="928"/>
      <c r="AM512" s="928"/>
      <c r="AN512" s="928"/>
      <c r="AO512" s="928"/>
      <c r="AP512" s="928"/>
      <c r="AQ512" s="928"/>
      <c r="AR512" s="928"/>
      <c r="AS512" s="928"/>
      <c r="AT512" s="928"/>
      <c r="AU512" s="928"/>
      <c r="AV512" s="928"/>
      <c r="AW512" s="928"/>
      <c r="AX512" s="928"/>
      <c r="AY512" s="928"/>
      <c r="AZ512" s="928"/>
      <c r="BA512" s="928"/>
      <c r="BB512" s="928"/>
      <c r="BC512" s="928"/>
      <c r="BD512" s="928"/>
    </row>
    <row r="513" spans="1:56" ht="15" x14ac:dyDescent="0.2">
      <c r="A513" s="928"/>
      <c r="B513" s="991"/>
      <c r="C513" s="992" t="s">
        <v>263</v>
      </c>
      <c r="D513" s="687">
        <v>12706</v>
      </c>
      <c r="E513" s="687">
        <v>12129</v>
      </c>
      <c r="F513" s="66">
        <v>12043</v>
      </c>
      <c r="G513" s="66">
        <v>12087</v>
      </c>
      <c r="H513" s="61">
        <v>11404</v>
      </c>
      <c r="I513" s="688">
        <f t="shared" si="43"/>
        <v>-5.6506990982046826E-2</v>
      </c>
      <c r="J513" s="927"/>
      <c r="K513" s="928"/>
      <c r="L513" s="928"/>
      <c r="M513" s="928"/>
      <c r="N513" s="928"/>
      <c r="O513" s="928"/>
      <c r="P513" s="928"/>
      <c r="Q513" s="928"/>
      <c r="R513" s="928"/>
      <c r="S513" s="928"/>
      <c r="T513" s="928"/>
      <c r="U513" s="928"/>
      <c r="V513" s="928"/>
      <c r="W513" s="928"/>
      <c r="X513" s="928"/>
      <c r="AB513" s="928"/>
      <c r="AC513" s="928"/>
      <c r="AD513" s="928"/>
      <c r="AE513" s="928"/>
      <c r="AF513" s="928"/>
      <c r="AG513" s="928"/>
      <c r="AH513" s="928"/>
      <c r="AI513" s="928"/>
      <c r="AJ513" s="928"/>
      <c r="AK513" s="928"/>
      <c r="AL513" s="928"/>
      <c r="AM513" s="928"/>
      <c r="AN513" s="928"/>
      <c r="AO513" s="928"/>
      <c r="AP513" s="928"/>
      <c r="AQ513" s="928"/>
      <c r="AR513" s="928"/>
      <c r="AS513" s="928"/>
      <c r="AT513" s="928"/>
      <c r="AU513" s="928"/>
      <c r="AV513" s="928"/>
      <c r="AW513" s="928"/>
      <c r="AX513" s="928"/>
      <c r="AY513" s="928"/>
      <c r="AZ513" s="928"/>
      <c r="BA513" s="928"/>
      <c r="BB513" s="928"/>
      <c r="BC513" s="928"/>
      <c r="BD513" s="928"/>
    </row>
    <row r="514" spans="1:56" ht="16" thickBot="1" x14ac:dyDescent="0.25">
      <c r="A514" s="928"/>
      <c r="B514" s="991"/>
      <c r="C514" s="992" t="s">
        <v>207</v>
      </c>
      <c r="D514" s="687">
        <v>1920</v>
      </c>
      <c r="E514" s="687">
        <v>1950</v>
      </c>
      <c r="F514" s="66">
        <v>1890</v>
      </c>
      <c r="G514" s="66">
        <v>2010</v>
      </c>
      <c r="H514" s="690">
        <v>2070</v>
      </c>
      <c r="I514" s="688">
        <f t="shared" si="43"/>
        <v>2.9850746268656716E-2</v>
      </c>
      <c r="J514" s="927"/>
      <c r="K514" s="928"/>
      <c r="L514" s="928"/>
      <c r="M514" s="928"/>
      <c r="N514" s="928"/>
      <c r="O514" s="928"/>
      <c r="P514" s="928"/>
      <c r="Q514" s="928"/>
      <c r="R514" s="928"/>
      <c r="S514" s="928"/>
      <c r="T514" s="928"/>
      <c r="U514" s="928"/>
      <c r="V514" s="928"/>
      <c r="W514" s="928"/>
      <c r="X514" s="928"/>
      <c r="AB514" s="928"/>
      <c r="AC514" s="928"/>
      <c r="AD514" s="928"/>
      <c r="AE514" s="928"/>
      <c r="AF514" s="928"/>
      <c r="AG514" s="928"/>
      <c r="AH514" s="928"/>
      <c r="AI514" s="928"/>
      <c r="AJ514" s="928"/>
      <c r="AK514" s="928"/>
      <c r="AL514" s="928"/>
      <c r="AM514" s="928"/>
      <c r="AN514" s="928"/>
      <c r="AO514" s="928"/>
      <c r="AP514" s="928"/>
      <c r="AQ514" s="928"/>
      <c r="AR514" s="928"/>
      <c r="AS514" s="928"/>
      <c r="AT514" s="928"/>
      <c r="AU514" s="928"/>
      <c r="AV514" s="928"/>
      <c r="AW514" s="928"/>
      <c r="AX514" s="928"/>
      <c r="AY514" s="928"/>
      <c r="AZ514" s="928"/>
      <c r="BA514" s="928"/>
      <c r="BB514" s="928"/>
      <c r="BC514" s="928"/>
      <c r="BD514" s="928"/>
    </row>
    <row r="515" spans="1:56" ht="16" hidden="1" thickBot="1" x14ac:dyDescent="0.25">
      <c r="A515" s="928"/>
      <c r="B515" s="991"/>
      <c r="C515" s="992"/>
      <c r="D515" s="687"/>
      <c r="E515" s="687"/>
      <c r="F515" s="66"/>
      <c r="G515" s="66"/>
      <c r="H515" s="690"/>
      <c r="I515" s="688"/>
      <c r="J515" s="927"/>
      <c r="K515" s="928"/>
      <c r="L515" s="928"/>
      <c r="M515" s="928"/>
      <c r="N515" s="928"/>
      <c r="O515" s="928"/>
      <c r="P515" s="928"/>
      <c r="Q515" s="928"/>
      <c r="R515" s="928"/>
      <c r="S515" s="928"/>
      <c r="T515" s="928"/>
      <c r="U515" s="928"/>
      <c r="V515" s="928"/>
      <c r="W515" s="928"/>
      <c r="X515" s="928"/>
      <c r="AB515" s="928"/>
      <c r="AC515" s="928"/>
      <c r="AD515" s="928"/>
      <c r="AE515" s="928"/>
      <c r="AF515" s="928"/>
      <c r="AG515" s="928"/>
      <c r="AH515" s="928"/>
      <c r="AI515" s="928"/>
      <c r="AJ515" s="928"/>
      <c r="AK515" s="928"/>
      <c r="AL515" s="928"/>
      <c r="AM515" s="928"/>
      <c r="AN515" s="928"/>
      <c r="AO515" s="928"/>
      <c r="AP515" s="928"/>
      <c r="AQ515" s="928"/>
      <c r="AR515" s="928"/>
      <c r="AS515" s="928"/>
      <c r="AT515" s="928"/>
      <c r="AU515" s="928"/>
      <c r="AV515" s="928"/>
      <c r="AW515" s="928"/>
      <c r="AX515" s="928"/>
      <c r="AY515" s="928"/>
      <c r="AZ515" s="928"/>
      <c r="BA515" s="928"/>
      <c r="BB515" s="928"/>
      <c r="BC515" s="928"/>
      <c r="BD515" s="928"/>
    </row>
    <row r="516" spans="1:56" ht="27.75" customHeight="1" thickBot="1" x14ac:dyDescent="0.25">
      <c r="A516" s="928"/>
      <c r="B516" s="994"/>
      <c r="C516" s="995"/>
      <c r="D516" s="692"/>
      <c r="E516" s="692"/>
      <c r="F516" s="693"/>
      <c r="G516" s="693"/>
      <c r="H516" s="693"/>
      <c r="I516" s="694"/>
      <c r="J516" s="928"/>
      <c r="K516" s="928"/>
      <c r="L516" s="928"/>
      <c r="M516" s="928"/>
      <c r="N516" s="928"/>
      <c r="O516" s="928"/>
      <c r="P516" s="928"/>
      <c r="Q516" s="928"/>
      <c r="R516" s="928"/>
      <c r="S516" s="928"/>
      <c r="T516" s="928"/>
      <c r="U516" s="928"/>
      <c r="V516" s="928"/>
      <c r="W516" s="928"/>
      <c r="X516" s="928"/>
      <c r="AB516" s="928"/>
      <c r="AC516" s="928"/>
      <c r="AD516" s="928"/>
      <c r="AE516" s="928"/>
      <c r="AF516" s="928"/>
      <c r="AG516" s="928"/>
      <c r="AH516" s="928"/>
      <c r="AI516" s="928"/>
      <c r="AJ516" s="928"/>
      <c r="AK516" s="928"/>
      <c r="AL516" s="928"/>
      <c r="AM516" s="928"/>
      <c r="AN516" s="928"/>
      <c r="AO516" s="928"/>
      <c r="AP516" s="928"/>
      <c r="AQ516" s="928"/>
      <c r="AR516" s="928"/>
      <c r="AS516" s="928"/>
      <c r="AT516" s="928"/>
      <c r="AU516" s="928"/>
      <c r="AV516" s="928"/>
      <c r="AW516" s="928"/>
      <c r="AX516" s="928"/>
      <c r="AY516" s="928"/>
      <c r="AZ516" s="928"/>
      <c r="BA516" s="928"/>
      <c r="BB516" s="928"/>
      <c r="BC516" s="928"/>
      <c r="BD516" s="928"/>
    </row>
    <row r="517" spans="1:56" ht="15" x14ac:dyDescent="0.2">
      <c r="A517" s="928"/>
      <c r="B517" s="991" t="s">
        <v>47</v>
      </c>
      <c r="C517" s="992" t="s">
        <v>79</v>
      </c>
      <c r="D517" s="687">
        <v>268850</v>
      </c>
      <c r="E517" s="687">
        <v>261775</v>
      </c>
      <c r="F517" s="66">
        <v>261487</v>
      </c>
      <c r="G517" s="66">
        <v>260470</v>
      </c>
      <c r="H517" s="690">
        <v>261738</v>
      </c>
      <c r="I517" s="688">
        <f t="shared" si="43"/>
        <v>4.8681230084078779E-3</v>
      </c>
      <c r="J517" s="927"/>
      <c r="K517" s="928"/>
      <c r="L517" s="928"/>
      <c r="M517" s="928"/>
      <c r="N517" s="928"/>
      <c r="O517" s="928"/>
      <c r="P517" s="928"/>
      <c r="Q517" s="928"/>
      <c r="R517" s="928"/>
      <c r="S517" s="928"/>
      <c r="T517" s="928"/>
      <c r="U517" s="928"/>
      <c r="V517" s="928"/>
      <c r="W517" s="928"/>
      <c r="X517" s="928"/>
      <c r="AB517" s="928"/>
      <c r="AC517" s="928"/>
      <c r="AD517" s="928"/>
      <c r="AE517" s="928"/>
      <c r="AF517" s="928"/>
      <c r="AG517" s="928"/>
      <c r="AH517" s="928"/>
      <c r="AI517" s="928"/>
      <c r="AJ517" s="928"/>
      <c r="AK517" s="928"/>
      <c r="AL517" s="928"/>
      <c r="AM517" s="928"/>
      <c r="AN517" s="928"/>
      <c r="AO517" s="928"/>
      <c r="AP517" s="928"/>
      <c r="AQ517" s="928"/>
      <c r="AR517" s="928"/>
      <c r="AS517" s="928"/>
      <c r="AT517" s="928"/>
      <c r="AU517" s="928"/>
      <c r="AV517" s="928"/>
      <c r="AW517" s="928"/>
      <c r="AX517" s="928"/>
      <c r="AY517" s="928"/>
      <c r="AZ517" s="928"/>
      <c r="BA517" s="928"/>
      <c r="BB517" s="928"/>
      <c r="BC517" s="928"/>
      <c r="BD517" s="928"/>
    </row>
    <row r="518" spans="1:56" ht="15" x14ac:dyDescent="0.2">
      <c r="A518" s="928"/>
      <c r="B518" s="991"/>
      <c r="C518" s="992" t="s">
        <v>59</v>
      </c>
      <c r="D518" s="687">
        <v>3311</v>
      </c>
      <c r="E518" s="687">
        <v>3235</v>
      </c>
      <c r="F518" s="66">
        <v>3189</v>
      </c>
      <c r="G518" s="66">
        <v>3188</v>
      </c>
      <c r="H518" s="61">
        <v>3186</v>
      </c>
      <c r="I518" s="688">
        <f t="shared" si="43"/>
        <v>-6.2735257214554575E-4</v>
      </c>
      <c r="J518" s="927"/>
      <c r="K518" s="928"/>
      <c r="L518" s="928"/>
      <c r="M518" s="928"/>
      <c r="N518" s="928"/>
      <c r="O518" s="928"/>
      <c r="P518" s="928"/>
      <c r="Q518" s="928"/>
      <c r="R518" s="928"/>
      <c r="S518" s="928"/>
      <c r="T518" s="928"/>
      <c r="U518" s="928"/>
      <c r="V518" s="928"/>
      <c r="W518" s="928"/>
      <c r="X518" s="928"/>
      <c r="AB518" s="928"/>
      <c r="AC518" s="928"/>
      <c r="AD518" s="928"/>
      <c r="AE518" s="928"/>
      <c r="AF518" s="928"/>
      <c r="AG518" s="928"/>
      <c r="AH518" s="928"/>
      <c r="AI518" s="928"/>
      <c r="AJ518" s="928"/>
      <c r="AK518" s="928"/>
      <c r="AL518" s="928"/>
      <c r="AM518" s="928"/>
      <c r="AN518" s="928"/>
      <c r="AO518" s="928"/>
      <c r="AP518" s="928"/>
      <c r="AQ518" s="928"/>
      <c r="AR518" s="928"/>
      <c r="AS518" s="928"/>
      <c r="AT518" s="928"/>
      <c r="AU518" s="928"/>
      <c r="AV518" s="928"/>
      <c r="AW518" s="928"/>
      <c r="AX518" s="928"/>
      <c r="AY518" s="928"/>
      <c r="AZ518" s="928"/>
      <c r="BA518" s="928"/>
      <c r="BB518" s="928"/>
      <c r="BC518" s="928"/>
      <c r="BD518" s="928"/>
    </row>
    <row r="519" spans="1:56" ht="15" x14ac:dyDescent="0.2">
      <c r="A519" s="928"/>
      <c r="B519" s="991"/>
      <c r="C519" s="992" t="s">
        <v>263</v>
      </c>
      <c r="D519" s="687">
        <v>7963</v>
      </c>
      <c r="E519" s="687">
        <v>8198</v>
      </c>
      <c r="F519" s="66">
        <v>8283</v>
      </c>
      <c r="G519" s="66">
        <v>8100</v>
      </c>
      <c r="H519" s="61">
        <v>8270</v>
      </c>
      <c r="I519" s="688">
        <f t="shared" si="43"/>
        <v>2.0987654320987655E-2</v>
      </c>
      <c r="J519" s="927"/>
      <c r="K519" s="928"/>
      <c r="L519" s="928"/>
      <c r="M519" s="928"/>
      <c r="N519" s="928"/>
      <c r="O519" s="928"/>
      <c r="P519" s="928"/>
      <c r="Q519" s="928"/>
      <c r="R519" s="928"/>
      <c r="S519" s="928"/>
      <c r="T519" s="928"/>
      <c r="U519" s="928"/>
      <c r="V519" s="928"/>
      <c r="W519" s="928"/>
      <c r="X519" s="928"/>
      <c r="AB519" s="928"/>
      <c r="AC519" s="928"/>
      <c r="AD519" s="928"/>
      <c r="AE519" s="928"/>
      <c r="AF519" s="928"/>
      <c r="AG519" s="928"/>
      <c r="AH519" s="928"/>
      <c r="AI519" s="928"/>
      <c r="AJ519" s="928"/>
      <c r="AK519" s="928"/>
      <c r="AL519" s="928"/>
      <c r="AM519" s="928"/>
      <c r="AN519" s="928"/>
      <c r="AO519" s="928"/>
      <c r="AP519" s="928"/>
      <c r="AQ519" s="928"/>
      <c r="AR519" s="928"/>
      <c r="AS519" s="928"/>
      <c r="AT519" s="928"/>
      <c r="AU519" s="928"/>
      <c r="AV519" s="928"/>
      <c r="AW519" s="928"/>
      <c r="AX519" s="928"/>
      <c r="AY519" s="928"/>
      <c r="AZ519" s="928"/>
      <c r="BA519" s="928"/>
      <c r="BB519" s="928"/>
      <c r="BC519" s="928"/>
      <c r="BD519" s="928"/>
    </row>
    <row r="520" spans="1:56" ht="16" thickBot="1" x14ac:dyDescent="0.25">
      <c r="A520" s="928"/>
      <c r="B520" s="991"/>
      <c r="C520" s="992" t="s">
        <v>207</v>
      </c>
      <c r="D520" s="687">
        <v>1320</v>
      </c>
      <c r="E520" s="687">
        <v>1350</v>
      </c>
      <c r="F520" s="66">
        <v>1530</v>
      </c>
      <c r="G520" s="66">
        <v>1530</v>
      </c>
      <c r="H520" s="690">
        <v>1530</v>
      </c>
      <c r="I520" s="688">
        <f t="shared" si="43"/>
        <v>0</v>
      </c>
      <c r="J520" s="927"/>
      <c r="K520" s="928"/>
      <c r="L520" s="928"/>
      <c r="M520" s="928"/>
      <c r="N520" s="928"/>
      <c r="O520" s="928"/>
      <c r="P520" s="928"/>
      <c r="Q520" s="928"/>
      <c r="R520" s="928"/>
      <c r="S520" s="928"/>
      <c r="T520" s="928"/>
      <c r="U520" s="928"/>
      <c r="V520" s="928"/>
      <c r="W520" s="928"/>
      <c r="X520" s="928"/>
      <c r="AB520" s="928"/>
      <c r="AC520" s="928"/>
      <c r="AD520" s="928"/>
      <c r="AE520" s="928"/>
      <c r="AF520" s="928"/>
      <c r="AG520" s="928"/>
      <c r="AH520" s="928"/>
      <c r="AI520" s="928"/>
      <c r="AJ520" s="928"/>
      <c r="AK520" s="928"/>
      <c r="AL520" s="928"/>
      <c r="AM520" s="928"/>
      <c r="AN520" s="928"/>
      <c r="AO520" s="928"/>
      <c r="AP520" s="928"/>
      <c r="AQ520" s="928"/>
      <c r="AR520" s="928"/>
      <c r="AS520" s="928"/>
      <c r="AT520" s="928"/>
      <c r="AU520" s="928"/>
      <c r="AV520" s="928"/>
      <c r="AW520" s="928"/>
      <c r="AX520" s="928"/>
      <c r="AY520" s="928"/>
      <c r="AZ520" s="928"/>
      <c r="BA520" s="928"/>
      <c r="BB520" s="928"/>
      <c r="BC520" s="928"/>
      <c r="BD520" s="928"/>
    </row>
    <row r="521" spans="1:56" ht="27.75" customHeight="1" thickBot="1" x14ac:dyDescent="0.25">
      <c r="A521" s="928"/>
      <c r="B521" s="994"/>
      <c r="C521" s="995"/>
      <c r="D521" s="692"/>
      <c r="E521" s="692"/>
      <c r="F521" s="693"/>
      <c r="G521" s="693"/>
      <c r="H521" s="693"/>
      <c r="I521" s="694"/>
      <c r="J521" s="928"/>
      <c r="K521" s="928"/>
      <c r="L521" s="928"/>
      <c r="M521" s="928"/>
      <c r="N521" s="928"/>
      <c r="O521" s="928"/>
      <c r="P521" s="928"/>
      <c r="Q521" s="928"/>
      <c r="R521" s="928"/>
      <c r="S521" s="928"/>
      <c r="T521" s="928"/>
      <c r="U521" s="928"/>
      <c r="V521" s="928"/>
      <c r="W521" s="928"/>
      <c r="X521" s="928"/>
      <c r="AB521" s="928"/>
      <c r="AC521" s="928"/>
      <c r="AD521" s="928"/>
      <c r="AE521" s="928"/>
      <c r="AF521" s="928"/>
      <c r="AG521" s="928"/>
      <c r="AH521" s="928"/>
      <c r="AI521" s="928"/>
      <c r="AJ521" s="928"/>
      <c r="AK521" s="928"/>
      <c r="AL521" s="928"/>
      <c r="AM521" s="928"/>
      <c r="AN521" s="928"/>
      <c r="AO521" s="928"/>
      <c r="AP521" s="928"/>
      <c r="AQ521" s="928"/>
      <c r="AR521" s="928"/>
      <c r="AS521" s="928"/>
      <c r="AT521" s="928"/>
      <c r="AU521" s="928"/>
      <c r="AV521" s="928"/>
      <c r="AW521" s="928"/>
      <c r="AX521" s="928"/>
      <c r="AY521" s="928"/>
      <c r="AZ521" s="928"/>
      <c r="BA521" s="928"/>
      <c r="BB521" s="928"/>
      <c r="BC521" s="928"/>
      <c r="BD521" s="928"/>
    </row>
    <row r="522" spans="1:56" ht="15" x14ac:dyDescent="0.2">
      <c r="A522" s="928"/>
      <c r="B522" s="991" t="s">
        <v>34</v>
      </c>
      <c r="C522" s="992" t="s">
        <v>79</v>
      </c>
      <c r="D522" s="687">
        <v>147597</v>
      </c>
      <c r="E522" s="687">
        <v>143061</v>
      </c>
      <c r="F522" s="66">
        <v>139575</v>
      </c>
      <c r="G522" s="66">
        <v>138036</v>
      </c>
      <c r="H522" s="690">
        <v>136323</v>
      </c>
      <c r="I522" s="688">
        <f t="shared" si="43"/>
        <v>-1.2409806137529341E-2</v>
      </c>
      <c r="J522" s="927"/>
      <c r="K522" s="928"/>
      <c r="L522" s="928"/>
      <c r="M522" s="928"/>
      <c r="N522" s="928"/>
      <c r="O522" s="928"/>
      <c r="P522" s="928"/>
      <c r="Q522" s="928"/>
      <c r="R522" s="928"/>
      <c r="S522" s="928"/>
      <c r="T522" s="928"/>
      <c r="U522" s="928"/>
      <c r="V522" s="928"/>
      <c r="W522" s="928"/>
      <c r="X522" s="928"/>
      <c r="AB522" s="928"/>
      <c r="AC522" s="928"/>
      <c r="AD522" s="928"/>
      <c r="AE522" s="928"/>
      <c r="AF522" s="928"/>
      <c r="AG522" s="928"/>
      <c r="AH522" s="928"/>
      <c r="AI522" s="928"/>
      <c r="AJ522" s="928"/>
      <c r="AK522" s="928"/>
      <c r="AL522" s="928"/>
      <c r="AM522" s="928"/>
      <c r="AN522" s="928"/>
      <c r="AO522" s="928"/>
      <c r="AP522" s="928"/>
      <c r="AQ522" s="928"/>
      <c r="AR522" s="928"/>
      <c r="AS522" s="928"/>
      <c r="AT522" s="928"/>
      <c r="AU522" s="928"/>
      <c r="AV522" s="928"/>
      <c r="AW522" s="928"/>
      <c r="AX522" s="928"/>
      <c r="AY522" s="928"/>
      <c r="AZ522" s="928"/>
      <c r="BA522" s="928"/>
      <c r="BB522" s="928"/>
      <c r="BC522" s="928"/>
      <c r="BD522" s="928"/>
    </row>
    <row r="523" spans="1:56" ht="16" thickBot="1" x14ac:dyDescent="0.25">
      <c r="A523" s="928"/>
      <c r="B523" s="991"/>
      <c r="C523" s="992" t="s">
        <v>207</v>
      </c>
      <c r="D523" s="687">
        <v>2550</v>
      </c>
      <c r="E523" s="687">
        <v>2520</v>
      </c>
      <c r="F523" s="66">
        <v>2580</v>
      </c>
      <c r="G523" s="66">
        <v>2700</v>
      </c>
      <c r="H523" s="690">
        <v>2610</v>
      </c>
      <c r="I523" s="688">
        <f t="shared" si="43"/>
        <v>-3.3333333333333333E-2</v>
      </c>
      <c r="J523" s="927"/>
      <c r="K523" s="928"/>
      <c r="L523" s="928"/>
      <c r="M523" s="928"/>
      <c r="N523" s="928"/>
      <c r="O523" s="928"/>
      <c r="P523" s="928"/>
      <c r="Q523" s="928"/>
      <c r="R523" s="928"/>
      <c r="S523" s="928"/>
      <c r="T523" s="928"/>
      <c r="U523" s="928"/>
      <c r="V523" s="928"/>
      <c r="W523" s="928"/>
      <c r="X523" s="928"/>
      <c r="AB523" s="928"/>
      <c r="AC523" s="928"/>
      <c r="AD523" s="928"/>
      <c r="AE523" s="928"/>
      <c r="AF523" s="928"/>
      <c r="AG523" s="928"/>
      <c r="AH523" s="928"/>
      <c r="AI523" s="928"/>
      <c r="AJ523" s="928"/>
      <c r="AK523" s="928"/>
      <c r="AL523" s="928"/>
      <c r="AM523" s="928"/>
      <c r="AN523" s="928"/>
      <c r="AO523" s="928"/>
      <c r="AP523" s="928"/>
      <c r="AQ523" s="928"/>
      <c r="AR523" s="928"/>
      <c r="AS523" s="928"/>
      <c r="AT523" s="928"/>
      <c r="AU523" s="928"/>
      <c r="AV523" s="928"/>
      <c r="AW523" s="928"/>
      <c r="AX523" s="928"/>
      <c r="AY523" s="928"/>
      <c r="AZ523" s="928"/>
      <c r="BA523" s="928"/>
      <c r="BB523" s="928"/>
      <c r="BC523" s="928"/>
      <c r="BD523" s="928"/>
    </row>
    <row r="524" spans="1:56" ht="16" hidden="1" thickBot="1" x14ac:dyDescent="0.25">
      <c r="A524" s="928"/>
      <c r="B524" s="991"/>
      <c r="C524" s="992"/>
      <c r="D524" s="687"/>
      <c r="E524" s="687"/>
      <c r="F524" s="66"/>
      <c r="G524" s="66"/>
      <c r="H524" s="690"/>
      <c r="I524" s="688"/>
      <c r="J524" s="927"/>
      <c r="K524" s="928"/>
      <c r="L524" s="928"/>
      <c r="M524" s="928"/>
      <c r="N524" s="928"/>
      <c r="O524" s="928"/>
      <c r="P524" s="928"/>
      <c r="Q524" s="928"/>
      <c r="R524" s="928"/>
      <c r="S524" s="928"/>
      <c r="T524" s="928"/>
      <c r="U524" s="928"/>
      <c r="V524" s="928"/>
      <c r="W524" s="928"/>
      <c r="X524" s="928"/>
      <c r="AB524" s="928"/>
      <c r="AC524" s="928"/>
      <c r="AD524" s="928"/>
      <c r="AE524" s="928"/>
      <c r="AF524" s="928"/>
      <c r="AG524" s="928"/>
      <c r="AH524" s="928"/>
      <c r="AI524" s="928"/>
      <c r="AJ524" s="928"/>
      <c r="AK524" s="928"/>
      <c r="AL524" s="928"/>
      <c r="AM524" s="928"/>
      <c r="AN524" s="928"/>
      <c r="AO524" s="928"/>
      <c r="AP524" s="928"/>
      <c r="AQ524" s="928"/>
      <c r="AR524" s="928"/>
      <c r="AS524" s="928"/>
      <c r="AT524" s="928"/>
      <c r="AU524" s="928"/>
      <c r="AV524" s="928"/>
      <c r="AW524" s="928"/>
      <c r="AX524" s="928"/>
      <c r="AY524" s="928"/>
      <c r="AZ524" s="928"/>
      <c r="BA524" s="928"/>
      <c r="BB524" s="928"/>
      <c r="BC524" s="928"/>
      <c r="BD524" s="928"/>
    </row>
    <row r="525" spans="1:56" ht="27.75" customHeight="1" thickBot="1" x14ac:dyDescent="0.25">
      <c r="A525" s="928"/>
      <c r="B525" s="994"/>
      <c r="C525" s="995"/>
      <c r="D525" s="692"/>
      <c r="E525" s="692"/>
      <c r="F525" s="693"/>
      <c r="G525" s="693"/>
      <c r="H525" s="693"/>
      <c r="I525" s="694"/>
      <c r="J525" s="928"/>
      <c r="K525" s="928"/>
      <c r="L525" s="928"/>
      <c r="M525" s="928"/>
      <c r="N525" s="928"/>
      <c r="O525" s="928"/>
      <c r="P525" s="928"/>
      <c r="Q525" s="928"/>
      <c r="R525" s="928"/>
      <c r="S525" s="928"/>
      <c r="T525" s="928"/>
      <c r="U525" s="928"/>
      <c r="V525" s="928"/>
      <c r="W525" s="928"/>
      <c r="X525" s="928"/>
      <c r="AB525" s="928"/>
      <c r="AC525" s="928"/>
      <c r="AD525" s="928"/>
      <c r="AE525" s="928"/>
      <c r="AF525" s="928"/>
      <c r="AG525" s="928"/>
      <c r="AH525" s="928"/>
      <c r="AI525" s="928"/>
      <c r="AJ525" s="928"/>
      <c r="AK525" s="928"/>
      <c r="AL525" s="928"/>
      <c r="AM525" s="928"/>
      <c r="AN525" s="928"/>
      <c r="AO525" s="928"/>
      <c r="AP525" s="928"/>
      <c r="AQ525" s="928"/>
      <c r="AR525" s="928"/>
      <c r="AS525" s="928"/>
      <c r="AT525" s="928"/>
      <c r="AU525" s="928"/>
      <c r="AV525" s="928"/>
      <c r="AW525" s="928"/>
      <c r="AX525" s="928"/>
      <c r="AY525" s="928"/>
      <c r="AZ525" s="928"/>
      <c r="BA525" s="928"/>
      <c r="BB525" s="928"/>
      <c r="BC525" s="928"/>
      <c r="BD525" s="928"/>
    </row>
    <row r="526" spans="1:56" ht="15" x14ac:dyDescent="0.2">
      <c r="A526" s="928"/>
      <c r="B526" s="991" t="s">
        <v>434</v>
      </c>
      <c r="C526" s="992" t="s">
        <v>79</v>
      </c>
      <c r="D526" s="687">
        <v>117456</v>
      </c>
      <c r="E526" s="687">
        <v>115109</v>
      </c>
      <c r="F526" s="66">
        <v>113931</v>
      </c>
      <c r="G526" s="66">
        <v>113002</v>
      </c>
      <c r="H526" s="690">
        <v>113036</v>
      </c>
      <c r="I526" s="688">
        <f t="shared" si="43"/>
        <v>3.0087963044901861E-4</v>
      </c>
      <c r="J526" s="927"/>
      <c r="K526" s="928"/>
      <c r="L526" s="928"/>
      <c r="M526" s="928"/>
      <c r="N526" s="928"/>
      <c r="O526" s="928"/>
      <c r="P526" s="928"/>
      <c r="Q526" s="928"/>
      <c r="R526" s="928"/>
      <c r="S526" s="928"/>
      <c r="T526" s="928"/>
      <c r="U526" s="928"/>
      <c r="V526" s="928"/>
      <c r="W526" s="928"/>
      <c r="X526" s="928"/>
      <c r="AB526" s="928"/>
      <c r="AC526" s="928"/>
      <c r="AD526" s="928"/>
      <c r="AE526" s="928"/>
      <c r="AF526" s="928"/>
      <c r="AG526" s="928"/>
      <c r="AH526" s="928"/>
      <c r="AI526" s="928"/>
      <c r="AJ526" s="928"/>
      <c r="AK526" s="928"/>
      <c r="AL526" s="928"/>
      <c r="AM526" s="928"/>
      <c r="AN526" s="928"/>
      <c r="AO526" s="928"/>
      <c r="AP526" s="928"/>
      <c r="AQ526" s="928"/>
      <c r="AR526" s="928"/>
      <c r="AS526" s="928"/>
      <c r="AT526" s="928"/>
      <c r="AU526" s="928"/>
      <c r="AV526" s="928"/>
      <c r="AW526" s="928"/>
      <c r="AX526" s="928"/>
      <c r="AY526" s="928"/>
      <c r="AZ526" s="928"/>
      <c r="BA526" s="928"/>
      <c r="BB526" s="928"/>
      <c r="BC526" s="928"/>
      <c r="BD526" s="928"/>
    </row>
    <row r="527" spans="1:56" ht="16" thickBot="1" x14ac:dyDescent="0.25">
      <c r="A527" s="928"/>
      <c r="B527" s="991"/>
      <c r="C527" s="992" t="s">
        <v>207</v>
      </c>
      <c r="D527" s="687">
        <v>180</v>
      </c>
      <c r="E527" s="687">
        <v>120</v>
      </c>
      <c r="F527" s="66">
        <v>120</v>
      </c>
      <c r="G527" s="66">
        <v>120</v>
      </c>
      <c r="H527" s="690">
        <v>210</v>
      </c>
      <c r="I527" s="688">
        <f t="shared" si="43"/>
        <v>0.75</v>
      </c>
      <c r="J527" s="927"/>
      <c r="K527" s="928"/>
      <c r="L527" s="928"/>
      <c r="M527" s="928"/>
      <c r="N527" s="928"/>
      <c r="O527" s="928"/>
      <c r="P527" s="928"/>
      <c r="Q527" s="928"/>
      <c r="R527" s="928"/>
      <c r="S527" s="928"/>
      <c r="T527" s="928"/>
      <c r="U527" s="928"/>
      <c r="V527" s="928"/>
      <c r="W527" s="928"/>
      <c r="X527" s="928"/>
      <c r="AB527" s="928"/>
      <c r="AC527" s="928"/>
      <c r="AD527" s="928"/>
      <c r="AE527" s="928"/>
      <c r="AF527" s="928"/>
      <c r="AG527" s="928"/>
      <c r="AH527" s="928"/>
      <c r="AI527" s="928"/>
      <c r="AJ527" s="928"/>
      <c r="AK527" s="928"/>
      <c r="AL527" s="928"/>
      <c r="AM527" s="928"/>
      <c r="AN527" s="928"/>
      <c r="AO527" s="928"/>
      <c r="AP527" s="928"/>
      <c r="AQ527" s="928"/>
      <c r="AR527" s="928"/>
      <c r="AS527" s="928"/>
      <c r="AT527" s="928"/>
      <c r="AU527" s="928"/>
      <c r="AV527" s="928"/>
      <c r="AW527" s="928"/>
      <c r="AX527" s="928"/>
      <c r="AY527" s="928"/>
      <c r="AZ527" s="928"/>
      <c r="BA527" s="928"/>
      <c r="BB527" s="928"/>
      <c r="BC527" s="928"/>
      <c r="BD527" s="928"/>
    </row>
    <row r="528" spans="1:56" ht="27.75" customHeight="1" thickBot="1" x14ac:dyDescent="0.25">
      <c r="A528" s="928"/>
      <c r="B528" s="994"/>
      <c r="C528" s="995"/>
      <c r="D528" s="692"/>
      <c r="E528" s="692"/>
      <c r="F528" s="693"/>
      <c r="G528" s="693"/>
      <c r="H528" s="693"/>
      <c r="I528" s="694"/>
      <c r="J528" s="928"/>
      <c r="K528" s="928"/>
      <c r="L528" s="928"/>
      <c r="M528" s="928"/>
      <c r="N528" s="928"/>
      <c r="O528" s="928"/>
      <c r="P528" s="928"/>
      <c r="Q528" s="928"/>
      <c r="R528" s="928"/>
      <c r="S528" s="928"/>
      <c r="T528" s="928"/>
      <c r="U528" s="928"/>
      <c r="V528" s="928"/>
      <c r="W528" s="928"/>
      <c r="X528" s="928"/>
      <c r="AB528" s="928"/>
      <c r="AC528" s="928"/>
      <c r="AD528" s="928"/>
      <c r="AE528" s="928"/>
      <c r="AF528" s="928"/>
      <c r="AG528" s="928"/>
      <c r="AH528" s="928"/>
      <c r="AI528" s="928"/>
      <c r="AJ528" s="928"/>
      <c r="AK528" s="928"/>
      <c r="AL528" s="928"/>
      <c r="AM528" s="928"/>
      <c r="AN528" s="928"/>
      <c r="AO528" s="928"/>
      <c r="AP528" s="928"/>
      <c r="AQ528" s="928"/>
      <c r="AR528" s="928"/>
      <c r="AS528" s="928"/>
      <c r="AT528" s="928"/>
      <c r="AU528" s="928"/>
      <c r="AV528" s="928"/>
      <c r="AW528" s="928"/>
      <c r="AX528" s="928"/>
      <c r="AY528" s="928"/>
      <c r="AZ528" s="928"/>
      <c r="BA528" s="928"/>
      <c r="BB528" s="928"/>
      <c r="BC528" s="928"/>
      <c r="BD528" s="928"/>
    </row>
    <row r="529" spans="1:119" ht="16" thickBot="1" x14ac:dyDescent="0.25">
      <c r="A529" s="928"/>
      <c r="B529" s="991" t="s">
        <v>249</v>
      </c>
      <c r="C529" s="992" t="s">
        <v>79</v>
      </c>
      <c r="D529" s="687">
        <v>127199</v>
      </c>
      <c r="E529" s="687">
        <v>121908</v>
      </c>
      <c r="F529" s="66">
        <v>119332</v>
      </c>
      <c r="G529" s="66">
        <v>116807</v>
      </c>
      <c r="H529" s="690">
        <v>115041</v>
      </c>
      <c r="I529" s="688">
        <f t="shared" si="43"/>
        <v>-1.5118956911828914E-2</v>
      </c>
      <c r="J529" s="927"/>
      <c r="K529" s="928"/>
      <c r="L529" s="928"/>
      <c r="M529" s="928"/>
      <c r="N529" s="928"/>
      <c r="O529" s="928"/>
      <c r="P529" s="928"/>
      <c r="Q529" s="928"/>
      <c r="R529" s="928"/>
      <c r="S529" s="928"/>
      <c r="T529" s="928"/>
      <c r="U529" s="928"/>
      <c r="V529" s="928"/>
      <c r="W529" s="928"/>
      <c r="X529" s="928"/>
      <c r="AB529" s="928"/>
      <c r="AC529" s="928"/>
      <c r="AD529" s="928"/>
      <c r="AE529" s="928"/>
      <c r="AF529" s="928"/>
      <c r="AG529" s="928"/>
      <c r="AH529" s="928"/>
      <c r="AI529" s="928"/>
      <c r="AJ529" s="928"/>
      <c r="AK529" s="928"/>
      <c r="AL529" s="928"/>
      <c r="AM529" s="928"/>
      <c r="AN529" s="928"/>
      <c r="AO529" s="928"/>
      <c r="AP529" s="928"/>
      <c r="AQ529" s="928"/>
      <c r="AR529" s="928"/>
      <c r="AS529" s="928"/>
      <c r="AT529" s="928"/>
      <c r="AU529" s="928"/>
      <c r="AV529" s="928"/>
      <c r="AW529" s="928"/>
      <c r="AX529" s="928"/>
      <c r="AY529" s="928"/>
      <c r="AZ529" s="928"/>
      <c r="BA529" s="928"/>
      <c r="BB529" s="928"/>
      <c r="BC529" s="928"/>
      <c r="BD529" s="928"/>
    </row>
    <row r="530" spans="1:119" ht="16" thickBot="1" x14ac:dyDescent="0.25">
      <c r="A530" s="928"/>
      <c r="B530" s="1030" t="s">
        <v>247</v>
      </c>
      <c r="C530" s="1031" t="s">
        <v>151</v>
      </c>
      <c r="D530" s="1032">
        <f>SUM(D506:D529)</f>
        <v>1106991</v>
      </c>
      <c r="E530" s="1032">
        <f>SUM(E506:E529)</f>
        <v>1067597</v>
      </c>
      <c r="F530" s="1032">
        <f t="shared" ref="F530:G530" si="44">SUM(F506:F529)</f>
        <v>1051878</v>
      </c>
      <c r="G530" s="1032">
        <f t="shared" si="44"/>
        <v>1043520</v>
      </c>
      <c r="H530" s="1032">
        <f>SUM(H506:H529)</f>
        <v>1041705</v>
      </c>
      <c r="I530" s="715">
        <f t="shared" si="43"/>
        <v>-1.7393054277828888E-3</v>
      </c>
      <c r="J530" s="928"/>
      <c r="K530" s="928"/>
      <c r="L530" s="928"/>
      <c r="M530" s="928"/>
      <c r="N530" s="928"/>
      <c r="O530" s="928"/>
      <c r="P530" s="928"/>
      <c r="Q530" s="928"/>
      <c r="R530" s="928"/>
      <c r="S530" s="928"/>
      <c r="T530" s="928"/>
      <c r="U530" s="928"/>
      <c r="V530" s="928"/>
      <c r="W530" s="928"/>
      <c r="X530" s="928"/>
      <c r="Y530" s="928"/>
      <c r="Z530" s="928"/>
      <c r="AA530" s="928"/>
      <c r="AB530" s="928"/>
      <c r="AC530" s="928"/>
      <c r="AD530" s="928"/>
      <c r="AE530" s="928"/>
      <c r="AF530" s="928"/>
      <c r="AG530" s="928"/>
      <c r="AH530" s="928"/>
      <c r="AI530" s="928"/>
      <c r="AJ530" s="928"/>
      <c r="AK530" s="928"/>
      <c r="AL530" s="928"/>
      <c r="AM530" s="928"/>
      <c r="AN530" s="928"/>
      <c r="AO530" s="928"/>
      <c r="AP530" s="928"/>
      <c r="AQ530" s="928"/>
      <c r="AR530" s="928"/>
      <c r="AS530" s="928"/>
      <c r="AT530" s="928"/>
      <c r="AU530" s="928"/>
      <c r="AV530" s="928"/>
      <c r="AW530" s="928"/>
      <c r="AX530" s="928"/>
      <c r="AY530" s="928"/>
      <c r="AZ530" s="928"/>
      <c r="BA530" s="928"/>
      <c r="BB530" s="928"/>
      <c r="BC530" s="928"/>
      <c r="BD530" s="928"/>
      <c r="BE530" s="928"/>
      <c r="BF530" s="928"/>
      <c r="BG530" s="928"/>
      <c r="BH530" s="928"/>
      <c r="BI530" s="928"/>
      <c r="BJ530" s="928"/>
      <c r="BK530" s="928"/>
      <c r="BL530" s="928"/>
      <c r="BM530" s="928"/>
      <c r="BN530" s="928"/>
      <c r="BO530" s="928"/>
      <c r="BP530" s="928"/>
      <c r="BQ530" s="928"/>
      <c r="BR530" s="928"/>
      <c r="BS530" s="928"/>
      <c r="BT530" s="928"/>
      <c r="BU530" s="928"/>
      <c r="BV530" s="928"/>
      <c r="BW530" s="928"/>
      <c r="BX530" s="928"/>
      <c r="BY530" s="928"/>
      <c r="BZ530" s="928"/>
      <c r="CA530" s="928"/>
      <c r="CB530" s="928"/>
      <c r="CC530" s="928"/>
      <c r="CD530" s="928"/>
      <c r="CE530" s="928"/>
      <c r="CF530" s="928"/>
      <c r="CG530" s="928"/>
      <c r="CH530" s="928"/>
      <c r="CI530" s="928"/>
      <c r="CJ530" s="928"/>
      <c r="CK530" s="928"/>
      <c r="CL530" s="928"/>
      <c r="CM530" s="928"/>
      <c r="CN530" s="928"/>
      <c r="CO530" s="928"/>
      <c r="CP530" s="928"/>
      <c r="CQ530" s="928"/>
      <c r="CR530" s="928"/>
      <c r="CS530" s="928"/>
      <c r="CT530" s="928"/>
      <c r="CU530" s="928"/>
      <c r="CV530" s="928"/>
      <c r="CW530" s="928"/>
      <c r="CX530" s="928"/>
      <c r="CY530" s="928"/>
      <c r="CZ530" s="928"/>
      <c r="DA530" s="928"/>
      <c r="DB530" s="928"/>
      <c r="DC530" s="928"/>
      <c r="DD530" s="928"/>
      <c r="DE530" s="928"/>
      <c r="DF530" s="928"/>
      <c r="DG530" s="928"/>
      <c r="DH530" s="928"/>
      <c r="DI530" s="928"/>
      <c r="DJ530" s="928"/>
      <c r="DK530" s="928"/>
      <c r="DL530" s="928"/>
      <c r="DM530" s="928"/>
      <c r="DN530" s="928"/>
      <c r="DO530" s="928"/>
    </row>
    <row r="531" spans="1:119" ht="20.25" customHeight="1" thickBot="1" x14ac:dyDescent="0.25">
      <c r="A531" s="928"/>
      <c r="B531" s="1001" t="s">
        <v>254</v>
      </c>
      <c r="C531" s="1002" t="s">
        <v>151</v>
      </c>
      <c r="D531" s="1003">
        <f>D530+D503+D448+D412</f>
        <v>23943818</v>
      </c>
      <c r="E531" s="1003">
        <f>E530+E503+E448+E412</f>
        <v>23615697</v>
      </c>
      <c r="F531" s="1003">
        <f t="shared" ref="F531:G531" si="45">F530+F503+F448+F412</f>
        <v>23412966</v>
      </c>
      <c r="G531" s="1003">
        <f t="shared" si="45"/>
        <v>23234687</v>
      </c>
      <c r="H531" s="1003">
        <f>H530+H503+H448+H412</f>
        <v>23069280</v>
      </c>
      <c r="I531" s="1004">
        <f t="shared" si="43"/>
        <v>-7.1189682908145051E-3</v>
      </c>
      <c r="J531" s="928"/>
      <c r="K531" s="1005"/>
      <c r="L531" s="928"/>
      <c r="M531" s="928"/>
      <c r="N531" s="928"/>
      <c r="O531" s="928"/>
      <c r="P531" s="928"/>
      <c r="Q531" s="928"/>
      <c r="R531" s="928"/>
      <c r="S531" s="928"/>
      <c r="T531" s="928"/>
      <c r="U531" s="928"/>
      <c r="V531" s="928"/>
      <c r="W531" s="928"/>
      <c r="X531" s="928"/>
      <c r="Y531" s="928"/>
      <c r="Z531" s="928"/>
      <c r="AA531" s="928"/>
      <c r="AB531" s="928"/>
      <c r="AC531" s="928"/>
      <c r="AD531" s="928"/>
      <c r="AE531" s="928"/>
      <c r="AF531" s="928"/>
      <c r="AG531" s="928"/>
      <c r="AH531" s="928"/>
      <c r="AI531" s="928"/>
      <c r="AJ531" s="928"/>
      <c r="AK531" s="928"/>
      <c r="AL531" s="928"/>
      <c r="AM531" s="928"/>
      <c r="AN531" s="928"/>
      <c r="AO531" s="928"/>
      <c r="AP531" s="928"/>
      <c r="AQ531" s="928"/>
      <c r="AR531" s="928"/>
      <c r="AS531" s="928"/>
      <c r="AT531" s="928"/>
      <c r="AU531" s="928"/>
      <c r="AV531" s="928"/>
      <c r="AW531" s="928"/>
      <c r="AX531" s="928"/>
      <c r="AY531" s="928"/>
      <c r="AZ531" s="928"/>
      <c r="BA531" s="928"/>
      <c r="BB531" s="928"/>
      <c r="BC531" s="928"/>
      <c r="BD531" s="928"/>
    </row>
    <row r="532" spans="1:119" ht="15" x14ac:dyDescent="0.2">
      <c r="A532" s="928"/>
      <c r="B532" s="1036"/>
      <c r="C532" s="640"/>
      <c r="D532" s="640"/>
      <c r="E532" s="640"/>
      <c r="F532" s="640"/>
      <c r="G532" s="640"/>
      <c r="H532" s="640"/>
      <c r="I532" s="928"/>
      <c r="J532" s="928"/>
      <c r="K532" s="928"/>
      <c r="L532" s="928"/>
      <c r="M532" s="928"/>
      <c r="N532" s="928"/>
      <c r="O532" s="928"/>
      <c r="P532" s="928"/>
      <c r="Q532" s="928"/>
      <c r="R532" s="928"/>
      <c r="S532" s="928"/>
      <c r="T532" s="928"/>
      <c r="U532" s="928"/>
      <c r="V532" s="928"/>
      <c r="W532" s="928"/>
      <c r="X532" s="928"/>
      <c r="Y532" s="928"/>
      <c r="Z532" s="928"/>
      <c r="AA532" s="928"/>
      <c r="AB532" s="928"/>
      <c r="AC532" s="928"/>
      <c r="AD532" s="928"/>
      <c r="AE532" s="928"/>
      <c r="AF532" s="928"/>
      <c r="AG532" s="928"/>
      <c r="AH532" s="928"/>
      <c r="AI532" s="928"/>
      <c r="AJ532" s="928"/>
      <c r="AK532" s="928"/>
      <c r="AL532" s="928"/>
      <c r="AM532" s="928"/>
      <c r="AN532" s="928"/>
      <c r="AO532" s="928"/>
      <c r="AP532" s="928"/>
      <c r="AQ532" s="928"/>
      <c r="AR532" s="928"/>
      <c r="AS532" s="928"/>
      <c r="AT532" s="928"/>
      <c r="AU532" s="928"/>
      <c r="AV532" s="928"/>
      <c r="AW532" s="928"/>
      <c r="AX532" s="928"/>
      <c r="AY532" s="928"/>
      <c r="AZ532" s="928"/>
    </row>
    <row r="533" spans="1:119" ht="15" x14ac:dyDescent="0.2">
      <c r="A533" s="928"/>
      <c r="B533" s="1036"/>
      <c r="C533" s="640"/>
      <c r="D533" s="640"/>
      <c r="E533" s="640"/>
      <c r="F533" s="640"/>
      <c r="G533" s="640"/>
      <c r="H533" s="640"/>
      <c r="I533" s="928"/>
      <c r="J533" s="928"/>
      <c r="K533" s="928"/>
      <c r="L533" s="928"/>
      <c r="M533" s="928"/>
      <c r="N533" s="928"/>
      <c r="O533" s="928"/>
      <c r="P533" s="928"/>
      <c r="Q533" s="928"/>
      <c r="R533" s="928"/>
      <c r="S533" s="928"/>
      <c r="T533" s="928"/>
      <c r="U533" s="928"/>
      <c r="V533" s="928"/>
      <c r="W533" s="928"/>
      <c r="X533" s="928"/>
      <c r="Y533" s="928"/>
      <c r="Z533" s="928"/>
      <c r="AA533" s="928"/>
      <c r="AB533" s="928"/>
      <c r="AC533" s="928"/>
      <c r="AD533" s="928"/>
      <c r="AE533" s="928"/>
      <c r="AF533" s="928"/>
      <c r="AG533" s="928"/>
      <c r="AH533" s="928"/>
      <c r="AI533" s="928"/>
      <c r="AJ533" s="928"/>
      <c r="AK533" s="928"/>
      <c r="AL533" s="928"/>
      <c r="AM533" s="928"/>
      <c r="AN533" s="928"/>
      <c r="AO533" s="928"/>
      <c r="AP533" s="928"/>
      <c r="AQ533" s="928"/>
      <c r="AR533" s="928"/>
      <c r="AS533" s="928"/>
      <c r="AT533" s="928"/>
      <c r="AU533" s="928"/>
      <c r="AV533" s="928"/>
      <c r="AW533" s="928"/>
      <c r="AX533" s="928"/>
      <c r="AY533" s="928"/>
      <c r="AZ533" s="928"/>
    </row>
    <row r="534" spans="1:119" ht="15" x14ac:dyDescent="0.2">
      <c r="A534" s="928"/>
      <c r="B534" s="1036"/>
      <c r="C534" s="640"/>
      <c r="D534" s="640"/>
      <c r="E534" s="640"/>
      <c r="F534" s="640"/>
      <c r="G534" s="640"/>
      <c r="H534" s="640"/>
      <c r="I534" s="928"/>
      <c r="J534" s="928"/>
      <c r="K534" s="928"/>
      <c r="L534" s="928"/>
      <c r="M534" s="928"/>
      <c r="N534" s="928"/>
      <c r="O534" s="928"/>
      <c r="P534" s="928"/>
      <c r="Q534" s="928"/>
      <c r="R534" s="928"/>
      <c r="S534" s="928"/>
      <c r="T534" s="928"/>
      <c r="U534" s="928"/>
      <c r="V534" s="928"/>
      <c r="W534" s="928"/>
      <c r="X534" s="928"/>
      <c r="Y534" s="928"/>
      <c r="Z534" s="928"/>
      <c r="AA534" s="928"/>
      <c r="AB534" s="928"/>
      <c r="AC534" s="928"/>
      <c r="AD534" s="928"/>
      <c r="AE534" s="928"/>
      <c r="AF534" s="928"/>
      <c r="AG534" s="928"/>
      <c r="AH534" s="928"/>
      <c r="AI534" s="928"/>
      <c r="AJ534" s="928"/>
      <c r="AK534" s="928"/>
      <c r="AL534" s="928"/>
      <c r="AM534" s="928"/>
      <c r="AN534" s="928"/>
      <c r="AO534" s="928"/>
      <c r="AP534" s="928"/>
      <c r="AQ534" s="928"/>
      <c r="AR534" s="928"/>
      <c r="AS534" s="928"/>
      <c r="AT534" s="928"/>
      <c r="AU534" s="928"/>
      <c r="AV534" s="928"/>
      <c r="AW534" s="928"/>
      <c r="AX534" s="928"/>
      <c r="AY534" s="928"/>
      <c r="AZ534" s="928"/>
    </row>
    <row r="535" spans="1:119" ht="15" x14ac:dyDescent="0.2">
      <c r="A535" s="928"/>
      <c r="B535" s="1036"/>
      <c r="C535" s="640"/>
      <c r="D535" s="640"/>
      <c r="E535" s="640"/>
      <c r="F535" s="640"/>
      <c r="G535" s="640"/>
      <c r="H535" s="640"/>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928"/>
      <c r="AN535" s="928"/>
      <c r="AO535" s="928"/>
      <c r="AP535" s="928"/>
      <c r="AQ535" s="928"/>
      <c r="AR535" s="928"/>
      <c r="AS535" s="928"/>
      <c r="AT535" s="928"/>
      <c r="AU535" s="928"/>
      <c r="AV535" s="928"/>
      <c r="AW535" s="928"/>
      <c r="AX535" s="928"/>
      <c r="AY535" s="928"/>
      <c r="AZ535" s="928"/>
    </row>
    <row r="536" spans="1:119" ht="15" x14ac:dyDescent="0.2">
      <c r="A536" s="928"/>
      <c r="B536" s="1036"/>
      <c r="C536" s="640"/>
      <c r="D536" s="640"/>
      <c r="E536" s="640"/>
      <c r="F536" s="640"/>
      <c r="G536" s="640"/>
      <c r="H536" s="640"/>
      <c r="I536" s="928"/>
      <c r="J536" s="928"/>
      <c r="K536" s="928"/>
      <c r="L536" s="928"/>
      <c r="M536" s="928"/>
      <c r="N536" s="928"/>
      <c r="O536" s="928"/>
      <c r="P536" s="928"/>
      <c r="Q536" s="928"/>
      <c r="R536" s="928"/>
      <c r="S536" s="928"/>
      <c r="T536" s="928"/>
      <c r="U536" s="928"/>
      <c r="V536" s="928"/>
      <c r="W536" s="928"/>
      <c r="X536" s="928"/>
      <c r="Y536" s="928"/>
      <c r="Z536" s="928"/>
      <c r="AA536" s="928"/>
      <c r="AB536" s="928"/>
      <c r="AC536" s="928"/>
      <c r="AD536" s="928"/>
      <c r="AE536" s="928"/>
      <c r="AF536" s="928"/>
      <c r="AG536" s="928"/>
      <c r="AH536" s="928"/>
      <c r="AI536" s="928"/>
      <c r="AJ536" s="928"/>
      <c r="AK536" s="928"/>
      <c r="AL536" s="928"/>
      <c r="AM536" s="928"/>
      <c r="AN536" s="928"/>
      <c r="AO536" s="928"/>
      <c r="AP536" s="928"/>
      <c r="AQ536" s="928"/>
      <c r="AR536" s="928"/>
      <c r="AS536" s="928"/>
      <c r="AT536" s="928"/>
      <c r="AU536" s="928"/>
      <c r="AV536" s="928"/>
      <c r="AW536" s="928"/>
      <c r="AX536" s="928"/>
      <c r="AY536" s="928"/>
      <c r="AZ536" s="928"/>
    </row>
    <row r="537" spans="1:119" ht="16" thickBot="1" x14ac:dyDescent="0.25">
      <c r="A537" s="640"/>
      <c r="B537" s="928"/>
      <c r="C537" s="928"/>
      <c r="D537" s="928"/>
      <c r="E537" s="928"/>
      <c r="F537" s="928"/>
      <c r="G537" s="928"/>
      <c r="H537" s="928"/>
      <c r="I537" s="928"/>
      <c r="J537" s="928"/>
      <c r="K537" s="928"/>
      <c r="L537" s="928"/>
      <c r="M537" s="928"/>
      <c r="N537" s="928"/>
      <c r="O537" s="928"/>
      <c r="P537" s="928"/>
      <c r="Q537" s="928"/>
      <c r="R537" s="928"/>
      <c r="S537" s="928"/>
      <c r="T537" s="928"/>
      <c r="U537" s="928"/>
      <c r="V537" s="928"/>
      <c r="W537" s="928"/>
      <c r="X537" s="928"/>
      <c r="Y537" s="928"/>
      <c r="Z537" s="928"/>
      <c r="AA537" s="928"/>
      <c r="AB537" s="928"/>
      <c r="AC537" s="928"/>
      <c r="AD537" s="928"/>
      <c r="AE537" s="928"/>
      <c r="AF537" s="928"/>
      <c r="AG537" s="928"/>
      <c r="AH537" s="928"/>
      <c r="AI537" s="928"/>
      <c r="AJ537" s="928"/>
      <c r="AK537" s="928"/>
      <c r="AL537" s="928"/>
      <c r="AM537" s="928"/>
      <c r="AN537" s="928"/>
    </row>
    <row r="538" spans="1:119" ht="16.5" customHeight="1" thickBot="1" x14ac:dyDescent="0.25">
      <c r="A538" s="928"/>
      <c r="B538" s="3100" t="s">
        <v>492</v>
      </c>
      <c r="C538" s="3101"/>
      <c r="D538" s="3101"/>
      <c r="E538" s="3101"/>
      <c r="F538" s="3101"/>
      <c r="G538" s="3102"/>
      <c r="H538" s="3103" t="s">
        <v>5545</v>
      </c>
      <c r="I538" s="3103" t="s">
        <v>5647</v>
      </c>
      <c r="J538" s="3105" t="s">
        <v>5765</v>
      </c>
      <c r="K538" s="1021"/>
      <c r="L538" s="928"/>
      <c r="M538" s="928"/>
      <c r="N538" s="927"/>
      <c r="O538" s="927"/>
      <c r="P538" s="927"/>
      <c r="Q538" s="927"/>
      <c r="R538" s="927"/>
      <c r="S538" s="928"/>
      <c r="T538" s="928"/>
      <c r="U538" s="928"/>
      <c r="V538" s="928"/>
      <c r="W538" s="928"/>
      <c r="X538" s="928"/>
      <c r="Y538" s="928"/>
      <c r="Z538" s="928"/>
      <c r="AA538" s="928"/>
      <c r="AB538" s="928"/>
      <c r="AC538" s="928"/>
      <c r="AD538" s="928"/>
      <c r="AE538" s="928"/>
      <c r="AF538" s="928"/>
      <c r="AG538" s="928"/>
      <c r="AH538" s="928"/>
      <c r="AI538" s="928"/>
      <c r="AJ538" s="928"/>
      <c r="AK538" s="928"/>
      <c r="AL538" s="928"/>
      <c r="AM538" s="928"/>
      <c r="AN538" s="928"/>
      <c r="AO538" s="928"/>
      <c r="AP538" s="928"/>
      <c r="AQ538" s="928"/>
      <c r="AR538" s="928"/>
      <c r="AS538" s="928"/>
      <c r="AT538" s="928"/>
      <c r="AU538" s="928"/>
      <c r="AV538" s="928"/>
      <c r="AW538" s="928"/>
      <c r="AX538" s="928"/>
      <c r="AY538" s="928"/>
      <c r="AZ538" s="928"/>
      <c r="BA538" s="928"/>
      <c r="BB538" s="928"/>
      <c r="BC538" s="928"/>
      <c r="BD538" s="928"/>
      <c r="BE538" s="928"/>
      <c r="BF538" s="928"/>
      <c r="BG538" s="928"/>
    </row>
    <row r="539" spans="1:119" ht="16.5" customHeight="1" thickBot="1" x14ac:dyDescent="0.25">
      <c r="A539" s="928"/>
      <c r="B539" s="1007" t="s">
        <v>262</v>
      </c>
      <c r="C539" s="702" t="s">
        <v>5447</v>
      </c>
      <c r="D539" s="702" t="s">
        <v>5764</v>
      </c>
      <c r="E539" s="703" t="s">
        <v>5461</v>
      </c>
      <c r="F539" s="703" t="s">
        <v>5562</v>
      </c>
      <c r="G539" s="704" t="s">
        <v>5755</v>
      </c>
      <c r="H539" s="3104"/>
      <c r="I539" s="3104"/>
      <c r="J539" s="3106"/>
      <c r="K539" s="1021"/>
      <c r="L539" s="928"/>
      <c r="M539" s="928"/>
      <c r="N539" s="927"/>
      <c r="O539" s="927"/>
      <c r="P539" s="927"/>
      <c r="Q539" s="927"/>
      <c r="R539" s="927"/>
      <c r="S539" s="928"/>
      <c r="T539" s="928"/>
      <c r="U539" s="928"/>
      <c r="V539" s="928"/>
      <c r="W539" s="928"/>
      <c r="X539" s="928"/>
      <c r="Y539" s="928"/>
      <c r="Z539" s="928"/>
      <c r="AA539" s="928"/>
      <c r="AB539" s="928"/>
      <c r="AC539" s="928"/>
      <c r="AD539" s="928"/>
      <c r="AE539" s="928"/>
      <c r="AF539" s="928"/>
      <c r="AG539" s="928"/>
      <c r="AH539" s="928"/>
      <c r="AI539" s="928"/>
      <c r="AJ539" s="928"/>
      <c r="AK539" s="928"/>
      <c r="AL539" s="928"/>
      <c r="AM539" s="928"/>
      <c r="AN539" s="928"/>
      <c r="AO539" s="928"/>
      <c r="AP539" s="928"/>
      <c r="AQ539" s="928"/>
      <c r="AR539" s="928"/>
      <c r="AS539" s="928"/>
      <c r="AT539" s="928"/>
      <c r="AU539" s="928"/>
      <c r="AV539" s="928"/>
      <c r="AW539" s="928"/>
      <c r="AX539" s="928"/>
      <c r="AY539" s="928"/>
      <c r="AZ539" s="928"/>
      <c r="BA539" s="928"/>
      <c r="BB539" s="928"/>
      <c r="BC539" s="928"/>
      <c r="BD539" s="928"/>
      <c r="BE539" s="928"/>
      <c r="BF539" s="928"/>
      <c r="BG539" s="928"/>
    </row>
    <row r="540" spans="1:119" ht="15" x14ac:dyDescent="0.2">
      <c r="A540" s="1102"/>
      <c r="B540" s="1047" t="s">
        <v>663</v>
      </c>
      <c r="C540" s="1048">
        <v>90323404</v>
      </c>
      <c r="D540" s="1048">
        <v>88751978</v>
      </c>
      <c r="E540" s="1049">
        <v>87588798</v>
      </c>
      <c r="F540" s="1049">
        <v>84934658</v>
      </c>
      <c r="G540" s="1050">
        <v>81442905</v>
      </c>
      <c r="H540" s="1051">
        <f t="shared" ref="H540:I550" si="46">E540/E$551</f>
        <v>7.5347119022464742E-2</v>
      </c>
      <c r="I540" s="1051">
        <f t="shared" si="46"/>
        <v>7.2753182039426254E-2</v>
      </c>
      <c r="J540" s="1052">
        <f>G540/G$551</f>
        <v>7.0700868072734666E-2</v>
      </c>
      <c r="K540" s="1021"/>
      <c r="L540" s="928"/>
      <c r="M540" s="928"/>
      <c r="N540" s="927"/>
      <c r="O540" s="927"/>
      <c r="P540" s="927"/>
      <c r="Q540" s="927"/>
      <c r="R540" s="927"/>
      <c r="S540" s="928"/>
      <c r="T540" s="928"/>
      <c r="U540" s="928"/>
      <c r="V540" s="928"/>
      <c r="W540" s="928"/>
      <c r="X540" s="928"/>
      <c r="Y540" s="928"/>
      <c r="Z540" s="928"/>
      <c r="AA540" s="928"/>
      <c r="AB540" s="928"/>
      <c r="AC540" s="928"/>
      <c r="AD540" s="928"/>
      <c r="AE540" s="928"/>
      <c r="AF540" s="928"/>
      <c r="AG540" s="928"/>
      <c r="AH540" s="928"/>
      <c r="AI540" s="928"/>
      <c r="AJ540" s="928"/>
      <c r="AK540" s="928"/>
      <c r="AL540" s="928"/>
      <c r="AM540" s="928"/>
      <c r="AN540" s="928"/>
      <c r="AO540" s="928"/>
      <c r="AP540" s="928"/>
      <c r="AQ540" s="928"/>
      <c r="AR540" s="928"/>
      <c r="AS540" s="928"/>
      <c r="AT540" s="928"/>
      <c r="AU540" s="928"/>
      <c r="AV540" s="928"/>
      <c r="AW540" s="928"/>
      <c r="AX540" s="928"/>
      <c r="AY540" s="928"/>
      <c r="AZ540" s="928"/>
      <c r="BA540" s="928"/>
      <c r="BB540" s="928"/>
      <c r="BC540" s="928"/>
      <c r="BD540" s="928"/>
      <c r="BE540" s="928"/>
      <c r="BF540" s="928"/>
      <c r="BG540" s="928"/>
    </row>
    <row r="541" spans="1:119" ht="15" x14ac:dyDescent="0.2">
      <c r="A541" s="1102"/>
      <c r="B541" s="1053" t="s">
        <v>32</v>
      </c>
      <c r="C541" s="1054">
        <v>280647317</v>
      </c>
      <c r="D541" s="1054">
        <v>282047469</v>
      </c>
      <c r="E541" s="1055">
        <v>289536504</v>
      </c>
      <c r="F541" s="1055">
        <v>290113079</v>
      </c>
      <c r="G541" s="1056">
        <v>291615834</v>
      </c>
      <c r="H541" s="1057">
        <f t="shared" si="46"/>
        <v>0.24906999440997396</v>
      </c>
      <c r="I541" s="1057">
        <f t="shared" si="46"/>
        <v>0.24850455803925706</v>
      </c>
      <c r="J541" s="1058">
        <f>G541/G$551</f>
        <v>0.25315271609668749</v>
      </c>
      <c r="K541" s="1021"/>
      <c r="L541" s="928"/>
      <c r="M541" s="928"/>
      <c r="N541" s="927"/>
      <c r="O541" s="927"/>
      <c r="P541" s="927"/>
      <c r="Q541" s="927"/>
      <c r="R541" s="927"/>
      <c r="S541" s="928"/>
      <c r="T541" s="928"/>
      <c r="U541" s="928"/>
      <c r="V541" s="928"/>
      <c r="W541" s="928"/>
      <c r="X541" s="928"/>
      <c r="Y541" s="928"/>
      <c r="Z541" s="928"/>
      <c r="AA541" s="928"/>
      <c r="AB541" s="928"/>
      <c r="AC541" s="928"/>
      <c r="AD541" s="928"/>
      <c r="AE541" s="928"/>
      <c r="AF541" s="928"/>
      <c r="AG541" s="928"/>
      <c r="AH541" s="928"/>
      <c r="AI541" s="928"/>
      <c r="AJ541" s="928"/>
      <c r="AK541" s="928"/>
      <c r="AL541" s="928"/>
      <c r="AM541" s="928"/>
      <c r="AN541" s="928"/>
      <c r="AO541" s="928"/>
      <c r="AP541" s="928"/>
      <c r="AQ541" s="928"/>
      <c r="AR541" s="928"/>
      <c r="AS541" s="928"/>
      <c r="AT541" s="928"/>
      <c r="AU541" s="928"/>
      <c r="AV541" s="928"/>
      <c r="AW541" s="928"/>
      <c r="AX541" s="928"/>
      <c r="AY541" s="928"/>
      <c r="AZ541" s="928"/>
      <c r="BA541" s="928"/>
      <c r="BB541" s="928"/>
      <c r="BC541" s="928"/>
      <c r="BD541" s="928"/>
      <c r="BE541" s="928"/>
      <c r="BF541" s="928"/>
      <c r="BG541" s="928"/>
    </row>
    <row r="542" spans="1:119" ht="15" x14ac:dyDescent="0.2">
      <c r="A542" s="1102"/>
      <c r="B542" s="1053" t="s">
        <v>79</v>
      </c>
      <c r="C542" s="1054">
        <v>104157301</v>
      </c>
      <c r="D542" s="1054">
        <v>105810757</v>
      </c>
      <c r="E542" s="1055">
        <v>107493495</v>
      </c>
      <c r="F542" s="1055">
        <v>107915331</v>
      </c>
      <c r="G542" s="1056">
        <v>108311442</v>
      </c>
      <c r="H542" s="1057">
        <f t="shared" si="46"/>
        <v>9.2469874536989516E-2</v>
      </c>
      <c r="I542" s="1057">
        <f t="shared" si="46"/>
        <v>9.2437927060210673E-2</v>
      </c>
      <c r="J542" s="1058">
        <f>G542/G$551</f>
        <v>9.4025538155959099E-2</v>
      </c>
      <c r="K542" s="1021"/>
      <c r="L542" s="928"/>
      <c r="M542" s="928"/>
      <c r="N542" s="927"/>
      <c r="O542" s="927"/>
      <c r="P542" s="927"/>
      <c r="Q542" s="927"/>
      <c r="R542" s="927"/>
      <c r="S542" s="928"/>
      <c r="T542" s="928"/>
      <c r="U542" s="928"/>
      <c r="V542" s="928"/>
      <c r="W542" s="928"/>
      <c r="X542" s="928"/>
      <c r="Y542" s="928"/>
      <c r="Z542" s="928"/>
      <c r="AA542" s="928"/>
      <c r="AB542" s="928"/>
      <c r="AC542" s="928"/>
      <c r="AD542" s="928"/>
      <c r="AE542" s="928"/>
      <c r="AF542" s="928"/>
      <c r="AG542" s="928"/>
      <c r="AH542" s="928"/>
      <c r="AI542" s="928"/>
      <c r="AJ542" s="928"/>
      <c r="AK542" s="928"/>
      <c r="AL542" s="928"/>
      <c r="AM542" s="928"/>
      <c r="AN542" s="928"/>
      <c r="AO542" s="928"/>
      <c r="AP542" s="928"/>
      <c r="AQ542" s="928"/>
      <c r="AR542" s="928"/>
      <c r="AS542" s="928"/>
      <c r="AT542" s="928"/>
      <c r="AU542" s="928"/>
      <c r="AV542" s="928"/>
      <c r="AW542" s="928"/>
      <c r="AX542" s="928"/>
      <c r="AY542" s="928"/>
      <c r="AZ542" s="928"/>
      <c r="BA542" s="928"/>
      <c r="BB542" s="928"/>
      <c r="BC542" s="928"/>
      <c r="BD542" s="928"/>
      <c r="BE542" s="928"/>
      <c r="BF542" s="928"/>
      <c r="BG542" s="928"/>
    </row>
    <row r="543" spans="1:119" ht="15" x14ac:dyDescent="0.2">
      <c r="A543" s="1102"/>
      <c r="B543" s="1053" t="s">
        <v>56</v>
      </c>
      <c r="C543" s="1054">
        <v>196278289</v>
      </c>
      <c r="D543" s="1054">
        <v>190155164</v>
      </c>
      <c r="E543" s="1055">
        <v>194067022</v>
      </c>
      <c r="F543" s="1055">
        <v>196498174</v>
      </c>
      <c r="G543" s="1056">
        <v>197642805</v>
      </c>
      <c r="H543" s="1057">
        <f t="shared" si="46"/>
        <v>0.16694361994748783</v>
      </c>
      <c r="I543" s="1057">
        <f t="shared" si="46"/>
        <v>0.1683160650795445</v>
      </c>
      <c r="J543" s="1058">
        <f>G543/G$551</f>
        <v>0.17157440395612389</v>
      </c>
      <c r="L543" s="928"/>
      <c r="M543" s="928"/>
      <c r="N543" s="927"/>
      <c r="O543" s="927"/>
      <c r="P543" s="927"/>
      <c r="Q543" s="927"/>
      <c r="R543" s="927"/>
      <c r="S543" s="928"/>
      <c r="T543" s="928"/>
      <c r="U543" s="928"/>
      <c r="V543" s="928"/>
      <c r="W543" s="928"/>
      <c r="X543" s="928"/>
      <c r="Y543" s="928"/>
      <c r="Z543" s="928"/>
      <c r="AA543" s="928"/>
      <c r="AB543" s="928"/>
      <c r="AC543" s="928"/>
      <c r="AD543" s="928"/>
      <c r="AE543" s="928"/>
      <c r="AF543" s="928"/>
      <c r="AG543" s="928"/>
      <c r="AH543" s="928"/>
      <c r="AI543" s="928"/>
      <c r="AJ543" s="928"/>
      <c r="AK543" s="928"/>
      <c r="AL543" s="928"/>
      <c r="AM543" s="928"/>
      <c r="AN543" s="928"/>
      <c r="AO543" s="928"/>
      <c r="AP543" s="928"/>
      <c r="AQ543" s="928"/>
      <c r="AR543" s="928"/>
      <c r="AS543" s="928"/>
      <c r="AT543" s="928"/>
      <c r="AU543" s="928"/>
      <c r="AV543" s="928"/>
      <c r="AW543" s="928"/>
      <c r="AX543" s="928"/>
      <c r="AY543" s="928"/>
      <c r="AZ543" s="928"/>
      <c r="BA543" s="928"/>
      <c r="BB543" s="928"/>
      <c r="BC543" s="928"/>
      <c r="BD543" s="928"/>
      <c r="BE543" s="928"/>
      <c r="BF543" s="928"/>
      <c r="BG543" s="928"/>
    </row>
    <row r="544" spans="1:119" ht="15" x14ac:dyDescent="0.2">
      <c r="A544" s="1102"/>
      <c r="B544" s="1053" t="s">
        <v>72</v>
      </c>
      <c r="C544" s="1054">
        <v>3622797</v>
      </c>
      <c r="D544" s="1054">
        <v>3606788</v>
      </c>
      <c r="E544" s="1055">
        <v>3591327</v>
      </c>
      <c r="F544" s="1055">
        <v>3584766</v>
      </c>
      <c r="G544" s="1056">
        <v>3574132</v>
      </c>
      <c r="H544" s="1057">
        <f t="shared" si="46"/>
        <v>3.0893921265775473E-3</v>
      </c>
      <c r="I544" s="1057">
        <f t="shared" si="46"/>
        <v>3.0706326428811413E-3</v>
      </c>
      <c r="J544" s="1058">
        <f>G544/G$551</f>
        <v>3.1027163754355188E-3</v>
      </c>
      <c r="K544" s="1021"/>
      <c r="L544" s="928"/>
      <c r="M544" s="928"/>
      <c r="N544" s="927"/>
      <c r="O544" s="927"/>
      <c r="P544" s="927"/>
      <c r="Q544" s="927"/>
      <c r="R544" s="927"/>
      <c r="S544" s="928"/>
      <c r="T544" s="928"/>
      <c r="U544" s="928"/>
      <c r="V544" s="928"/>
      <c r="W544" s="928"/>
      <c r="X544" s="928"/>
      <c r="Y544" s="928"/>
      <c r="Z544" s="928"/>
      <c r="AA544" s="928"/>
      <c r="AB544" s="928"/>
      <c r="AC544" s="928"/>
      <c r="AD544" s="928"/>
      <c r="AE544" s="928"/>
      <c r="AF544" s="928"/>
      <c r="AG544" s="928"/>
      <c r="AH544" s="928"/>
      <c r="AI544" s="928"/>
      <c r="AJ544" s="928"/>
      <c r="AK544" s="928"/>
      <c r="AL544" s="928"/>
      <c r="AM544" s="928"/>
      <c r="AN544" s="928"/>
      <c r="AO544" s="928"/>
      <c r="AP544" s="928"/>
      <c r="AQ544" s="928"/>
      <c r="AR544" s="928"/>
      <c r="AS544" s="928"/>
      <c r="AT544" s="928"/>
      <c r="AU544" s="928"/>
      <c r="AV544" s="928"/>
      <c r="AW544" s="928"/>
      <c r="AX544" s="928"/>
      <c r="AY544" s="928"/>
      <c r="AZ544" s="928"/>
      <c r="BA544" s="928"/>
      <c r="BB544" s="928"/>
      <c r="BC544" s="928"/>
      <c r="BD544" s="928"/>
      <c r="BE544" s="928"/>
      <c r="BF544" s="928"/>
      <c r="BG544" s="928"/>
    </row>
    <row r="545" spans="1:66" ht="15" x14ac:dyDescent="0.2">
      <c r="A545" s="1102"/>
      <c r="B545" s="1053" t="s">
        <v>288</v>
      </c>
      <c r="C545" s="1054">
        <v>4130774</v>
      </c>
      <c r="D545" s="1054">
        <v>3516307</v>
      </c>
      <c r="E545" s="1055">
        <v>0</v>
      </c>
      <c r="F545" s="1055">
        <v>0</v>
      </c>
      <c r="G545" s="1056">
        <v>0</v>
      </c>
      <c r="H545" s="1057">
        <f t="shared" si="46"/>
        <v>0</v>
      </c>
      <c r="I545" s="1057">
        <f t="shared" si="46"/>
        <v>0</v>
      </c>
      <c r="J545" s="1058">
        <f t="shared" ref="J545:J550" si="47">G545/G$551</f>
        <v>0</v>
      </c>
      <c r="K545" s="1021"/>
      <c r="L545" s="928"/>
      <c r="M545" s="928"/>
      <c r="N545" s="927"/>
      <c r="O545" s="927"/>
      <c r="P545" s="927"/>
      <c r="Q545" s="927"/>
      <c r="R545" s="927"/>
      <c r="S545" s="928"/>
      <c r="T545" s="928"/>
      <c r="U545" s="928"/>
      <c r="V545" s="928"/>
      <c r="W545" s="928"/>
      <c r="X545" s="928"/>
      <c r="Y545" s="928"/>
      <c r="Z545" s="928"/>
      <c r="AA545" s="928"/>
      <c r="AB545" s="928"/>
      <c r="AC545" s="928"/>
      <c r="AD545" s="928"/>
      <c r="AE545" s="928"/>
      <c r="AF545" s="928"/>
      <c r="AG545" s="928"/>
      <c r="AH545" s="928"/>
      <c r="AI545" s="928"/>
      <c r="AJ545" s="928"/>
      <c r="AK545" s="928"/>
      <c r="AL545" s="928"/>
      <c r="AM545" s="928"/>
      <c r="AN545" s="928"/>
      <c r="AO545" s="928"/>
      <c r="AP545" s="928"/>
      <c r="AQ545" s="928"/>
      <c r="AR545" s="928"/>
      <c r="AS545" s="928"/>
      <c r="AT545" s="928"/>
      <c r="AU545" s="928"/>
      <c r="AV545" s="928"/>
      <c r="AW545" s="928"/>
      <c r="AX545" s="928"/>
      <c r="AY545" s="928"/>
      <c r="AZ545" s="928"/>
      <c r="BA545" s="928"/>
      <c r="BB545" s="928"/>
      <c r="BC545" s="928"/>
      <c r="BD545" s="928"/>
      <c r="BE545" s="928"/>
      <c r="BF545" s="928"/>
      <c r="BG545" s="928"/>
    </row>
    <row r="546" spans="1:66" ht="15" x14ac:dyDescent="0.2">
      <c r="A546" s="1102"/>
      <c r="B546" s="1053" t="s">
        <v>59</v>
      </c>
      <c r="C546" s="1054">
        <v>81336447</v>
      </c>
      <c r="D546" s="1054">
        <v>72164019</v>
      </c>
      <c r="E546" s="1055">
        <v>35473183</v>
      </c>
      <c r="F546" s="1055">
        <v>33166349</v>
      </c>
      <c r="G546" s="1056">
        <v>12061356</v>
      </c>
      <c r="H546" s="1057">
        <f t="shared" si="46"/>
        <v>3.051534217431175E-2</v>
      </c>
      <c r="I546" s="1057">
        <f t="shared" si="46"/>
        <v>2.8409573702882784E-2</v>
      </c>
      <c r="J546" s="1058">
        <f t="shared" si="47"/>
        <v>1.0470504942502807E-2</v>
      </c>
      <c r="K546" s="1021"/>
      <c r="L546" s="928"/>
      <c r="M546" s="928"/>
      <c r="N546" s="927"/>
      <c r="O546" s="927"/>
      <c r="P546" s="927"/>
      <c r="Q546" s="927"/>
      <c r="R546" s="927"/>
      <c r="S546" s="928"/>
      <c r="T546" s="928"/>
      <c r="U546" s="928"/>
      <c r="V546" s="928"/>
      <c r="W546" s="928"/>
      <c r="X546" s="928"/>
      <c r="Y546" s="928"/>
      <c r="Z546" s="928"/>
      <c r="AA546" s="928"/>
      <c r="AB546" s="928"/>
      <c r="AC546" s="928"/>
      <c r="AD546" s="928"/>
      <c r="AE546" s="928"/>
      <c r="AF546" s="928"/>
      <c r="AG546" s="928"/>
      <c r="AH546" s="928"/>
      <c r="AI546" s="928"/>
      <c r="AJ546" s="928"/>
      <c r="AK546" s="928"/>
      <c r="AL546" s="928"/>
      <c r="AM546" s="928"/>
      <c r="AN546" s="928"/>
      <c r="AO546" s="928"/>
      <c r="AP546" s="928"/>
      <c r="AQ546" s="928"/>
      <c r="AR546" s="928"/>
      <c r="AS546" s="928"/>
      <c r="AT546" s="928"/>
      <c r="AU546" s="928"/>
      <c r="AV546" s="928"/>
      <c r="AW546" s="928"/>
      <c r="AX546" s="928"/>
      <c r="AY546" s="928"/>
      <c r="AZ546" s="928"/>
      <c r="BA546" s="928"/>
      <c r="BB546" s="928"/>
      <c r="BC546" s="928"/>
      <c r="BD546" s="928"/>
      <c r="BE546" s="928"/>
      <c r="BF546" s="928"/>
      <c r="BG546" s="928"/>
    </row>
    <row r="547" spans="1:66" ht="15" x14ac:dyDescent="0.2">
      <c r="A547" s="1102"/>
      <c r="B547" s="1059" t="s">
        <v>263</v>
      </c>
      <c r="C547" s="1054">
        <v>45429431</v>
      </c>
      <c r="D547" s="1054">
        <v>44916077</v>
      </c>
      <c r="E547" s="1055">
        <v>37994514</v>
      </c>
      <c r="F547" s="1055">
        <v>36692955</v>
      </c>
      <c r="G547" s="1056">
        <v>34783556</v>
      </c>
      <c r="H547" s="1057">
        <f t="shared" si="46"/>
        <v>3.2684284222723355E-2</v>
      </c>
      <c r="I547" s="1057">
        <f t="shared" si="46"/>
        <v>3.1430387753836317E-2</v>
      </c>
      <c r="J547" s="1058">
        <f t="shared" si="47"/>
        <v>3.0195725506802319E-2</v>
      </c>
      <c r="K547" s="1021"/>
      <c r="L547" s="928"/>
      <c r="M547" s="928"/>
      <c r="N547" s="927"/>
      <c r="O547" s="927"/>
      <c r="P547" s="927"/>
      <c r="Q547" s="927"/>
      <c r="R547" s="927"/>
      <c r="S547" s="928"/>
      <c r="T547" s="928"/>
      <c r="U547" s="928"/>
      <c r="V547" s="928"/>
      <c r="W547" s="928"/>
      <c r="X547" s="928"/>
      <c r="Y547" s="928"/>
      <c r="Z547" s="928"/>
      <c r="AA547" s="928"/>
      <c r="AB547" s="928"/>
      <c r="AC547" s="928"/>
      <c r="AD547" s="928"/>
      <c r="AE547" s="928"/>
      <c r="AF547" s="928"/>
      <c r="AG547" s="928"/>
      <c r="AH547" s="928"/>
      <c r="AI547" s="928"/>
      <c r="AJ547" s="928"/>
      <c r="AK547" s="928"/>
      <c r="AL547" s="928"/>
      <c r="AM547" s="928"/>
      <c r="AN547" s="928"/>
      <c r="AO547" s="928"/>
      <c r="AP547" s="928"/>
      <c r="AQ547" s="928"/>
      <c r="AR547" s="928"/>
      <c r="AS547" s="928"/>
      <c r="AT547" s="928"/>
      <c r="AU547" s="928"/>
      <c r="AV547" s="928"/>
      <c r="AW547" s="928"/>
      <c r="AX547" s="928"/>
      <c r="AY547" s="928"/>
      <c r="AZ547" s="928"/>
      <c r="BA547" s="928"/>
      <c r="BB547" s="928"/>
      <c r="BC547" s="928"/>
      <c r="BD547" s="928"/>
      <c r="BE547" s="928"/>
      <c r="BF547" s="928"/>
      <c r="BG547" s="928"/>
      <c r="BH547" s="928"/>
      <c r="BI547" s="928"/>
      <c r="BJ547" s="928"/>
      <c r="BK547" s="928"/>
      <c r="BL547" s="928"/>
    </row>
    <row r="548" spans="1:66" ht="15" x14ac:dyDescent="0.2">
      <c r="A548" s="1102"/>
      <c r="B548" s="1059" t="s">
        <v>3198</v>
      </c>
      <c r="C548" s="1054">
        <v>47337418</v>
      </c>
      <c r="D548" s="1054">
        <v>46012447</v>
      </c>
      <c r="E548" s="1055">
        <v>43622778</v>
      </c>
      <c r="F548" s="1055">
        <v>41910728</v>
      </c>
      <c r="G548" s="1056">
        <v>40302472</v>
      </c>
      <c r="H548" s="1057">
        <f t="shared" si="46"/>
        <v>3.752592478842507E-2</v>
      </c>
      <c r="I548" s="1057">
        <f t="shared" si="46"/>
        <v>3.5899818700498902E-2</v>
      </c>
      <c r="J548" s="1058">
        <f t="shared" si="47"/>
        <v>3.4986715612330903E-2</v>
      </c>
      <c r="K548" s="1021"/>
      <c r="L548" s="928"/>
      <c r="M548" s="928"/>
      <c r="N548" s="928"/>
      <c r="O548" s="928"/>
      <c r="P548" s="928"/>
      <c r="Q548" s="928"/>
      <c r="R548" s="928"/>
      <c r="S548" s="928"/>
      <c r="T548" s="928"/>
      <c r="U548" s="928"/>
      <c r="V548" s="928"/>
      <c r="W548" s="928"/>
      <c r="X548" s="928"/>
      <c r="Y548" s="928"/>
      <c r="Z548" s="928"/>
      <c r="AA548" s="928"/>
      <c r="AB548" s="928"/>
      <c r="AC548" s="928"/>
      <c r="AD548" s="928"/>
      <c r="AE548" s="928"/>
      <c r="AF548" s="928"/>
      <c r="AG548" s="928"/>
      <c r="AH548" s="928"/>
      <c r="AI548" s="928"/>
      <c r="AJ548" s="928"/>
      <c r="AK548" s="928"/>
      <c r="AL548" s="928"/>
      <c r="AN548" s="928"/>
      <c r="AO548" s="928"/>
      <c r="AP548" s="928"/>
      <c r="AQ548" s="928"/>
      <c r="AR548" s="928"/>
      <c r="AS548" s="928"/>
      <c r="AT548" s="928"/>
      <c r="AU548" s="928"/>
      <c r="AV548" s="928"/>
      <c r="AW548" s="928"/>
      <c r="AX548" s="928"/>
      <c r="AY548" s="928"/>
      <c r="AZ548" s="928"/>
      <c r="BA548" s="928"/>
      <c r="BB548" s="928"/>
      <c r="BC548" s="928"/>
      <c r="BD548" s="928"/>
      <c r="BE548" s="928"/>
      <c r="BF548" s="928"/>
      <c r="BG548" s="928"/>
      <c r="BH548" s="928"/>
      <c r="BI548" s="928"/>
      <c r="BJ548" s="928"/>
      <c r="BK548" s="928"/>
      <c r="BL548" s="928"/>
    </row>
    <row r="549" spans="1:66" ht="15" x14ac:dyDescent="0.2">
      <c r="A549" s="1102"/>
      <c r="B549" s="1059" t="s">
        <v>207</v>
      </c>
      <c r="C549" s="1054">
        <v>211939362</v>
      </c>
      <c r="D549" s="1054">
        <v>207444015</v>
      </c>
      <c r="E549" s="1055">
        <v>211025276</v>
      </c>
      <c r="F549" s="1055">
        <v>212528363</v>
      </c>
      <c r="G549" s="1056">
        <v>213810624</v>
      </c>
      <c r="H549" s="1057">
        <f t="shared" si="46"/>
        <v>0.18153173637022021</v>
      </c>
      <c r="I549" s="1057">
        <f t="shared" si="46"/>
        <v>0.18204717657049097</v>
      </c>
      <c r="J549" s="1058">
        <f t="shared" si="47"/>
        <v>0.18560974365996738</v>
      </c>
      <c r="K549" s="1021"/>
      <c r="L549" s="928"/>
      <c r="M549" s="928"/>
      <c r="N549" s="927"/>
      <c r="O549" s="927"/>
      <c r="P549" s="927"/>
      <c r="Q549" s="927"/>
      <c r="R549" s="927"/>
      <c r="S549" s="928"/>
      <c r="T549" s="928"/>
      <c r="U549" s="928"/>
      <c r="V549" s="928"/>
      <c r="W549" s="928"/>
      <c r="X549" s="928"/>
      <c r="Y549" s="928"/>
      <c r="Z549" s="928"/>
      <c r="AA549" s="928"/>
      <c r="AB549" s="928"/>
      <c r="AC549" s="928"/>
      <c r="AD549" s="928"/>
      <c r="AE549" s="928"/>
      <c r="AF549" s="928"/>
      <c r="AG549" s="928"/>
      <c r="AH549" s="928"/>
      <c r="AI549" s="928"/>
      <c r="AJ549" s="928"/>
      <c r="AK549" s="928"/>
      <c r="AL549" s="928"/>
      <c r="AM549" s="928"/>
      <c r="AN549" s="928"/>
      <c r="AO549" s="928"/>
      <c r="AP549" s="928"/>
      <c r="AQ549" s="928"/>
      <c r="AR549" s="928"/>
      <c r="AS549" s="928"/>
      <c r="AT549" s="928"/>
      <c r="AU549" s="928"/>
      <c r="AV549" s="928"/>
      <c r="AW549" s="928"/>
      <c r="AX549" s="928"/>
      <c r="AY549" s="928"/>
      <c r="AZ549" s="928"/>
      <c r="BA549" s="928"/>
      <c r="BB549" s="928"/>
      <c r="BC549" s="928"/>
      <c r="BD549" s="928"/>
      <c r="BE549" s="928"/>
      <c r="BF549" s="928"/>
      <c r="BG549" s="928"/>
      <c r="BH549" s="928"/>
      <c r="BI549" s="928"/>
      <c r="BJ549" s="928"/>
      <c r="BK549" s="928"/>
      <c r="BL549" s="928"/>
    </row>
    <row r="550" spans="1:66" ht="16" thickBot="1" x14ac:dyDescent="0.25">
      <c r="A550" s="1102"/>
      <c r="B550" s="1060" t="s">
        <v>1149</v>
      </c>
      <c r="C550" s="1061">
        <v>123363870</v>
      </c>
      <c r="D550" s="1061">
        <v>138615904</v>
      </c>
      <c r="E550" s="1062">
        <v>152077535</v>
      </c>
      <c r="F550" s="1062">
        <v>160091242</v>
      </c>
      <c r="G550" s="1056">
        <v>168391296</v>
      </c>
      <c r="H550" s="1057">
        <f t="shared" si="46"/>
        <v>0.13082271240082605</v>
      </c>
      <c r="I550" s="1057">
        <f t="shared" si="46"/>
        <v>0.13713067841097143</v>
      </c>
      <c r="J550" s="1058">
        <f t="shared" si="47"/>
        <v>0.14618106762145594</v>
      </c>
      <c r="K550" s="1021"/>
      <c r="L550" s="928"/>
      <c r="M550" s="928"/>
      <c r="N550" s="927"/>
      <c r="O550" s="927"/>
      <c r="P550" s="927"/>
      <c r="Q550" s="927"/>
      <c r="R550" s="927"/>
      <c r="S550" s="928"/>
      <c r="T550" s="928"/>
      <c r="U550" s="928"/>
      <c r="V550" s="928"/>
      <c r="W550" s="928"/>
      <c r="X550" s="928"/>
      <c r="Y550" s="928"/>
      <c r="Z550" s="928"/>
      <c r="AA550" s="928"/>
      <c r="AB550" s="928"/>
      <c r="AC550" s="928"/>
      <c r="AD550" s="928"/>
      <c r="AE550" s="928"/>
      <c r="AF550" s="928"/>
      <c r="AG550" s="928"/>
      <c r="AH550" s="928"/>
      <c r="AI550" s="928"/>
      <c r="AJ550" s="928"/>
      <c r="AK550" s="928"/>
      <c r="AL550" s="928"/>
      <c r="AM550" s="928"/>
      <c r="AN550" s="928"/>
      <c r="AO550" s="928"/>
      <c r="AP550" s="928"/>
      <c r="AQ550" s="928"/>
      <c r="AR550" s="928"/>
      <c r="AS550" s="928"/>
      <c r="AT550" s="928"/>
      <c r="AU550" s="928"/>
      <c r="AV550" s="928"/>
      <c r="AW550" s="928"/>
      <c r="AX550" s="928"/>
      <c r="AY550" s="928"/>
      <c r="AZ550" s="928"/>
      <c r="BA550" s="928"/>
      <c r="BB550" s="928"/>
      <c r="BC550" s="928"/>
      <c r="BD550" s="928"/>
      <c r="BE550" s="928"/>
      <c r="BF550" s="928"/>
      <c r="BG550" s="928"/>
      <c r="BH550" s="928"/>
      <c r="BI550" s="928"/>
      <c r="BJ550" s="928"/>
      <c r="BK550" s="928"/>
      <c r="BL550" s="928"/>
    </row>
    <row r="551" spans="1:66" ht="16" thickBot="1" x14ac:dyDescent="0.25">
      <c r="A551" s="985"/>
      <c r="B551" s="723" t="s">
        <v>151</v>
      </c>
      <c r="C551" s="724">
        <f>SUM(C540:C550)</f>
        <v>1188566410</v>
      </c>
      <c r="D551" s="724">
        <f>SUM(D540:D550)</f>
        <v>1183040925</v>
      </c>
      <c r="E551" s="724">
        <f t="shared" ref="E551:F551" si="48">SUM(E540:E550)</f>
        <v>1162470432</v>
      </c>
      <c r="F551" s="724">
        <f t="shared" si="48"/>
        <v>1167435645</v>
      </c>
      <c r="G551" s="725">
        <f>SUM(G540:G550)</f>
        <v>1151936422</v>
      </c>
      <c r="H551" s="1063"/>
      <c r="I551" s="1064"/>
      <c r="J551" s="1065"/>
      <c r="K551" s="1021"/>
      <c r="L551" s="928"/>
      <c r="M551" s="928"/>
      <c r="N551" s="927"/>
      <c r="O551" s="927"/>
      <c r="P551" s="927"/>
      <c r="Q551" s="927"/>
      <c r="R551" s="927"/>
      <c r="S551" s="928"/>
      <c r="T551" s="928"/>
      <c r="U551" s="928"/>
      <c r="V551" s="928"/>
      <c r="W551" s="928"/>
      <c r="X551" s="928"/>
      <c r="Y551" s="928"/>
      <c r="Z551" s="928"/>
      <c r="AA551" s="928"/>
      <c r="AB551" s="928"/>
      <c r="AC551" s="928"/>
      <c r="AD551" s="928"/>
      <c r="AE551" s="928"/>
      <c r="AF551" s="928"/>
      <c r="AG551" s="928"/>
      <c r="AH551" s="928"/>
      <c r="AI551" s="928"/>
      <c r="AJ551" s="928"/>
      <c r="AK551" s="928"/>
      <c r="AL551" s="928"/>
      <c r="AM551" s="928"/>
      <c r="AN551" s="928"/>
      <c r="AO551" s="928"/>
      <c r="AP551" s="928"/>
      <c r="AQ551" s="928"/>
      <c r="AR551" s="928"/>
      <c r="AS551" s="928"/>
      <c r="AT551" s="928"/>
      <c r="AU551" s="928"/>
      <c r="AV551" s="928"/>
      <c r="AW551" s="928"/>
      <c r="AX551" s="928"/>
      <c r="AY551" s="928"/>
      <c r="AZ551" s="928"/>
      <c r="BA551" s="928"/>
      <c r="BB551" s="928"/>
      <c r="BC551" s="928"/>
      <c r="BD551" s="928"/>
      <c r="BE551" s="928"/>
      <c r="BF551" s="928"/>
      <c r="BG551" s="928"/>
      <c r="BH551" s="928"/>
      <c r="BI551" s="928"/>
      <c r="BJ551" s="928"/>
      <c r="BK551" s="928"/>
      <c r="BL551" s="928"/>
    </row>
    <row r="552" spans="1:66" ht="15" x14ac:dyDescent="0.2">
      <c r="A552" s="985"/>
      <c r="B552" s="927"/>
      <c r="C552" s="927"/>
      <c r="D552" s="927"/>
      <c r="E552" s="1066"/>
      <c r="F552" s="1067"/>
      <c r="G552" s="1067"/>
      <c r="H552" s="927"/>
      <c r="I552" s="927"/>
      <c r="J552" s="927"/>
      <c r="K552" s="1021"/>
      <c r="L552" s="928"/>
      <c r="M552" s="928"/>
      <c r="N552" s="927"/>
      <c r="O552" s="927"/>
      <c r="P552" s="927"/>
      <c r="Q552" s="927"/>
      <c r="R552" s="927"/>
      <c r="S552" s="928"/>
      <c r="T552" s="928"/>
      <c r="U552" s="928"/>
      <c r="V552" s="928"/>
      <c r="W552" s="928"/>
      <c r="X552" s="928"/>
      <c r="Y552" s="928"/>
      <c r="Z552" s="928"/>
      <c r="AA552" s="928"/>
      <c r="AB552" s="928"/>
      <c r="AC552" s="928"/>
      <c r="AD552" s="928"/>
      <c r="AE552" s="928"/>
      <c r="AF552" s="928"/>
      <c r="AG552" s="928"/>
      <c r="AH552" s="928"/>
      <c r="AI552" s="928"/>
      <c r="AJ552" s="928"/>
      <c r="AK552" s="928"/>
      <c r="AL552" s="928"/>
      <c r="AM552" s="928"/>
      <c r="AN552" s="928"/>
      <c r="AO552" s="928"/>
      <c r="AP552" s="928"/>
      <c r="AQ552" s="928"/>
      <c r="AR552" s="928"/>
      <c r="AS552" s="928"/>
      <c r="AT552" s="928"/>
      <c r="AU552" s="928"/>
      <c r="AV552" s="928"/>
      <c r="AW552" s="928"/>
      <c r="AX552" s="928"/>
      <c r="AY552" s="928"/>
      <c r="AZ552" s="928"/>
      <c r="BA552" s="928"/>
      <c r="BB552" s="928"/>
      <c r="BC552" s="928"/>
      <c r="BD552" s="928"/>
      <c r="BE552" s="928"/>
      <c r="BF552" s="928"/>
      <c r="BG552" s="928"/>
      <c r="BH552" s="928"/>
      <c r="BI552" s="928"/>
      <c r="BJ552" s="928"/>
      <c r="BK552" s="928"/>
      <c r="BL552" s="928"/>
    </row>
    <row r="553" spans="1:66" ht="15" x14ac:dyDescent="0.2">
      <c r="A553" s="985"/>
      <c r="B553" s="927"/>
      <c r="C553" s="927"/>
      <c r="D553" s="927"/>
      <c r="E553" s="1066"/>
      <c r="F553" s="1067"/>
      <c r="G553" s="1067"/>
      <c r="H553" s="927"/>
      <c r="I553" s="927"/>
      <c r="J553" s="927"/>
      <c r="K553" s="927"/>
      <c r="L553" s="927"/>
      <c r="M553" s="1021"/>
      <c r="N553" s="928"/>
      <c r="O553" s="928"/>
      <c r="P553" s="927"/>
      <c r="Q553" s="927"/>
      <c r="R553" s="927"/>
      <c r="S553" s="927"/>
      <c r="T553" s="927"/>
      <c r="U553" s="928"/>
      <c r="V553" s="928"/>
      <c r="W553" s="928"/>
      <c r="X553" s="928"/>
      <c r="Y553" s="928"/>
      <c r="Z553" s="928"/>
      <c r="AA553" s="928"/>
      <c r="AB553" s="928"/>
      <c r="AC553" s="928"/>
      <c r="AD553" s="928"/>
      <c r="AE553" s="928"/>
      <c r="AF553" s="928"/>
      <c r="AG553" s="928"/>
      <c r="AH553" s="928"/>
      <c r="AI553" s="928"/>
      <c r="AJ553" s="928"/>
      <c r="AK553" s="928"/>
      <c r="AL553" s="928"/>
      <c r="AM553" s="928"/>
      <c r="AN553" s="928"/>
      <c r="AO553" s="928"/>
      <c r="AP553" s="928"/>
      <c r="AQ553" s="928"/>
      <c r="AR553" s="928"/>
      <c r="AS553" s="928"/>
      <c r="AT553" s="928"/>
      <c r="AU553" s="928"/>
      <c r="AV553" s="928"/>
      <c r="AW553" s="928"/>
      <c r="AX553" s="928"/>
      <c r="AY553" s="928"/>
      <c r="AZ553" s="928"/>
      <c r="BA553" s="928"/>
      <c r="BB553" s="928"/>
      <c r="BC553" s="928"/>
      <c r="BD553" s="928"/>
      <c r="BE553" s="928"/>
      <c r="BF553" s="928"/>
      <c r="BG553" s="928"/>
      <c r="BH553" s="928"/>
      <c r="BI553" s="928"/>
      <c r="BJ553" s="928"/>
      <c r="BK553" s="928"/>
      <c r="BL553" s="928"/>
      <c r="BM553" s="928"/>
      <c r="BN553" s="928"/>
    </row>
    <row r="554" spans="1:66" ht="16" thickBot="1" x14ac:dyDescent="0.25">
      <c r="A554" s="985"/>
      <c r="B554" s="927"/>
      <c r="C554" s="927"/>
      <c r="D554" s="927"/>
      <c r="E554" s="1066"/>
      <c r="F554" s="1067"/>
      <c r="G554" s="1067"/>
      <c r="H554" s="927"/>
      <c r="I554" s="927"/>
      <c r="J554" s="927"/>
      <c r="K554" s="927"/>
      <c r="L554" s="927"/>
      <c r="M554" s="1021"/>
      <c r="N554" s="928"/>
      <c r="O554" s="928"/>
      <c r="P554" s="927"/>
      <c r="Q554" s="927"/>
      <c r="R554" s="927"/>
      <c r="S554" s="927"/>
      <c r="T554" s="927"/>
      <c r="U554" s="928"/>
      <c r="V554" s="928"/>
      <c r="W554" s="928"/>
      <c r="X554" s="928"/>
      <c r="Y554" s="928"/>
      <c r="Z554" s="928"/>
      <c r="AA554" s="928"/>
      <c r="AB554" s="928"/>
      <c r="AC554" s="928"/>
      <c r="AD554" s="928"/>
      <c r="AE554" s="928"/>
      <c r="AF554" s="928"/>
      <c r="AG554" s="928"/>
      <c r="AH554" s="928"/>
      <c r="AI554" s="928"/>
      <c r="AJ554" s="928"/>
      <c r="AK554" s="928"/>
      <c r="AL554" s="928"/>
      <c r="AM554" s="928"/>
      <c r="AN554" s="928"/>
      <c r="AO554" s="928"/>
      <c r="AP554" s="928"/>
      <c r="AQ554" s="928"/>
      <c r="AR554" s="928"/>
      <c r="AS554" s="928"/>
      <c r="AT554" s="928"/>
      <c r="AU554" s="928"/>
      <c r="AV554" s="928"/>
      <c r="AW554" s="928"/>
      <c r="AX554" s="928"/>
      <c r="AY554" s="928"/>
      <c r="AZ554" s="928"/>
      <c r="BA554" s="928"/>
      <c r="BB554" s="928"/>
      <c r="BC554" s="928"/>
      <c r="BD554" s="928"/>
      <c r="BE554" s="928"/>
      <c r="BF554" s="928"/>
      <c r="BG554" s="928"/>
      <c r="BH554" s="928"/>
      <c r="BI554" s="928"/>
      <c r="BJ554" s="928"/>
      <c r="BK554" s="928"/>
      <c r="BL554" s="928"/>
      <c r="BM554" s="928"/>
      <c r="BN554" s="928"/>
    </row>
    <row r="555" spans="1:66" ht="16" thickBot="1" x14ac:dyDescent="0.25">
      <c r="A555" s="985"/>
      <c r="B555" s="3107" t="s">
        <v>494</v>
      </c>
      <c r="C555" s="3108"/>
      <c r="D555" s="3108"/>
      <c r="E555" s="3108"/>
      <c r="F555" s="3108"/>
      <c r="G555" s="3108"/>
      <c r="H555" s="3108"/>
      <c r="I555" s="3108"/>
      <c r="J555" s="3108"/>
      <c r="K555" s="3108"/>
      <c r="L555" s="3109"/>
      <c r="M555" s="1021"/>
      <c r="N555" s="928"/>
      <c r="O555" s="928"/>
      <c r="P555" s="927"/>
      <c r="Q555" s="927"/>
      <c r="R555" s="927"/>
      <c r="S555" s="927"/>
      <c r="T555" s="927"/>
      <c r="U555" s="928"/>
      <c r="V555" s="928"/>
      <c r="W555" s="928"/>
      <c r="X555" s="928"/>
      <c r="Y555" s="928"/>
      <c r="Z555" s="928"/>
      <c r="AA555" s="928"/>
      <c r="AB555" s="928"/>
      <c r="AC555" s="928"/>
      <c r="AD555" s="928"/>
      <c r="AE555" s="928"/>
      <c r="AF555" s="928"/>
      <c r="AG555" s="928"/>
      <c r="AH555" s="928"/>
      <c r="AI555" s="928"/>
      <c r="AJ555" s="928"/>
      <c r="AK555" s="928"/>
      <c r="AL555" s="928"/>
      <c r="AM555" s="928"/>
      <c r="AN555" s="928"/>
      <c r="AO555" s="928"/>
      <c r="AP555" s="928"/>
      <c r="AQ555" s="928"/>
      <c r="AR555" s="928"/>
      <c r="AS555" s="928"/>
      <c r="AT555" s="928"/>
      <c r="AU555" s="928"/>
      <c r="AV555" s="928"/>
      <c r="AW555" s="928"/>
      <c r="AX555" s="928"/>
      <c r="AY555" s="928"/>
      <c r="AZ555" s="928"/>
      <c r="BA555" s="928"/>
      <c r="BB555" s="928"/>
      <c r="BC555" s="928"/>
      <c r="BD555" s="928"/>
      <c r="BE555" s="928"/>
      <c r="BF555" s="928"/>
      <c r="BG555" s="928"/>
      <c r="BH555" s="928"/>
      <c r="BI555" s="928"/>
      <c r="BJ555" s="928"/>
      <c r="BK555" s="928"/>
      <c r="BL555" s="928"/>
      <c r="BM555" s="928"/>
      <c r="BN555" s="928"/>
    </row>
    <row r="556" spans="1:66" ht="16" thickBot="1" x14ac:dyDescent="0.25">
      <c r="A556" s="985"/>
      <c r="B556" s="1068"/>
      <c r="C556" s="1069" t="s">
        <v>5020</v>
      </c>
      <c r="D556" s="1070" t="s">
        <v>5069</v>
      </c>
      <c r="E556" s="1071" t="s">
        <v>5140</v>
      </c>
      <c r="F556" s="1072" t="s">
        <v>5211</v>
      </c>
      <c r="G556" s="1072" t="s">
        <v>5344</v>
      </c>
      <c r="H556" s="1070" t="s">
        <v>5321</v>
      </c>
      <c r="I556" s="1070" t="s">
        <v>5390</v>
      </c>
      <c r="J556" s="1070" t="s">
        <v>5461</v>
      </c>
      <c r="K556" s="1070" t="s">
        <v>5562</v>
      </c>
      <c r="L556" s="722" t="s">
        <v>5755</v>
      </c>
      <c r="M556" s="1021"/>
      <c r="N556" s="928"/>
      <c r="O556" s="928"/>
      <c r="P556" s="927"/>
      <c r="Q556" s="927"/>
      <c r="R556" s="927"/>
      <c r="S556" s="927"/>
      <c r="T556" s="927"/>
      <c r="U556" s="928"/>
      <c r="V556" s="928"/>
      <c r="W556" s="928"/>
      <c r="X556" s="928"/>
      <c r="Y556" s="928"/>
      <c r="Z556" s="928"/>
      <c r="AA556" s="928"/>
      <c r="AB556" s="928"/>
      <c r="AC556" s="928"/>
      <c r="AD556" s="928"/>
      <c r="AE556" s="928"/>
      <c r="AF556" s="928"/>
      <c r="AG556" s="928"/>
      <c r="AH556" s="928"/>
      <c r="AI556" s="928"/>
      <c r="AJ556" s="928"/>
      <c r="AK556" s="928"/>
      <c r="AL556" s="928"/>
      <c r="AM556" s="928"/>
      <c r="AN556" s="928"/>
      <c r="AO556" s="928"/>
      <c r="AP556" s="928"/>
      <c r="AQ556" s="928"/>
      <c r="AR556" s="928"/>
      <c r="AS556" s="928"/>
      <c r="AT556" s="928"/>
      <c r="AU556" s="928"/>
      <c r="AV556" s="928"/>
      <c r="AW556" s="928"/>
      <c r="AX556" s="928"/>
      <c r="AY556" s="928"/>
      <c r="AZ556" s="928"/>
      <c r="BA556" s="928"/>
      <c r="BB556" s="928"/>
      <c r="BC556" s="928"/>
      <c r="BD556" s="928"/>
      <c r="BE556" s="928"/>
      <c r="BF556" s="928"/>
      <c r="BG556" s="928"/>
      <c r="BH556" s="928"/>
      <c r="BI556" s="928"/>
      <c r="BJ556" s="928"/>
      <c r="BK556" s="928"/>
      <c r="BL556" s="928"/>
      <c r="BM556" s="928"/>
      <c r="BN556" s="928"/>
    </row>
    <row r="557" spans="1:66" ht="15" x14ac:dyDescent="0.2">
      <c r="A557" s="985"/>
      <c r="B557" s="1073" t="s">
        <v>663</v>
      </c>
      <c r="C557" s="1074">
        <v>90560441</v>
      </c>
      <c r="D557" s="1074">
        <v>90733532</v>
      </c>
      <c r="E557" s="1074">
        <v>90323404</v>
      </c>
      <c r="F557" s="1075">
        <v>89932083</v>
      </c>
      <c r="G557" s="1074">
        <v>89551858.69910349</v>
      </c>
      <c r="H557" s="1074">
        <v>88751978</v>
      </c>
      <c r="I557" s="1074">
        <v>88254714</v>
      </c>
      <c r="J557" s="1074">
        <v>87588798</v>
      </c>
      <c r="K557" s="1074">
        <v>84934658</v>
      </c>
      <c r="L557" s="1076">
        <v>81442905</v>
      </c>
      <c r="M557" s="1021"/>
      <c r="N557" s="928"/>
      <c r="O557" s="928"/>
      <c r="P557" s="927"/>
      <c r="Q557" s="927"/>
      <c r="R557" s="927"/>
      <c r="S557" s="927"/>
      <c r="T557" s="927"/>
      <c r="U557" s="928"/>
      <c r="V557" s="928"/>
      <c r="W557" s="928"/>
      <c r="X557" s="928"/>
      <c r="Y557" s="928"/>
      <c r="Z557" s="928"/>
      <c r="AA557" s="928"/>
      <c r="AB557" s="928"/>
      <c r="AC557" s="928"/>
      <c r="AD557" s="928"/>
      <c r="AE557" s="928"/>
      <c r="AF557" s="928"/>
      <c r="AG557" s="928"/>
      <c r="AH557" s="928"/>
      <c r="AI557" s="928"/>
      <c r="AJ557" s="928"/>
      <c r="AK557" s="928"/>
      <c r="AL557" s="928"/>
      <c r="AM557" s="928"/>
      <c r="AN557" s="928"/>
      <c r="AO557" s="928"/>
      <c r="AP557" s="928"/>
      <c r="AQ557" s="928"/>
      <c r="AR557" s="928"/>
      <c r="AS557" s="928"/>
      <c r="AT557" s="928"/>
      <c r="AU557" s="928"/>
      <c r="AV557" s="928"/>
      <c r="AW557" s="928"/>
      <c r="AX557" s="928"/>
      <c r="AY557" s="928"/>
      <c r="AZ557" s="928"/>
      <c r="BA557" s="928"/>
      <c r="BB557" s="928"/>
      <c r="BC557" s="928"/>
      <c r="BD557" s="928"/>
      <c r="BE557" s="928"/>
      <c r="BF557" s="928"/>
      <c r="BG557" s="928"/>
      <c r="BH557" s="928"/>
      <c r="BI557" s="928"/>
      <c r="BJ557" s="928"/>
      <c r="BK557" s="928"/>
      <c r="BL557" s="928"/>
      <c r="BM557" s="928"/>
      <c r="BN557" s="928"/>
    </row>
    <row r="558" spans="1:66" ht="15" x14ac:dyDescent="0.2">
      <c r="A558" s="985"/>
      <c r="B558" s="1077" t="s">
        <v>32</v>
      </c>
      <c r="C558" s="1078">
        <v>276501427</v>
      </c>
      <c r="D558" s="1078">
        <v>278599433</v>
      </c>
      <c r="E558" s="1078">
        <v>280647317</v>
      </c>
      <c r="F558" s="1079">
        <v>281250088</v>
      </c>
      <c r="G558" s="1078">
        <v>281874814.2893638</v>
      </c>
      <c r="H558" s="1078">
        <v>282047469</v>
      </c>
      <c r="I558" s="1078">
        <v>285195633</v>
      </c>
      <c r="J558" s="1078">
        <v>289536504</v>
      </c>
      <c r="K558" s="1078">
        <v>290113079</v>
      </c>
      <c r="L558" s="1076">
        <v>291615834</v>
      </c>
      <c r="M558" s="1021"/>
      <c r="N558" s="928"/>
      <c r="O558" s="928"/>
      <c r="P558" s="927"/>
      <c r="Q558" s="927"/>
      <c r="R558" s="927"/>
      <c r="S558" s="927"/>
      <c r="T558" s="927"/>
      <c r="U558" s="928"/>
      <c r="V558" s="928"/>
      <c r="W558" s="928"/>
      <c r="X558" s="928"/>
      <c r="Y558" s="928"/>
      <c r="Z558" s="928"/>
      <c r="AA558" s="928"/>
      <c r="AB558" s="928"/>
      <c r="AC558" s="928"/>
      <c r="AD558" s="928"/>
      <c r="AE558" s="928"/>
      <c r="AF558" s="928"/>
      <c r="AG558" s="928"/>
      <c r="AH558" s="928"/>
      <c r="AI558" s="928"/>
      <c r="AJ558" s="928"/>
      <c r="AK558" s="928"/>
      <c r="AL558" s="928"/>
      <c r="AM558" s="928"/>
      <c r="AN558" s="928"/>
      <c r="AO558" s="928"/>
      <c r="AP558" s="928"/>
      <c r="AQ558" s="928"/>
      <c r="AR558" s="928"/>
      <c r="AS558" s="928"/>
      <c r="AT558" s="928"/>
      <c r="AU558" s="928"/>
      <c r="AV558" s="928"/>
      <c r="AW558" s="928"/>
      <c r="AX558" s="928"/>
      <c r="AY558" s="928"/>
      <c r="AZ558" s="928"/>
      <c r="BA558" s="928"/>
      <c r="BB558" s="928"/>
      <c r="BC558" s="928"/>
      <c r="BD558" s="928"/>
      <c r="BE558" s="928"/>
      <c r="BF558" s="928"/>
      <c r="BG558" s="928"/>
      <c r="BH558" s="928"/>
      <c r="BI558" s="928"/>
      <c r="BJ558" s="928"/>
      <c r="BK558" s="928"/>
      <c r="BL558" s="928"/>
      <c r="BM558" s="928"/>
      <c r="BN558" s="928"/>
    </row>
    <row r="559" spans="1:66" ht="15" x14ac:dyDescent="0.2">
      <c r="A559" s="985"/>
      <c r="B559" s="1077" t="s">
        <v>79</v>
      </c>
      <c r="C559" s="1078">
        <v>101802352</v>
      </c>
      <c r="D559" s="1078">
        <v>103161815</v>
      </c>
      <c r="E559" s="1078">
        <v>104157301</v>
      </c>
      <c r="F559" s="1079">
        <v>104548843</v>
      </c>
      <c r="G559" s="1078">
        <v>104957918.54859434</v>
      </c>
      <c r="H559" s="1078">
        <v>105810757</v>
      </c>
      <c r="I559" s="1078">
        <v>106413268</v>
      </c>
      <c r="J559" s="1078">
        <v>107493495</v>
      </c>
      <c r="K559" s="1078">
        <v>107915331</v>
      </c>
      <c r="L559" s="1076">
        <v>108311442</v>
      </c>
      <c r="M559" s="1021"/>
      <c r="N559" s="928"/>
      <c r="O559" s="928"/>
      <c r="P559" s="927"/>
      <c r="Q559" s="927"/>
      <c r="R559" s="927"/>
      <c r="S559" s="927"/>
      <c r="T559" s="927"/>
      <c r="U559" s="928"/>
      <c r="V559" s="928"/>
      <c r="W559" s="928"/>
      <c r="X559" s="928"/>
      <c r="Y559" s="928"/>
      <c r="Z559" s="928"/>
      <c r="AA559" s="928"/>
      <c r="AB559" s="928"/>
      <c r="AC559" s="928"/>
      <c r="AD559" s="928"/>
      <c r="AE559" s="928"/>
      <c r="AF559" s="928"/>
      <c r="AG559" s="928"/>
      <c r="AH559" s="928"/>
      <c r="AI559" s="928"/>
      <c r="AJ559" s="928"/>
      <c r="AK559" s="928"/>
      <c r="AL559" s="928"/>
      <c r="AM559" s="928"/>
      <c r="AN559" s="928"/>
      <c r="AO559" s="928"/>
      <c r="AP559" s="928"/>
      <c r="AQ559" s="928"/>
      <c r="AR559" s="928"/>
      <c r="AS559" s="928"/>
      <c r="AT559" s="928"/>
      <c r="AU559" s="928"/>
      <c r="AV559" s="928"/>
      <c r="AW559" s="928"/>
      <c r="AX559" s="928"/>
      <c r="AY559" s="928"/>
      <c r="AZ559" s="928"/>
      <c r="BA559" s="928"/>
      <c r="BB559" s="928"/>
      <c r="BC559" s="928"/>
      <c r="BD559" s="928"/>
      <c r="BE559" s="928"/>
      <c r="BF559" s="928"/>
      <c r="BG559" s="928"/>
      <c r="BH559" s="928"/>
      <c r="BI559" s="928"/>
      <c r="BJ559" s="928"/>
      <c r="BK559" s="928"/>
      <c r="BL559" s="928"/>
      <c r="BM559" s="928"/>
      <c r="BN559" s="928"/>
    </row>
    <row r="560" spans="1:66" ht="15" x14ac:dyDescent="0.2">
      <c r="A560" s="985"/>
      <c r="B560" s="1077" t="s">
        <v>56</v>
      </c>
      <c r="C560" s="1078">
        <v>196052705</v>
      </c>
      <c r="D560" s="1078">
        <v>196242748</v>
      </c>
      <c r="E560" s="1078">
        <v>196278289</v>
      </c>
      <c r="F560" s="1079">
        <v>196278289</v>
      </c>
      <c r="G560" s="1078">
        <v>196278289</v>
      </c>
      <c r="H560" s="1078">
        <v>190155164</v>
      </c>
      <c r="I560" s="1078">
        <v>190868572</v>
      </c>
      <c r="J560" s="1078">
        <v>194067022</v>
      </c>
      <c r="K560" s="1078">
        <v>196498174</v>
      </c>
      <c r="L560" s="1076">
        <v>197642805</v>
      </c>
      <c r="M560" s="1021"/>
      <c r="N560" s="928"/>
      <c r="O560" s="928"/>
      <c r="P560" s="927"/>
      <c r="Q560" s="927"/>
      <c r="R560" s="927"/>
      <c r="S560" s="927"/>
      <c r="T560" s="927"/>
      <c r="U560" s="928"/>
      <c r="V560" s="928"/>
      <c r="W560" s="928"/>
      <c r="X560" s="928"/>
      <c r="Y560" s="928"/>
      <c r="Z560" s="928"/>
      <c r="AA560" s="928"/>
      <c r="AB560" s="928"/>
      <c r="AC560" s="928"/>
      <c r="AD560" s="928"/>
      <c r="AE560" s="928"/>
      <c r="AF560" s="928"/>
      <c r="AG560" s="928"/>
      <c r="AH560" s="928"/>
      <c r="AI560" s="928"/>
      <c r="AJ560" s="928"/>
      <c r="AK560" s="928"/>
      <c r="AL560" s="928"/>
      <c r="AM560" s="928"/>
      <c r="AN560" s="928"/>
      <c r="AO560" s="928"/>
      <c r="AP560" s="928"/>
      <c r="AQ560" s="928"/>
      <c r="AR560" s="928"/>
      <c r="AS560" s="928"/>
      <c r="AT560" s="928"/>
      <c r="AU560" s="928"/>
      <c r="AV560" s="928"/>
      <c r="AW560" s="928"/>
      <c r="AX560" s="928"/>
      <c r="AY560" s="928"/>
      <c r="AZ560" s="928"/>
      <c r="BA560" s="928"/>
      <c r="BB560" s="928"/>
      <c r="BC560" s="928"/>
      <c r="BD560" s="928"/>
      <c r="BE560" s="928"/>
      <c r="BF560" s="928"/>
      <c r="BG560" s="928"/>
      <c r="BH560" s="928"/>
      <c r="BI560" s="928"/>
      <c r="BJ560" s="928"/>
      <c r="BK560" s="928"/>
      <c r="BL560" s="928"/>
      <c r="BM560" s="928"/>
      <c r="BN560" s="928"/>
    </row>
    <row r="561" spans="1:77" ht="15" x14ac:dyDescent="0.2">
      <c r="A561" s="985"/>
      <c r="B561" s="1077" t="s">
        <v>72</v>
      </c>
      <c r="C561" s="1078">
        <v>3625183</v>
      </c>
      <c r="D561" s="1078">
        <v>3623047</v>
      </c>
      <c r="E561" s="1078">
        <v>3622797</v>
      </c>
      <c r="F561" s="1079">
        <v>3618091</v>
      </c>
      <c r="G561" s="1078">
        <v>3613391.8870528168</v>
      </c>
      <c r="H561" s="1078">
        <v>3606788</v>
      </c>
      <c r="I561" s="1078">
        <v>3595268</v>
      </c>
      <c r="J561" s="1078">
        <v>3591327</v>
      </c>
      <c r="K561" s="1078">
        <v>3584766</v>
      </c>
      <c r="L561" s="1076">
        <v>3574132</v>
      </c>
      <c r="M561" s="1021"/>
      <c r="N561" s="928"/>
      <c r="O561" s="928"/>
      <c r="P561" s="927"/>
      <c r="Q561" s="927"/>
      <c r="R561" s="927"/>
      <c r="S561" s="927"/>
      <c r="T561" s="927"/>
      <c r="U561" s="928"/>
      <c r="V561" s="928"/>
      <c r="W561" s="928"/>
      <c r="X561" s="928"/>
      <c r="Y561" s="928"/>
      <c r="Z561" s="928"/>
      <c r="AA561" s="928"/>
      <c r="AB561" s="928"/>
      <c r="AC561" s="928"/>
      <c r="AD561" s="928"/>
      <c r="AE561" s="928"/>
      <c r="AF561" s="928"/>
      <c r="AG561" s="928"/>
      <c r="AH561" s="928"/>
      <c r="AI561" s="928"/>
      <c r="AJ561" s="928"/>
      <c r="AK561" s="928"/>
      <c r="AL561" s="928"/>
      <c r="AM561" s="928"/>
      <c r="AN561" s="928"/>
      <c r="AO561" s="928"/>
      <c r="AP561" s="928"/>
      <c r="AQ561" s="928"/>
      <c r="AR561" s="928"/>
      <c r="AS561" s="928"/>
      <c r="AT561" s="928"/>
      <c r="AU561" s="928"/>
      <c r="AV561" s="928"/>
      <c r="AW561" s="928"/>
      <c r="AX561" s="928"/>
      <c r="AY561" s="928"/>
      <c r="AZ561" s="928"/>
      <c r="BA561" s="928"/>
      <c r="BB561" s="928"/>
      <c r="BC561" s="928"/>
      <c r="BD561" s="928"/>
      <c r="BE561" s="928"/>
      <c r="BF561" s="928"/>
      <c r="BG561" s="928"/>
      <c r="BH561" s="928"/>
      <c r="BI561" s="928"/>
      <c r="BJ561" s="928"/>
      <c r="BK561" s="928"/>
      <c r="BL561" s="928"/>
      <c r="BM561" s="928"/>
      <c r="BN561" s="928"/>
    </row>
    <row r="562" spans="1:77" ht="15" x14ac:dyDescent="0.2">
      <c r="A562" s="985"/>
      <c r="B562" s="1077" t="s">
        <v>59</v>
      </c>
      <c r="C562" s="1078">
        <v>4632727</v>
      </c>
      <c r="D562" s="1078">
        <v>4379247</v>
      </c>
      <c r="E562" s="1078">
        <v>4130774</v>
      </c>
      <c r="F562" s="1079">
        <v>4130774</v>
      </c>
      <c r="G562" s="1078">
        <v>4130774</v>
      </c>
      <c r="H562" s="1078">
        <v>3516307</v>
      </c>
      <c r="I562" s="1078">
        <v>3285155</v>
      </c>
      <c r="J562" s="1078">
        <v>0</v>
      </c>
      <c r="K562" s="1078">
        <v>0</v>
      </c>
      <c r="L562" s="1076">
        <v>0</v>
      </c>
      <c r="M562" s="1021"/>
      <c r="N562" s="928"/>
      <c r="O562" s="928"/>
      <c r="P562" s="927"/>
      <c r="Q562" s="927"/>
      <c r="R562" s="927"/>
      <c r="S562" s="927"/>
      <c r="T562" s="927"/>
      <c r="U562" s="928"/>
      <c r="V562" s="928"/>
      <c r="W562" s="928"/>
      <c r="X562" s="928"/>
      <c r="Y562" s="928"/>
      <c r="Z562" s="928"/>
      <c r="AA562" s="928"/>
      <c r="AB562" s="928"/>
      <c r="AC562" s="928"/>
      <c r="AD562" s="928"/>
      <c r="AE562" s="928"/>
      <c r="AF562" s="928"/>
      <c r="AG562" s="928"/>
      <c r="AH562" s="928"/>
      <c r="AI562" s="928"/>
      <c r="AJ562" s="928"/>
      <c r="AK562" s="928"/>
      <c r="AL562" s="928"/>
      <c r="AM562" s="928"/>
      <c r="AN562" s="928"/>
      <c r="AO562" s="928"/>
      <c r="AP562" s="928"/>
      <c r="AQ562" s="928"/>
      <c r="AR562" s="928"/>
      <c r="AS562" s="928"/>
      <c r="AT562" s="928"/>
      <c r="AU562" s="928"/>
      <c r="AV562" s="928"/>
      <c r="AW562" s="928"/>
      <c r="AX562" s="928"/>
      <c r="AY562" s="928"/>
      <c r="AZ562" s="928"/>
      <c r="BA562" s="928"/>
      <c r="BB562" s="928"/>
      <c r="BC562" s="928"/>
      <c r="BD562" s="928"/>
      <c r="BE562" s="928"/>
      <c r="BF562" s="928"/>
      <c r="BG562" s="928"/>
      <c r="BH562" s="928"/>
      <c r="BI562" s="928"/>
      <c r="BJ562" s="928"/>
      <c r="BK562" s="928"/>
      <c r="BL562" s="928"/>
      <c r="BM562" s="928"/>
      <c r="BN562" s="928"/>
    </row>
    <row r="563" spans="1:77" ht="15" x14ac:dyDescent="0.2">
      <c r="A563" s="985"/>
      <c r="B563" s="1077" t="s">
        <v>288</v>
      </c>
      <c r="C563" s="1078">
        <v>82174475</v>
      </c>
      <c r="D563" s="1078">
        <v>82345774</v>
      </c>
      <c r="E563" s="1078">
        <v>81336447</v>
      </c>
      <c r="F563" s="1079">
        <v>81272601</v>
      </c>
      <c r="G563" s="1078">
        <v>81233108.704206079</v>
      </c>
      <c r="H563" s="1078">
        <v>72164019</v>
      </c>
      <c r="I563" s="1078">
        <v>61227096</v>
      </c>
      <c r="J563" s="1078">
        <v>35473183</v>
      </c>
      <c r="K563" s="1078">
        <v>33166349</v>
      </c>
      <c r="L563" s="1076">
        <v>12061356</v>
      </c>
      <c r="M563" s="1021"/>
      <c r="N563" s="928"/>
      <c r="O563" s="928"/>
      <c r="P563" s="927"/>
      <c r="Q563" s="927"/>
      <c r="R563" s="927"/>
      <c r="S563" s="927"/>
      <c r="T563" s="927"/>
      <c r="U563" s="928"/>
      <c r="V563" s="928"/>
      <c r="W563" s="928"/>
      <c r="X563" s="928"/>
      <c r="Y563" s="928"/>
      <c r="Z563" s="928"/>
      <c r="AA563" s="928"/>
      <c r="AB563" s="928"/>
      <c r="AC563" s="928"/>
      <c r="AD563" s="928"/>
      <c r="AE563" s="928"/>
      <c r="AF563" s="928"/>
      <c r="AG563" s="928"/>
      <c r="AH563" s="928"/>
      <c r="AI563" s="928"/>
      <c r="AJ563" s="928"/>
      <c r="AK563" s="928"/>
      <c r="AL563" s="928"/>
      <c r="AM563" s="928"/>
      <c r="AN563" s="928"/>
      <c r="AO563" s="928"/>
      <c r="AP563" s="928"/>
      <c r="AQ563" s="928"/>
      <c r="AR563" s="928"/>
      <c r="AS563" s="928"/>
      <c r="AT563" s="928"/>
      <c r="AU563" s="928"/>
      <c r="AV563" s="928"/>
      <c r="AW563" s="928"/>
      <c r="AX563" s="928"/>
      <c r="AY563" s="928"/>
      <c r="AZ563" s="928"/>
      <c r="BA563" s="928"/>
      <c r="BB563" s="928"/>
      <c r="BC563" s="928"/>
      <c r="BD563" s="928"/>
      <c r="BE563" s="928"/>
      <c r="BF563" s="928"/>
      <c r="BG563" s="928"/>
      <c r="BH563" s="928"/>
      <c r="BI563" s="928"/>
      <c r="BJ563" s="928"/>
      <c r="BK563" s="928"/>
      <c r="BL563" s="928"/>
      <c r="BM563" s="928"/>
      <c r="BN563" s="928"/>
    </row>
    <row r="564" spans="1:77" ht="15" x14ac:dyDescent="0.2">
      <c r="A564" s="985"/>
      <c r="B564" s="1077" t="s">
        <v>263</v>
      </c>
      <c r="C564" s="1078">
        <v>47531333</v>
      </c>
      <c r="D564" s="1078">
        <v>45429431</v>
      </c>
      <c r="E564" s="1078">
        <v>45429431</v>
      </c>
      <c r="F564" s="1079">
        <v>42094961</v>
      </c>
      <c r="G564" s="1078">
        <v>39060987.936808698</v>
      </c>
      <c r="H564" s="1078">
        <v>44916077</v>
      </c>
      <c r="I564" s="1078">
        <v>40204318</v>
      </c>
      <c r="J564" s="1078">
        <v>37994514</v>
      </c>
      <c r="K564" s="1078">
        <v>36692955</v>
      </c>
      <c r="L564" s="1076">
        <v>34783556</v>
      </c>
      <c r="M564" s="1021"/>
      <c r="N564" s="928"/>
      <c r="O564" s="928"/>
      <c r="P564" s="927"/>
      <c r="Q564" s="927"/>
      <c r="R564" s="927"/>
      <c r="S564" s="927"/>
      <c r="T564" s="927"/>
      <c r="U564" s="928"/>
      <c r="V564" s="928"/>
      <c r="W564" s="928"/>
      <c r="X564" s="928"/>
      <c r="Y564" s="928"/>
      <c r="Z564" s="928"/>
      <c r="AA564" s="928"/>
      <c r="AB564" s="928"/>
      <c r="AC564" s="928"/>
      <c r="AD564" s="928"/>
      <c r="AE564" s="928"/>
      <c r="AF564" s="928"/>
      <c r="AG564" s="928"/>
      <c r="AH564" s="928"/>
      <c r="AI564" s="928"/>
      <c r="AJ564" s="928"/>
      <c r="AK564" s="928"/>
      <c r="AL564" s="928"/>
      <c r="AM564" s="928"/>
      <c r="AN564" s="928"/>
      <c r="AO564" s="928"/>
      <c r="AP564" s="928"/>
      <c r="AQ564" s="928"/>
      <c r="AR564" s="928"/>
      <c r="AS564" s="928"/>
      <c r="AT564" s="928"/>
      <c r="AU564" s="928"/>
      <c r="AV564" s="928"/>
      <c r="AW564" s="928"/>
      <c r="AX564" s="928"/>
      <c r="AY564" s="928"/>
      <c r="AZ564" s="928"/>
      <c r="BA564" s="928"/>
      <c r="BB564" s="928"/>
      <c r="BC564" s="928"/>
      <c r="BD564" s="928"/>
      <c r="BE564" s="928"/>
      <c r="BF564" s="928"/>
      <c r="BG564" s="928"/>
      <c r="BH564" s="928"/>
      <c r="BI564" s="928"/>
      <c r="BJ564" s="928"/>
      <c r="BK564" s="928"/>
      <c r="BL564" s="928"/>
      <c r="BM564" s="928"/>
      <c r="BN564" s="928"/>
    </row>
    <row r="565" spans="1:77" ht="15" x14ac:dyDescent="0.2">
      <c r="A565" s="985"/>
      <c r="B565" s="1077" t="s">
        <v>3198</v>
      </c>
      <c r="C565" s="1078">
        <v>49344153</v>
      </c>
      <c r="D565" s="1078">
        <v>48020323</v>
      </c>
      <c r="E565" s="1078">
        <v>47337418</v>
      </c>
      <c r="F565" s="1079">
        <v>47061477</v>
      </c>
      <c r="G565" s="1078">
        <v>46813831.008480601</v>
      </c>
      <c r="H565" s="1078">
        <v>46012447</v>
      </c>
      <c r="I565" s="1078">
        <v>44867924</v>
      </c>
      <c r="J565" s="1078">
        <v>43622778</v>
      </c>
      <c r="K565" s="1078">
        <v>41910728</v>
      </c>
      <c r="L565" s="1076">
        <v>40302472</v>
      </c>
      <c r="M565" s="1021"/>
      <c r="N565" s="928"/>
      <c r="O565" s="928"/>
      <c r="P565" s="927"/>
      <c r="Q565" s="927"/>
      <c r="R565" s="927"/>
      <c r="S565" s="927"/>
      <c r="T565" s="927"/>
      <c r="U565" s="928"/>
      <c r="V565" s="928"/>
      <c r="W565" s="928"/>
      <c r="X565" s="928"/>
      <c r="Y565" s="928"/>
      <c r="Z565" s="928"/>
      <c r="AA565" s="928"/>
      <c r="AB565" s="928"/>
      <c r="AC565" s="928"/>
      <c r="AD565" s="928"/>
      <c r="AE565" s="928"/>
      <c r="AF565" s="928"/>
      <c r="AG565" s="928"/>
      <c r="AH565" s="928"/>
      <c r="AI565" s="928"/>
      <c r="AJ565" s="928"/>
      <c r="AK565" s="928"/>
      <c r="AL565" s="928"/>
      <c r="AM565" s="928"/>
      <c r="AN565" s="928"/>
      <c r="AO565" s="928"/>
      <c r="AP565" s="928"/>
      <c r="AQ565" s="928"/>
      <c r="AR565" s="928"/>
      <c r="AS565" s="928"/>
      <c r="AT565" s="928"/>
      <c r="AU565" s="928"/>
      <c r="AV565" s="928"/>
      <c r="AW565" s="928"/>
      <c r="AX565" s="928"/>
      <c r="AY565" s="928"/>
      <c r="AZ565" s="928"/>
      <c r="BA565" s="928"/>
      <c r="BB565" s="928"/>
      <c r="BC565" s="928"/>
      <c r="BD565" s="928"/>
      <c r="BE565" s="928"/>
      <c r="BF565" s="928"/>
      <c r="BG565" s="928"/>
      <c r="BH565" s="928"/>
      <c r="BI565" s="928"/>
      <c r="BJ565" s="928"/>
      <c r="BK565" s="928"/>
      <c r="BL565" s="928"/>
      <c r="BM565" s="928"/>
      <c r="BN565" s="928"/>
    </row>
    <row r="566" spans="1:77" ht="15" x14ac:dyDescent="0.2">
      <c r="A566" s="985"/>
      <c r="B566" s="1077" t="s">
        <v>207</v>
      </c>
      <c r="C566" s="1080">
        <v>209819504</v>
      </c>
      <c r="D566" s="1080">
        <v>210950939</v>
      </c>
      <c r="E566" s="1080">
        <v>211939362</v>
      </c>
      <c r="F566" s="1081">
        <v>210549509</v>
      </c>
      <c r="G566" s="1080">
        <v>209190575.59907424</v>
      </c>
      <c r="H566" s="1080">
        <v>207444015</v>
      </c>
      <c r="I566" s="1080">
        <v>208323428</v>
      </c>
      <c r="J566" s="1080">
        <v>211025276</v>
      </c>
      <c r="K566" s="1080">
        <v>212528363</v>
      </c>
      <c r="L566" s="1082">
        <v>213810624</v>
      </c>
      <c r="M566" s="1021"/>
      <c r="N566" s="928"/>
      <c r="O566" s="928"/>
      <c r="P566" s="927"/>
      <c r="Q566" s="927"/>
      <c r="R566" s="927"/>
      <c r="S566" s="927"/>
      <c r="T566" s="927"/>
      <c r="U566" s="928"/>
      <c r="V566" s="928"/>
      <c r="W566" s="928"/>
      <c r="X566" s="928"/>
      <c r="Y566" s="928"/>
      <c r="Z566" s="928"/>
      <c r="AA566" s="928"/>
      <c r="AB566" s="928"/>
      <c r="AC566" s="928"/>
      <c r="AD566" s="928"/>
      <c r="AE566" s="928"/>
      <c r="AF566" s="928"/>
      <c r="AG566" s="928"/>
      <c r="AH566" s="928"/>
      <c r="AI566" s="928"/>
      <c r="AJ566" s="928"/>
      <c r="AK566" s="928"/>
      <c r="AL566" s="928"/>
      <c r="AM566" s="928"/>
      <c r="AN566" s="928"/>
      <c r="AO566" s="928"/>
      <c r="AP566" s="928"/>
      <c r="AQ566" s="928"/>
      <c r="AR566" s="928"/>
      <c r="AS566" s="928"/>
      <c r="AT566" s="928"/>
      <c r="AU566" s="928"/>
      <c r="AV566" s="928"/>
      <c r="AW566" s="928"/>
      <c r="AX566" s="928"/>
      <c r="AY566" s="928"/>
      <c r="AZ566" s="928"/>
      <c r="BA566" s="928"/>
      <c r="BB566" s="928"/>
      <c r="BC566" s="928"/>
      <c r="BD566" s="928"/>
      <c r="BE566" s="928"/>
      <c r="BF566" s="928"/>
      <c r="BG566" s="928"/>
      <c r="BH566" s="928"/>
      <c r="BI566" s="928"/>
      <c r="BJ566" s="928"/>
      <c r="BK566" s="928"/>
      <c r="BL566" s="928"/>
      <c r="BM566" s="928"/>
      <c r="BN566" s="928"/>
    </row>
    <row r="567" spans="1:77" ht="16" thickBot="1" x14ac:dyDescent="0.25">
      <c r="A567" s="985"/>
      <c r="B567" s="1077" t="s">
        <v>1149</v>
      </c>
      <c r="C567" s="1078">
        <v>112551631</v>
      </c>
      <c r="D567" s="1078">
        <v>117338455</v>
      </c>
      <c r="E567" s="1078">
        <v>123363870</v>
      </c>
      <c r="F567" s="1079">
        <v>128580607</v>
      </c>
      <c r="G567" s="1078">
        <v>134048213.89998671</v>
      </c>
      <c r="H567" s="1078">
        <v>138615904</v>
      </c>
      <c r="I567" s="1078">
        <v>145960275</v>
      </c>
      <c r="J567" s="1078">
        <v>152077535</v>
      </c>
      <c r="K567" s="1078">
        <v>160091242</v>
      </c>
      <c r="L567" s="1076">
        <v>168391296</v>
      </c>
      <c r="M567" s="1021"/>
      <c r="N567" s="928"/>
      <c r="O567" s="928"/>
      <c r="P567" s="927"/>
      <c r="Q567" s="927"/>
      <c r="R567" s="927"/>
      <c r="S567" s="927"/>
      <c r="T567" s="927"/>
      <c r="U567" s="928"/>
      <c r="V567" s="928"/>
      <c r="W567" s="928"/>
      <c r="X567" s="928"/>
      <c r="Y567" s="928"/>
      <c r="Z567" s="928"/>
      <c r="AA567" s="928"/>
      <c r="AB567" s="928"/>
      <c r="AC567" s="928"/>
      <c r="AD567" s="928"/>
      <c r="AE567" s="928"/>
      <c r="AF567" s="928"/>
      <c r="AG567" s="928"/>
      <c r="AH567" s="928"/>
      <c r="AI567" s="928"/>
      <c r="AJ567" s="928"/>
      <c r="AK567" s="928"/>
      <c r="AL567" s="928"/>
      <c r="AM567" s="928"/>
      <c r="AN567" s="928"/>
      <c r="AO567" s="928"/>
      <c r="AP567" s="928"/>
      <c r="AQ567" s="928"/>
      <c r="AR567" s="928"/>
      <c r="AS567" s="928"/>
      <c r="AT567" s="928"/>
      <c r="AU567" s="928"/>
      <c r="AV567" s="928"/>
      <c r="AW567" s="928"/>
      <c r="AX567" s="928"/>
      <c r="AY567" s="928"/>
      <c r="AZ567" s="928"/>
      <c r="BA567" s="928"/>
      <c r="BB567" s="928"/>
      <c r="BC567" s="928"/>
      <c r="BD567" s="928"/>
      <c r="BE567" s="928"/>
      <c r="BF567" s="928"/>
      <c r="BG567" s="928"/>
      <c r="BH567" s="928"/>
      <c r="BI567" s="928"/>
      <c r="BJ567" s="928"/>
      <c r="BK567" s="928"/>
      <c r="BL567" s="928"/>
      <c r="BM567" s="928"/>
      <c r="BN567" s="928"/>
    </row>
    <row r="568" spans="1:77" ht="16" thickBot="1" x14ac:dyDescent="0.25">
      <c r="A568" s="985"/>
      <c r="B568" s="1068" t="s">
        <v>151</v>
      </c>
      <c r="C568" s="800">
        <v>1174595931</v>
      </c>
      <c r="D568" s="800">
        <v>1180824744</v>
      </c>
      <c r="E568" s="800">
        <v>1188566410</v>
      </c>
      <c r="F568" s="800">
        <v>1189317323</v>
      </c>
      <c r="G568" s="800">
        <v>1190753763.5726707</v>
      </c>
      <c r="H568" s="800">
        <v>1183040925</v>
      </c>
      <c r="I568" s="800">
        <v>1178195651</v>
      </c>
      <c r="J568" s="800">
        <v>1162470432</v>
      </c>
      <c r="K568" s="800">
        <v>1167435645</v>
      </c>
      <c r="L568" s="800">
        <f>SUM(L557:L567)</f>
        <v>1151936422</v>
      </c>
      <c r="M568" s="1021"/>
      <c r="N568" s="928"/>
      <c r="O568" s="928"/>
      <c r="P568" s="927"/>
      <c r="Q568" s="927"/>
      <c r="R568" s="927"/>
      <c r="S568" s="927"/>
      <c r="T568" s="927"/>
      <c r="U568" s="928"/>
      <c r="V568" s="928"/>
      <c r="W568" s="928"/>
      <c r="X568" s="928"/>
      <c r="Y568" s="928"/>
      <c r="Z568" s="928"/>
      <c r="AA568" s="928"/>
      <c r="AB568" s="928"/>
      <c r="AC568" s="928"/>
      <c r="AD568" s="928"/>
      <c r="AE568" s="928"/>
      <c r="AF568" s="928"/>
      <c r="AG568" s="928"/>
      <c r="AH568" s="928"/>
      <c r="AI568" s="928"/>
      <c r="AJ568" s="928"/>
      <c r="AK568" s="928"/>
      <c r="AL568" s="928"/>
      <c r="AM568" s="928"/>
      <c r="AN568" s="928"/>
      <c r="AO568" s="928"/>
      <c r="AP568" s="928"/>
      <c r="AQ568" s="928"/>
      <c r="AR568" s="928"/>
      <c r="AS568" s="928"/>
      <c r="AT568" s="928"/>
      <c r="AU568" s="928"/>
      <c r="AV568" s="928"/>
      <c r="AW568" s="928"/>
      <c r="AX568" s="928"/>
      <c r="AY568" s="928"/>
      <c r="AZ568" s="928"/>
      <c r="BA568" s="928"/>
      <c r="BB568" s="928"/>
      <c r="BC568" s="928"/>
      <c r="BD568" s="928"/>
      <c r="BE568" s="928"/>
      <c r="BF568" s="928"/>
      <c r="BG568" s="928"/>
      <c r="BH568" s="928"/>
      <c r="BI568" s="928"/>
      <c r="BJ568" s="928"/>
      <c r="BK568" s="928"/>
      <c r="BL568" s="928"/>
      <c r="BM568" s="928"/>
      <c r="BN568" s="928"/>
    </row>
    <row r="569" spans="1:77" ht="15" x14ac:dyDescent="0.2">
      <c r="A569" s="985"/>
      <c r="B569" s="927"/>
      <c r="C569" s="927"/>
      <c r="D569" s="927"/>
      <c r="E569" s="1066"/>
      <c r="F569" s="1067"/>
      <c r="G569" s="1067"/>
      <c r="H569" s="927"/>
      <c r="I569" s="927"/>
      <c r="J569" s="927"/>
      <c r="K569" s="927"/>
      <c r="L569" s="1066"/>
      <c r="M569" s="1021"/>
      <c r="N569" s="928"/>
      <c r="O569" s="928"/>
      <c r="P569" s="927"/>
      <c r="Q569" s="927"/>
      <c r="R569" s="927"/>
      <c r="S569" s="927"/>
      <c r="T569" s="927"/>
      <c r="U569" s="928"/>
      <c r="V569" s="928"/>
      <c r="W569" s="928"/>
      <c r="X569" s="928"/>
      <c r="Y569" s="928"/>
      <c r="Z569" s="928"/>
      <c r="AA569" s="928"/>
      <c r="AB569" s="928"/>
      <c r="AC569" s="928"/>
      <c r="AD569" s="928"/>
      <c r="AE569" s="928"/>
      <c r="AF569" s="928"/>
      <c r="AG569" s="928"/>
      <c r="AH569" s="928"/>
      <c r="AI569" s="928"/>
      <c r="AJ569" s="928"/>
      <c r="AK569" s="928"/>
      <c r="AL569" s="928"/>
      <c r="AM569" s="928"/>
      <c r="AN569" s="928"/>
      <c r="AO569" s="928"/>
      <c r="AP569" s="928"/>
      <c r="AQ569" s="928"/>
      <c r="AR569" s="928"/>
      <c r="AS569" s="928"/>
      <c r="AT569" s="928"/>
      <c r="AU569" s="928"/>
      <c r="AV569" s="928"/>
      <c r="AW569" s="928"/>
      <c r="AX569" s="928"/>
      <c r="AY569" s="928"/>
      <c r="AZ569" s="928"/>
      <c r="BA569" s="928"/>
      <c r="BB569" s="928"/>
      <c r="BC569" s="928"/>
      <c r="BD569" s="928"/>
      <c r="BE569" s="928"/>
      <c r="BF569" s="928"/>
      <c r="BG569" s="928"/>
      <c r="BH569" s="928"/>
      <c r="BI569" s="928"/>
      <c r="BJ569" s="928"/>
      <c r="BK569" s="928"/>
      <c r="BL569" s="928"/>
      <c r="BM569" s="928"/>
      <c r="BN569" s="928"/>
    </row>
    <row r="570" spans="1:77" ht="15" x14ac:dyDescent="0.2">
      <c r="A570" s="985"/>
      <c r="B570" s="927"/>
      <c r="C570" s="927"/>
      <c r="D570" s="927"/>
      <c r="E570" s="1066"/>
      <c r="F570" s="1067"/>
      <c r="G570" s="1067"/>
      <c r="H570" s="927"/>
      <c r="I570" s="927"/>
      <c r="J570" s="927"/>
      <c r="K570" s="1066"/>
      <c r="L570" s="2754"/>
      <c r="M570" s="1021"/>
      <c r="N570" s="928"/>
      <c r="O570" s="928"/>
      <c r="P570" s="927"/>
      <c r="Q570" s="927"/>
      <c r="R570" s="927"/>
      <c r="S570" s="927"/>
      <c r="T570" s="927"/>
      <c r="U570" s="928"/>
      <c r="V570" s="928"/>
      <c r="W570" s="928"/>
      <c r="X570" s="928"/>
      <c r="Y570" s="928"/>
      <c r="Z570" s="928"/>
      <c r="AA570" s="928"/>
      <c r="AB570" s="928"/>
      <c r="AC570" s="928"/>
      <c r="AD570" s="928"/>
      <c r="AE570" s="928"/>
      <c r="AF570" s="928"/>
      <c r="AG570" s="928"/>
      <c r="AH570" s="928"/>
      <c r="AI570" s="928"/>
      <c r="AJ570" s="928"/>
      <c r="AK570" s="928"/>
      <c r="AL570" s="928"/>
      <c r="AM570" s="928"/>
      <c r="AN570" s="928"/>
      <c r="AO570" s="928"/>
      <c r="AP570" s="928"/>
      <c r="AQ570" s="928"/>
      <c r="AR570" s="928"/>
      <c r="AS570" s="928"/>
      <c r="AT570" s="928"/>
      <c r="AU570" s="928"/>
      <c r="AV570" s="928"/>
      <c r="AW570" s="928"/>
      <c r="AX570" s="928"/>
      <c r="AY570" s="928"/>
      <c r="AZ570" s="928"/>
      <c r="BA570" s="928"/>
      <c r="BB570" s="928"/>
      <c r="BC570" s="928"/>
      <c r="BD570" s="928"/>
      <c r="BE570" s="928"/>
      <c r="BF570" s="928"/>
      <c r="BG570" s="928"/>
      <c r="BH570" s="928"/>
      <c r="BI570" s="928"/>
      <c r="BJ570" s="928"/>
      <c r="BK570" s="928"/>
      <c r="BL570" s="928"/>
      <c r="BM570" s="928"/>
      <c r="BN570" s="928"/>
    </row>
    <row r="571" spans="1:77" ht="15" x14ac:dyDescent="0.2">
      <c r="A571" s="985"/>
      <c r="B571" s="927"/>
      <c r="C571" s="927"/>
      <c r="D571" s="927"/>
      <c r="E571" s="1066"/>
      <c r="F571" s="1067"/>
      <c r="G571" s="1067"/>
      <c r="H571" s="927"/>
      <c r="I571" s="927"/>
      <c r="J571" s="927"/>
      <c r="K571" s="927"/>
      <c r="L571" s="1066"/>
      <c r="M571" s="1021"/>
      <c r="N571" s="928"/>
      <c r="O571" s="928"/>
      <c r="P571" s="927"/>
      <c r="Q571" s="927"/>
      <c r="R571" s="927"/>
      <c r="S571" s="927"/>
      <c r="T571" s="927"/>
      <c r="U571" s="928"/>
      <c r="V571" s="928"/>
      <c r="W571" s="928"/>
      <c r="X571" s="928"/>
      <c r="Y571" s="928"/>
      <c r="Z571" s="928"/>
      <c r="AA571" s="928"/>
      <c r="AB571" s="928"/>
      <c r="AC571" s="928"/>
      <c r="AD571" s="928"/>
      <c r="AE571" s="928"/>
      <c r="AF571" s="928"/>
      <c r="AG571" s="928"/>
      <c r="AH571" s="928"/>
      <c r="AI571" s="928"/>
      <c r="AJ571" s="928"/>
      <c r="AK571" s="928"/>
      <c r="AL571" s="928"/>
      <c r="AM571" s="928"/>
      <c r="AN571" s="928"/>
      <c r="AO571" s="928"/>
      <c r="AP571" s="928"/>
      <c r="AQ571" s="928"/>
      <c r="AR571" s="928"/>
      <c r="AS571" s="928"/>
      <c r="AT571" s="928"/>
      <c r="AU571" s="928"/>
      <c r="AV571" s="928"/>
      <c r="AW571" s="928"/>
      <c r="AX571" s="928"/>
      <c r="AY571" s="928"/>
      <c r="AZ571" s="928"/>
      <c r="BA571" s="928"/>
      <c r="BB571" s="928"/>
      <c r="BC571" s="928"/>
      <c r="BD571" s="928"/>
      <c r="BE571" s="928"/>
      <c r="BF571" s="928"/>
      <c r="BG571" s="928"/>
      <c r="BH571" s="928"/>
      <c r="BI571" s="928"/>
      <c r="BJ571" s="928"/>
      <c r="BK571" s="928"/>
      <c r="BL571" s="928"/>
      <c r="BM571" s="928"/>
      <c r="BN571" s="928"/>
    </row>
    <row r="572" spans="1:77" ht="15" x14ac:dyDescent="0.2">
      <c r="A572" s="985"/>
      <c r="B572" s="927"/>
      <c r="C572" s="927"/>
      <c r="D572" s="927"/>
      <c r="E572" s="1066"/>
      <c r="F572" s="1067"/>
      <c r="G572" s="1067"/>
      <c r="H572" s="927"/>
      <c r="I572" s="927"/>
      <c r="J572" s="927"/>
      <c r="K572" s="927"/>
      <c r="L572" s="927"/>
      <c r="M572" s="1021"/>
      <c r="N572" s="928"/>
      <c r="O572" s="928"/>
      <c r="P572" s="927"/>
      <c r="Q572" s="927"/>
      <c r="R572" s="927"/>
      <c r="S572" s="927"/>
      <c r="T572" s="927"/>
      <c r="U572" s="928"/>
      <c r="V572" s="928"/>
      <c r="W572" s="928"/>
      <c r="X572" s="928"/>
      <c r="Y572" s="928"/>
      <c r="Z572" s="928"/>
      <c r="AA572" s="928"/>
      <c r="AB572" s="928"/>
      <c r="AC572" s="928"/>
      <c r="AD572" s="928"/>
      <c r="AE572" s="928"/>
      <c r="AF572" s="928"/>
      <c r="AG572" s="928"/>
      <c r="AH572" s="928"/>
      <c r="AI572" s="928"/>
      <c r="AJ572" s="928"/>
      <c r="AK572" s="928"/>
      <c r="AL572" s="928"/>
      <c r="AM572" s="928"/>
      <c r="AN572" s="928"/>
      <c r="AO572" s="928"/>
      <c r="AP572" s="928"/>
      <c r="AQ572" s="928"/>
      <c r="AR572" s="928"/>
      <c r="AS572" s="928"/>
      <c r="AT572" s="928"/>
      <c r="AU572" s="928"/>
      <c r="AV572" s="928"/>
      <c r="AW572" s="928"/>
      <c r="AX572" s="928"/>
      <c r="AY572" s="928"/>
      <c r="AZ572" s="928"/>
      <c r="BA572" s="928"/>
      <c r="BB572" s="928"/>
      <c r="BC572" s="928"/>
      <c r="BD572" s="928"/>
      <c r="BE572" s="928"/>
      <c r="BF572" s="928"/>
      <c r="BG572" s="928"/>
      <c r="BH572" s="928"/>
      <c r="BI572" s="928"/>
      <c r="BJ572" s="928"/>
      <c r="BK572" s="928"/>
      <c r="BL572" s="928"/>
      <c r="BM572" s="928"/>
      <c r="BN572" s="928"/>
    </row>
    <row r="573" spans="1:77" ht="16" thickBot="1" x14ac:dyDescent="0.25">
      <c r="A573" s="1083"/>
      <c r="B573" s="927"/>
      <c r="C573" s="927"/>
      <c r="D573" s="927"/>
      <c r="E573" s="1084"/>
      <c r="F573" s="1020"/>
      <c r="G573" s="1020"/>
      <c r="H573" s="927"/>
      <c r="I573" s="927"/>
      <c r="J573" s="927"/>
      <c r="K573" s="927"/>
      <c r="L573" s="927"/>
      <c r="M573" s="927"/>
      <c r="N573" s="927"/>
      <c r="O573" s="1021"/>
      <c r="P573" s="1021"/>
      <c r="Q573" s="928"/>
      <c r="R573" s="928"/>
      <c r="S573" s="927"/>
      <c r="T573" s="928"/>
      <c r="U573" s="928"/>
      <c r="V573" s="928"/>
      <c r="W573" s="928"/>
      <c r="X573" s="928"/>
      <c r="Y573" s="928"/>
      <c r="Z573" s="928"/>
      <c r="AA573" s="928"/>
      <c r="AB573" s="928"/>
      <c r="AC573" s="928"/>
      <c r="AD573" s="928"/>
      <c r="AE573" s="928"/>
      <c r="AF573" s="928"/>
      <c r="AG573" s="928"/>
      <c r="AH573" s="928"/>
      <c r="AI573" s="928"/>
      <c r="AJ573" s="928"/>
      <c r="AK573" s="928"/>
      <c r="AL573" s="928"/>
      <c r="AM573" s="928"/>
      <c r="AN573" s="928"/>
      <c r="AO573" s="928"/>
      <c r="AP573" s="928"/>
      <c r="AQ573" s="928"/>
      <c r="AR573" s="928"/>
      <c r="AT573" s="928"/>
      <c r="AU573" s="928"/>
      <c r="AV573" s="928"/>
      <c r="AW573" s="928"/>
      <c r="AX573" s="928"/>
      <c r="AY573" s="928"/>
      <c r="AZ573" s="928"/>
      <c r="BA573" s="928"/>
      <c r="BC573" s="928"/>
      <c r="BD573" s="928"/>
      <c r="BE573" s="928"/>
      <c r="BF573" s="928"/>
      <c r="BG573" s="928"/>
      <c r="BH573" s="928"/>
      <c r="BI573" s="928"/>
      <c r="BJ573" s="928"/>
      <c r="BK573" s="928"/>
      <c r="BL573" s="928"/>
      <c r="BM573" s="928"/>
      <c r="BN573" s="928"/>
      <c r="BO573" s="928"/>
      <c r="BP573" s="928"/>
      <c r="BQ573" s="928"/>
    </row>
    <row r="574" spans="1:77" ht="17" thickBot="1" x14ac:dyDescent="0.25">
      <c r="A574" s="983"/>
      <c r="B574" s="3068" t="s">
        <v>264</v>
      </c>
      <c r="C574" s="3069"/>
      <c r="D574" s="3069"/>
      <c r="E574" s="3069"/>
      <c r="F574" s="3069"/>
      <c r="G574" s="3070"/>
      <c r="H574" s="928"/>
      <c r="I574" s="928"/>
      <c r="J574" s="928"/>
      <c r="K574" s="928"/>
      <c r="L574" s="928"/>
      <c r="M574" s="928"/>
      <c r="N574" s="928"/>
      <c r="O574" s="928"/>
      <c r="P574" s="928"/>
      <c r="Q574" s="928"/>
      <c r="R574" s="928"/>
      <c r="S574" s="928"/>
      <c r="T574" s="928"/>
      <c r="U574" s="928"/>
      <c r="V574" s="928"/>
      <c r="W574" s="928"/>
      <c r="X574" s="928"/>
      <c r="Y574" s="928"/>
      <c r="Z574" s="928"/>
      <c r="AA574" s="928"/>
      <c r="AB574" s="928"/>
      <c r="AC574" s="928"/>
      <c r="AD574" s="928"/>
      <c r="AE574" s="928"/>
      <c r="AF574" s="928"/>
      <c r="AG574" s="928"/>
      <c r="AH574" s="928"/>
      <c r="AI574" s="928"/>
      <c r="AJ574" s="928"/>
      <c r="AK574" s="928"/>
      <c r="AL574" s="928"/>
      <c r="AM574" s="928"/>
      <c r="AN574" s="928"/>
      <c r="AO574" s="928"/>
      <c r="AP574" s="928"/>
      <c r="AQ574" s="928"/>
      <c r="AR574" s="928"/>
      <c r="AS574" s="928"/>
      <c r="AT574" s="928"/>
      <c r="AU574" s="928"/>
      <c r="AV574" s="928"/>
      <c r="AW574" s="928"/>
      <c r="AX574" s="928"/>
      <c r="AY574" s="928"/>
      <c r="AZ574" s="928"/>
      <c r="BA574" s="928"/>
      <c r="BB574" s="928"/>
      <c r="BC574" s="928"/>
      <c r="BD574" s="928"/>
      <c r="BE574" s="928"/>
      <c r="BF574" s="928"/>
      <c r="BG574" s="928"/>
      <c r="BH574" s="928"/>
      <c r="BI574" s="928"/>
      <c r="BJ574" s="928"/>
      <c r="BK574" s="928"/>
      <c r="BL574" s="928"/>
      <c r="BM574" s="928"/>
      <c r="BN574" s="928"/>
      <c r="BO574" s="928"/>
      <c r="BP574" s="928"/>
      <c r="BQ574" s="928"/>
      <c r="BR574" s="928"/>
      <c r="BS574" s="928"/>
      <c r="BT574" s="928"/>
      <c r="BU574" s="928"/>
      <c r="BV574" s="928"/>
      <c r="BW574" s="928"/>
      <c r="BX574" s="928"/>
      <c r="BY574" s="928"/>
    </row>
    <row r="575" spans="1:77" ht="16" thickBot="1" x14ac:dyDescent="0.25">
      <c r="A575" s="928"/>
      <c r="B575" s="1085"/>
      <c r="C575" s="1086" t="s">
        <v>5447</v>
      </c>
      <c r="D575" s="1086" t="s">
        <v>5764</v>
      </c>
      <c r="E575" s="1087" t="s">
        <v>5461</v>
      </c>
      <c r="F575" s="1088" t="s">
        <v>5562</v>
      </c>
      <c r="G575" s="1089" t="s">
        <v>5755</v>
      </c>
      <c r="H575" s="928"/>
      <c r="I575" s="928"/>
      <c r="J575" s="928"/>
      <c r="K575" s="928"/>
      <c r="L575" s="928"/>
      <c r="M575" s="928"/>
      <c r="N575" s="928"/>
      <c r="O575" s="928"/>
      <c r="P575" s="928"/>
      <c r="Q575" s="928"/>
      <c r="R575" s="928"/>
      <c r="S575" s="928"/>
      <c r="T575" s="928"/>
      <c r="U575" s="928"/>
      <c r="V575" s="928"/>
      <c r="W575" s="928"/>
      <c r="X575" s="928"/>
      <c r="Y575" s="928"/>
      <c r="Z575" s="928"/>
      <c r="AA575" s="928"/>
      <c r="AB575" s="928"/>
      <c r="AC575" s="928"/>
      <c r="AD575" s="928"/>
      <c r="AE575" s="928"/>
      <c r="AF575" s="928"/>
      <c r="AG575" s="928"/>
      <c r="AH575" s="928"/>
      <c r="AI575" s="928"/>
      <c r="AJ575" s="928"/>
      <c r="AK575" s="928"/>
      <c r="AL575" s="928"/>
      <c r="AM575" s="928"/>
      <c r="AN575" s="928"/>
      <c r="AO575" s="928"/>
      <c r="AP575" s="928"/>
      <c r="AQ575" s="928"/>
      <c r="AR575" s="928"/>
      <c r="AS575" s="928"/>
      <c r="AT575" s="928"/>
      <c r="AU575" s="928"/>
      <c r="AV575" s="928"/>
      <c r="AW575" s="928"/>
      <c r="AX575" s="928"/>
      <c r="AY575" s="928"/>
      <c r="AZ575" s="928"/>
      <c r="BA575" s="928"/>
      <c r="BB575" s="928"/>
      <c r="BC575" s="928"/>
      <c r="BD575" s="928"/>
      <c r="BE575" s="928"/>
      <c r="BF575" s="928"/>
      <c r="BG575" s="928"/>
      <c r="BH575" s="928"/>
      <c r="BI575" s="928"/>
      <c r="BJ575" s="928"/>
      <c r="BK575" s="928"/>
      <c r="BL575" s="928"/>
      <c r="BM575" s="928"/>
      <c r="BN575" s="928"/>
      <c r="BO575" s="928"/>
      <c r="BP575" s="928"/>
      <c r="BQ575" s="928"/>
      <c r="BR575" s="928"/>
      <c r="BS575" s="928"/>
      <c r="BT575" s="928"/>
      <c r="BU575" s="928"/>
      <c r="BV575" s="928"/>
      <c r="BW575" s="928"/>
      <c r="BX575" s="928"/>
      <c r="BY575" s="928"/>
    </row>
    <row r="576" spans="1:77" ht="15" x14ac:dyDescent="0.2">
      <c r="A576" s="928"/>
      <c r="B576" s="1090" t="s">
        <v>226</v>
      </c>
      <c r="C576" s="1091">
        <f>D93</f>
        <v>117745567</v>
      </c>
      <c r="D576" s="1091">
        <f>E93</f>
        <v>119111876</v>
      </c>
      <c r="E576" s="1092">
        <f t="shared" ref="E576:F576" si="49">F93</f>
        <v>119502420.22020654</v>
      </c>
      <c r="F576" s="1092">
        <f t="shared" si="49"/>
        <v>120925931.79501043</v>
      </c>
      <c r="G576" s="1093">
        <f>H93</f>
        <v>115485032.09151302</v>
      </c>
      <c r="H576" s="928"/>
      <c r="I576" s="928"/>
      <c r="J576" s="928"/>
      <c r="K576" s="928"/>
      <c r="L576" s="928"/>
      <c r="M576" s="928"/>
      <c r="N576" s="928"/>
      <c r="O576" s="928"/>
      <c r="P576" s="928"/>
      <c r="Q576" s="928"/>
      <c r="R576" s="928"/>
      <c r="S576" s="928"/>
      <c r="T576" s="928"/>
      <c r="U576" s="928"/>
      <c r="V576" s="928"/>
      <c r="W576" s="928"/>
      <c r="X576" s="928"/>
      <c r="Y576" s="928"/>
      <c r="Z576" s="928"/>
      <c r="AA576" s="928"/>
      <c r="AB576" s="928"/>
      <c r="AC576" s="928"/>
      <c r="AD576" s="928"/>
      <c r="AE576" s="928"/>
      <c r="AF576" s="928"/>
      <c r="AG576" s="928"/>
      <c r="AH576" s="928"/>
      <c r="AI576" s="928"/>
      <c r="AJ576" s="928"/>
      <c r="AK576" s="928"/>
      <c r="AL576" s="928"/>
      <c r="AM576" s="928"/>
      <c r="AN576" s="928"/>
      <c r="AO576" s="928"/>
      <c r="AP576" s="928"/>
      <c r="AQ576" s="928"/>
      <c r="AR576" s="928"/>
      <c r="AS576" s="928"/>
      <c r="AT576" s="928"/>
      <c r="AU576" s="928"/>
      <c r="AV576" s="928"/>
      <c r="AW576" s="928"/>
      <c r="AX576" s="928"/>
      <c r="AY576" s="928"/>
      <c r="AZ576" s="928"/>
      <c r="BA576" s="928"/>
      <c r="BB576" s="928"/>
      <c r="BC576" s="928"/>
      <c r="BD576" s="928"/>
      <c r="BE576" s="928"/>
      <c r="BF576" s="928"/>
      <c r="BG576" s="928"/>
      <c r="BH576" s="928"/>
      <c r="BI576" s="928"/>
      <c r="BJ576" s="928"/>
      <c r="BK576" s="928"/>
      <c r="BL576" s="928"/>
      <c r="BM576" s="928"/>
      <c r="BN576" s="928"/>
      <c r="BO576" s="928"/>
      <c r="BP576" s="928"/>
      <c r="BQ576" s="928"/>
      <c r="BR576" s="928"/>
      <c r="BS576" s="928"/>
      <c r="BT576" s="928"/>
      <c r="BU576" s="928"/>
      <c r="BV576" s="928"/>
      <c r="BW576" s="928"/>
      <c r="BX576" s="928"/>
      <c r="BY576" s="928"/>
    </row>
    <row r="577" spans="1:75" ht="15" x14ac:dyDescent="0.2">
      <c r="A577" s="928"/>
      <c r="B577" s="1094" t="s">
        <v>265</v>
      </c>
      <c r="C577" s="1095">
        <f>D143</f>
        <v>409815139</v>
      </c>
      <c r="D577" s="1095">
        <f>E143</f>
        <v>407390032</v>
      </c>
      <c r="E577" s="1096">
        <f t="shared" ref="E577:F577" si="50">F143</f>
        <v>399132685.0430907</v>
      </c>
      <c r="F577" s="1096">
        <f t="shared" si="50"/>
        <v>400851939.38173735</v>
      </c>
      <c r="G577" s="1097">
        <f>H143</f>
        <v>401219330.13752675</v>
      </c>
      <c r="H577" s="928"/>
      <c r="I577" s="928"/>
      <c r="J577" s="928"/>
      <c r="K577" s="928"/>
      <c r="L577" s="928"/>
      <c r="M577" s="928"/>
      <c r="N577" s="928"/>
      <c r="O577" s="928"/>
      <c r="P577" s="928"/>
      <c r="Q577" s="928"/>
      <c r="R577" s="928"/>
      <c r="S577" s="928"/>
      <c r="T577" s="928"/>
      <c r="U577" s="928"/>
      <c r="V577" s="928"/>
      <c r="W577" s="928"/>
      <c r="X577" s="928"/>
      <c r="Y577" s="928"/>
      <c r="Z577" s="928"/>
      <c r="AA577" s="928"/>
      <c r="AB577" s="928"/>
      <c r="AC577" s="928"/>
      <c r="AD577" s="928"/>
      <c r="AE577" s="928"/>
      <c r="AF577" s="928"/>
      <c r="AG577" s="928"/>
      <c r="AH577" s="928"/>
      <c r="AI577" s="928"/>
      <c r="AJ577" s="928"/>
      <c r="AK577" s="928"/>
      <c r="AL577" s="928"/>
      <c r="AM577" s="928"/>
      <c r="AN577" s="928"/>
      <c r="AO577" s="928"/>
      <c r="AP577" s="928"/>
      <c r="AQ577" s="928"/>
      <c r="AR577" s="928"/>
      <c r="AS577" s="928"/>
      <c r="AT577" s="928"/>
      <c r="AU577" s="928"/>
      <c r="AV577" s="928"/>
      <c r="AW577" s="928"/>
      <c r="AX577" s="928"/>
      <c r="AY577" s="928"/>
      <c r="AZ577" s="928"/>
      <c r="BA577" s="928"/>
      <c r="BB577" s="928"/>
      <c r="BC577" s="928"/>
      <c r="BD577" s="928"/>
      <c r="BE577" s="928"/>
      <c r="BF577" s="928"/>
      <c r="BG577" s="928"/>
      <c r="BH577" s="928"/>
      <c r="BI577" s="928"/>
      <c r="BJ577" s="928"/>
      <c r="BK577" s="928"/>
      <c r="BL577" s="928"/>
      <c r="BM577" s="928"/>
      <c r="BN577" s="928"/>
      <c r="BO577" s="928"/>
      <c r="BP577" s="928"/>
      <c r="BQ577" s="928"/>
      <c r="BR577" s="928"/>
      <c r="BS577" s="928"/>
      <c r="BT577" s="928"/>
      <c r="BU577" s="928"/>
      <c r="BV577" s="928"/>
      <c r="BW577" s="928"/>
    </row>
    <row r="578" spans="1:75" ht="15" x14ac:dyDescent="0.2">
      <c r="A578" s="928"/>
      <c r="B578" s="1094" t="s">
        <v>266</v>
      </c>
      <c r="C578" s="1095">
        <f>D219</f>
        <v>470748313</v>
      </c>
      <c r="D578" s="1095">
        <f>E219</f>
        <v>470217104</v>
      </c>
      <c r="E578" s="1096">
        <f t="shared" ref="E578:F578" si="51">F219</f>
        <v>461796846.84957135</v>
      </c>
      <c r="F578" s="1096">
        <f t="shared" si="51"/>
        <v>463596201.26274568</v>
      </c>
      <c r="G578" s="1097">
        <f>H219</f>
        <v>456597174.38252759</v>
      </c>
      <c r="H578" s="928"/>
      <c r="I578" s="928"/>
      <c r="J578" s="928"/>
      <c r="K578" s="928"/>
      <c r="L578" s="928"/>
      <c r="M578" s="928"/>
      <c r="N578" s="928"/>
      <c r="O578" s="928"/>
      <c r="P578" s="928"/>
      <c r="Q578" s="928"/>
      <c r="R578" s="928"/>
      <c r="S578" s="928"/>
      <c r="T578" s="928"/>
      <c r="U578" s="928"/>
      <c r="V578" s="928"/>
      <c r="W578" s="928"/>
      <c r="X578" s="928"/>
      <c r="Y578" s="928"/>
      <c r="Z578" s="928"/>
      <c r="AA578" s="928"/>
      <c r="AB578" s="928"/>
      <c r="AC578" s="928"/>
      <c r="AD578" s="928"/>
      <c r="AE578" s="928"/>
      <c r="AF578" s="928"/>
      <c r="AG578" s="928"/>
      <c r="AH578" s="928"/>
      <c r="AI578" s="928"/>
      <c r="AJ578" s="928"/>
      <c r="AK578" s="928"/>
      <c r="AL578" s="928"/>
      <c r="AM578" s="928"/>
      <c r="AN578" s="928"/>
      <c r="AO578" s="928"/>
      <c r="AP578" s="928"/>
      <c r="AQ578" s="928"/>
      <c r="AR578" s="928"/>
      <c r="AS578" s="928"/>
      <c r="AT578" s="928"/>
      <c r="AU578" s="928"/>
      <c r="AV578" s="928"/>
      <c r="AW578" s="928"/>
      <c r="AX578" s="928"/>
      <c r="AY578" s="928"/>
      <c r="AZ578" s="928"/>
      <c r="BA578" s="928"/>
      <c r="BB578" s="928"/>
      <c r="BC578" s="928"/>
      <c r="BD578" s="928"/>
      <c r="BE578" s="928"/>
      <c r="BF578" s="928"/>
      <c r="BG578" s="928"/>
      <c r="BH578" s="928"/>
      <c r="BI578" s="928"/>
      <c r="BJ578" s="928"/>
      <c r="BK578" s="928"/>
      <c r="BL578" s="928"/>
      <c r="BM578" s="928"/>
      <c r="BN578" s="928"/>
      <c r="BO578" s="928"/>
      <c r="BP578" s="928"/>
      <c r="BQ578" s="928"/>
      <c r="BR578" s="928"/>
      <c r="BS578" s="928"/>
      <c r="BT578" s="928"/>
      <c r="BU578" s="928"/>
      <c r="BV578" s="928"/>
      <c r="BW578" s="928"/>
    </row>
    <row r="579" spans="1:75" ht="16" thickBot="1" x14ac:dyDescent="0.25">
      <c r="A579" s="928"/>
      <c r="B579" s="1098" t="s">
        <v>267</v>
      </c>
      <c r="C579" s="1099">
        <f>D273</f>
        <v>178002302</v>
      </c>
      <c r="D579" s="1099">
        <f>E273</f>
        <v>176912511</v>
      </c>
      <c r="E579" s="1100">
        <f t="shared" ref="E579:F579" si="52">F273</f>
        <v>176737282.14789042</v>
      </c>
      <c r="F579" s="1100">
        <f t="shared" si="52"/>
        <v>176917671.93335411</v>
      </c>
      <c r="G579" s="1101">
        <f>H273</f>
        <v>173702062.22354165</v>
      </c>
      <c r="H579" s="985"/>
      <c r="I579" s="928"/>
      <c r="J579" s="928"/>
      <c r="K579" s="928"/>
      <c r="L579" s="928"/>
      <c r="M579" s="928"/>
      <c r="N579" s="928"/>
      <c r="O579" s="928"/>
      <c r="P579" s="928"/>
      <c r="Q579" s="928"/>
      <c r="R579" s="928"/>
      <c r="S579" s="928"/>
      <c r="T579" s="928"/>
      <c r="U579" s="928"/>
      <c r="V579" s="928"/>
      <c r="W579" s="928"/>
      <c r="X579" s="928"/>
      <c r="Y579" s="928"/>
      <c r="Z579" s="928"/>
      <c r="AA579" s="928"/>
      <c r="AB579" s="928"/>
      <c r="AC579" s="928"/>
      <c r="AD579" s="928"/>
      <c r="AE579" s="928"/>
      <c r="AF579" s="928"/>
      <c r="AG579" s="928"/>
      <c r="AH579" s="928"/>
      <c r="AI579" s="928"/>
      <c r="AJ579" s="928"/>
      <c r="AK579" s="928"/>
      <c r="AL579" s="928"/>
      <c r="AM579" s="928"/>
      <c r="AN579" s="928"/>
      <c r="AO579" s="928"/>
      <c r="AP579" s="928"/>
      <c r="AQ579" s="928"/>
      <c r="AR579" s="928"/>
      <c r="AS579" s="928"/>
      <c r="AT579" s="928"/>
      <c r="AU579" s="928"/>
      <c r="AV579" s="928"/>
      <c r="AW579" s="928"/>
      <c r="AX579" s="928"/>
      <c r="AY579" s="928"/>
      <c r="AZ579" s="928"/>
      <c r="BA579" s="928"/>
      <c r="BB579" s="928"/>
      <c r="BC579" s="928"/>
      <c r="BD579" s="928"/>
      <c r="BE579" s="928"/>
      <c r="BF579" s="928"/>
      <c r="BG579" s="928"/>
      <c r="BH579" s="928"/>
      <c r="BI579" s="928"/>
      <c r="BJ579" s="928"/>
      <c r="BK579" s="928"/>
      <c r="BL579" s="928"/>
      <c r="BM579" s="928"/>
      <c r="BN579" s="928"/>
      <c r="BO579" s="928"/>
      <c r="BP579" s="928"/>
      <c r="BQ579" s="928"/>
      <c r="BR579" s="928"/>
      <c r="BS579" s="928"/>
      <c r="BT579" s="928"/>
      <c r="BU579" s="928"/>
      <c r="BV579" s="928"/>
      <c r="BW579" s="928"/>
    </row>
    <row r="580" spans="1:75" ht="15" x14ac:dyDescent="0.2">
      <c r="A580" s="928"/>
      <c r="B580" s="928"/>
      <c r="C580" s="928"/>
      <c r="D580" s="928"/>
      <c r="E580" s="985"/>
      <c r="F580" s="928"/>
      <c r="G580" s="985"/>
      <c r="H580" s="928"/>
      <c r="I580" s="928"/>
      <c r="J580" s="928"/>
      <c r="K580" s="928"/>
      <c r="L580" s="928"/>
      <c r="M580" s="928"/>
      <c r="N580" s="928"/>
      <c r="O580" s="928"/>
      <c r="P580" s="928"/>
      <c r="Q580" s="928"/>
      <c r="R580" s="928"/>
      <c r="S580" s="928"/>
      <c r="T580" s="928"/>
      <c r="U580" s="928"/>
      <c r="V580" s="928"/>
      <c r="W580" s="928"/>
      <c r="X580" s="928"/>
      <c r="Y580" s="928"/>
      <c r="Z580" s="928"/>
      <c r="AA580" s="928"/>
      <c r="AB580" s="928"/>
      <c r="AC580" s="928"/>
      <c r="AD580" s="928"/>
      <c r="AE580" s="928"/>
      <c r="AF580" s="928"/>
      <c r="AG580" s="928"/>
      <c r="AH580" s="928"/>
      <c r="AI580" s="928"/>
      <c r="AJ580" s="928"/>
      <c r="AK580" s="928"/>
      <c r="AL580" s="928"/>
      <c r="AM580" s="928"/>
      <c r="AN580" s="928"/>
      <c r="AO580" s="928"/>
      <c r="AP580" s="928"/>
      <c r="AQ580" s="928"/>
      <c r="AR580" s="928"/>
      <c r="AS580" s="928"/>
      <c r="AT580" s="928"/>
      <c r="AU580" s="928"/>
      <c r="AV580" s="928"/>
      <c r="AW580" s="928"/>
      <c r="AX580" s="928"/>
      <c r="AY580" s="928"/>
      <c r="AZ580" s="928"/>
      <c r="BA580" s="928"/>
      <c r="BB580" s="928"/>
      <c r="BC580" s="928"/>
      <c r="BD580" s="928"/>
      <c r="BE580" s="928"/>
      <c r="BF580" s="928"/>
      <c r="BG580" s="928"/>
      <c r="BH580" s="928"/>
      <c r="BI580" s="928"/>
      <c r="BJ580" s="928"/>
      <c r="BK580" s="928"/>
      <c r="BL580" s="928"/>
      <c r="BM580" s="928"/>
      <c r="BN580" s="928"/>
      <c r="BO580" s="928"/>
      <c r="BP580" s="928"/>
      <c r="BQ580" s="928"/>
      <c r="BR580" s="928"/>
      <c r="BS580" s="928"/>
      <c r="BT580" s="928"/>
      <c r="BU580" s="928"/>
    </row>
    <row r="581" spans="1:75" ht="16" thickBot="1" x14ac:dyDescent="0.25">
      <c r="A581" s="928"/>
      <c r="B581" s="928"/>
      <c r="C581" s="928"/>
      <c r="D581" s="928"/>
      <c r="E581" s="928"/>
      <c r="F581" s="928"/>
      <c r="G581" s="985"/>
      <c r="H581" s="928"/>
      <c r="I581" s="928"/>
      <c r="J581" s="928"/>
      <c r="K581" s="928"/>
      <c r="L581" s="928"/>
      <c r="M581" s="928"/>
      <c r="N581" s="928"/>
      <c r="O581" s="928"/>
      <c r="P581" s="928"/>
      <c r="Q581" s="928"/>
      <c r="R581" s="928"/>
      <c r="S581" s="928"/>
      <c r="T581" s="928"/>
      <c r="U581" s="928"/>
      <c r="V581" s="928"/>
      <c r="W581" s="928"/>
      <c r="X581" s="928"/>
      <c r="Y581" s="928"/>
      <c r="Z581" s="928"/>
      <c r="AA581" s="928"/>
      <c r="AB581" s="928"/>
      <c r="AC581" s="928"/>
      <c r="AD581" s="928"/>
      <c r="AE581" s="928"/>
      <c r="AF581" s="928"/>
      <c r="AG581" s="928"/>
      <c r="AH581" s="928"/>
      <c r="AI581" s="928"/>
      <c r="AJ581" s="928"/>
      <c r="AK581" s="928"/>
      <c r="AL581" s="928"/>
      <c r="AM581" s="928"/>
      <c r="AN581" s="928"/>
      <c r="AO581" s="928"/>
      <c r="AP581" s="928"/>
      <c r="AQ581" s="928"/>
      <c r="AR581" s="928"/>
      <c r="AS581" s="928"/>
      <c r="AT581" s="928"/>
      <c r="AU581" s="928"/>
      <c r="AV581" s="928"/>
      <c r="AW581" s="928"/>
      <c r="AX581" s="928"/>
      <c r="AY581" s="928"/>
      <c r="AZ581" s="928"/>
      <c r="BA581" s="928"/>
      <c r="BB581" s="928"/>
      <c r="BC581" s="928"/>
      <c r="BD581" s="928"/>
      <c r="BE581" s="928"/>
      <c r="BF581" s="928"/>
      <c r="BG581" s="928"/>
      <c r="BH581" s="928"/>
      <c r="BI581" s="928"/>
      <c r="BJ581" s="928"/>
      <c r="BK581" s="928"/>
      <c r="BL581" s="928"/>
      <c r="BM581" s="928"/>
      <c r="BN581" s="928"/>
      <c r="BO581" s="928"/>
      <c r="BP581" s="928"/>
      <c r="BQ581" s="928"/>
      <c r="BR581" s="928"/>
      <c r="BS581" s="928"/>
      <c r="BT581" s="928"/>
      <c r="BU581" s="928"/>
    </row>
    <row r="582" spans="1:75" ht="17" thickBot="1" x14ac:dyDescent="0.25">
      <c r="A582" s="983"/>
      <c r="B582" s="3068" t="s">
        <v>3542</v>
      </c>
      <c r="C582" s="3069"/>
      <c r="D582" s="3069"/>
      <c r="E582" s="3069"/>
      <c r="F582" s="3069"/>
      <c r="G582" s="3070"/>
      <c r="H582" s="985"/>
      <c r="I582" s="928"/>
      <c r="J582" s="928"/>
      <c r="K582" s="928"/>
      <c r="L582" s="928"/>
      <c r="M582" s="928"/>
      <c r="N582" s="928"/>
      <c r="O582" s="928"/>
      <c r="P582" s="928"/>
      <c r="Q582" s="928"/>
      <c r="R582" s="928"/>
      <c r="S582" s="928"/>
      <c r="T582" s="928"/>
      <c r="U582" s="928"/>
      <c r="V582" s="928"/>
      <c r="W582" s="928"/>
      <c r="X582" s="928"/>
      <c r="Y582" s="928"/>
      <c r="Z582" s="928"/>
      <c r="AA582" s="928"/>
      <c r="AB582" s="928"/>
      <c r="AC582" s="928"/>
      <c r="AD582" s="928"/>
      <c r="AE582" s="928"/>
      <c r="AF582" s="928"/>
      <c r="AG582" s="928"/>
      <c r="AH582" s="928"/>
      <c r="AI582" s="928"/>
      <c r="AJ582" s="928"/>
      <c r="AK582" s="928"/>
      <c r="AL582" s="928"/>
      <c r="AM582" s="928"/>
      <c r="AN582" s="928"/>
      <c r="AO582" s="928"/>
      <c r="AP582" s="928"/>
      <c r="AQ582" s="928"/>
      <c r="AR582" s="928"/>
      <c r="AS582" s="928"/>
      <c r="AT582" s="928"/>
      <c r="AU582" s="928"/>
      <c r="AV582" s="928"/>
      <c r="AW582" s="928"/>
      <c r="AX582" s="928"/>
      <c r="AY582" s="928"/>
      <c r="AZ582" s="928"/>
      <c r="BA582" s="928"/>
      <c r="BB582" s="928"/>
      <c r="BC582" s="928"/>
      <c r="BD582" s="928"/>
      <c r="BE582" s="928"/>
      <c r="BF582" s="928"/>
      <c r="BG582" s="928"/>
      <c r="BH582" s="928"/>
      <c r="BI582" s="928"/>
      <c r="BJ582" s="928"/>
      <c r="BK582" s="928"/>
      <c r="BL582" s="928"/>
      <c r="BM582" s="928"/>
      <c r="BN582" s="928"/>
      <c r="BO582" s="928"/>
      <c r="BP582" s="928"/>
      <c r="BQ582" s="928"/>
      <c r="BR582" s="928"/>
      <c r="BS582" s="928"/>
      <c r="BT582" s="928"/>
      <c r="BU582" s="928"/>
      <c r="BV582" s="928"/>
      <c r="BW582" s="928"/>
    </row>
    <row r="583" spans="1:75" ht="16" thickBot="1" x14ac:dyDescent="0.25">
      <c r="A583" s="928"/>
      <c r="B583" s="1085"/>
      <c r="C583" s="1086" t="s">
        <v>5447</v>
      </c>
      <c r="D583" s="1086" t="s">
        <v>5764</v>
      </c>
      <c r="E583" s="1087" t="s">
        <v>5461</v>
      </c>
      <c r="F583" s="1088" t="s">
        <v>5562</v>
      </c>
      <c r="G583" s="1089" t="s">
        <v>5755</v>
      </c>
      <c r="H583" s="928"/>
      <c r="I583" s="928"/>
      <c r="J583" s="928"/>
      <c r="K583" s="928"/>
      <c r="L583" s="928"/>
      <c r="M583" s="928"/>
      <c r="N583" s="928"/>
      <c r="O583" s="928"/>
      <c r="P583" s="928"/>
      <c r="Q583" s="928"/>
      <c r="R583" s="928"/>
      <c r="S583" s="928"/>
      <c r="T583" s="928"/>
      <c r="U583" s="928"/>
      <c r="V583" s="928"/>
      <c r="W583" s="928"/>
      <c r="X583" s="928"/>
      <c r="Y583" s="928"/>
      <c r="Z583" s="928"/>
      <c r="AA583" s="928"/>
      <c r="AB583" s="928"/>
      <c r="AC583" s="928"/>
      <c r="AD583" s="928"/>
      <c r="AE583" s="928"/>
      <c r="AF583" s="928"/>
      <c r="AG583" s="928"/>
      <c r="AH583" s="928"/>
      <c r="AI583" s="928"/>
      <c r="AJ583" s="928"/>
      <c r="AK583" s="928"/>
      <c r="AL583" s="928"/>
      <c r="AM583" s="928"/>
      <c r="AN583" s="928"/>
      <c r="AO583" s="928"/>
      <c r="AP583" s="928"/>
      <c r="AQ583" s="928"/>
      <c r="AR583" s="928"/>
      <c r="AS583" s="928"/>
      <c r="AT583" s="928"/>
      <c r="AU583" s="928"/>
      <c r="AV583" s="928"/>
      <c r="AW583" s="928"/>
      <c r="AX583" s="928"/>
      <c r="AY583" s="928"/>
      <c r="AZ583" s="928"/>
      <c r="BA583" s="928"/>
      <c r="BB583" s="928"/>
      <c r="BC583" s="928"/>
      <c r="BD583" s="928"/>
      <c r="BE583" s="928"/>
      <c r="BF583" s="928"/>
      <c r="BG583" s="928"/>
      <c r="BH583" s="928"/>
      <c r="BI583" s="928"/>
      <c r="BJ583" s="928"/>
      <c r="BK583" s="928"/>
      <c r="BL583" s="928"/>
      <c r="BM583" s="928"/>
      <c r="BN583" s="928"/>
      <c r="BO583" s="928"/>
      <c r="BP583" s="928"/>
      <c r="BQ583" s="928"/>
      <c r="BR583" s="928"/>
      <c r="BS583" s="928"/>
      <c r="BT583" s="928"/>
      <c r="BU583" s="928"/>
      <c r="BV583" s="928"/>
      <c r="BW583" s="928"/>
    </row>
    <row r="584" spans="1:75" ht="15" x14ac:dyDescent="0.2">
      <c r="A584" s="928"/>
      <c r="B584" s="1090" t="s">
        <v>226</v>
      </c>
      <c r="C584" s="1091">
        <f>D303</f>
        <v>3058240</v>
      </c>
      <c r="D584" s="1091">
        <f>E303</f>
        <v>2861774</v>
      </c>
      <c r="E584" s="1092">
        <f t="shared" ref="E584:F584" si="53">F303</f>
        <v>2073678.7797934541</v>
      </c>
      <c r="F584" s="1092">
        <f t="shared" si="53"/>
        <v>2018577.2049895637</v>
      </c>
      <c r="G584" s="1093">
        <f>H303</f>
        <v>1957684.9084869761</v>
      </c>
      <c r="H584" s="928"/>
      <c r="I584" s="928"/>
      <c r="J584" s="928"/>
      <c r="K584" s="928"/>
      <c r="L584" s="928"/>
      <c r="M584" s="928"/>
      <c r="N584" s="928"/>
      <c r="O584" s="928"/>
      <c r="P584" s="928"/>
      <c r="Q584" s="928"/>
      <c r="R584" s="928"/>
      <c r="S584" s="928"/>
      <c r="T584" s="928"/>
      <c r="U584" s="928"/>
      <c r="V584" s="928"/>
      <c r="W584" s="928"/>
      <c r="X584" s="928"/>
      <c r="Y584" s="928"/>
      <c r="Z584" s="928"/>
      <c r="AA584" s="928"/>
      <c r="AB584" s="928"/>
      <c r="AC584" s="928"/>
      <c r="AD584" s="928"/>
      <c r="AE584" s="928"/>
      <c r="AF584" s="928"/>
      <c r="AG584" s="928"/>
      <c r="AH584" s="928"/>
      <c r="AI584" s="928"/>
      <c r="AJ584" s="928"/>
      <c r="AK584" s="928"/>
      <c r="AL584" s="928"/>
      <c r="AM584" s="928"/>
      <c r="AN584" s="928"/>
      <c r="AO584" s="928"/>
      <c r="AP584" s="928"/>
      <c r="AQ584" s="928"/>
      <c r="AR584" s="928"/>
      <c r="AS584" s="928"/>
      <c r="AT584" s="928"/>
      <c r="AU584" s="928"/>
      <c r="AV584" s="928"/>
      <c r="AW584" s="928"/>
      <c r="AX584" s="928"/>
      <c r="AY584" s="928"/>
      <c r="AZ584" s="928"/>
      <c r="BA584" s="928"/>
      <c r="BB584" s="928"/>
      <c r="BC584" s="928"/>
      <c r="BD584" s="928"/>
      <c r="BE584" s="928"/>
      <c r="BF584" s="928"/>
      <c r="BG584" s="928"/>
      <c r="BH584" s="928"/>
      <c r="BI584" s="928"/>
      <c r="BJ584" s="928"/>
      <c r="BK584" s="928"/>
      <c r="BL584" s="928"/>
      <c r="BM584" s="928"/>
      <c r="BN584" s="928"/>
      <c r="BO584" s="928"/>
      <c r="BP584" s="928"/>
      <c r="BQ584" s="928"/>
      <c r="BR584" s="928"/>
      <c r="BS584" s="928"/>
      <c r="BT584" s="928"/>
      <c r="BU584" s="928"/>
      <c r="BV584" s="928"/>
      <c r="BW584" s="928"/>
    </row>
    <row r="585" spans="1:75" ht="15" x14ac:dyDescent="0.2">
      <c r="A585" s="928"/>
      <c r="B585" s="1094" t="s">
        <v>265</v>
      </c>
      <c r="C585" s="1095">
        <f>D323</f>
        <v>3195374</v>
      </c>
      <c r="D585" s="1095">
        <f>E323</f>
        <v>2900645</v>
      </c>
      <c r="E585" s="1096">
        <f t="shared" ref="E585:F585" si="54">F323</f>
        <v>1713758.9569092283</v>
      </c>
      <c r="F585" s="1096">
        <f t="shared" si="54"/>
        <v>1668346.6182626549</v>
      </c>
      <c r="G585" s="1097">
        <f>H323</f>
        <v>1588578.8624732394</v>
      </c>
      <c r="H585" s="928"/>
      <c r="I585" s="928"/>
      <c r="J585" s="928"/>
      <c r="K585" s="928"/>
      <c r="L585" s="928"/>
      <c r="M585" s="928"/>
      <c r="N585" s="928"/>
      <c r="O585" s="928"/>
      <c r="P585" s="928"/>
      <c r="Q585" s="928"/>
      <c r="R585" s="928"/>
      <c r="S585" s="928"/>
      <c r="T585" s="928"/>
      <c r="U585" s="928"/>
      <c r="V585" s="928"/>
      <c r="W585" s="928"/>
      <c r="X585" s="928"/>
      <c r="Y585" s="928"/>
      <c r="Z585" s="928"/>
      <c r="AA585" s="928"/>
      <c r="AB585" s="928"/>
      <c r="AC585" s="928"/>
      <c r="AD585" s="928"/>
      <c r="AE585" s="928"/>
      <c r="AF585" s="928"/>
      <c r="AG585" s="928"/>
      <c r="AH585" s="928"/>
      <c r="AI585" s="928"/>
      <c r="AJ585" s="928"/>
      <c r="AK585" s="928"/>
      <c r="AL585" s="928"/>
      <c r="AM585" s="928"/>
      <c r="AN585" s="928"/>
      <c r="AO585" s="928"/>
      <c r="AP585" s="928"/>
      <c r="AQ585" s="928"/>
      <c r="AR585" s="928"/>
      <c r="AS585" s="928"/>
      <c r="AT585" s="928"/>
      <c r="AU585" s="928"/>
      <c r="AV585" s="928"/>
      <c r="AW585" s="928"/>
      <c r="AX585" s="928"/>
      <c r="AY585" s="928"/>
      <c r="AZ585" s="928"/>
      <c r="BA585" s="928"/>
      <c r="BB585" s="928"/>
      <c r="BC585" s="928"/>
      <c r="BD585" s="928"/>
      <c r="BE585" s="928"/>
      <c r="BF585" s="928"/>
      <c r="BG585" s="928"/>
      <c r="BH585" s="928"/>
      <c r="BI585" s="928"/>
      <c r="BJ585" s="928"/>
      <c r="BK585" s="928"/>
      <c r="BL585" s="928"/>
      <c r="BM585" s="928"/>
      <c r="BN585" s="928"/>
      <c r="BO585" s="928"/>
      <c r="BP585" s="928"/>
      <c r="BQ585" s="928"/>
      <c r="BR585" s="928"/>
      <c r="BS585" s="928"/>
      <c r="BT585" s="928"/>
      <c r="BU585" s="928"/>
      <c r="BV585" s="928"/>
      <c r="BW585" s="928"/>
    </row>
    <row r="586" spans="1:75" ht="15" x14ac:dyDescent="0.2">
      <c r="A586" s="928"/>
      <c r="B586" s="1094" t="s">
        <v>266</v>
      </c>
      <c r="C586" s="1095">
        <f>D351</f>
        <v>3640710</v>
      </c>
      <c r="D586" s="1095">
        <f>E351</f>
        <v>3060113</v>
      </c>
      <c r="E586" s="1096">
        <f t="shared" ref="E586:F586" si="55">F351</f>
        <v>993409.15042866324</v>
      </c>
      <c r="F586" s="1096">
        <f t="shared" si="55"/>
        <v>955055.73725431995</v>
      </c>
      <c r="G586" s="1097">
        <f>H351</f>
        <v>903836.61747245456</v>
      </c>
      <c r="H586" s="928"/>
      <c r="I586" s="985"/>
      <c r="J586" s="928"/>
      <c r="K586" s="928"/>
      <c r="L586" s="928"/>
      <c r="M586" s="928"/>
      <c r="N586" s="928"/>
      <c r="O586" s="928"/>
      <c r="P586" s="928"/>
      <c r="Q586" s="928"/>
      <c r="R586" s="928"/>
      <c r="S586" s="928"/>
      <c r="T586" s="928"/>
      <c r="U586" s="928"/>
      <c r="V586" s="928"/>
      <c r="W586" s="928"/>
      <c r="X586" s="928"/>
      <c r="Y586" s="928"/>
      <c r="Z586" s="928"/>
      <c r="AA586" s="928"/>
      <c r="AB586" s="928"/>
      <c r="AC586" s="928"/>
      <c r="AD586" s="928"/>
      <c r="AE586" s="928"/>
      <c r="AF586" s="928"/>
      <c r="AG586" s="928"/>
      <c r="AH586" s="928"/>
      <c r="AI586" s="928"/>
      <c r="AJ586" s="928"/>
      <c r="AK586" s="928"/>
      <c r="AL586" s="928"/>
      <c r="AM586" s="928"/>
      <c r="AN586" s="928"/>
      <c r="AO586" s="928"/>
      <c r="AP586" s="928"/>
      <c r="AQ586" s="928"/>
      <c r="AR586" s="928"/>
      <c r="AS586" s="928"/>
      <c r="AT586" s="928"/>
      <c r="AU586" s="928"/>
      <c r="AV586" s="928"/>
      <c r="AW586" s="928"/>
      <c r="AX586" s="928"/>
      <c r="AY586" s="928"/>
      <c r="AZ586" s="928"/>
      <c r="BA586" s="928"/>
      <c r="BB586" s="928"/>
      <c r="BC586" s="928"/>
      <c r="BD586" s="928"/>
      <c r="BE586" s="928"/>
      <c r="BF586" s="928"/>
      <c r="BG586" s="928"/>
      <c r="BH586" s="928"/>
      <c r="BI586" s="928"/>
      <c r="BJ586" s="928"/>
      <c r="BK586" s="928"/>
      <c r="BL586" s="928"/>
      <c r="BM586" s="928"/>
      <c r="BN586" s="928"/>
      <c r="BO586" s="928"/>
      <c r="BP586" s="928"/>
      <c r="BQ586" s="928"/>
      <c r="BR586" s="928"/>
      <c r="BS586" s="928"/>
      <c r="BT586" s="928"/>
      <c r="BU586" s="928"/>
      <c r="BV586" s="928"/>
      <c r="BW586" s="928"/>
    </row>
    <row r="587" spans="1:75" ht="16" thickBot="1" x14ac:dyDescent="0.25">
      <c r="A587" s="928"/>
      <c r="B587" s="1098" t="s">
        <v>267</v>
      </c>
      <c r="C587" s="1099">
        <f>D367</f>
        <v>635239</v>
      </c>
      <c r="D587" s="1099">
        <f>E367</f>
        <v>586870</v>
      </c>
      <c r="E587" s="1100">
        <f t="shared" ref="E587:F587" si="56">F367</f>
        <v>520350.8521095711</v>
      </c>
      <c r="F587" s="1100">
        <f t="shared" si="56"/>
        <v>501921.06664587988</v>
      </c>
      <c r="G587" s="1101">
        <f>H367</f>
        <v>482722.77645835775</v>
      </c>
      <c r="H587" s="928"/>
      <c r="I587" s="928"/>
      <c r="J587" s="928"/>
      <c r="K587" s="928"/>
      <c r="L587" s="928"/>
      <c r="M587" s="928"/>
      <c r="N587" s="928"/>
      <c r="O587" s="928"/>
      <c r="P587" s="928"/>
      <c r="Q587" s="928"/>
      <c r="R587" s="928"/>
      <c r="S587" s="928"/>
      <c r="T587" s="928"/>
      <c r="U587" s="928"/>
      <c r="V587" s="928"/>
      <c r="W587" s="928"/>
      <c r="X587" s="928"/>
      <c r="Y587" s="928"/>
      <c r="Z587" s="928"/>
      <c r="AA587" s="928"/>
      <c r="AB587" s="928"/>
      <c r="AC587" s="928"/>
      <c r="AD587" s="928"/>
      <c r="AE587" s="928"/>
      <c r="AF587" s="928"/>
      <c r="AG587" s="928"/>
      <c r="AH587" s="928"/>
      <c r="AI587" s="928"/>
      <c r="AJ587" s="928"/>
      <c r="AK587" s="928"/>
      <c r="AL587" s="928"/>
      <c r="AM587" s="928"/>
      <c r="AN587" s="928"/>
      <c r="AO587" s="928"/>
      <c r="AP587" s="928"/>
      <c r="AQ587" s="928"/>
      <c r="AR587" s="928"/>
      <c r="AS587" s="928"/>
      <c r="AT587" s="928"/>
      <c r="AU587" s="928"/>
      <c r="AV587" s="928"/>
      <c r="AW587" s="928"/>
      <c r="AX587" s="928"/>
      <c r="AY587" s="928"/>
      <c r="AZ587" s="928"/>
      <c r="BA587" s="928"/>
      <c r="BB587" s="928"/>
      <c r="BC587" s="928"/>
      <c r="BD587" s="928"/>
      <c r="BE587" s="928"/>
      <c r="BF587" s="928"/>
      <c r="BG587" s="928"/>
      <c r="BH587" s="928"/>
      <c r="BI587" s="928"/>
      <c r="BJ587" s="928"/>
      <c r="BK587" s="928"/>
      <c r="BL587" s="928"/>
      <c r="BM587" s="928"/>
      <c r="BN587" s="928"/>
      <c r="BO587" s="928"/>
      <c r="BP587" s="928"/>
      <c r="BQ587" s="928"/>
      <c r="BR587" s="928"/>
      <c r="BS587" s="928"/>
      <c r="BT587" s="928"/>
      <c r="BU587" s="928"/>
      <c r="BV587" s="928"/>
      <c r="BW587" s="928"/>
    </row>
    <row r="588" spans="1:75" ht="15" x14ac:dyDescent="0.2">
      <c r="A588" s="928"/>
      <c r="B588" s="928"/>
      <c r="C588" s="928"/>
      <c r="D588" s="928"/>
      <c r="E588" s="928"/>
      <c r="F588" s="985"/>
      <c r="G588" s="928"/>
      <c r="H588" s="928"/>
      <c r="I588" s="928"/>
      <c r="J588" s="928"/>
      <c r="K588" s="928"/>
      <c r="L588" s="928"/>
      <c r="M588" s="928"/>
      <c r="N588" s="928"/>
      <c r="O588" s="928"/>
      <c r="P588" s="928"/>
      <c r="Q588" s="928"/>
      <c r="R588" s="928"/>
      <c r="S588" s="928"/>
      <c r="T588" s="928"/>
      <c r="U588" s="928"/>
      <c r="V588" s="928"/>
      <c r="W588" s="928"/>
      <c r="X588" s="928"/>
      <c r="Y588" s="928"/>
      <c r="Z588" s="928"/>
      <c r="AA588" s="928"/>
      <c r="AB588" s="928"/>
      <c r="AC588" s="928"/>
      <c r="AD588" s="928"/>
      <c r="AE588" s="928"/>
      <c r="AF588" s="928"/>
      <c r="AG588" s="928"/>
      <c r="AH588" s="928"/>
      <c r="AI588" s="928"/>
      <c r="AJ588" s="928"/>
      <c r="AK588" s="928"/>
      <c r="AL588" s="928"/>
      <c r="AM588" s="928"/>
      <c r="AN588" s="928"/>
      <c r="AO588" s="928"/>
      <c r="AP588" s="928"/>
      <c r="AQ588" s="928"/>
      <c r="AR588" s="928"/>
      <c r="AS588" s="928"/>
      <c r="AT588" s="928"/>
      <c r="AU588" s="928"/>
      <c r="AV588" s="928"/>
      <c r="AW588" s="928"/>
      <c r="AX588" s="928"/>
      <c r="AY588" s="928"/>
      <c r="AZ588" s="928"/>
      <c r="BA588" s="928"/>
      <c r="BB588" s="928"/>
      <c r="BC588" s="928"/>
      <c r="BD588" s="928"/>
      <c r="BE588" s="928"/>
      <c r="BF588" s="928"/>
      <c r="BG588" s="928"/>
      <c r="BH588" s="928"/>
      <c r="BI588" s="928"/>
      <c r="BJ588" s="928"/>
      <c r="BK588" s="928"/>
      <c r="BL588" s="928"/>
      <c r="BM588" s="928"/>
      <c r="BN588" s="928"/>
      <c r="BO588" s="928"/>
      <c r="BP588" s="928"/>
      <c r="BQ588" s="928"/>
      <c r="BR588" s="928"/>
      <c r="BS588" s="928"/>
      <c r="BT588" s="928"/>
      <c r="BU588" s="928"/>
      <c r="BV588" s="928"/>
      <c r="BW588" s="928"/>
    </row>
    <row r="589" spans="1:75" ht="16" thickBot="1" x14ac:dyDescent="0.25">
      <c r="A589" s="928"/>
      <c r="B589" s="928"/>
      <c r="C589" s="928"/>
      <c r="D589" s="928"/>
      <c r="E589" s="928"/>
      <c r="F589" s="928"/>
      <c r="G589" s="928"/>
      <c r="H589" s="928"/>
      <c r="I589" s="928"/>
      <c r="J589" s="928"/>
      <c r="K589" s="928"/>
      <c r="L589" s="928"/>
      <c r="M589" s="928"/>
      <c r="N589" s="928"/>
      <c r="O589" s="928"/>
      <c r="P589" s="928"/>
      <c r="Q589" s="928"/>
      <c r="R589" s="928"/>
      <c r="S589" s="928"/>
      <c r="T589" s="928"/>
      <c r="U589" s="928"/>
      <c r="V589" s="928"/>
      <c r="W589" s="928"/>
      <c r="X589" s="928"/>
      <c r="Y589" s="928"/>
      <c r="Z589" s="928"/>
      <c r="AA589" s="928"/>
      <c r="AB589" s="928"/>
      <c r="AC589" s="928"/>
      <c r="AD589" s="928"/>
      <c r="AE589" s="928"/>
      <c r="AF589" s="928"/>
      <c r="AG589" s="928"/>
      <c r="AH589" s="928"/>
      <c r="AI589" s="928"/>
      <c r="AJ589" s="928"/>
      <c r="AK589" s="928"/>
      <c r="AL589" s="928"/>
      <c r="AM589" s="928"/>
      <c r="AN589" s="928"/>
      <c r="AO589" s="928"/>
      <c r="AP589" s="928"/>
      <c r="AQ589" s="928"/>
      <c r="AR589" s="928"/>
      <c r="AS589" s="928"/>
      <c r="AT589" s="928"/>
      <c r="AU589" s="928"/>
      <c r="AV589" s="928"/>
      <c r="AW589" s="928"/>
      <c r="AX589" s="928"/>
      <c r="AY589" s="928"/>
      <c r="AZ589" s="928"/>
      <c r="BA589" s="928"/>
      <c r="BB589" s="928"/>
      <c r="BC589" s="928"/>
      <c r="BD589" s="928"/>
      <c r="BE589" s="928"/>
      <c r="BF589" s="928"/>
      <c r="BG589" s="928"/>
      <c r="BH589" s="928"/>
      <c r="BI589" s="928"/>
      <c r="BJ589" s="928"/>
      <c r="BK589" s="928"/>
      <c r="BL589" s="928"/>
      <c r="BM589" s="928"/>
      <c r="BN589" s="928"/>
      <c r="BO589" s="928"/>
      <c r="BP589" s="928"/>
      <c r="BQ589" s="928"/>
      <c r="BR589" s="928"/>
      <c r="BS589" s="928"/>
      <c r="BT589" s="928"/>
      <c r="BU589" s="928"/>
      <c r="BV589" s="928"/>
      <c r="BW589" s="928"/>
    </row>
    <row r="590" spans="1:75" ht="17" thickBot="1" x14ac:dyDescent="0.25">
      <c r="A590" s="983"/>
      <c r="B590" s="3068" t="s">
        <v>3543</v>
      </c>
      <c r="C590" s="3069"/>
      <c r="D590" s="3069"/>
      <c r="E590" s="3069"/>
      <c r="F590" s="3069"/>
      <c r="G590" s="3070"/>
      <c r="H590" s="928"/>
      <c r="I590" s="928"/>
      <c r="J590" s="928"/>
      <c r="K590" s="928"/>
      <c r="L590" s="928"/>
      <c r="M590" s="928"/>
      <c r="N590" s="928"/>
      <c r="O590" s="928"/>
      <c r="P590" s="928"/>
      <c r="Q590" s="928"/>
      <c r="R590" s="928"/>
      <c r="S590" s="928"/>
      <c r="T590" s="928"/>
      <c r="U590" s="928"/>
      <c r="V590" s="928"/>
      <c r="W590" s="928"/>
      <c r="X590" s="928"/>
      <c r="Y590" s="928"/>
      <c r="Z590" s="928"/>
      <c r="AA590" s="928"/>
      <c r="AB590" s="928"/>
      <c r="AC590" s="928"/>
      <c r="AD590" s="928"/>
      <c r="AE590" s="928"/>
      <c r="AF590" s="928"/>
      <c r="AG590" s="928"/>
      <c r="AH590" s="928"/>
      <c r="AI590" s="928"/>
      <c r="AJ590" s="928"/>
      <c r="AK590" s="928"/>
      <c r="AL590" s="928"/>
      <c r="AM590" s="928"/>
      <c r="AN590" s="928"/>
      <c r="AO590" s="928"/>
      <c r="AP590" s="928"/>
      <c r="AQ590" s="928"/>
      <c r="AR590" s="928"/>
      <c r="AS590" s="928"/>
      <c r="AT590" s="928"/>
      <c r="AU590" s="928"/>
      <c r="AV590" s="928"/>
      <c r="AW590" s="928"/>
      <c r="AX590" s="928"/>
      <c r="AY590" s="928"/>
      <c r="AZ590" s="928"/>
      <c r="BA590" s="928"/>
      <c r="BB590" s="928"/>
      <c r="BC590" s="928"/>
      <c r="BD590" s="928"/>
      <c r="BE590" s="928"/>
      <c r="BF590" s="928"/>
      <c r="BG590" s="928"/>
      <c r="BH590" s="928"/>
      <c r="BI590" s="928"/>
      <c r="BJ590" s="928"/>
      <c r="BK590" s="928"/>
      <c r="BL590" s="928"/>
      <c r="BM590" s="928"/>
      <c r="BN590" s="928"/>
      <c r="BO590" s="928"/>
      <c r="BP590" s="928"/>
      <c r="BQ590" s="928"/>
      <c r="BR590" s="928"/>
      <c r="BS590" s="928"/>
      <c r="BT590" s="928"/>
      <c r="BU590" s="928"/>
      <c r="BV590" s="928"/>
      <c r="BW590" s="928"/>
    </row>
    <row r="591" spans="1:75" ht="16" thickBot="1" x14ac:dyDescent="0.25">
      <c r="A591" s="928"/>
      <c r="B591" s="1085"/>
      <c r="C591" s="1086" t="s">
        <v>5447</v>
      </c>
      <c r="D591" s="1086" t="s">
        <v>5764</v>
      </c>
      <c r="E591" s="1087" t="s">
        <v>5461</v>
      </c>
      <c r="F591" s="1088" t="s">
        <v>5562</v>
      </c>
      <c r="G591" s="1089" t="s">
        <v>5755</v>
      </c>
      <c r="H591" s="928"/>
      <c r="I591" s="928"/>
      <c r="J591" s="928"/>
      <c r="K591" s="928"/>
      <c r="L591" s="928"/>
      <c r="M591" s="928"/>
      <c r="N591" s="928"/>
      <c r="O591" s="928"/>
      <c r="P591" s="928"/>
      <c r="Q591" s="928"/>
      <c r="R591" s="928"/>
      <c r="S591" s="928"/>
      <c r="T591" s="928"/>
      <c r="U591" s="928"/>
      <c r="V591" s="928"/>
      <c r="W591" s="928"/>
      <c r="X591" s="928"/>
      <c r="Y591" s="928"/>
      <c r="Z591" s="928"/>
      <c r="AA591" s="928"/>
      <c r="AB591" s="928"/>
      <c r="AC591" s="928"/>
      <c r="AD591" s="928"/>
      <c r="AE591" s="928"/>
      <c r="AF591" s="928"/>
      <c r="AG591" s="928"/>
      <c r="AH591" s="928"/>
      <c r="AI591" s="928"/>
      <c r="AJ591" s="928"/>
      <c r="AK591" s="928"/>
      <c r="AL591" s="928"/>
      <c r="AM591" s="928"/>
      <c r="AN591" s="928"/>
      <c r="AO591" s="928"/>
      <c r="AP591" s="928"/>
      <c r="AQ591" s="928"/>
      <c r="AR591" s="928"/>
      <c r="AS591" s="928"/>
      <c r="AT591" s="928"/>
      <c r="AU591" s="928"/>
      <c r="AV591" s="928"/>
      <c r="AW591" s="928"/>
      <c r="AX591" s="928"/>
      <c r="AY591" s="928"/>
      <c r="AZ591" s="928"/>
      <c r="BA591" s="928"/>
      <c r="BB591" s="928"/>
      <c r="BC591" s="928"/>
      <c r="BD591" s="928"/>
      <c r="BE591" s="928"/>
      <c r="BF591" s="928"/>
      <c r="BG591" s="928"/>
      <c r="BH591" s="928"/>
      <c r="BI591" s="928"/>
      <c r="BJ591" s="928"/>
      <c r="BK591" s="928"/>
      <c r="BL591" s="928"/>
      <c r="BM591" s="928"/>
      <c r="BN591" s="928"/>
      <c r="BO591" s="928"/>
      <c r="BP591" s="928"/>
      <c r="BQ591" s="928"/>
      <c r="BR591" s="928"/>
      <c r="BS591" s="928"/>
      <c r="BT591" s="928"/>
      <c r="BU591" s="928"/>
      <c r="BV591" s="928"/>
      <c r="BW591" s="928"/>
    </row>
    <row r="592" spans="1:75" ht="15" x14ac:dyDescent="0.2">
      <c r="A592" s="928"/>
      <c r="B592" s="1090" t="s">
        <v>226</v>
      </c>
      <c r="C592" s="1091">
        <f>C584+C576</f>
        <v>120803807</v>
      </c>
      <c r="D592" s="1091">
        <f>D584+D576</f>
        <v>121973650</v>
      </c>
      <c r="E592" s="1092">
        <f t="shared" ref="E592:F592" si="57">E584+E576</f>
        <v>121576099</v>
      </c>
      <c r="F592" s="1092">
        <f t="shared" si="57"/>
        <v>122944509</v>
      </c>
      <c r="G592" s="1093">
        <f>G584+G576</f>
        <v>117442717</v>
      </c>
      <c r="H592" s="928"/>
      <c r="I592" s="1102"/>
      <c r="J592" s="928"/>
      <c r="K592" s="928"/>
      <c r="L592" s="928"/>
      <c r="M592" s="928"/>
      <c r="N592" s="928"/>
      <c r="O592" s="928"/>
      <c r="P592" s="928"/>
      <c r="Q592" s="928"/>
      <c r="R592" s="928"/>
      <c r="S592" s="928"/>
      <c r="T592" s="928"/>
      <c r="U592" s="928"/>
      <c r="V592" s="928"/>
      <c r="W592" s="928"/>
      <c r="X592" s="928"/>
      <c r="Y592" s="928"/>
      <c r="Z592" s="928"/>
      <c r="AA592" s="928"/>
      <c r="AB592" s="928"/>
      <c r="AC592" s="928"/>
      <c r="AD592" s="928"/>
      <c r="AE592" s="928"/>
      <c r="AF592" s="928"/>
      <c r="AG592" s="928"/>
      <c r="AH592" s="928"/>
      <c r="AI592" s="928"/>
      <c r="AJ592" s="928"/>
      <c r="AK592" s="928"/>
      <c r="AL592" s="928"/>
      <c r="AM592" s="928"/>
      <c r="AN592" s="928"/>
      <c r="AO592" s="928"/>
      <c r="AP592" s="928"/>
      <c r="AQ592" s="928"/>
      <c r="AR592" s="928"/>
      <c r="AS592" s="928"/>
      <c r="AT592" s="928"/>
      <c r="AU592" s="928"/>
      <c r="AV592" s="928"/>
      <c r="AW592" s="928"/>
      <c r="AX592" s="928"/>
      <c r="AY592" s="928"/>
      <c r="AZ592" s="928"/>
      <c r="BA592" s="928"/>
      <c r="BB592" s="928"/>
      <c r="BC592" s="928"/>
      <c r="BD592" s="928"/>
      <c r="BE592" s="928"/>
      <c r="BF592" s="928"/>
      <c r="BG592" s="928"/>
      <c r="BH592" s="928"/>
      <c r="BI592" s="928"/>
      <c r="BJ592" s="928"/>
      <c r="BK592" s="928"/>
      <c r="BL592" s="928"/>
      <c r="BM592" s="928"/>
      <c r="BN592" s="928"/>
      <c r="BO592" s="928"/>
      <c r="BP592" s="928"/>
      <c r="BQ592" s="928"/>
      <c r="BR592" s="928"/>
      <c r="BS592" s="928"/>
      <c r="BT592" s="928"/>
      <c r="BU592" s="928"/>
      <c r="BV592" s="928"/>
      <c r="BW592" s="928"/>
    </row>
    <row r="593" spans="1:75" ht="15" x14ac:dyDescent="0.2">
      <c r="A593" s="928"/>
      <c r="B593" s="1094" t="s">
        <v>265</v>
      </c>
      <c r="C593" s="1095">
        <f t="shared" ref="C593:D595" si="58">C585+C577</f>
        <v>413010513</v>
      </c>
      <c r="D593" s="1095">
        <f t="shared" si="58"/>
        <v>410290677</v>
      </c>
      <c r="E593" s="1096">
        <f t="shared" ref="E593:F593" si="59">E585+E577</f>
        <v>400846443.99999994</v>
      </c>
      <c r="F593" s="1096">
        <f t="shared" si="59"/>
        <v>402520286</v>
      </c>
      <c r="G593" s="1097">
        <f t="shared" ref="G593:G595" si="60">G585+G577</f>
        <v>402807909</v>
      </c>
      <c r="H593" s="928"/>
      <c r="I593" s="1102"/>
      <c r="J593" s="928"/>
      <c r="K593" s="928"/>
      <c r="L593" s="928"/>
      <c r="M593" s="928"/>
      <c r="N593" s="928"/>
      <c r="O593" s="928"/>
      <c r="Q593" s="928"/>
      <c r="R593" s="928"/>
      <c r="S593" s="928"/>
      <c r="T593" s="928"/>
      <c r="U593" s="928"/>
      <c r="V593" s="928"/>
      <c r="W593" s="928"/>
      <c r="X593" s="928"/>
      <c r="Y593" s="928"/>
      <c r="Z593" s="928"/>
      <c r="AA593" s="928"/>
      <c r="AB593" s="928"/>
      <c r="AC593" s="928"/>
      <c r="AD593" s="928"/>
      <c r="AE593" s="928"/>
      <c r="AF593" s="928"/>
      <c r="AG593" s="928"/>
      <c r="AH593" s="928"/>
      <c r="AI593" s="928"/>
      <c r="AJ593" s="928"/>
      <c r="AK593" s="928"/>
      <c r="AL593" s="928"/>
      <c r="AM593" s="928"/>
      <c r="AN593" s="928"/>
      <c r="AO593" s="928"/>
      <c r="AP593" s="928"/>
      <c r="AQ593" s="928"/>
      <c r="AR593" s="928"/>
      <c r="AS593" s="928"/>
      <c r="AT593" s="928"/>
      <c r="AU593" s="1102"/>
      <c r="AV593" s="928"/>
      <c r="AW593" s="928"/>
      <c r="AX593" s="928"/>
      <c r="AY593" s="928"/>
      <c r="AZ593" s="928"/>
      <c r="BA593" s="928"/>
      <c r="BB593" s="928"/>
      <c r="BC593" s="928"/>
      <c r="BD593" s="928"/>
      <c r="BE593" s="1103"/>
      <c r="BF593" s="928"/>
      <c r="BG593" s="928"/>
      <c r="BH593" s="928"/>
      <c r="BI593" s="928"/>
      <c r="BJ593" s="928"/>
      <c r="BK593" s="928"/>
      <c r="BL593" s="928"/>
      <c r="BM593" s="928"/>
      <c r="BN593" s="928"/>
      <c r="BO593" s="928"/>
      <c r="BP593" s="928"/>
      <c r="BQ593" s="928"/>
      <c r="BR593" s="928"/>
      <c r="BS593" s="928"/>
      <c r="BT593" s="928"/>
      <c r="BU593" s="928"/>
      <c r="BV593" s="928"/>
      <c r="BW593" s="928"/>
    </row>
    <row r="594" spans="1:75" ht="15" x14ac:dyDescent="0.2">
      <c r="A594" s="928"/>
      <c r="B594" s="1094" t="s">
        <v>266</v>
      </c>
      <c r="C594" s="1095">
        <f t="shared" si="58"/>
        <v>474389023</v>
      </c>
      <c r="D594" s="1095">
        <f t="shared" si="58"/>
        <v>473277217</v>
      </c>
      <c r="E594" s="1096">
        <f t="shared" ref="E594:F594" si="61">E586+E578</f>
        <v>462790256</v>
      </c>
      <c r="F594" s="1096">
        <f t="shared" si="61"/>
        <v>464551257</v>
      </c>
      <c r="G594" s="1097">
        <f t="shared" si="60"/>
        <v>457501011.00000006</v>
      </c>
      <c r="H594" s="928"/>
      <c r="I594" s="1102"/>
      <c r="J594" s="928"/>
      <c r="K594" s="928"/>
      <c r="L594" s="928"/>
      <c r="M594" s="928"/>
      <c r="N594" s="928"/>
      <c r="O594" s="928"/>
      <c r="P594" s="928"/>
      <c r="Q594" s="928"/>
      <c r="R594" s="928"/>
      <c r="S594" s="928"/>
      <c r="T594" s="928"/>
      <c r="U594" s="928"/>
      <c r="V594" s="928"/>
      <c r="W594" s="928"/>
      <c r="X594" s="928"/>
      <c r="Y594" s="928"/>
      <c r="Z594" s="928"/>
      <c r="AA594" s="928"/>
      <c r="AB594" s="928"/>
      <c r="AC594" s="928"/>
      <c r="AD594" s="928"/>
      <c r="AE594" s="928"/>
      <c r="AF594" s="928"/>
      <c r="AG594" s="928"/>
      <c r="AH594" s="928"/>
      <c r="AI594" s="928"/>
      <c r="AJ594" s="928"/>
      <c r="AK594" s="928"/>
      <c r="AL594" s="928"/>
      <c r="AM594" s="928"/>
      <c r="AN594" s="928"/>
      <c r="AO594" s="928"/>
      <c r="AP594" s="928"/>
      <c r="AQ594" s="928"/>
      <c r="AR594" s="928"/>
      <c r="AS594" s="928"/>
      <c r="AT594" s="928"/>
      <c r="AU594" s="1102"/>
      <c r="AV594" s="928"/>
      <c r="AW594" s="928"/>
      <c r="AX594" s="928"/>
      <c r="AY594" s="928"/>
      <c r="AZ594" s="928"/>
      <c r="BA594" s="928"/>
      <c r="BB594" s="928"/>
      <c r="BC594" s="928"/>
      <c r="BD594" s="928"/>
      <c r="BE594" s="928"/>
      <c r="BF594" s="928"/>
      <c r="BG594" s="928"/>
      <c r="BH594" s="928"/>
      <c r="BI594" s="928"/>
      <c r="BJ594" s="928"/>
      <c r="BK594" s="928"/>
      <c r="BL594" s="928"/>
      <c r="BM594" s="928"/>
      <c r="BN594" s="928"/>
      <c r="BO594" s="928"/>
      <c r="BP594" s="928"/>
      <c r="BQ594" s="928"/>
      <c r="BR594" s="928"/>
      <c r="BS594" s="928"/>
      <c r="BT594" s="928"/>
      <c r="BU594" s="928"/>
      <c r="BV594" s="928"/>
      <c r="BW594" s="928"/>
    </row>
    <row r="595" spans="1:75" ht="16" thickBot="1" x14ac:dyDescent="0.25">
      <c r="A595" s="928"/>
      <c r="B595" s="1098" t="s">
        <v>267</v>
      </c>
      <c r="C595" s="1099">
        <f t="shared" si="58"/>
        <v>178637541</v>
      </c>
      <c r="D595" s="1099">
        <f t="shared" si="58"/>
        <v>177499381</v>
      </c>
      <c r="E595" s="1100">
        <f t="shared" ref="E595:F595" si="62">E587+E579</f>
        <v>177257633</v>
      </c>
      <c r="F595" s="1100">
        <f t="shared" si="62"/>
        <v>177419593</v>
      </c>
      <c r="G595" s="1101">
        <f t="shared" si="60"/>
        <v>174184785</v>
      </c>
      <c r="H595" s="928"/>
      <c r="I595" s="1102"/>
      <c r="J595" s="928"/>
      <c r="K595" s="928"/>
      <c r="L595" s="928"/>
      <c r="M595" s="928"/>
      <c r="N595" s="928"/>
      <c r="O595" s="928"/>
      <c r="P595" s="928"/>
      <c r="Q595" s="928"/>
      <c r="R595" s="928"/>
      <c r="S595" s="928"/>
      <c r="T595" s="928"/>
      <c r="U595" s="928"/>
      <c r="V595" s="928"/>
      <c r="W595" s="928"/>
      <c r="X595" s="928"/>
      <c r="Y595" s="928"/>
      <c r="Z595" s="928"/>
      <c r="AA595" s="928"/>
      <c r="AB595" s="928"/>
      <c r="AC595" s="928"/>
      <c r="AD595" s="928"/>
      <c r="AE595" s="928"/>
      <c r="AF595" s="928"/>
      <c r="AG595" s="928"/>
      <c r="AH595" s="928"/>
      <c r="AI595" s="928"/>
      <c r="AJ595" s="928"/>
      <c r="AL595" s="928"/>
      <c r="AM595" s="928"/>
      <c r="AN595" s="928"/>
      <c r="AO595" s="1103"/>
      <c r="AP595" s="928"/>
      <c r="AQ595" s="928"/>
      <c r="AR595" s="928"/>
      <c r="AS595" s="928"/>
      <c r="AT595" s="928"/>
      <c r="AU595" s="1102"/>
      <c r="AV595" s="928"/>
      <c r="AW595" s="928"/>
      <c r="AX595" s="928"/>
      <c r="AY595" s="928"/>
      <c r="AZ595" s="928"/>
      <c r="BA595" s="928"/>
      <c r="BB595" s="928"/>
      <c r="BC595" s="928"/>
      <c r="BD595" s="928"/>
      <c r="BE595" s="928"/>
      <c r="BF595" s="928"/>
      <c r="BG595" s="928"/>
      <c r="BH595" s="928"/>
      <c r="BI595" s="928"/>
      <c r="BJ595" s="928"/>
      <c r="BK595" s="928"/>
      <c r="BL595" s="928"/>
      <c r="BM595" s="928"/>
      <c r="BN595" s="928"/>
      <c r="BO595" s="928"/>
      <c r="BP595" s="928"/>
      <c r="BQ595" s="928"/>
      <c r="BR595" s="928"/>
      <c r="BS595" s="928"/>
      <c r="BT595" s="928"/>
      <c r="BU595" s="928"/>
      <c r="BV595" s="928"/>
      <c r="BW595" s="928"/>
    </row>
    <row r="596" spans="1:75" ht="15" x14ac:dyDescent="0.2">
      <c r="A596" s="928"/>
      <c r="B596" s="928"/>
      <c r="C596" s="928"/>
      <c r="D596" s="928"/>
      <c r="E596" s="928"/>
      <c r="F596" s="928"/>
      <c r="G596" s="928"/>
      <c r="H596" s="928"/>
      <c r="I596" s="928"/>
      <c r="J596" s="928"/>
      <c r="K596" s="928"/>
      <c r="L596" s="928"/>
      <c r="M596" s="928"/>
      <c r="N596" s="928"/>
      <c r="O596" s="928"/>
      <c r="P596" s="928"/>
      <c r="Q596" s="928"/>
      <c r="R596" s="928"/>
      <c r="S596" s="928"/>
      <c r="T596" s="928"/>
      <c r="U596" s="928"/>
      <c r="V596" s="928"/>
      <c r="W596" s="928"/>
      <c r="X596" s="928"/>
      <c r="Y596" s="928"/>
      <c r="Z596" s="928"/>
      <c r="AA596" s="928"/>
      <c r="AB596" s="928"/>
      <c r="AC596" s="928"/>
      <c r="AD596" s="928"/>
      <c r="AE596" s="928"/>
      <c r="AF596" s="928"/>
      <c r="AG596" s="928"/>
      <c r="AH596" s="928"/>
      <c r="AI596" s="928"/>
      <c r="AJ596" s="928"/>
      <c r="AK596" s="928"/>
      <c r="AL596" s="928"/>
      <c r="AM596" s="928"/>
      <c r="AN596" s="1103"/>
      <c r="AO596" s="1103"/>
      <c r="AP596" s="928"/>
      <c r="AQ596" s="928"/>
      <c r="AR596" s="928"/>
      <c r="AS596" s="928"/>
      <c r="AT596" s="1103"/>
      <c r="AU596" s="928"/>
      <c r="AV596" s="928"/>
      <c r="AW596" s="928"/>
      <c r="AX596" s="928"/>
      <c r="AY596" s="928"/>
      <c r="AZ596" s="1104"/>
      <c r="BA596" s="1104"/>
      <c r="BB596" s="1104"/>
      <c r="BC596" s="928"/>
      <c r="BD596" s="1105"/>
      <c r="BE596" s="1104"/>
      <c r="BF596" s="1019"/>
      <c r="BG596" s="1104"/>
      <c r="BH596" s="928"/>
      <c r="BI596" s="928"/>
      <c r="BJ596" s="928"/>
      <c r="BK596" s="928"/>
      <c r="BL596" s="928"/>
      <c r="BM596" s="928"/>
      <c r="BN596" s="928"/>
      <c r="BO596" s="928"/>
      <c r="BP596" s="928"/>
      <c r="BQ596" s="928"/>
      <c r="BR596" s="928"/>
      <c r="BS596" s="928"/>
      <c r="BT596" s="928"/>
      <c r="BU596" s="928"/>
    </row>
    <row r="597" spans="1:75" ht="16" thickBot="1" x14ac:dyDescent="0.25">
      <c r="A597" s="928"/>
      <c r="B597" s="928"/>
      <c r="C597" s="928"/>
      <c r="D597" s="928"/>
      <c r="E597" s="928"/>
      <c r="F597" s="928"/>
      <c r="G597" s="928"/>
      <c r="H597" s="928"/>
      <c r="I597" s="928"/>
      <c r="J597" s="928"/>
      <c r="K597" s="928"/>
      <c r="L597" s="928"/>
      <c r="M597" s="928"/>
      <c r="N597" s="928"/>
      <c r="O597" s="928"/>
      <c r="P597" s="928"/>
      <c r="Q597" s="928"/>
      <c r="R597" s="928"/>
      <c r="S597" s="928"/>
      <c r="T597" s="928"/>
      <c r="U597" s="928"/>
      <c r="V597" s="928"/>
      <c r="W597" s="928"/>
      <c r="X597" s="928"/>
      <c r="Y597" s="928"/>
      <c r="Z597" s="928"/>
      <c r="AA597" s="928"/>
      <c r="AB597" s="928"/>
      <c r="AC597" s="928"/>
      <c r="AD597" s="928"/>
      <c r="AE597" s="928"/>
      <c r="AF597" s="928"/>
      <c r="AG597" s="928"/>
      <c r="AH597" s="928"/>
      <c r="AI597" s="928"/>
      <c r="AJ597" s="928"/>
      <c r="AK597" s="928"/>
      <c r="AL597" s="928"/>
      <c r="AM597" s="928"/>
      <c r="AN597" s="1103"/>
      <c r="AO597" s="1103"/>
      <c r="AP597" s="928"/>
      <c r="AQ597" s="928"/>
      <c r="AR597" s="928"/>
      <c r="AS597" s="928"/>
      <c r="AT597" s="1103"/>
      <c r="AU597" s="928"/>
      <c r="AV597" s="928"/>
      <c r="AW597" s="928"/>
      <c r="AX597" s="928"/>
      <c r="AY597" s="928"/>
      <c r="AZ597" s="1104"/>
      <c r="BA597" s="1104"/>
      <c r="BB597" s="1104"/>
      <c r="BC597" s="928"/>
      <c r="BD597" s="1105"/>
      <c r="BE597" s="1104"/>
      <c r="BF597" s="1019"/>
      <c r="BG597" s="1104"/>
      <c r="BH597" s="928"/>
      <c r="BI597" s="928"/>
      <c r="BJ597" s="928"/>
      <c r="BK597" s="928"/>
      <c r="BL597" s="928"/>
      <c r="BM597" s="928"/>
      <c r="BN597" s="928"/>
      <c r="BO597" s="928"/>
      <c r="BP597" s="928"/>
      <c r="BQ597" s="928"/>
      <c r="BR597" s="928"/>
      <c r="BS597" s="928"/>
      <c r="BT597" s="928"/>
      <c r="BU597" s="928"/>
    </row>
    <row r="598" spans="1:75" ht="17" thickBot="1" x14ac:dyDescent="0.25">
      <c r="A598" s="928"/>
      <c r="B598" s="3068" t="s">
        <v>3544</v>
      </c>
      <c r="C598" s="3069"/>
      <c r="D598" s="3069"/>
      <c r="E598" s="3069"/>
      <c r="F598" s="3069"/>
      <c r="G598" s="3070"/>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928"/>
      <c r="AD598" s="928"/>
      <c r="AE598" s="928"/>
      <c r="AF598" s="928"/>
      <c r="AG598" s="928"/>
      <c r="AH598" s="928"/>
      <c r="AI598" s="928"/>
      <c r="AJ598" s="928"/>
      <c r="AK598" s="928"/>
      <c r="AL598" s="928"/>
      <c r="AM598" s="928"/>
      <c r="AN598" s="1103"/>
      <c r="AO598" s="1103"/>
      <c r="AP598" s="928"/>
      <c r="AQ598" s="928"/>
      <c r="AR598" s="928"/>
      <c r="AS598" s="928"/>
      <c r="AT598" s="1103"/>
      <c r="AU598" s="928"/>
      <c r="AV598" s="928"/>
      <c r="AW598" s="928"/>
      <c r="AX598" s="928"/>
      <c r="AY598" s="928"/>
      <c r="AZ598" s="1104"/>
      <c r="BA598" s="1104"/>
      <c r="BB598" s="1104"/>
      <c r="BC598" s="928"/>
      <c r="BD598" s="1105"/>
      <c r="BE598" s="1104"/>
      <c r="BF598" s="1019"/>
      <c r="BG598" s="1104"/>
      <c r="BH598" s="928"/>
      <c r="BI598" s="928"/>
      <c r="BJ598" s="928"/>
      <c r="BK598" s="928"/>
      <c r="BL598" s="928"/>
      <c r="BM598" s="928"/>
      <c r="BN598" s="928"/>
      <c r="BO598" s="928"/>
      <c r="BP598" s="928"/>
      <c r="BQ598" s="928"/>
      <c r="BR598" s="928"/>
      <c r="BS598" s="928"/>
      <c r="BT598" s="928"/>
      <c r="BU598" s="928"/>
    </row>
    <row r="599" spans="1:75" ht="16" thickBot="1" x14ac:dyDescent="0.25">
      <c r="A599" s="928"/>
      <c r="B599" s="1085"/>
      <c r="C599" s="1086" t="s">
        <v>5447</v>
      </c>
      <c r="D599" s="1086" t="s">
        <v>5764</v>
      </c>
      <c r="E599" s="1087" t="s">
        <v>5461</v>
      </c>
      <c r="F599" s="1088" t="s">
        <v>5562</v>
      </c>
      <c r="G599" s="1089" t="s">
        <v>5755</v>
      </c>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928"/>
      <c r="AD599" s="928"/>
      <c r="AE599" s="928"/>
      <c r="AF599" s="928"/>
      <c r="AG599" s="928"/>
      <c r="AH599" s="928"/>
      <c r="AI599" s="928"/>
      <c r="AJ599" s="928"/>
      <c r="AK599" s="928"/>
      <c r="AL599" s="928"/>
      <c r="AM599" s="928"/>
      <c r="AN599" s="1103"/>
      <c r="AO599" s="1103"/>
      <c r="AP599" s="928"/>
      <c r="AQ599" s="928"/>
      <c r="AR599" s="928"/>
      <c r="AS599" s="928"/>
      <c r="AT599" s="1103"/>
      <c r="AU599" s="928"/>
      <c r="AV599" s="928"/>
      <c r="AW599" s="928"/>
      <c r="AX599" s="928"/>
      <c r="AY599" s="928"/>
      <c r="AZ599" s="1104"/>
      <c r="BA599" s="1104"/>
      <c r="BB599" s="1104"/>
      <c r="BC599" s="928"/>
      <c r="BD599" s="1105"/>
      <c r="BE599" s="1104"/>
      <c r="BF599" s="1019"/>
      <c r="BG599" s="1104"/>
      <c r="BH599" s="928"/>
      <c r="BI599" s="928"/>
      <c r="BJ599" s="928"/>
      <c r="BK599" s="928"/>
      <c r="BL599" s="928"/>
      <c r="BM599" s="928"/>
      <c r="BN599" s="928"/>
      <c r="BO599" s="928"/>
      <c r="BP599" s="928"/>
      <c r="BQ599" s="928"/>
      <c r="BR599" s="928"/>
      <c r="BS599" s="928"/>
      <c r="BT599" s="928"/>
      <c r="BU599" s="928"/>
    </row>
    <row r="600" spans="1:75" ht="15" x14ac:dyDescent="0.2">
      <c r="A600" s="928"/>
      <c r="B600" s="1090" t="s">
        <v>226</v>
      </c>
      <c r="C600" s="1091">
        <f>D412</f>
        <v>7098281</v>
      </c>
      <c r="D600" s="1091">
        <f>E412</f>
        <v>7101460</v>
      </c>
      <c r="E600" s="1092">
        <f t="shared" ref="E600:F600" si="63">F412</f>
        <v>7072495</v>
      </c>
      <c r="F600" s="1092">
        <f t="shared" si="63"/>
        <v>7065688</v>
      </c>
      <c r="G600" s="1093">
        <f>H412</f>
        <v>7045041</v>
      </c>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928"/>
      <c r="AD600" s="928"/>
      <c r="AE600" s="928"/>
      <c r="AF600" s="928"/>
      <c r="AG600" s="928"/>
      <c r="AH600" s="928"/>
      <c r="AI600" s="928"/>
      <c r="AJ600" s="928"/>
      <c r="AK600" s="928"/>
      <c r="AL600" s="928"/>
      <c r="AM600" s="928"/>
      <c r="AN600" s="1103"/>
      <c r="AO600" s="1103"/>
      <c r="AP600" s="928"/>
      <c r="AQ600" s="928"/>
      <c r="AR600" s="928"/>
      <c r="AS600" s="928"/>
      <c r="AT600" s="1103"/>
      <c r="AU600" s="928"/>
      <c r="AV600" s="928"/>
      <c r="AW600" s="928"/>
      <c r="AX600" s="928"/>
      <c r="AY600" s="928"/>
      <c r="AZ600" s="1104"/>
      <c r="BA600" s="1104"/>
      <c r="BB600" s="1104"/>
      <c r="BC600" s="928"/>
      <c r="BD600" s="1105"/>
      <c r="BE600" s="1104"/>
      <c r="BF600" s="1019"/>
      <c r="BG600" s="1104"/>
      <c r="BH600" s="928"/>
      <c r="BI600" s="928"/>
      <c r="BJ600" s="928"/>
      <c r="BK600" s="928"/>
      <c r="BL600" s="928"/>
      <c r="BM600" s="928"/>
      <c r="BN600" s="928"/>
      <c r="BO600" s="928"/>
      <c r="BP600" s="928"/>
      <c r="BQ600" s="928"/>
      <c r="BR600" s="928"/>
      <c r="BS600" s="928"/>
      <c r="BT600" s="928"/>
      <c r="BU600" s="928"/>
    </row>
    <row r="601" spans="1:75" ht="15" x14ac:dyDescent="0.2">
      <c r="A601" s="928"/>
      <c r="B601" s="1094" t="s">
        <v>265</v>
      </c>
      <c r="C601" s="1095">
        <f>D448</f>
        <v>9512623</v>
      </c>
      <c r="D601" s="1095">
        <f>E448</f>
        <v>9385988</v>
      </c>
      <c r="E601" s="1096">
        <f t="shared" ref="E601:F601" si="64">F448</f>
        <v>9262271</v>
      </c>
      <c r="F601" s="1096">
        <f t="shared" si="64"/>
        <v>9213530</v>
      </c>
      <c r="G601" s="1097">
        <f>H448</f>
        <v>9130677</v>
      </c>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928"/>
      <c r="AD601" s="928"/>
      <c r="AE601" s="928"/>
      <c r="AF601" s="928"/>
      <c r="AG601" s="928"/>
      <c r="AH601" s="928"/>
      <c r="AI601" s="928"/>
      <c r="AJ601" s="928"/>
      <c r="AK601" s="928"/>
      <c r="AL601" s="928"/>
      <c r="AM601" s="928"/>
      <c r="AN601" s="1103"/>
      <c r="AO601" s="1103"/>
      <c r="AP601" s="928"/>
      <c r="AQ601" s="928"/>
      <c r="AR601" s="928"/>
      <c r="AS601" s="928"/>
      <c r="AT601" s="1103"/>
      <c r="AU601" s="928"/>
      <c r="AV601" s="928"/>
      <c r="AW601" s="928"/>
      <c r="AX601" s="928"/>
      <c r="AY601" s="928"/>
      <c r="AZ601" s="1104"/>
      <c r="BA601" s="1104"/>
      <c r="BB601" s="1104"/>
      <c r="BC601" s="928"/>
      <c r="BD601" s="1105"/>
      <c r="BE601" s="1104"/>
      <c r="BF601" s="1019"/>
      <c r="BG601" s="1104"/>
      <c r="BH601" s="928"/>
      <c r="BI601" s="928"/>
      <c r="BJ601" s="928"/>
      <c r="BK601" s="928"/>
      <c r="BL601" s="928"/>
      <c r="BM601" s="928"/>
      <c r="BN601" s="928"/>
      <c r="BO601" s="928"/>
      <c r="BP601" s="928"/>
      <c r="BQ601" s="928"/>
      <c r="BR601" s="928"/>
      <c r="BS601" s="928"/>
      <c r="BT601" s="928"/>
      <c r="BU601" s="928"/>
    </row>
    <row r="602" spans="1:75" ht="15" x14ac:dyDescent="0.2">
      <c r="A602" s="928"/>
      <c r="B602" s="1094" t="s">
        <v>266</v>
      </c>
      <c r="C602" s="1095">
        <f>D503</f>
        <v>6225923</v>
      </c>
      <c r="D602" s="1095">
        <f>E503</f>
        <v>6060652</v>
      </c>
      <c r="E602" s="1096">
        <f t="shared" ref="E602:F602" si="65">F503</f>
        <v>6026322</v>
      </c>
      <c r="F602" s="1096">
        <f t="shared" si="65"/>
        <v>5911949</v>
      </c>
      <c r="G602" s="1097">
        <f>H503</f>
        <v>5851857</v>
      </c>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928"/>
      <c r="AD602" s="928"/>
      <c r="AE602" s="928"/>
      <c r="AF602" s="928"/>
      <c r="AG602" s="928"/>
      <c r="AH602" s="928"/>
      <c r="AI602" s="928"/>
      <c r="AJ602" s="928"/>
      <c r="AK602" s="928"/>
      <c r="AL602" s="928"/>
      <c r="AM602" s="928"/>
      <c r="AN602" s="1103"/>
      <c r="AO602" s="1103"/>
      <c r="AP602" s="928"/>
      <c r="AQ602" s="928"/>
      <c r="AR602" s="928"/>
      <c r="AS602" s="928"/>
      <c r="AT602" s="1103"/>
      <c r="AU602" s="928"/>
      <c r="AV602" s="928"/>
      <c r="AW602" s="928"/>
      <c r="AX602" s="928"/>
      <c r="AY602" s="928"/>
      <c r="AZ602" s="1104"/>
      <c r="BA602" s="1104"/>
      <c r="BB602" s="1104"/>
      <c r="BC602" s="928"/>
      <c r="BD602" s="1105"/>
      <c r="BE602" s="1104"/>
      <c r="BF602" s="1019"/>
      <c r="BG602" s="1104"/>
      <c r="BH602" s="928"/>
      <c r="BI602" s="928"/>
      <c r="BJ602" s="928"/>
      <c r="BK602" s="928"/>
      <c r="BL602" s="928"/>
      <c r="BM602" s="928"/>
      <c r="BN602" s="928"/>
      <c r="BO602" s="928"/>
      <c r="BP602" s="928"/>
      <c r="BQ602" s="928"/>
      <c r="BR602" s="928"/>
      <c r="BS602" s="928"/>
      <c r="BT602" s="928"/>
      <c r="BU602" s="928"/>
    </row>
    <row r="603" spans="1:75" ht="16" thickBot="1" x14ac:dyDescent="0.25">
      <c r="A603" s="928"/>
      <c r="B603" s="1098" t="s">
        <v>267</v>
      </c>
      <c r="C603" s="1099">
        <f>D530</f>
        <v>1106991</v>
      </c>
      <c r="D603" s="1099">
        <f>E530</f>
        <v>1067597</v>
      </c>
      <c r="E603" s="1100">
        <f t="shared" ref="E603:F603" si="66">F530</f>
        <v>1051878</v>
      </c>
      <c r="F603" s="1100">
        <f t="shared" si="66"/>
        <v>1043520</v>
      </c>
      <c r="G603" s="1101">
        <f>H530</f>
        <v>1041705</v>
      </c>
      <c r="H603" s="928"/>
      <c r="I603" s="928"/>
      <c r="J603" s="928"/>
      <c r="K603" s="928"/>
      <c r="L603" s="928"/>
      <c r="M603" s="928"/>
      <c r="N603" s="928"/>
      <c r="O603" s="928"/>
      <c r="P603" s="928"/>
      <c r="Q603" s="928"/>
      <c r="R603" s="928"/>
      <c r="S603" s="928"/>
      <c r="T603" s="928"/>
      <c r="U603" s="928"/>
      <c r="V603" s="928"/>
      <c r="W603" s="928"/>
      <c r="X603" s="928"/>
      <c r="Y603" s="928"/>
      <c r="Z603" s="928"/>
      <c r="AA603" s="928"/>
      <c r="AB603" s="928"/>
      <c r="AC603" s="928"/>
      <c r="AD603" s="928"/>
      <c r="AE603" s="928"/>
      <c r="AF603" s="928"/>
      <c r="AG603" s="928"/>
      <c r="AH603" s="928"/>
      <c r="AI603" s="928"/>
      <c r="AJ603" s="928"/>
      <c r="AK603" s="928"/>
      <c r="AL603" s="928"/>
      <c r="AM603" s="928"/>
      <c r="AN603" s="1103"/>
      <c r="AO603" s="1103"/>
      <c r="AP603" s="928"/>
      <c r="AQ603" s="928"/>
      <c r="AR603" s="928"/>
      <c r="AS603" s="928"/>
      <c r="AT603" s="1103"/>
      <c r="AU603" s="928"/>
      <c r="AV603" s="928"/>
      <c r="AW603" s="928"/>
      <c r="AX603" s="928"/>
      <c r="AY603" s="928"/>
      <c r="AZ603" s="1104"/>
      <c r="BA603" s="1104"/>
      <c r="BB603" s="1104"/>
      <c r="BC603" s="928"/>
      <c r="BD603" s="1105"/>
      <c r="BE603" s="1104"/>
      <c r="BF603" s="1019"/>
      <c r="BG603" s="1104"/>
      <c r="BH603" s="928"/>
      <c r="BI603" s="928"/>
      <c r="BJ603" s="928"/>
      <c r="BK603" s="928"/>
      <c r="BL603" s="928"/>
      <c r="BM603" s="928"/>
      <c r="BN603" s="928"/>
      <c r="BO603" s="928"/>
      <c r="BP603" s="928"/>
      <c r="BQ603" s="928"/>
      <c r="BR603" s="928"/>
      <c r="BS603" s="928"/>
      <c r="BT603" s="928"/>
      <c r="BU603" s="928"/>
    </row>
    <row r="604" spans="1:75" ht="15" x14ac:dyDescent="0.2">
      <c r="A604" s="928"/>
      <c r="B604" s="928"/>
      <c r="C604" s="928"/>
      <c r="D604" s="928"/>
      <c r="E604" s="928"/>
      <c r="F604" s="928"/>
      <c r="G604" s="928"/>
      <c r="H604" s="928"/>
      <c r="I604" s="928"/>
      <c r="J604" s="928"/>
      <c r="K604" s="928"/>
      <c r="L604" s="928"/>
      <c r="M604" s="928"/>
      <c r="N604" s="2833"/>
      <c r="O604" s="928"/>
      <c r="P604" s="928"/>
      <c r="Q604" s="928"/>
      <c r="R604" s="928"/>
      <c r="S604" s="928"/>
      <c r="T604" s="928"/>
      <c r="U604" s="928"/>
      <c r="V604" s="928"/>
      <c r="W604" s="928"/>
      <c r="X604" s="928"/>
      <c r="Y604" s="928"/>
      <c r="Z604" s="928"/>
      <c r="AA604" s="928"/>
      <c r="AB604" s="928"/>
      <c r="AC604" s="928"/>
      <c r="AD604" s="928"/>
      <c r="AE604" s="928"/>
      <c r="AF604" s="928"/>
      <c r="AG604" s="928"/>
      <c r="AH604" s="928"/>
      <c r="AI604" s="928"/>
      <c r="AJ604" s="928"/>
      <c r="AK604" s="928"/>
      <c r="AL604" s="928"/>
      <c r="AM604" s="928"/>
      <c r="AN604" s="1103"/>
      <c r="AO604" s="1103"/>
      <c r="AP604" s="928"/>
      <c r="AQ604" s="928"/>
      <c r="AR604" s="928"/>
      <c r="AS604" s="928"/>
      <c r="AT604" s="1103"/>
      <c r="AU604" s="928"/>
      <c r="AV604" s="928"/>
      <c r="AW604" s="928"/>
      <c r="AX604" s="928"/>
      <c r="AY604" s="928"/>
      <c r="AZ604" s="1104"/>
      <c r="BA604" s="1104"/>
      <c r="BB604" s="1104"/>
      <c r="BC604" s="928"/>
      <c r="BD604" s="1105"/>
      <c r="BE604" s="1104"/>
      <c r="BF604" s="1019"/>
      <c r="BG604" s="1104"/>
      <c r="BH604" s="928"/>
      <c r="BI604" s="928"/>
      <c r="BJ604" s="928"/>
      <c r="BK604" s="928"/>
      <c r="BL604" s="928"/>
      <c r="BM604" s="928"/>
      <c r="BN604" s="928"/>
      <c r="BO604" s="928"/>
      <c r="BP604" s="928"/>
      <c r="BQ604" s="928"/>
      <c r="BR604" s="928"/>
      <c r="BS604" s="928"/>
      <c r="BT604" s="928"/>
      <c r="BU604" s="928"/>
    </row>
    <row r="605" spans="1:75" ht="15" x14ac:dyDescent="0.2">
      <c r="A605" s="928"/>
      <c r="B605" s="928"/>
      <c r="C605" s="928"/>
      <c r="D605" s="928"/>
      <c r="E605" s="928"/>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928"/>
      <c r="AD605" s="928"/>
      <c r="AE605" s="928"/>
      <c r="AF605" s="928"/>
      <c r="AG605" s="928"/>
      <c r="AH605" s="928"/>
      <c r="AI605" s="928"/>
      <c r="AJ605" s="928"/>
      <c r="AK605" s="1106"/>
      <c r="AL605" s="1106"/>
      <c r="AM605" s="1106"/>
      <c r="AN605" s="1107"/>
      <c r="AO605" s="1108"/>
      <c r="AP605" s="928"/>
      <c r="AQ605" s="928"/>
      <c r="AR605" s="928"/>
      <c r="AS605" s="928"/>
      <c r="AT605" s="928"/>
      <c r="AU605" s="928"/>
      <c r="AV605" s="928"/>
      <c r="AW605" s="1109"/>
      <c r="AX605" s="928"/>
      <c r="AY605" s="928"/>
      <c r="AZ605" s="928"/>
      <c r="BA605" s="928"/>
      <c r="BB605" s="928"/>
      <c r="BC605" s="1109"/>
      <c r="BD605" s="1109"/>
      <c r="BE605" s="1109"/>
      <c r="BF605" s="928"/>
      <c r="BG605" s="928"/>
      <c r="BH605" s="928"/>
      <c r="BI605" s="928"/>
      <c r="BJ605" s="928"/>
      <c r="BK605" s="928"/>
      <c r="BL605" s="928"/>
      <c r="BM605" s="928"/>
      <c r="BN605" s="928"/>
      <c r="BO605" s="928"/>
      <c r="BP605" s="928"/>
      <c r="BQ605" s="928"/>
      <c r="BR605" s="928"/>
      <c r="BS605" s="928"/>
      <c r="BT605" s="928"/>
      <c r="BU605" s="928"/>
      <c r="BV605" s="928"/>
    </row>
    <row r="606" spans="1:75" ht="17" thickBot="1" x14ac:dyDescent="0.25">
      <c r="A606" s="928"/>
      <c r="B606" s="1110" t="s">
        <v>437</v>
      </c>
      <c r="D606" s="928"/>
      <c r="E606" s="928"/>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928"/>
      <c r="AD606" s="928"/>
      <c r="AE606" s="928"/>
      <c r="AF606" s="1111"/>
      <c r="AG606" s="928"/>
      <c r="AI606" s="1111"/>
      <c r="AJ606" s="928"/>
      <c r="AK606" s="928"/>
      <c r="AL606" s="928"/>
      <c r="AM606" s="928"/>
      <c r="AN606" s="928"/>
      <c r="AO606" s="928"/>
      <c r="AP606" s="928"/>
      <c r="AQ606" s="928"/>
      <c r="AR606" s="928"/>
      <c r="AS606" s="928"/>
      <c r="AT606" s="1111"/>
      <c r="AU606" s="1111"/>
      <c r="AV606" s="1111"/>
      <c r="AW606" s="928"/>
      <c r="AX606" s="928"/>
      <c r="AY606" s="928"/>
      <c r="AZ606" s="928"/>
      <c r="BA606" s="928"/>
      <c r="BB606" s="928"/>
      <c r="BC606" s="928"/>
      <c r="BD606" s="928"/>
      <c r="BE606" s="928"/>
      <c r="BF606" s="928"/>
      <c r="BG606" s="928"/>
      <c r="BH606" s="928"/>
      <c r="BI606" s="928"/>
      <c r="BJ606" s="928"/>
      <c r="BK606" s="928"/>
      <c r="BL606" s="928"/>
      <c r="BM606" s="928"/>
    </row>
    <row r="607" spans="1:75" ht="16" thickBot="1" x14ac:dyDescent="0.25">
      <c r="A607" s="928"/>
      <c r="B607" s="1112" t="s">
        <v>269</v>
      </c>
      <c r="C607" s="1113" t="s">
        <v>4891</v>
      </c>
      <c r="D607" s="1114" t="s">
        <v>4928</v>
      </c>
      <c r="E607" s="1114" t="s">
        <v>5020</v>
      </c>
      <c r="F607" s="1114" t="s">
        <v>5069</v>
      </c>
      <c r="G607" s="1114" t="s">
        <v>5140</v>
      </c>
      <c r="H607" s="1114" t="s">
        <v>5211</v>
      </c>
      <c r="I607" s="1114" t="s">
        <v>5268</v>
      </c>
      <c r="J607" s="1114" t="s">
        <v>5321</v>
      </c>
      <c r="K607" s="1114" t="s">
        <v>5390</v>
      </c>
      <c r="L607" s="1114" t="s">
        <v>5461</v>
      </c>
      <c r="M607" s="1114" t="s">
        <v>5562</v>
      </c>
      <c r="N607" s="1115" t="s">
        <v>5755</v>
      </c>
      <c r="O607" s="928"/>
      <c r="P607" s="928"/>
      <c r="Q607" s="928"/>
      <c r="R607" s="928"/>
      <c r="S607" s="928"/>
      <c r="T607" s="928"/>
      <c r="U607" s="928"/>
      <c r="V607" s="928"/>
      <c r="W607" s="928"/>
      <c r="X607" s="928"/>
      <c r="Y607" s="928"/>
      <c r="Z607" s="928"/>
      <c r="AA607" s="928"/>
      <c r="AB607" s="928"/>
      <c r="AC607" s="928"/>
      <c r="AD607" s="928"/>
      <c r="AE607" s="928"/>
      <c r="AF607" s="928"/>
      <c r="AG607" s="928"/>
      <c r="AH607" s="928"/>
      <c r="AI607" s="928"/>
      <c r="AJ607" s="928"/>
      <c r="AK607" s="928"/>
      <c r="AL607" s="928"/>
      <c r="AM607" s="928"/>
      <c r="AN607" s="928"/>
      <c r="AO607" s="928"/>
    </row>
    <row r="608" spans="1:75" ht="31.5" customHeight="1" x14ac:dyDescent="0.2">
      <c r="A608" s="983"/>
      <c r="B608" s="1116" t="s">
        <v>497</v>
      </c>
      <c r="C608" s="1117">
        <v>1164.1600000000001</v>
      </c>
      <c r="D608" s="764">
        <v>1170.24</v>
      </c>
      <c r="E608" s="764">
        <v>1174.5899999999999</v>
      </c>
      <c r="F608" s="764">
        <v>1180.82</v>
      </c>
      <c r="G608" s="764">
        <v>1188.56</v>
      </c>
      <c r="H608" s="764">
        <v>1189.31</v>
      </c>
      <c r="I608" s="764">
        <v>1190.75</v>
      </c>
      <c r="J608" s="764">
        <v>1183.04</v>
      </c>
      <c r="K608" s="764">
        <v>1178.19</v>
      </c>
      <c r="L608" s="764">
        <v>1162.47</v>
      </c>
      <c r="M608" s="764">
        <v>1167.43</v>
      </c>
      <c r="N608" s="2733">
        <v>1151.94</v>
      </c>
      <c r="O608" s="928"/>
      <c r="P608" s="928"/>
      <c r="Q608" s="928"/>
      <c r="R608" s="928"/>
      <c r="S608" s="928"/>
      <c r="T608" s="928"/>
      <c r="U608" s="928"/>
      <c r="V608" s="928"/>
      <c r="W608" s="928"/>
      <c r="X608" s="928"/>
      <c r="Y608" s="928"/>
      <c r="Z608" s="928"/>
      <c r="AA608" s="928"/>
      <c r="AB608" s="928"/>
      <c r="AC608" s="928"/>
      <c r="AD608" s="928"/>
      <c r="AE608" s="928"/>
      <c r="AF608" s="928"/>
      <c r="AG608" s="928"/>
      <c r="AH608" s="928"/>
      <c r="AI608" s="928"/>
      <c r="AJ608" s="928"/>
      <c r="AK608" s="928"/>
      <c r="AL608" s="928"/>
      <c r="AM608" s="928"/>
      <c r="AN608" s="928"/>
      <c r="AO608" s="928"/>
      <c r="AP608" s="928"/>
    </row>
    <row r="609" spans="1:125" ht="15" customHeight="1" x14ac:dyDescent="0.2">
      <c r="A609" s="928"/>
      <c r="B609" s="1118" t="s">
        <v>499</v>
      </c>
      <c r="C609" s="1119">
        <v>1150.069920291093</v>
      </c>
      <c r="D609" s="752">
        <v>1156.8599999999999</v>
      </c>
      <c r="E609" s="752">
        <v>1161.76</v>
      </c>
      <c r="F609" s="752">
        <v>1168.6400000000001</v>
      </c>
      <c r="G609" s="752">
        <v>1177.29</v>
      </c>
      <c r="H609" s="752">
        <v>1178.51</v>
      </c>
      <c r="I609" s="752">
        <v>1182.72</v>
      </c>
      <c r="J609" s="752">
        <v>1171.51</v>
      </c>
      <c r="K609" s="752">
        <v>1167.52</v>
      </c>
      <c r="L609" s="764">
        <v>1157.1600000000001</v>
      </c>
      <c r="M609" s="764">
        <v>1162.29</v>
      </c>
      <c r="N609" s="2733">
        <v>1147</v>
      </c>
      <c r="O609" s="928"/>
      <c r="P609" s="928"/>
      <c r="Q609" s="928"/>
      <c r="R609" s="928"/>
      <c r="S609" s="928"/>
      <c r="T609" s="928"/>
      <c r="U609" s="928"/>
      <c r="V609" s="928"/>
      <c r="W609" s="928"/>
      <c r="X609" s="928"/>
      <c r="Y609" s="928"/>
      <c r="Z609" s="928"/>
      <c r="AA609" s="928"/>
      <c r="AB609" s="928"/>
      <c r="AC609" s="928"/>
      <c r="AD609" s="928"/>
      <c r="AE609" s="928"/>
      <c r="AF609" s="928"/>
      <c r="AG609" s="928"/>
      <c r="AH609" s="928"/>
      <c r="AI609" s="928"/>
      <c r="AJ609" s="928"/>
      <c r="AK609" s="928"/>
      <c r="AL609" s="928"/>
      <c r="AM609" s="928"/>
      <c r="AN609" s="928"/>
      <c r="AO609" s="928"/>
      <c r="AP609" s="928"/>
    </row>
    <row r="610" spans="1:125" ht="15" customHeight="1" x14ac:dyDescent="0.2">
      <c r="A610" s="928"/>
      <c r="B610" s="1118" t="s">
        <v>498</v>
      </c>
      <c r="C610" s="1119">
        <v>14.094486708907056</v>
      </c>
      <c r="D610" s="752">
        <v>13.37</v>
      </c>
      <c r="E610" s="752">
        <v>12.83</v>
      </c>
      <c r="F610" s="752">
        <v>12.18</v>
      </c>
      <c r="G610" s="752">
        <v>11.21</v>
      </c>
      <c r="H610" s="752">
        <v>10.75</v>
      </c>
      <c r="I610" s="752">
        <v>10.33</v>
      </c>
      <c r="J610" s="752">
        <v>9.86</v>
      </c>
      <c r="K610" s="752">
        <v>9.1999999999999993</v>
      </c>
      <c r="L610" s="752">
        <v>5.3</v>
      </c>
      <c r="M610" s="752">
        <v>5.14</v>
      </c>
      <c r="N610" s="753">
        <v>4.93</v>
      </c>
      <c r="O610" s="928"/>
      <c r="P610" s="928"/>
      <c r="Q610" s="928"/>
      <c r="R610" s="928"/>
      <c r="S610" s="928"/>
      <c r="T610" s="928"/>
      <c r="U610" s="928"/>
      <c r="V610" s="928"/>
      <c r="W610" s="928"/>
      <c r="X610" s="928"/>
      <c r="Y610" s="928"/>
      <c r="Z610" s="928"/>
      <c r="AA610" s="928"/>
      <c r="AB610" s="928"/>
      <c r="AC610" s="928"/>
      <c r="AD610" s="928"/>
      <c r="AE610" s="928"/>
      <c r="AF610" s="928"/>
      <c r="AG610" s="928"/>
      <c r="AH610" s="928"/>
      <c r="AI610" s="928"/>
      <c r="AJ610" s="928"/>
      <c r="AK610" s="928"/>
      <c r="AL610" s="928"/>
      <c r="AM610" s="928"/>
      <c r="AN610" s="928"/>
      <c r="AO610" s="928"/>
      <c r="AP610" s="928"/>
    </row>
    <row r="611" spans="1:125" ht="16" thickBot="1" x14ac:dyDescent="0.25">
      <c r="A611" s="928"/>
      <c r="B611" s="1120" t="s">
        <v>270</v>
      </c>
      <c r="C611" s="1121">
        <v>92.59</v>
      </c>
      <c r="D611" s="1122">
        <v>92.98</v>
      </c>
      <c r="E611" s="1122">
        <v>93.23</v>
      </c>
      <c r="F611" s="1122">
        <v>93.61</v>
      </c>
      <c r="G611" s="1122">
        <v>93.98</v>
      </c>
      <c r="H611" s="1122">
        <v>93.88</v>
      </c>
      <c r="I611" s="1122">
        <v>93.71</v>
      </c>
      <c r="J611" s="1122">
        <v>93.4</v>
      </c>
      <c r="K611" s="1122">
        <v>92.92</v>
      </c>
      <c r="L611" s="1122">
        <v>91.61</v>
      </c>
      <c r="M611" s="1122">
        <v>91.9</v>
      </c>
      <c r="N611" s="1123">
        <v>90.61</v>
      </c>
      <c r="O611" s="928"/>
      <c r="P611" s="928"/>
      <c r="Q611" s="928"/>
      <c r="R611" s="928"/>
      <c r="S611" s="928"/>
      <c r="T611" s="928"/>
      <c r="U611" s="928"/>
      <c r="V611" s="928"/>
      <c r="W611" s="928"/>
      <c r="X611" s="928"/>
      <c r="Y611" s="928"/>
      <c r="Z611" s="928"/>
      <c r="AA611" s="928"/>
      <c r="AB611" s="928"/>
      <c r="AC611" s="928"/>
      <c r="AD611" s="928"/>
      <c r="AE611" s="928"/>
      <c r="AF611" s="928"/>
      <c r="AG611" s="928"/>
      <c r="AH611" s="928"/>
    </row>
    <row r="612" spans="1:125" ht="15" x14ac:dyDescent="0.2">
      <c r="A612" s="928"/>
      <c r="B612" s="928"/>
      <c r="C612" s="928"/>
      <c r="D612" s="928"/>
      <c r="E612" s="928"/>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928"/>
      <c r="AD612" s="928"/>
      <c r="AE612" s="928"/>
      <c r="AF612" s="928"/>
      <c r="AG612" s="928"/>
      <c r="AH612" s="928"/>
      <c r="AI612" s="928"/>
      <c r="AJ612" s="928"/>
      <c r="AK612" s="928"/>
      <c r="AL612" s="640"/>
      <c r="AM612" s="928"/>
      <c r="AN612" s="928"/>
      <c r="AO612" s="928"/>
      <c r="AP612" s="1111"/>
      <c r="AQ612" s="1111"/>
      <c r="AR612" s="1111"/>
      <c r="AS612" s="928"/>
      <c r="AT612" s="1111"/>
      <c r="AU612" s="928"/>
      <c r="AV612" s="928"/>
      <c r="AW612" s="1111"/>
      <c r="AX612" s="928"/>
      <c r="AY612" s="928"/>
      <c r="AZ612" s="928"/>
      <c r="BA612" s="928"/>
      <c r="BB612" s="928"/>
      <c r="BC612" s="928"/>
      <c r="BD612" s="928"/>
      <c r="BE612" s="928"/>
      <c r="BF612" s="928"/>
      <c r="BG612" s="928"/>
      <c r="BH612" s="928"/>
      <c r="BI612" s="928"/>
      <c r="BJ612" s="928"/>
      <c r="BK612" s="928"/>
      <c r="BL612" s="928"/>
      <c r="BM612" s="928"/>
      <c r="BN612" s="928"/>
    </row>
    <row r="613" spans="1:125" ht="17" thickBot="1" x14ac:dyDescent="0.25">
      <c r="A613" s="928"/>
      <c r="B613" s="1110" t="s">
        <v>271</v>
      </c>
      <c r="D613" s="928"/>
      <c r="E613" s="928"/>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928"/>
      <c r="AD613" s="928"/>
      <c r="AE613" s="928"/>
      <c r="AF613" s="1111"/>
      <c r="AG613" s="928"/>
      <c r="AI613" s="1111"/>
      <c r="AJ613" s="928"/>
      <c r="AK613" s="928"/>
      <c r="AL613" s="928"/>
      <c r="AM613" s="928"/>
      <c r="AN613" s="928"/>
      <c r="AO613" s="928"/>
      <c r="AP613" s="928"/>
      <c r="AQ613" s="928"/>
      <c r="AR613" s="928"/>
      <c r="AS613" s="928"/>
      <c r="AT613" s="1111"/>
      <c r="AU613" s="1111"/>
      <c r="AV613" s="1111"/>
      <c r="AW613" s="928"/>
      <c r="AX613" s="928"/>
      <c r="AY613" s="928"/>
      <c r="AZ613" s="928"/>
      <c r="BA613" s="928"/>
      <c r="BB613" s="928"/>
      <c r="BC613" s="928"/>
      <c r="BD613" s="928"/>
      <c r="BE613" s="928"/>
      <c r="BF613" s="928"/>
      <c r="BG613" s="928"/>
      <c r="BH613" s="928"/>
      <c r="BI613" s="928"/>
      <c r="BJ613" s="928"/>
      <c r="BK613" s="928"/>
      <c r="BL613" s="928"/>
      <c r="BM613" s="928"/>
    </row>
    <row r="614" spans="1:125" ht="16" thickBot="1" x14ac:dyDescent="0.25">
      <c r="A614" s="928"/>
      <c r="B614" s="1124" t="s">
        <v>1064</v>
      </c>
      <c r="C614" s="1125" t="s">
        <v>272</v>
      </c>
      <c r="D614" s="1126" t="s">
        <v>273</v>
      </c>
      <c r="E614" s="1126" t="s">
        <v>274</v>
      </c>
      <c r="F614" s="1126" t="s">
        <v>275</v>
      </c>
      <c r="G614" s="1126" t="s">
        <v>276</v>
      </c>
      <c r="H614" s="1126" t="s">
        <v>277</v>
      </c>
      <c r="I614" s="1126" t="s">
        <v>278</v>
      </c>
      <c r="J614" s="1126" t="s">
        <v>279</v>
      </c>
      <c r="K614" s="1126" t="s">
        <v>280</v>
      </c>
      <c r="L614" s="1126" t="s">
        <v>281</v>
      </c>
      <c r="M614" s="1126" t="s">
        <v>282</v>
      </c>
      <c r="N614" s="1127" t="s">
        <v>283</v>
      </c>
      <c r="O614" s="928"/>
      <c r="P614" s="928"/>
      <c r="Q614" s="928"/>
      <c r="R614" s="928"/>
      <c r="S614" s="928"/>
      <c r="T614" s="928"/>
      <c r="U614" s="928"/>
      <c r="V614" s="928"/>
      <c r="W614" s="928"/>
      <c r="X614" s="928"/>
      <c r="Y614" s="928"/>
      <c r="Z614" s="928"/>
      <c r="AA614" s="928"/>
      <c r="AB614" s="928"/>
      <c r="AC614" s="928"/>
      <c r="AD614" s="928"/>
      <c r="AE614" s="928"/>
      <c r="AF614" s="928"/>
      <c r="AG614" s="928"/>
      <c r="AH614" s="928"/>
      <c r="AI614" s="928"/>
      <c r="AJ614" s="928"/>
      <c r="AK614" s="1111"/>
      <c r="AL614" s="928"/>
      <c r="AM614" s="928"/>
      <c r="AN614" s="928"/>
      <c r="AO614" s="928"/>
      <c r="AP614" s="928"/>
      <c r="AQ614" s="928"/>
      <c r="AR614" s="928"/>
      <c r="AS614" s="928"/>
      <c r="AT614" s="928"/>
      <c r="AU614" s="928"/>
      <c r="AV614" s="1111"/>
      <c r="AW614" s="1111"/>
      <c r="AX614" s="1111"/>
      <c r="AY614" s="1111"/>
      <c r="AZ614" s="1111"/>
      <c r="BA614" s="928"/>
      <c r="BB614" s="928"/>
      <c r="BC614" s="928"/>
      <c r="BD614" s="928"/>
      <c r="BE614" s="928"/>
      <c r="BF614" s="928"/>
      <c r="BG614" s="928"/>
      <c r="BH614" s="928"/>
      <c r="BI614" s="928"/>
      <c r="BJ614" s="928"/>
      <c r="BK614" s="928"/>
      <c r="BL614" s="928"/>
      <c r="BM614" s="928"/>
    </row>
    <row r="615" spans="1:125" ht="15" x14ac:dyDescent="0.2">
      <c r="A615" s="983"/>
      <c r="B615" s="1128">
        <v>2011</v>
      </c>
      <c r="C615" s="1129">
        <v>19.12</v>
      </c>
      <c r="D615" s="1130">
        <v>20.25</v>
      </c>
      <c r="E615" s="1130">
        <v>20.05</v>
      </c>
      <c r="F615" s="1130">
        <v>15.9</v>
      </c>
      <c r="G615" s="1130">
        <v>13.02</v>
      </c>
      <c r="H615" s="1130">
        <v>11.4</v>
      </c>
      <c r="I615" s="1130">
        <v>7.04</v>
      </c>
      <c r="J615" s="1130">
        <v>8.7400000000000091</v>
      </c>
      <c r="K615" s="1130">
        <v>6.7400000000000091</v>
      </c>
      <c r="L615" s="1130">
        <v>7.92999999999995</v>
      </c>
      <c r="M615" s="1130">
        <v>3.7000000000000455</v>
      </c>
      <c r="N615" s="744">
        <v>9.17999999999995</v>
      </c>
      <c r="O615" s="928"/>
      <c r="P615" s="928"/>
      <c r="Q615" s="928"/>
      <c r="R615" s="928"/>
      <c r="S615" s="928"/>
      <c r="T615" s="928"/>
      <c r="U615" s="928"/>
      <c r="V615" s="928"/>
      <c r="W615" s="928"/>
      <c r="X615" s="928"/>
      <c r="Y615" s="928"/>
      <c r="Z615" s="928"/>
      <c r="AA615" s="928"/>
      <c r="AB615" s="928"/>
      <c r="AC615" s="928"/>
      <c r="AD615" s="928"/>
      <c r="AE615" s="928"/>
      <c r="AF615" s="928"/>
      <c r="AG615" s="1111"/>
      <c r="AH615" s="928"/>
      <c r="AI615" s="928"/>
      <c r="AJ615" s="928"/>
      <c r="AK615" s="928"/>
      <c r="AL615" s="928"/>
      <c r="AM615" s="928"/>
      <c r="AN615" s="1111"/>
      <c r="AO615" s="1111"/>
      <c r="AP615" s="1111"/>
      <c r="AQ615" s="1111"/>
      <c r="AR615" s="1111"/>
      <c r="AS615" s="928"/>
      <c r="AT615" s="928"/>
      <c r="AU615" s="1111"/>
      <c r="AV615" s="928"/>
      <c r="AW615" s="1111"/>
      <c r="AX615" s="1111"/>
      <c r="AY615" s="1111"/>
      <c r="AZ615" s="1111"/>
      <c r="BA615" s="928"/>
      <c r="BB615" s="928"/>
      <c r="BC615" s="928"/>
      <c r="BD615" s="928"/>
      <c r="BE615" s="928"/>
      <c r="BF615" s="928"/>
      <c r="BG615" s="928"/>
      <c r="BH615" s="928"/>
      <c r="BI615" s="928"/>
      <c r="BJ615" s="928"/>
      <c r="BK615" s="928"/>
      <c r="BL615" s="928"/>
      <c r="BM615" s="928"/>
    </row>
    <row r="616" spans="1:125" ht="15" x14ac:dyDescent="0.2">
      <c r="A616" s="928"/>
      <c r="B616" s="1131">
        <v>2012</v>
      </c>
      <c r="C616" s="1119">
        <v>6.0632599999999996</v>
      </c>
      <c r="D616" s="1132">
        <v>12.038841</v>
      </c>
      <c r="E616" s="1132">
        <v>8.4965519999999994</v>
      </c>
      <c r="F616" s="1132">
        <v>6.7771939999999997</v>
      </c>
      <c r="G616" s="1132">
        <v>8.4337140000000002</v>
      </c>
      <c r="H616" s="1132">
        <v>-0.97658</v>
      </c>
      <c r="I616" s="1132">
        <v>-21.014751</v>
      </c>
      <c r="J616" s="1132">
        <v>-5.6166200000000002</v>
      </c>
      <c r="K616" s="1132">
        <v>-0.53200400000000003</v>
      </c>
      <c r="L616" s="1132">
        <v>-2.6962419999999998</v>
      </c>
      <c r="M616" s="1132">
        <v>-12.672472000000001</v>
      </c>
      <c r="N616" s="753">
        <v>-25.890122000000002</v>
      </c>
      <c r="O616" s="928"/>
      <c r="P616" s="928"/>
      <c r="Q616" s="928"/>
      <c r="R616" s="928"/>
      <c r="S616" s="928"/>
      <c r="T616" s="928"/>
      <c r="U616" s="928"/>
      <c r="V616" s="928"/>
      <c r="W616" s="928"/>
      <c r="X616" s="928"/>
      <c r="Y616" s="928"/>
      <c r="Z616" s="928"/>
      <c r="AA616" s="928"/>
      <c r="AB616" s="928"/>
      <c r="AC616" s="928"/>
      <c r="AD616" s="928"/>
      <c r="AE616" s="928"/>
      <c r="AF616" s="928"/>
      <c r="AG616" s="928"/>
      <c r="AH616" s="928"/>
      <c r="AI616" s="928"/>
      <c r="AJ616" s="928"/>
      <c r="AK616" s="928"/>
      <c r="AL616" s="928"/>
      <c r="AM616" s="928"/>
      <c r="AN616" s="928"/>
      <c r="AO616" s="928"/>
      <c r="AP616" s="928"/>
      <c r="AQ616" s="928"/>
      <c r="AR616" s="928"/>
      <c r="AS616" s="928"/>
      <c r="AT616" s="928"/>
      <c r="AU616" s="928"/>
      <c r="AV616" s="928"/>
      <c r="AW616" s="928"/>
      <c r="AX616" s="928"/>
      <c r="AY616" s="928"/>
      <c r="AZ616" s="928"/>
      <c r="BA616" s="928"/>
      <c r="BB616" s="928"/>
      <c r="BC616" s="928"/>
      <c r="BD616" s="928"/>
      <c r="BE616" s="928"/>
      <c r="BF616" s="928"/>
      <c r="BG616" s="928"/>
      <c r="BH616" s="928"/>
      <c r="BI616" s="928"/>
      <c r="BJ616" s="928"/>
      <c r="BK616" s="928"/>
      <c r="BL616" s="928"/>
      <c r="BM616" s="928"/>
    </row>
    <row r="617" spans="1:125" ht="15" x14ac:dyDescent="0.2">
      <c r="A617" s="928"/>
      <c r="B617" s="1131">
        <v>2013</v>
      </c>
      <c r="C617" s="1119">
        <v>-2.3267069999999999</v>
      </c>
      <c r="D617" s="1132">
        <v>1.49</v>
      </c>
      <c r="E617" s="1132">
        <v>5.61</v>
      </c>
      <c r="F617" s="1132">
        <v>1.54</v>
      </c>
      <c r="G617" s="1132">
        <v>4.138203001170754</v>
      </c>
      <c r="H617" s="1132">
        <v>3.3934920000000002</v>
      </c>
      <c r="I617" s="1132">
        <v>1.4</v>
      </c>
      <c r="J617" s="1132">
        <v>1.97</v>
      </c>
      <c r="K617" s="1132">
        <v>-6.0800000000000409</v>
      </c>
      <c r="L617" s="1132">
        <v>4.79</v>
      </c>
      <c r="M617" s="1132">
        <v>5.15</v>
      </c>
      <c r="N617" s="753">
        <v>7.23</v>
      </c>
      <c r="O617" s="928"/>
      <c r="P617" s="928"/>
      <c r="Q617" s="928"/>
      <c r="R617" s="928"/>
      <c r="S617" s="928"/>
      <c r="T617" s="928"/>
      <c r="U617" s="928"/>
      <c r="V617" s="928"/>
      <c r="W617" s="928"/>
      <c r="X617" s="928"/>
      <c r="Y617" s="928"/>
      <c r="Z617" s="928"/>
      <c r="AA617" s="928"/>
      <c r="AB617" s="928"/>
      <c r="AC617" s="928"/>
      <c r="AD617" s="928"/>
      <c r="AE617" s="928"/>
      <c r="AF617" s="928"/>
      <c r="AG617" s="928"/>
      <c r="AH617" s="928"/>
      <c r="AI617" s="928"/>
      <c r="AJ617" s="928"/>
      <c r="AK617" s="928"/>
      <c r="AL617" s="928"/>
      <c r="AM617" s="928"/>
      <c r="AN617" s="928"/>
      <c r="AO617" s="928"/>
      <c r="AP617" s="928"/>
      <c r="AQ617" s="928"/>
      <c r="AR617" s="928"/>
      <c r="AS617" s="928"/>
      <c r="AT617" s="928"/>
      <c r="AU617" s="928"/>
      <c r="AV617" s="928"/>
      <c r="AW617" s="928"/>
      <c r="AX617" s="928"/>
      <c r="AY617" s="928"/>
      <c r="AZ617" s="928"/>
      <c r="BA617" s="928"/>
      <c r="BB617" s="928"/>
      <c r="BC617" s="928"/>
      <c r="BD617" s="928"/>
      <c r="BE617" s="928"/>
      <c r="BF617" s="928"/>
      <c r="BG617" s="928"/>
      <c r="BH617" s="928"/>
      <c r="BI617" s="928"/>
      <c r="BJ617" s="928"/>
      <c r="BK617" s="928"/>
      <c r="BL617" s="928"/>
      <c r="BM617" s="928"/>
    </row>
    <row r="618" spans="1:125" s="1135" customFormat="1" ht="15" x14ac:dyDescent="0.2">
      <c r="A618" s="928"/>
      <c r="B618" s="1131">
        <v>2014</v>
      </c>
      <c r="C618" s="1133">
        <v>8.61</v>
      </c>
      <c r="D618" s="1132">
        <v>5.62</v>
      </c>
      <c r="E618" s="1132">
        <v>3.98</v>
      </c>
      <c r="F618" s="1132">
        <v>4.46</v>
      </c>
      <c r="G618" s="1132">
        <v>4.24</v>
      </c>
      <c r="H618" s="1132">
        <v>6.11</v>
      </c>
      <c r="I618" s="1132">
        <v>6.87</v>
      </c>
      <c r="J618" s="1132">
        <v>5.54</v>
      </c>
      <c r="K618" s="1132">
        <v>7.19</v>
      </c>
      <c r="L618" s="1132">
        <v>6.78</v>
      </c>
      <c r="M618" s="1132">
        <v>-6.9</v>
      </c>
      <c r="N618" s="1134">
        <v>8.6999999999999993</v>
      </c>
      <c r="O618" s="928"/>
      <c r="P618" s="928"/>
      <c r="Q618" s="928"/>
      <c r="R618" s="928"/>
      <c r="S618" s="928"/>
      <c r="T618" s="928"/>
      <c r="U618" s="928"/>
      <c r="V618" s="928"/>
      <c r="W618" s="928"/>
      <c r="X618" s="928"/>
      <c r="Y618" s="928"/>
      <c r="Z618" s="928"/>
      <c r="AA618" s="928"/>
      <c r="AB618" s="928"/>
      <c r="AC618" s="928"/>
      <c r="AD618" s="928"/>
      <c r="AE618" s="928"/>
      <c r="AF618" s="928"/>
      <c r="AG618" s="928"/>
      <c r="AH618" s="983"/>
      <c r="AI618" s="983"/>
      <c r="AJ618" s="983"/>
      <c r="AK618" s="983"/>
      <c r="AL618" s="983"/>
      <c r="AM618" s="983"/>
      <c r="AN618" s="983"/>
      <c r="AO618" s="983"/>
      <c r="AP618" s="983"/>
      <c r="AQ618" s="983"/>
      <c r="AR618" s="983"/>
      <c r="AS618" s="983"/>
      <c r="AT618" s="983"/>
      <c r="AU618" s="983"/>
      <c r="AV618" s="983"/>
      <c r="AW618" s="983"/>
      <c r="AX618" s="983"/>
      <c r="AY618" s="983"/>
      <c r="AZ618" s="983"/>
      <c r="BA618" s="983"/>
      <c r="BB618" s="983"/>
      <c r="BC618" s="983"/>
      <c r="BD618" s="983"/>
      <c r="BE618" s="983"/>
      <c r="BF618" s="983"/>
      <c r="BG618" s="983"/>
      <c r="BH618" s="983"/>
      <c r="BI618" s="983"/>
      <c r="BJ618" s="983"/>
      <c r="BK618" s="983"/>
      <c r="BL618" s="983"/>
      <c r="BM618" s="983"/>
    </row>
    <row r="619" spans="1:125" s="1135" customFormat="1" ht="15" x14ac:dyDescent="0.2">
      <c r="A619" s="928"/>
      <c r="B619" s="1131">
        <v>2015</v>
      </c>
      <c r="C619" s="1133">
        <v>9.36</v>
      </c>
      <c r="D619" s="1132">
        <v>10.956</v>
      </c>
      <c r="E619" s="1132">
        <v>9.34</v>
      </c>
      <c r="F619" s="1132">
        <v>-1.3758999999999999</v>
      </c>
      <c r="G619" s="1132">
        <v>4.386482637985349</v>
      </c>
      <c r="H619" s="1132">
        <v>9.8487997545813322</v>
      </c>
      <c r="I619" s="1132">
        <v>1.49</v>
      </c>
      <c r="J619" s="1132">
        <v>5.7</v>
      </c>
      <c r="K619" s="1132">
        <v>8.65</v>
      </c>
      <c r="L619" s="1132">
        <v>7.0943481706357003</v>
      </c>
      <c r="M619" s="1132">
        <v>6.15</v>
      </c>
      <c r="N619" s="1134">
        <v>1.43</v>
      </c>
      <c r="O619" s="928"/>
      <c r="P619" s="928"/>
      <c r="Q619" s="928"/>
      <c r="R619" s="928"/>
      <c r="S619" s="928"/>
      <c r="T619" s="928"/>
      <c r="U619" s="928"/>
      <c r="V619" s="928"/>
      <c r="W619" s="928"/>
      <c r="X619" s="928"/>
      <c r="Y619" s="928"/>
      <c r="Z619" s="928"/>
      <c r="AA619" s="928"/>
      <c r="AB619" s="928"/>
      <c r="AC619" s="928"/>
      <c r="AD619" s="928"/>
      <c r="AE619" s="928"/>
      <c r="AF619" s="928"/>
      <c r="AG619" s="928"/>
      <c r="AH619" s="983"/>
      <c r="AI619" s="983"/>
      <c r="AJ619" s="983"/>
      <c r="AK619" s="983"/>
      <c r="AL619" s="983"/>
      <c r="AM619" s="983"/>
      <c r="AN619" s="983"/>
      <c r="AO619" s="983"/>
      <c r="AP619" s="983"/>
      <c r="AQ619" s="983"/>
      <c r="AR619" s="983"/>
      <c r="AS619" s="983"/>
      <c r="AT619" s="983"/>
      <c r="AU619" s="983"/>
      <c r="AV619" s="983"/>
      <c r="AW619" s="983"/>
      <c r="AX619" s="983"/>
      <c r="AY619" s="983"/>
      <c r="AZ619" s="983"/>
      <c r="BA619" s="983"/>
      <c r="BB619" s="983"/>
      <c r="BC619" s="983"/>
      <c r="BD619" s="983"/>
      <c r="BE619" s="983"/>
      <c r="BF619" s="983"/>
      <c r="BG619" s="983"/>
      <c r="BH619" s="983"/>
      <c r="BI619" s="983"/>
      <c r="BJ619" s="983"/>
      <c r="BK619" s="983"/>
      <c r="BL619" s="983"/>
      <c r="BM619" s="983"/>
    </row>
    <row r="620" spans="1:125" s="1135" customFormat="1" ht="15" x14ac:dyDescent="0.2">
      <c r="A620" s="928"/>
      <c r="B620" s="1131">
        <v>2016</v>
      </c>
      <c r="C620" s="1133">
        <v>7.32</v>
      </c>
      <c r="D620" s="1132">
        <v>8.31</v>
      </c>
      <c r="E620" s="1132">
        <v>6.97</v>
      </c>
      <c r="F620" s="1132">
        <v>-0.26</v>
      </c>
      <c r="G620" s="1132">
        <v>1.76</v>
      </c>
      <c r="H620" s="1132">
        <v>0.74</v>
      </c>
      <c r="I620" s="1132">
        <v>-0.72899999999999998</v>
      </c>
      <c r="J620" s="1132">
        <v>-5.96</v>
      </c>
      <c r="K620" s="1132">
        <v>0.46</v>
      </c>
      <c r="L620" s="1132">
        <v>4.3860000000000001</v>
      </c>
      <c r="M620" s="1132">
        <v>10.09</v>
      </c>
      <c r="N620" s="1134">
        <v>79.368764999999939</v>
      </c>
      <c r="O620" s="928"/>
      <c r="P620" s="928"/>
      <c r="Q620" s="928"/>
      <c r="R620" s="928"/>
      <c r="S620" s="928"/>
      <c r="T620" s="928"/>
      <c r="U620" s="928"/>
      <c r="V620" s="928"/>
      <c r="W620" s="928"/>
      <c r="X620" s="928"/>
      <c r="Y620" s="928"/>
      <c r="Z620" s="928"/>
      <c r="AA620" s="928"/>
      <c r="AB620" s="928"/>
      <c r="AC620" s="928"/>
      <c r="AD620" s="928"/>
      <c r="AE620" s="928"/>
      <c r="AF620" s="928"/>
      <c r="AG620" s="928"/>
      <c r="AH620" s="983"/>
      <c r="AI620" s="983"/>
      <c r="AJ620" s="983"/>
      <c r="AK620" s="983"/>
      <c r="AL620" s="983"/>
      <c r="AM620" s="983"/>
      <c r="AN620" s="983"/>
      <c r="AO620" s="983"/>
      <c r="AP620" s="983"/>
      <c r="AQ620" s="983"/>
      <c r="AR620" s="983"/>
      <c r="AS620" s="983"/>
      <c r="AT620" s="983"/>
      <c r="AU620" s="983"/>
      <c r="AV620" s="983"/>
      <c r="AW620" s="983"/>
      <c r="AX620" s="983"/>
      <c r="AY620" s="983"/>
      <c r="AZ620" s="983"/>
      <c r="BA620" s="983"/>
      <c r="BB620" s="983"/>
      <c r="BC620" s="983"/>
      <c r="BD620" s="983"/>
      <c r="BE620" s="983"/>
      <c r="BF620" s="983"/>
      <c r="BG620" s="983"/>
      <c r="BH620" s="983"/>
      <c r="BI620" s="983"/>
      <c r="BJ620" s="983"/>
      <c r="BK620" s="983"/>
      <c r="BL620" s="983"/>
      <c r="BM620" s="983"/>
    </row>
    <row r="621" spans="1:125" s="1135" customFormat="1" ht="15" x14ac:dyDescent="0.2">
      <c r="A621" s="928"/>
      <c r="B621" s="1131">
        <v>2017</v>
      </c>
      <c r="C621" s="1133">
        <v>23.078680000000077</v>
      </c>
      <c r="D621" s="1132">
        <v>13.742555000000038</v>
      </c>
      <c r="E621" s="1132">
        <v>6.0799999999999272</v>
      </c>
      <c r="F621" s="1132">
        <v>4.3499999999999996</v>
      </c>
      <c r="G621" s="1132">
        <v>6.22</v>
      </c>
      <c r="H621" s="1132">
        <v>7.74</v>
      </c>
      <c r="I621" s="1132">
        <v>0.75</v>
      </c>
      <c r="J621" s="1132">
        <v>1.43</v>
      </c>
      <c r="K621" s="1132">
        <v>-7.7100000000000364</v>
      </c>
      <c r="L621" s="1132">
        <v>-4.84</v>
      </c>
      <c r="M621" s="1132">
        <v>-15.7</v>
      </c>
      <c r="N621" s="1134">
        <v>4.96</v>
      </c>
      <c r="O621" s="928"/>
      <c r="P621" s="928"/>
      <c r="Q621" s="928"/>
      <c r="R621" s="928"/>
      <c r="S621" s="928"/>
      <c r="T621" s="928"/>
      <c r="U621" s="928"/>
      <c r="V621" s="928"/>
      <c r="W621" s="928"/>
      <c r="X621" s="928"/>
      <c r="Y621" s="928"/>
      <c r="Z621" s="928"/>
      <c r="AA621" s="928"/>
      <c r="AB621" s="928"/>
      <c r="AC621" s="928"/>
      <c r="AD621" s="928"/>
      <c r="AE621" s="928"/>
      <c r="AF621" s="928"/>
      <c r="AG621" s="928"/>
      <c r="AH621" s="983"/>
      <c r="AI621" s="983"/>
      <c r="AJ621" s="983"/>
      <c r="AK621" s="983"/>
      <c r="AL621" s="983"/>
      <c r="AM621" s="983"/>
      <c r="AN621" s="983"/>
      <c r="AO621" s="983"/>
      <c r="AP621" s="983"/>
      <c r="AQ621" s="983"/>
      <c r="AR621" s="983"/>
      <c r="AS621" s="983"/>
      <c r="AT621" s="983"/>
      <c r="AU621" s="983"/>
      <c r="AV621" s="983"/>
      <c r="AW621" s="983"/>
      <c r="AX621" s="983"/>
      <c r="AY621" s="983"/>
      <c r="AZ621" s="983"/>
      <c r="BA621" s="983"/>
      <c r="BB621" s="983"/>
      <c r="BC621" s="983"/>
      <c r="BD621" s="983"/>
      <c r="BE621" s="983"/>
      <c r="BF621" s="983"/>
      <c r="BG621" s="983"/>
      <c r="BH621" s="983"/>
      <c r="BI621" s="983"/>
      <c r="BJ621" s="983"/>
      <c r="BK621" s="983"/>
      <c r="BL621" s="983"/>
      <c r="BM621" s="983"/>
    </row>
    <row r="622" spans="1:125" ht="16" thickBot="1" x14ac:dyDescent="0.25">
      <c r="A622" s="928"/>
      <c r="B622" s="1136">
        <v>2018</v>
      </c>
      <c r="C622" s="1121">
        <v>-1.55</v>
      </c>
      <c r="D622" s="1122"/>
      <c r="E622" s="1122"/>
      <c r="F622" s="1137"/>
      <c r="G622" s="1137"/>
      <c r="H622" s="1137"/>
      <c r="I622" s="1137"/>
      <c r="J622" s="1137"/>
      <c r="K622" s="1137"/>
      <c r="L622" s="1137"/>
      <c r="M622" s="1138"/>
      <c r="N622" s="1139"/>
      <c r="O622" s="928"/>
      <c r="P622" s="928"/>
      <c r="Q622" s="928"/>
      <c r="R622" s="928"/>
      <c r="S622" s="928"/>
      <c r="T622" s="928"/>
      <c r="U622" s="928"/>
      <c r="V622" s="928"/>
      <c r="W622" s="928"/>
      <c r="X622" s="928"/>
      <c r="Y622" s="928"/>
      <c r="Z622" s="928"/>
      <c r="AA622" s="928"/>
      <c r="AB622" s="928"/>
      <c r="AC622" s="928"/>
      <c r="AD622" s="928"/>
      <c r="AE622" s="928"/>
      <c r="AF622" s="928"/>
      <c r="AG622" s="928"/>
      <c r="AH622" s="928"/>
      <c r="AI622" s="928"/>
      <c r="AJ622" s="928"/>
      <c r="AK622" s="928"/>
      <c r="AL622" s="928"/>
      <c r="AM622" s="928"/>
      <c r="AN622" s="928"/>
      <c r="AO622" s="928"/>
      <c r="AP622" s="928"/>
      <c r="AQ622" s="928"/>
      <c r="AR622" s="928"/>
      <c r="AS622" s="928"/>
      <c r="AT622" s="928"/>
      <c r="AU622" s="928"/>
      <c r="AV622" s="928"/>
      <c r="AW622" s="928"/>
      <c r="AX622" s="928"/>
      <c r="AY622" s="928"/>
      <c r="AZ622" s="928"/>
      <c r="BA622" s="928"/>
      <c r="BB622" s="928"/>
      <c r="BC622" s="928"/>
      <c r="BD622" s="928"/>
      <c r="BE622" s="928"/>
      <c r="BF622" s="928"/>
      <c r="BG622" s="928"/>
      <c r="BH622" s="928"/>
      <c r="BI622" s="928"/>
      <c r="BJ622" s="928"/>
      <c r="BK622" s="928"/>
      <c r="BL622" s="928"/>
      <c r="BM622" s="928"/>
    </row>
    <row r="623" spans="1:125" ht="15" x14ac:dyDescent="0.2">
      <c r="A623" s="928"/>
      <c r="B623" s="928"/>
      <c r="C623" s="928"/>
      <c r="D623" s="928"/>
      <c r="E623" s="928"/>
      <c r="F623" s="928"/>
      <c r="G623" s="928"/>
      <c r="H623" s="928"/>
      <c r="I623" s="928"/>
      <c r="J623" s="928"/>
      <c r="K623" s="587"/>
      <c r="L623" s="928"/>
      <c r="M623" s="928"/>
      <c r="N623" s="928"/>
      <c r="O623" s="928"/>
      <c r="P623" s="928"/>
      <c r="Q623" s="928"/>
      <c r="R623" s="928"/>
      <c r="S623" s="928"/>
      <c r="T623" s="928"/>
      <c r="U623" s="928"/>
      <c r="V623" s="928"/>
      <c r="W623" s="928"/>
      <c r="X623" s="928"/>
      <c r="Y623" s="928"/>
      <c r="Z623" s="928"/>
      <c r="AA623" s="928"/>
      <c r="AB623" s="928"/>
      <c r="AC623" s="928"/>
      <c r="AD623" s="928"/>
      <c r="AE623" s="928"/>
      <c r="AF623" s="928"/>
      <c r="AG623" s="928"/>
      <c r="AH623" s="928"/>
      <c r="AI623" s="928"/>
      <c r="AJ623" s="928"/>
      <c r="AK623" s="928"/>
      <c r="AL623" s="928"/>
      <c r="AM623" s="928"/>
      <c r="AN623" s="928"/>
      <c r="AO623" s="928"/>
      <c r="AP623" s="928"/>
      <c r="AQ623" s="928"/>
      <c r="AR623" s="928"/>
      <c r="AS623" s="928"/>
      <c r="AT623" s="928"/>
      <c r="AU623" s="928"/>
      <c r="AV623" s="928"/>
      <c r="AW623" s="928"/>
      <c r="AX623" s="928"/>
      <c r="AY623" s="928"/>
      <c r="AZ623" s="928"/>
      <c r="BA623" s="928"/>
      <c r="BB623" s="928"/>
      <c r="BC623" s="928"/>
      <c r="BD623" s="928"/>
      <c r="BE623" s="928"/>
      <c r="BF623" s="928"/>
      <c r="BG623" s="928"/>
      <c r="BH623" s="928"/>
      <c r="BI623" s="928"/>
      <c r="BJ623" s="928"/>
      <c r="BK623" s="928"/>
      <c r="BL623" s="928"/>
      <c r="BM623" s="928"/>
    </row>
    <row r="624" spans="1:125" ht="17" thickBot="1" x14ac:dyDescent="0.25">
      <c r="A624" s="928"/>
      <c r="B624" s="1140" t="s">
        <v>495</v>
      </c>
      <c r="D624" s="928"/>
      <c r="E624" s="587"/>
      <c r="F624" s="928"/>
      <c r="G624" s="928"/>
      <c r="H624" s="928"/>
      <c r="I624" s="928"/>
      <c r="J624" s="928"/>
      <c r="K624" s="928"/>
      <c r="L624" s="928"/>
      <c r="M624" s="928"/>
      <c r="N624" s="928"/>
      <c r="O624" s="928"/>
      <c r="P624" s="928"/>
      <c r="Q624" s="928"/>
      <c r="R624" s="928"/>
      <c r="S624" s="928"/>
      <c r="T624" s="928"/>
      <c r="U624" s="928"/>
      <c r="V624" s="928"/>
      <c r="W624" s="928"/>
      <c r="X624" s="928"/>
      <c r="Y624" s="928"/>
      <c r="Z624" s="928"/>
      <c r="AA624" s="928"/>
      <c r="AB624" s="928"/>
      <c r="AC624" s="928"/>
      <c r="AD624" s="928"/>
      <c r="AE624" s="928"/>
      <c r="AF624" s="928"/>
      <c r="AG624" s="928"/>
      <c r="AH624" s="928"/>
      <c r="AI624" s="928"/>
      <c r="AK624" s="928"/>
      <c r="AL624" s="928"/>
      <c r="AM624" s="193"/>
      <c r="AN624" s="193"/>
      <c r="AO624" s="193"/>
      <c r="AP624" s="193"/>
      <c r="AQ624" s="193"/>
      <c r="AR624" s="193"/>
      <c r="AS624" s="1103"/>
      <c r="AT624" s="1103"/>
      <c r="AU624" s="292"/>
      <c r="AV624" s="928"/>
      <c r="AW624" s="928"/>
      <c r="AX624" s="928"/>
      <c r="AY624" s="928"/>
      <c r="AZ624" s="928"/>
      <c r="BA624" s="928"/>
      <c r="BB624" s="928"/>
      <c r="BC624" s="928"/>
      <c r="BD624" s="928"/>
      <c r="BE624" s="928"/>
      <c r="BF624" s="928"/>
      <c r="BG624" s="928"/>
      <c r="BH624" s="928"/>
      <c r="BI624" s="928"/>
      <c r="BJ624" s="928"/>
      <c r="BK624" s="928"/>
      <c r="BL624" s="928"/>
      <c r="BM624" s="928"/>
      <c r="BN624" s="928"/>
      <c r="BO624" s="928"/>
      <c r="BP624" s="928"/>
      <c r="BQ624" s="928"/>
      <c r="BR624" s="928"/>
      <c r="BS624" s="928"/>
      <c r="BT624" s="928"/>
      <c r="BU624" s="928"/>
      <c r="BV624" s="928"/>
      <c r="BW624" s="928"/>
      <c r="BX624" s="928"/>
      <c r="BY624" s="928"/>
      <c r="BZ624" s="928"/>
      <c r="CA624" s="928"/>
      <c r="CB624" s="928"/>
      <c r="CC624" s="928"/>
      <c r="CD624" s="928"/>
      <c r="CE624" s="928"/>
      <c r="CF624" s="928"/>
      <c r="CG624" s="928"/>
      <c r="CH624" s="928"/>
      <c r="CI624" s="928"/>
      <c r="CJ624" s="928"/>
      <c r="CK624" s="928"/>
      <c r="CL624" s="928"/>
      <c r="CM624" s="928"/>
      <c r="CN624" s="928"/>
      <c r="CO624" s="928"/>
      <c r="CP624" s="928"/>
      <c r="CQ624" s="928"/>
      <c r="CR624" s="928"/>
      <c r="CS624" s="928"/>
      <c r="CT624" s="928"/>
      <c r="CU624" s="928"/>
      <c r="CV624" s="928"/>
      <c r="CW624" s="928"/>
      <c r="CX624" s="928"/>
      <c r="CY624" s="928"/>
      <c r="CZ624" s="928"/>
      <c r="DA624" s="928"/>
      <c r="DB624" s="928"/>
      <c r="DC624" s="928"/>
      <c r="DD624" s="928"/>
      <c r="DE624" s="928"/>
      <c r="DF624" s="928"/>
      <c r="DG624" s="928"/>
      <c r="DH624" s="928"/>
      <c r="DI624" s="928"/>
      <c r="DJ624" s="928"/>
      <c r="DK624" s="928"/>
      <c r="DL624" s="928"/>
      <c r="DM624" s="928"/>
      <c r="DN624" s="928"/>
      <c r="DO624" s="928"/>
      <c r="DP624" s="928"/>
      <c r="DQ624" s="928"/>
      <c r="DR624" s="928"/>
      <c r="DS624" s="928"/>
      <c r="DT624" s="928"/>
      <c r="DU624" s="928"/>
    </row>
    <row r="625" spans="1:126" ht="16" thickBot="1" x14ac:dyDescent="0.25">
      <c r="A625" s="928"/>
      <c r="B625" s="1124"/>
      <c r="C625" s="1113" t="s">
        <v>4891</v>
      </c>
      <c r="D625" s="1114" t="s">
        <v>4928</v>
      </c>
      <c r="E625" s="1114" t="s">
        <v>5020</v>
      </c>
      <c r="F625" s="1114" t="s">
        <v>5069</v>
      </c>
      <c r="G625" s="1114" t="s">
        <v>5140</v>
      </c>
      <c r="H625" s="1114" t="s">
        <v>5211</v>
      </c>
      <c r="I625" s="1114" t="s">
        <v>5268</v>
      </c>
      <c r="J625" s="1114" t="s">
        <v>5321</v>
      </c>
      <c r="K625" s="1114" t="s">
        <v>5390</v>
      </c>
      <c r="L625" s="1114" t="s">
        <v>5461</v>
      </c>
      <c r="M625" s="1114" t="s">
        <v>5562</v>
      </c>
      <c r="N625" s="1115" t="s">
        <v>5755</v>
      </c>
      <c r="O625" s="928"/>
      <c r="P625" s="928"/>
      <c r="Q625" s="928"/>
      <c r="R625" s="928"/>
      <c r="S625" s="928"/>
      <c r="T625" s="928"/>
      <c r="U625" s="928"/>
      <c r="V625" s="928"/>
      <c r="W625" s="928"/>
      <c r="X625" s="928"/>
      <c r="Y625" s="928"/>
      <c r="Z625" s="928"/>
      <c r="AA625" s="928"/>
      <c r="AB625" s="928"/>
      <c r="AC625" s="928"/>
      <c r="AD625" s="928"/>
      <c r="AE625" s="928"/>
      <c r="AF625" s="928"/>
      <c r="AG625" s="928"/>
      <c r="AH625" s="928"/>
      <c r="AI625" s="928"/>
    </row>
    <row r="626" spans="1:126" ht="15" customHeight="1" x14ac:dyDescent="0.2">
      <c r="A626" s="928"/>
      <c r="B626" s="1141" t="s">
        <v>663</v>
      </c>
      <c r="C626" s="1142">
        <v>13309</v>
      </c>
      <c r="D626" s="726">
        <v>-153746</v>
      </c>
      <c r="E626" s="726">
        <v>-339427</v>
      </c>
      <c r="F626" s="726">
        <v>173091</v>
      </c>
      <c r="G626" s="726">
        <v>-410128</v>
      </c>
      <c r="H626" s="726">
        <v>-391321</v>
      </c>
      <c r="I626" s="726">
        <v>-380224.30089651048</v>
      </c>
      <c r="J626" s="726">
        <v>-394209</v>
      </c>
      <c r="K626" s="726">
        <v>-497264</v>
      </c>
      <c r="L626" s="726">
        <v>-394209</v>
      </c>
      <c r="M626" s="726">
        <v>-2654140</v>
      </c>
      <c r="N626" s="727">
        <v>-3491753</v>
      </c>
      <c r="O626" s="928"/>
      <c r="P626" s="928"/>
      <c r="Q626" s="928"/>
      <c r="R626" s="928"/>
      <c r="S626" s="928"/>
      <c r="T626" s="928"/>
      <c r="U626" s="928"/>
      <c r="V626" s="928"/>
      <c r="W626" s="928"/>
      <c r="X626" s="928"/>
      <c r="Y626" s="928"/>
      <c r="Z626" s="928"/>
      <c r="AA626" s="928"/>
      <c r="AB626" s="928"/>
      <c r="AC626" s="928"/>
      <c r="AD626" s="928"/>
      <c r="AE626" s="928"/>
      <c r="AF626" s="928"/>
      <c r="AG626" s="928"/>
      <c r="AH626" s="928"/>
      <c r="AI626" s="928"/>
      <c r="AJ626" s="928"/>
      <c r="AK626" s="928"/>
    </row>
    <row r="627" spans="1:126" ht="15" customHeight="1" x14ac:dyDescent="0.2">
      <c r="A627" s="928"/>
      <c r="B627" s="1143" t="s">
        <v>32</v>
      </c>
      <c r="C627" s="1144">
        <v>1246226</v>
      </c>
      <c r="D627" s="728">
        <v>2999736</v>
      </c>
      <c r="E627" s="728">
        <v>2853044</v>
      </c>
      <c r="F627" s="728">
        <v>2098006</v>
      </c>
      <c r="G627" s="728">
        <v>2047884</v>
      </c>
      <c r="H627" s="728">
        <v>602771</v>
      </c>
      <c r="I627" s="728">
        <v>624726.28936380148</v>
      </c>
      <c r="J627" s="728">
        <v>1003632</v>
      </c>
      <c r="K627" s="728">
        <v>3148164</v>
      </c>
      <c r="L627" s="728">
        <v>1003632</v>
      </c>
      <c r="M627" s="728">
        <v>576575</v>
      </c>
      <c r="N627" s="729">
        <v>1502755</v>
      </c>
      <c r="O627" s="928"/>
      <c r="P627" s="928"/>
      <c r="Q627" s="928"/>
      <c r="R627" s="928"/>
      <c r="S627" s="928"/>
      <c r="T627" s="928"/>
      <c r="U627" s="928"/>
      <c r="V627" s="928"/>
      <c r="W627" s="928"/>
      <c r="X627" s="928"/>
      <c r="Y627" s="928"/>
      <c r="Z627" s="928"/>
      <c r="AA627" s="928"/>
      <c r="AB627" s="928"/>
      <c r="AC627" s="928"/>
      <c r="AD627" s="928"/>
      <c r="AE627" s="928"/>
      <c r="AF627" s="928"/>
      <c r="AG627" s="928"/>
      <c r="AH627" s="928"/>
      <c r="AI627" s="928"/>
      <c r="AJ627" s="928"/>
      <c r="AK627" s="928"/>
    </row>
    <row r="628" spans="1:126" ht="16.5" customHeight="1" x14ac:dyDescent="0.2">
      <c r="A628" s="928"/>
      <c r="B628" s="1143" t="s">
        <v>79</v>
      </c>
      <c r="C628" s="1144">
        <v>1134954</v>
      </c>
      <c r="D628" s="1145">
        <v>2077723</v>
      </c>
      <c r="E628" s="1145">
        <v>812799</v>
      </c>
      <c r="F628" s="1145">
        <v>1359463</v>
      </c>
      <c r="G628" s="1145">
        <v>995486</v>
      </c>
      <c r="H628" s="1145">
        <v>391542</v>
      </c>
      <c r="I628" s="1145">
        <v>409075.54859434068</v>
      </c>
      <c r="J628" s="1145">
        <v>552430</v>
      </c>
      <c r="K628" s="1145">
        <v>602511</v>
      </c>
      <c r="L628" s="1145">
        <v>552430</v>
      </c>
      <c r="M628" s="1145">
        <v>421836</v>
      </c>
      <c r="N628" s="1146">
        <v>396111</v>
      </c>
      <c r="O628" s="928"/>
      <c r="P628" s="928"/>
      <c r="Q628" s="928"/>
      <c r="R628" s="928"/>
      <c r="S628" s="928"/>
      <c r="T628" s="928"/>
      <c r="U628" s="928"/>
      <c r="V628" s="928"/>
      <c r="W628" s="928"/>
      <c r="X628" s="928"/>
      <c r="Y628" s="928"/>
      <c r="Z628" s="928"/>
      <c r="AA628" s="928"/>
      <c r="AB628" s="928"/>
      <c r="AC628" s="928"/>
      <c r="AD628" s="928"/>
      <c r="AE628" s="928"/>
      <c r="AF628" s="928"/>
      <c r="AG628" s="928"/>
      <c r="AH628" s="928"/>
      <c r="AI628" s="928"/>
      <c r="AJ628" s="928"/>
      <c r="AK628" s="928"/>
      <c r="AL628" s="928"/>
      <c r="AM628" s="928"/>
    </row>
    <row r="629" spans="1:126" ht="15" x14ac:dyDescent="0.2">
      <c r="A629" s="928"/>
      <c r="B629" s="1143" t="s">
        <v>56</v>
      </c>
      <c r="C629" s="1144">
        <v>1206732</v>
      </c>
      <c r="D629" s="728">
        <v>2099116</v>
      </c>
      <c r="E629" s="728">
        <v>683858</v>
      </c>
      <c r="F629" s="728">
        <v>190043</v>
      </c>
      <c r="G629" s="728">
        <v>35541</v>
      </c>
      <c r="H629" s="728">
        <v>0</v>
      </c>
      <c r="I629" s="728">
        <v>0</v>
      </c>
      <c r="J629" s="728">
        <v>-904137</v>
      </c>
      <c r="K629" s="728">
        <v>713408</v>
      </c>
      <c r="L629" s="728">
        <v>-904137</v>
      </c>
      <c r="M629" s="728">
        <v>2431152</v>
      </c>
      <c r="N629" s="729">
        <v>1144631</v>
      </c>
      <c r="O629" s="928"/>
      <c r="P629" s="928"/>
      <c r="Q629" s="928"/>
      <c r="R629" s="928"/>
      <c r="S629" s="928"/>
      <c r="T629" s="928"/>
      <c r="U629" s="928"/>
      <c r="V629" s="928"/>
      <c r="W629" s="928"/>
      <c r="X629" s="928"/>
      <c r="Y629" s="928"/>
      <c r="Z629" s="928"/>
      <c r="AA629" s="928"/>
      <c r="AB629" s="928"/>
      <c r="AC629" s="928"/>
      <c r="AD629" s="928"/>
      <c r="AE629" s="928"/>
      <c r="AF629" s="928"/>
      <c r="AG629" s="928"/>
      <c r="AH629" s="928"/>
      <c r="AI629" s="928"/>
      <c r="AJ629" s="928"/>
      <c r="AK629" s="928"/>
      <c r="AL629" s="928"/>
      <c r="AM629" s="928"/>
    </row>
    <row r="630" spans="1:126" ht="18.75" customHeight="1" x14ac:dyDescent="0.2">
      <c r="A630" s="928"/>
      <c r="B630" s="1143" t="s">
        <v>72</v>
      </c>
      <c r="C630" s="1144">
        <v>0</v>
      </c>
      <c r="D630" s="728">
        <v>36877</v>
      </c>
      <c r="E630" s="728">
        <v>-2137</v>
      </c>
      <c r="F630" s="728">
        <v>-2136</v>
      </c>
      <c r="G630" s="728">
        <v>-250</v>
      </c>
      <c r="H630" s="728">
        <v>-4706</v>
      </c>
      <c r="I630" s="728">
        <v>-4699.1129471831955</v>
      </c>
      <c r="J630" s="728">
        <v>-5523</v>
      </c>
      <c r="K630" s="728">
        <v>-11520</v>
      </c>
      <c r="L630" s="728">
        <v>-5523</v>
      </c>
      <c r="M630" s="728">
        <v>-6561</v>
      </c>
      <c r="N630" s="729">
        <v>-10634</v>
      </c>
      <c r="O630" s="928"/>
      <c r="P630" s="928"/>
      <c r="Q630" s="928"/>
      <c r="R630" s="928"/>
      <c r="S630" s="928"/>
      <c r="T630" s="928"/>
      <c r="U630" s="928"/>
      <c r="V630" s="928"/>
      <c r="W630" s="928"/>
      <c r="X630" s="928"/>
      <c r="Y630" s="928"/>
      <c r="Z630" s="928"/>
      <c r="AA630" s="928"/>
      <c r="AB630" s="928"/>
      <c r="AC630" s="928"/>
      <c r="AD630" s="928"/>
      <c r="AE630" s="928"/>
      <c r="AF630" s="928"/>
      <c r="AG630" s="928"/>
      <c r="AH630" s="928"/>
      <c r="AI630" s="928"/>
      <c r="AJ630" s="928"/>
      <c r="AK630" s="928"/>
    </row>
    <row r="631" spans="1:126" ht="15" x14ac:dyDescent="0.2">
      <c r="A631" s="928"/>
      <c r="B631" s="1143" t="s">
        <v>302</v>
      </c>
      <c r="C631" s="1144">
        <v>-444226</v>
      </c>
      <c r="D631" s="728">
        <v>-2243506</v>
      </c>
      <c r="E631" s="728">
        <v>-344341</v>
      </c>
      <c r="F631" s="728">
        <v>-253480</v>
      </c>
      <c r="G631" s="728">
        <v>-248473</v>
      </c>
      <c r="H631" s="728">
        <v>0</v>
      </c>
      <c r="I631" s="728">
        <v>0</v>
      </c>
      <c r="J631" s="728">
        <v>-194506</v>
      </c>
      <c r="K631" s="728">
        <v>-231152</v>
      </c>
      <c r="L631" s="728">
        <v>-194506</v>
      </c>
      <c r="M631" s="728">
        <v>0</v>
      </c>
      <c r="N631" s="729">
        <v>0</v>
      </c>
      <c r="O631" s="928"/>
      <c r="P631" s="928"/>
      <c r="Q631" s="928"/>
      <c r="R631" s="928"/>
      <c r="S631" s="928"/>
      <c r="T631" s="928"/>
      <c r="U631" s="928"/>
      <c r="V631" s="928"/>
      <c r="W631" s="928"/>
      <c r="X631" s="928"/>
      <c r="Y631" s="928"/>
      <c r="Z631" s="928"/>
      <c r="AA631" s="928"/>
      <c r="AB631" s="928"/>
      <c r="AC631" s="928"/>
      <c r="AD631" s="928"/>
      <c r="AE631" s="928"/>
      <c r="AF631" s="928"/>
      <c r="AG631" s="928"/>
      <c r="AH631" s="928"/>
      <c r="AI631" s="928"/>
      <c r="AJ631" s="928"/>
      <c r="AK631" s="928"/>
    </row>
    <row r="632" spans="1:126" ht="15.75" customHeight="1" x14ac:dyDescent="0.2">
      <c r="A632" s="928"/>
      <c r="B632" s="1143" t="s">
        <v>59</v>
      </c>
      <c r="C632" s="1144">
        <v>-290232</v>
      </c>
      <c r="D632" s="1147">
        <v>-273851</v>
      </c>
      <c r="E632" s="1147">
        <v>-1327248</v>
      </c>
      <c r="F632" s="1147">
        <v>171299</v>
      </c>
      <c r="G632" s="1147">
        <v>-1009327</v>
      </c>
      <c r="H632" s="1147">
        <v>-63846</v>
      </c>
      <c r="I632" s="1147">
        <v>-39492.295793920755</v>
      </c>
      <c r="J632" s="1147">
        <v>-5091790</v>
      </c>
      <c r="K632" s="1147">
        <v>-10936923</v>
      </c>
      <c r="L632" s="1147">
        <v>-5091790</v>
      </c>
      <c r="M632" s="1147">
        <v>-2306834</v>
      </c>
      <c r="N632" s="1148">
        <v>-21104993</v>
      </c>
      <c r="O632" s="928"/>
      <c r="P632" s="928"/>
      <c r="Q632" s="928"/>
      <c r="R632" s="928"/>
      <c r="S632" s="928"/>
      <c r="T632" s="928"/>
      <c r="U632" s="928"/>
      <c r="V632" s="928"/>
      <c r="W632" s="928"/>
      <c r="X632" s="928"/>
      <c r="Y632" s="928"/>
      <c r="Z632" s="928"/>
      <c r="AA632" s="928"/>
      <c r="AB632" s="928"/>
      <c r="AC632" s="928"/>
      <c r="AD632" s="928"/>
      <c r="AE632" s="928"/>
      <c r="AF632" s="928"/>
      <c r="AG632" s="928"/>
      <c r="AH632" s="928"/>
      <c r="AI632" s="928"/>
      <c r="AJ632" s="928"/>
      <c r="AK632" s="928"/>
      <c r="AL632" s="928"/>
      <c r="AM632" s="928"/>
      <c r="AN632" s="928"/>
      <c r="AO632" s="928"/>
      <c r="AP632" s="928"/>
      <c r="AQ632" s="928"/>
      <c r="AR632" s="928"/>
      <c r="AS632" s="928"/>
      <c r="AT632" s="928"/>
      <c r="AU632" s="928"/>
      <c r="AV632" s="928"/>
      <c r="AW632" s="928"/>
      <c r="AX632" s="928"/>
      <c r="AY632" s="928"/>
      <c r="AZ632" s="928"/>
      <c r="BA632" s="928"/>
      <c r="BB632" s="928"/>
    </row>
    <row r="633" spans="1:126" ht="15" x14ac:dyDescent="0.2">
      <c r="A633" s="928"/>
      <c r="B633" s="1143" t="s">
        <v>416</v>
      </c>
      <c r="C633" s="1144">
        <v>-704783</v>
      </c>
      <c r="D633" s="728">
        <v>-2230840</v>
      </c>
      <c r="E633" s="728">
        <v>-1463220</v>
      </c>
      <c r="F633" s="728">
        <v>-2101902</v>
      </c>
      <c r="G633" s="728">
        <v>0</v>
      </c>
      <c r="H633" s="728">
        <v>-3334470</v>
      </c>
      <c r="I633" s="728">
        <v>-3033973.0631913021</v>
      </c>
      <c r="J633" s="728">
        <v>-2064153</v>
      </c>
      <c r="K633" s="728">
        <v>-4711759</v>
      </c>
      <c r="L633" s="728">
        <v>-2064153</v>
      </c>
      <c r="M633" s="728">
        <v>-1301559</v>
      </c>
      <c r="N633" s="729">
        <v>-1909399</v>
      </c>
      <c r="O633" s="928"/>
      <c r="P633" s="928"/>
      <c r="Q633" s="928"/>
      <c r="R633" s="928"/>
      <c r="S633" s="928"/>
      <c r="T633" s="928"/>
      <c r="U633" s="928"/>
      <c r="V633" s="928"/>
      <c r="W633" s="928"/>
      <c r="X633" s="928"/>
      <c r="Y633" s="928"/>
      <c r="Z633" s="928"/>
      <c r="AA633" s="928"/>
      <c r="AB633" s="928"/>
      <c r="AC633" s="928"/>
      <c r="AD633" s="928"/>
      <c r="AE633" s="928"/>
      <c r="AF633" s="928"/>
      <c r="AG633" s="928"/>
      <c r="AH633" s="928"/>
      <c r="AI633" s="928"/>
      <c r="AJ633" s="928"/>
      <c r="AK633" s="928"/>
      <c r="AL633" s="928"/>
      <c r="AM633" s="928"/>
      <c r="AN633" s="928"/>
      <c r="AO633" s="928"/>
      <c r="AP633" s="928"/>
      <c r="AQ633" s="928"/>
      <c r="AR633" s="928"/>
      <c r="AS633" s="928"/>
      <c r="AT633" s="928"/>
      <c r="AU633" s="928"/>
      <c r="AV633" s="928"/>
      <c r="AW633" s="928"/>
      <c r="AX633" s="928"/>
      <c r="AY633" s="928"/>
      <c r="AZ633" s="928"/>
      <c r="BA633" s="928"/>
      <c r="BB633" s="928"/>
    </row>
    <row r="634" spans="1:126" ht="15" x14ac:dyDescent="0.2">
      <c r="A634" s="928"/>
      <c r="B634" s="1143" t="s">
        <v>3198</v>
      </c>
      <c r="C634" s="1144">
        <v>-986068</v>
      </c>
      <c r="D634" s="730">
        <v>-1135719</v>
      </c>
      <c r="E634" s="730">
        <v>-1148996</v>
      </c>
      <c r="F634" s="730">
        <v>-1323830</v>
      </c>
      <c r="G634" s="730">
        <v>-682905</v>
      </c>
      <c r="H634" s="730">
        <v>-275941</v>
      </c>
      <c r="I634" s="730">
        <v>-247645.99151939899</v>
      </c>
      <c r="J634" s="730">
        <v>-937936</v>
      </c>
      <c r="K634" s="730">
        <v>-1144523</v>
      </c>
      <c r="L634" s="730">
        <v>-937936</v>
      </c>
      <c r="M634" s="730">
        <v>-1712050</v>
      </c>
      <c r="N634" s="731">
        <v>-1608256</v>
      </c>
      <c r="O634" s="928"/>
      <c r="P634" s="928"/>
      <c r="Q634" s="928"/>
      <c r="R634" s="928"/>
      <c r="S634" s="928"/>
      <c r="T634" s="928"/>
      <c r="U634" s="928"/>
      <c r="V634" s="928"/>
      <c r="W634" s="928"/>
      <c r="X634" s="928"/>
      <c r="Y634" s="928"/>
      <c r="Z634" s="928"/>
      <c r="AA634" s="928"/>
      <c r="AB634" s="928"/>
      <c r="AC634" s="928"/>
      <c r="AD634" s="928"/>
      <c r="AE634" s="928"/>
      <c r="AF634" s="928"/>
      <c r="AG634" s="928"/>
      <c r="AH634" s="928"/>
      <c r="AI634" s="928"/>
      <c r="AJ634" s="928"/>
      <c r="AK634" s="928"/>
      <c r="AL634" s="928"/>
      <c r="AM634" s="928"/>
      <c r="AN634" s="928"/>
      <c r="AO634" s="928"/>
      <c r="AP634" s="928"/>
      <c r="AQ634" s="928"/>
      <c r="AR634" s="928"/>
      <c r="AS634" s="928"/>
      <c r="AT634" s="928"/>
      <c r="AU634" s="928"/>
      <c r="AV634" s="928"/>
      <c r="AW634" s="928"/>
      <c r="AX634" s="928"/>
      <c r="AY634" s="928"/>
      <c r="AZ634" s="928"/>
      <c r="BA634" s="928"/>
      <c r="BB634" s="928"/>
    </row>
    <row r="635" spans="1:126" ht="15" x14ac:dyDescent="0.2">
      <c r="A635" s="928"/>
      <c r="B635" s="1143" t="s">
        <v>207</v>
      </c>
      <c r="C635" s="1144">
        <v>792063</v>
      </c>
      <c r="D635" s="730">
        <v>1834391</v>
      </c>
      <c r="E635" s="730">
        <v>756638</v>
      </c>
      <c r="F635" s="730">
        <v>1131435</v>
      </c>
      <c r="G635" s="730">
        <v>988423</v>
      </c>
      <c r="H635" s="730">
        <v>-1389853</v>
      </c>
      <c r="I635" s="730">
        <v>-1358933.4009257555</v>
      </c>
      <c r="J635" s="730">
        <v>-700687</v>
      </c>
      <c r="K635" s="730">
        <v>879413</v>
      </c>
      <c r="L635" s="730">
        <v>-700687</v>
      </c>
      <c r="M635" s="730">
        <v>1503087</v>
      </c>
      <c r="N635" s="731">
        <v>1282261</v>
      </c>
      <c r="O635" s="928"/>
      <c r="P635" s="928"/>
      <c r="Q635" s="928"/>
      <c r="R635" s="928"/>
      <c r="S635" s="928"/>
      <c r="T635" s="928"/>
      <c r="U635" s="928"/>
      <c r="V635" s="928"/>
      <c r="W635" s="928"/>
      <c r="X635" s="928"/>
      <c r="Y635" s="928"/>
      <c r="Z635" s="928"/>
      <c r="AA635" s="928"/>
      <c r="AB635" s="928"/>
      <c r="AC635" s="928"/>
      <c r="AD635" s="928"/>
      <c r="AE635" s="928"/>
      <c r="AF635" s="928"/>
      <c r="AG635" s="928"/>
      <c r="AH635" s="928"/>
      <c r="AI635" s="928"/>
      <c r="AJ635" s="928"/>
      <c r="AK635" s="928"/>
      <c r="AL635" s="928"/>
      <c r="AM635" s="928"/>
      <c r="AN635" s="928"/>
      <c r="AO635" s="928"/>
      <c r="AP635" s="928"/>
      <c r="AQ635" s="928"/>
      <c r="AR635" s="928"/>
      <c r="AS635" s="928"/>
      <c r="AT635" s="928"/>
      <c r="AU635" s="928"/>
      <c r="AV635" s="928"/>
      <c r="AW635" s="928"/>
      <c r="AX635" s="928"/>
      <c r="AY635" s="928"/>
      <c r="AZ635" s="928"/>
      <c r="BA635" s="928"/>
      <c r="BB635" s="928"/>
    </row>
    <row r="636" spans="1:126" ht="16" thickBot="1" x14ac:dyDescent="0.25">
      <c r="A636" s="928"/>
      <c r="B636" s="1149" t="s">
        <v>1149</v>
      </c>
      <c r="C636" s="1150">
        <v>12205904</v>
      </c>
      <c r="D636" s="732">
        <v>5839734</v>
      </c>
      <c r="E636" s="732">
        <v>3870859</v>
      </c>
      <c r="F636" s="732">
        <v>4786824</v>
      </c>
      <c r="G636" s="732">
        <v>6025415</v>
      </c>
      <c r="H636" s="732">
        <v>5216737</v>
      </c>
      <c r="I636" s="732">
        <v>5467606.8999867141</v>
      </c>
      <c r="J636" s="732">
        <v>5936576</v>
      </c>
      <c r="K636" s="732">
        <v>7344371</v>
      </c>
      <c r="L636" s="732">
        <v>5936576</v>
      </c>
      <c r="M636" s="732">
        <v>8013707</v>
      </c>
      <c r="N636" s="733">
        <v>8300054</v>
      </c>
      <c r="O636" s="928"/>
      <c r="P636" s="928"/>
      <c r="Q636" s="928"/>
      <c r="R636" s="928"/>
      <c r="S636" s="928"/>
      <c r="T636" s="928"/>
      <c r="U636" s="928"/>
      <c r="V636" s="928"/>
      <c r="W636" s="928"/>
      <c r="X636" s="928"/>
      <c r="Y636" s="928"/>
      <c r="Z636" s="928"/>
      <c r="AA636" s="928"/>
      <c r="AB636" s="928"/>
      <c r="AC636" s="928"/>
      <c r="AD636" s="928"/>
      <c r="AE636" s="928"/>
      <c r="AF636" s="928"/>
      <c r="AG636" s="928"/>
      <c r="AH636" s="928"/>
      <c r="AI636" s="928"/>
      <c r="AJ636" s="928"/>
      <c r="AK636" s="928"/>
      <c r="AL636" s="928"/>
      <c r="AM636" s="928"/>
      <c r="AN636" s="928"/>
      <c r="AO636" s="928"/>
      <c r="AP636" s="928"/>
      <c r="AQ636" s="928"/>
      <c r="AR636" s="928"/>
      <c r="AS636" s="928"/>
      <c r="AT636" s="928"/>
      <c r="AU636" s="928"/>
      <c r="AV636" s="928"/>
      <c r="AW636" s="928"/>
      <c r="AX636" s="928"/>
      <c r="AY636" s="928"/>
      <c r="AZ636" s="928"/>
      <c r="BA636" s="928"/>
      <c r="BB636" s="928"/>
    </row>
    <row r="637" spans="1:126" s="946" customFormat="1" ht="16" x14ac:dyDescent="0.2">
      <c r="A637" s="1151"/>
      <c r="B637" s="1152"/>
      <c r="C637" s="1152"/>
      <c r="D637" s="1152"/>
      <c r="E637" s="1152"/>
      <c r="F637" s="1152"/>
      <c r="G637" s="1152"/>
      <c r="H637" s="1152"/>
      <c r="I637" s="1152"/>
      <c r="J637" s="1152"/>
      <c r="K637" s="1152"/>
      <c r="L637" s="1152"/>
      <c r="M637" s="1152"/>
      <c r="N637" s="1152"/>
      <c r="O637" s="1152"/>
      <c r="P637" s="1152"/>
      <c r="Q637" s="1152"/>
      <c r="R637" s="1152"/>
      <c r="S637" s="1152"/>
      <c r="T637" s="1153"/>
      <c r="U637" s="1153"/>
      <c r="V637" s="1153"/>
      <c r="W637" s="1153"/>
      <c r="X637" s="1153"/>
      <c r="Y637" s="1153"/>
      <c r="Z637" s="1153"/>
      <c r="AA637" s="1153"/>
      <c r="AB637" s="1153"/>
      <c r="AC637" s="1153"/>
      <c r="AD637" s="1153"/>
      <c r="AE637" s="1153"/>
      <c r="AF637" s="1153"/>
      <c r="AG637" s="1153"/>
      <c r="AH637" s="1154"/>
      <c r="AI637" s="1154"/>
      <c r="AJ637" s="1154"/>
      <c r="AK637" s="1155"/>
      <c r="AL637" s="193"/>
      <c r="AM637" s="193"/>
      <c r="AN637" s="193"/>
      <c r="AO637" s="193"/>
      <c r="AP637" s="193"/>
      <c r="AQ637" s="193"/>
      <c r="AR637" s="928"/>
      <c r="AS637" s="928"/>
      <c r="AT637" s="928"/>
      <c r="AU637" s="928"/>
      <c r="AV637" s="928"/>
      <c r="AW637" s="1156"/>
      <c r="AX637" s="928"/>
      <c r="AY637" s="928"/>
      <c r="AZ637" s="928"/>
      <c r="BA637" s="928"/>
      <c r="BB637" s="928"/>
      <c r="BC637" s="928"/>
      <c r="BD637" s="928"/>
      <c r="BE637" s="928"/>
      <c r="BF637" s="928"/>
      <c r="BG637" s="928"/>
      <c r="BH637" s="928"/>
      <c r="BI637" s="928"/>
      <c r="BJ637" s="928"/>
      <c r="BK637" s="928"/>
      <c r="BL637" s="928"/>
      <c r="BM637" s="928"/>
      <c r="BN637" s="928"/>
      <c r="BO637" s="928"/>
      <c r="BP637" s="928"/>
      <c r="BQ637" s="928"/>
      <c r="BR637" s="928"/>
      <c r="BS637" s="928"/>
      <c r="BT637" s="928"/>
      <c r="BU637" s="928"/>
      <c r="BV637" s="928"/>
      <c r="BW637" s="928"/>
      <c r="BX637" s="928"/>
      <c r="BY637" s="928"/>
      <c r="BZ637" s="928"/>
      <c r="CA637" s="928"/>
      <c r="CB637" s="928"/>
      <c r="CC637" s="928"/>
      <c r="CD637" s="928"/>
    </row>
    <row r="638" spans="1:126" ht="17" thickBot="1" x14ac:dyDescent="0.25">
      <c r="B638" s="1140" t="s">
        <v>3545</v>
      </c>
      <c r="D638" s="928"/>
      <c r="E638" s="983"/>
      <c r="F638" s="928"/>
      <c r="G638" s="928"/>
      <c r="H638" s="928"/>
      <c r="I638" s="928"/>
      <c r="J638" s="928"/>
      <c r="K638" s="928"/>
      <c r="L638" s="928"/>
      <c r="M638" s="928"/>
      <c r="N638" s="928"/>
      <c r="O638" s="928"/>
      <c r="P638" s="928"/>
      <c r="Q638" s="928"/>
      <c r="R638" s="928"/>
      <c r="S638" s="928"/>
      <c r="T638" s="928"/>
      <c r="U638" s="928"/>
      <c r="V638" s="928"/>
      <c r="W638" s="928"/>
      <c r="X638" s="928"/>
      <c r="Y638" s="928"/>
      <c r="Z638" s="928"/>
      <c r="AA638" s="928"/>
      <c r="AB638" s="928"/>
      <c r="AC638" s="928"/>
      <c r="AD638" s="928"/>
      <c r="AE638" s="928"/>
      <c r="AF638" s="928"/>
      <c r="AG638" s="928"/>
      <c r="AH638" s="928"/>
      <c r="AI638" s="928"/>
      <c r="AJ638" s="928"/>
      <c r="AL638" s="928"/>
      <c r="AM638" s="928"/>
      <c r="AN638" s="193"/>
      <c r="AO638" s="193"/>
      <c r="AP638" s="193"/>
      <c r="AQ638" s="193"/>
      <c r="AR638" s="193"/>
      <c r="AS638" s="193"/>
      <c r="AT638" s="1103"/>
      <c r="AU638" s="1103"/>
      <c r="AV638" s="292"/>
      <c r="AW638" s="928"/>
      <c r="AX638" s="928"/>
      <c r="AY638" s="928"/>
      <c r="AZ638" s="928"/>
      <c r="BA638" s="928"/>
      <c r="BB638" s="928"/>
      <c r="BC638" s="928"/>
      <c r="BD638" s="928"/>
      <c r="BE638" s="928"/>
      <c r="BF638" s="928"/>
      <c r="BG638" s="928"/>
      <c r="BH638" s="928"/>
      <c r="BI638" s="928"/>
      <c r="BJ638" s="928"/>
      <c r="BK638" s="928"/>
      <c r="BL638" s="928"/>
      <c r="BM638" s="928"/>
      <c r="BN638" s="928"/>
      <c r="BO638" s="928"/>
      <c r="BP638" s="928"/>
      <c r="BQ638" s="928"/>
      <c r="BR638" s="928"/>
      <c r="BS638" s="928"/>
      <c r="BT638" s="928"/>
      <c r="BU638" s="928"/>
      <c r="BV638" s="928"/>
      <c r="BW638" s="928"/>
      <c r="BX638" s="928"/>
      <c r="BY638" s="928"/>
      <c r="BZ638" s="928"/>
      <c r="CA638" s="928"/>
      <c r="CB638" s="928"/>
      <c r="CC638" s="928"/>
      <c r="CD638" s="928"/>
      <c r="CE638" s="928"/>
      <c r="CF638" s="928"/>
      <c r="CG638" s="928"/>
      <c r="CH638" s="928"/>
      <c r="CI638" s="928"/>
      <c r="CJ638" s="928"/>
      <c r="CK638" s="928"/>
      <c r="CL638" s="928"/>
      <c r="CM638" s="928"/>
      <c r="CN638" s="928"/>
      <c r="CO638" s="928"/>
      <c r="CP638" s="928"/>
      <c r="CQ638" s="928"/>
      <c r="CR638" s="928"/>
      <c r="CS638" s="928"/>
      <c r="CT638" s="928"/>
      <c r="CU638" s="928"/>
      <c r="CV638" s="928"/>
      <c r="CW638" s="928"/>
      <c r="CX638" s="928"/>
      <c r="CY638" s="928"/>
      <c r="CZ638" s="928"/>
      <c r="DA638" s="928"/>
      <c r="DB638" s="928"/>
      <c r="DC638" s="928"/>
      <c r="DD638" s="928"/>
      <c r="DE638" s="928"/>
      <c r="DF638" s="928"/>
      <c r="DG638" s="928"/>
      <c r="DH638" s="928"/>
      <c r="DI638" s="928"/>
      <c r="DJ638" s="928"/>
      <c r="DK638" s="928"/>
      <c r="DL638" s="928"/>
      <c r="DM638" s="928"/>
      <c r="DN638" s="928"/>
      <c r="DO638" s="928"/>
      <c r="DP638" s="928"/>
      <c r="DQ638" s="928"/>
      <c r="DR638" s="928"/>
      <c r="DS638" s="928"/>
      <c r="DT638" s="928"/>
      <c r="DU638" s="928"/>
      <c r="DV638" s="928"/>
    </row>
    <row r="639" spans="1:126" ht="16" thickBot="1" x14ac:dyDescent="0.25">
      <c r="A639" s="946"/>
      <c r="B639" s="1085"/>
      <c r="C639" s="1125" t="s">
        <v>226</v>
      </c>
      <c r="D639" s="1126" t="s">
        <v>284</v>
      </c>
      <c r="E639" s="1126" t="s">
        <v>285</v>
      </c>
      <c r="F639" s="1126" t="s">
        <v>286</v>
      </c>
      <c r="G639" s="1157" t="s">
        <v>151</v>
      </c>
      <c r="H639" s="1126" t="s">
        <v>226</v>
      </c>
      <c r="I639" s="1126" t="s">
        <v>284</v>
      </c>
      <c r="J639" s="1126" t="s">
        <v>285</v>
      </c>
      <c r="K639" s="1127" t="s">
        <v>286</v>
      </c>
      <c r="L639" s="928"/>
      <c r="M639" s="928"/>
      <c r="N639" s="928"/>
      <c r="O639" s="928"/>
      <c r="P639" s="928"/>
      <c r="Q639" s="928"/>
      <c r="R639" s="928"/>
      <c r="S639" s="928"/>
      <c r="T639" s="1152"/>
      <c r="U639" s="1152"/>
      <c r="V639" s="1152"/>
      <c r="W639" s="1152"/>
      <c r="X639" s="1152"/>
      <c r="Y639" s="928"/>
      <c r="Z639" s="928"/>
      <c r="AA639" s="928"/>
      <c r="AB639" s="928"/>
      <c r="AC639" s="928"/>
      <c r="AD639" s="928"/>
      <c r="AE639" s="928"/>
      <c r="AF639" s="928"/>
      <c r="AG639" s="928"/>
      <c r="AH639" s="928"/>
      <c r="AI639" s="928"/>
      <c r="AJ639" s="928"/>
      <c r="AK639" s="928"/>
      <c r="AL639" s="928"/>
      <c r="AM639" s="928"/>
      <c r="AN639" s="193"/>
      <c r="AO639" s="1158"/>
      <c r="AP639" s="193"/>
      <c r="AQ639" s="193"/>
      <c r="AR639" s="193"/>
      <c r="AS639" s="193"/>
      <c r="AT639" s="1103"/>
      <c r="AU639" s="928"/>
      <c r="AV639" s="928"/>
      <c r="AW639" s="928"/>
      <c r="AX639" s="928"/>
      <c r="AY639" s="928"/>
      <c r="AZ639" s="928"/>
      <c r="BA639" s="928"/>
      <c r="BB639" s="928"/>
      <c r="BC639" s="928"/>
      <c r="BD639" s="928"/>
      <c r="BE639" s="928"/>
      <c r="BF639" s="928"/>
      <c r="BG639" s="928"/>
      <c r="BH639" s="928"/>
      <c r="BI639" s="928"/>
      <c r="BJ639" s="928"/>
      <c r="BK639" s="928"/>
      <c r="BL639" s="928"/>
      <c r="BM639" s="928"/>
      <c r="BN639" s="928"/>
      <c r="BO639" s="928"/>
      <c r="BP639" s="928"/>
      <c r="BQ639" s="928"/>
      <c r="BR639" s="928"/>
      <c r="BS639" s="928"/>
      <c r="BT639" s="928"/>
      <c r="BU639" s="928"/>
      <c r="BV639" s="928"/>
      <c r="BW639" s="928"/>
      <c r="BX639" s="928"/>
      <c r="BY639" s="928"/>
      <c r="BZ639" s="928"/>
      <c r="CA639" s="928"/>
      <c r="CB639" s="928"/>
      <c r="CC639" s="928"/>
      <c r="CD639" s="928"/>
      <c r="CE639" s="928"/>
      <c r="CF639" s="928"/>
      <c r="CG639" s="928"/>
      <c r="CH639" s="928"/>
      <c r="CI639" s="928"/>
      <c r="CJ639" s="928"/>
      <c r="CK639" s="928"/>
      <c r="CL639" s="928"/>
      <c r="CM639" s="928"/>
      <c r="CN639" s="928"/>
      <c r="CO639" s="928"/>
      <c r="CP639" s="928"/>
      <c r="CQ639" s="928"/>
      <c r="CR639" s="928"/>
      <c r="CS639" s="928"/>
      <c r="CT639" s="928"/>
      <c r="CU639" s="928"/>
      <c r="CV639" s="928"/>
      <c r="CW639" s="928"/>
      <c r="CX639" s="928"/>
      <c r="CY639" s="928"/>
      <c r="CZ639" s="928"/>
      <c r="DA639" s="928"/>
      <c r="DB639" s="928"/>
      <c r="DC639" s="928"/>
      <c r="DD639" s="928"/>
      <c r="DE639" s="928"/>
      <c r="DF639" s="928"/>
      <c r="DG639" s="928"/>
      <c r="DH639" s="928"/>
      <c r="DI639" s="928"/>
      <c r="DJ639" s="928"/>
      <c r="DK639" s="928"/>
      <c r="DL639" s="928"/>
      <c r="DM639" s="928"/>
      <c r="DN639" s="928"/>
      <c r="DO639" s="928"/>
      <c r="DP639" s="928"/>
      <c r="DQ639" s="928"/>
      <c r="DR639" s="928"/>
      <c r="DS639" s="928"/>
      <c r="DT639" s="928"/>
      <c r="DU639" s="928"/>
      <c r="DV639" s="928"/>
    </row>
    <row r="640" spans="1:126" ht="15" x14ac:dyDescent="0.2">
      <c r="A640" s="946"/>
      <c r="B640" s="1141" t="s">
        <v>663</v>
      </c>
      <c r="C640" s="1159">
        <v>13117348</v>
      </c>
      <c r="D640" s="1159">
        <v>25832154</v>
      </c>
      <c r="E640" s="1159">
        <v>18267764</v>
      </c>
      <c r="F640" s="1159">
        <v>24225639</v>
      </c>
      <c r="G640" s="1160">
        <v>81442905</v>
      </c>
      <c r="H640" s="1161">
        <f>(C640/$G640)</f>
        <v>0.16106188746582653</v>
      </c>
      <c r="I640" s="1161">
        <f t="shared" ref="I640:K650" si="67">(D640/$G640)</f>
        <v>0.31718114671867365</v>
      </c>
      <c r="J640" s="1161">
        <f t="shared" si="67"/>
        <v>0.22430147844063272</v>
      </c>
      <c r="K640" s="1162">
        <f t="shared" si="67"/>
        <v>0.2974554873748671</v>
      </c>
      <c r="L640" s="928"/>
      <c r="M640" s="928"/>
      <c r="N640" s="928"/>
      <c r="O640" s="928"/>
      <c r="P640" s="928"/>
      <c r="Q640" s="928"/>
      <c r="R640" s="928"/>
      <c r="S640" s="928"/>
      <c r="T640" s="3094"/>
      <c r="U640" s="1023"/>
      <c r="V640" s="1023"/>
      <c r="W640" s="1023"/>
      <c r="X640" s="1023"/>
      <c r="Y640" s="928"/>
      <c r="Z640" s="928"/>
      <c r="AA640" s="928"/>
      <c r="AB640" s="928"/>
      <c r="AC640" s="928"/>
      <c r="AD640" s="928"/>
      <c r="AE640" s="928"/>
      <c r="AF640" s="928"/>
      <c r="AG640" s="928"/>
      <c r="AH640" s="928"/>
      <c r="AI640" s="928"/>
      <c r="AJ640" s="1103"/>
      <c r="AK640" s="1103"/>
      <c r="AL640" s="928"/>
      <c r="AM640" s="928"/>
      <c r="AN640" s="193"/>
      <c r="AO640" s="928"/>
      <c r="AP640" s="928"/>
      <c r="AQ640" s="928"/>
      <c r="AR640" s="928"/>
      <c r="AS640" s="928"/>
      <c r="AT640" s="928"/>
      <c r="AU640" s="928"/>
      <c r="AV640" s="928"/>
      <c r="AW640" s="928"/>
      <c r="AX640" s="928"/>
      <c r="AY640" s="928"/>
      <c r="AZ640" s="928"/>
      <c r="BA640" s="928"/>
      <c r="BB640" s="928"/>
      <c r="BC640" s="928"/>
      <c r="BD640" s="928"/>
      <c r="BE640" s="928"/>
      <c r="BF640" s="928"/>
      <c r="BG640" s="928"/>
      <c r="BH640" s="928"/>
      <c r="BI640" s="928"/>
      <c r="BJ640" s="928"/>
      <c r="BK640" s="928"/>
      <c r="BL640" s="928"/>
      <c r="BM640" s="928"/>
      <c r="BN640" s="928"/>
      <c r="BO640" s="928"/>
      <c r="BP640" s="928"/>
      <c r="BQ640" s="928"/>
      <c r="BR640" s="928"/>
      <c r="BS640" s="928"/>
      <c r="BT640" s="928"/>
      <c r="BU640" s="928"/>
      <c r="BV640" s="928"/>
      <c r="BW640" s="928"/>
      <c r="BX640" s="928"/>
      <c r="BY640" s="928"/>
      <c r="BZ640" s="928"/>
      <c r="CA640" s="928"/>
      <c r="CB640" s="928"/>
      <c r="CC640" s="928"/>
      <c r="CD640" s="928"/>
      <c r="CE640" s="928"/>
      <c r="CF640" s="928"/>
      <c r="CG640" s="928"/>
      <c r="CH640" s="928"/>
      <c r="CI640" s="928"/>
      <c r="CJ640" s="928"/>
      <c r="CK640" s="928"/>
      <c r="CL640" s="928"/>
      <c r="CM640" s="928"/>
      <c r="CN640" s="928"/>
      <c r="CO640" s="928"/>
      <c r="CP640" s="928"/>
      <c r="CQ640" s="928"/>
      <c r="CR640" s="928"/>
      <c r="CS640" s="928"/>
      <c r="CT640" s="928"/>
      <c r="CU640" s="928"/>
      <c r="CV640" s="928"/>
      <c r="CW640" s="928"/>
      <c r="CX640" s="928"/>
      <c r="CY640" s="928"/>
      <c r="CZ640" s="928"/>
      <c r="DA640" s="928"/>
      <c r="DB640" s="928"/>
      <c r="DC640" s="928"/>
      <c r="DD640" s="928"/>
      <c r="DE640" s="928"/>
      <c r="DF640" s="928"/>
      <c r="DG640" s="928"/>
      <c r="DH640" s="928"/>
      <c r="DI640" s="928"/>
      <c r="DJ640" s="928"/>
      <c r="DK640" s="928"/>
      <c r="DL640" s="928"/>
      <c r="DM640" s="928"/>
      <c r="DN640" s="928"/>
      <c r="DO640" s="928"/>
      <c r="DP640" s="928"/>
      <c r="DQ640" s="928"/>
      <c r="DR640" s="928"/>
      <c r="DS640" s="928"/>
      <c r="DT640" s="928"/>
      <c r="DU640" s="928"/>
      <c r="DV640" s="928"/>
    </row>
    <row r="641" spans="1:126" ht="15" x14ac:dyDescent="0.2">
      <c r="A641" s="946"/>
      <c r="B641" s="1143" t="s">
        <v>32</v>
      </c>
      <c r="C641" s="1163">
        <v>26523446</v>
      </c>
      <c r="D641" s="1163">
        <v>96059910</v>
      </c>
      <c r="E641" s="1163">
        <v>106985273</v>
      </c>
      <c r="F641" s="1163">
        <v>62047205</v>
      </c>
      <c r="G641" s="1164">
        <v>291615834</v>
      </c>
      <c r="H641" s="1165">
        <f t="shared" ref="H641:H650" si="68">(C641/$G641)</f>
        <v>9.0953380809904852E-2</v>
      </c>
      <c r="I641" s="1165">
        <f t="shared" si="67"/>
        <v>0.32940567280719057</v>
      </c>
      <c r="J641" s="1165">
        <f t="shared" si="67"/>
        <v>0.36687058974993791</v>
      </c>
      <c r="K641" s="1166">
        <f t="shared" si="67"/>
        <v>0.21277035663296665</v>
      </c>
      <c r="L641" s="928"/>
      <c r="M641" s="928"/>
      <c r="N641" s="928"/>
      <c r="O641" s="928"/>
      <c r="P641" s="928"/>
      <c r="Q641" s="928"/>
      <c r="R641" s="928"/>
      <c r="S641" s="928"/>
      <c r="T641" s="3094"/>
      <c r="U641" s="1023"/>
      <c r="V641" s="1023"/>
      <c r="W641" s="1023"/>
      <c r="X641" s="1023"/>
      <c r="Y641" s="928"/>
      <c r="Z641" s="928"/>
      <c r="AA641" s="928"/>
      <c r="AB641" s="928"/>
      <c r="AC641" s="928"/>
      <c r="AD641" s="928"/>
      <c r="AE641" s="1109"/>
      <c r="AF641" s="1109"/>
      <c r="AG641" s="1109"/>
      <c r="AH641" s="1109"/>
      <c r="AI641" s="1109"/>
      <c r="AJ641" s="1109"/>
      <c r="AK641" s="1109"/>
      <c r="AL641" s="1109"/>
      <c r="AM641" s="1109">
        <f>383463+28360</f>
        <v>411823</v>
      </c>
      <c r="AN641" s="193"/>
      <c r="AO641" s="960"/>
      <c r="AP641" s="928"/>
      <c r="AQ641" s="928"/>
      <c r="AR641" s="928"/>
      <c r="AS641" s="928"/>
      <c r="AT641" s="928"/>
      <c r="AU641" s="928"/>
      <c r="AV641" s="928"/>
      <c r="AW641" s="928"/>
      <c r="AX641" s="928"/>
      <c r="AY641" s="928"/>
      <c r="AZ641" s="928"/>
      <c r="BA641" s="928"/>
      <c r="BB641" s="928"/>
      <c r="BC641" s="928"/>
      <c r="BD641" s="928"/>
      <c r="BE641" s="928"/>
      <c r="BF641" s="928"/>
      <c r="BG641" s="928"/>
      <c r="BH641" s="928"/>
      <c r="BI641" s="928"/>
      <c r="BJ641" s="928"/>
      <c r="BK641" s="928"/>
      <c r="BL641" s="928"/>
      <c r="BM641" s="928"/>
      <c r="BN641" s="928"/>
      <c r="BO641" s="928"/>
      <c r="BP641" s="928"/>
      <c r="BQ641" s="928"/>
      <c r="BR641" s="928"/>
      <c r="BS641" s="928"/>
      <c r="BT641" s="928"/>
      <c r="BU641" s="928"/>
      <c r="BV641" s="928"/>
      <c r="BW641" s="928"/>
      <c r="BX641" s="928"/>
      <c r="BY641" s="928"/>
      <c r="BZ641" s="928"/>
      <c r="CA641" s="928"/>
      <c r="CB641" s="928"/>
      <c r="CC641" s="928"/>
      <c r="CD641" s="928"/>
      <c r="CE641" s="928"/>
      <c r="CF641" s="928"/>
      <c r="CG641" s="928"/>
      <c r="CH641" s="928"/>
      <c r="CI641" s="928"/>
      <c r="CJ641" s="928"/>
      <c r="CK641" s="928"/>
      <c r="CL641" s="928"/>
      <c r="CM641" s="928"/>
      <c r="CN641" s="928"/>
      <c r="CO641" s="928"/>
      <c r="CP641" s="928"/>
      <c r="CQ641" s="928"/>
      <c r="CR641" s="928"/>
      <c r="CS641" s="928"/>
      <c r="CT641" s="928"/>
      <c r="CU641" s="928"/>
      <c r="CV641" s="928"/>
      <c r="CW641" s="928"/>
      <c r="CX641" s="928"/>
      <c r="CY641" s="928"/>
      <c r="CZ641" s="928"/>
      <c r="DA641" s="928"/>
      <c r="DB641" s="928"/>
      <c r="DC641" s="928"/>
      <c r="DD641" s="928"/>
      <c r="DE641" s="928"/>
      <c r="DF641" s="928"/>
      <c r="DG641" s="928"/>
      <c r="DH641" s="928"/>
      <c r="DI641" s="928"/>
      <c r="DJ641" s="928"/>
      <c r="DK641" s="928"/>
      <c r="DL641" s="928"/>
      <c r="DM641" s="928"/>
      <c r="DN641" s="928"/>
      <c r="DO641" s="928"/>
      <c r="DP641" s="928"/>
      <c r="DQ641" s="928"/>
      <c r="DR641" s="928"/>
      <c r="DS641" s="928"/>
      <c r="DT641" s="928"/>
      <c r="DU641" s="928"/>
      <c r="DV641" s="928"/>
    </row>
    <row r="642" spans="1:126" ht="15" x14ac:dyDescent="0.2">
      <c r="A642" s="946"/>
      <c r="B642" s="1143" t="s">
        <v>79</v>
      </c>
      <c r="C642" s="1163">
        <v>1334008</v>
      </c>
      <c r="D642" s="1163">
        <v>39960099</v>
      </c>
      <c r="E642" s="1163">
        <v>50333320</v>
      </c>
      <c r="F642" s="1163">
        <v>16684015</v>
      </c>
      <c r="G642" s="1164">
        <v>108311442</v>
      </c>
      <c r="H642" s="1165">
        <f t="shared" si="68"/>
        <v>1.231640882410189E-2</v>
      </c>
      <c r="I642" s="1165">
        <f t="shared" si="67"/>
        <v>0.36893700482724623</v>
      </c>
      <c r="J642" s="1165">
        <f t="shared" si="67"/>
        <v>0.46470916710720184</v>
      </c>
      <c r="K642" s="1166">
        <f t="shared" si="67"/>
        <v>0.15403741924145004</v>
      </c>
      <c r="L642" s="928"/>
      <c r="M642" s="928"/>
      <c r="N642" s="928"/>
      <c r="O642" s="928"/>
      <c r="P642" s="928"/>
      <c r="Q642" s="928"/>
      <c r="R642" s="928"/>
      <c r="S642" s="928"/>
      <c r="T642" s="3094"/>
      <c r="U642" s="1023"/>
      <c r="V642" s="1023"/>
      <c r="W642" s="1023"/>
      <c r="X642" s="1023"/>
      <c r="Y642" s="928"/>
      <c r="Z642" s="928"/>
      <c r="AA642" s="928"/>
      <c r="AB642" s="928"/>
      <c r="AC642" s="928"/>
      <c r="AD642" s="928"/>
      <c r="AE642" s="1109">
        <v>1825721</v>
      </c>
      <c r="AF642" s="1109">
        <v>2610095</v>
      </c>
      <c r="AG642" s="1109">
        <v>1879398</v>
      </c>
      <c r="AH642" s="1109">
        <v>1504533</v>
      </c>
      <c r="AI642" s="1109">
        <v>1796924</v>
      </c>
      <c r="AJ642" s="1109">
        <v>-8979492</v>
      </c>
      <c r="AK642" s="1109">
        <v>1772670</v>
      </c>
      <c r="AL642" s="1109">
        <v>388057</v>
      </c>
      <c r="AM642" s="1109">
        <v>450341</v>
      </c>
      <c r="AN642" s="1109">
        <v>511973</v>
      </c>
      <c r="AO642" s="928"/>
      <c r="AP642" s="928"/>
      <c r="AQ642" s="928"/>
      <c r="AR642" s="928"/>
      <c r="AS642" s="928"/>
      <c r="AT642" s="928"/>
      <c r="AU642" s="928"/>
      <c r="AV642" s="928"/>
      <c r="AW642" s="928"/>
      <c r="AX642" s="928"/>
      <c r="AY642" s="928"/>
      <c r="AZ642" s="928"/>
      <c r="BA642" s="928"/>
      <c r="BB642" s="928"/>
      <c r="BC642" s="928"/>
      <c r="BD642" s="928"/>
      <c r="BE642" s="928"/>
      <c r="BF642" s="928"/>
      <c r="BG642" s="928"/>
      <c r="BH642" s="928"/>
      <c r="BI642" s="928"/>
      <c r="BJ642" s="928"/>
      <c r="BK642" s="928"/>
      <c r="BL642" s="928"/>
      <c r="BM642" s="928"/>
      <c r="BN642" s="928"/>
      <c r="BO642" s="928"/>
      <c r="BP642" s="928"/>
      <c r="BQ642" s="928"/>
      <c r="BR642" s="928"/>
      <c r="BS642" s="928"/>
      <c r="BT642" s="928"/>
      <c r="BU642" s="928"/>
      <c r="BV642" s="928"/>
      <c r="BW642" s="928"/>
      <c r="BX642" s="928"/>
      <c r="BY642" s="928"/>
      <c r="BZ642" s="928"/>
      <c r="CA642" s="928"/>
      <c r="CB642" s="928"/>
      <c r="CC642" s="928"/>
      <c r="CD642" s="928"/>
      <c r="CE642" s="928"/>
      <c r="CF642" s="928"/>
      <c r="CG642" s="928"/>
      <c r="CH642" s="928"/>
      <c r="CI642" s="928"/>
      <c r="CJ642" s="928"/>
      <c r="CK642" s="928"/>
      <c r="CL642" s="928"/>
      <c r="CM642" s="928"/>
      <c r="CN642" s="928"/>
      <c r="CO642" s="928"/>
      <c r="CP642" s="928"/>
      <c r="CQ642" s="928"/>
      <c r="CR642" s="928"/>
      <c r="CS642" s="928"/>
      <c r="CT642" s="928"/>
      <c r="CU642" s="928"/>
      <c r="CV642" s="928"/>
      <c r="CW642" s="928"/>
      <c r="CX642" s="928"/>
      <c r="CY642" s="928"/>
      <c r="CZ642" s="928"/>
      <c r="DA642" s="928"/>
      <c r="DB642" s="928"/>
      <c r="DC642" s="928"/>
      <c r="DD642" s="928"/>
      <c r="DE642" s="928"/>
      <c r="DF642" s="928"/>
      <c r="DG642" s="928"/>
      <c r="DH642" s="928"/>
      <c r="DI642" s="928"/>
      <c r="DJ642" s="928"/>
      <c r="DK642" s="928"/>
      <c r="DL642" s="928"/>
      <c r="DM642" s="928"/>
      <c r="DN642" s="928"/>
      <c r="DO642" s="928"/>
      <c r="DP642" s="928"/>
      <c r="DQ642" s="928"/>
      <c r="DR642" s="928"/>
      <c r="DS642" s="928"/>
      <c r="DT642" s="928"/>
      <c r="DU642" s="928"/>
      <c r="DV642" s="928"/>
    </row>
    <row r="643" spans="1:126" ht="15" x14ac:dyDescent="0.2">
      <c r="A643" s="946"/>
      <c r="B643" s="1143" t="s">
        <v>56</v>
      </c>
      <c r="C643" s="1163">
        <v>13830449</v>
      </c>
      <c r="D643" s="1163">
        <v>74024864</v>
      </c>
      <c r="E643" s="1163">
        <v>92758299</v>
      </c>
      <c r="F643" s="1163">
        <v>17029193</v>
      </c>
      <c r="G643" s="1164">
        <v>197642805</v>
      </c>
      <c r="H643" s="1165">
        <f t="shared" si="68"/>
        <v>6.9976992079220895E-2</v>
      </c>
      <c r="I643" s="1165">
        <f t="shared" si="67"/>
        <v>0.37453862284539019</v>
      </c>
      <c r="J643" s="1165">
        <f t="shared" si="67"/>
        <v>0.46932292324023633</v>
      </c>
      <c r="K643" s="1166">
        <f t="shared" si="67"/>
        <v>8.6161461835152567E-2</v>
      </c>
      <c r="L643" s="928"/>
      <c r="M643" s="928"/>
      <c r="N643" s="928"/>
      <c r="O643" s="928"/>
      <c r="P643" s="928"/>
      <c r="Q643" s="928"/>
      <c r="R643" s="928"/>
      <c r="S643" s="928"/>
      <c r="T643" s="3094"/>
      <c r="U643" s="1023"/>
      <c r="V643" s="1023"/>
      <c r="W643" s="1023"/>
      <c r="X643" s="1023"/>
      <c r="Y643" s="928"/>
      <c r="Z643" s="928"/>
      <c r="AA643" s="928"/>
      <c r="AB643" s="928"/>
      <c r="AC643" s="928"/>
      <c r="AD643" s="928"/>
      <c r="AE643" s="1109">
        <v>37586</v>
      </c>
      <c r="AF643" s="1109">
        <v>25786</v>
      </c>
      <c r="AG643" s="1109">
        <v>20720</v>
      </c>
      <c r="AH643" s="1109">
        <v>14633</v>
      </c>
      <c r="AI643" s="1109">
        <v>20604</v>
      </c>
      <c r="AJ643" s="1109">
        <v>1597</v>
      </c>
      <c r="AK643" s="1109">
        <v>28978</v>
      </c>
      <c r="AL643" s="1109">
        <v>32932</v>
      </c>
      <c r="AM643" s="1109">
        <v>30712</v>
      </c>
      <c r="AN643" s="1109">
        <v>34919</v>
      </c>
      <c r="AO643" s="928"/>
      <c r="AP643" s="928"/>
      <c r="AQ643" s="928"/>
      <c r="AR643" s="928"/>
      <c r="AS643" s="928"/>
      <c r="AT643" s="928"/>
      <c r="AU643" s="928"/>
      <c r="AV643" s="928"/>
      <c r="AW643" s="928"/>
      <c r="AX643" s="928"/>
      <c r="AY643" s="928"/>
      <c r="AZ643" s="928"/>
      <c r="BA643" s="928"/>
      <c r="BB643" s="928"/>
      <c r="BC643" s="928"/>
      <c r="BD643" s="928"/>
      <c r="BE643" s="928"/>
      <c r="BF643" s="928"/>
      <c r="BG643" s="928"/>
      <c r="BH643" s="928"/>
      <c r="BI643" s="928"/>
      <c r="BJ643" s="928"/>
      <c r="BK643" s="928"/>
      <c r="BL643" s="928"/>
      <c r="BM643" s="928"/>
      <c r="BN643" s="928"/>
      <c r="BO643" s="928"/>
      <c r="BP643" s="928"/>
      <c r="BQ643" s="928"/>
      <c r="BR643" s="928"/>
      <c r="BS643" s="928"/>
      <c r="BT643" s="928"/>
      <c r="BU643" s="928"/>
      <c r="BV643" s="928"/>
      <c r="BW643" s="928"/>
      <c r="BX643" s="928"/>
      <c r="BY643" s="928"/>
      <c r="BZ643" s="928"/>
      <c r="CA643" s="928"/>
      <c r="CB643" s="928"/>
      <c r="CC643" s="928"/>
      <c r="CD643" s="928"/>
      <c r="CE643" s="928"/>
      <c r="CF643" s="928"/>
      <c r="CG643" s="928"/>
      <c r="CH643" s="928"/>
      <c r="CI643" s="928"/>
      <c r="CJ643" s="928"/>
      <c r="CK643" s="928"/>
      <c r="CL643" s="928"/>
      <c r="CM643" s="928"/>
      <c r="CN643" s="928"/>
      <c r="CO643" s="928"/>
      <c r="CP643" s="928"/>
      <c r="CQ643" s="928"/>
      <c r="CR643" s="928"/>
      <c r="CS643" s="928"/>
      <c r="CT643" s="928"/>
      <c r="CU643" s="928"/>
      <c r="CV643" s="928"/>
      <c r="CW643" s="928"/>
      <c r="CX643" s="928"/>
      <c r="CY643" s="928"/>
      <c r="CZ643" s="928"/>
      <c r="DA643" s="928"/>
      <c r="DB643" s="928"/>
      <c r="DC643" s="928"/>
      <c r="DD643" s="928"/>
      <c r="DE643" s="928"/>
      <c r="DF643" s="928"/>
      <c r="DG643" s="928"/>
      <c r="DH643" s="928"/>
      <c r="DI643" s="928"/>
      <c r="DJ643" s="928"/>
      <c r="DK643" s="928"/>
      <c r="DL643" s="928"/>
      <c r="DM643" s="928"/>
      <c r="DN643" s="928"/>
      <c r="DO643" s="928"/>
      <c r="DP643" s="928"/>
      <c r="DQ643" s="928"/>
      <c r="DR643" s="928"/>
      <c r="DS643" s="928"/>
      <c r="DT643" s="928"/>
      <c r="DU643" s="928"/>
      <c r="DV643" s="928"/>
    </row>
    <row r="644" spans="1:126" ht="15" x14ac:dyDescent="0.2">
      <c r="A644" s="946"/>
      <c r="B644" s="1143" t="s">
        <v>72</v>
      </c>
      <c r="C644" s="1163">
        <v>3574132</v>
      </c>
      <c r="D644" s="1163">
        <v>0</v>
      </c>
      <c r="E644" s="1163">
        <v>0</v>
      </c>
      <c r="F644" s="1163">
        <v>0</v>
      </c>
      <c r="G644" s="1164">
        <v>3574132</v>
      </c>
      <c r="H644" s="1165">
        <f t="shared" si="68"/>
        <v>1</v>
      </c>
      <c r="I644" s="1165">
        <f t="shared" si="67"/>
        <v>0</v>
      </c>
      <c r="J644" s="1165">
        <f t="shared" si="67"/>
        <v>0</v>
      </c>
      <c r="K644" s="1166">
        <f t="shared" si="67"/>
        <v>0</v>
      </c>
      <c r="L644" s="928"/>
      <c r="M644" s="928"/>
      <c r="N644" s="928"/>
      <c r="O644" s="928"/>
      <c r="P644" s="928"/>
      <c r="Q644" s="928"/>
      <c r="R644" s="928"/>
      <c r="S644" s="928"/>
      <c r="T644" s="2764"/>
      <c r="U644" s="1023"/>
      <c r="V644" s="1023"/>
      <c r="W644" s="1023"/>
      <c r="X644" s="1023"/>
      <c r="Y644" s="928"/>
      <c r="Z644" s="928"/>
      <c r="AA644" s="928"/>
      <c r="AB644" s="928"/>
      <c r="AC644" s="928"/>
      <c r="AD644" s="928"/>
      <c r="AE644" s="1109">
        <f>AE642+AE643</f>
        <v>1863307</v>
      </c>
      <c r="AF644" s="1109">
        <f t="shared" ref="AF644:AN644" si="69">AF642+AF643</f>
        <v>2635881</v>
      </c>
      <c r="AG644" s="1109">
        <f t="shared" si="69"/>
        <v>1900118</v>
      </c>
      <c r="AH644" s="1109">
        <f t="shared" si="69"/>
        <v>1519166</v>
      </c>
      <c r="AI644" s="1109">
        <f t="shared" si="69"/>
        <v>1817528</v>
      </c>
      <c r="AJ644" s="1109">
        <f t="shared" si="69"/>
        <v>-8977895</v>
      </c>
      <c r="AK644" s="1109">
        <f t="shared" si="69"/>
        <v>1801648</v>
      </c>
      <c r="AL644" s="1109">
        <f t="shared" si="69"/>
        <v>420989</v>
      </c>
      <c r="AM644" s="1109">
        <f t="shared" si="69"/>
        <v>481053</v>
      </c>
      <c r="AN644" s="1109">
        <f t="shared" si="69"/>
        <v>546892</v>
      </c>
      <c r="AO644" s="928"/>
      <c r="AP644" s="928"/>
      <c r="AQ644" s="928"/>
      <c r="AR644" s="928"/>
      <c r="AS644" s="928"/>
      <c r="AT644" s="928"/>
      <c r="AU644" s="928"/>
      <c r="AV644" s="928"/>
      <c r="AW644" s="928"/>
      <c r="AX644" s="928"/>
      <c r="AY644" s="928"/>
      <c r="AZ644" s="928"/>
      <c r="BA644" s="928"/>
      <c r="BB644" s="928"/>
      <c r="BC644" s="928"/>
      <c r="BD644" s="928"/>
      <c r="BE644" s="928"/>
      <c r="BF644" s="928"/>
      <c r="BG644" s="928"/>
      <c r="BH644" s="928"/>
      <c r="BI644" s="928"/>
      <c r="BJ644" s="928"/>
      <c r="BK644" s="928"/>
      <c r="BL644" s="928"/>
      <c r="BM644" s="928"/>
      <c r="BN644" s="928"/>
      <c r="BO644" s="928"/>
      <c r="BP644" s="928"/>
      <c r="BQ644" s="928"/>
      <c r="BR644" s="928"/>
      <c r="BS644" s="928"/>
      <c r="BT644" s="928"/>
      <c r="BU644" s="928"/>
      <c r="BV644" s="928"/>
      <c r="BW644" s="928"/>
      <c r="BX644" s="928"/>
      <c r="BY644" s="928"/>
      <c r="BZ644" s="928"/>
      <c r="CA644" s="928"/>
      <c r="CB644" s="928"/>
      <c r="CC644" s="928"/>
      <c r="CD644" s="928"/>
      <c r="CE644" s="928"/>
      <c r="CF644" s="928"/>
      <c r="CG644" s="928"/>
      <c r="CH644" s="928"/>
      <c r="CI644" s="928"/>
      <c r="CJ644" s="928"/>
      <c r="CK644" s="928"/>
      <c r="CL644" s="928"/>
      <c r="CM644" s="928"/>
      <c r="CN644" s="928"/>
      <c r="CO644" s="928"/>
      <c r="CP644" s="928"/>
      <c r="CQ644" s="928"/>
      <c r="CR644" s="928"/>
      <c r="CS644" s="928"/>
      <c r="CT644" s="928"/>
      <c r="CU644" s="928"/>
      <c r="CV644" s="928"/>
      <c r="CW644" s="928"/>
      <c r="CX644" s="928"/>
      <c r="CY644" s="928"/>
      <c r="CZ644" s="928"/>
      <c r="DA644" s="928"/>
      <c r="DB644" s="928"/>
      <c r="DC644" s="928"/>
      <c r="DD644" s="928"/>
      <c r="DE644" s="928"/>
      <c r="DF644" s="928"/>
      <c r="DG644" s="928"/>
      <c r="DH644" s="928"/>
      <c r="DI644" s="928"/>
      <c r="DJ644" s="928"/>
      <c r="DK644" s="928"/>
      <c r="DL644" s="928"/>
      <c r="DM644" s="928"/>
      <c r="DN644" s="928"/>
      <c r="DO644" s="928"/>
      <c r="DP644" s="928"/>
      <c r="DQ644" s="928"/>
      <c r="DR644" s="928"/>
      <c r="DS644" s="928"/>
      <c r="DT644" s="928"/>
      <c r="DU644" s="928"/>
      <c r="DV644" s="928"/>
    </row>
    <row r="645" spans="1:126" ht="15" x14ac:dyDescent="0.2">
      <c r="A645" s="946"/>
      <c r="B645" s="1143" t="s">
        <v>59</v>
      </c>
      <c r="C645" s="1163">
        <v>2964233</v>
      </c>
      <c r="D645" s="1163">
        <v>3530772</v>
      </c>
      <c r="E645" s="1163">
        <v>5103478</v>
      </c>
      <c r="F645" s="1163">
        <v>462873</v>
      </c>
      <c r="G645" s="1164">
        <v>12061356</v>
      </c>
      <c r="H645" s="1165">
        <f t="shared" si="68"/>
        <v>0.24576283131017773</v>
      </c>
      <c r="I645" s="1165">
        <f t="shared" si="67"/>
        <v>0.29273424978087043</v>
      </c>
      <c r="J645" s="1165">
        <f t="shared" si="67"/>
        <v>0.42312638811092218</v>
      </c>
      <c r="K645" s="1166">
        <f t="shared" si="67"/>
        <v>3.8376530798029676E-2</v>
      </c>
      <c r="L645" s="928"/>
      <c r="M645" s="928"/>
      <c r="N645" s="928"/>
      <c r="O645" s="928"/>
      <c r="P645" s="928"/>
      <c r="Q645" s="928"/>
      <c r="R645" s="928"/>
      <c r="S645" s="928"/>
      <c r="T645" s="845"/>
      <c r="U645" s="1023"/>
      <c r="V645" s="1023"/>
      <c r="W645" s="1023"/>
      <c r="X645" s="1023"/>
      <c r="Y645" s="928"/>
      <c r="Z645" s="928"/>
      <c r="AA645" s="928"/>
      <c r="AB645" s="928"/>
      <c r="AC645" s="928"/>
      <c r="AD645" s="928"/>
      <c r="AE645" s="1109"/>
      <c r="AF645" s="1109"/>
      <c r="AG645" s="1109"/>
      <c r="AH645" s="1109"/>
      <c r="AI645" s="1109"/>
      <c r="AJ645" s="1109"/>
      <c r="AK645" s="1109"/>
      <c r="AL645" s="1109"/>
      <c r="AM645" s="1109"/>
      <c r="AN645" s="1109"/>
      <c r="AO645" s="928"/>
      <c r="AP645" s="928"/>
      <c r="AQ645" s="928"/>
      <c r="AR645" s="928"/>
      <c r="AS645" s="928"/>
      <c r="AT645" s="928"/>
      <c r="AU645" s="928"/>
      <c r="AV645" s="928"/>
      <c r="AW645" s="928"/>
      <c r="AX645" s="928"/>
      <c r="AY645" s="928"/>
      <c r="AZ645" s="928"/>
      <c r="BA645" s="928"/>
      <c r="BB645" s="928"/>
      <c r="BC645" s="928"/>
      <c r="BD645" s="928"/>
      <c r="BE645" s="928"/>
      <c r="BF645" s="928"/>
      <c r="BG645" s="928"/>
      <c r="BH645" s="928"/>
      <c r="BI645" s="928"/>
      <c r="BJ645" s="928"/>
      <c r="BK645" s="928"/>
      <c r="BL645" s="928"/>
      <c r="BM645" s="928"/>
      <c r="BN645" s="928"/>
      <c r="BO645" s="928"/>
      <c r="BP645" s="928"/>
      <c r="BQ645" s="928"/>
      <c r="BR645" s="928"/>
      <c r="BS645" s="928"/>
      <c r="BT645" s="928"/>
      <c r="BU645" s="928"/>
      <c r="BV645" s="928"/>
      <c r="BW645" s="928"/>
      <c r="BX645" s="928"/>
      <c r="BY645" s="928"/>
      <c r="BZ645" s="928"/>
      <c r="CA645" s="928"/>
      <c r="CB645" s="928"/>
      <c r="CC645" s="928"/>
      <c r="CD645" s="928"/>
      <c r="CE645" s="928"/>
      <c r="CF645" s="928"/>
      <c r="CG645" s="928"/>
      <c r="CH645" s="928"/>
      <c r="CI645" s="928"/>
      <c r="CJ645" s="928"/>
      <c r="CK645" s="928"/>
      <c r="CL645" s="928"/>
      <c r="CM645" s="928"/>
      <c r="CN645" s="928"/>
      <c r="CO645" s="928"/>
      <c r="CP645" s="928"/>
      <c r="CQ645" s="928"/>
      <c r="CR645" s="928"/>
      <c r="CS645" s="928"/>
      <c r="CT645" s="928"/>
      <c r="CU645" s="928"/>
      <c r="CV645" s="928"/>
      <c r="CW645" s="928"/>
      <c r="CX645" s="928"/>
      <c r="CY645" s="928"/>
      <c r="CZ645" s="928"/>
      <c r="DA645" s="928"/>
      <c r="DB645" s="928"/>
      <c r="DC645" s="928"/>
      <c r="DD645" s="928"/>
      <c r="DE645" s="928"/>
      <c r="DF645" s="928"/>
      <c r="DG645" s="928"/>
      <c r="DH645" s="928"/>
      <c r="DI645" s="928"/>
      <c r="DJ645" s="928"/>
      <c r="DK645" s="928"/>
      <c r="DL645" s="928"/>
      <c r="DM645" s="928"/>
      <c r="DN645" s="928"/>
      <c r="DO645" s="928"/>
      <c r="DP645" s="928"/>
      <c r="DQ645" s="928"/>
      <c r="DR645" s="928"/>
      <c r="DS645" s="928"/>
      <c r="DT645" s="928"/>
      <c r="DU645" s="928"/>
      <c r="DV645" s="928"/>
    </row>
    <row r="646" spans="1:126" ht="15" x14ac:dyDescent="0.2">
      <c r="A646" s="946"/>
      <c r="B646" s="1143" t="s">
        <v>288</v>
      </c>
      <c r="C646" s="1163">
        <v>0</v>
      </c>
      <c r="D646" s="1163">
        <v>0</v>
      </c>
      <c r="E646" s="1163">
        <v>0</v>
      </c>
      <c r="F646" s="1163">
        <v>0</v>
      </c>
      <c r="G646" s="1164">
        <v>0</v>
      </c>
      <c r="H646" s="1165">
        <v>0</v>
      </c>
      <c r="I646" s="1165">
        <v>0</v>
      </c>
      <c r="J646" s="1165">
        <v>0</v>
      </c>
      <c r="K646" s="1166">
        <v>0</v>
      </c>
      <c r="L646" s="928"/>
      <c r="M646" s="928"/>
      <c r="N646" s="928"/>
      <c r="O646" s="928"/>
      <c r="P646" s="928"/>
      <c r="Q646" s="928"/>
      <c r="R646" s="928"/>
      <c r="S646" s="928"/>
      <c r="T646" s="845"/>
      <c r="U646" s="1023"/>
      <c r="V646" s="1023"/>
      <c r="W646" s="1023"/>
      <c r="X646" s="1023"/>
      <c r="Y646" s="928"/>
      <c r="Z646" s="928"/>
      <c r="AA646" s="928"/>
      <c r="AB646" s="928"/>
      <c r="AC646" s="928"/>
      <c r="AD646" s="928"/>
      <c r="AE646" s="1109"/>
      <c r="AF646" s="1109"/>
      <c r="AG646" s="1109"/>
      <c r="AH646" s="1109"/>
      <c r="AI646" s="1109"/>
      <c r="AJ646" s="1109"/>
      <c r="AK646" s="1109"/>
      <c r="AL646" s="1109"/>
      <c r="AM646" s="1109"/>
      <c r="AN646" s="1109"/>
      <c r="AO646" s="928"/>
      <c r="AP646" s="928"/>
      <c r="AQ646" s="928"/>
      <c r="AR646" s="928"/>
      <c r="AS646" s="928"/>
      <c r="AT646" s="928"/>
      <c r="AU646" s="928"/>
      <c r="AV646" s="928"/>
      <c r="AW646" s="928"/>
      <c r="AX646" s="928"/>
      <c r="AY646" s="928"/>
      <c r="AZ646" s="928"/>
      <c r="BA646" s="928"/>
      <c r="BB646" s="928"/>
      <c r="BC646" s="928"/>
      <c r="BD646" s="928"/>
      <c r="BE646" s="928"/>
      <c r="BF646" s="928"/>
      <c r="BG646" s="928"/>
      <c r="BH646" s="928"/>
      <c r="BI646" s="928"/>
      <c r="BJ646" s="928"/>
      <c r="BK646" s="928"/>
      <c r="BL646" s="928"/>
      <c r="BM646" s="928"/>
      <c r="BN646" s="928"/>
      <c r="BO646" s="928"/>
      <c r="BP646" s="928"/>
      <c r="BQ646" s="928"/>
      <c r="BR646" s="928"/>
      <c r="BS646" s="928"/>
      <c r="BT646" s="928"/>
      <c r="BU646" s="928"/>
      <c r="BV646" s="928"/>
      <c r="BW646" s="928"/>
      <c r="BX646" s="928"/>
      <c r="BY646" s="928"/>
      <c r="BZ646" s="928"/>
      <c r="CA646" s="928"/>
      <c r="CB646" s="928"/>
      <c r="CC646" s="928"/>
      <c r="CD646" s="928"/>
      <c r="CE646" s="928"/>
      <c r="CF646" s="928"/>
      <c r="CG646" s="928"/>
      <c r="CH646" s="928"/>
      <c r="CI646" s="928"/>
      <c r="CJ646" s="928"/>
      <c r="CK646" s="928"/>
      <c r="CL646" s="928"/>
      <c r="CM646" s="928"/>
      <c r="CN646" s="928"/>
      <c r="CO646" s="928"/>
      <c r="CP646" s="928"/>
      <c r="CQ646" s="928"/>
      <c r="CR646" s="928"/>
      <c r="CS646" s="928"/>
      <c r="CT646" s="928"/>
      <c r="CU646" s="928"/>
      <c r="CV646" s="928"/>
      <c r="CW646" s="928"/>
      <c r="CX646" s="928"/>
      <c r="CY646" s="928"/>
      <c r="CZ646" s="928"/>
      <c r="DA646" s="928"/>
      <c r="DB646" s="928"/>
      <c r="DC646" s="928"/>
      <c r="DD646" s="928"/>
      <c r="DE646" s="928"/>
      <c r="DF646" s="928"/>
      <c r="DG646" s="928"/>
      <c r="DH646" s="928"/>
      <c r="DI646" s="928"/>
      <c r="DJ646" s="928"/>
      <c r="DK646" s="928"/>
      <c r="DL646" s="928"/>
      <c r="DM646" s="928"/>
      <c r="DN646" s="928"/>
      <c r="DO646" s="928"/>
      <c r="DP646" s="928"/>
      <c r="DQ646" s="928"/>
      <c r="DR646" s="928"/>
      <c r="DS646" s="928"/>
      <c r="DT646" s="928"/>
      <c r="DU646" s="928"/>
      <c r="DV646" s="928"/>
    </row>
    <row r="647" spans="1:126" ht="15" x14ac:dyDescent="0.2">
      <c r="A647" s="946"/>
      <c r="B647" s="1143" t="s">
        <v>263</v>
      </c>
      <c r="C647" s="1163">
        <v>5203991</v>
      </c>
      <c r="D647" s="1163">
        <v>16042508</v>
      </c>
      <c r="E647" s="1163">
        <v>11604884</v>
      </c>
      <c r="F647" s="1163">
        <v>1932173</v>
      </c>
      <c r="G647" s="1164">
        <v>34783556</v>
      </c>
      <c r="H647" s="1165">
        <f t="shared" si="68"/>
        <v>0.14961066660349506</v>
      </c>
      <c r="I647" s="1165">
        <f t="shared" si="67"/>
        <v>0.46120954395807029</v>
      </c>
      <c r="J647" s="1165">
        <f t="shared" si="67"/>
        <v>0.33363132855076694</v>
      </c>
      <c r="K647" s="1166">
        <f t="shared" si="67"/>
        <v>5.5548460887667725E-2</v>
      </c>
      <c r="L647" s="928"/>
      <c r="M647" s="928"/>
      <c r="N647" s="928"/>
      <c r="O647" s="928"/>
      <c r="P647" s="928"/>
      <c r="Q647" s="928"/>
      <c r="R647" s="928"/>
      <c r="S647" s="928"/>
      <c r="T647" s="845"/>
      <c r="U647" s="1023"/>
      <c r="V647" s="1023"/>
      <c r="W647" s="1023"/>
      <c r="X647" s="1023"/>
      <c r="Y647" s="928"/>
      <c r="Z647" s="928"/>
      <c r="AA647" s="928"/>
      <c r="AB647" s="928"/>
      <c r="AC647" s="928"/>
      <c r="AD647" s="928"/>
      <c r="AE647" s="1109"/>
      <c r="AF647" s="1109"/>
      <c r="AG647" s="1109"/>
      <c r="AH647" s="1109"/>
      <c r="AI647" s="1109"/>
      <c r="AJ647" s="1109"/>
      <c r="AK647" s="1109"/>
      <c r="AL647" s="1109"/>
      <c r="AM647" s="1109"/>
      <c r="AN647" s="1109"/>
      <c r="AO647" s="928"/>
      <c r="AP647" s="928"/>
      <c r="AQ647" s="928"/>
      <c r="AR647" s="928"/>
      <c r="AS647" s="928"/>
      <c r="AT647" s="928"/>
      <c r="AU647" s="928"/>
      <c r="AV647" s="928"/>
      <c r="AW647" s="928"/>
      <c r="AX647" s="928"/>
      <c r="AY647" s="928"/>
      <c r="AZ647" s="928"/>
      <c r="BA647" s="928"/>
      <c r="BB647" s="928"/>
      <c r="BC647" s="928"/>
      <c r="BD647" s="928"/>
      <c r="BE647" s="928"/>
      <c r="BF647" s="928"/>
      <c r="BG647" s="928"/>
      <c r="BH647" s="928"/>
      <c r="BI647" s="928"/>
      <c r="BJ647" s="928"/>
      <c r="BK647" s="928"/>
      <c r="BL647" s="928"/>
      <c r="BM647" s="928"/>
      <c r="BN647" s="928"/>
      <c r="BO647" s="928"/>
      <c r="BP647" s="928"/>
      <c r="BQ647" s="928"/>
      <c r="BR647" s="928"/>
      <c r="BS647" s="928"/>
      <c r="BT647" s="928"/>
      <c r="BU647" s="928"/>
      <c r="BV647" s="928"/>
      <c r="BW647" s="928"/>
      <c r="BX647" s="928"/>
      <c r="BY647" s="928"/>
      <c r="BZ647" s="928"/>
      <c r="CA647" s="928"/>
      <c r="CB647" s="928"/>
      <c r="CC647" s="928"/>
      <c r="CD647" s="928"/>
      <c r="CE647" s="928"/>
      <c r="CF647" s="928"/>
      <c r="CG647" s="928"/>
      <c r="CH647" s="928"/>
      <c r="CI647" s="928"/>
      <c r="CJ647" s="928"/>
      <c r="CK647" s="928"/>
      <c r="CL647" s="928"/>
      <c r="CM647" s="928"/>
      <c r="CN647" s="928"/>
      <c r="CO647" s="928"/>
      <c r="CP647" s="928"/>
      <c r="CQ647" s="928"/>
      <c r="CR647" s="928"/>
      <c r="CS647" s="928"/>
      <c r="CT647" s="928"/>
      <c r="CU647" s="928"/>
      <c r="CV647" s="928"/>
      <c r="CW647" s="928"/>
      <c r="CX647" s="928"/>
      <c r="CY647" s="928"/>
      <c r="CZ647" s="928"/>
      <c r="DA647" s="928"/>
      <c r="DB647" s="928"/>
      <c r="DC647" s="928"/>
      <c r="DD647" s="928"/>
      <c r="DE647" s="928"/>
      <c r="DF647" s="928"/>
      <c r="DG647" s="928"/>
      <c r="DH647" s="928"/>
      <c r="DI647" s="928"/>
      <c r="DJ647" s="928"/>
      <c r="DK647" s="928"/>
      <c r="DL647" s="928"/>
      <c r="DM647" s="928"/>
      <c r="DN647" s="928"/>
      <c r="DO647" s="928"/>
      <c r="DP647" s="928"/>
      <c r="DQ647" s="928"/>
      <c r="DR647" s="928"/>
      <c r="DS647" s="928"/>
      <c r="DT647" s="928"/>
      <c r="DU647" s="928"/>
      <c r="DV647" s="928"/>
    </row>
    <row r="648" spans="1:126" ht="15" x14ac:dyDescent="0.2">
      <c r="A648" s="946"/>
      <c r="B648" s="1143" t="s">
        <v>3198</v>
      </c>
      <c r="C648" s="1163">
        <v>0</v>
      </c>
      <c r="D648" s="1163">
        <v>16322404</v>
      </c>
      <c r="E648" s="1163">
        <v>16394245</v>
      </c>
      <c r="F648" s="1163">
        <v>7585823</v>
      </c>
      <c r="G648" s="1164">
        <v>40302472</v>
      </c>
      <c r="H648" s="1165">
        <f t="shared" si="68"/>
        <v>0</v>
      </c>
      <c r="I648" s="1165">
        <f t="shared" si="67"/>
        <v>0.40499758922976237</v>
      </c>
      <c r="J648" s="1165">
        <f t="shared" si="67"/>
        <v>0.40678013497534343</v>
      </c>
      <c r="K648" s="1166">
        <f t="shared" si="67"/>
        <v>0.18822227579489417</v>
      </c>
      <c r="L648" s="928"/>
      <c r="M648" s="928"/>
      <c r="N648" s="928"/>
      <c r="O648" s="928"/>
      <c r="P648" s="928"/>
      <c r="Q648" s="928"/>
      <c r="R648" s="928"/>
      <c r="S648" s="928"/>
      <c r="T648" s="845"/>
      <c r="U648" s="1023"/>
      <c r="V648" s="1023"/>
      <c r="W648" s="1023"/>
      <c r="X648" s="1023"/>
      <c r="Y648" s="928"/>
      <c r="Z648" s="928"/>
      <c r="AA648" s="928"/>
      <c r="AB648" s="928"/>
      <c r="AC648" s="928"/>
      <c r="AD648" s="928"/>
      <c r="AE648" s="1109"/>
      <c r="AF648" s="1109"/>
      <c r="AG648" s="1109"/>
      <c r="AH648" s="1109"/>
      <c r="AI648" s="1109"/>
      <c r="AJ648" s="1109"/>
      <c r="AK648" s="1109"/>
      <c r="AL648" s="1109"/>
      <c r="AM648" s="1109"/>
      <c r="AN648" s="1109"/>
      <c r="AO648" s="928"/>
      <c r="AP648" s="928"/>
      <c r="AQ648" s="928"/>
      <c r="AR648" s="928"/>
      <c r="AS648" s="928"/>
      <c r="AT648" s="928"/>
      <c r="AU648" s="928"/>
      <c r="AV648" s="928"/>
      <c r="AW648" s="928"/>
      <c r="AX648" s="928"/>
      <c r="AY648" s="928"/>
      <c r="AZ648" s="928"/>
      <c r="BA648" s="928"/>
      <c r="BB648" s="928"/>
      <c r="BC648" s="928"/>
      <c r="BD648" s="928"/>
      <c r="BE648" s="928"/>
      <c r="BF648" s="928"/>
      <c r="BG648" s="928"/>
      <c r="BH648" s="928"/>
      <c r="BI648" s="928"/>
      <c r="BJ648" s="928"/>
      <c r="BK648" s="928"/>
      <c r="BL648" s="928"/>
      <c r="BM648" s="928"/>
      <c r="BN648" s="928"/>
      <c r="BO648" s="928"/>
      <c r="BP648" s="928"/>
      <c r="BQ648" s="928"/>
      <c r="BR648" s="928"/>
      <c r="BS648" s="928"/>
      <c r="BT648" s="928"/>
      <c r="BU648" s="928"/>
      <c r="BV648" s="928"/>
      <c r="BW648" s="928"/>
      <c r="BX648" s="928"/>
      <c r="BY648" s="928"/>
      <c r="BZ648" s="928"/>
      <c r="CA648" s="928"/>
      <c r="CB648" s="928"/>
      <c r="CC648" s="928"/>
      <c r="CD648" s="928"/>
      <c r="CE648" s="928"/>
      <c r="CF648" s="928"/>
      <c r="CG648" s="928"/>
      <c r="CH648" s="928"/>
      <c r="CI648" s="928"/>
      <c r="CJ648" s="928"/>
      <c r="CK648" s="928"/>
      <c r="CL648" s="928"/>
      <c r="CM648" s="928"/>
      <c r="CN648" s="928"/>
      <c r="CO648" s="928"/>
      <c r="CP648" s="928"/>
      <c r="CQ648" s="928"/>
      <c r="CR648" s="928"/>
      <c r="CS648" s="928"/>
      <c r="CT648" s="928"/>
      <c r="CU648" s="928"/>
      <c r="CV648" s="928"/>
      <c r="CW648" s="928"/>
      <c r="CX648" s="928"/>
      <c r="CY648" s="928"/>
      <c r="CZ648" s="928"/>
      <c r="DA648" s="928"/>
      <c r="DB648" s="928"/>
      <c r="DC648" s="928"/>
      <c r="DD648" s="928"/>
      <c r="DE648" s="928"/>
      <c r="DF648" s="928"/>
      <c r="DG648" s="928"/>
      <c r="DH648" s="928"/>
      <c r="DI648" s="928"/>
      <c r="DJ648" s="928"/>
      <c r="DK648" s="928"/>
      <c r="DL648" s="928"/>
      <c r="DM648" s="928"/>
      <c r="DN648" s="928"/>
      <c r="DO648" s="928"/>
      <c r="DP648" s="928"/>
      <c r="DQ648" s="928"/>
      <c r="DR648" s="928"/>
      <c r="DS648" s="928"/>
      <c r="DT648" s="928"/>
      <c r="DU648" s="928"/>
      <c r="DV648" s="928"/>
    </row>
    <row r="649" spans="1:126" ht="15" x14ac:dyDescent="0.2">
      <c r="A649" s="946"/>
      <c r="B649" s="1143" t="s">
        <v>207</v>
      </c>
      <c r="C649" s="1163">
        <v>27601828</v>
      </c>
      <c r="D649" s="1163">
        <v>71903819</v>
      </c>
      <c r="E649" s="1163">
        <v>93581703</v>
      </c>
      <c r="F649" s="1163">
        <v>20723274</v>
      </c>
      <c r="G649" s="1164">
        <v>213810624</v>
      </c>
      <c r="H649" s="1165">
        <f>(C649/$G649)</f>
        <v>0.12909474507683957</v>
      </c>
      <c r="I649" s="1165">
        <f>(D649/$G649)</f>
        <v>0.33629675483291233</v>
      </c>
      <c r="J649" s="1165">
        <f>(E649/$G649)</f>
        <v>0.43768500016163836</v>
      </c>
      <c r="K649" s="1166">
        <f>(F649/$G649)</f>
        <v>9.6923499928609727E-2</v>
      </c>
      <c r="L649" s="928"/>
      <c r="M649" s="928"/>
      <c r="N649" s="928"/>
      <c r="O649" s="928"/>
      <c r="P649" s="928"/>
      <c r="Q649" s="928"/>
      <c r="R649" s="928"/>
      <c r="S649" s="928"/>
      <c r="T649" s="845"/>
      <c r="U649" s="1023"/>
      <c r="V649" s="1023"/>
      <c r="W649" s="1023"/>
      <c r="X649" s="1023"/>
      <c r="Y649" s="928"/>
      <c r="Z649" s="928"/>
      <c r="AA649" s="928"/>
      <c r="AB649" s="928"/>
      <c r="AC649" s="928"/>
      <c r="AD649" s="928"/>
      <c r="AE649" s="1109"/>
      <c r="AF649" s="1109"/>
      <c r="AG649" s="1109"/>
      <c r="AH649" s="1109"/>
      <c r="AI649" s="1109"/>
      <c r="AJ649" s="1109"/>
      <c r="AK649" s="1109"/>
      <c r="AL649" s="1109"/>
      <c r="AM649" s="1109"/>
      <c r="AN649" s="1109"/>
      <c r="AO649" s="928"/>
      <c r="AP649" s="928"/>
      <c r="AQ649" s="928"/>
      <c r="AR649" s="928"/>
      <c r="AS649" s="928"/>
      <c r="AT649" s="928"/>
      <c r="AU649" s="928"/>
      <c r="AV649" s="928"/>
      <c r="AW649" s="928"/>
      <c r="AX649" s="928"/>
      <c r="AY649" s="928"/>
      <c r="AZ649" s="928"/>
      <c r="BA649" s="928"/>
      <c r="BB649" s="928"/>
      <c r="BC649" s="928"/>
      <c r="BD649" s="928"/>
      <c r="BE649" s="928"/>
      <c r="BF649" s="928"/>
      <c r="BG649" s="928"/>
      <c r="BH649" s="928"/>
      <c r="BI649" s="928"/>
      <c r="BJ649" s="928"/>
      <c r="BK649" s="928"/>
      <c r="BL649" s="928"/>
      <c r="BM649" s="928"/>
      <c r="BN649" s="928"/>
      <c r="BO649" s="928"/>
      <c r="BP649" s="928"/>
      <c r="BQ649" s="928"/>
      <c r="BR649" s="928"/>
      <c r="BS649" s="928"/>
      <c r="BT649" s="928"/>
      <c r="BU649" s="928"/>
      <c r="BV649" s="928"/>
      <c r="BW649" s="928"/>
      <c r="BX649" s="928"/>
      <c r="BY649" s="928"/>
      <c r="BZ649" s="928"/>
      <c r="CA649" s="928"/>
      <c r="CB649" s="928"/>
      <c r="CC649" s="928"/>
      <c r="CD649" s="928"/>
      <c r="CE649" s="928"/>
      <c r="CF649" s="928"/>
      <c r="CG649" s="928"/>
      <c r="CH649" s="928"/>
      <c r="CI649" s="928"/>
      <c r="CJ649" s="928"/>
      <c r="CK649" s="928"/>
      <c r="CL649" s="928"/>
      <c r="CM649" s="928"/>
      <c r="CN649" s="928"/>
      <c r="CO649" s="928"/>
      <c r="CP649" s="928"/>
      <c r="CQ649" s="928"/>
      <c r="CR649" s="928"/>
      <c r="CS649" s="928"/>
      <c r="CT649" s="928"/>
      <c r="CU649" s="928"/>
      <c r="CV649" s="928"/>
      <c r="CW649" s="928"/>
      <c r="CX649" s="928"/>
      <c r="CY649" s="928"/>
      <c r="CZ649" s="928"/>
      <c r="DA649" s="928"/>
      <c r="DB649" s="928"/>
      <c r="DC649" s="928"/>
      <c r="DD649" s="928"/>
      <c r="DE649" s="928"/>
      <c r="DF649" s="928"/>
      <c r="DG649" s="928"/>
      <c r="DH649" s="928"/>
      <c r="DI649" s="928"/>
      <c r="DJ649" s="928"/>
      <c r="DK649" s="928"/>
      <c r="DL649" s="928"/>
      <c r="DM649" s="928"/>
      <c r="DN649" s="928"/>
      <c r="DO649" s="928"/>
      <c r="DP649" s="928"/>
      <c r="DQ649" s="928"/>
      <c r="DR649" s="928"/>
      <c r="DS649" s="928"/>
      <c r="DT649" s="928"/>
      <c r="DU649" s="928"/>
      <c r="DV649" s="928"/>
    </row>
    <row r="650" spans="1:126" ht="16" thickBot="1" x14ac:dyDescent="0.25">
      <c r="A650" s="946"/>
      <c r="B650" s="1149" t="s">
        <v>4606</v>
      </c>
      <c r="C650" s="1167">
        <v>23293282</v>
      </c>
      <c r="D650" s="1167">
        <v>59131379</v>
      </c>
      <c r="E650" s="1167">
        <v>62472045</v>
      </c>
      <c r="F650" s="1167">
        <v>23494590</v>
      </c>
      <c r="G650" s="1168">
        <v>168391296</v>
      </c>
      <c r="H650" s="1169">
        <f t="shared" si="68"/>
        <v>0.13832830171934776</v>
      </c>
      <c r="I650" s="1169">
        <f t="shared" si="67"/>
        <v>0.35115460480807748</v>
      </c>
      <c r="J650" s="1169">
        <f t="shared" si="67"/>
        <v>0.37099331428626808</v>
      </c>
      <c r="K650" s="1170">
        <f t="shared" si="67"/>
        <v>0.13952377918630662</v>
      </c>
      <c r="L650" s="928"/>
      <c r="M650" s="928"/>
      <c r="N650" s="928"/>
      <c r="O650" s="928"/>
      <c r="P650" s="928"/>
      <c r="Q650" s="928"/>
      <c r="R650" s="928"/>
      <c r="S650" s="928"/>
      <c r="T650" s="3094"/>
      <c r="U650" s="1023"/>
      <c r="V650" s="1023"/>
      <c r="W650" s="1023"/>
      <c r="X650" s="1023"/>
      <c r="Y650" s="928"/>
      <c r="Z650" s="928"/>
      <c r="AA650" s="928"/>
      <c r="AB650" s="928"/>
      <c r="AC650" s="928"/>
      <c r="AD650" s="928"/>
      <c r="AE650" s="928"/>
      <c r="AF650" s="928"/>
      <c r="AG650" s="928"/>
      <c r="AH650" s="928"/>
      <c r="AI650" s="928"/>
      <c r="AJ650" s="928"/>
      <c r="AK650" s="928"/>
      <c r="AL650" s="928"/>
      <c r="AM650" s="928"/>
      <c r="AN650" s="928"/>
      <c r="AO650" s="928"/>
      <c r="AP650" s="928"/>
      <c r="AQ650" s="928"/>
      <c r="AR650" s="928"/>
      <c r="AS650" s="928"/>
      <c r="AT650" s="928"/>
      <c r="AU650" s="928"/>
      <c r="AV650" s="928"/>
      <c r="AW650" s="928"/>
      <c r="AX650" s="928"/>
      <c r="AY650" s="928"/>
      <c r="AZ650" s="928"/>
      <c r="BA650" s="928"/>
      <c r="BB650" s="928"/>
      <c r="BC650" s="928"/>
      <c r="BD650" s="928"/>
      <c r="BE650" s="928"/>
      <c r="BF650" s="928"/>
      <c r="BG650" s="928"/>
      <c r="BH650" s="928"/>
      <c r="BI650" s="928"/>
      <c r="BJ650" s="928"/>
      <c r="BK650" s="928"/>
      <c r="BL650" s="928"/>
      <c r="BM650" s="928"/>
      <c r="BN650" s="928"/>
      <c r="BO650" s="928"/>
      <c r="BP650" s="928"/>
      <c r="BQ650" s="928"/>
      <c r="BR650" s="928"/>
      <c r="BS650" s="928"/>
      <c r="BT650" s="928"/>
      <c r="BU650" s="928"/>
      <c r="BV650" s="928"/>
      <c r="BW650" s="928"/>
      <c r="BX650" s="928"/>
      <c r="BY650" s="928"/>
      <c r="BZ650" s="928"/>
      <c r="CA650" s="928"/>
      <c r="CB650" s="928"/>
      <c r="CC650" s="928"/>
      <c r="CD650" s="928"/>
      <c r="CE650" s="928"/>
      <c r="CF650" s="928"/>
      <c r="CG650" s="928"/>
      <c r="CH650" s="928"/>
      <c r="CI650" s="928"/>
      <c r="CJ650" s="928"/>
      <c r="CK650" s="928"/>
      <c r="CL650" s="928"/>
      <c r="CM650" s="928"/>
      <c r="CN650" s="928"/>
      <c r="CO650" s="928"/>
      <c r="CP650" s="928"/>
      <c r="CQ650" s="928"/>
      <c r="CR650" s="928"/>
      <c r="CS650" s="928"/>
      <c r="CT650" s="928"/>
      <c r="CU650" s="928"/>
      <c r="CV650" s="928"/>
      <c r="CW650" s="928"/>
      <c r="CX650" s="928"/>
      <c r="CY650" s="928"/>
      <c r="CZ650" s="928"/>
      <c r="DA650" s="928"/>
      <c r="DB650" s="928"/>
      <c r="DC650" s="928"/>
      <c r="DD650" s="928"/>
      <c r="DE650" s="928"/>
      <c r="DF650" s="928"/>
      <c r="DG650" s="928"/>
      <c r="DH650" s="928"/>
      <c r="DI650" s="928"/>
      <c r="DJ650" s="928"/>
      <c r="DK650" s="928"/>
      <c r="DL650" s="928"/>
      <c r="DM650" s="928"/>
      <c r="DN650" s="928"/>
      <c r="DO650" s="928"/>
      <c r="DP650" s="928"/>
      <c r="DQ650" s="928"/>
      <c r="DR650" s="928"/>
      <c r="DS650" s="928"/>
      <c r="DT650" s="928"/>
      <c r="DU650" s="928"/>
      <c r="DV650" s="928"/>
    </row>
    <row r="651" spans="1:126" ht="11.25" customHeight="1" x14ac:dyDescent="0.2">
      <c r="A651" s="946"/>
      <c r="B651" s="928"/>
      <c r="C651" s="928"/>
      <c r="D651" s="928"/>
      <c r="E651" s="928"/>
      <c r="F651" s="928"/>
      <c r="G651" s="985"/>
      <c r="H651" s="928"/>
      <c r="I651" s="928"/>
      <c r="J651" s="928"/>
      <c r="K651" s="928"/>
      <c r="L651" s="928"/>
      <c r="M651" s="928"/>
      <c r="N651" s="928"/>
      <c r="O651" s="928"/>
      <c r="P651" s="928"/>
      <c r="Q651" s="928"/>
      <c r="R651" s="928"/>
      <c r="S651" s="928"/>
      <c r="T651" s="3094"/>
      <c r="U651" s="1152"/>
      <c r="V651" s="1152"/>
      <c r="W651" s="1152"/>
      <c r="X651" s="1152"/>
      <c r="Y651" s="928"/>
      <c r="Z651" s="928"/>
      <c r="AA651" s="928"/>
      <c r="AB651" s="928"/>
      <c r="AC651" s="928"/>
      <c r="AD651" s="928"/>
      <c r="AE651" s="928"/>
      <c r="AF651" s="928"/>
      <c r="AG651" s="928"/>
      <c r="AH651" s="928"/>
      <c r="AI651" s="928"/>
      <c r="AJ651" s="928"/>
      <c r="AK651" s="928"/>
      <c r="AL651" s="928"/>
      <c r="AM651" s="928"/>
      <c r="AN651" s="928"/>
      <c r="AO651" s="928"/>
      <c r="AP651" s="928"/>
      <c r="AQ651" s="928"/>
      <c r="AR651" s="928"/>
      <c r="AS651" s="928"/>
      <c r="AT651" s="928"/>
      <c r="AU651" s="928"/>
      <c r="AV651" s="928"/>
      <c r="AW651" s="928"/>
      <c r="AX651" s="928"/>
      <c r="AY651" s="928"/>
      <c r="AZ651" s="928"/>
      <c r="BA651" s="928"/>
      <c r="BB651" s="928"/>
      <c r="BC651" s="928"/>
      <c r="BD651" s="928"/>
      <c r="BE651" s="928"/>
      <c r="BF651" s="928"/>
      <c r="BG651" s="928"/>
      <c r="BH651" s="928"/>
      <c r="BI651" s="928"/>
      <c r="BJ651" s="928"/>
      <c r="BK651" s="928"/>
      <c r="BL651" s="928"/>
      <c r="BM651" s="928"/>
      <c r="BN651" s="928"/>
      <c r="BO651" s="928"/>
      <c r="BP651" s="928"/>
      <c r="BQ651" s="928"/>
      <c r="BR651" s="928"/>
      <c r="BS651" s="928"/>
      <c r="BT651" s="928"/>
      <c r="BU651" s="928"/>
      <c r="BV651" s="928"/>
      <c r="BW651" s="928"/>
      <c r="BX651" s="928"/>
      <c r="BY651" s="928"/>
      <c r="BZ651" s="928"/>
      <c r="CA651" s="928"/>
      <c r="CB651" s="928"/>
      <c r="CC651" s="928"/>
      <c r="CD651" s="928"/>
      <c r="CE651" s="928"/>
      <c r="CF651" s="928"/>
      <c r="CG651" s="928"/>
      <c r="CH651" s="928"/>
      <c r="CI651" s="928"/>
      <c r="CJ651" s="928"/>
      <c r="CK651" s="928"/>
      <c r="CL651" s="928"/>
      <c r="CM651" s="928"/>
      <c r="CN651" s="928"/>
      <c r="CO651" s="928"/>
      <c r="CP651" s="928"/>
      <c r="CQ651" s="928"/>
      <c r="CR651" s="928"/>
      <c r="CS651" s="928"/>
      <c r="CT651" s="928"/>
      <c r="CU651" s="928"/>
      <c r="CV651" s="928"/>
      <c r="CW651" s="928"/>
      <c r="CX651" s="928"/>
      <c r="CY651" s="928"/>
      <c r="CZ651" s="928"/>
      <c r="DA651" s="928"/>
      <c r="DB651" s="928"/>
      <c r="DC651" s="928"/>
      <c r="DD651" s="928"/>
      <c r="DE651" s="928"/>
      <c r="DF651" s="928"/>
      <c r="DG651" s="928"/>
      <c r="DH651" s="928"/>
      <c r="DI651" s="928"/>
      <c r="DJ651" s="928"/>
      <c r="DK651" s="928"/>
      <c r="DL651" s="928"/>
      <c r="DM651" s="928"/>
      <c r="DN651" s="928"/>
      <c r="DO651" s="928"/>
      <c r="DP651" s="928"/>
      <c r="DQ651" s="928"/>
      <c r="DR651" s="928"/>
      <c r="DS651" s="928"/>
      <c r="DT651" s="928"/>
      <c r="DU651" s="928"/>
      <c r="DV651" s="928"/>
    </row>
    <row r="652" spans="1:126" ht="15" x14ac:dyDescent="0.2">
      <c r="A652" s="946"/>
      <c r="B652" s="928"/>
      <c r="C652" s="928"/>
      <c r="D652" s="928"/>
      <c r="E652" s="1021"/>
      <c r="F652" s="928"/>
      <c r="G652" s="928"/>
      <c r="H652" s="928"/>
      <c r="I652" s="928"/>
      <c r="J652" s="928"/>
      <c r="K652" s="928"/>
      <c r="L652" s="928"/>
      <c r="M652" s="928"/>
      <c r="N652" s="928"/>
      <c r="O652" s="928"/>
      <c r="P652" s="928"/>
      <c r="Q652" s="928"/>
      <c r="R652" s="928"/>
      <c r="S652" s="928"/>
      <c r="T652" s="928"/>
      <c r="U652" s="928"/>
      <c r="V652" s="928"/>
      <c r="W652" s="928"/>
      <c r="X652" s="928"/>
      <c r="Y652" s="928"/>
      <c r="Z652" s="928"/>
      <c r="AA652" s="928"/>
      <c r="AB652" s="928"/>
      <c r="AC652" s="928"/>
      <c r="AD652" s="928"/>
      <c r="AE652" s="928"/>
      <c r="AF652" s="928"/>
      <c r="AG652" s="928"/>
      <c r="AH652" s="928"/>
      <c r="AI652" s="928"/>
      <c r="AJ652" s="928"/>
      <c r="AK652" s="928"/>
      <c r="AL652" s="928"/>
      <c r="AM652" s="928"/>
      <c r="AN652" s="928"/>
      <c r="AO652" s="928"/>
      <c r="AP652" s="928"/>
      <c r="AQ652" s="928"/>
      <c r="AR652" s="928"/>
      <c r="AS652" s="928"/>
      <c r="AT652" s="928"/>
      <c r="AU652" s="928"/>
      <c r="AV652" s="928"/>
      <c r="AW652" s="928"/>
      <c r="AX652" s="928"/>
      <c r="AY652" s="928"/>
      <c r="AZ652" s="928"/>
      <c r="BA652" s="928"/>
    </row>
    <row r="653" spans="1:126" ht="15" customHeight="1" x14ac:dyDescent="0.2">
      <c r="A653" s="946"/>
      <c r="B653" s="928"/>
      <c r="C653" s="928"/>
      <c r="D653" s="928"/>
      <c r="E653" s="1021"/>
      <c r="F653" s="928"/>
      <c r="G653" s="928"/>
      <c r="H653" s="928"/>
      <c r="I653" s="928"/>
      <c r="J653" s="928"/>
      <c r="K653" s="928"/>
      <c r="L653" s="928"/>
      <c r="M653" s="928"/>
      <c r="N653" s="928"/>
      <c r="O653" s="928"/>
      <c r="P653" s="928"/>
      <c r="Q653" s="928"/>
      <c r="R653" s="928"/>
      <c r="S653" s="928"/>
      <c r="T653" s="928"/>
      <c r="U653" s="928"/>
      <c r="V653" s="928"/>
      <c r="W653" s="928"/>
      <c r="X653" s="928"/>
      <c r="Y653" s="928"/>
      <c r="Z653" s="928"/>
      <c r="AA653" s="928"/>
      <c r="AB653" s="928"/>
      <c r="AC653" s="928"/>
      <c r="AD653" s="928"/>
      <c r="AE653" s="928"/>
      <c r="AF653" s="928"/>
      <c r="AG653" s="928"/>
      <c r="AH653" s="928"/>
      <c r="AI653" s="928"/>
      <c r="AJ653" s="928"/>
      <c r="AK653" s="928"/>
      <c r="AL653" s="928"/>
      <c r="AM653" s="928"/>
      <c r="AN653" s="928"/>
      <c r="AO653" s="928"/>
      <c r="AP653" s="928"/>
      <c r="AQ653" s="928"/>
      <c r="AR653" s="928"/>
      <c r="AS653" s="928"/>
      <c r="AT653" s="928"/>
      <c r="AU653" s="928"/>
      <c r="AV653" s="928"/>
      <c r="AW653" s="928"/>
      <c r="AX653" s="928"/>
      <c r="AY653" s="928"/>
      <c r="AZ653" s="928"/>
      <c r="BA653" s="928"/>
    </row>
    <row r="654" spans="1:126" ht="15" x14ac:dyDescent="0.2">
      <c r="A654" s="946"/>
      <c r="B654" s="928"/>
      <c r="C654" s="928"/>
      <c r="D654" s="983"/>
      <c r="E654" s="928"/>
      <c r="F654" s="928"/>
      <c r="G654" s="928"/>
      <c r="H654" s="928"/>
      <c r="I654" s="928"/>
      <c r="J654" s="928"/>
      <c r="K654" s="928"/>
      <c r="L654" s="928"/>
      <c r="M654" s="928"/>
      <c r="N654" s="928"/>
      <c r="O654" s="928"/>
      <c r="P654" s="928"/>
      <c r="Q654" s="928"/>
      <c r="R654" s="928"/>
      <c r="S654" s="928"/>
      <c r="T654" s="928"/>
      <c r="U654" s="928"/>
      <c r="V654" s="928"/>
      <c r="W654" s="928"/>
      <c r="X654" s="928"/>
      <c r="Y654" s="928"/>
      <c r="Z654" s="928"/>
      <c r="AA654" s="928"/>
      <c r="AB654" s="928"/>
      <c r="AC654" s="928"/>
      <c r="AD654" s="928"/>
      <c r="AE654" s="928"/>
      <c r="AF654" s="928"/>
      <c r="AG654" s="928"/>
      <c r="AH654" s="928"/>
      <c r="AI654" s="928"/>
      <c r="AJ654" s="928"/>
      <c r="AK654" s="928"/>
      <c r="AL654" s="928"/>
      <c r="AM654" s="928"/>
      <c r="AN654" s="928"/>
      <c r="AO654" s="928"/>
      <c r="AP654" s="928"/>
      <c r="AQ654" s="928"/>
      <c r="AR654" s="928"/>
      <c r="AS654" s="928"/>
      <c r="AT654" s="928"/>
      <c r="AU654" s="928"/>
      <c r="AV654" s="928"/>
      <c r="AW654" s="928"/>
      <c r="AX654" s="928"/>
      <c r="AY654" s="928"/>
      <c r="AZ654" s="928"/>
      <c r="BA654" s="928"/>
    </row>
    <row r="655" spans="1:126" ht="17" thickBot="1" x14ac:dyDescent="0.25">
      <c r="A655" s="946"/>
      <c r="B655" s="1140" t="s">
        <v>426</v>
      </c>
      <c r="D655" s="928"/>
      <c r="E655" s="983"/>
      <c r="F655" s="928"/>
      <c r="G655" s="928"/>
      <c r="H655" s="928"/>
      <c r="I655" s="928"/>
      <c r="J655" s="928"/>
      <c r="K655" s="928"/>
      <c r="L655" s="928"/>
      <c r="M655" s="928"/>
      <c r="N655" s="928"/>
      <c r="O655" s="928"/>
      <c r="P655" s="928"/>
      <c r="Q655" s="928"/>
      <c r="R655" s="928"/>
      <c r="S655" s="928"/>
      <c r="T655" s="928"/>
      <c r="U655" s="928"/>
      <c r="V655" s="928"/>
      <c r="W655" s="928"/>
      <c r="X655" s="928"/>
      <c r="Y655" s="928"/>
      <c r="Z655" s="928"/>
      <c r="AA655" s="928"/>
      <c r="AB655" s="928"/>
      <c r="AC655" s="928"/>
      <c r="AD655" s="928"/>
      <c r="AE655" s="928"/>
      <c r="AF655" s="928"/>
      <c r="AG655" s="928"/>
      <c r="AH655" s="928"/>
      <c r="AI655" s="928"/>
      <c r="AJ655" s="928"/>
      <c r="AL655" s="928"/>
      <c r="AM655" s="928"/>
      <c r="AN655" s="193"/>
      <c r="AO655" s="193"/>
      <c r="AP655" s="193"/>
      <c r="AQ655" s="193"/>
      <c r="AR655" s="193"/>
      <c r="AS655" s="193"/>
      <c r="AT655" s="1103"/>
      <c r="AU655" s="1103"/>
      <c r="AV655" s="292"/>
      <c r="AW655" s="928"/>
      <c r="AX655" s="928"/>
      <c r="AY655" s="928"/>
      <c r="AZ655" s="928"/>
      <c r="BA655" s="928"/>
      <c r="BB655" s="928"/>
      <c r="BC655" s="928"/>
      <c r="BD655" s="928"/>
      <c r="BE655" s="928"/>
      <c r="BF655" s="928"/>
      <c r="BG655" s="928"/>
      <c r="BH655" s="928"/>
      <c r="BI655" s="928"/>
      <c r="BJ655" s="928"/>
      <c r="BK655" s="928"/>
      <c r="BL655" s="928"/>
      <c r="BM655" s="928"/>
      <c r="BN655" s="928"/>
      <c r="BO655" s="928"/>
      <c r="BP655" s="928"/>
      <c r="BQ655" s="928"/>
      <c r="BR655" s="928"/>
      <c r="BS655" s="928"/>
      <c r="BT655" s="928"/>
      <c r="BU655" s="928"/>
      <c r="BV655" s="928"/>
      <c r="BW655" s="928"/>
      <c r="BX655" s="928"/>
      <c r="BY655" s="928"/>
      <c r="BZ655" s="928"/>
      <c r="CA655" s="928"/>
      <c r="CB655" s="928"/>
      <c r="CC655" s="928"/>
      <c r="CD655" s="928"/>
      <c r="CE655" s="928"/>
      <c r="CF655" s="928"/>
      <c r="CG655" s="928"/>
      <c r="CH655" s="928"/>
      <c r="CI655" s="928"/>
      <c r="CJ655" s="928"/>
      <c r="CK655" s="928"/>
      <c r="CL655" s="928"/>
      <c r="CM655" s="928"/>
      <c r="CN655" s="928"/>
      <c r="CO655" s="928"/>
      <c r="CP655" s="928"/>
      <c r="CQ655" s="928"/>
      <c r="CR655" s="928"/>
      <c r="CS655" s="928"/>
      <c r="CT655" s="928"/>
      <c r="CU655" s="928"/>
      <c r="CV655" s="928"/>
      <c r="CW655" s="928"/>
      <c r="CX655" s="928"/>
      <c r="CY655" s="928"/>
      <c r="CZ655" s="928"/>
      <c r="DA655" s="928"/>
      <c r="DB655" s="928"/>
      <c r="DC655" s="928"/>
      <c r="DD655" s="928"/>
      <c r="DE655" s="928"/>
      <c r="DF655" s="928"/>
      <c r="DG655" s="928"/>
      <c r="DH655" s="928"/>
      <c r="DI655" s="928"/>
      <c r="DJ655" s="928"/>
      <c r="DK655" s="928"/>
      <c r="DL655" s="928"/>
      <c r="DM655" s="928"/>
      <c r="DN655" s="928"/>
      <c r="DO655" s="928"/>
      <c r="DP655" s="928"/>
      <c r="DQ655" s="928"/>
      <c r="DR655" s="928"/>
      <c r="DS655" s="928"/>
      <c r="DT655" s="928"/>
      <c r="DU655" s="928"/>
      <c r="DV655" s="928"/>
    </row>
    <row r="656" spans="1:126" ht="16" thickBot="1" x14ac:dyDescent="0.25">
      <c r="A656" s="946"/>
      <c r="B656" s="1171"/>
      <c r="C656" s="1172" t="s">
        <v>4891</v>
      </c>
      <c r="D656" s="1173" t="s">
        <v>4928</v>
      </c>
      <c r="E656" s="1173" t="s">
        <v>5020</v>
      </c>
      <c r="F656" s="1173" t="s">
        <v>5069</v>
      </c>
      <c r="G656" s="1173" t="s">
        <v>5140</v>
      </c>
      <c r="H656" s="1173" t="s">
        <v>5211</v>
      </c>
      <c r="I656" s="1173" t="s">
        <v>5268</v>
      </c>
      <c r="J656" s="1173" t="s">
        <v>5321</v>
      </c>
      <c r="K656" s="1173" t="s">
        <v>5390</v>
      </c>
      <c r="L656" s="1173" t="s">
        <v>5461</v>
      </c>
      <c r="M656" s="1173" t="s">
        <v>5562</v>
      </c>
      <c r="N656" s="1115" t="s">
        <v>5755</v>
      </c>
      <c r="O656" s="928"/>
      <c r="P656" s="928"/>
      <c r="Q656" s="1174"/>
      <c r="R656" s="1174"/>
      <c r="S656" s="928"/>
      <c r="T656" s="928"/>
    </row>
    <row r="657" spans="1:126" ht="15" x14ac:dyDescent="0.2">
      <c r="A657" s="946"/>
      <c r="B657" s="1175" t="s">
        <v>663</v>
      </c>
      <c r="C657" s="1176">
        <v>1.4618799882096177E-4</v>
      </c>
      <c r="D657" s="1177">
        <v>-1.6885216659275051E-3</v>
      </c>
      <c r="E657" s="1177">
        <v>-3.7340758294610505E-3</v>
      </c>
      <c r="F657" s="1177">
        <v>-3.7340758294610505E-3</v>
      </c>
      <c r="G657" s="1177">
        <v>-4.520137053630845E-3</v>
      </c>
      <c r="H657" s="1177">
        <v>-4.332443006687392E-3</v>
      </c>
      <c r="I657" s="1177">
        <v>-4.2279049724280315E-3</v>
      </c>
      <c r="J657" s="1177">
        <v>-4.4220511641176533E-3</v>
      </c>
      <c r="K657" s="1177">
        <v>-5.6028497753593731E-3</v>
      </c>
      <c r="L657" s="1177">
        <v>-4.4220511641176533E-3</v>
      </c>
      <c r="M657" s="1177">
        <v>-3.030227678201498E-2</v>
      </c>
      <c r="N657" s="1178">
        <v>-4.1111050332362557E-2</v>
      </c>
      <c r="O657" s="1179"/>
      <c r="P657" s="1180"/>
      <c r="Q657" s="1180"/>
      <c r="R657" s="928"/>
      <c r="S657" s="928"/>
      <c r="T657" s="928"/>
    </row>
    <row r="658" spans="1:126" ht="15" x14ac:dyDescent="0.2">
      <c r="A658" s="946"/>
      <c r="B658" s="1181" t="s">
        <v>32</v>
      </c>
      <c r="C658" s="1182">
        <v>4.6258901288789827E-3</v>
      </c>
      <c r="D658" s="1183">
        <v>1.1083506358707199E-2</v>
      </c>
      <c r="E658" s="1183">
        <v>1.0425948689051818E-2</v>
      </c>
      <c r="F658" s="1183">
        <v>1.0425948689051818E-2</v>
      </c>
      <c r="G658" s="1183">
        <v>7.3506395111723006E-3</v>
      </c>
      <c r="H658" s="1183">
        <v>2.1477882149145934E-3</v>
      </c>
      <c r="I658" s="1183">
        <v>2.2212483338451489E-3</v>
      </c>
      <c r="J658" s="1183">
        <v>3.5710870258293548E-3</v>
      </c>
      <c r="K658" s="1183">
        <v>1.116182326032502E-2</v>
      </c>
      <c r="L658" s="1183">
        <v>3.5710870258293548E-3</v>
      </c>
      <c r="M658" s="1183">
        <v>1.9913723901287417E-3</v>
      </c>
      <c r="N658" s="1184">
        <v>5.1798940095355026E-3</v>
      </c>
      <c r="O658" s="1179"/>
      <c r="P658" s="1180"/>
      <c r="Q658" s="1180"/>
      <c r="R658" s="928"/>
      <c r="S658" s="1174"/>
    </row>
    <row r="659" spans="1:126" ht="15.75" customHeight="1" x14ac:dyDescent="0.2">
      <c r="A659" s="946"/>
      <c r="B659" s="1181" t="s">
        <v>79</v>
      </c>
      <c r="C659" s="1182">
        <v>1.1607591144556511E-2</v>
      </c>
      <c r="D659" s="1183">
        <v>2.1005808910824923E-2</v>
      </c>
      <c r="E659" s="1183">
        <v>8.0483473374716296E-3</v>
      </c>
      <c r="F659" s="1183">
        <v>8.0483473374716296E-3</v>
      </c>
      <c r="G659" s="1183">
        <v>9.6497526725368293E-3</v>
      </c>
      <c r="H659" s="1183">
        <v>3.7591411858876795E-3</v>
      </c>
      <c r="I659" s="1183">
        <v>3.9127697338012688E-3</v>
      </c>
      <c r="J659" s="1183">
        <v>5.2483258640430418E-3</v>
      </c>
      <c r="K659" s="1183">
        <v>5.6942320146145444E-3</v>
      </c>
      <c r="L659" s="1183">
        <v>5.2483258640430418E-3</v>
      </c>
      <c r="M659" s="1183">
        <v>3.9242932793282052E-3</v>
      </c>
      <c r="N659" s="1184">
        <v>3.6705720709877634E-3</v>
      </c>
      <c r="O659" s="1179"/>
      <c r="P659" s="1180"/>
      <c r="Q659" s="1180"/>
      <c r="R659" s="928"/>
      <c r="S659" s="1174"/>
    </row>
    <row r="660" spans="1:126" ht="15" x14ac:dyDescent="0.2">
      <c r="A660" s="946"/>
      <c r="B660" s="1181" t="s">
        <v>107</v>
      </c>
      <c r="C660" s="1182">
        <v>6.2830009230460887E-3</v>
      </c>
      <c r="D660" s="1183">
        <v>1.0861069600184832E-2</v>
      </c>
      <c r="E660" s="1183">
        <v>3.5003431227702336E-3</v>
      </c>
      <c r="F660" s="1183">
        <v>3.5003431227702336E-3</v>
      </c>
      <c r="G660" s="1183">
        <v>1.8110732937759311E-4</v>
      </c>
      <c r="H660" s="1183">
        <v>0</v>
      </c>
      <c r="I660" s="1183">
        <v>0</v>
      </c>
      <c r="J660" s="1183">
        <v>-4.7322323240363996E-3</v>
      </c>
      <c r="K660" s="1183">
        <v>3.7517150993595944E-3</v>
      </c>
      <c r="L660" s="1183">
        <v>-4.7322323240363996E-3</v>
      </c>
      <c r="M660" s="1183">
        <v>1.2527383452094195E-2</v>
      </c>
      <c r="N660" s="1184">
        <v>5.8251482784771325E-3</v>
      </c>
      <c r="O660" s="1179"/>
      <c r="P660" s="1180"/>
      <c r="Q660" s="1180"/>
      <c r="R660" s="928"/>
      <c r="S660" s="1174"/>
    </row>
    <row r="661" spans="1:126" ht="15" x14ac:dyDescent="0.2">
      <c r="A661" s="946"/>
      <c r="B661" s="1181" t="s">
        <v>72</v>
      </c>
      <c r="C661" s="1182">
        <v>0</v>
      </c>
      <c r="D661" s="1183">
        <v>1.0270877437686659E-2</v>
      </c>
      <c r="E661" s="1183">
        <v>-5.8914019165665012E-4</v>
      </c>
      <c r="F661" s="1183">
        <v>-5.8914019165665012E-4</v>
      </c>
      <c r="G661" s="1183">
        <v>-6.9002693037103848E-5</v>
      </c>
      <c r="H661" s="1183">
        <v>-1.2989963279753185E-3</v>
      </c>
      <c r="I661" s="1183">
        <v>-1.2987824096141296E-3</v>
      </c>
      <c r="J661" s="1183">
        <v>-1.5289381229910714E-3</v>
      </c>
      <c r="K661" s="1183">
        <v>-3.1939775778337958E-3</v>
      </c>
      <c r="L661" s="1183">
        <v>-1.5289381229910714E-3</v>
      </c>
      <c r="M661" s="1183">
        <v>-1.8269013097387122E-3</v>
      </c>
      <c r="N661" s="1184">
        <v>-2.9664418821200604E-3</v>
      </c>
      <c r="O661" s="1179"/>
      <c r="P661" s="1180"/>
      <c r="Q661" s="1180"/>
      <c r="R661" s="928"/>
      <c r="S661" s="1174"/>
    </row>
    <row r="662" spans="1:126" ht="15" x14ac:dyDescent="0.2">
      <c r="A662" s="946"/>
      <c r="B662" s="1181" t="s">
        <v>59</v>
      </c>
      <c r="C662" s="1182">
        <v>-4.9241362573856223E-3</v>
      </c>
      <c r="D662" s="1183">
        <v>-3.2110323515027357E-2</v>
      </c>
      <c r="E662" s="1183">
        <v>-1.5894857642638104E-2</v>
      </c>
      <c r="F662" s="1183">
        <v>0</v>
      </c>
      <c r="G662" s="1183">
        <v>-5.6738749835302735E-2</v>
      </c>
      <c r="H662" s="1183">
        <v>0</v>
      </c>
      <c r="I662" s="1183">
        <v>0</v>
      </c>
      <c r="J662" s="1183">
        <v>-5.2416006950498452E-2</v>
      </c>
      <c r="K662" s="1183">
        <v>-6.5737149799491343E-2</v>
      </c>
      <c r="L662" s="1183">
        <v>-5.2416006950498452E-2</v>
      </c>
      <c r="M662" s="1183">
        <v>0</v>
      </c>
      <c r="N662" s="1184">
        <v>0</v>
      </c>
      <c r="O662" s="1179"/>
      <c r="P662" s="1180"/>
      <c r="Q662" s="1180"/>
      <c r="R662" s="928"/>
      <c r="S662" s="1174"/>
    </row>
    <row r="663" spans="1:126" ht="15" x14ac:dyDescent="0.2">
      <c r="A663" s="946"/>
      <c r="B663" s="1181" t="s">
        <v>288</v>
      </c>
      <c r="C663" s="1182">
        <v>-5.2377565599638055E-2</v>
      </c>
      <c r="D663" s="1183">
        <v>-5.2152965985573195E-2</v>
      </c>
      <c r="E663" s="1183">
        <v>-6.9185512434228338E-2</v>
      </c>
      <c r="F663" s="1183">
        <v>-1.5894857642638104E-2</v>
      </c>
      <c r="G663" s="1183">
        <v>-1.2257180313831283E-2</v>
      </c>
      <c r="H663" s="1183">
        <v>-7.8496175275519469E-4</v>
      </c>
      <c r="I663" s="1183">
        <v>-4.8592385758542111E-4</v>
      </c>
      <c r="J663" s="1183">
        <v>-6.5908183033847975E-2</v>
      </c>
      <c r="K663" s="1183">
        <v>-0.15155645641077722</v>
      </c>
      <c r="L663" s="1183">
        <v>-6.5908183033847975E-2</v>
      </c>
      <c r="M663" s="1183">
        <v>-6.5030363923079579E-2</v>
      </c>
      <c r="N663" s="1184">
        <v>-0.63633754200680936</v>
      </c>
      <c r="O663" s="1179"/>
      <c r="P663" s="1180"/>
      <c r="Q663" s="1180"/>
      <c r="R663" s="928"/>
      <c r="S663" s="1174"/>
    </row>
    <row r="664" spans="1:126" ht="15" x14ac:dyDescent="0.2">
      <c r="A664" s="946"/>
      <c r="B664" s="1181" t="s">
        <v>263</v>
      </c>
      <c r="C664" s="1182">
        <v>-1.3571742949609876E-2</v>
      </c>
      <c r="D664" s="1183">
        <v>-4.3549495071711797E-2</v>
      </c>
      <c r="E664" s="1183">
        <v>-2.9864952538703641E-2</v>
      </c>
      <c r="F664" s="1183">
        <v>-2.9864952538703641E-2</v>
      </c>
      <c r="G664" s="1183">
        <v>0</v>
      </c>
      <c r="H664" s="1183">
        <v>-7.3398894210231255E-2</v>
      </c>
      <c r="I664" s="1183">
        <v>-7.2074495167991776E-2</v>
      </c>
      <c r="J664" s="1183">
        <v>-4.3936630365581437E-2</v>
      </c>
      <c r="K664" s="1183">
        <v>-0.10490139198933157</v>
      </c>
      <c r="L664" s="1183">
        <v>-4.3936630365581437E-2</v>
      </c>
      <c r="M664" s="1183">
        <v>-3.4256498188133158E-2</v>
      </c>
      <c r="N664" s="1184">
        <v>-5.2037209867670783E-2</v>
      </c>
      <c r="O664" s="1179"/>
      <c r="P664" s="1180"/>
      <c r="Q664" s="1180"/>
      <c r="R664" s="928"/>
      <c r="S664" s="1174"/>
    </row>
    <row r="665" spans="1:126" ht="15" x14ac:dyDescent="0.2">
      <c r="A665" s="946"/>
      <c r="B665" s="1181" t="s">
        <v>3198</v>
      </c>
      <c r="C665" s="1182">
        <v>-1.874121827307744E-2</v>
      </c>
      <c r="D665" s="1183">
        <v>-2.1997751335551267E-2</v>
      </c>
      <c r="E665" s="1183">
        <v>-2.275548312504732E-2</v>
      </c>
      <c r="F665" s="1183">
        <v>-2.275548312504732E-2</v>
      </c>
      <c r="G665" s="1183">
        <v>-1.4221166317436057E-2</v>
      </c>
      <c r="H665" s="1183">
        <v>-5.8292363981491341E-3</v>
      </c>
      <c r="I665" s="1183">
        <v>-5.2621806051560806E-3</v>
      </c>
      <c r="J665" s="1183">
        <v>-1.9977174627095161E-2</v>
      </c>
      <c r="K665" s="1183">
        <v>-2.4874204147412548E-2</v>
      </c>
      <c r="L665" s="1183">
        <v>-1.9977174627095161E-2</v>
      </c>
      <c r="M665" s="1183">
        <v>-3.9246698135547445E-2</v>
      </c>
      <c r="N665" s="1184">
        <v>-3.8373373041861739E-2</v>
      </c>
      <c r="O665" s="1179"/>
      <c r="P665" s="1180"/>
      <c r="Q665" s="1180"/>
      <c r="R665" s="928"/>
      <c r="S665" s="1174"/>
    </row>
    <row r="666" spans="1:126" ht="15" x14ac:dyDescent="0.2">
      <c r="A666" s="946"/>
      <c r="B666" s="1181" t="s">
        <v>207</v>
      </c>
      <c r="C666" s="1182">
        <v>3.8368376602088976E-3</v>
      </c>
      <c r="D666" s="1183">
        <v>8.8520219048082074E-3</v>
      </c>
      <c r="E666" s="1183">
        <v>3.6191888807264316E-3</v>
      </c>
      <c r="F666" s="1183">
        <v>3.6191888807264316E-3</v>
      </c>
      <c r="G666" s="1183">
        <v>4.6855586644248123E-3</v>
      </c>
      <c r="H666" s="1183">
        <v>-6.5577860897778869E-3</v>
      </c>
      <c r="I666" s="1183">
        <v>-6.4542226072147029E-3</v>
      </c>
      <c r="J666" s="1183">
        <v>-3.3663455916355728E-3</v>
      </c>
      <c r="K666" s="1183">
        <v>4.2392787278051867E-3</v>
      </c>
      <c r="L666" s="1183">
        <v>-3.3663455916355728E-3</v>
      </c>
      <c r="M666" s="1183">
        <v>7.1227818225907688E-3</v>
      </c>
      <c r="N666" s="1184">
        <v>6.0333641209102994E-3</v>
      </c>
      <c r="O666" s="1179"/>
      <c r="P666" s="1180"/>
      <c r="Q666" s="1180"/>
      <c r="R666" s="928"/>
      <c r="S666" s="1174"/>
    </row>
    <row r="667" spans="1:126" ht="16" thickBot="1" x14ac:dyDescent="0.25">
      <c r="A667" s="946"/>
      <c r="B667" s="1185" t="s">
        <v>1149</v>
      </c>
      <c r="C667" s="1186">
        <v>0.1346707778906136</v>
      </c>
      <c r="D667" s="1187">
        <v>5.6784082634405146E-2</v>
      </c>
      <c r="E667" s="1187">
        <v>3.5616778651517127E-2</v>
      </c>
      <c r="F667" s="1187">
        <v>3.5616778651517127E-2</v>
      </c>
      <c r="G667" s="1187">
        <v>5.135072726157848E-2</v>
      </c>
      <c r="H667" s="1187">
        <v>4.2287397436542806E-2</v>
      </c>
      <c r="I667" s="1187">
        <v>4.2522795836441446E-2</v>
      </c>
      <c r="J667" s="1187">
        <v>4.4743790080094464E-2</v>
      </c>
      <c r="K667" s="1187">
        <v>5.2983610019237043E-2</v>
      </c>
      <c r="L667" s="1187">
        <v>4.4743790080094464E-2</v>
      </c>
      <c r="M667" s="1187">
        <v>5.2694876991529353E-2</v>
      </c>
      <c r="N667" s="1188">
        <v>5.1845771800558584E-2</v>
      </c>
      <c r="O667" s="1179"/>
      <c r="P667" s="1180"/>
      <c r="Q667" s="1180"/>
      <c r="R667" s="928"/>
      <c r="S667" s="928"/>
      <c r="T667" s="928"/>
      <c r="U667" s="928"/>
      <c r="V667" s="928"/>
      <c r="W667" s="928"/>
      <c r="X667" s="928"/>
      <c r="Y667" s="928"/>
      <c r="Z667" s="928"/>
      <c r="AA667" s="928"/>
      <c r="AB667" s="928"/>
      <c r="AC667" s="928"/>
      <c r="AD667" s="928"/>
      <c r="AE667" s="928"/>
      <c r="AF667" s="928"/>
      <c r="AG667" s="928"/>
      <c r="AH667" s="928"/>
      <c r="AI667" s="928"/>
      <c r="AJ667" s="928"/>
      <c r="AK667" s="928"/>
      <c r="AL667" s="928"/>
      <c r="AM667" s="928"/>
      <c r="AN667" s="928"/>
      <c r="AO667" s="928"/>
      <c r="AP667" s="928"/>
      <c r="AQ667" s="928"/>
      <c r="AR667" s="928"/>
      <c r="AS667" s="928"/>
      <c r="AT667" s="928"/>
    </row>
    <row r="668" spans="1:126" ht="19" x14ac:dyDescent="0.2">
      <c r="A668" s="946"/>
      <c r="C668" s="1189"/>
      <c r="D668" s="1189"/>
      <c r="E668" s="928"/>
      <c r="F668" s="928"/>
      <c r="G668" s="928"/>
      <c r="H668" s="928"/>
      <c r="I668" s="928"/>
      <c r="J668" s="928"/>
      <c r="K668" s="928"/>
      <c r="L668" s="928"/>
      <c r="M668" s="928"/>
      <c r="N668" s="928"/>
      <c r="O668" s="928"/>
      <c r="P668" s="928"/>
      <c r="Q668" s="928"/>
      <c r="R668" s="928"/>
      <c r="S668" s="928"/>
      <c r="T668" s="928"/>
      <c r="U668" s="928"/>
      <c r="V668" s="928"/>
      <c r="W668" s="928"/>
      <c r="X668" s="928"/>
      <c r="Y668" s="928"/>
      <c r="Z668" s="928"/>
      <c r="AA668" s="928"/>
      <c r="AB668" s="928"/>
      <c r="AC668" s="928"/>
      <c r="AD668" s="928"/>
      <c r="AE668" s="928"/>
      <c r="AF668" s="928"/>
      <c r="AG668" s="928"/>
      <c r="AH668" s="928"/>
      <c r="AI668" s="1190"/>
      <c r="AJ668" s="928"/>
      <c r="AK668" s="928"/>
      <c r="AL668" s="1191"/>
      <c r="AM668" s="1104"/>
      <c r="AN668" s="1174"/>
      <c r="AO668" s="1174"/>
      <c r="AP668" s="1174"/>
      <c r="AQ668" s="1174"/>
      <c r="AR668" s="1174"/>
      <c r="AS668" s="928"/>
      <c r="AT668" s="1180"/>
      <c r="AU668" s="1180"/>
      <c r="AV668" s="1179"/>
      <c r="AW668" s="1180"/>
      <c r="AX668" s="1180"/>
      <c r="AY668" s="928"/>
      <c r="AZ668" s="928"/>
      <c r="BA668" s="928"/>
      <c r="BB668" s="928"/>
      <c r="BC668" s="928"/>
      <c r="BD668" s="928"/>
      <c r="BE668" s="928"/>
      <c r="BF668" s="928"/>
      <c r="BG668" s="928"/>
      <c r="BH668" s="928"/>
      <c r="BI668" s="928"/>
      <c r="BJ668" s="928"/>
      <c r="BK668" s="928"/>
      <c r="BL668" s="928"/>
      <c r="BM668" s="928"/>
      <c r="BN668" s="928"/>
      <c r="BO668" s="928"/>
      <c r="BP668" s="928"/>
      <c r="BQ668" s="928"/>
      <c r="BR668" s="928"/>
      <c r="BS668" s="928"/>
      <c r="BT668" s="928"/>
      <c r="BU668" s="928"/>
      <c r="BV668" s="928"/>
      <c r="BW668" s="928"/>
      <c r="BX668" s="928"/>
      <c r="BY668" s="928"/>
      <c r="BZ668" s="928"/>
      <c r="CA668" s="928"/>
    </row>
    <row r="669" spans="1:126" ht="19" x14ac:dyDescent="0.2">
      <c r="A669" s="928"/>
      <c r="B669" s="928"/>
      <c r="C669" s="1189"/>
      <c r="D669" s="928"/>
      <c r="E669" s="928"/>
      <c r="F669" s="928"/>
      <c r="G669" s="928"/>
      <c r="H669" s="928"/>
      <c r="I669" s="928"/>
      <c r="J669" s="928"/>
      <c r="K669" s="928"/>
      <c r="L669" s="928"/>
      <c r="M669" s="928"/>
      <c r="N669" s="928"/>
      <c r="O669" s="928"/>
      <c r="P669" s="928"/>
      <c r="Q669" s="928"/>
      <c r="R669" s="928"/>
      <c r="S669" s="928"/>
      <c r="T669" s="928"/>
      <c r="U669" s="928"/>
      <c r="V669" s="928"/>
      <c r="W669" s="928"/>
      <c r="X669" s="928"/>
      <c r="Y669" s="928"/>
      <c r="Z669" s="928"/>
      <c r="AA669" s="928"/>
      <c r="AB669" s="928"/>
      <c r="AC669" s="928"/>
      <c r="AD669" s="928"/>
      <c r="AE669" s="928"/>
      <c r="AF669" s="928"/>
      <c r="AG669" s="928"/>
      <c r="AH669" s="928"/>
      <c r="AI669" s="928"/>
      <c r="AJ669" s="928"/>
      <c r="AK669" s="1190"/>
      <c r="AL669" s="1109"/>
      <c r="AM669" s="1109"/>
      <c r="AN669" s="1104"/>
      <c r="AO669" s="1104"/>
      <c r="AP669" s="1174"/>
      <c r="AQ669" s="1174"/>
      <c r="AR669" s="1174"/>
      <c r="AS669" s="1174"/>
      <c r="AT669" s="1174"/>
      <c r="AU669" s="928"/>
      <c r="AV669" s="1180"/>
      <c r="AW669" s="1180"/>
      <c r="AX669" s="1179"/>
      <c r="AY669" s="1180"/>
      <c r="AZ669" s="1180"/>
      <c r="BA669" s="928"/>
      <c r="BB669" s="928"/>
      <c r="BC669" s="928"/>
      <c r="BD669" s="928"/>
      <c r="BE669" s="928"/>
      <c r="BF669" s="928"/>
      <c r="BG669" s="928"/>
      <c r="BH669" s="928"/>
      <c r="BI669" s="928"/>
      <c r="BJ669" s="928"/>
      <c r="BK669" s="928"/>
      <c r="BL669" s="928"/>
      <c r="BM669" s="928"/>
      <c r="BN669" s="928"/>
      <c r="BO669" s="928"/>
      <c r="BP669" s="928"/>
      <c r="BQ669" s="928"/>
      <c r="BR669" s="928"/>
      <c r="BS669" s="928"/>
      <c r="BT669" s="928"/>
      <c r="BU669" s="928"/>
      <c r="BV669" s="928"/>
      <c r="BW669" s="928"/>
      <c r="BX669" s="928"/>
      <c r="BY669" s="928"/>
      <c r="BZ669" s="928"/>
      <c r="CA669" s="928"/>
      <c r="CB669" s="928"/>
      <c r="CC669" s="928"/>
    </row>
    <row r="670" spans="1:126" ht="17" thickBot="1" x14ac:dyDescent="0.25">
      <c r="A670" s="928"/>
      <c r="B670" s="3088" t="s">
        <v>289</v>
      </c>
      <c r="C670" s="3088"/>
      <c r="D670" s="3088"/>
      <c r="E670" s="3088"/>
      <c r="F670" s="3088"/>
      <c r="G670" s="3088"/>
      <c r="H670" s="3088"/>
      <c r="I670" s="3088"/>
      <c r="J670" s="928"/>
      <c r="K670" s="928"/>
      <c r="L670" s="928"/>
      <c r="M670" s="928"/>
      <c r="N670" s="928"/>
      <c r="O670" s="928"/>
      <c r="P670" s="928"/>
      <c r="Q670" s="928"/>
      <c r="R670" s="928"/>
      <c r="S670" s="928"/>
      <c r="T670" s="928"/>
      <c r="U670" s="928"/>
      <c r="V670" s="928"/>
      <c r="W670" s="928"/>
      <c r="X670" s="928"/>
      <c r="Y670" s="928"/>
      <c r="Z670" s="928"/>
      <c r="AA670" s="928"/>
      <c r="AB670" s="928"/>
      <c r="AC670" s="928"/>
      <c r="AD670" s="928"/>
      <c r="AE670" s="928"/>
      <c r="AF670" s="928"/>
      <c r="AG670" s="928"/>
      <c r="AH670" s="928"/>
      <c r="AI670" s="928"/>
      <c r="AJ670" s="928"/>
      <c r="AL670" s="928"/>
      <c r="AM670" s="928"/>
      <c r="AN670" s="193"/>
      <c r="AO670" s="193"/>
      <c r="AP670" s="193"/>
      <c r="AQ670" s="193"/>
      <c r="AR670" s="193"/>
      <c r="AS670" s="193"/>
      <c r="AT670" s="1103"/>
      <c r="AU670" s="1103"/>
      <c r="AV670" s="292"/>
      <c r="AW670" s="928"/>
      <c r="AX670" s="928"/>
      <c r="AY670" s="928"/>
      <c r="AZ670" s="928"/>
      <c r="BA670" s="928"/>
      <c r="BB670" s="928"/>
      <c r="BC670" s="928"/>
      <c r="BD670" s="928"/>
      <c r="BE670" s="928"/>
      <c r="BF670" s="928"/>
      <c r="BG670" s="928"/>
      <c r="BH670" s="928"/>
      <c r="BI670" s="928"/>
      <c r="BJ670" s="928"/>
      <c r="BK670" s="928"/>
      <c r="BL670" s="928"/>
      <c r="BM670" s="928"/>
      <c r="BN670" s="928"/>
      <c r="BO670" s="928"/>
      <c r="BP670" s="928"/>
      <c r="BQ670" s="928"/>
      <c r="BR670" s="928"/>
      <c r="BS670" s="928"/>
      <c r="BT670" s="928"/>
      <c r="BU670" s="928"/>
      <c r="BV670" s="928"/>
      <c r="BW670" s="928"/>
      <c r="BX670" s="928"/>
      <c r="BY670" s="928"/>
      <c r="BZ670" s="928"/>
      <c r="CA670" s="928"/>
      <c r="CB670" s="928"/>
      <c r="CC670" s="928"/>
      <c r="CD670" s="928"/>
      <c r="CE670" s="928"/>
      <c r="CF670" s="928"/>
      <c r="CG670" s="928"/>
      <c r="CH670" s="928"/>
      <c r="CI670" s="928"/>
      <c r="CJ670" s="928"/>
      <c r="CK670" s="928"/>
      <c r="CL670" s="928"/>
      <c r="CM670" s="928"/>
      <c r="CN670" s="928"/>
      <c r="CO670" s="928"/>
      <c r="CP670" s="928"/>
      <c r="CQ670" s="928"/>
      <c r="CR670" s="928"/>
      <c r="CS670" s="928"/>
      <c r="CT670" s="928"/>
      <c r="CU670" s="928"/>
      <c r="CV670" s="928"/>
      <c r="CW670" s="928"/>
      <c r="CX670" s="928"/>
      <c r="CY670" s="928"/>
      <c r="CZ670" s="928"/>
      <c r="DA670" s="928"/>
      <c r="DB670" s="928"/>
      <c r="DC670" s="928"/>
      <c r="DD670" s="928"/>
      <c r="DE670" s="928"/>
      <c r="DF670" s="928"/>
      <c r="DG670" s="928"/>
      <c r="DH670" s="928"/>
      <c r="DI670" s="928"/>
      <c r="DJ670" s="928"/>
      <c r="DK670" s="928"/>
      <c r="DL670" s="928"/>
      <c r="DM670" s="928"/>
      <c r="DN670" s="928"/>
      <c r="DO670" s="928"/>
      <c r="DP670" s="928"/>
      <c r="DQ670" s="928"/>
      <c r="DR670" s="928"/>
      <c r="DS670" s="928"/>
      <c r="DT670" s="928"/>
      <c r="DU670" s="928"/>
      <c r="DV670" s="928"/>
    </row>
    <row r="671" spans="1:126" ht="16" thickBot="1" x14ac:dyDescent="0.25">
      <c r="A671" s="928"/>
      <c r="B671" s="1124"/>
      <c r="C671" s="1113" t="s">
        <v>5447</v>
      </c>
      <c r="D671" s="1114" t="s">
        <v>5764</v>
      </c>
      <c r="E671" s="1114" t="s">
        <v>5461</v>
      </c>
      <c r="F671" s="1114" t="s">
        <v>5562</v>
      </c>
      <c r="G671" s="1192" t="s">
        <v>5755</v>
      </c>
      <c r="H671" s="1126" t="s">
        <v>363</v>
      </c>
      <c r="I671" s="1127" t="s">
        <v>159</v>
      </c>
      <c r="J671" s="1193"/>
      <c r="K671" s="1193"/>
      <c r="L671" s="928"/>
      <c r="M671" s="1111"/>
      <c r="N671" s="928"/>
      <c r="O671" s="928"/>
      <c r="P671" s="928"/>
      <c r="Q671" s="928"/>
      <c r="R671" s="928"/>
      <c r="S671" s="928"/>
      <c r="T671" s="928"/>
      <c r="U671" s="928"/>
      <c r="V671" s="928"/>
      <c r="W671" s="928"/>
      <c r="X671" s="928"/>
      <c r="Y671" s="928"/>
      <c r="Z671" s="928"/>
      <c r="AA671" s="928"/>
      <c r="AB671" s="928"/>
      <c r="AC671" s="928"/>
      <c r="AD671" s="928"/>
      <c r="AE671" s="928"/>
      <c r="AF671" s="928"/>
      <c r="AG671" s="928"/>
      <c r="AH671" s="928"/>
      <c r="AI671" s="928"/>
      <c r="AJ671" s="928"/>
      <c r="AK671" s="928"/>
      <c r="AL671" s="928"/>
      <c r="AM671" s="928"/>
      <c r="AN671" s="1194"/>
      <c r="AO671" s="1195"/>
      <c r="AP671" s="1104"/>
      <c r="AQ671" s="1196"/>
      <c r="AR671" s="1196"/>
      <c r="AS671" s="1174"/>
      <c r="AT671" s="1174"/>
      <c r="AU671" s="1174"/>
      <c r="AV671" s="1174"/>
      <c r="AW671" s="1174"/>
      <c r="AX671" s="928"/>
      <c r="AY671" s="1180"/>
      <c r="AZ671" s="1180"/>
      <c r="BA671" s="1111"/>
      <c r="BB671" s="1180"/>
      <c r="BC671" s="1180"/>
      <c r="BD671" s="928"/>
      <c r="BE671" s="928"/>
      <c r="BF671" s="928"/>
      <c r="BG671" s="928"/>
      <c r="BH671" s="928"/>
      <c r="BI671" s="928"/>
      <c r="BJ671" s="928"/>
      <c r="BK671" s="928"/>
      <c r="BL671" s="928"/>
      <c r="BM671" s="928"/>
      <c r="BN671" s="928"/>
      <c r="BO671" s="928"/>
      <c r="BP671" s="928"/>
      <c r="BQ671" s="928"/>
      <c r="BR671" s="928"/>
      <c r="BS671" s="928"/>
      <c r="BT671" s="928"/>
      <c r="BU671" s="928"/>
      <c r="BV671" s="928"/>
      <c r="BW671" s="928"/>
      <c r="BX671" s="928"/>
      <c r="BY671" s="928"/>
      <c r="BZ671" s="928"/>
      <c r="CA671" s="928"/>
      <c r="CB671" s="928"/>
      <c r="CC671" s="928"/>
      <c r="CD671" s="928"/>
      <c r="CE671" s="928"/>
      <c r="CF671" s="928"/>
    </row>
    <row r="672" spans="1:126" ht="15" x14ac:dyDescent="0.2">
      <c r="A672" s="928"/>
      <c r="B672" s="1197" t="s">
        <v>663</v>
      </c>
      <c r="C672" s="1159">
        <f t="shared" ref="C672:F672" si="70">C540</f>
        <v>90323404</v>
      </c>
      <c r="D672" s="1049">
        <f t="shared" si="70"/>
        <v>88751978</v>
      </c>
      <c r="E672" s="1049">
        <f t="shared" si="70"/>
        <v>87588798</v>
      </c>
      <c r="F672" s="1049">
        <f t="shared" si="70"/>
        <v>84934658</v>
      </c>
      <c r="G672" s="1160">
        <f>G540</f>
        <v>81442905</v>
      </c>
      <c r="H672" s="1198">
        <f>((G672-F672)/F672)</f>
        <v>-4.1111050332362557E-2</v>
      </c>
      <c r="I672" s="1199">
        <f>G672/G683</f>
        <v>6.9331248755067923E-2</v>
      </c>
      <c r="J672" s="1200"/>
      <c r="K672" s="1200"/>
      <c r="L672" s="985"/>
      <c r="M672" s="1111"/>
      <c r="N672" s="928"/>
      <c r="O672" s="928"/>
      <c r="P672" s="928"/>
      <c r="Q672" s="928"/>
      <c r="R672" s="928"/>
      <c r="S672" s="928"/>
      <c r="T672" s="928"/>
      <c r="U672" s="928"/>
      <c r="V672" s="928"/>
      <c r="W672" s="928"/>
      <c r="X672" s="928"/>
      <c r="Y672" s="928"/>
      <c r="Z672" s="928"/>
      <c r="AA672" s="928"/>
      <c r="AB672" s="928"/>
      <c r="AC672" s="928"/>
      <c r="AD672" s="928"/>
      <c r="AE672" s="928"/>
      <c r="AF672" s="928"/>
      <c r="AG672" s="928"/>
      <c r="AH672" s="928"/>
      <c r="AI672" s="928"/>
      <c r="AJ672" s="928"/>
      <c r="AK672" s="928"/>
      <c r="AL672" s="928"/>
      <c r="AM672" s="928"/>
      <c r="AN672" s="1194"/>
      <c r="AO672" s="1195"/>
      <c r="AP672" s="1104"/>
      <c r="AQ672" s="1196"/>
      <c r="AR672" s="1196"/>
      <c r="AS672" s="1174"/>
      <c r="AT672" s="1174"/>
      <c r="AU672" s="1174"/>
      <c r="AV672" s="1174"/>
      <c r="AW672" s="1174"/>
      <c r="AX672" s="928"/>
      <c r="AY672" s="1180"/>
      <c r="AZ672" s="1180"/>
      <c r="BA672" s="1174"/>
      <c r="BB672" s="1180"/>
      <c r="BC672" s="1180"/>
      <c r="BD672" s="928"/>
      <c r="BE672" s="928"/>
      <c r="BF672" s="928"/>
      <c r="BG672" s="928"/>
      <c r="BH672" s="928"/>
      <c r="BI672" s="928"/>
      <c r="BJ672" s="928"/>
      <c r="BK672" s="928"/>
      <c r="BL672" s="928"/>
      <c r="BM672" s="928"/>
      <c r="BN672" s="928"/>
      <c r="BO672" s="928"/>
      <c r="BP672" s="928"/>
      <c r="BQ672" s="928"/>
      <c r="BR672" s="928"/>
      <c r="BS672" s="928"/>
      <c r="BT672" s="928"/>
      <c r="BU672" s="928"/>
      <c r="BV672" s="928"/>
      <c r="BW672" s="928"/>
      <c r="BX672" s="928"/>
      <c r="BY672" s="928"/>
      <c r="BZ672" s="928"/>
      <c r="CA672" s="928"/>
      <c r="CB672" s="928"/>
      <c r="CC672" s="928"/>
      <c r="CD672" s="928"/>
      <c r="CE672" s="928"/>
      <c r="CF672" s="928"/>
    </row>
    <row r="673" spans="1:126" ht="15" x14ac:dyDescent="0.2">
      <c r="A673" s="928"/>
      <c r="B673" s="734" t="s">
        <v>32</v>
      </c>
      <c r="C673" s="1163">
        <f t="shared" ref="C673:F673" si="71">C541+C376</f>
        <v>284526821</v>
      </c>
      <c r="D673" s="1055">
        <f t="shared" si="71"/>
        <v>285950281</v>
      </c>
      <c r="E673" s="1055">
        <f t="shared" si="71"/>
        <v>293443650</v>
      </c>
      <c r="F673" s="1055">
        <f t="shared" si="71"/>
        <v>294026220</v>
      </c>
      <c r="G673" s="1164">
        <f>G541+G376</f>
        <v>295534900</v>
      </c>
      <c r="H673" s="1201">
        <f t="shared" ref="H673:H683" si="72">((G673-F673)/F673)</f>
        <v>5.1311070148777884E-3</v>
      </c>
      <c r="I673" s="1202">
        <f>G673/G683</f>
        <v>0.25158488228906034</v>
      </c>
      <c r="J673" s="928"/>
      <c r="K673" s="1200"/>
      <c r="L673" s="985"/>
      <c r="M673" s="1111"/>
      <c r="N673" s="928"/>
      <c r="O673" s="928"/>
      <c r="P673" s="928"/>
      <c r="Q673" s="928"/>
      <c r="R673" s="928"/>
      <c r="S673" s="928"/>
      <c r="T673" s="928"/>
      <c r="U673" s="928"/>
      <c r="V673" s="928"/>
      <c r="W673" s="928"/>
      <c r="X673" s="928"/>
      <c r="Y673" s="928"/>
      <c r="Z673" s="928"/>
      <c r="AA673" s="928"/>
      <c r="AB673" s="928"/>
      <c r="AC673" s="928"/>
      <c r="AD673" s="928"/>
      <c r="AE673" s="928"/>
      <c r="AF673" s="928"/>
      <c r="AG673" s="928"/>
      <c r="AH673" s="928"/>
      <c r="AI673" s="928"/>
      <c r="AJ673" s="928"/>
      <c r="AK673" s="928"/>
      <c r="AL673" s="1109"/>
      <c r="AM673" s="1109"/>
      <c r="AN673" s="1195"/>
      <c r="AO673" s="1195"/>
      <c r="AP673" s="1104"/>
      <c r="AQ673" s="1196"/>
      <c r="AR673" s="1196"/>
      <c r="AS673" s="1174"/>
      <c r="AT673" s="1174"/>
      <c r="AU673" s="1174"/>
      <c r="AV673" s="1174"/>
      <c r="AW673" s="1174"/>
      <c r="AX673" s="928"/>
      <c r="AY673" s="928"/>
      <c r="AZ673" s="1180"/>
      <c r="BA673" s="1102"/>
      <c r="BB673" s="1102"/>
      <c r="BC673" s="1102"/>
      <c r="BD673" s="928"/>
      <c r="BE673" s="928"/>
      <c r="BF673" s="928"/>
      <c r="BG673" s="928"/>
      <c r="BH673" s="928"/>
      <c r="BI673" s="928"/>
      <c r="BJ673" s="928"/>
      <c r="BK673" s="928"/>
      <c r="BL673" s="928"/>
      <c r="BM673" s="928"/>
      <c r="BN673" s="928"/>
      <c r="BO673" s="928"/>
      <c r="BP673" s="928"/>
      <c r="BQ673" s="928"/>
      <c r="BR673" s="928"/>
      <c r="BS673" s="928"/>
      <c r="BT673" s="928"/>
      <c r="BU673" s="928"/>
      <c r="BV673" s="928"/>
      <c r="BW673" s="928"/>
      <c r="BX673" s="928"/>
      <c r="BY673" s="928"/>
      <c r="BZ673" s="928"/>
      <c r="CA673" s="928"/>
      <c r="CB673" s="928"/>
      <c r="CC673" s="928"/>
      <c r="CD673" s="928"/>
      <c r="CE673" s="928"/>
      <c r="CF673" s="928"/>
    </row>
    <row r="674" spans="1:126" ht="15" x14ac:dyDescent="0.2">
      <c r="A674" s="928"/>
      <c r="B674" s="734" t="s">
        <v>79</v>
      </c>
      <c r="C674" s="1163">
        <f t="shared" ref="C674:F674" si="73">C542+C377</f>
        <v>117368154</v>
      </c>
      <c r="D674" s="1055">
        <f t="shared" si="73"/>
        <v>118606714</v>
      </c>
      <c r="E674" s="1055">
        <f t="shared" si="73"/>
        <v>120051995</v>
      </c>
      <c r="F674" s="1055">
        <f t="shared" si="73"/>
        <v>120345989</v>
      </c>
      <c r="G674" s="1164">
        <f>G542+G377</f>
        <v>120626188</v>
      </c>
      <c r="H674" s="1201">
        <f t="shared" si="72"/>
        <v>2.328278676574755E-3</v>
      </c>
      <c r="I674" s="1202">
        <f>G674/G683</f>
        <v>0.10268745014195638</v>
      </c>
      <c r="J674" s="985"/>
      <c r="K674" s="1200"/>
      <c r="L674" s="985"/>
      <c r="M674" s="1111"/>
      <c r="N674" s="928"/>
      <c r="O674" s="928"/>
      <c r="P674" s="928"/>
      <c r="Q674" s="928"/>
      <c r="R674" s="928"/>
      <c r="S674" s="928"/>
      <c r="T674" s="928"/>
      <c r="U674" s="928"/>
      <c r="V674" s="928"/>
      <c r="W674" s="928"/>
      <c r="X674" s="928"/>
      <c r="Y674" s="928"/>
      <c r="Z674" s="928"/>
      <c r="AA674" s="928"/>
      <c r="AB674" s="928"/>
      <c r="AC674" s="928"/>
      <c r="AD674" s="928"/>
      <c r="AE674" s="928"/>
      <c r="AF674" s="928"/>
      <c r="AG674" s="928"/>
      <c r="AH674" s="928"/>
      <c r="AI674" s="928"/>
      <c r="AJ674" s="928"/>
      <c r="AK674" s="928"/>
      <c r="AL674" s="1109"/>
      <c r="AM674" s="1109"/>
      <c r="AN674" s="1195"/>
      <c r="AO674" s="1195"/>
      <c r="AP674" s="1104"/>
      <c r="AQ674" s="1196"/>
      <c r="AR674" s="1196"/>
      <c r="AS674" s="1174"/>
      <c r="AT674" s="1174"/>
      <c r="AU674" s="1174"/>
      <c r="AV674" s="1174"/>
      <c r="AW674" s="1174"/>
      <c r="AX674" s="928"/>
      <c r="AY674" s="928"/>
      <c r="AZ674" s="928"/>
      <c r="BA674" s="928"/>
      <c r="BB674" s="928"/>
      <c r="BC674" s="928"/>
      <c r="BD674" s="928"/>
      <c r="BE674" s="928"/>
      <c r="BF674" s="928"/>
      <c r="BG674" s="928"/>
      <c r="BH674" s="928"/>
      <c r="BI674" s="928"/>
      <c r="BJ674" s="928"/>
      <c r="BK674" s="928"/>
      <c r="BL674" s="928"/>
      <c r="BM674" s="928"/>
      <c r="BN674" s="928"/>
      <c r="BO674" s="928"/>
      <c r="BP674" s="928"/>
      <c r="BQ674" s="928"/>
      <c r="BR674" s="928"/>
      <c r="BS674" s="928"/>
      <c r="BT674" s="928"/>
      <c r="BU674" s="928"/>
      <c r="BV674" s="928"/>
      <c r="BW674" s="928"/>
      <c r="BX674" s="928"/>
      <c r="BY674" s="928"/>
      <c r="BZ674" s="928"/>
      <c r="CA674" s="928"/>
      <c r="CB674" s="928"/>
      <c r="CC674" s="928"/>
      <c r="CD674" s="928"/>
      <c r="CE674" s="928"/>
      <c r="CF674" s="928"/>
    </row>
    <row r="675" spans="1:126" ht="15" x14ac:dyDescent="0.2">
      <c r="A675" s="928"/>
      <c r="B675" s="734" t="s">
        <v>56</v>
      </c>
      <c r="C675" s="1163">
        <f t="shared" ref="C675:F675" si="74">C543</f>
        <v>196278289</v>
      </c>
      <c r="D675" s="1055">
        <f t="shared" si="74"/>
        <v>190155164</v>
      </c>
      <c r="E675" s="1055">
        <f t="shared" si="74"/>
        <v>194067022</v>
      </c>
      <c r="F675" s="1055">
        <f t="shared" si="74"/>
        <v>196498174</v>
      </c>
      <c r="G675" s="1164">
        <f>G543</f>
        <v>197642805</v>
      </c>
      <c r="H675" s="1201">
        <f t="shared" si="72"/>
        <v>5.8251482784771325E-3</v>
      </c>
      <c r="I675" s="1202">
        <f>G675/G683</f>
        <v>0.16825065950317444</v>
      </c>
      <c r="J675" s="985"/>
      <c r="K675" s="1200"/>
      <c r="L675" s="985"/>
      <c r="M675" s="1111"/>
      <c r="N675" s="928"/>
      <c r="O675" s="928"/>
      <c r="P675" s="928"/>
      <c r="Q675" s="928"/>
      <c r="R675" s="928"/>
      <c r="S675" s="928"/>
      <c r="T675" s="928"/>
      <c r="U675" s="928"/>
      <c r="V675" s="928"/>
      <c r="W675" s="928"/>
      <c r="X675" s="928"/>
      <c r="Y675" s="928"/>
      <c r="Z675" s="928"/>
      <c r="AA675" s="928"/>
      <c r="AB675" s="928"/>
      <c r="AC675" s="928"/>
      <c r="AD675" s="928"/>
      <c r="AE675" s="928"/>
      <c r="AF675" s="928"/>
      <c r="AG675" s="928"/>
      <c r="AH675" s="928"/>
      <c r="AI675" s="928"/>
      <c r="AJ675" s="928"/>
      <c r="AK675" s="928"/>
      <c r="AL675" s="1109"/>
      <c r="AM675" s="1109"/>
      <c r="AN675" s="1195"/>
      <c r="AO675" s="1195"/>
      <c r="AP675" s="1104"/>
      <c r="AQ675" s="1196"/>
      <c r="AR675" s="1196"/>
      <c r="AS675" s="1174"/>
      <c r="AT675" s="1174"/>
      <c r="AU675" s="1174"/>
      <c r="AV675" s="1174"/>
      <c r="AW675" s="1174"/>
      <c r="AX675" s="928"/>
      <c r="AY675" s="928"/>
      <c r="AZ675" s="928"/>
      <c r="BA675" s="928"/>
      <c r="BB675" s="928"/>
      <c r="BC675" s="928"/>
      <c r="BD675" s="928"/>
      <c r="BE675" s="928"/>
      <c r="BF675" s="928"/>
      <c r="BG675" s="928"/>
      <c r="BH675" s="928"/>
      <c r="BI675" s="928"/>
      <c r="BJ675" s="928"/>
      <c r="BK675" s="928"/>
      <c r="BL675" s="928"/>
      <c r="BM675" s="928"/>
      <c r="BN675" s="928"/>
      <c r="BO675" s="928"/>
      <c r="BP675" s="928"/>
      <c r="BQ675" s="928"/>
      <c r="BR675" s="928"/>
      <c r="BS675" s="928"/>
      <c r="BT675" s="928"/>
      <c r="BU675" s="928"/>
      <c r="BV675" s="928"/>
      <c r="BW675" s="928"/>
      <c r="BX675" s="928"/>
      <c r="BY675" s="928"/>
      <c r="BZ675" s="928"/>
      <c r="CA675" s="928"/>
      <c r="CB675" s="928"/>
      <c r="CC675" s="928"/>
      <c r="CD675" s="928"/>
      <c r="CE675" s="928"/>
      <c r="CF675" s="928"/>
    </row>
    <row r="676" spans="1:126" ht="15" x14ac:dyDescent="0.2">
      <c r="A676" s="928"/>
      <c r="B676" s="734" t="s">
        <v>72</v>
      </c>
      <c r="C676" s="1163">
        <f t="shared" ref="C676:F676" si="75">C544+C378</f>
        <v>7056962</v>
      </c>
      <c r="D676" s="1055">
        <f t="shared" si="75"/>
        <v>7011003</v>
      </c>
      <c r="E676" s="1055">
        <f t="shared" si="75"/>
        <v>6977758</v>
      </c>
      <c r="F676" s="1055">
        <f t="shared" si="75"/>
        <v>6960917</v>
      </c>
      <c r="G676" s="1164">
        <f>G544+G378</f>
        <v>6939376</v>
      </c>
      <c r="H676" s="1201">
        <f t="shared" si="72"/>
        <v>-3.0945635467281105E-3</v>
      </c>
      <c r="I676" s="1202">
        <f>G676/G683</f>
        <v>5.9073973805446678E-3</v>
      </c>
      <c r="J676" s="928"/>
      <c r="K676" s="1200"/>
      <c r="L676" s="985"/>
      <c r="M676" s="1111"/>
      <c r="N676" s="928"/>
      <c r="O676" s="928"/>
      <c r="P676" s="928"/>
      <c r="Q676" s="928"/>
      <c r="R676" s="928"/>
      <c r="S676" s="928"/>
      <c r="T676" s="928"/>
      <c r="U676" s="928"/>
      <c r="V676" s="928"/>
      <c r="W676" s="928"/>
      <c r="X676" s="928"/>
      <c r="Y676" s="928"/>
      <c r="Z676" s="928"/>
      <c r="AA676" s="928"/>
      <c r="AB676" s="928"/>
      <c r="AC676" s="928"/>
      <c r="AD676" s="928"/>
      <c r="AE676" s="928"/>
      <c r="AF676" s="928"/>
      <c r="AG676" s="928"/>
      <c r="AH676" s="928"/>
      <c r="AI676" s="928"/>
      <c r="AJ676" s="928"/>
      <c r="AK676" s="928"/>
      <c r="AL676" s="928"/>
      <c r="AM676" s="1109"/>
      <c r="AN676" s="1195"/>
      <c r="AO676" s="1195"/>
      <c r="AP676" s="1104"/>
      <c r="AQ676" s="1196"/>
      <c r="AR676" s="1196"/>
      <c r="AS676" s="1174"/>
      <c r="AT676" s="1174"/>
      <c r="AU676" s="1174"/>
      <c r="AV676" s="1174"/>
      <c r="AW676" s="1174"/>
      <c r="AX676" s="928"/>
      <c r="AY676" s="928"/>
      <c r="AZ676" s="928"/>
      <c r="BA676" s="928"/>
      <c r="BB676" s="928"/>
      <c r="BC676" s="928"/>
      <c r="BD676" s="928"/>
      <c r="BE676" s="928"/>
      <c r="BF676" s="928"/>
      <c r="BG676" s="928"/>
      <c r="BH676" s="928"/>
      <c r="BI676" s="928"/>
      <c r="BJ676" s="928"/>
      <c r="BK676" s="928"/>
      <c r="BL676" s="928"/>
      <c r="BM676" s="928"/>
      <c r="BN676" s="928"/>
      <c r="BO676" s="928"/>
      <c r="BP676" s="928"/>
      <c r="BQ676" s="928"/>
      <c r="BR676" s="928"/>
      <c r="BS676" s="928"/>
      <c r="BT676" s="928"/>
      <c r="BU676" s="928"/>
      <c r="BV676" s="928"/>
      <c r="BW676" s="928"/>
      <c r="BX676" s="928"/>
      <c r="BY676" s="928"/>
      <c r="BZ676" s="928"/>
      <c r="CA676" s="928"/>
      <c r="CB676" s="928"/>
      <c r="CC676" s="928"/>
      <c r="CD676" s="928"/>
      <c r="CE676" s="928"/>
      <c r="CF676" s="928"/>
    </row>
    <row r="677" spans="1:126" ht="15" x14ac:dyDescent="0.2">
      <c r="A677" s="928"/>
      <c r="B677" s="734" t="s">
        <v>302</v>
      </c>
      <c r="C677" s="1163">
        <f t="shared" ref="C677:F677" si="76">C546+C379</f>
        <v>81391516</v>
      </c>
      <c r="D677" s="1055">
        <f t="shared" si="76"/>
        <v>72218105</v>
      </c>
      <c r="E677" s="1055">
        <f t="shared" si="76"/>
        <v>35473183</v>
      </c>
      <c r="F677" s="1055">
        <f t="shared" si="76"/>
        <v>33166349</v>
      </c>
      <c r="G677" s="1164">
        <f>G546+G379</f>
        <v>12061356</v>
      </c>
      <c r="H677" s="1201">
        <f t="shared" si="72"/>
        <v>-0.63633754200680936</v>
      </c>
      <c r="I677" s="1202">
        <f>G677/G683</f>
        <v>1.0267670009553699E-2</v>
      </c>
      <c r="J677" s="928"/>
      <c r="K677" s="1200"/>
      <c r="L677" s="985"/>
      <c r="M677" s="1111"/>
      <c r="N677" s="928"/>
      <c r="O677" s="928"/>
      <c r="P677" s="928"/>
      <c r="Q677" s="928"/>
      <c r="R677" s="928"/>
      <c r="S677" s="928"/>
      <c r="T677" s="928"/>
      <c r="U677" s="928"/>
      <c r="V677" s="928"/>
      <c r="W677" s="928"/>
      <c r="X677" s="928"/>
      <c r="Y677" s="928"/>
      <c r="Z677" s="928"/>
      <c r="AA677" s="928"/>
      <c r="AB677" s="928"/>
      <c r="AC677" s="928"/>
      <c r="AD677" s="928"/>
      <c r="AE677" s="928"/>
      <c r="AF677" s="928"/>
      <c r="AG677" s="928"/>
      <c r="AH677" s="928"/>
      <c r="AI677" s="928"/>
      <c r="AJ677" s="928"/>
      <c r="AK677" s="928"/>
      <c r="AL677" s="928"/>
      <c r="AM677" s="1109"/>
      <c r="AN677" s="1195"/>
      <c r="AP677" s="1104"/>
      <c r="AQ677" s="1196"/>
      <c r="AR677" s="1196"/>
      <c r="AS677" s="1174"/>
      <c r="AT677" s="1174"/>
      <c r="AU677" s="1174"/>
      <c r="AV677" s="1174"/>
      <c r="AW677" s="1174"/>
      <c r="AX677" s="928"/>
      <c r="AY677" s="928"/>
      <c r="AZ677" s="928"/>
      <c r="BA677" s="928"/>
      <c r="BB677" s="928"/>
      <c r="BC677" s="928"/>
      <c r="BD677" s="928"/>
      <c r="BE677" s="928"/>
      <c r="BF677" s="928"/>
      <c r="BG677" s="928"/>
      <c r="BH677" s="928"/>
      <c r="BI677" s="928"/>
      <c r="BJ677" s="928"/>
      <c r="BK677" s="928"/>
      <c r="BL677" s="928"/>
      <c r="BM677" s="928"/>
      <c r="BN677" s="928"/>
      <c r="BO677" s="928"/>
      <c r="BP677" s="928"/>
      <c r="BQ677" s="928"/>
      <c r="BR677" s="928"/>
      <c r="BS677" s="928"/>
      <c r="BT677" s="928"/>
      <c r="BU677" s="928"/>
      <c r="BV677" s="928"/>
      <c r="BW677" s="928"/>
      <c r="BX677" s="928"/>
      <c r="BY677" s="928"/>
      <c r="BZ677" s="928"/>
      <c r="CA677" s="928"/>
      <c r="CB677" s="928"/>
      <c r="CC677" s="928"/>
      <c r="CD677" s="928"/>
      <c r="CE677" s="928"/>
      <c r="CF677" s="928"/>
    </row>
    <row r="678" spans="1:126" ht="15" x14ac:dyDescent="0.2">
      <c r="A678" s="928"/>
      <c r="B678" s="734" t="s">
        <v>59</v>
      </c>
      <c r="C678" s="1163">
        <f t="shared" ref="C678:F678" si="77">C545+C381</f>
        <v>5295729</v>
      </c>
      <c r="D678" s="1055">
        <f t="shared" si="77"/>
        <v>4665868</v>
      </c>
      <c r="E678" s="1055">
        <f t="shared" si="77"/>
        <v>1187824</v>
      </c>
      <c r="F678" s="1055">
        <f t="shared" si="77"/>
        <v>1137992</v>
      </c>
      <c r="G678" s="1164">
        <f>G545+G381</f>
        <v>1096272</v>
      </c>
      <c r="H678" s="1201">
        <f t="shared" si="72"/>
        <v>-3.6661066158637318E-2</v>
      </c>
      <c r="I678" s="1202">
        <f>G678/G683</f>
        <v>9.3324159710678081E-4</v>
      </c>
      <c r="J678" s="1111"/>
      <c r="K678" s="1200"/>
      <c r="L678" s="985"/>
      <c r="M678" s="928"/>
      <c r="N678" s="928"/>
      <c r="O678" s="928"/>
      <c r="P678" s="928"/>
      <c r="Q678" s="928"/>
      <c r="R678" s="928"/>
      <c r="S678" s="928"/>
      <c r="T678" s="928"/>
      <c r="U678" s="928"/>
      <c r="V678" s="928"/>
      <c r="W678" s="928"/>
      <c r="X678" s="928"/>
      <c r="Y678" s="928"/>
      <c r="Z678" s="928"/>
      <c r="AA678" s="928"/>
      <c r="AB678" s="928"/>
      <c r="AC678" s="928"/>
      <c r="AD678" s="928"/>
      <c r="AE678" s="928"/>
      <c r="AF678" s="928"/>
      <c r="AG678" s="928"/>
      <c r="AH678" s="928"/>
      <c r="AI678" s="928"/>
      <c r="AJ678" s="928"/>
      <c r="AK678" s="928"/>
      <c r="AL678" s="928"/>
      <c r="AM678" s="1109"/>
      <c r="AN678" s="1195"/>
      <c r="AO678" s="1195"/>
      <c r="AP678" s="1104"/>
      <c r="AQ678" s="1196"/>
      <c r="AR678" s="1196"/>
      <c r="AS678" s="1174"/>
      <c r="AT678" s="1174"/>
      <c r="AU678" s="1174"/>
      <c r="AV678" s="1174"/>
      <c r="AW678" s="1174"/>
      <c r="AX678" s="928"/>
      <c r="AY678" s="928"/>
      <c r="AZ678" s="928"/>
      <c r="BA678" s="928"/>
      <c r="BB678" s="928"/>
      <c r="BC678" s="928"/>
      <c r="BD678" s="928"/>
      <c r="BE678" s="928"/>
      <c r="BF678" s="928"/>
      <c r="BG678" s="928"/>
      <c r="BH678" s="928"/>
      <c r="BI678" s="928"/>
      <c r="BJ678" s="928"/>
      <c r="BK678" s="928"/>
      <c r="BL678" s="928"/>
      <c r="BM678" s="928"/>
      <c r="BN678" s="928"/>
      <c r="BO678" s="928"/>
      <c r="BP678" s="928"/>
      <c r="BQ678" s="928"/>
      <c r="BR678" s="928"/>
      <c r="BS678" s="928"/>
      <c r="BT678" s="928"/>
      <c r="BU678" s="928"/>
      <c r="BV678" s="928"/>
      <c r="BW678" s="928"/>
      <c r="BX678" s="928"/>
      <c r="BY678" s="928"/>
      <c r="BZ678" s="928"/>
      <c r="CA678" s="928"/>
      <c r="CB678" s="928"/>
      <c r="CC678" s="928"/>
      <c r="CD678" s="928"/>
      <c r="CE678" s="928"/>
      <c r="CF678" s="928"/>
    </row>
    <row r="679" spans="1:126" ht="15" x14ac:dyDescent="0.2">
      <c r="A679" s="928"/>
      <c r="B679" s="734" t="s">
        <v>416</v>
      </c>
      <c r="C679" s="1163">
        <f t="shared" ref="C679:F679" si="78">C547+C382</f>
        <v>47263261</v>
      </c>
      <c r="D679" s="1055">
        <f t="shared" si="78"/>
        <v>46761928</v>
      </c>
      <c r="E679" s="1055">
        <f t="shared" si="78"/>
        <v>39847382</v>
      </c>
      <c r="F679" s="1055">
        <f t="shared" si="78"/>
        <v>38554117</v>
      </c>
      <c r="G679" s="1164">
        <f>G547+G382</f>
        <v>36643921</v>
      </c>
      <c r="H679" s="1201">
        <f t="shared" si="72"/>
        <v>-4.9545837089201135E-2</v>
      </c>
      <c r="I679" s="1202">
        <f>G679/G683</f>
        <v>3.1194476697657791E-2</v>
      </c>
      <c r="J679" s="928"/>
      <c r="K679" s="1200"/>
      <c r="L679" s="985"/>
      <c r="M679" s="928"/>
      <c r="N679" s="928"/>
      <c r="O679" s="928"/>
      <c r="P679" s="928"/>
      <c r="Q679" s="928"/>
      <c r="R679" s="928"/>
      <c r="S679" s="928"/>
      <c r="T679" s="928"/>
      <c r="U679" s="928"/>
      <c r="V679" s="928"/>
      <c r="W679" s="928"/>
      <c r="X679" s="928"/>
      <c r="Y679" s="928"/>
      <c r="Z679" s="928"/>
      <c r="AA679" s="928"/>
      <c r="AB679" s="928"/>
      <c r="AC679" s="928"/>
      <c r="AD679" s="928"/>
      <c r="AE679" s="928"/>
      <c r="AF679" s="928"/>
      <c r="AG679" s="928"/>
      <c r="AH679" s="928"/>
      <c r="AI679" s="928"/>
      <c r="AJ679" s="928"/>
      <c r="AK679" s="928"/>
      <c r="AL679" s="928"/>
      <c r="AM679" s="1109"/>
      <c r="AN679" s="1195"/>
      <c r="AO679" s="1195"/>
      <c r="AP679" s="1104"/>
      <c r="AQ679" s="1196"/>
      <c r="AR679" s="1196"/>
      <c r="AS679" s="1174"/>
      <c r="AT679" s="1174"/>
      <c r="AU679" s="1174"/>
      <c r="AV679" s="1174"/>
      <c r="AW679" s="1174"/>
      <c r="AX679" s="928"/>
      <c r="AY679" s="928"/>
      <c r="AZ679" s="928"/>
      <c r="BA679" s="928"/>
      <c r="BB679" s="928"/>
      <c r="BC679" s="928"/>
      <c r="BD679" s="928"/>
      <c r="BE679" s="928"/>
      <c r="BF679" s="928"/>
      <c r="BG679" s="928"/>
      <c r="BH679" s="928"/>
      <c r="BI679" s="928"/>
      <c r="BJ679" s="928"/>
      <c r="BK679" s="928"/>
      <c r="BL679" s="928"/>
      <c r="BM679" s="928"/>
      <c r="BN679" s="928"/>
      <c r="BO679" s="928"/>
      <c r="BP679" s="928"/>
      <c r="BQ679" s="928"/>
      <c r="BR679" s="928"/>
      <c r="BS679" s="928"/>
      <c r="BT679" s="928"/>
      <c r="BU679" s="928"/>
      <c r="BV679" s="928"/>
      <c r="BW679" s="928"/>
      <c r="BX679" s="928"/>
      <c r="BY679" s="928"/>
      <c r="BZ679" s="928"/>
      <c r="CA679" s="928"/>
      <c r="CB679" s="928"/>
      <c r="CC679" s="928"/>
      <c r="CD679" s="928"/>
      <c r="CE679" s="928"/>
      <c r="CF679" s="928"/>
    </row>
    <row r="680" spans="1:126" ht="15" x14ac:dyDescent="0.2">
      <c r="A680" s="928"/>
      <c r="B680" s="734" t="s">
        <v>3198</v>
      </c>
      <c r="C680" s="1163">
        <f t="shared" ref="C680:F680" si="79">C548</f>
        <v>47337418</v>
      </c>
      <c r="D680" s="1055">
        <f t="shared" si="79"/>
        <v>46012447</v>
      </c>
      <c r="E680" s="1055">
        <f t="shared" si="79"/>
        <v>43622778</v>
      </c>
      <c r="F680" s="1055">
        <f t="shared" si="79"/>
        <v>41910728</v>
      </c>
      <c r="G680" s="1164">
        <f>G548</f>
        <v>40302472</v>
      </c>
      <c r="H680" s="1201">
        <f t="shared" si="72"/>
        <v>-3.8373373041861739E-2</v>
      </c>
      <c r="I680" s="1202">
        <f>G680/G683</f>
        <v>3.430895191761836E-2</v>
      </c>
      <c r="J680" s="928"/>
      <c r="K680" s="1200"/>
      <c r="L680" s="985"/>
      <c r="M680" s="928"/>
      <c r="N680" s="928"/>
      <c r="O680" s="928"/>
      <c r="P680" s="928"/>
      <c r="Q680" s="928"/>
      <c r="R680" s="928"/>
      <c r="S680" s="928"/>
      <c r="T680" s="928"/>
      <c r="U680" s="928"/>
      <c r="V680" s="928"/>
      <c r="W680" s="928"/>
      <c r="X680" s="928"/>
      <c r="Y680" s="928"/>
      <c r="Z680" s="928"/>
      <c r="AA680" s="928"/>
      <c r="AB680" s="928"/>
      <c r="AC680" s="928"/>
      <c r="AD680" s="928"/>
      <c r="AE680" s="928"/>
      <c r="AF680" s="928"/>
      <c r="AG680" s="928"/>
      <c r="AH680" s="928"/>
      <c r="AI680" s="928"/>
      <c r="AJ680" s="928"/>
      <c r="AK680" s="928"/>
      <c r="AL680" s="928"/>
      <c r="AM680" s="1109"/>
      <c r="AN680" s="1195"/>
      <c r="AO680" s="1195"/>
      <c r="AP680" s="1196"/>
      <c r="AQ680" s="1196"/>
      <c r="AR680" s="1196"/>
      <c r="AS680" s="1174"/>
      <c r="AT680" s="1174"/>
      <c r="AU680" s="1174"/>
      <c r="AV680" s="1174"/>
      <c r="AW680" s="1174"/>
      <c r="AX680" s="928"/>
      <c r="AY680" s="928"/>
      <c r="AZ680" s="928"/>
      <c r="BA680" s="928"/>
      <c r="BB680" s="928"/>
      <c r="BC680" s="928"/>
      <c r="BD680" s="928"/>
      <c r="BE680" s="928"/>
      <c r="BF680" s="928"/>
      <c r="BG680" s="928"/>
      <c r="BH680" s="928"/>
      <c r="BI680" s="928"/>
      <c r="BJ680" s="928"/>
      <c r="BK680" s="928"/>
      <c r="BL680" s="928"/>
      <c r="BM680" s="928"/>
      <c r="BN680" s="928"/>
      <c r="BO680" s="928"/>
      <c r="BP680" s="928"/>
      <c r="BQ680" s="928"/>
      <c r="BR680" s="928"/>
      <c r="BS680" s="928"/>
      <c r="BT680" s="928"/>
      <c r="BU680" s="928"/>
      <c r="BV680" s="928"/>
      <c r="BW680" s="928"/>
      <c r="BX680" s="928"/>
      <c r="BY680" s="928"/>
      <c r="BZ680" s="928"/>
      <c r="CA680" s="928"/>
      <c r="CB680" s="928"/>
      <c r="CC680" s="928"/>
      <c r="CD680" s="928"/>
      <c r="CE680" s="928"/>
      <c r="CF680" s="928"/>
    </row>
    <row r="681" spans="1:126" ht="15" x14ac:dyDescent="0.2">
      <c r="A681" s="928"/>
      <c r="B681" s="1204" t="s">
        <v>207</v>
      </c>
      <c r="C681" s="1205">
        <f t="shared" ref="C681:F681" si="80">C549+C383</f>
        <v>212093306</v>
      </c>
      <c r="D681" s="1062">
        <f t="shared" si="80"/>
        <v>207626896</v>
      </c>
      <c r="E681" s="1062">
        <f t="shared" si="80"/>
        <v>211215150</v>
      </c>
      <c r="F681" s="1062">
        <f t="shared" si="80"/>
        <v>212725862</v>
      </c>
      <c r="G681" s="1206">
        <f>G549+G383</f>
        <v>214011111</v>
      </c>
      <c r="H681" s="1207">
        <f t="shared" si="72"/>
        <v>6.0418088704230991E-3</v>
      </c>
      <c r="I681" s="1208">
        <f>G681/G683</f>
        <v>0.18218477807354064</v>
      </c>
      <c r="J681" s="928"/>
      <c r="K681" s="1200"/>
      <c r="L681" s="985"/>
      <c r="M681" s="928"/>
      <c r="N681" s="928"/>
      <c r="O681" s="928"/>
      <c r="P681" s="928"/>
      <c r="Q681" s="928"/>
      <c r="R681" s="928"/>
      <c r="S681" s="928"/>
      <c r="T681" s="928"/>
      <c r="U681" s="928"/>
      <c r="V681" s="928"/>
      <c r="W681" s="928"/>
      <c r="X681" s="928"/>
      <c r="Y681" s="928"/>
      <c r="Z681" s="928"/>
      <c r="AA681" s="928"/>
      <c r="AB681" s="928"/>
      <c r="AC681" s="928"/>
      <c r="AD681" s="928"/>
      <c r="AE681" s="928"/>
      <c r="AF681" s="928"/>
      <c r="AG681" s="928"/>
      <c r="AH681" s="928"/>
      <c r="AI681" s="928"/>
      <c r="AJ681" s="928"/>
      <c r="AK681" s="928"/>
      <c r="AL681" s="928"/>
      <c r="AM681" s="1109"/>
      <c r="AN681" s="1195"/>
      <c r="AO681" s="1195"/>
      <c r="AP681" s="1196"/>
      <c r="AQ681" s="1196"/>
      <c r="AR681" s="1196"/>
      <c r="AS681" s="1174"/>
      <c r="AT681" s="1174"/>
      <c r="AU681" s="1174"/>
      <c r="AV681" s="1174"/>
      <c r="AW681" s="1174"/>
      <c r="AX681" s="928"/>
      <c r="AY681" s="928"/>
      <c r="AZ681" s="928"/>
      <c r="BA681" s="928"/>
      <c r="BB681" s="928"/>
      <c r="BC681" s="928"/>
      <c r="BD681" s="928"/>
      <c r="BE681" s="928"/>
      <c r="BF681" s="928"/>
      <c r="BG681" s="928"/>
      <c r="BH681" s="928"/>
      <c r="BI681" s="928"/>
      <c r="BJ681" s="928"/>
      <c r="BK681" s="928"/>
      <c r="BL681" s="928"/>
      <c r="BM681" s="928"/>
      <c r="BN681" s="928"/>
      <c r="BO681" s="928"/>
      <c r="BP681" s="928"/>
      <c r="BQ681" s="928"/>
      <c r="BR681" s="928"/>
      <c r="BS681" s="928"/>
      <c r="BT681" s="928"/>
      <c r="BU681" s="928"/>
      <c r="BV681" s="928"/>
      <c r="BW681" s="928"/>
      <c r="BX681" s="928"/>
      <c r="BY681" s="928"/>
      <c r="BZ681" s="928"/>
      <c r="CA681" s="928"/>
      <c r="CB681" s="928"/>
      <c r="CC681" s="928"/>
      <c r="CD681" s="928"/>
      <c r="CE681" s="928"/>
      <c r="CF681" s="928"/>
    </row>
    <row r="682" spans="1:126" ht="16" thickBot="1" x14ac:dyDescent="0.25">
      <c r="A682" s="928"/>
      <c r="B682" s="734" t="s">
        <v>1149</v>
      </c>
      <c r="C682" s="1163">
        <f t="shared" ref="C682:F682" si="81">C550</f>
        <v>123363870</v>
      </c>
      <c r="D682" s="1055">
        <f t="shared" si="81"/>
        <v>138615904</v>
      </c>
      <c r="E682" s="1055">
        <f t="shared" si="81"/>
        <v>152077535</v>
      </c>
      <c r="F682" s="1055">
        <f t="shared" si="81"/>
        <v>160091242</v>
      </c>
      <c r="G682" s="1164">
        <f>G550</f>
        <v>168391296</v>
      </c>
      <c r="H682" s="1203">
        <v>0</v>
      </c>
      <c r="I682" s="1202">
        <f>G682/G683</f>
        <v>0.14334924363471899</v>
      </c>
      <c r="J682" s="928"/>
      <c r="K682" s="1200"/>
      <c r="L682" s="985"/>
      <c r="M682" s="928"/>
      <c r="N682" s="928"/>
      <c r="O682" s="928"/>
      <c r="P682" s="928"/>
      <c r="Q682" s="928"/>
      <c r="R682" s="928"/>
      <c r="S682" s="928"/>
      <c r="T682" s="928"/>
      <c r="U682" s="928"/>
      <c r="V682" s="928"/>
      <c r="W682" s="928"/>
      <c r="X682" s="928"/>
      <c r="Y682" s="928"/>
      <c r="Z682" s="928"/>
      <c r="AA682" s="928"/>
      <c r="AB682" s="928"/>
      <c r="AC682" s="928"/>
      <c r="AD682" s="928"/>
      <c r="AE682" s="928"/>
      <c r="AF682" s="928"/>
      <c r="AG682" s="928"/>
      <c r="AH682" s="928"/>
      <c r="AI682" s="928"/>
      <c r="AJ682" s="928"/>
      <c r="AK682" s="928"/>
      <c r="AL682" s="928"/>
      <c r="AM682" s="1109"/>
      <c r="AN682" s="1195"/>
      <c r="AO682" s="1195"/>
      <c r="AP682" s="1196"/>
      <c r="AQ682" s="1196"/>
      <c r="AR682" s="1196"/>
      <c r="AS682" s="1174"/>
      <c r="AT682" s="1174"/>
      <c r="AU682" s="1174"/>
      <c r="AV682" s="1174"/>
      <c r="AW682" s="1174"/>
      <c r="AX682" s="928"/>
      <c r="AY682" s="928"/>
      <c r="AZ682" s="928"/>
      <c r="BA682" s="928"/>
      <c r="BB682" s="928"/>
      <c r="BC682" s="928"/>
      <c r="BD682" s="928"/>
      <c r="BE682" s="928"/>
      <c r="BF682" s="928"/>
      <c r="BG682" s="928"/>
      <c r="BH682" s="928"/>
      <c r="BI682" s="928"/>
      <c r="BJ682" s="928"/>
      <c r="BK682" s="928"/>
      <c r="BL682" s="928"/>
      <c r="BM682" s="928"/>
      <c r="BN682" s="928"/>
      <c r="BO682" s="928"/>
      <c r="BP682" s="928"/>
      <c r="BQ682" s="928"/>
      <c r="BR682" s="928"/>
      <c r="BS682" s="928"/>
      <c r="BT682" s="928"/>
      <c r="BU682" s="928"/>
      <c r="BV682" s="928"/>
      <c r="BW682" s="928"/>
      <c r="BX682" s="928"/>
      <c r="BY682" s="928"/>
      <c r="BZ682" s="928"/>
      <c r="CA682" s="928"/>
      <c r="CB682" s="928"/>
      <c r="CC682" s="928"/>
      <c r="CD682" s="928"/>
      <c r="CE682" s="928"/>
      <c r="CF682" s="928"/>
    </row>
    <row r="683" spans="1:126" ht="16" thickBot="1" x14ac:dyDescent="0.25">
      <c r="A683" s="928"/>
      <c r="B683" s="1209" t="s">
        <v>151</v>
      </c>
      <c r="C683" s="1210">
        <f t="shared" ref="C683:F683" si="82">SUM(C672:C682)</f>
        <v>1212298730</v>
      </c>
      <c r="D683" s="1210">
        <f t="shared" si="82"/>
        <v>1206376288</v>
      </c>
      <c r="E683" s="1210">
        <f t="shared" si="82"/>
        <v>1185553075</v>
      </c>
      <c r="F683" s="1210">
        <f t="shared" si="82"/>
        <v>1190352248</v>
      </c>
      <c r="G683" s="1210">
        <f>SUM(G672:G682)</f>
        <v>1174692602</v>
      </c>
      <c r="H683" s="1211">
        <f t="shared" si="72"/>
        <v>-1.3155472278320089E-2</v>
      </c>
      <c r="I683" s="1212">
        <v>1</v>
      </c>
      <c r="J683" s="928"/>
      <c r="K683" s="985"/>
      <c r="L683" s="985"/>
      <c r="M683" s="928"/>
      <c r="N683" s="928"/>
      <c r="O683" s="928"/>
      <c r="P683" s="928"/>
      <c r="Q683" s="928"/>
      <c r="R683" s="928"/>
      <c r="S683" s="928"/>
      <c r="T683" s="928"/>
      <c r="U683" s="928"/>
      <c r="V683" s="928"/>
      <c r="W683" s="928"/>
      <c r="X683" s="928"/>
      <c r="Y683" s="928"/>
      <c r="Z683" s="928"/>
      <c r="AA683" s="928"/>
      <c r="AB683" s="928"/>
      <c r="AC683" s="928"/>
      <c r="AD683" s="928"/>
      <c r="AE683" s="928"/>
      <c r="AF683" s="928"/>
      <c r="AG683" s="928"/>
      <c r="AH683" s="928"/>
      <c r="AI683" s="928"/>
      <c r="AJ683" s="928"/>
      <c r="AK683" s="928"/>
      <c r="AL683" s="928"/>
      <c r="AM683" s="1109"/>
      <c r="AN683" s="1195"/>
      <c r="AO683" s="1195"/>
      <c r="AP683" s="1196"/>
      <c r="AQ683" s="1196"/>
      <c r="AR683" s="1196"/>
      <c r="AS683" s="1174"/>
      <c r="AT683" s="1174"/>
      <c r="AU683" s="1174"/>
      <c r="AV683" s="1174"/>
      <c r="AW683" s="1174"/>
      <c r="AX683" s="928"/>
      <c r="AY683" s="928"/>
      <c r="AZ683" s="928"/>
      <c r="BA683" s="928"/>
      <c r="BB683" s="928"/>
      <c r="BC683" s="928"/>
      <c r="BD683" s="928"/>
      <c r="BE683" s="928"/>
      <c r="BF683" s="928"/>
      <c r="BG683" s="928"/>
      <c r="BH683" s="928"/>
      <c r="BI683" s="928"/>
      <c r="BJ683" s="928"/>
      <c r="BK683" s="928"/>
      <c r="BL683" s="928"/>
      <c r="BM683" s="928"/>
      <c r="BN683" s="928"/>
      <c r="BO683" s="928"/>
      <c r="BP683" s="928"/>
      <c r="BQ683" s="928"/>
      <c r="BR683" s="928"/>
      <c r="BS683" s="928"/>
      <c r="BT683" s="928"/>
      <c r="BU683" s="928"/>
      <c r="BV683" s="928"/>
      <c r="BW683" s="928"/>
      <c r="BX683" s="928"/>
      <c r="BY683" s="928"/>
      <c r="BZ683" s="928"/>
      <c r="CA683" s="928"/>
      <c r="CB683" s="928"/>
      <c r="CC683" s="928"/>
      <c r="CD683" s="928"/>
      <c r="CE683" s="928"/>
      <c r="CF683" s="928"/>
    </row>
    <row r="684" spans="1:126" ht="15" x14ac:dyDescent="0.2">
      <c r="B684" s="928"/>
      <c r="C684" s="928"/>
      <c r="D684" s="928"/>
      <c r="E684" s="928"/>
      <c r="F684" s="928"/>
      <c r="G684" s="928"/>
      <c r="H684" s="928"/>
      <c r="I684" s="928"/>
      <c r="J684" s="928"/>
      <c r="K684" s="928"/>
      <c r="L684" s="928"/>
      <c r="M684" s="928"/>
      <c r="N684" s="928"/>
      <c r="O684" s="928"/>
      <c r="P684" s="928"/>
      <c r="Q684" s="928"/>
      <c r="R684" s="928"/>
      <c r="S684" s="928"/>
      <c r="T684" s="928"/>
      <c r="U684" s="928"/>
      <c r="V684" s="928"/>
      <c r="W684" s="928"/>
      <c r="X684" s="928"/>
      <c r="Y684" s="928"/>
      <c r="Z684" s="928"/>
      <c r="AA684" s="928"/>
      <c r="AB684" s="928"/>
      <c r="AC684" s="928"/>
      <c r="AD684" s="928"/>
      <c r="AE684" s="928"/>
      <c r="AF684" s="928"/>
      <c r="AG684" s="928"/>
      <c r="AH684" s="928"/>
      <c r="AI684" s="928"/>
      <c r="AJ684" s="928"/>
      <c r="AK684" s="1109"/>
      <c r="AL684" s="1195"/>
      <c r="AM684" s="1195"/>
      <c r="AN684" s="1196"/>
      <c r="AO684" s="1196"/>
      <c r="AP684" s="1196"/>
      <c r="AQ684" s="1174"/>
      <c r="AR684" s="1174"/>
      <c r="AS684" s="1174"/>
      <c r="AT684" s="1174"/>
      <c r="AU684" s="1174"/>
      <c r="AV684" s="928"/>
      <c r="AW684" s="928"/>
      <c r="AX684" s="928"/>
      <c r="AY684" s="928"/>
      <c r="AZ684" s="928"/>
      <c r="BA684" s="928"/>
      <c r="BB684" s="928"/>
      <c r="BC684" s="928"/>
      <c r="BD684" s="928"/>
      <c r="BE684" s="928"/>
      <c r="BF684" s="928"/>
      <c r="BG684" s="928"/>
      <c r="BH684" s="928"/>
      <c r="BI684" s="928"/>
      <c r="BJ684" s="928"/>
      <c r="BK684" s="928"/>
      <c r="BL684" s="928"/>
      <c r="BM684" s="928"/>
      <c r="BN684" s="928"/>
      <c r="BO684" s="928"/>
      <c r="BP684" s="928"/>
      <c r="BQ684" s="928"/>
      <c r="BR684" s="928"/>
      <c r="BS684" s="928"/>
      <c r="BT684" s="928"/>
      <c r="BU684" s="928"/>
      <c r="BV684" s="928"/>
      <c r="BW684" s="928"/>
      <c r="BX684" s="928"/>
      <c r="BY684" s="928"/>
      <c r="BZ684" s="928"/>
      <c r="CA684" s="928"/>
      <c r="CB684" s="928"/>
      <c r="CC684" s="928"/>
      <c r="CD684" s="928"/>
    </row>
    <row r="685" spans="1:126" ht="15" x14ac:dyDescent="0.2">
      <c r="A685" s="928"/>
      <c r="B685" s="928"/>
      <c r="C685" s="928"/>
      <c r="D685" s="928"/>
      <c r="E685" s="928"/>
      <c r="F685" s="928"/>
      <c r="G685" s="928"/>
      <c r="H685" s="928"/>
      <c r="I685" s="928"/>
      <c r="J685" s="928"/>
      <c r="K685" s="928"/>
      <c r="L685" s="928"/>
      <c r="M685" s="928"/>
      <c r="N685" s="928"/>
      <c r="O685" s="928"/>
      <c r="P685" s="928"/>
      <c r="Q685" s="928"/>
      <c r="R685" s="928"/>
      <c r="S685" s="928"/>
      <c r="T685" s="928"/>
      <c r="U685" s="928"/>
      <c r="V685" s="928"/>
      <c r="W685" s="928"/>
      <c r="X685" s="928"/>
      <c r="Y685" s="928"/>
      <c r="Z685" s="928"/>
      <c r="AA685" s="928"/>
      <c r="AB685" s="928"/>
      <c r="AC685" s="928"/>
      <c r="AD685" s="928"/>
      <c r="AE685" s="928"/>
      <c r="AF685" s="928"/>
      <c r="AG685" s="928"/>
      <c r="AH685" s="928"/>
      <c r="AI685" s="928"/>
      <c r="AJ685" s="1109"/>
      <c r="AK685" s="1195"/>
      <c r="AL685" s="1195"/>
      <c r="AM685" s="1195"/>
      <c r="AN685" s="1195"/>
      <c r="AO685" s="1195"/>
      <c r="AP685" s="1174"/>
      <c r="AQ685" s="1174"/>
      <c r="AR685" s="1174"/>
      <c r="AS685" s="1174"/>
      <c r="AT685" s="1174"/>
      <c r="AU685" s="928"/>
      <c r="AV685" s="928"/>
      <c r="AW685" s="928"/>
      <c r="AX685" s="928"/>
      <c r="AY685" s="928"/>
      <c r="AZ685" s="928"/>
      <c r="BA685" s="928"/>
      <c r="BB685" s="928"/>
      <c r="BC685" s="928"/>
      <c r="BD685" s="928"/>
      <c r="BE685" s="928"/>
      <c r="BF685" s="928"/>
      <c r="BG685" s="928"/>
      <c r="BH685" s="928"/>
      <c r="BI685" s="928"/>
      <c r="BJ685" s="928"/>
      <c r="BK685" s="928"/>
      <c r="BL685" s="928"/>
      <c r="BM685" s="928"/>
      <c r="BN685" s="928"/>
      <c r="BO685" s="928"/>
      <c r="BP685" s="928"/>
      <c r="BQ685" s="928"/>
      <c r="BR685" s="928"/>
      <c r="BS685" s="928"/>
      <c r="BT685" s="928"/>
      <c r="BU685" s="928"/>
      <c r="BV685" s="928"/>
      <c r="BW685" s="928"/>
      <c r="BX685" s="928"/>
      <c r="BY685" s="928"/>
      <c r="BZ685" s="928"/>
      <c r="CA685" s="928"/>
      <c r="CB685" s="928"/>
      <c r="CC685" s="928"/>
    </row>
    <row r="686" spans="1:126" ht="15" x14ac:dyDescent="0.2">
      <c r="A686" s="928"/>
      <c r="B686" s="928"/>
      <c r="C686" s="928"/>
      <c r="D686" s="928"/>
      <c r="E686" s="928"/>
      <c r="F686" s="928"/>
      <c r="G686" s="928"/>
      <c r="H686" s="928"/>
      <c r="I686" s="928"/>
      <c r="J686" s="928"/>
      <c r="K686" s="928"/>
      <c r="L686" s="928"/>
      <c r="M686" s="928"/>
      <c r="N686" s="928"/>
      <c r="O686" s="928"/>
      <c r="P686" s="928"/>
      <c r="Q686" s="928"/>
      <c r="R686" s="928"/>
      <c r="S686" s="928"/>
      <c r="T686" s="928"/>
      <c r="U686" s="928"/>
      <c r="V686" s="928"/>
      <c r="W686" s="928"/>
      <c r="X686" s="928"/>
      <c r="Y686" s="928"/>
      <c r="Z686" s="928"/>
      <c r="AA686" s="928"/>
      <c r="AB686" s="928"/>
      <c r="AC686" s="928"/>
      <c r="AD686" s="928"/>
      <c r="AE686" s="928"/>
      <c r="AF686" s="928"/>
      <c r="AG686" s="928"/>
      <c r="AH686" s="928"/>
      <c r="AI686" s="928"/>
      <c r="AJ686" s="1109"/>
      <c r="AK686" s="1195"/>
      <c r="AL686" s="1195"/>
      <c r="AM686" s="1195"/>
      <c r="AN686" s="1195"/>
      <c r="AO686" s="1195"/>
      <c r="AP686" s="1174"/>
      <c r="AQ686" s="1174"/>
      <c r="AR686" s="1174"/>
      <c r="AS686" s="1174"/>
      <c r="AT686" s="1174"/>
      <c r="AU686" s="928"/>
      <c r="AV686" s="928"/>
      <c r="AW686" s="928"/>
      <c r="AX686" s="928"/>
      <c r="AY686" s="928"/>
      <c r="AZ686" s="928"/>
      <c r="BA686" s="928"/>
      <c r="BB686" s="928"/>
      <c r="BC686" s="928"/>
      <c r="BD686" s="928"/>
      <c r="BE686" s="928"/>
      <c r="BF686" s="928"/>
      <c r="BG686" s="928"/>
      <c r="BH686" s="928"/>
      <c r="BI686" s="928"/>
      <c r="BJ686" s="928"/>
      <c r="BK686" s="928"/>
      <c r="BL686" s="928"/>
      <c r="BM686" s="928"/>
      <c r="BN686" s="928"/>
      <c r="BO686" s="928"/>
      <c r="BP686" s="928"/>
      <c r="BQ686" s="928"/>
      <c r="BR686" s="928"/>
      <c r="BS686" s="928"/>
      <c r="BT686" s="928"/>
      <c r="BU686" s="928"/>
      <c r="BV686" s="928"/>
      <c r="BW686" s="928"/>
      <c r="BX686" s="928"/>
      <c r="BY686" s="928"/>
      <c r="BZ686" s="928"/>
      <c r="CA686" s="928"/>
      <c r="CB686" s="928"/>
      <c r="CC686" s="928"/>
    </row>
    <row r="687" spans="1:126" ht="17" thickBot="1" x14ac:dyDescent="0.25">
      <c r="A687" s="927"/>
      <c r="B687" s="1140" t="s">
        <v>1102</v>
      </c>
      <c r="D687" s="928"/>
      <c r="E687" s="983"/>
      <c r="F687" s="928"/>
      <c r="G687" s="928"/>
      <c r="H687" s="928"/>
      <c r="I687" s="928"/>
      <c r="J687" s="928"/>
      <c r="K687" s="928"/>
      <c r="L687" s="928"/>
      <c r="M687" s="928"/>
      <c r="N687" s="928"/>
      <c r="O687" s="928"/>
      <c r="P687" s="928"/>
      <c r="Q687" s="928"/>
      <c r="R687" s="928"/>
      <c r="S687" s="928"/>
      <c r="T687" s="928"/>
      <c r="U687" s="928"/>
      <c r="V687" s="928"/>
      <c r="W687" s="928"/>
      <c r="X687" s="928"/>
      <c r="Y687" s="928"/>
      <c r="Z687" s="928"/>
      <c r="AA687" s="928"/>
      <c r="AB687" s="928"/>
      <c r="AC687" s="928"/>
      <c r="AD687" s="928"/>
      <c r="AE687" s="928"/>
      <c r="AF687" s="928"/>
      <c r="AG687" s="928"/>
      <c r="AH687" s="928"/>
      <c r="AI687" s="928"/>
      <c r="AJ687" s="928"/>
      <c r="AL687" s="928"/>
      <c r="AM687" s="928"/>
      <c r="AN687" s="193"/>
      <c r="AO687" s="193"/>
      <c r="AP687" s="193"/>
      <c r="AQ687" s="193"/>
      <c r="AR687" s="193"/>
      <c r="AS687" s="193"/>
      <c r="AT687" s="1103"/>
      <c r="AU687" s="1103"/>
      <c r="AV687" s="292"/>
      <c r="AW687" s="928"/>
      <c r="AX687" s="928"/>
      <c r="AY687" s="928"/>
      <c r="AZ687" s="928"/>
      <c r="BA687" s="928"/>
      <c r="BB687" s="928"/>
      <c r="BC687" s="928"/>
      <c r="BD687" s="928"/>
      <c r="BE687" s="928"/>
      <c r="BF687" s="928"/>
      <c r="BG687" s="928"/>
      <c r="BH687" s="928"/>
      <c r="BI687" s="928"/>
      <c r="BJ687" s="928"/>
      <c r="BK687" s="928"/>
      <c r="BL687" s="928"/>
      <c r="BM687" s="928"/>
      <c r="BN687" s="928"/>
      <c r="BO687" s="928"/>
      <c r="BP687" s="928"/>
      <c r="BQ687" s="928"/>
      <c r="BR687" s="928"/>
      <c r="BS687" s="928"/>
      <c r="BT687" s="928"/>
      <c r="BU687" s="928"/>
      <c r="BV687" s="928"/>
      <c r="BW687" s="928"/>
      <c r="BX687" s="928"/>
      <c r="BY687" s="928"/>
      <c r="BZ687" s="928"/>
      <c r="CA687" s="928"/>
      <c r="CB687" s="928"/>
      <c r="CC687" s="928"/>
      <c r="CD687" s="928"/>
      <c r="CE687" s="928"/>
      <c r="CF687" s="928"/>
      <c r="CG687" s="928"/>
      <c r="CH687" s="928"/>
      <c r="CI687" s="928"/>
      <c r="CJ687" s="928"/>
      <c r="CK687" s="928"/>
      <c r="CL687" s="928"/>
      <c r="CM687" s="928"/>
      <c r="CN687" s="928"/>
      <c r="CO687" s="928"/>
      <c r="CP687" s="928"/>
      <c r="CQ687" s="928"/>
      <c r="CR687" s="928"/>
      <c r="CS687" s="928"/>
      <c r="CT687" s="928"/>
      <c r="CU687" s="928"/>
      <c r="CV687" s="928"/>
      <c r="CW687" s="928"/>
      <c r="CX687" s="928"/>
      <c r="CY687" s="928"/>
      <c r="CZ687" s="928"/>
      <c r="DA687" s="928"/>
      <c r="DB687" s="928"/>
      <c r="DC687" s="928"/>
      <c r="DD687" s="928"/>
      <c r="DE687" s="928"/>
      <c r="DF687" s="928"/>
      <c r="DG687" s="928"/>
      <c r="DH687" s="928"/>
      <c r="DI687" s="928"/>
      <c r="DJ687" s="928"/>
      <c r="DK687" s="928"/>
      <c r="DL687" s="928"/>
      <c r="DM687" s="928"/>
      <c r="DN687" s="928"/>
      <c r="DO687" s="928"/>
      <c r="DP687" s="928"/>
      <c r="DQ687" s="928"/>
      <c r="DR687" s="928"/>
      <c r="DS687" s="928"/>
      <c r="DT687" s="928"/>
      <c r="DU687" s="928"/>
      <c r="DV687" s="928"/>
    </row>
    <row r="688" spans="1:126" ht="16" thickBot="1" x14ac:dyDescent="0.25">
      <c r="A688" s="927"/>
      <c r="B688" s="1124" t="s">
        <v>269</v>
      </c>
      <c r="C688" s="1213" t="s">
        <v>290</v>
      </c>
      <c r="D688" s="1214" t="s">
        <v>273</v>
      </c>
      <c r="E688" s="1214" t="s">
        <v>291</v>
      </c>
      <c r="F688" s="1214" t="s">
        <v>275</v>
      </c>
      <c r="G688" s="1214" t="s">
        <v>276</v>
      </c>
      <c r="H688" s="1214" t="s">
        <v>292</v>
      </c>
      <c r="I688" s="1214" t="s">
        <v>293</v>
      </c>
      <c r="J688" s="1214" t="s">
        <v>279</v>
      </c>
      <c r="K688" s="1214" t="s">
        <v>280</v>
      </c>
      <c r="L688" s="1214" t="s">
        <v>281</v>
      </c>
      <c r="M688" s="1214" t="s">
        <v>282</v>
      </c>
      <c r="N688" s="1215" t="s">
        <v>283</v>
      </c>
      <c r="O688" s="928"/>
      <c r="P688" s="928"/>
      <c r="Q688" s="928"/>
      <c r="R688" s="928"/>
      <c r="S688" s="928"/>
      <c r="T688" s="928"/>
      <c r="U688" s="928"/>
      <c r="V688" s="928"/>
      <c r="W688" s="928"/>
      <c r="X688" s="928"/>
      <c r="Y688" s="928"/>
      <c r="Z688" s="928"/>
      <c r="AA688" s="928"/>
      <c r="AB688" s="928"/>
      <c r="AC688" s="928"/>
      <c r="AD688" s="928"/>
      <c r="AE688" s="928"/>
      <c r="AF688" s="928"/>
      <c r="AG688" s="928"/>
      <c r="AH688" s="928"/>
      <c r="AI688" s="928"/>
      <c r="AJ688" s="928"/>
      <c r="AK688" s="928"/>
      <c r="AL688" s="928"/>
      <c r="AM688" s="928"/>
      <c r="AN688" s="928"/>
      <c r="AO688" s="928"/>
      <c r="AP688" s="928"/>
      <c r="AQ688" s="1174"/>
      <c r="AR688" s="1174"/>
      <c r="AS688" s="1174"/>
      <c r="AT688" s="1174"/>
      <c r="AU688" s="1174"/>
      <c r="AV688" s="928"/>
      <c r="AW688" s="928"/>
      <c r="AX688" s="928"/>
      <c r="AY688" s="928"/>
      <c r="AZ688" s="928"/>
      <c r="BA688" s="928"/>
      <c r="BB688" s="928"/>
      <c r="BC688" s="928"/>
      <c r="BD688" s="928"/>
      <c r="BE688" s="928"/>
      <c r="BF688" s="928"/>
      <c r="BG688" s="928"/>
      <c r="BH688" s="928"/>
      <c r="BI688" s="928"/>
      <c r="BJ688" s="928"/>
      <c r="BK688" s="928"/>
      <c r="BL688" s="928"/>
      <c r="BM688" s="928"/>
      <c r="BN688" s="928"/>
      <c r="BO688" s="928"/>
      <c r="BP688" s="928"/>
      <c r="BQ688" s="928"/>
      <c r="BR688" s="928"/>
      <c r="BS688" s="928"/>
      <c r="BT688" s="928"/>
      <c r="BU688" s="928"/>
      <c r="BV688" s="928"/>
      <c r="BW688" s="928"/>
      <c r="BX688" s="928"/>
      <c r="BY688" s="928"/>
      <c r="BZ688" s="928"/>
      <c r="CA688" s="928"/>
      <c r="CB688" s="928"/>
      <c r="CC688" s="928"/>
      <c r="CD688" s="928"/>
    </row>
    <row r="689" spans="1:89" ht="15" x14ac:dyDescent="0.2">
      <c r="A689" s="927"/>
      <c r="B689" s="1216">
        <v>2011</v>
      </c>
      <c r="C689" s="1217">
        <v>11.21</v>
      </c>
      <c r="D689" s="743">
        <v>11.47</v>
      </c>
      <c r="E689" s="743">
        <v>11.87</v>
      </c>
      <c r="F689" s="743">
        <v>12.01</v>
      </c>
      <c r="G689" s="743">
        <v>12.12</v>
      </c>
      <c r="H689" s="743">
        <v>12.32</v>
      </c>
      <c r="I689" s="743">
        <v>12.5</v>
      </c>
      <c r="J689" s="743">
        <v>12.69</v>
      </c>
      <c r="K689" s="743">
        <v>12.84</v>
      </c>
      <c r="L689" s="743">
        <v>12.98</v>
      </c>
      <c r="M689" s="743">
        <v>13.13</v>
      </c>
      <c r="N689" s="744">
        <v>13.3</v>
      </c>
      <c r="O689" s="928"/>
      <c r="P689" s="928"/>
      <c r="Q689" s="928"/>
      <c r="R689" s="928"/>
      <c r="S689" s="928"/>
      <c r="T689" s="928"/>
      <c r="U689" s="928"/>
      <c r="V689" s="928"/>
      <c r="W689" s="928"/>
      <c r="X689" s="928"/>
      <c r="Y689" s="928"/>
      <c r="Z689" s="928"/>
      <c r="AA689" s="928"/>
      <c r="AB689" s="928"/>
      <c r="AC689" s="928"/>
      <c r="AD689" s="928"/>
      <c r="AE689" s="928"/>
      <c r="AF689" s="928"/>
      <c r="AG689" s="928"/>
      <c r="AH689" s="928"/>
      <c r="AI689" s="928"/>
      <c r="AJ689" s="928"/>
      <c r="AK689" s="928"/>
      <c r="AL689" s="928"/>
      <c r="AM689" s="928"/>
      <c r="AN689" s="928"/>
      <c r="AO689" s="928"/>
      <c r="AP689" s="928"/>
      <c r="AQ689" s="1174"/>
      <c r="AR689" s="1174"/>
      <c r="AS689" s="1174"/>
      <c r="AT689" s="1174"/>
      <c r="AU689" s="1174"/>
      <c r="AV689" s="928"/>
      <c r="AW689" s="928"/>
      <c r="AX689" s="928"/>
      <c r="AY689" s="928"/>
      <c r="AZ689" s="928"/>
      <c r="BA689" s="928"/>
      <c r="BB689" s="928"/>
      <c r="BC689" s="928"/>
      <c r="BD689" s="928"/>
      <c r="BE689" s="928"/>
      <c r="BF689" s="928"/>
      <c r="BG689" s="928"/>
      <c r="BH689" s="928"/>
      <c r="BI689" s="928"/>
      <c r="BJ689" s="928"/>
      <c r="BK689" s="928"/>
      <c r="BL689" s="928"/>
      <c r="BM689" s="928"/>
      <c r="BN689" s="928"/>
      <c r="BO689" s="928"/>
      <c r="BP689" s="928"/>
      <c r="BQ689" s="928"/>
      <c r="BR689" s="928"/>
      <c r="BS689" s="928"/>
      <c r="BT689" s="928"/>
      <c r="BU689" s="928"/>
      <c r="BV689" s="928"/>
      <c r="BW689" s="928"/>
      <c r="BX689" s="928"/>
      <c r="BY689" s="928"/>
      <c r="BZ689" s="928"/>
      <c r="CA689" s="928"/>
      <c r="CB689" s="928"/>
      <c r="CC689" s="928"/>
      <c r="CD689" s="928"/>
    </row>
    <row r="690" spans="1:89" ht="15" x14ac:dyDescent="0.2">
      <c r="A690" s="927"/>
      <c r="B690" s="1218">
        <v>2012</v>
      </c>
      <c r="C690" s="1219">
        <v>13.42</v>
      </c>
      <c r="D690" s="748">
        <v>13.54</v>
      </c>
      <c r="E690" s="748">
        <v>13.79</v>
      </c>
      <c r="F690" s="748">
        <v>13.95</v>
      </c>
      <c r="G690" s="748">
        <v>14.31</v>
      </c>
      <c r="H690" s="748">
        <v>14.5</v>
      </c>
      <c r="I690" s="748">
        <v>14.68</v>
      </c>
      <c r="J690" s="748">
        <v>14.82</v>
      </c>
      <c r="K690" s="748">
        <v>14.68</v>
      </c>
      <c r="L690" s="748">
        <v>14.81</v>
      </c>
      <c r="M690" s="2734">
        <v>14.88</v>
      </c>
      <c r="N690" s="2735">
        <v>14.98</v>
      </c>
      <c r="O690" s="928"/>
      <c r="P690" s="928"/>
      <c r="Q690" s="928"/>
      <c r="R690" s="928"/>
      <c r="S690" s="928"/>
      <c r="T690" s="928"/>
      <c r="U690" s="928"/>
      <c r="V690" s="928"/>
      <c r="W690" s="928"/>
      <c r="X690" s="928"/>
      <c r="Y690" s="928"/>
      <c r="Z690" s="928"/>
      <c r="AA690" s="928"/>
      <c r="AB690" s="928"/>
      <c r="AC690" s="928"/>
      <c r="AD690" s="928"/>
      <c r="AE690" s="928"/>
      <c r="AF690" s="928"/>
      <c r="AG690" s="928"/>
      <c r="AH690" s="928"/>
      <c r="AI690" s="928"/>
      <c r="AJ690" s="928"/>
      <c r="AK690" s="928"/>
      <c r="AL690" s="928"/>
      <c r="AM690" s="928"/>
      <c r="AN690" s="928"/>
      <c r="AO690" s="928"/>
      <c r="AP690" s="928"/>
      <c r="AQ690" s="1174"/>
      <c r="AR690" s="1174"/>
      <c r="AS690" s="1174"/>
      <c r="AT690" s="1174"/>
      <c r="AU690" s="1174"/>
      <c r="AV690" s="928"/>
      <c r="AW690" s="928"/>
      <c r="AX690" s="928"/>
      <c r="AY690" s="928"/>
      <c r="AZ690" s="928"/>
      <c r="BA690" s="928"/>
      <c r="BB690" s="928"/>
      <c r="BC690" s="928"/>
      <c r="BD690" s="928"/>
      <c r="BE690" s="928"/>
      <c r="BF690" s="928"/>
      <c r="BG690" s="928"/>
      <c r="BH690" s="928"/>
      <c r="BI690" s="928"/>
      <c r="BJ690" s="928"/>
      <c r="BK690" s="928"/>
      <c r="BL690" s="928"/>
      <c r="BM690" s="928"/>
      <c r="BN690" s="928"/>
      <c r="BO690" s="928"/>
      <c r="BP690" s="928"/>
      <c r="BQ690" s="928"/>
      <c r="BR690" s="928"/>
      <c r="BS690" s="928"/>
      <c r="BT690" s="928"/>
      <c r="BU690" s="928"/>
      <c r="BV690" s="928"/>
      <c r="BW690" s="928"/>
      <c r="BX690" s="928"/>
      <c r="BY690" s="928"/>
      <c r="BZ690" s="928"/>
      <c r="CA690" s="928"/>
      <c r="CB690" s="928"/>
      <c r="CC690" s="928"/>
      <c r="CD690" s="928"/>
    </row>
    <row r="691" spans="1:89" ht="15" x14ac:dyDescent="0.2">
      <c r="A691" s="927"/>
      <c r="B691" s="1218">
        <v>2013</v>
      </c>
      <c r="C691" s="1219">
        <v>15.01</v>
      </c>
      <c r="D691" s="748">
        <v>15</v>
      </c>
      <c r="E691" s="748">
        <v>15.05</v>
      </c>
      <c r="F691" s="752">
        <v>15.09</v>
      </c>
      <c r="G691" s="748">
        <v>15.13</v>
      </c>
      <c r="H691" s="748">
        <v>15.19</v>
      </c>
      <c r="I691" s="748">
        <v>15.24</v>
      </c>
      <c r="J691" s="752">
        <v>15.28</v>
      </c>
      <c r="K691" s="748">
        <v>15.36</v>
      </c>
      <c r="L691" s="748">
        <v>14.91</v>
      </c>
      <c r="M691" s="2734">
        <v>14.47</v>
      </c>
      <c r="N691" s="2736">
        <v>14.54</v>
      </c>
      <c r="O691" s="928"/>
      <c r="P691" s="928"/>
      <c r="Q691" s="928"/>
      <c r="R691" s="928"/>
      <c r="S691" s="928"/>
      <c r="T691" s="928"/>
      <c r="U691" s="928"/>
      <c r="V691" s="928"/>
      <c r="W691" s="928"/>
      <c r="X691" s="928"/>
      <c r="Y691" s="928"/>
      <c r="Z691" s="928"/>
      <c r="AA691" s="928"/>
      <c r="AB691" s="928"/>
      <c r="AC691" s="928"/>
      <c r="AD691" s="928"/>
      <c r="AE691" s="928"/>
      <c r="AF691" s="928"/>
      <c r="AG691" s="928"/>
      <c r="AH691" s="928"/>
      <c r="AI691" s="928"/>
      <c r="AJ691" s="928"/>
      <c r="AK691" s="928"/>
      <c r="AL691" s="928"/>
      <c r="AM691" s="928"/>
      <c r="AN691" s="928"/>
      <c r="AO691" s="928"/>
      <c r="AP691" s="928"/>
      <c r="AQ691" s="1174"/>
      <c r="AR691" s="1174"/>
      <c r="AS691" s="1174"/>
      <c r="AT691" s="1174"/>
      <c r="AU691" s="1174"/>
      <c r="AV691" s="928"/>
      <c r="AW691" s="928"/>
      <c r="AX691" s="928"/>
      <c r="AY691" s="928"/>
      <c r="AZ691" s="928"/>
      <c r="BA691" s="928"/>
      <c r="BB691" s="928"/>
    </row>
    <row r="692" spans="1:89" ht="15" x14ac:dyDescent="0.2">
      <c r="A692" s="927"/>
      <c r="B692" s="1218">
        <v>2014</v>
      </c>
      <c r="C692" s="1219">
        <v>14.55</v>
      </c>
      <c r="D692" s="748">
        <v>14.8</v>
      </c>
      <c r="E692" s="748">
        <v>14.86</v>
      </c>
      <c r="F692" s="752">
        <v>14.91</v>
      </c>
      <c r="G692" s="748">
        <v>14.95</v>
      </c>
      <c r="H692" s="748">
        <v>14.97</v>
      </c>
      <c r="I692" s="748">
        <v>15.04</v>
      </c>
      <c r="J692" s="752">
        <v>15.05</v>
      </c>
      <c r="K692" s="748">
        <v>15.13</v>
      </c>
      <c r="L692" s="748">
        <v>15.15</v>
      </c>
      <c r="M692" s="2734">
        <v>15.23</v>
      </c>
      <c r="N692" s="2736">
        <v>15.32</v>
      </c>
      <c r="O692" s="928"/>
      <c r="P692" s="928"/>
      <c r="Q692" s="928"/>
      <c r="R692" s="928"/>
      <c r="S692" s="928"/>
      <c r="T692" s="928"/>
      <c r="U692" s="928"/>
      <c r="V692" s="928"/>
      <c r="W692" s="928"/>
      <c r="X692" s="928"/>
      <c r="Y692" s="928"/>
      <c r="Z692" s="928"/>
      <c r="AA692" s="928"/>
      <c r="AB692" s="928"/>
      <c r="AC692" s="928"/>
      <c r="AD692" s="928"/>
      <c r="AE692" s="928"/>
      <c r="AF692" s="928"/>
      <c r="AG692" s="928"/>
      <c r="AH692" s="928"/>
      <c r="AI692" s="928"/>
      <c r="AJ692" s="928"/>
      <c r="AK692" s="928"/>
      <c r="AL692" s="928"/>
      <c r="AM692" s="928"/>
      <c r="AN692" s="928"/>
      <c r="AO692" s="928"/>
      <c r="AP692" s="928"/>
      <c r="AQ692" s="1174"/>
      <c r="AR692" s="1174"/>
      <c r="AS692" s="1174"/>
      <c r="AT692" s="1174"/>
      <c r="AU692" s="1174"/>
      <c r="AV692" s="928"/>
      <c r="AW692" s="928"/>
      <c r="AX692" s="928"/>
      <c r="AY692" s="928"/>
      <c r="AZ692" s="928"/>
      <c r="BA692" s="928"/>
      <c r="BB692" s="928"/>
    </row>
    <row r="693" spans="1:89" ht="15" x14ac:dyDescent="0.2">
      <c r="A693" s="927"/>
      <c r="B693" s="1218">
        <v>2015</v>
      </c>
      <c r="C693" s="1219">
        <v>15.39</v>
      </c>
      <c r="D693" s="748">
        <v>15.45</v>
      </c>
      <c r="E693" s="748">
        <v>15.52</v>
      </c>
      <c r="F693" s="752">
        <v>15.52</v>
      </c>
      <c r="G693" s="748">
        <v>15.56</v>
      </c>
      <c r="H693" s="748">
        <v>15.7</v>
      </c>
      <c r="I693" s="748">
        <v>15.84</v>
      </c>
      <c r="J693" s="752">
        <v>16</v>
      </c>
      <c r="K693" s="748">
        <v>16.13</v>
      </c>
      <c r="L693" s="748">
        <v>16.25</v>
      </c>
      <c r="M693" s="2734">
        <v>16.38</v>
      </c>
      <c r="N693" s="2736">
        <v>16.510000000000002</v>
      </c>
      <c r="O693" s="928"/>
      <c r="P693" s="928"/>
      <c r="Q693" s="928"/>
      <c r="R693" s="928"/>
      <c r="S693" s="928"/>
      <c r="T693" s="928"/>
      <c r="U693" s="928"/>
      <c r="V693" s="928"/>
      <c r="W693" s="928"/>
      <c r="X693" s="928"/>
      <c r="Y693" s="928"/>
      <c r="Z693" s="928"/>
      <c r="AA693" s="928"/>
      <c r="AB693" s="928"/>
      <c r="AC693" s="928"/>
      <c r="AD693" s="928"/>
      <c r="AE693" s="928"/>
      <c r="AF693" s="928"/>
      <c r="AG693" s="928"/>
      <c r="AH693" s="928"/>
      <c r="AI693" s="928"/>
      <c r="AJ693" s="928"/>
      <c r="AK693" s="928"/>
      <c r="AL693" s="928"/>
      <c r="AM693" s="928"/>
      <c r="AN693" s="928"/>
      <c r="AO693" s="928"/>
      <c r="AP693" s="928"/>
      <c r="AQ693" s="1174"/>
      <c r="AR693" s="1174"/>
      <c r="AS693" s="1174"/>
      <c r="AT693" s="1174"/>
      <c r="AU693" s="1174"/>
      <c r="AV693" s="928"/>
      <c r="AW693" s="928"/>
      <c r="AX693" s="928"/>
      <c r="AY693" s="928"/>
      <c r="AZ693" s="928"/>
      <c r="BA693" s="928"/>
      <c r="BB693" s="928"/>
    </row>
    <row r="694" spans="1:89" ht="15" x14ac:dyDescent="0.2">
      <c r="A694" s="927"/>
      <c r="B694" s="1218">
        <v>2016</v>
      </c>
      <c r="C694" s="1219">
        <v>16.63</v>
      </c>
      <c r="D694" s="748">
        <v>16.75</v>
      </c>
      <c r="E694" s="748">
        <v>16.98</v>
      </c>
      <c r="F694" s="752">
        <v>17.05</v>
      </c>
      <c r="G694" s="748">
        <v>17.16</v>
      </c>
      <c r="H694" s="748">
        <v>17.32</v>
      </c>
      <c r="I694" s="748">
        <v>17.489999999999998</v>
      </c>
      <c r="J694" s="752">
        <v>17.670000000000002</v>
      </c>
      <c r="K694" s="748">
        <v>17.84</v>
      </c>
      <c r="L694" s="748">
        <v>17.93</v>
      </c>
      <c r="M694" s="2734">
        <v>18.059999999999999</v>
      </c>
      <c r="N694" s="2736">
        <v>18.14</v>
      </c>
      <c r="O694" s="928"/>
      <c r="P694" s="928"/>
      <c r="Q694" s="928"/>
      <c r="R694" s="928"/>
      <c r="S694" s="928"/>
      <c r="T694" s="928"/>
      <c r="U694" s="928"/>
      <c r="V694" s="928"/>
      <c r="W694" s="928"/>
      <c r="X694" s="928"/>
      <c r="Y694" s="928"/>
      <c r="Z694" s="928"/>
      <c r="AA694" s="928"/>
      <c r="AB694" s="928"/>
      <c r="AC694" s="928"/>
      <c r="AD694" s="928"/>
      <c r="AE694" s="928"/>
      <c r="AF694" s="928"/>
      <c r="AG694" s="928"/>
      <c r="AH694" s="928"/>
      <c r="AI694" s="928"/>
      <c r="AJ694" s="928"/>
      <c r="AK694" s="928"/>
      <c r="AL694" s="928"/>
      <c r="AM694" s="928"/>
      <c r="AN694" s="928"/>
      <c r="AO694" s="928"/>
      <c r="AP694" s="928"/>
      <c r="AQ694" s="1174"/>
      <c r="AR694" s="1174"/>
      <c r="AS694" s="1174"/>
      <c r="AT694" s="1174"/>
      <c r="AU694" s="1174"/>
      <c r="AV694" s="928"/>
      <c r="AW694" s="928"/>
      <c r="AX694" s="928"/>
      <c r="AY694" s="928"/>
      <c r="AZ694" s="928"/>
      <c r="BA694" s="928"/>
      <c r="BB694" s="928"/>
    </row>
    <row r="695" spans="1:89" ht="15" x14ac:dyDescent="0.2">
      <c r="A695" s="927"/>
      <c r="B695" s="1218">
        <v>2017</v>
      </c>
      <c r="C695" s="1219">
        <v>18.100000000000001</v>
      </c>
      <c r="D695" s="748">
        <v>18.18</v>
      </c>
      <c r="E695" s="748">
        <v>18.239999999999998</v>
      </c>
      <c r="F695" s="752">
        <v>18.25</v>
      </c>
      <c r="G695" s="748">
        <v>18.23</v>
      </c>
      <c r="H695" s="748">
        <v>18.329999999999998</v>
      </c>
      <c r="I695" s="748">
        <v>18.14</v>
      </c>
      <c r="J695" s="752">
        <v>18.11</v>
      </c>
      <c r="K695" s="748">
        <v>18.04</v>
      </c>
      <c r="L695" s="748">
        <v>17.98</v>
      </c>
      <c r="M695" s="2734">
        <v>17.850000000000001</v>
      </c>
      <c r="N695" s="2738">
        <v>17.86</v>
      </c>
      <c r="O695" s="928"/>
      <c r="P695" s="928"/>
      <c r="Q695" s="928"/>
      <c r="R695" s="928"/>
      <c r="S695" s="928"/>
      <c r="T695" s="928"/>
      <c r="U695" s="928"/>
      <c r="V695" s="928"/>
      <c r="W695" s="928"/>
      <c r="X695" s="928"/>
      <c r="Y695" s="928"/>
      <c r="Z695" s="928"/>
      <c r="AA695" s="928"/>
      <c r="AB695" s="928"/>
      <c r="AC695" s="928"/>
      <c r="AD695" s="928"/>
      <c r="AE695" s="928"/>
      <c r="AF695" s="928"/>
      <c r="AG695" s="928"/>
      <c r="AH695" s="928"/>
      <c r="AI695" s="928"/>
      <c r="AJ695" s="928"/>
      <c r="AK695" s="928"/>
      <c r="AL695" s="928"/>
      <c r="AM695" s="928"/>
      <c r="AN695" s="928"/>
      <c r="AO695" s="928"/>
      <c r="AP695" s="928"/>
      <c r="AQ695" s="1174"/>
      <c r="AR695" s="1174"/>
      <c r="AS695" s="1174"/>
      <c r="AT695" s="1174"/>
      <c r="AU695" s="1174"/>
      <c r="AV695" s="928"/>
      <c r="AW695" s="928"/>
      <c r="AX695" s="928"/>
      <c r="AY695" s="928"/>
      <c r="AZ695" s="928"/>
      <c r="BA695" s="928"/>
      <c r="BB695" s="928"/>
    </row>
    <row r="696" spans="1:89" ht="16" thickBot="1" x14ac:dyDescent="0.25">
      <c r="A696" s="927"/>
      <c r="B696" s="1220">
        <v>2018</v>
      </c>
      <c r="C696" s="2856">
        <v>17.87</v>
      </c>
      <c r="D696" s="1221"/>
      <c r="E696" s="1221"/>
      <c r="F696" s="2737"/>
      <c r="G696" s="1221"/>
      <c r="H696" s="1221"/>
      <c r="I696" s="1221"/>
      <c r="J696" s="1221"/>
      <c r="K696" s="1221"/>
      <c r="L696" s="1221"/>
      <c r="M696" s="1221"/>
      <c r="N696" s="2855"/>
      <c r="O696" s="928"/>
      <c r="P696" s="928"/>
      <c r="Q696" s="928"/>
      <c r="R696" s="928"/>
      <c r="S696" s="928"/>
      <c r="T696" s="928"/>
      <c r="U696" s="928"/>
      <c r="V696" s="928"/>
      <c r="W696" s="928"/>
      <c r="X696" s="928"/>
      <c r="Y696" s="928"/>
      <c r="Z696" s="928"/>
      <c r="AA696" s="928"/>
      <c r="AB696" s="928"/>
      <c r="AC696" s="928"/>
      <c r="AD696" s="928"/>
      <c r="AE696" s="928"/>
      <c r="AF696" s="928"/>
      <c r="AG696" s="928"/>
      <c r="AH696" s="928"/>
      <c r="AI696" s="928"/>
      <c r="AJ696" s="928"/>
      <c r="AK696" s="928"/>
      <c r="AL696" s="928"/>
      <c r="AM696" s="928"/>
      <c r="AN696" s="928"/>
      <c r="AO696" s="928"/>
      <c r="AP696" s="928"/>
      <c r="AQ696" s="1174"/>
      <c r="AR696" s="1174"/>
      <c r="AS696" s="1174"/>
      <c r="AT696" s="1174"/>
      <c r="AU696" s="1174"/>
      <c r="AV696" s="928"/>
      <c r="AW696" s="928"/>
      <c r="AX696" s="928"/>
      <c r="AY696" s="928"/>
      <c r="AZ696" s="928"/>
      <c r="BA696" s="928"/>
      <c r="BB696" s="928"/>
    </row>
    <row r="697" spans="1:89" ht="15" x14ac:dyDescent="0.2">
      <c r="A697" s="927"/>
      <c r="B697" s="928"/>
      <c r="C697" s="928"/>
      <c r="D697" s="928"/>
      <c r="E697" s="928"/>
      <c r="F697" s="928"/>
      <c r="G697" s="928"/>
      <c r="H697" s="928"/>
      <c r="I697" s="928"/>
      <c r="J697" s="928"/>
      <c r="K697" s="928"/>
      <c r="L697" s="928"/>
      <c r="M697" s="928"/>
      <c r="N697" s="928"/>
      <c r="O697" s="928"/>
      <c r="P697" s="928"/>
      <c r="Q697" s="928"/>
      <c r="R697" s="928"/>
      <c r="S697" s="928"/>
      <c r="T697" s="928"/>
      <c r="U697" s="928"/>
      <c r="V697" s="928"/>
      <c r="W697" s="928"/>
      <c r="X697" s="928"/>
      <c r="Y697" s="928"/>
      <c r="Z697" s="928"/>
      <c r="AA697" s="928"/>
      <c r="AB697" s="928"/>
      <c r="AC697" s="928"/>
      <c r="AD697" s="928"/>
      <c r="AE697" s="928"/>
      <c r="AF697" s="928"/>
      <c r="AG697" s="928"/>
      <c r="AH697" s="928"/>
      <c r="AI697" s="928"/>
      <c r="AJ697" s="928"/>
      <c r="AK697" s="928"/>
      <c r="AL697" s="928"/>
      <c r="AM697" s="928"/>
      <c r="AN697" s="928"/>
      <c r="AO697" s="928"/>
      <c r="AP697" s="928"/>
      <c r="AQ697" s="1174"/>
      <c r="AR697" s="1174"/>
      <c r="AS697" s="1174"/>
      <c r="AT697" s="1174"/>
      <c r="AU697" s="1174"/>
      <c r="AV697" s="928"/>
      <c r="AW697" s="928"/>
      <c r="AX697" s="928"/>
      <c r="AY697" s="928"/>
      <c r="AZ697" s="928"/>
      <c r="BA697" s="928"/>
      <c r="BB697" s="928"/>
      <c r="BC697" s="928"/>
      <c r="BD697" s="928"/>
      <c r="BE697" s="928"/>
      <c r="BF697" s="928"/>
      <c r="BG697" s="928"/>
      <c r="BH697" s="928"/>
      <c r="BI697" s="928"/>
      <c r="BJ697" s="928"/>
      <c r="BK697" s="928"/>
      <c r="BL697" s="928"/>
      <c r="BM697" s="928"/>
      <c r="BN697" s="928"/>
      <c r="BO697" s="928"/>
      <c r="BP697" s="928"/>
      <c r="BQ697" s="928"/>
      <c r="BR697" s="928"/>
      <c r="BS697" s="928"/>
      <c r="BT697" s="928"/>
      <c r="BU697" s="928"/>
      <c r="BV697" s="928"/>
      <c r="BW697" s="928"/>
      <c r="BX697" s="928"/>
      <c r="BY697" s="928"/>
      <c r="BZ697" s="928"/>
      <c r="CA697" s="928"/>
      <c r="CB697" s="928"/>
      <c r="CC697" s="928"/>
      <c r="CD697" s="928"/>
      <c r="CE697" s="928"/>
      <c r="CF697" s="928"/>
      <c r="CG697" s="928"/>
      <c r="CH697" s="928"/>
      <c r="CI697" s="928"/>
    </row>
    <row r="698" spans="1:89" ht="15" x14ac:dyDescent="0.2">
      <c r="A698" s="927"/>
      <c r="B698" s="928"/>
      <c r="C698" s="928"/>
      <c r="D698" s="928"/>
      <c r="E698" s="928"/>
      <c r="F698" s="928"/>
      <c r="G698" s="928"/>
      <c r="H698" s="928"/>
      <c r="I698" s="928"/>
      <c r="J698" s="928"/>
      <c r="K698" s="928"/>
      <c r="L698" s="928"/>
      <c r="M698" s="928"/>
      <c r="N698" s="928"/>
      <c r="O698" s="928"/>
      <c r="P698" s="928"/>
      <c r="Q698" s="928"/>
      <c r="R698" s="928"/>
      <c r="S698" s="928"/>
      <c r="T698" s="928"/>
      <c r="U698" s="928"/>
      <c r="V698" s="928"/>
      <c r="W698" s="928"/>
      <c r="X698" s="928"/>
      <c r="Y698" s="928"/>
      <c r="Z698" s="928"/>
      <c r="AA698" s="928"/>
      <c r="AB698" s="928"/>
      <c r="AC698" s="928"/>
      <c r="AD698" s="928"/>
      <c r="AE698" s="928"/>
      <c r="AF698" s="928"/>
      <c r="AG698" s="928"/>
      <c r="AH698" s="928"/>
      <c r="AI698" s="928"/>
      <c r="AJ698" s="928"/>
      <c r="AK698" s="928"/>
      <c r="AL698" s="928"/>
      <c r="AM698" s="928"/>
      <c r="AN698" s="928"/>
      <c r="AO698" s="928"/>
      <c r="AP698" s="928"/>
      <c r="AQ698" s="1174"/>
      <c r="AR698" s="1174"/>
      <c r="AS698" s="1174"/>
      <c r="AT698" s="1174"/>
      <c r="AU698" s="1174"/>
      <c r="AV698" s="928"/>
      <c r="AW698" s="928"/>
      <c r="AX698" s="928"/>
      <c r="AY698" s="928"/>
      <c r="AZ698" s="928"/>
      <c r="BA698" s="928"/>
      <c r="BB698" s="928"/>
      <c r="BC698" s="928"/>
      <c r="BD698" s="928"/>
      <c r="BE698" s="928"/>
      <c r="BF698" s="928"/>
      <c r="BG698" s="928"/>
      <c r="BH698" s="928"/>
      <c r="BI698" s="928"/>
      <c r="BJ698" s="928"/>
      <c r="BK698" s="928"/>
      <c r="BL698" s="928"/>
      <c r="BM698" s="928"/>
      <c r="BN698" s="928"/>
      <c r="BO698" s="928"/>
      <c r="BP698" s="928"/>
      <c r="BQ698" s="928"/>
      <c r="BR698" s="928"/>
      <c r="BS698" s="928"/>
      <c r="BT698" s="928"/>
      <c r="BU698" s="928"/>
      <c r="BV698" s="928"/>
      <c r="BW698" s="928"/>
      <c r="BX698" s="928"/>
      <c r="BY698" s="928"/>
      <c r="BZ698" s="928"/>
      <c r="CA698" s="928"/>
      <c r="CB698" s="928"/>
      <c r="CC698" s="928"/>
      <c r="CD698" s="928"/>
      <c r="CE698" s="928"/>
      <c r="CF698" s="928"/>
      <c r="CG698" s="928"/>
      <c r="CH698" s="928"/>
      <c r="CI698" s="928"/>
    </row>
    <row r="699" spans="1:89" ht="16" thickBot="1" x14ac:dyDescent="0.25">
      <c r="A699" s="927"/>
      <c r="C699" s="928"/>
      <c r="D699" s="928"/>
      <c r="E699" s="928"/>
      <c r="F699" s="928"/>
      <c r="G699" s="1135" t="s">
        <v>294</v>
      </c>
      <c r="H699" s="928"/>
      <c r="I699" s="928"/>
      <c r="J699" s="928"/>
      <c r="K699" s="928"/>
      <c r="L699" s="928"/>
      <c r="M699" s="928"/>
      <c r="N699" s="928"/>
      <c r="O699" s="928"/>
      <c r="P699" s="928"/>
      <c r="Q699" s="928"/>
      <c r="R699" s="928"/>
      <c r="S699" s="928"/>
      <c r="T699" s="928"/>
      <c r="U699" s="928"/>
      <c r="V699" s="928"/>
      <c r="W699" s="928"/>
      <c r="X699" s="928"/>
      <c r="Y699" s="928"/>
      <c r="Z699" s="928"/>
      <c r="AA699" s="928"/>
      <c r="AB699" s="928"/>
      <c r="AC699" s="928"/>
      <c r="AD699" s="928"/>
      <c r="AE699" s="928"/>
      <c r="AF699" s="928"/>
      <c r="AG699" s="928"/>
      <c r="AH699" s="928"/>
      <c r="AI699" s="928"/>
      <c r="AJ699" s="928"/>
      <c r="AK699" s="928"/>
      <c r="AL699" s="928"/>
      <c r="AM699" s="928"/>
      <c r="AN699" s="928"/>
      <c r="AO699" s="928"/>
      <c r="AP699" s="928"/>
      <c r="AQ699" s="1174"/>
      <c r="AR699" s="1174"/>
      <c r="AS699" s="1174"/>
      <c r="AT699" s="1174"/>
      <c r="AU699" s="1174"/>
      <c r="AV699" s="928"/>
      <c r="AW699" s="928"/>
      <c r="AX699" s="928"/>
      <c r="AY699" s="928"/>
      <c r="AZ699" s="928"/>
      <c r="BA699" s="928"/>
      <c r="BB699" s="928"/>
      <c r="BC699" s="928"/>
      <c r="BD699" s="928"/>
      <c r="BE699" s="928"/>
      <c r="BF699" s="928"/>
      <c r="BG699" s="928"/>
      <c r="BH699" s="928"/>
      <c r="BI699" s="928"/>
      <c r="BJ699" s="928"/>
      <c r="BK699" s="928"/>
      <c r="BL699" s="928"/>
      <c r="BM699" s="928"/>
      <c r="BN699" s="928"/>
      <c r="BO699" s="928"/>
      <c r="BP699" s="928"/>
      <c r="BQ699" s="928"/>
      <c r="BR699" s="928"/>
      <c r="BS699" s="928"/>
      <c r="BT699" s="928"/>
      <c r="BU699" s="928"/>
      <c r="BV699" s="928"/>
      <c r="BW699" s="928"/>
      <c r="BX699" s="928"/>
      <c r="BY699" s="928"/>
      <c r="BZ699" s="928"/>
      <c r="CA699" s="928"/>
      <c r="CB699" s="928"/>
      <c r="CC699" s="928"/>
      <c r="CD699" s="928"/>
      <c r="CE699" s="928"/>
      <c r="CF699" s="928"/>
      <c r="CG699" s="928"/>
      <c r="CH699" s="928"/>
      <c r="CI699" s="928"/>
    </row>
    <row r="700" spans="1:89" ht="34.5" customHeight="1" thickBot="1" x14ac:dyDescent="0.25">
      <c r="A700" s="927"/>
      <c r="B700" s="735" t="s">
        <v>392</v>
      </c>
      <c r="C700" s="736" t="s">
        <v>5755</v>
      </c>
      <c r="D700" s="737" t="s">
        <v>5562</v>
      </c>
      <c r="E700" s="737" t="s">
        <v>5461</v>
      </c>
      <c r="F700" s="737" t="s">
        <v>5390</v>
      </c>
      <c r="G700" s="738" t="s">
        <v>5321</v>
      </c>
      <c r="H700" s="738" t="s">
        <v>5268</v>
      </c>
      <c r="I700" s="738" t="s">
        <v>5211</v>
      </c>
      <c r="J700" s="738" t="s">
        <v>5140</v>
      </c>
      <c r="K700" s="738" t="s">
        <v>5069</v>
      </c>
      <c r="L700" s="739" t="s">
        <v>5020</v>
      </c>
      <c r="M700" s="928"/>
      <c r="N700" s="928"/>
      <c r="O700" s="928"/>
      <c r="P700" s="928"/>
      <c r="Q700" s="928"/>
      <c r="R700" s="928"/>
      <c r="S700" s="928"/>
      <c r="T700" s="928"/>
      <c r="U700" s="928"/>
      <c r="V700" s="928"/>
      <c r="W700" s="928"/>
      <c r="X700" s="928"/>
      <c r="Y700" s="928"/>
      <c r="Z700" s="928"/>
      <c r="AA700" s="928"/>
      <c r="AB700" s="928"/>
      <c r="AC700" s="928"/>
      <c r="AD700" s="928"/>
      <c r="AE700" s="928"/>
      <c r="AF700" s="928"/>
      <c r="AG700" s="928"/>
      <c r="AH700" s="928"/>
      <c r="AI700" s="928"/>
      <c r="AJ700" s="928"/>
      <c r="AK700" s="928"/>
      <c r="AL700" s="928"/>
      <c r="AM700" s="928"/>
      <c r="AN700" s="928"/>
      <c r="AO700" s="928"/>
      <c r="AP700" s="928"/>
      <c r="AQ700" s="928"/>
      <c r="AR700" s="928"/>
      <c r="AS700" s="928"/>
      <c r="AT700" s="928"/>
      <c r="AU700" s="928"/>
      <c r="AV700" s="928"/>
      <c r="AW700" s="928"/>
      <c r="AX700" s="928"/>
      <c r="AY700" s="928"/>
      <c r="AZ700" s="928"/>
      <c r="BA700" s="928"/>
      <c r="BB700" s="928"/>
      <c r="BC700" s="928"/>
      <c r="BD700" s="928"/>
      <c r="BE700" s="928"/>
      <c r="BF700" s="928"/>
      <c r="BG700" s="928"/>
      <c r="BH700" s="928"/>
      <c r="BI700" s="928"/>
      <c r="BJ700" s="928"/>
      <c r="BK700" s="928"/>
      <c r="BL700" s="928"/>
      <c r="BM700" s="928"/>
      <c r="BN700" s="928"/>
      <c r="BO700" s="928"/>
      <c r="BP700" s="928"/>
      <c r="BQ700" s="928"/>
      <c r="BR700" s="928"/>
      <c r="BS700" s="928"/>
      <c r="BT700" s="928"/>
      <c r="BU700" s="928"/>
      <c r="BV700" s="928"/>
      <c r="BW700" s="928"/>
      <c r="BX700" s="928"/>
      <c r="BY700" s="928"/>
      <c r="BZ700" s="928"/>
      <c r="CA700" s="928"/>
      <c r="CB700" s="928"/>
      <c r="CC700" s="928"/>
      <c r="CD700" s="928"/>
      <c r="CE700" s="928"/>
      <c r="CF700" s="928"/>
      <c r="CG700" s="928"/>
      <c r="CH700" s="928"/>
      <c r="CI700" s="928"/>
      <c r="CJ700" s="928"/>
      <c r="CK700" s="928"/>
    </row>
    <row r="701" spans="1:89" ht="28" x14ac:dyDescent="0.2">
      <c r="A701" s="927"/>
      <c r="B701" s="740" t="s">
        <v>295</v>
      </c>
      <c r="C701" s="741">
        <v>1175.01</v>
      </c>
      <c r="D701" s="742">
        <v>1190.67</v>
      </c>
      <c r="E701" s="742">
        <v>1185.8800000000001</v>
      </c>
      <c r="F701" s="742">
        <v>1201.72</v>
      </c>
      <c r="G701" s="743">
        <v>1206.71</v>
      </c>
      <c r="H701" s="743">
        <v>1209.6099999999999</v>
      </c>
      <c r="I701" s="743">
        <v>1210.71</v>
      </c>
      <c r="J701" s="743">
        <v>1210.8399999999999</v>
      </c>
      <c r="K701" s="743">
        <v>1204.98</v>
      </c>
      <c r="L701" s="744">
        <v>1198.8900000000001</v>
      </c>
      <c r="M701" s="928"/>
      <c r="N701" s="928"/>
      <c r="O701" s="928"/>
      <c r="P701" s="928"/>
      <c r="Q701" s="928"/>
      <c r="R701" s="928"/>
      <c r="S701" s="928"/>
      <c r="T701" s="928"/>
      <c r="U701" s="928"/>
      <c r="V701" s="928"/>
      <c r="W701" s="928"/>
      <c r="X701" s="928"/>
      <c r="Y701" s="928"/>
      <c r="Z701" s="928"/>
      <c r="AA701" s="928"/>
      <c r="AB701" s="928"/>
      <c r="AC701" s="928"/>
      <c r="AD701" s="928"/>
      <c r="AE701" s="928"/>
      <c r="AF701" s="928"/>
      <c r="AG701" s="928"/>
      <c r="AH701" s="928"/>
      <c r="AI701" s="928"/>
      <c r="AJ701" s="928"/>
      <c r="AK701" s="928"/>
      <c r="AL701" s="928"/>
      <c r="AM701" s="928"/>
      <c r="AN701" s="928"/>
      <c r="AO701" s="928"/>
      <c r="AP701" s="928"/>
      <c r="AQ701" s="928"/>
      <c r="AR701" s="928"/>
      <c r="AS701" s="928"/>
      <c r="AT701" s="928"/>
      <c r="AU701" s="928"/>
      <c r="AV701" s="928"/>
      <c r="AW701" s="928"/>
      <c r="AX701" s="928"/>
      <c r="AY701" s="928"/>
      <c r="AZ701" s="928"/>
      <c r="BA701" s="928"/>
      <c r="BB701" s="928"/>
      <c r="BC701" s="928"/>
      <c r="BD701" s="928"/>
      <c r="BE701" s="928"/>
      <c r="BF701" s="928"/>
      <c r="BG701" s="928"/>
      <c r="BH701" s="928"/>
      <c r="BI701" s="928"/>
      <c r="BJ701" s="928"/>
      <c r="BK701" s="928"/>
      <c r="BL701" s="928"/>
      <c r="BM701" s="928"/>
      <c r="BN701" s="928"/>
      <c r="BO701" s="928"/>
      <c r="BP701" s="928"/>
      <c r="BQ701" s="928"/>
      <c r="BR701" s="928"/>
      <c r="BS701" s="928"/>
      <c r="BT701" s="928"/>
      <c r="BU701" s="928"/>
      <c r="BV701" s="928"/>
      <c r="BW701" s="928"/>
      <c r="BX701" s="928"/>
      <c r="BY701" s="928"/>
      <c r="BZ701" s="928"/>
      <c r="CA701" s="928"/>
      <c r="CB701" s="928"/>
      <c r="CC701" s="928"/>
      <c r="CD701" s="928"/>
      <c r="CE701" s="928"/>
      <c r="CF701" s="928"/>
      <c r="CG701" s="928"/>
      <c r="CH701" s="928"/>
      <c r="CI701" s="928"/>
      <c r="CJ701" s="928"/>
      <c r="CK701" s="928"/>
    </row>
    <row r="702" spans="1:89" ht="15" x14ac:dyDescent="0.2">
      <c r="A702" s="927"/>
      <c r="B702" s="745" t="s">
        <v>296</v>
      </c>
      <c r="C702" s="741">
        <v>1151.94</v>
      </c>
      <c r="D702" s="747">
        <v>1167.44</v>
      </c>
      <c r="E702" s="747">
        <v>1162.47</v>
      </c>
      <c r="F702" s="747">
        <v>1178.2</v>
      </c>
      <c r="G702" s="748">
        <v>1183.04</v>
      </c>
      <c r="H702" s="748">
        <v>1185.8399999999999</v>
      </c>
      <c r="I702" s="748">
        <v>1186.79</v>
      </c>
      <c r="J702" s="748">
        <v>1186.8399999999999</v>
      </c>
      <c r="K702" s="748">
        <v>1180.82</v>
      </c>
      <c r="L702" s="749">
        <v>1174.5999999999999</v>
      </c>
      <c r="M702" s="928"/>
      <c r="N702" s="928"/>
      <c r="O702" s="928"/>
      <c r="P702" s="928"/>
      <c r="Q702" s="928"/>
      <c r="R702" s="928"/>
      <c r="S702" s="928"/>
      <c r="T702" s="928"/>
      <c r="U702" s="928"/>
      <c r="V702" s="928"/>
      <c r="W702" s="928"/>
      <c r="X702" s="928"/>
      <c r="Y702" s="928"/>
      <c r="Z702" s="928"/>
      <c r="AA702" s="928"/>
      <c r="AB702" s="928"/>
      <c r="AC702" s="928"/>
      <c r="AD702" s="928"/>
      <c r="AE702" s="928"/>
      <c r="AF702" s="928"/>
      <c r="AG702" s="928"/>
      <c r="AH702" s="928"/>
      <c r="AI702" s="928"/>
      <c r="AJ702" s="928"/>
      <c r="AK702" s="928"/>
      <c r="AL702" s="928"/>
      <c r="AM702" s="928"/>
      <c r="AN702" s="928"/>
      <c r="AO702" s="928"/>
      <c r="AP702" s="928"/>
      <c r="AQ702" s="928"/>
      <c r="AR702" s="928"/>
      <c r="AS702" s="928"/>
      <c r="AT702" s="928"/>
      <c r="AU702" s="928"/>
      <c r="AV702" s="928"/>
      <c r="AW702" s="928"/>
      <c r="AX702" s="928"/>
      <c r="AY702" s="928"/>
      <c r="AZ702" s="928"/>
      <c r="BA702" s="928"/>
      <c r="BB702" s="928"/>
      <c r="BC702" s="928"/>
      <c r="BD702" s="928"/>
      <c r="BE702" s="928"/>
      <c r="BF702" s="928"/>
      <c r="BG702" s="928"/>
      <c r="BH702" s="928"/>
      <c r="BI702" s="928"/>
      <c r="BJ702" s="928"/>
      <c r="BK702" s="928"/>
      <c r="BL702" s="928"/>
      <c r="BM702" s="928"/>
      <c r="BN702" s="928"/>
      <c r="BO702" s="928"/>
      <c r="BP702" s="928"/>
      <c r="BQ702" s="928"/>
      <c r="BR702" s="928"/>
      <c r="BS702" s="928"/>
      <c r="BT702" s="928"/>
      <c r="BU702" s="928"/>
      <c r="BV702" s="928"/>
      <c r="BW702" s="928"/>
      <c r="BX702" s="928"/>
      <c r="BY702" s="928"/>
      <c r="BZ702" s="928"/>
      <c r="CA702" s="928"/>
      <c r="CB702" s="928"/>
      <c r="CC702" s="928"/>
      <c r="CD702" s="928"/>
      <c r="CE702" s="928"/>
      <c r="CF702" s="928"/>
      <c r="CG702" s="928"/>
      <c r="CH702" s="928"/>
      <c r="CI702" s="928"/>
      <c r="CJ702" s="928"/>
      <c r="CK702" s="928"/>
    </row>
    <row r="703" spans="1:89" ht="15" x14ac:dyDescent="0.2">
      <c r="A703" s="927"/>
      <c r="B703" s="745" t="s">
        <v>590</v>
      </c>
      <c r="C703" s="750">
        <v>1147</v>
      </c>
      <c r="D703" s="751">
        <v>1162.29</v>
      </c>
      <c r="E703" s="751">
        <v>1157.1600000000001</v>
      </c>
      <c r="F703" s="751">
        <v>1167.52</v>
      </c>
      <c r="G703" s="752">
        <v>1171.51</v>
      </c>
      <c r="H703" s="752">
        <v>1182.72</v>
      </c>
      <c r="I703" s="752">
        <v>1178.51</v>
      </c>
      <c r="J703" s="752">
        <v>1177.29</v>
      </c>
      <c r="K703" s="752">
        <v>1168.6400000000001</v>
      </c>
      <c r="L703" s="753">
        <v>1161.76</v>
      </c>
      <c r="M703" s="928"/>
      <c r="N703" s="928"/>
      <c r="O703" s="928"/>
      <c r="P703" s="928"/>
      <c r="Q703" s="928"/>
      <c r="R703" s="928"/>
      <c r="S703" s="928"/>
      <c r="T703" s="928"/>
      <c r="U703" s="928"/>
      <c r="V703" s="928"/>
      <c r="W703" s="928"/>
      <c r="X703" s="928"/>
      <c r="Y703" s="928"/>
      <c r="Z703" s="928"/>
      <c r="AA703" s="928"/>
      <c r="AB703" s="928"/>
      <c r="AC703" s="928"/>
      <c r="AD703" s="928"/>
      <c r="AE703" s="928"/>
      <c r="AF703" s="928"/>
      <c r="AG703" s="928"/>
      <c r="AH703" s="928"/>
      <c r="AI703" s="928"/>
      <c r="AJ703" s="928"/>
      <c r="AK703" s="928"/>
      <c r="AL703" s="928"/>
      <c r="AM703" s="928"/>
      <c r="AN703" s="928"/>
      <c r="AO703" s="928"/>
      <c r="AP703" s="928"/>
      <c r="AQ703" s="928"/>
      <c r="AR703" s="928"/>
      <c r="AS703" s="928"/>
      <c r="AT703" s="928"/>
      <c r="AU703" s="928"/>
      <c r="AV703" s="928"/>
      <c r="AW703" s="928"/>
      <c r="AX703" s="928"/>
      <c r="AY703" s="928"/>
      <c r="AZ703" s="928"/>
      <c r="BA703" s="928"/>
      <c r="BB703" s="928"/>
      <c r="BC703" s="928"/>
      <c r="BD703" s="928"/>
      <c r="BE703" s="928"/>
      <c r="BF703" s="928"/>
      <c r="BG703" s="928"/>
      <c r="BH703" s="928"/>
      <c r="BI703" s="928"/>
      <c r="BJ703" s="928"/>
      <c r="BK703" s="928"/>
      <c r="BL703" s="928"/>
      <c r="BM703" s="928"/>
      <c r="BN703" s="928"/>
      <c r="BO703" s="928"/>
      <c r="BP703" s="928"/>
      <c r="BQ703" s="928"/>
      <c r="BR703" s="928"/>
      <c r="BS703" s="928"/>
      <c r="BT703" s="928"/>
      <c r="BU703" s="928"/>
      <c r="BV703" s="928"/>
      <c r="BW703" s="928"/>
      <c r="BX703" s="928"/>
      <c r="BY703" s="928"/>
      <c r="BZ703" s="928"/>
      <c r="CA703" s="928"/>
      <c r="CB703" s="928"/>
      <c r="CC703" s="928"/>
      <c r="CD703" s="928"/>
      <c r="CE703" s="928"/>
      <c r="CF703" s="928"/>
      <c r="CG703" s="928"/>
      <c r="CH703" s="928"/>
      <c r="CI703" s="928"/>
      <c r="CJ703" s="928"/>
      <c r="CK703" s="928"/>
    </row>
    <row r="704" spans="1:89" ht="15" x14ac:dyDescent="0.2">
      <c r="A704" s="927"/>
      <c r="B704" s="745" t="s">
        <v>591</v>
      </c>
      <c r="C704" s="750">
        <v>4.93</v>
      </c>
      <c r="D704" s="751">
        <v>5.14</v>
      </c>
      <c r="E704" s="751">
        <v>5.3</v>
      </c>
      <c r="F704" s="754">
        <v>9.1999999999999993</v>
      </c>
      <c r="G704" s="752">
        <v>9.86</v>
      </c>
      <c r="H704" s="752">
        <v>10.33</v>
      </c>
      <c r="I704" s="752">
        <v>10.75</v>
      </c>
      <c r="J704" s="752">
        <v>11.21</v>
      </c>
      <c r="K704" s="752">
        <v>12.18</v>
      </c>
      <c r="L704" s="753">
        <v>12.83</v>
      </c>
      <c r="M704" s="928"/>
      <c r="N704" s="928"/>
      <c r="O704" s="928"/>
      <c r="P704" s="928"/>
      <c r="Q704" s="928"/>
      <c r="R704" s="928"/>
      <c r="S704" s="928"/>
      <c r="T704" s="928"/>
      <c r="U704" s="928"/>
      <c r="V704" s="928"/>
      <c r="W704" s="928"/>
      <c r="X704" s="928"/>
      <c r="Y704" s="928"/>
      <c r="Z704" s="928"/>
      <c r="AA704" s="928"/>
      <c r="AB704" s="928"/>
      <c r="AC704" s="928"/>
      <c r="AD704" s="928"/>
      <c r="AE704" s="928"/>
      <c r="AF704" s="928"/>
      <c r="AG704" s="928"/>
      <c r="AH704" s="928"/>
      <c r="AI704" s="928"/>
      <c r="AJ704" s="928"/>
      <c r="AK704" s="928"/>
      <c r="AL704" s="928"/>
      <c r="AM704" s="928"/>
      <c r="AN704" s="928"/>
      <c r="AO704" s="928"/>
      <c r="AP704" s="928"/>
      <c r="AQ704" s="928"/>
      <c r="AR704" s="928"/>
      <c r="AS704" s="928"/>
      <c r="AT704" s="928"/>
      <c r="AU704" s="928"/>
      <c r="AV704" s="928"/>
      <c r="AW704" s="928"/>
      <c r="AX704" s="928"/>
      <c r="AY704" s="928"/>
      <c r="AZ704" s="928"/>
      <c r="BA704" s="928"/>
      <c r="BB704" s="928"/>
      <c r="BC704" s="928"/>
      <c r="BD704" s="928"/>
      <c r="BE704" s="928"/>
      <c r="BF704" s="928"/>
      <c r="BG704" s="928"/>
      <c r="BH704" s="928"/>
      <c r="BI704" s="928"/>
      <c r="BJ704" s="928"/>
      <c r="BK704" s="928"/>
      <c r="BL704" s="928"/>
      <c r="BM704" s="928"/>
      <c r="BN704" s="928"/>
      <c r="BO704" s="928"/>
      <c r="BP704" s="928"/>
      <c r="BQ704" s="928"/>
      <c r="BR704" s="928"/>
      <c r="BS704" s="928"/>
      <c r="BT704" s="928"/>
      <c r="BU704" s="928"/>
      <c r="BV704" s="928"/>
      <c r="BW704" s="928"/>
      <c r="BX704" s="928"/>
      <c r="BY704" s="928"/>
      <c r="BZ704" s="928"/>
      <c r="CA704" s="928"/>
      <c r="CB704" s="928"/>
      <c r="CC704" s="928"/>
      <c r="CD704" s="928"/>
      <c r="CE704" s="928"/>
      <c r="CF704" s="928"/>
      <c r="CG704" s="928"/>
      <c r="CH704" s="928"/>
      <c r="CI704" s="928"/>
      <c r="CJ704" s="928"/>
      <c r="CK704" s="928"/>
    </row>
    <row r="705" spans="1:89" ht="15" x14ac:dyDescent="0.2">
      <c r="A705" s="927"/>
      <c r="B705" s="745" t="s">
        <v>117</v>
      </c>
      <c r="C705" s="746">
        <v>23.07</v>
      </c>
      <c r="D705" s="747">
        <v>23.23</v>
      </c>
      <c r="E705" s="747">
        <v>23.41</v>
      </c>
      <c r="F705" s="747">
        <v>23.53</v>
      </c>
      <c r="G705" s="748">
        <v>23.67</v>
      </c>
      <c r="H705" s="748">
        <v>23.77</v>
      </c>
      <c r="I705" s="748">
        <v>23.92</v>
      </c>
      <c r="J705" s="748">
        <v>24</v>
      </c>
      <c r="K705" s="748">
        <v>24.16</v>
      </c>
      <c r="L705" s="749">
        <v>24.3</v>
      </c>
      <c r="M705" s="928"/>
      <c r="N705" s="928"/>
      <c r="O705" s="928"/>
      <c r="P705" s="928"/>
      <c r="Q705" s="928"/>
      <c r="R705" s="928"/>
      <c r="S705" s="928"/>
      <c r="T705" s="928"/>
      <c r="U705" s="928"/>
      <c r="V705" s="928"/>
      <c r="W705" s="928"/>
      <c r="X705" s="928"/>
      <c r="Y705" s="928"/>
      <c r="Z705" s="928"/>
      <c r="AA705" s="928"/>
      <c r="AB705" s="928"/>
      <c r="AC705" s="928"/>
      <c r="AD705" s="928"/>
      <c r="AE705" s="928"/>
      <c r="AF705" s="928"/>
      <c r="AG705" s="928"/>
      <c r="AH705" s="928"/>
      <c r="AI705" s="928"/>
      <c r="AJ705" s="928"/>
      <c r="AK705" s="928"/>
      <c r="AL705" s="928"/>
      <c r="AM705" s="928"/>
      <c r="AN705" s="928"/>
      <c r="AO705" s="928"/>
      <c r="AP705" s="928"/>
      <c r="AQ705" s="928"/>
      <c r="AR705" s="928"/>
      <c r="AS705" s="928"/>
      <c r="AT705" s="928"/>
      <c r="AU705" s="928"/>
      <c r="AV705" s="928"/>
      <c r="AW705" s="928"/>
      <c r="AX705" s="928"/>
      <c r="AY705" s="928"/>
      <c r="AZ705" s="928"/>
      <c r="BA705" s="928"/>
      <c r="BB705" s="928"/>
      <c r="BC705" s="928"/>
      <c r="BD705" s="928"/>
      <c r="BE705" s="928"/>
      <c r="BF705" s="928"/>
      <c r="BG705" s="928"/>
      <c r="BH705" s="928"/>
      <c r="BI705" s="928"/>
      <c r="BJ705" s="928"/>
      <c r="BK705" s="928"/>
      <c r="BL705" s="928"/>
      <c r="BM705" s="928"/>
      <c r="BN705" s="928"/>
      <c r="BO705" s="928"/>
      <c r="BP705" s="928"/>
      <c r="BQ705" s="928"/>
      <c r="BR705" s="928"/>
      <c r="BS705" s="928"/>
      <c r="BT705" s="928"/>
      <c r="BU705" s="928"/>
      <c r="BV705" s="928"/>
      <c r="BW705" s="928"/>
      <c r="BX705" s="928"/>
      <c r="BY705" s="928"/>
      <c r="BZ705" s="928"/>
      <c r="CA705" s="928"/>
      <c r="CB705" s="928"/>
      <c r="CC705" s="928"/>
      <c r="CD705" s="928"/>
      <c r="CE705" s="928"/>
      <c r="CF705" s="928"/>
      <c r="CG705" s="928"/>
      <c r="CH705" s="928"/>
      <c r="CI705" s="928"/>
      <c r="CJ705" s="928"/>
      <c r="CK705" s="928"/>
    </row>
    <row r="706" spans="1:89" ht="15" x14ac:dyDescent="0.2">
      <c r="A706" s="927"/>
      <c r="B706" s="745" t="s">
        <v>1947</v>
      </c>
      <c r="C706" s="746">
        <v>90.61</v>
      </c>
      <c r="D706" s="747">
        <v>91.9</v>
      </c>
      <c r="E706" s="747">
        <v>91.61</v>
      </c>
      <c r="F706" s="747">
        <v>92.92</v>
      </c>
      <c r="G706" s="748">
        <v>93.4</v>
      </c>
      <c r="H706" s="748">
        <v>93.71</v>
      </c>
      <c r="I706" s="748">
        <v>93.88</v>
      </c>
      <c r="J706" s="748">
        <v>93.98</v>
      </c>
      <c r="K706" s="748">
        <v>93.61</v>
      </c>
      <c r="L706" s="749">
        <v>93.23</v>
      </c>
      <c r="M706" s="928"/>
      <c r="N706" s="928"/>
      <c r="O706" s="928"/>
      <c r="P706" s="928"/>
      <c r="Q706" s="928"/>
      <c r="R706" s="928"/>
      <c r="S706" s="928"/>
      <c r="T706" s="928"/>
      <c r="U706" s="928"/>
      <c r="V706" s="928"/>
      <c r="W706" s="928"/>
      <c r="X706" s="928"/>
      <c r="Y706" s="928"/>
      <c r="Z706" s="928"/>
      <c r="AA706" s="928"/>
      <c r="AB706" s="928"/>
      <c r="AC706" s="928"/>
      <c r="AD706" s="928"/>
      <c r="AE706" s="928"/>
      <c r="AF706" s="928"/>
      <c r="AG706" s="928"/>
      <c r="AH706" s="928"/>
      <c r="AI706" s="928"/>
      <c r="AJ706" s="928"/>
      <c r="AK706" s="928"/>
      <c r="AL706" s="928"/>
      <c r="AM706" s="928"/>
      <c r="AN706" s="928"/>
      <c r="AO706" s="928"/>
      <c r="AP706" s="928"/>
      <c r="AQ706" s="928"/>
      <c r="AR706" s="928"/>
      <c r="AS706" s="928"/>
      <c r="AT706" s="928"/>
      <c r="AU706" s="928"/>
      <c r="AV706" s="928"/>
      <c r="AW706" s="928"/>
      <c r="AX706" s="928"/>
      <c r="AY706" s="928"/>
      <c r="AZ706" s="928"/>
      <c r="BA706" s="928"/>
      <c r="BB706" s="928"/>
      <c r="BC706" s="928"/>
      <c r="BD706" s="928"/>
      <c r="BE706" s="928"/>
      <c r="BF706" s="928"/>
      <c r="BG706" s="928"/>
      <c r="BH706" s="928"/>
      <c r="BI706" s="928"/>
      <c r="BJ706" s="928"/>
      <c r="BK706" s="928"/>
      <c r="BL706" s="928"/>
      <c r="BM706" s="928"/>
      <c r="BN706" s="928"/>
      <c r="BO706" s="928"/>
      <c r="BP706" s="928"/>
      <c r="BQ706" s="928"/>
      <c r="BR706" s="928"/>
      <c r="BS706" s="928"/>
      <c r="BT706" s="928"/>
      <c r="BU706" s="928"/>
      <c r="BV706" s="928"/>
      <c r="BW706" s="928"/>
      <c r="BX706" s="928"/>
      <c r="BY706" s="928"/>
      <c r="BZ706" s="928"/>
      <c r="CA706" s="928"/>
      <c r="CB706" s="928"/>
      <c r="CC706" s="928"/>
      <c r="CD706" s="928"/>
      <c r="CE706" s="928"/>
      <c r="CF706" s="928"/>
      <c r="CG706" s="928"/>
      <c r="CH706" s="928"/>
      <c r="CI706" s="928"/>
      <c r="CJ706" s="928"/>
      <c r="CK706" s="928"/>
    </row>
    <row r="707" spans="1:89" ht="15" x14ac:dyDescent="0.2">
      <c r="A707" s="927"/>
      <c r="B707" s="745" t="s">
        <v>333</v>
      </c>
      <c r="C707" s="746">
        <v>88.83</v>
      </c>
      <c r="D707" s="747">
        <v>90.11</v>
      </c>
      <c r="E707" s="747">
        <v>89.81</v>
      </c>
      <c r="F707" s="747">
        <v>91.11</v>
      </c>
      <c r="G707" s="748">
        <v>91.56</v>
      </c>
      <c r="H707" s="748">
        <v>91.87</v>
      </c>
      <c r="I707" s="748">
        <v>92.03</v>
      </c>
      <c r="J707" s="748">
        <v>92.12</v>
      </c>
      <c r="K707" s="748">
        <v>91.74</v>
      </c>
      <c r="L707" s="749">
        <v>91.34</v>
      </c>
      <c r="M707" s="928"/>
      <c r="N707" s="928"/>
      <c r="O707" s="928"/>
      <c r="P707" s="928"/>
      <c r="Q707" s="928"/>
      <c r="R707" s="928"/>
      <c r="S707" s="928"/>
      <c r="T707" s="928"/>
      <c r="U707" s="928"/>
      <c r="V707" s="928"/>
      <c r="W707" s="928"/>
      <c r="X707" s="928"/>
      <c r="Y707" s="928"/>
      <c r="Z707" s="928"/>
      <c r="AA707" s="928"/>
      <c r="AB707" s="928"/>
      <c r="AC707" s="928"/>
      <c r="AD707" s="928"/>
      <c r="AE707" s="928"/>
      <c r="AF707" s="928"/>
      <c r="AG707" s="928"/>
      <c r="AH707" s="928"/>
      <c r="AI707" s="928"/>
      <c r="AJ707" s="928"/>
      <c r="AK707" s="928"/>
      <c r="AL707" s="928"/>
      <c r="AM707" s="928"/>
      <c r="AN707" s="928"/>
      <c r="AO707" s="928"/>
      <c r="AP707" s="928"/>
      <c r="AQ707" s="928"/>
      <c r="AR707" s="928"/>
      <c r="AS707" s="928"/>
      <c r="AT707" s="928"/>
      <c r="AU707" s="928"/>
      <c r="AV707" s="928"/>
      <c r="AW707" s="928"/>
      <c r="AX707" s="928"/>
      <c r="AY707" s="928"/>
      <c r="AZ707" s="928"/>
      <c r="BA707" s="928"/>
      <c r="BB707" s="928"/>
      <c r="BC707" s="928"/>
      <c r="BD707" s="928"/>
      <c r="BE707" s="928"/>
      <c r="BF707" s="928"/>
      <c r="BG707" s="928"/>
      <c r="BH707" s="928"/>
      <c r="BI707" s="928"/>
      <c r="BJ707" s="928"/>
      <c r="BK707" s="928"/>
      <c r="BL707" s="928"/>
      <c r="BM707" s="928"/>
      <c r="BN707" s="928"/>
      <c r="BO707" s="928"/>
      <c r="BP707" s="928"/>
      <c r="BQ707" s="928"/>
      <c r="BR707" s="928"/>
      <c r="BS707" s="928"/>
      <c r="BT707" s="928"/>
      <c r="BU707" s="928"/>
      <c r="BV707" s="928"/>
      <c r="BW707" s="928"/>
      <c r="BX707" s="928"/>
      <c r="BY707" s="928"/>
      <c r="BZ707" s="928"/>
      <c r="CA707" s="928"/>
      <c r="CB707" s="928"/>
      <c r="CC707" s="928"/>
      <c r="CD707" s="928"/>
      <c r="CE707" s="928"/>
      <c r="CF707" s="928"/>
      <c r="CG707" s="928"/>
      <c r="CH707" s="928"/>
      <c r="CI707" s="928"/>
      <c r="CJ707" s="928"/>
      <c r="CK707" s="928"/>
    </row>
    <row r="708" spans="1:89" ht="29" thickBot="1" x14ac:dyDescent="0.25">
      <c r="A708" s="927"/>
      <c r="B708" s="755" t="s">
        <v>1712</v>
      </c>
      <c r="C708" s="756">
        <v>17.87</v>
      </c>
      <c r="D708" s="757">
        <v>17.86</v>
      </c>
      <c r="E708" s="757">
        <v>17.850000000000001</v>
      </c>
      <c r="F708" s="757">
        <v>17.98</v>
      </c>
      <c r="G708" s="758">
        <v>18.04</v>
      </c>
      <c r="H708" s="758">
        <v>18.11</v>
      </c>
      <c r="I708" s="758">
        <v>18.14</v>
      </c>
      <c r="J708" s="758">
        <v>18.329999999999998</v>
      </c>
      <c r="K708" s="758">
        <v>18.23</v>
      </c>
      <c r="L708" s="759">
        <v>18.25</v>
      </c>
      <c r="M708" s="928"/>
      <c r="N708" s="928"/>
      <c r="O708" s="928"/>
      <c r="P708" s="928"/>
      <c r="Q708" s="928"/>
      <c r="R708" s="928"/>
      <c r="S708" s="928"/>
      <c r="T708" s="928"/>
      <c r="U708" s="928"/>
      <c r="V708" s="928"/>
      <c r="W708" s="928"/>
      <c r="X708" s="928"/>
      <c r="Y708" s="928"/>
      <c r="Z708" s="928"/>
      <c r="AA708" s="928"/>
      <c r="AB708" s="928"/>
      <c r="AC708" s="928"/>
      <c r="AD708" s="928"/>
      <c r="AE708" s="928"/>
      <c r="AF708" s="928"/>
      <c r="AG708" s="928"/>
      <c r="AH708" s="928"/>
      <c r="AI708" s="928"/>
      <c r="AJ708" s="928"/>
      <c r="AK708" s="928"/>
      <c r="AL708" s="928"/>
      <c r="AM708" s="928"/>
      <c r="AN708" s="928"/>
      <c r="AO708" s="928"/>
      <c r="AP708" s="928"/>
      <c r="AQ708" s="928"/>
      <c r="AR708" s="928"/>
      <c r="AS708" s="928"/>
      <c r="AT708" s="928"/>
      <c r="AU708" s="928"/>
      <c r="AV708" s="928"/>
      <c r="AW708" s="928"/>
      <c r="AX708" s="928"/>
      <c r="AY708" s="928"/>
      <c r="AZ708" s="928"/>
      <c r="BA708" s="928"/>
      <c r="BB708" s="928"/>
      <c r="BC708" s="928"/>
      <c r="BD708" s="928"/>
      <c r="BE708" s="928"/>
      <c r="BF708" s="928"/>
      <c r="BG708" s="928"/>
      <c r="BH708" s="928"/>
      <c r="BI708" s="928"/>
      <c r="BJ708" s="928"/>
      <c r="BK708" s="928"/>
      <c r="BL708" s="928"/>
      <c r="BM708" s="928"/>
      <c r="BN708" s="928"/>
      <c r="BO708" s="928"/>
      <c r="BP708" s="928"/>
      <c r="BQ708" s="928"/>
      <c r="BR708" s="928"/>
      <c r="BS708" s="928"/>
      <c r="BT708" s="928"/>
      <c r="BU708" s="928"/>
      <c r="BV708" s="928"/>
      <c r="BW708" s="928"/>
      <c r="BX708" s="928"/>
      <c r="BY708" s="928"/>
      <c r="BZ708" s="928"/>
      <c r="CA708" s="928"/>
      <c r="CB708" s="928"/>
      <c r="CC708" s="928"/>
      <c r="CD708" s="928"/>
      <c r="CE708" s="928"/>
      <c r="CF708" s="928"/>
      <c r="CG708" s="928"/>
      <c r="CH708" s="928"/>
      <c r="CI708" s="928"/>
      <c r="CJ708" s="928"/>
      <c r="CK708" s="928"/>
    </row>
    <row r="709" spans="1:89" s="1226" customFormat="1" ht="16" thickBot="1" x14ac:dyDescent="0.25">
      <c r="A709" s="946"/>
      <c r="B709" s="1222"/>
      <c r="C709" s="1223"/>
      <c r="D709" s="1224"/>
      <c r="E709" s="1224"/>
      <c r="F709" s="1225"/>
      <c r="G709" s="1225"/>
      <c r="H709" s="1225"/>
      <c r="I709" s="1225"/>
      <c r="J709" s="1225"/>
      <c r="K709" s="1225"/>
      <c r="L709" s="928"/>
      <c r="M709" s="928"/>
      <c r="N709" s="928"/>
      <c r="O709" s="928"/>
      <c r="P709" s="928"/>
      <c r="Q709" s="928"/>
      <c r="R709" s="928"/>
      <c r="S709" s="928"/>
      <c r="T709" s="928"/>
      <c r="U709" s="928"/>
      <c r="V709" s="928"/>
      <c r="W709" s="928"/>
      <c r="X709" s="928"/>
      <c r="Y709" s="928"/>
      <c r="Z709" s="928"/>
      <c r="AA709" s="928"/>
      <c r="AB709" s="928"/>
      <c r="AC709" s="928"/>
      <c r="AD709" s="928"/>
      <c r="AE709" s="928"/>
      <c r="AF709" s="928"/>
      <c r="AG709" s="928"/>
      <c r="AH709" s="928"/>
      <c r="AI709" s="928"/>
      <c r="AJ709" s="928"/>
      <c r="AK709" s="928"/>
      <c r="AL709" s="928"/>
      <c r="AM709" s="928"/>
      <c r="AN709" s="928"/>
      <c r="AO709" s="928"/>
      <c r="AP709" s="928"/>
      <c r="AQ709" s="928"/>
      <c r="AR709" s="928"/>
      <c r="AS709" s="928"/>
      <c r="AT709" s="928"/>
      <c r="AU709" s="928"/>
      <c r="AV709" s="928"/>
      <c r="AW709" s="928"/>
      <c r="AX709" s="928"/>
      <c r="AY709" s="928"/>
      <c r="AZ709" s="928"/>
      <c r="BA709" s="928"/>
      <c r="BB709" s="928"/>
      <c r="BC709" s="928"/>
      <c r="BD709" s="928"/>
      <c r="BE709" s="928"/>
      <c r="BF709" s="928"/>
      <c r="BG709" s="928"/>
      <c r="BH709" s="928"/>
      <c r="BI709" s="928"/>
      <c r="BJ709" s="928"/>
      <c r="BK709" s="928"/>
      <c r="BL709" s="928"/>
      <c r="BM709" s="928"/>
      <c r="BN709" s="928"/>
      <c r="BO709" s="928"/>
      <c r="BP709" s="928"/>
      <c r="BQ709" s="928"/>
      <c r="BR709" s="928"/>
      <c r="BS709" s="928"/>
      <c r="BT709" s="928"/>
      <c r="BU709" s="928"/>
      <c r="BV709" s="928"/>
      <c r="BW709" s="928"/>
      <c r="BX709" s="928"/>
      <c r="BY709" s="928"/>
      <c r="BZ709" s="928"/>
      <c r="CA709" s="928"/>
      <c r="CB709" s="928"/>
      <c r="CC709" s="928"/>
      <c r="CD709" s="928"/>
      <c r="CE709" s="928"/>
      <c r="CF709" s="928"/>
      <c r="CG709" s="928"/>
      <c r="CH709" s="928"/>
    </row>
    <row r="710" spans="1:89" ht="29" thickBot="1" x14ac:dyDescent="0.25">
      <c r="A710" s="927"/>
      <c r="B710" s="760" t="s">
        <v>1008</v>
      </c>
      <c r="C710" s="761" t="s">
        <v>5755</v>
      </c>
      <c r="D710" s="737" t="s">
        <v>5562</v>
      </c>
      <c r="E710" s="737" t="s">
        <v>5461</v>
      </c>
      <c r="F710" s="737" t="s">
        <v>5390</v>
      </c>
      <c r="G710" s="738" t="s">
        <v>5321</v>
      </c>
      <c r="H710" s="738" t="s">
        <v>5268</v>
      </c>
      <c r="I710" s="738" t="s">
        <v>5211</v>
      </c>
      <c r="J710" s="738" t="s">
        <v>5140</v>
      </c>
      <c r="K710" s="738" t="s">
        <v>5069</v>
      </c>
      <c r="L710" s="739" t="s">
        <v>5020</v>
      </c>
      <c r="M710" s="928"/>
      <c r="N710" s="928"/>
      <c r="O710" s="928"/>
      <c r="P710" s="928"/>
      <c r="Q710" s="928"/>
      <c r="R710" s="928"/>
      <c r="S710" s="928"/>
      <c r="T710" s="928"/>
      <c r="U710" s="928"/>
      <c r="V710" s="928"/>
      <c r="W710" s="928"/>
      <c r="X710" s="928"/>
      <c r="Y710" s="928"/>
      <c r="Z710" s="928"/>
      <c r="AA710" s="928"/>
      <c r="AB710" s="928"/>
      <c r="AC710" s="928"/>
      <c r="AD710" s="928"/>
      <c r="AE710" s="928"/>
      <c r="AF710" s="928"/>
      <c r="AG710" s="928"/>
      <c r="AH710" s="928"/>
      <c r="AI710" s="928"/>
      <c r="AJ710" s="928"/>
      <c r="AK710" s="928"/>
      <c r="AL710" s="928"/>
      <c r="AM710" s="928"/>
      <c r="AN710" s="928"/>
      <c r="AO710" s="928"/>
      <c r="AP710" s="928"/>
      <c r="AQ710" s="928"/>
      <c r="AR710" s="928"/>
      <c r="AS710" s="928"/>
      <c r="AT710" s="928"/>
      <c r="AU710" s="928"/>
      <c r="AV710" s="928"/>
      <c r="AW710" s="928"/>
      <c r="AX710" s="928"/>
      <c r="AY710" s="928"/>
      <c r="AZ710" s="928"/>
      <c r="BA710" s="928"/>
      <c r="BB710" s="928"/>
      <c r="BC710" s="928"/>
      <c r="BD710" s="928"/>
      <c r="BE710" s="928"/>
      <c r="BF710" s="928"/>
      <c r="BG710" s="928"/>
      <c r="BH710" s="928"/>
      <c r="BI710" s="928"/>
      <c r="BJ710" s="928"/>
      <c r="BK710" s="928"/>
      <c r="BL710" s="928"/>
      <c r="BM710" s="928"/>
      <c r="BN710" s="928"/>
      <c r="BO710" s="928"/>
      <c r="BP710" s="928"/>
      <c r="BQ710" s="928"/>
      <c r="BR710" s="928"/>
      <c r="BS710" s="928"/>
      <c r="BT710" s="928"/>
      <c r="BU710" s="928"/>
      <c r="BV710" s="928"/>
      <c r="BW710" s="928"/>
      <c r="BX710" s="928"/>
      <c r="BY710" s="928"/>
      <c r="BZ710" s="928"/>
      <c r="CA710" s="928"/>
      <c r="CB710" s="928"/>
      <c r="CC710" s="928"/>
      <c r="CD710" s="928"/>
      <c r="CE710" s="928"/>
      <c r="CF710" s="928"/>
      <c r="CG710" s="928"/>
      <c r="CH710" s="928"/>
      <c r="CI710" s="928"/>
      <c r="CJ710" s="928"/>
      <c r="CK710" s="928"/>
    </row>
    <row r="711" spans="1:89" ht="28" x14ac:dyDescent="0.2">
      <c r="A711" s="927"/>
      <c r="B711" s="740" t="s">
        <v>121</v>
      </c>
      <c r="C711" s="762">
        <f>C703-D703</f>
        <v>-15.289999999999964</v>
      </c>
      <c r="D711" s="763">
        <v>5.1299999999998818</v>
      </c>
      <c r="E711" s="763">
        <v>-10.3599999999999</v>
      </c>
      <c r="F711" s="763">
        <v>-3.9900000000000091</v>
      </c>
      <c r="G711" s="763">
        <v>-11.210000000000036</v>
      </c>
      <c r="H711" s="763">
        <v>4.2100000000000364</v>
      </c>
      <c r="I711" s="764">
        <v>1.2200000000000273</v>
      </c>
      <c r="J711" s="764">
        <v>8.6499999999998636</v>
      </c>
      <c r="K711" s="764">
        <v>6.8800000000001091</v>
      </c>
      <c r="L711" s="765">
        <v>4.9000000000000909</v>
      </c>
      <c r="M711" s="928"/>
      <c r="N711" s="928"/>
      <c r="O711" s="928"/>
      <c r="P711" s="928"/>
      <c r="Q711" s="928"/>
      <c r="R711" s="928"/>
      <c r="S711" s="928"/>
      <c r="T711" s="928"/>
      <c r="U711" s="928"/>
      <c r="V711" s="928"/>
      <c r="W711" s="928"/>
      <c r="X711" s="928"/>
      <c r="Y711" s="928"/>
      <c r="Z711" s="928"/>
      <c r="AA711" s="928"/>
      <c r="AB711" s="928"/>
      <c r="AC711" s="928"/>
      <c r="AD711" s="928"/>
      <c r="AE711" s="928"/>
      <c r="AF711" s="928"/>
      <c r="AG711" s="928"/>
      <c r="AH711" s="928"/>
      <c r="AI711" s="928"/>
      <c r="AJ711" s="928"/>
      <c r="AK711" s="928"/>
      <c r="AL711" s="928"/>
      <c r="AM711" s="928"/>
      <c r="AN711" s="928"/>
      <c r="AO711" s="928"/>
      <c r="AP711" s="928"/>
      <c r="AQ711" s="928"/>
      <c r="AR711" s="928"/>
      <c r="AS711" s="928"/>
      <c r="AT711" s="928"/>
      <c r="AU711" s="928"/>
      <c r="AV711" s="928"/>
      <c r="AW711" s="928"/>
      <c r="AX711" s="928"/>
      <c r="AY711" s="928"/>
      <c r="AZ711" s="928"/>
      <c r="BA711" s="928"/>
      <c r="BB711" s="928"/>
      <c r="BC711" s="928"/>
      <c r="BD711" s="928"/>
      <c r="BE711" s="928"/>
      <c r="BF711" s="928"/>
      <c r="BG711" s="928"/>
      <c r="BH711" s="928"/>
      <c r="BI711" s="928"/>
      <c r="BJ711" s="928"/>
      <c r="BK711" s="928"/>
      <c r="BL711" s="928"/>
      <c r="BM711" s="928"/>
      <c r="BN711" s="928"/>
      <c r="BO711" s="928"/>
      <c r="BP711" s="928"/>
      <c r="BQ711" s="928"/>
      <c r="BR711" s="928"/>
      <c r="BS711" s="928"/>
      <c r="BT711" s="928"/>
      <c r="BU711" s="928"/>
      <c r="BV711" s="928"/>
      <c r="BW711" s="928"/>
      <c r="BX711" s="928"/>
      <c r="BY711" s="928"/>
      <c r="BZ711" s="928"/>
      <c r="CA711" s="928"/>
      <c r="CB711" s="928"/>
      <c r="CC711" s="928"/>
      <c r="CD711" s="928"/>
      <c r="CE711" s="928"/>
      <c r="CF711" s="928"/>
      <c r="CG711" s="928"/>
      <c r="CH711" s="928"/>
      <c r="CI711" s="928"/>
      <c r="CJ711" s="928"/>
      <c r="CK711" s="928"/>
    </row>
    <row r="712" spans="1:89" ht="28" x14ac:dyDescent="0.2">
      <c r="A712" s="927"/>
      <c r="B712" s="745" t="s">
        <v>122</v>
      </c>
      <c r="C712" s="750">
        <f>C704-D704</f>
        <v>-0.20999999999999996</v>
      </c>
      <c r="D712" s="751">
        <v>-0.16000000000000014</v>
      </c>
      <c r="E712" s="751">
        <v>-3.8999999999999995</v>
      </c>
      <c r="F712" s="751">
        <v>-0.66000000000000014</v>
      </c>
      <c r="G712" s="751">
        <v>-0.47000000000000064</v>
      </c>
      <c r="H712" s="751">
        <v>-0.41999999999999993</v>
      </c>
      <c r="I712" s="766">
        <v>-0.46000000000000085</v>
      </c>
      <c r="J712" s="766">
        <v>-0.96999999999999886</v>
      </c>
      <c r="K712" s="766">
        <v>-0.65000000000000036</v>
      </c>
      <c r="L712" s="767">
        <v>-0.53999999999999915</v>
      </c>
      <c r="M712" s="928"/>
      <c r="N712" s="928"/>
      <c r="O712" s="928"/>
      <c r="P712" s="928"/>
      <c r="Q712" s="928"/>
      <c r="R712" s="928"/>
      <c r="S712" s="928"/>
      <c r="T712" s="928"/>
      <c r="U712" s="928"/>
      <c r="V712" s="928"/>
      <c r="W712" s="928"/>
      <c r="X712" s="928"/>
      <c r="Y712" s="928"/>
      <c r="Z712" s="928"/>
      <c r="AA712" s="928"/>
      <c r="AB712" s="928"/>
      <c r="AC712" s="928"/>
      <c r="AD712" s="928"/>
      <c r="AE712" s="928"/>
      <c r="AF712" s="928"/>
      <c r="AG712" s="928"/>
      <c r="AH712" s="928"/>
      <c r="AI712" s="928"/>
      <c r="AJ712" s="928"/>
      <c r="AK712" s="928"/>
      <c r="AL712" s="928"/>
      <c r="AM712" s="928"/>
      <c r="AN712" s="928"/>
      <c r="AO712" s="928"/>
      <c r="AP712" s="928"/>
      <c r="AQ712" s="928"/>
      <c r="AR712" s="928"/>
      <c r="AS712" s="928"/>
      <c r="AT712" s="928"/>
      <c r="AU712" s="928"/>
      <c r="AV712" s="928"/>
      <c r="AW712" s="928"/>
      <c r="AX712" s="928"/>
      <c r="AY712" s="928"/>
      <c r="AZ712" s="928"/>
      <c r="BA712" s="928"/>
      <c r="BB712" s="928"/>
      <c r="BC712" s="928"/>
      <c r="BD712" s="928"/>
      <c r="BE712" s="928"/>
      <c r="BF712" s="928"/>
      <c r="BG712" s="928"/>
      <c r="BH712" s="928"/>
      <c r="BI712" s="928"/>
      <c r="BJ712" s="928"/>
      <c r="BK712" s="928"/>
      <c r="BL712" s="928"/>
      <c r="BM712" s="928"/>
      <c r="BN712" s="928"/>
      <c r="BO712" s="928"/>
      <c r="BP712" s="928"/>
      <c r="BQ712" s="928"/>
      <c r="BR712" s="928"/>
      <c r="BS712" s="928"/>
      <c r="BT712" s="928"/>
      <c r="BU712" s="928"/>
      <c r="BV712" s="928"/>
      <c r="BW712" s="928"/>
      <c r="BX712" s="928"/>
      <c r="BY712" s="928"/>
      <c r="BZ712" s="928"/>
      <c r="CA712" s="928"/>
      <c r="CB712" s="928"/>
      <c r="CC712" s="928"/>
      <c r="CD712" s="928"/>
      <c r="CE712" s="928"/>
      <c r="CF712" s="928"/>
      <c r="CG712" s="928"/>
      <c r="CH712" s="928"/>
      <c r="CI712" s="928"/>
      <c r="CJ712" s="928"/>
      <c r="CK712" s="928"/>
    </row>
    <row r="713" spans="1:89" s="293" customFormat="1" ht="28" x14ac:dyDescent="0.2">
      <c r="A713" s="294"/>
      <c r="B713" s="768" t="s">
        <v>123</v>
      </c>
      <c r="C713" s="750">
        <f>C702-D702</f>
        <v>-15.5</v>
      </c>
      <c r="D713" s="751">
        <v>4.9700000000000273</v>
      </c>
      <c r="E713" s="751">
        <v>-15.730000000000018</v>
      </c>
      <c r="F713" s="769">
        <v>-4.8399999999999181</v>
      </c>
      <c r="G713" s="770">
        <v>-2.7999999999999545</v>
      </c>
      <c r="H713" s="771">
        <v>-0.95000000000004547</v>
      </c>
      <c r="I713" s="771">
        <v>-4.9999999999954525E-2</v>
      </c>
      <c r="J713" s="771">
        <v>6.0199999999999818</v>
      </c>
      <c r="K713" s="771">
        <v>6.2200000000000273</v>
      </c>
      <c r="L713" s="772">
        <v>4.4199999999998454</v>
      </c>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c r="AI713" s="292"/>
      <c r="AJ713" s="292"/>
      <c r="AK713" s="292"/>
      <c r="AL713" s="292"/>
      <c r="AM713" s="292"/>
      <c r="AN713" s="292"/>
      <c r="AO713" s="292"/>
      <c r="AP713" s="292"/>
      <c r="AQ713" s="292"/>
      <c r="AR713" s="292"/>
      <c r="AS713" s="292"/>
      <c r="AT713" s="292"/>
      <c r="AU713" s="292"/>
      <c r="AV713" s="292"/>
      <c r="AW713" s="292"/>
      <c r="AX713" s="292"/>
      <c r="AY713" s="292"/>
      <c r="AZ713" s="292"/>
      <c r="BA713" s="292"/>
      <c r="BB713" s="292"/>
      <c r="BC713" s="292"/>
      <c r="BD713" s="292"/>
      <c r="BE713" s="292"/>
      <c r="BF713" s="292"/>
      <c r="BG713" s="292"/>
      <c r="BH713" s="292"/>
      <c r="BI713" s="292"/>
      <c r="BJ713" s="292"/>
      <c r="BK713" s="292"/>
      <c r="BL713" s="292"/>
      <c r="BM713" s="292"/>
      <c r="BN713" s="292"/>
      <c r="BO713" s="292"/>
      <c r="BP713" s="292"/>
      <c r="BQ713" s="292"/>
      <c r="BR713" s="292"/>
      <c r="BS713" s="292"/>
      <c r="BT713" s="292"/>
      <c r="BU713" s="292"/>
      <c r="BV713" s="292"/>
      <c r="BW713" s="292"/>
      <c r="BX713" s="292"/>
      <c r="BY713" s="292"/>
      <c r="BZ713" s="292"/>
      <c r="CA713" s="292"/>
      <c r="CB713" s="292"/>
      <c r="CC713" s="292"/>
      <c r="CD713" s="292"/>
      <c r="CE713" s="292"/>
      <c r="CF713" s="292"/>
      <c r="CG713" s="292"/>
      <c r="CH713" s="292"/>
      <c r="CI713" s="292"/>
      <c r="CJ713" s="292"/>
      <c r="CK713" s="292"/>
    </row>
    <row r="714" spans="1:89" s="293" customFormat="1" ht="31.5" customHeight="1" thickBot="1" x14ac:dyDescent="0.25">
      <c r="A714" s="294"/>
      <c r="B714" s="773" t="s">
        <v>124</v>
      </c>
      <c r="C714" s="774">
        <f>C705-D705</f>
        <v>-0.16000000000000014</v>
      </c>
      <c r="D714" s="775">
        <v>-0.17999999999999972</v>
      </c>
      <c r="E714" s="775">
        <v>-0.12000000000000099</v>
      </c>
      <c r="F714" s="776">
        <v>-0.14000000000000057</v>
      </c>
      <c r="G714" s="777">
        <v>-9.9999999999997868E-2</v>
      </c>
      <c r="H714" s="778">
        <v>-0.15000000000000213</v>
      </c>
      <c r="I714" s="778">
        <v>-7.9999999999998295E-2</v>
      </c>
      <c r="J714" s="778">
        <v>-0.16000000000000014</v>
      </c>
      <c r="K714" s="778">
        <v>-0.14000000000000057</v>
      </c>
      <c r="L714" s="779">
        <v>-9.9999999999997868E-2</v>
      </c>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c r="AI714" s="292"/>
      <c r="AJ714" s="292"/>
      <c r="AK714" s="292"/>
      <c r="AL714" s="292"/>
      <c r="AM714" s="292"/>
      <c r="AN714" s="292"/>
      <c r="AO714" s="292"/>
      <c r="AP714" s="292"/>
      <c r="AQ714" s="292"/>
      <c r="AR714" s="292"/>
      <c r="AS714" s="292"/>
      <c r="AT714" s="292"/>
      <c r="AU714" s="292"/>
      <c r="AV714" s="292"/>
      <c r="AW714" s="292"/>
      <c r="AX714" s="292"/>
      <c r="AY714" s="292"/>
      <c r="AZ714" s="292"/>
      <c r="BA714" s="292"/>
      <c r="BB714" s="292"/>
      <c r="BC714" s="292"/>
      <c r="BD714" s="292"/>
      <c r="BE714" s="292"/>
      <c r="BF714" s="292"/>
      <c r="BG714" s="292"/>
      <c r="BH714" s="292"/>
      <c r="BI714" s="292"/>
      <c r="BJ714" s="292"/>
      <c r="BK714" s="292"/>
      <c r="BL714" s="292"/>
      <c r="BM714" s="292"/>
      <c r="BN714" s="292"/>
      <c r="BO714" s="292"/>
      <c r="BP714" s="292"/>
      <c r="BQ714" s="292"/>
      <c r="BR714" s="292"/>
      <c r="BS714" s="292"/>
      <c r="BT714" s="292"/>
      <c r="BU714" s="292"/>
      <c r="BV714" s="292"/>
      <c r="BW714" s="292"/>
      <c r="BX714" s="292"/>
      <c r="BY714" s="292"/>
      <c r="BZ714" s="292"/>
      <c r="CA714" s="292"/>
      <c r="CB714" s="292"/>
      <c r="CC714" s="292"/>
      <c r="CD714" s="292"/>
      <c r="CE714" s="292"/>
      <c r="CF714" s="292"/>
      <c r="CG714" s="292"/>
      <c r="CH714" s="292"/>
      <c r="CI714" s="292"/>
      <c r="CJ714" s="292"/>
      <c r="CK714" s="292"/>
    </row>
    <row r="715" spans="1:89" ht="15" x14ac:dyDescent="0.2">
      <c r="A715" s="927"/>
      <c r="B715" s="1104" t="s">
        <v>421</v>
      </c>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8"/>
      <c r="AE715" s="928"/>
      <c r="AF715" s="928"/>
      <c r="AG715" s="928"/>
      <c r="AH715" s="928"/>
      <c r="AI715" s="928"/>
      <c r="AJ715" s="928"/>
      <c r="AK715" s="928"/>
      <c r="AL715" s="928"/>
      <c r="AM715" s="928"/>
      <c r="AN715" s="928"/>
      <c r="AO715" s="928"/>
      <c r="AP715" s="928"/>
      <c r="AQ715" s="928"/>
      <c r="AR715" s="928"/>
      <c r="AS715" s="928"/>
      <c r="AT715" s="928"/>
      <c r="AU715" s="928"/>
      <c r="AV715" s="928"/>
      <c r="AW715" s="928"/>
      <c r="AX715" s="928"/>
      <c r="AY715" s="928"/>
      <c r="AZ715" s="928"/>
      <c r="BA715" s="928"/>
      <c r="BB715" s="928"/>
      <c r="BC715" s="928"/>
      <c r="BD715" s="928"/>
      <c r="BE715" s="928"/>
      <c r="BF715" s="928"/>
      <c r="BG715" s="928"/>
      <c r="BH715" s="928"/>
      <c r="BI715" s="928"/>
      <c r="BJ715" s="928"/>
      <c r="BK715" s="928"/>
      <c r="BL715" s="928"/>
      <c r="BM715" s="928"/>
      <c r="BN715" s="928"/>
      <c r="BO715" s="928"/>
      <c r="BP715" s="928"/>
      <c r="BQ715" s="928"/>
      <c r="BR715" s="928"/>
      <c r="BS715" s="928"/>
      <c r="BT715" s="928"/>
      <c r="BU715" s="928"/>
      <c r="BV715" s="928"/>
      <c r="BW715" s="928"/>
      <c r="BX715" s="928"/>
      <c r="BY715" s="928"/>
      <c r="BZ715" s="928"/>
      <c r="CA715" s="928"/>
      <c r="CB715" s="928"/>
      <c r="CC715" s="928"/>
      <c r="CD715" s="928"/>
      <c r="CE715" s="928"/>
      <c r="CF715" s="928"/>
      <c r="CG715" s="928"/>
      <c r="CH715" s="928"/>
      <c r="CI715" s="928"/>
    </row>
    <row r="716" spans="1:89" ht="15" x14ac:dyDescent="0.2">
      <c r="A716" s="927"/>
      <c r="B716" s="1227" t="s">
        <v>589</v>
      </c>
      <c r="C716" s="928"/>
      <c r="D716" s="1111"/>
      <c r="E716" s="1102"/>
      <c r="F716" s="1102"/>
      <c r="G716" s="1102"/>
      <c r="H716" s="928"/>
      <c r="I716" s="928"/>
      <c r="J716" s="928"/>
      <c r="K716" s="928"/>
      <c r="L716" s="928"/>
      <c r="M716" s="928"/>
      <c r="N716" s="928"/>
      <c r="O716" s="928"/>
      <c r="P716" s="928"/>
      <c r="Q716" s="928"/>
      <c r="R716" s="928"/>
      <c r="S716" s="928"/>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8"/>
      <c r="AX716" s="928"/>
      <c r="AY716" s="928"/>
      <c r="AZ716" s="928"/>
      <c r="BA716" s="928"/>
      <c r="BB716" s="928"/>
      <c r="BC716" s="928"/>
      <c r="BD716" s="928"/>
      <c r="BE716" s="928"/>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8"/>
      <c r="CA716" s="928"/>
      <c r="CB716" s="928"/>
      <c r="CC716" s="928"/>
      <c r="CD716" s="928"/>
      <c r="CE716" s="928"/>
      <c r="CF716" s="928"/>
      <c r="CG716" s="928"/>
      <c r="CH716" s="928"/>
      <c r="CI716" s="928"/>
    </row>
    <row r="717" spans="1:89" ht="15" x14ac:dyDescent="0.2">
      <c r="A717" s="927"/>
      <c r="B717" s="928"/>
      <c r="C717" s="928"/>
      <c r="D717" s="1111"/>
      <c r="E717" s="1228"/>
      <c r="F717" s="1229"/>
      <c r="G717" s="928"/>
      <c r="H717" s="928"/>
      <c r="I717" s="928"/>
      <c r="J717" s="928"/>
      <c r="K717" s="928"/>
      <c r="L717" s="928"/>
      <c r="M717" s="928"/>
      <c r="N717" s="928"/>
      <c r="O717" s="928"/>
      <c r="P717" s="928"/>
      <c r="Q717" s="928"/>
      <c r="R717" s="928"/>
      <c r="S717" s="928"/>
      <c r="T717" s="928"/>
      <c r="U717" s="928"/>
      <c r="V717" s="928"/>
      <c r="W717" s="928"/>
      <c r="X717" s="928"/>
      <c r="Y717" s="928"/>
      <c r="Z717" s="928"/>
      <c r="AA717" s="928"/>
      <c r="AB717" s="928"/>
      <c r="AC717" s="928"/>
      <c r="AD717" s="928"/>
      <c r="AE717" s="928"/>
      <c r="AF717" s="928"/>
      <c r="AG717" s="928"/>
      <c r="AH717" s="928"/>
      <c r="AI717" s="928"/>
      <c r="AJ717" s="928"/>
      <c r="AK717" s="928"/>
      <c r="AL717" s="928"/>
      <c r="AM717" s="928"/>
      <c r="AN717" s="928"/>
      <c r="AO717" s="928"/>
      <c r="AP717" s="928"/>
      <c r="AQ717" s="928"/>
      <c r="AR717" s="928"/>
      <c r="AS717" s="928"/>
      <c r="AT717" s="928"/>
      <c r="AU717" s="928"/>
      <c r="AV717" s="928"/>
      <c r="AW717" s="928"/>
      <c r="AX717" s="928"/>
      <c r="AY717" s="928"/>
      <c r="AZ717" s="928"/>
      <c r="BA717" s="928"/>
      <c r="BB717" s="928"/>
      <c r="BC717" s="928"/>
      <c r="BD717" s="928"/>
      <c r="BE717" s="928"/>
      <c r="BF717" s="928"/>
      <c r="BG717" s="928"/>
      <c r="BH717" s="928"/>
      <c r="BI717" s="928"/>
      <c r="BJ717" s="928"/>
      <c r="BK717" s="928"/>
      <c r="BL717" s="928"/>
      <c r="BM717" s="928"/>
      <c r="BN717" s="928"/>
      <c r="BO717" s="928"/>
      <c r="BP717" s="928"/>
      <c r="BQ717" s="928"/>
      <c r="BR717" s="928"/>
      <c r="BS717" s="928"/>
      <c r="BT717" s="928"/>
      <c r="BU717" s="928"/>
      <c r="BV717" s="928"/>
      <c r="BW717" s="928"/>
      <c r="BX717" s="928"/>
      <c r="BY717" s="928"/>
      <c r="BZ717" s="928"/>
      <c r="CA717" s="928"/>
      <c r="CB717" s="928"/>
      <c r="CC717" s="928"/>
      <c r="CD717" s="928"/>
      <c r="CE717" s="928"/>
      <c r="CF717" s="928"/>
      <c r="CG717" s="928"/>
      <c r="CH717" s="928"/>
      <c r="CI717" s="928"/>
    </row>
    <row r="718" spans="1:89" ht="15" hidden="1" x14ac:dyDescent="0.2">
      <c r="A718" s="928"/>
      <c r="B718" s="1111"/>
      <c r="C718" s="1111"/>
      <c r="D718" s="1102"/>
      <c r="E718" s="75"/>
      <c r="F718" s="928"/>
      <c r="G718" s="928"/>
      <c r="H718" s="928"/>
      <c r="I718" s="928"/>
      <c r="J718" s="928"/>
      <c r="K718" s="928"/>
      <c r="L718" s="928"/>
      <c r="M718" s="928"/>
      <c r="N718" s="928"/>
      <c r="O718" s="928"/>
      <c r="P718" s="928"/>
      <c r="Q718" s="928"/>
      <c r="R718" s="928"/>
      <c r="S718" s="928"/>
      <c r="T718" s="928"/>
      <c r="U718" s="928"/>
      <c r="V718" s="928"/>
      <c r="W718" s="928"/>
      <c r="X718" s="928"/>
      <c r="Y718" s="928"/>
      <c r="Z718" s="928"/>
      <c r="AA718" s="928"/>
      <c r="AB718" s="928"/>
      <c r="AC718" s="928"/>
      <c r="AD718" s="928"/>
      <c r="AE718" s="928"/>
      <c r="AF718" s="928"/>
      <c r="AG718" s="928"/>
      <c r="AH718" s="928"/>
      <c r="AI718" s="928"/>
      <c r="AJ718" s="928"/>
      <c r="AK718" s="928"/>
      <c r="AL718" s="928"/>
      <c r="AM718" s="928"/>
      <c r="AN718" s="928"/>
      <c r="AO718" s="928"/>
      <c r="AP718" s="928"/>
      <c r="AQ718" s="928"/>
      <c r="AR718" s="928"/>
      <c r="AS718" s="928"/>
      <c r="AT718" s="928"/>
      <c r="AU718" s="928"/>
      <c r="AV718" s="928"/>
      <c r="AW718" s="928"/>
      <c r="AX718" s="928"/>
      <c r="AY718" s="928"/>
      <c r="AZ718" s="928"/>
      <c r="BA718" s="928"/>
      <c r="BB718" s="928"/>
      <c r="BC718" s="928"/>
      <c r="BD718" s="928"/>
      <c r="BE718" s="928"/>
      <c r="BF718" s="928"/>
      <c r="BG718" s="928"/>
      <c r="BH718" s="928"/>
      <c r="BI718" s="928"/>
      <c r="BJ718" s="928"/>
      <c r="BK718" s="928"/>
      <c r="BL718" s="928"/>
      <c r="BM718" s="928"/>
      <c r="BN718" s="928"/>
      <c r="BO718" s="928"/>
      <c r="BP718" s="928"/>
      <c r="BQ718" s="928"/>
      <c r="BR718" s="928"/>
      <c r="BS718" s="928"/>
      <c r="BT718" s="928"/>
      <c r="BU718" s="928"/>
      <c r="BV718" s="928"/>
      <c r="BW718" s="928"/>
      <c r="BX718" s="928"/>
      <c r="BY718" s="928"/>
      <c r="BZ718" s="928"/>
      <c r="CA718" s="928"/>
      <c r="CB718" s="928"/>
      <c r="CC718" s="928"/>
      <c r="CD718" s="928"/>
      <c r="CE718" s="928"/>
      <c r="CF718" s="928"/>
      <c r="CG718" s="928"/>
      <c r="CH718" s="928"/>
    </row>
    <row r="719" spans="1:89" ht="15" hidden="1" x14ac:dyDescent="0.2">
      <c r="A719" s="928"/>
      <c r="B719" s="928"/>
      <c r="C719" s="928"/>
      <c r="D719" s="1111"/>
      <c r="E719" s="928"/>
      <c r="F719" s="928"/>
      <c r="G719" s="928"/>
      <c r="H719" s="928"/>
      <c r="I719" s="928"/>
      <c r="J719" s="928"/>
      <c r="K719" s="928"/>
      <c r="L719" s="928"/>
      <c r="M719" s="928"/>
      <c r="N719" s="928"/>
      <c r="O719" s="928"/>
      <c r="P719" s="928"/>
      <c r="Q719" s="928"/>
      <c r="R719" s="928"/>
      <c r="S719" s="928"/>
      <c r="T719" s="928"/>
      <c r="U719" s="928"/>
      <c r="V719" s="928"/>
      <c r="W719" s="928"/>
      <c r="X719" s="928"/>
      <c r="Y719" s="928"/>
      <c r="Z719" s="928"/>
      <c r="AA719" s="928"/>
      <c r="AB719" s="928"/>
      <c r="AC719" s="928"/>
      <c r="AD719" s="928"/>
      <c r="AE719" s="928"/>
      <c r="AF719" s="928"/>
      <c r="AG719" s="928"/>
      <c r="AH719" s="928"/>
      <c r="AI719" s="928"/>
      <c r="AJ719" s="928"/>
      <c r="AK719" s="928"/>
      <c r="AL719" s="928"/>
      <c r="AM719" s="928"/>
      <c r="AN719" s="928"/>
      <c r="AO719" s="928"/>
      <c r="AP719" s="928"/>
      <c r="AQ719" s="928"/>
      <c r="AR719" s="928"/>
      <c r="AS719" s="928"/>
      <c r="AT719" s="928"/>
      <c r="AU719" s="928"/>
      <c r="AV719" s="928"/>
      <c r="AW719" s="928"/>
      <c r="AX719" s="928"/>
      <c r="AY719" s="928"/>
      <c r="AZ719" s="928"/>
      <c r="BA719" s="928"/>
      <c r="BB719" s="928"/>
      <c r="BC719" s="928"/>
      <c r="BD719" s="928"/>
      <c r="BE719" s="928"/>
      <c r="BF719" s="928"/>
      <c r="BG719" s="928"/>
      <c r="BH719" s="928"/>
      <c r="BI719" s="928"/>
      <c r="BJ719" s="928"/>
      <c r="BK719" s="928"/>
      <c r="BL719" s="928"/>
      <c r="BM719" s="928"/>
      <c r="BN719" s="928"/>
      <c r="BO719" s="928"/>
      <c r="BP719" s="928"/>
      <c r="BQ719" s="928"/>
      <c r="BR719" s="928"/>
      <c r="BS719" s="928"/>
      <c r="BT719" s="928"/>
      <c r="BU719" s="928"/>
      <c r="BV719" s="928"/>
      <c r="BW719" s="928"/>
      <c r="BX719" s="928"/>
      <c r="BY719" s="928"/>
      <c r="BZ719" s="928"/>
      <c r="CA719" s="928"/>
      <c r="CB719" s="928"/>
      <c r="CC719" s="928"/>
      <c r="CD719" s="928"/>
      <c r="CE719" s="928"/>
      <c r="CF719" s="928"/>
      <c r="CG719" s="928"/>
      <c r="CH719" s="928"/>
    </row>
    <row r="720" spans="1:89" ht="19" hidden="1" x14ac:dyDescent="0.2">
      <c r="A720" s="1230" t="s">
        <v>579</v>
      </c>
      <c r="B720" s="928"/>
      <c r="C720" s="983"/>
      <c r="D720" s="1231"/>
      <c r="E720" s="1111"/>
      <c r="F720" s="928"/>
      <c r="G720" s="928"/>
      <c r="H720" s="928"/>
      <c r="I720" s="928"/>
      <c r="J720" s="928"/>
      <c r="K720" s="928"/>
      <c r="L720" s="928"/>
      <c r="M720" s="928"/>
      <c r="N720" s="928"/>
      <c r="O720" s="928"/>
      <c r="P720" s="928"/>
      <c r="Q720" s="928"/>
      <c r="R720" s="928"/>
      <c r="S720" s="928"/>
      <c r="T720" s="928"/>
      <c r="U720" s="928"/>
      <c r="V720" s="928"/>
      <c r="W720" s="928"/>
      <c r="X720" s="928"/>
      <c r="Y720" s="928"/>
      <c r="Z720" s="928"/>
      <c r="AA720" s="928"/>
      <c r="AB720" s="928"/>
      <c r="AC720" s="928"/>
      <c r="AD720" s="928"/>
      <c r="AE720" s="928"/>
      <c r="AF720" s="928"/>
      <c r="AG720" s="928"/>
      <c r="AH720" s="928"/>
      <c r="AI720" s="928"/>
      <c r="AJ720" s="928"/>
      <c r="AK720" s="928"/>
      <c r="AL720" s="928"/>
      <c r="AM720" s="928"/>
      <c r="AN720" s="928"/>
      <c r="AO720" s="928"/>
      <c r="AP720" s="928"/>
      <c r="AQ720" s="928"/>
      <c r="AR720" s="928"/>
      <c r="AS720" s="928"/>
      <c r="AT720" s="928"/>
      <c r="AU720" s="928"/>
      <c r="AV720" s="928"/>
      <c r="AW720" s="928"/>
      <c r="AX720" s="928"/>
      <c r="AY720" s="928"/>
      <c r="AZ720" s="928"/>
      <c r="BA720" s="928"/>
      <c r="BB720" s="928"/>
      <c r="BC720" s="928"/>
      <c r="BD720" s="928"/>
      <c r="BE720" s="928"/>
      <c r="BF720" s="928"/>
      <c r="BG720" s="928"/>
      <c r="BH720" s="928"/>
      <c r="BI720" s="928"/>
      <c r="BJ720" s="928"/>
      <c r="BK720" s="928"/>
      <c r="BL720" s="928"/>
      <c r="BM720" s="928"/>
      <c r="BN720" s="928"/>
      <c r="BO720" s="928"/>
      <c r="BP720" s="928"/>
      <c r="BQ720" s="928"/>
      <c r="BR720" s="928"/>
      <c r="BS720" s="928"/>
      <c r="BT720" s="928"/>
      <c r="BU720" s="928"/>
      <c r="BV720" s="928"/>
      <c r="BW720" s="928"/>
      <c r="BX720" s="928"/>
      <c r="BY720" s="928"/>
      <c r="BZ720" s="928"/>
      <c r="CA720" s="928"/>
      <c r="CB720" s="928"/>
      <c r="CC720" s="928"/>
      <c r="CD720" s="928"/>
      <c r="CE720" s="928"/>
      <c r="CF720" s="928"/>
      <c r="CG720" s="928"/>
      <c r="CH720" s="928"/>
    </row>
    <row r="721" spans="1:92" ht="15" hidden="1" x14ac:dyDescent="0.2">
      <c r="A721" s="928"/>
      <c r="B721" s="928"/>
      <c r="C721" s="928"/>
      <c r="D721" s="928"/>
      <c r="E721" s="928"/>
      <c r="F721" s="928"/>
      <c r="G721" s="928"/>
      <c r="H721" s="928"/>
      <c r="I721" s="928"/>
      <c r="J721" s="928"/>
      <c r="K721" s="928"/>
      <c r="L721" s="928"/>
      <c r="M721" s="928"/>
      <c r="N721" s="928"/>
      <c r="O721" s="928"/>
      <c r="P721" s="928"/>
      <c r="Q721" s="928"/>
      <c r="R721" s="928"/>
      <c r="S721" s="928"/>
      <c r="T721" s="928"/>
      <c r="U721" s="928"/>
      <c r="V721" s="928"/>
      <c r="W721" s="928"/>
      <c r="X721" s="928"/>
      <c r="Y721" s="928"/>
      <c r="Z721" s="928"/>
      <c r="AA721" s="928"/>
      <c r="AB721" s="928"/>
      <c r="AC721" s="928"/>
      <c r="AD721" s="928"/>
      <c r="AE721" s="928"/>
      <c r="AF721" s="928"/>
      <c r="AG721" s="928"/>
      <c r="AH721" s="928"/>
      <c r="AI721" s="928"/>
      <c r="AJ721" s="928"/>
      <c r="AK721" s="928"/>
      <c r="AL721" s="928"/>
      <c r="AM721" s="928"/>
      <c r="AN721" s="928"/>
      <c r="AO721" s="928"/>
      <c r="AP721" s="928"/>
      <c r="AQ721" s="928"/>
      <c r="AR721" s="928"/>
      <c r="AS721" s="928"/>
      <c r="AT721" s="928"/>
      <c r="AU721" s="928"/>
      <c r="AV721" s="928"/>
      <c r="AW721" s="928"/>
      <c r="AX721" s="928"/>
      <c r="AY721" s="928"/>
      <c r="AZ721" s="928"/>
      <c r="BA721" s="928"/>
      <c r="BB721" s="928"/>
      <c r="BC721" s="928"/>
      <c r="BD721" s="928"/>
      <c r="BE721" s="928"/>
      <c r="BF721" s="928"/>
      <c r="BG721" s="928"/>
      <c r="BH721" s="928"/>
      <c r="BI721" s="928"/>
      <c r="BJ721" s="928"/>
      <c r="BK721" s="928"/>
      <c r="BL721" s="928"/>
      <c r="BM721" s="928"/>
      <c r="BN721" s="928"/>
      <c r="BO721" s="928"/>
      <c r="BP721" s="928"/>
      <c r="BQ721" s="928"/>
      <c r="BR721" s="928"/>
      <c r="BS721" s="928"/>
      <c r="BT721" s="928"/>
      <c r="BU721" s="928"/>
      <c r="BV721" s="928"/>
      <c r="BW721" s="928"/>
      <c r="BX721" s="928"/>
      <c r="BY721" s="928"/>
      <c r="BZ721" s="928"/>
      <c r="CA721" s="928"/>
      <c r="CB721" s="928"/>
      <c r="CC721" s="928"/>
      <c r="CD721" s="928"/>
      <c r="CE721" s="928"/>
      <c r="CF721" s="928"/>
      <c r="CG721" s="928"/>
      <c r="CH721" s="928"/>
    </row>
    <row r="722" spans="1:92" ht="20.25" hidden="1" customHeight="1" x14ac:dyDescent="0.2">
      <c r="A722" s="1232" t="s">
        <v>269</v>
      </c>
      <c r="B722" s="1233" t="s">
        <v>526</v>
      </c>
      <c r="C722" s="1233" t="s">
        <v>527</v>
      </c>
      <c r="D722" s="1233" t="s">
        <v>533</v>
      </c>
      <c r="E722" s="1233" t="s">
        <v>540</v>
      </c>
      <c r="F722" s="1233" t="s">
        <v>542</v>
      </c>
      <c r="G722" s="1233" t="s">
        <v>544</v>
      </c>
      <c r="H722" s="1233" t="s">
        <v>551</v>
      </c>
      <c r="I722" s="1233" t="s">
        <v>556</v>
      </c>
      <c r="J722" s="1233" t="s">
        <v>575</v>
      </c>
      <c r="K722" s="1233" t="s">
        <v>605</v>
      </c>
      <c r="L722" s="1233" t="s">
        <v>635</v>
      </c>
      <c r="M722" s="1233" t="s">
        <v>688</v>
      </c>
      <c r="N722" s="1233" t="s">
        <v>707</v>
      </c>
      <c r="O722" s="1233" t="s">
        <v>718</v>
      </c>
      <c r="P722" s="1233" t="s">
        <v>726</v>
      </c>
      <c r="Q722" s="1233" t="s">
        <v>755</v>
      </c>
      <c r="R722" s="1233" t="s">
        <v>1021</v>
      </c>
      <c r="S722" s="1233" t="s">
        <v>1037</v>
      </c>
      <c r="T722" s="1233" t="s">
        <v>1117</v>
      </c>
      <c r="U722" s="1234" t="s">
        <v>1186</v>
      </c>
      <c r="V722" s="1234" t="s">
        <v>1252</v>
      </c>
      <c r="W722" s="1234" t="s">
        <v>1343</v>
      </c>
      <c r="X722" s="1234" t="s">
        <v>1413</v>
      </c>
      <c r="Y722" s="1235" t="s">
        <v>1413</v>
      </c>
      <c r="Z722" s="3092" t="s">
        <v>269</v>
      </c>
      <c r="AA722" s="3093"/>
      <c r="AB722" s="928"/>
      <c r="AC722" s="928"/>
      <c r="AD722" s="928"/>
      <c r="AE722" s="928"/>
      <c r="AF722" s="928"/>
      <c r="AG722" s="928"/>
      <c r="AH722" s="928"/>
      <c r="AI722" s="928"/>
      <c r="AJ722" s="928"/>
      <c r="AK722" s="928"/>
      <c r="AL722" s="928"/>
      <c r="AM722" s="928"/>
      <c r="AN722" s="928"/>
      <c r="AO722" s="928"/>
      <c r="AP722" s="928"/>
      <c r="AQ722" s="928"/>
      <c r="AR722" s="928"/>
      <c r="AS722" s="928"/>
      <c r="AT722" s="928"/>
      <c r="AU722" s="928"/>
      <c r="AV722" s="928"/>
      <c r="AW722" s="928"/>
      <c r="AX722" s="928"/>
      <c r="AY722" s="928"/>
      <c r="AZ722" s="928"/>
      <c r="BA722" s="928"/>
      <c r="BB722" s="928"/>
      <c r="BC722" s="928"/>
      <c r="BD722" s="928"/>
      <c r="BE722" s="928"/>
      <c r="BF722" s="928"/>
      <c r="BG722" s="928"/>
      <c r="BH722" s="928"/>
      <c r="BI722" s="928"/>
      <c r="BJ722" s="928"/>
      <c r="BK722" s="928"/>
      <c r="BL722" s="928"/>
      <c r="BM722" s="928"/>
      <c r="BN722" s="928"/>
      <c r="BO722" s="928"/>
      <c r="BP722" s="928"/>
      <c r="BQ722" s="928"/>
      <c r="BR722" s="928"/>
      <c r="BS722" s="928"/>
      <c r="BT722" s="928"/>
      <c r="BU722" s="928"/>
      <c r="BV722" s="928"/>
      <c r="BW722" s="928"/>
      <c r="BX722" s="928"/>
      <c r="BY722" s="928"/>
      <c r="BZ722" s="928"/>
      <c r="CA722" s="928"/>
      <c r="CB722" s="928"/>
      <c r="CC722" s="928"/>
      <c r="CD722" s="928"/>
      <c r="CE722" s="928"/>
      <c r="CF722" s="928"/>
      <c r="CG722" s="928"/>
      <c r="CH722" s="928"/>
      <c r="CI722" s="928"/>
      <c r="CJ722" s="928"/>
      <c r="CK722" s="928"/>
      <c r="CL722" s="928"/>
      <c r="CM722" s="928"/>
      <c r="CN722" s="928"/>
    </row>
    <row r="723" spans="1:92" ht="33.75" hidden="1" customHeight="1" thickBot="1" x14ac:dyDescent="0.25">
      <c r="A723" s="1236" t="s">
        <v>578</v>
      </c>
      <c r="B723" s="1237">
        <v>33711</v>
      </c>
      <c r="C723" s="1237">
        <v>32676</v>
      </c>
      <c r="D723" s="1238">
        <v>30238</v>
      </c>
      <c r="E723" s="1238">
        <v>30861</v>
      </c>
      <c r="F723" s="1238">
        <v>30119</v>
      </c>
      <c r="G723" s="1238">
        <v>28656</v>
      </c>
      <c r="H723" s="1238">
        <v>24387</v>
      </c>
      <c r="I723" s="1238">
        <v>21449</v>
      </c>
      <c r="J723" s="1238">
        <v>19650</v>
      </c>
      <c r="K723" s="1238">
        <v>18772</v>
      </c>
      <c r="L723" s="1238">
        <v>18048</v>
      </c>
      <c r="M723" s="1238">
        <v>17215</v>
      </c>
      <c r="N723" s="1238">
        <v>16797</v>
      </c>
      <c r="O723" s="1238">
        <v>15992</v>
      </c>
      <c r="P723" s="1238">
        <v>15237.345333333335</v>
      </c>
      <c r="Q723" s="1238">
        <v>14698.004333333334</v>
      </c>
      <c r="R723" s="1238">
        <v>14369</v>
      </c>
      <c r="S723" s="1238">
        <v>14054</v>
      </c>
      <c r="T723" s="1238">
        <v>13722</v>
      </c>
      <c r="U723" s="1238">
        <v>13439</v>
      </c>
      <c r="V723" s="1238">
        <v>13740</v>
      </c>
      <c r="W723" s="1238">
        <v>12470</v>
      </c>
      <c r="X723" s="1238">
        <v>13615</v>
      </c>
      <c r="Y723" s="1239"/>
      <c r="Z723" s="3090" t="s">
        <v>578</v>
      </c>
      <c r="AA723" s="3091"/>
      <c r="AB723" s="928"/>
      <c r="AC723" s="928"/>
      <c r="AD723" s="928"/>
      <c r="AE723" s="928"/>
      <c r="AF723" s="928"/>
      <c r="AG723" s="928"/>
      <c r="AH723" s="928"/>
      <c r="AI723" s="928"/>
      <c r="AJ723" s="928"/>
      <c r="AK723" s="928"/>
      <c r="AL723" s="928"/>
      <c r="AM723" s="928"/>
      <c r="AN723" s="928"/>
      <c r="AO723" s="928"/>
      <c r="AP723" s="928"/>
      <c r="AQ723" s="928"/>
      <c r="AR723" s="928"/>
      <c r="AS723" s="928"/>
      <c r="AT723" s="928"/>
      <c r="AU723" s="928"/>
      <c r="AV723" s="928"/>
      <c r="AW723" s="928"/>
      <c r="AX723" s="928"/>
      <c r="AY723" s="928"/>
      <c r="AZ723" s="928"/>
      <c r="BA723" s="928"/>
      <c r="BB723" s="928"/>
      <c r="BC723" s="928"/>
      <c r="BD723" s="928"/>
      <c r="BE723" s="928"/>
      <c r="BF723" s="928"/>
      <c r="BG723" s="928"/>
      <c r="BH723" s="928"/>
      <c r="BI723" s="928"/>
      <c r="BJ723" s="928"/>
      <c r="BK723" s="928"/>
      <c r="BL723" s="928"/>
      <c r="BM723" s="928"/>
      <c r="BN723" s="928"/>
      <c r="BO723" s="928"/>
      <c r="BP723" s="928"/>
      <c r="BQ723" s="928"/>
      <c r="BR723" s="928"/>
      <c r="BS723" s="928"/>
      <c r="BT723" s="928"/>
      <c r="BU723" s="928"/>
      <c r="BV723" s="928"/>
      <c r="BW723" s="928"/>
      <c r="BX723" s="928"/>
      <c r="BY723" s="928"/>
      <c r="BZ723" s="928"/>
      <c r="CA723" s="928"/>
      <c r="CB723" s="928"/>
      <c r="CC723" s="928"/>
      <c r="CD723" s="928"/>
      <c r="CE723" s="928"/>
      <c r="CF723" s="928"/>
      <c r="CG723" s="928"/>
      <c r="CH723" s="928"/>
      <c r="CI723" s="928"/>
      <c r="CJ723" s="928"/>
      <c r="CK723" s="928"/>
      <c r="CL723" s="928"/>
      <c r="CM723" s="928"/>
      <c r="CN723" s="928"/>
    </row>
    <row r="724" spans="1:92" ht="11.25" hidden="1" customHeight="1" x14ac:dyDescent="0.2">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c r="Y724" s="928"/>
      <c r="Z724" s="928"/>
      <c r="AA724" s="928"/>
      <c r="AB724" s="928"/>
      <c r="AC724" s="928"/>
      <c r="AD724" s="928"/>
      <c r="AE724" s="928"/>
      <c r="AF724" s="928"/>
      <c r="AG724" s="928"/>
      <c r="AH724" s="928"/>
      <c r="AI724" s="928"/>
      <c r="AJ724" s="928"/>
      <c r="AK724" s="928"/>
      <c r="AL724" s="928"/>
      <c r="AM724" s="928"/>
      <c r="AN724" s="928"/>
      <c r="AO724" s="928"/>
      <c r="AP724" s="928"/>
      <c r="AQ724" s="928"/>
      <c r="AR724" s="928"/>
      <c r="AS724" s="928"/>
      <c r="AT724" s="928"/>
      <c r="AU724" s="928"/>
      <c r="AV724" s="928"/>
      <c r="AW724" s="928"/>
      <c r="AX724" s="928"/>
      <c r="AY724" s="928"/>
      <c r="AZ724" s="928"/>
      <c r="BA724" s="928"/>
      <c r="BB724" s="928"/>
      <c r="BC724" s="928"/>
      <c r="BD724" s="928"/>
      <c r="BE724" s="928"/>
      <c r="BF724" s="928"/>
      <c r="BG724" s="928"/>
      <c r="BH724" s="928"/>
      <c r="BI724" s="928"/>
      <c r="BJ724" s="928"/>
      <c r="BK724" s="928"/>
      <c r="BL724" s="928"/>
      <c r="BM724" s="928"/>
      <c r="BN724" s="928"/>
      <c r="BO724" s="928"/>
      <c r="BP724" s="928"/>
      <c r="BQ724" s="928"/>
      <c r="BR724" s="928"/>
      <c r="BS724" s="928"/>
      <c r="BT724" s="928"/>
      <c r="BU724" s="928"/>
      <c r="BV724" s="928"/>
      <c r="BW724" s="928"/>
      <c r="BX724" s="928"/>
      <c r="BY724" s="928"/>
      <c r="BZ724" s="928"/>
      <c r="CA724" s="928"/>
      <c r="CB724" s="928"/>
      <c r="CC724" s="928"/>
      <c r="CD724" s="928"/>
      <c r="CE724" s="928"/>
      <c r="CF724" s="928"/>
      <c r="CG724" s="928"/>
      <c r="CH724" s="928"/>
    </row>
    <row r="725" spans="1:92" ht="20.25" hidden="1" customHeight="1" x14ac:dyDescent="0.2">
      <c r="A725" s="928"/>
      <c r="B725" s="928"/>
      <c r="C725" s="928"/>
      <c r="D725" s="928"/>
      <c r="E725" s="928"/>
      <c r="F725" s="928"/>
      <c r="G725" s="928"/>
      <c r="H725" s="928"/>
      <c r="I725" s="928"/>
      <c r="J725" s="928"/>
      <c r="K725" s="928"/>
      <c r="L725" s="928"/>
      <c r="M725" s="928"/>
      <c r="N725" s="928"/>
      <c r="O725" s="928"/>
      <c r="P725" s="928"/>
      <c r="Q725" s="928"/>
      <c r="R725" s="928"/>
      <c r="S725" s="928"/>
      <c r="T725" s="928"/>
      <c r="U725" s="928"/>
      <c r="V725" s="928"/>
      <c r="W725" s="928"/>
      <c r="X725" s="928"/>
      <c r="Y725" s="3089" t="s">
        <v>1016</v>
      </c>
      <c r="Z725" s="928"/>
      <c r="AA725" s="928"/>
      <c r="AB725" s="928"/>
      <c r="AC725" s="928"/>
      <c r="AD725" s="928"/>
      <c r="AE725" s="928"/>
      <c r="AF725" s="928"/>
      <c r="AG725" s="928"/>
      <c r="AH725" s="928"/>
      <c r="AI725" s="928"/>
      <c r="AJ725" s="928"/>
      <c r="AK725" s="928"/>
      <c r="AL725" s="928"/>
      <c r="AM725" s="928"/>
      <c r="AN725" s="928"/>
      <c r="AO725" s="928"/>
      <c r="AP725" s="928"/>
      <c r="AQ725" s="928"/>
      <c r="AR725" s="928"/>
      <c r="AS725" s="928"/>
      <c r="AT725" s="928"/>
      <c r="AU725" s="928"/>
      <c r="AV725" s="928"/>
      <c r="AW725" s="928"/>
      <c r="AX725" s="928"/>
      <c r="AY725" s="928"/>
      <c r="AZ725" s="928"/>
      <c r="BA725" s="928"/>
      <c r="BB725" s="928"/>
      <c r="BC725" s="928"/>
      <c r="BD725" s="928"/>
      <c r="BE725" s="928"/>
      <c r="BF725" s="928"/>
      <c r="BG725" s="928"/>
      <c r="BH725" s="928"/>
      <c r="BI725" s="928"/>
      <c r="BJ725" s="928"/>
      <c r="BK725" s="928"/>
      <c r="BL725" s="928"/>
      <c r="BM725" s="928"/>
      <c r="BN725" s="928"/>
      <c r="BO725" s="928"/>
      <c r="BP725" s="928"/>
      <c r="BQ725" s="928"/>
      <c r="BR725" s="928"/>
      <c r="BS725" s="928"/>
      <c r="BT725" s="928"/>
      <c r="BU725" s="928"/>
      <c r="BV725" s="928"/>
      <c r="BW725" s="928"/>
      <c r="BX725" s="928"/>
      <c r="BY725" s="928"/>
      <c r="BZ725" s="928"/>
      <c r="CA725" s="928"/>
      <c r="CB725" s="928"/>
      <c r="CC725" s="928"/>
      <c r="CD725" s="928"/>
      <c r="CE725" s="928"/>
      <c r="CF725" s="928"/>
      <c r="CG725" s="928"/>
      <c r="CH725" s="928"/>
      <c r="CI725" s="928"/>
      <c r="CJ725" s="928"/>
      <c r="CK725" s="928"/>
      <c r="CL725" s="928"/>
      <c r="CM725" s="928"/>
      <c r="CN725" s="928"/>
    </row>
    <row r="726" spans="1:92" ht="15" hidden="1" customHeight="1" x14ac:dyDescent="0.2">
      <c r="A726" s="928"/>
      <c r="B726" s="928"/>
      <c r="C726" s="928"/>
      <c r="D726" s="928"/>
      <c r="E726" s="928"/>
      <c r="F726" s="928"/>
      <c r="G726" s="928"/>
      <c r="H726" s="928"/>
      <c r="I726" s="928"/>
      <c r="J726" s="928"/>
      <c r="K726" s="928"/>
      <c r="L726" s="928"/>
      <c r="M726" s="928"/>
      <c r="N726" s="928"/>
      <c r="O726" s="928"/>
      <c r="P726" s="928"/>
      <c r="Q726" s="928"/>
      <c r="R726" s="928"/>
      <c r="S726" s="928"/>
      <c r="T726" s="928"/>
      <c r="U726" s="928"/>
      <c r="V726" s="928"/>
      <c r="W726" s="928"/>
      <c r="X726" s="928"/>
      <c r="Y726" s="3089"/>
      <c r="Z726" s="928"/>
      <c r="AA726" s="928"/>
      <c r="AB726" s="928"/>
      <c r="AC726" s="928"/>
      <c r="AD726" s="928"/>
      <c r="AE726" s="928"/>
      <c r="AF726" s="928"/>
      <c r="AG726" s="928"/>
      <c r="AH726" s="928"/>
      <c r="AI726" s="928"/>
      <c r="AJ726" s="928"/>
      <c r="AK726" s="928"/>
      <c r="AL726" s="928"/>
      <c r="AM726" s="928"/>
      <c r="AN726" s="928"/>
      <c r="AO726" s="928"/>
      <c r="AP726" s="928"/>
      <c r="AQ726" s="928"/>
      <c r="AR726" s="928"/>
      <c r="AS726" s="928"/>
      <c r="AT726" s="928"/>
      <c r="AU726" s="928"/>
      <c r="AV726" s="928"/>
      <c r="AW726" s="928"/>
      <c r="AX726" s="928"/>
      <c r="AY726" s="928"/>
      <c r="AZ726" s="928"/>
      <c r="BA726" s="928"/>
      <c r="BB726" s="928"/>
      <c r="BC726" s="928"/>
      <c r="BD726" s="928"/>
      <c r="BE726" s="928"/>
      <c r="BF726" s="928"/>
      <c r="BG726" s="928"/>
      <c r="BH726" s="928"/>
      <c r="BI726" s="928"/>
      <c r="BJ726" s="928"/>
      <c r="BK726" s="928"/>
      <c r="BL726" s="928"/>
      <c r="BM726" s="928"/>
      <c r="BN726" s="928"/>
      <c r="BO726" s="928"/>
      <c r="BP726" s="928"/>
      <c r="BQ726" s="928"/>
      <c r="BR726" s="928"/>
      <c r="BS726" s="928"/>
      <c r="BT726" s="928"/>
      <c r="BU726" s="928"/>
      <c r="BV726" s="928"/>
      <c r="BW726" s="928"/>
      <c r="BX726" s="928"/>
      <c r="BY726" s="928"/>
      <c r="BZ726" s="928"/>
      <c r="CA726" s="928"/>
      <c r="CB726" s="928"/>
      <c r="CC726" s="928"/>
      <c r="CD726" s="928"/>
      <c r="CE726" s="928"/>
      <c r="CF726" s="928"/>
      <c r="CG726" s="928"/>
      <c r="CH726" s="928"/>
    </row>
    <row r="727" spans="1:92" ht="15" hidden="1" x14ac:dyDescent="0.2">
      <c r="A727" s="928"/>
      <c r="B727" s="928"/>
      <c r="C727" s="928"/>
      <c r="D727" s="928"/>
      <c r="E727" s="928"/>
      <c r="F727" s="928"/>
      <c r="G727" s="928"/>
      <c r="H727" s="928"/>
      <c r="I727" s="928"/>
      <c r="J727" s="928"/>
      <c r="K727" s="928"/>
      <c r="L727" s="928"/>
      <c r="M727" s="928"/>
      <c r="N727" s="928"/>
      <c r="O727" s="928"/>
      <c r="P727" s="928"/>
      <c r="Q727" s="928"/>
      <c r="R727" s="928"/>
      <c r="S727" s="928"/>
      <c r="T727" s="928"/>
      <c r="U727" s="928"/>
      <c r="V727" s="928"/>
      <c r="W727" s="928"/>
      <c r="X727" s="928"/>
      <c r="Y727" s="928"/>
      <c r="Z727" s="928"/>
      <c r="AA727" s="928"/>
      <c r="AB727" s="928"/>
      <c r="AC727" s="928"/>
      <c r="AD727" s="928"/>
      <c r="AE727" s="928"/>
      <c r="AF727" s="928"/>
      <c r="AG727" s="928"/>
      <c r="AH727" s="928"/>
      <c r="AI727" s="928"/>
      <c r="AJ727" s="928"/>
      <c r="AK727" s="928"/>
      <c r="AL727" s="928"/>
      <c r="AM727" s="928"/>
      <c r="AN727" s="928"/>
      <c r="AO727" s="928"/>
      <c r="AP727" s="928"/>
      <c r="AQ727" s="928"/>
      <c r="AR727" s="928"/>
      <c r="AS727" s="928"/>
      <c r="AT727" s="928"/>
      <c r="AU727" s="928"/>
      <c r="AV727" s="928"/>
      <c r="AW727" s="928"/>
      <c r="AX727" s="928"/>
      <c r="AY727" s="928"/>
      <c r="AZ727" s="928"/>
      <c r="BA727" s="928"/>
      <c r="BB727" s="928"/>
      <c r="BC727" s="928"/>
      <c r="BD727" s="928"/>
      <c r="BE727" s="928"/>
      <c r="BF727" s="928"/>
      <c r="BG727" s="928"/>
      <c r="BH727" s="928"/>
      <c r="BI727" s="928"/>
      <c r="BJ727" s="928"/>
      <c r="BK727" s="928"/>
      <c r="BL727" s="928"/>
      <c r="BM727" s="928"/>
      <c r="BN727" s="928"/>
      <c r="BO727" s="928"/>
      <c r="BP727" s="928"/>
      <c r="BQ727" s="928"/>
      <c r="BR727" s="928"/>
      <c r="BS727" s="928"/>
      <c r="BT727" s="928"/>
      <c r="BU727" s="928"/>
      <c r="BV727" s="928"/>
      <c r="BW727" s="928"/>
      <c r="BX727" s="928"/>
      <c r="BY727" s="928"/>
      <c r="BZ727" s="928"/>
      <c r="CA727" s="928"/>
      <c r="CB727" s="928"/>
      <c r="CC727" s="928"/>
      <c r="CD727" s="928"/>
      <c r="CE727" s="928"/>
      <c r="CF727" s="928"/>
      <c r="CG727" s="928"/>
      <c r="CH727" s="928"/>
    </row>
    <row r="728" spans="1:92" ht="15" hidden="1" x14ac:dyDescent="0.2">
      <c r="A728" s="928"/>
      <c r="B728" s="928"/>
      <c r="C728" s="928"/>
      <c r="D728" s="928"/>
      <c r="E728" s="928"/>
      <c r="F728" s="928"/>
      <c r="G728" s="928"/>
      <c r="H728" s="928"/>
      <c r="I728" s="928"/>
      <c r="J728" s="928"/>
      <c r="K728" s="928"/>
      <c r="L728" s="928"/>
      <c r="M728" s="928"/>
      <c r="N728" s="928"/>
      <c r="O728" s="928"/>
      <c r="P728" s="928"/>
      <c r="Q728" s="928"/>
      <c r="R728" s="928"/>
      <c r="S728" s="928"/>
      <c r="T728" s="928"/>
      <c r="U728" s="928"/>
      <c r="V728" s="928"/>
      <c r="W728" s="928"/>
      <c r="X728" s="928"/>
      <c r="Y728" s="928"/>
      <c r="Z728" s="928"/>
      <c r="AA728" s="928"/>
      <c r="AB728" s="928"/>
      <c r="AC728" s="928"/>
      <c r="AD728" s="928"/>
      <c r="AE728" s="928"/>
      <c r="AF728" s="928"/>
      <c r="AG728" s="928"/>
      <c r="AH728" s="928"/>
      <c r="AI728" s="928"/>
      <c r="AJ728" s="928"/>
      <c r="AK728" s="928"/>
      <c r="AL728" s="928"/>
      <c r="AM728" s="928"/>
      <c r="AN728" s="928"/>
      <c r="AO728" s="928"/>
      <c r="AP728" s="928"/>
      <c r="AQ728" s="928"/>
      <c r="AR728" s="928"/>
      <c r="AS728" s="928"/>
      <c r="AT728" s="928"/>
      <c r="AU728" s="928"/>
      <c r="AV728" s="928"/>
      <c r="AW728" s="928"/>
      <c r="AX728" s="928"/>
      <c r="AY728" s="928"/>
      <c r="AZ728" s="928"/>
      <c r="BA728" s="928"/>
      <c r="BB728" s="928"/>
      <c r="BC728" s="928"/>
      <c r="BD728" s="928"/>
      <c r="BE728" s="928"/>
      <c r="BF728" s="928"/>
      <c r="BG728" s="928"/>
      <c r="BH728" s="928"/>
      <c r="BI728" s="928"/>
      <c r="BJ728" s="928"/>
      <c r="BK728" s="928"/>
      <c r="BL728" s="928"/>
      <c r="BM728" s="928"/>
      <c r="BN728" s="928"/>
      <c r="BO728" s="928"/>
      <c r="BP728" s="928"/>
      <c r="BQ728" s="928"/>
      <c r="BR728" s="928"/>
      <c r="BS728" s="928"/>
      <c r="BT728" s="928"/>
      <c r="BU728" s="928"/>
      <c r="BV728" s="928"/>
      <c r="BW728" s="928"/>
      <c r="BX728" s="928"/>
      <c r="BY728" s="928"/>
      <c r="BZ728" s="928"/>
      <c r="CA728" s="928"/>
      <c r="CB728" s="928"/>
      <c r="CC728" s="928"/>
      <c r="CD728" s="928"/>
      <c r="CE728" s="928"/>
      <c r="CF728" s="928"/>
      <c r="CG728" s="928"/>
      <c r="CH728" s="928"/>
    </row>
    <row r="729" spans="1:92" ht="15" hidden="1" x14ac:dyDescent="0.2">
      <c r="A729" s="928"/>
      <c r="B729" s="928"/>
      <c r="C729" s="928"/>
      <c r="D729" s="928"/>
      <c r="E729" s="928"/>
      <c r="F729" s="928"/>
      <c r="G729" s="928"/>
      <c r="H729" s="928"/>
      <c r="I729" s="928"/>
      <c r="J729" s="928"/>
      <c r="K729" s="928"/>
      <c r="L729" s="928"/>
      <c r="M729" s="928"/>
      <c r="N729" s="928"/>
      <c r="O729" s="928"/>
      <c r="P729" s="928"/>
      <c r="Q729" s="928"/>
      <c r="R729" s="928"/>
      <c r="S729" s="928"/>
      <c r="T729" s="928"/>
      <c r="U729" s="928"/>
      <c r="V729" s="928"/>
      <c r="W729" s="928"/>
      <c r="X729" s="928"/>
      <c r="Y729" s="928"/>
      <c r="Z729" s="928"/>
      <c r="AA729" s="928"/>
      <c r="AB729" s="928"/>
      <c r="AC729" s="928"/>
      <c r="AD729" s="928"/>
      <c r="AE729" s="928"/>
      <c r="AF729" s="928"/>
      <c r="AG729" s="928"/>
      <c r="AH729" s="928"/>
      <c r="AI729" s="928"/>
      <c r="AJ729" s="928"/>
      <c r="AK729" s="928"/>
      <c r="AL729" s="928"/>
      <c r="AM729" s="928"/>
      <c r="AN729" s="928"/>
      <c r="AO729" s="928"/>
      <c r="AP729" s="928"/>
      <c r="AQ729" s="928"/>
      <c r="AR729" s="928"/>
      <c r="AS729" s="928"/>
      <c r="AT729" s="928"/>
      <c r="AU729" s="928"/>
      <c r="AV729" s="928"/>
      <c r="AW729" s="928"/>
      <c r="AX729" s="928"/>
      <c r="AY729" s="928"/>
      <c r="AZ729" s="928"/>
      <c r="BA729" s="928"/>
      <c r="BB729" s="928"/>
      <c r="BC729" s="928"/>
      <c r="BD729" s="928"/>
      <c r="BE729" s="928"/>
      <c r="BF729" s="928"/>
      <c r="BG729" s="928"/>
      <c r="BH729" s="928"/>
      <c r="BI729" s="928"/>
      <c r="BJ729" s="928"/>
      <c r="BK729" s="928"/>
      <c r="BL729" s="928"/>
      <c r="BM729" s="928"/>
      <c r="BN729" s="928"/>
      <c r="BO729" s="928"/>
      <c r="BP729" s="928"/>
      <c r="BQ729" s="928"/>
      <c r="BR729" s="928"/>
      <c r="BS729" s="928"/>
      <c r="BT729" s="928"/>
      <c r="BU729" s="928"/>
      <c r="BV729" s="928"/>
      <c r="BW729" s="928"/>
      <c r="BX729" s="928"/>
      <c r="BY729" s="928"/>
      <c r="BZ729" s="928"/>
      <c r="CA729" s="928"/>
      <c r="CB729" s="928"/>
      <c r="CC729" s="928"/>
      <c r="CD729" s="928"/>
      <c r="CE729" s="928"/>
      <c r="CF729" s="928"/>
      <c r="CG729" s="928"/>
      <c r="CH729" s="928"/>
    </row>
    <row r="730" spans="1:92" ht="15" x14ac:dyDescent="0.2">
      <c r="A730" s="928"/>
      <c r="B730" s="928"/>
      <c r="C730" s="928"/>
      <c r="D730" s="928"/>
      <c r="E730" s="928"/>
      <c r="F730" s="928"/>
      <c r="G730" s="928"/>
      <c r="H730" s="928"/>
      <c r="I730" s="928"/>
      <c r="J730" s="928"/>
      <c r="K730" s="928"/>
      <c r="L730" s="928"/>
      <c r="M730" s="928"/>
      <c r="N730" s="928"/>
      <c r="O730" s="928"/>
      <c r="P730" s="928"/>
      <c r="Q730" s="928"/>
      <c r="R730" s="928"/>
      <c r="S730" s="928"/>
      <c r="T730" s="928"/>
      <c r="U730" s="928"/>
      <c r="V730" s="928"/>
      <c r="W730" s="928"/>
      <c r="X730" s="928"/>
      <c r="Y730" s="928"/>
      <c r="Z730" s="928"/>
      <c r="AA730" s="928"/>
      <c r="AB730" s="928"/>
      <c r="AC730" s="928"/>
      <c r="AD730" s="928"/>
      <c r="AE730" s="928"/>
      <c r="AF730" s="928"/>
      <c r="AG730" s="928"/>
      <c r="AH730" s="928"/>
      <c r="AI730" s="928"/>
      <c r="AJ730" s="928"/>
      <c r="AK730" s="928"/>
      <c r="AL730" s="928"/>
      <c r="AM730" s="928"/>
      <c r="AN730" s="928"/>
      <c r="AO730" s="928"/>
      <c r="AP730" s="928"/>
      <c r="AQ730" s="928"/>
      <c r="AR730" s="928"/>
      <c r="AS730" s="928"/>
      <c r="AT730" s="928"/>
      <c r="AU730" s="928"/>
      <c r="AV730" s="928"/>
      <c r="AW730" s="928"/>
      <c r="AX730" s="928"/>
      <c r="AY730" s="928"/>
      <c r="AZ730" s="928"/>
      <c r="BA730" s="928"/>
      <c r="BB730" s="928"/>
      <c r="BC730" s="928"/>
      <c r="BD730" s="928"/>
      <c r="BE730" s="928"/>
      <c r="BF730" s="928"/>
      <c r="BG730" s="928"/>
      <c r="BH730" s="928"/>
      <c r="BI730" s="928"/>
      <c r="BJ730" s="928"/>
      <c r="BK730" s="928"/>
      <c r="BL730" s="928"/>
      <c r="BM730" s="928"/>
      <c r="BN730" s="928"/>
      <c r="BO730" s="928"/>
      <c r="BP730" s="928"/>
      <c r="BQ730" s="928"/>
      <c r="BR730" s="928"/>
      <c r="BS730" s="928"/>
      <c r="BT730" s="928"/>
      <c r="BU730" s="928"/>
      <c r="BV730" s="928"/>
      <c r="BW730" s="928"/>
      <c r="BX730" s="928"/>
      <c r="BY730" s="928"/>
      <c r="BZ730" s="928"/>
      <c r="CA730" s="928"/>
      <c r="CB730" s="928"/>
      <c r="CC730" s="928"/>
      <c r="CD730" s="928"/>
      <c r="CE730" s="928"/>
      <c r="CF730" s="928"/>
      <c r="CG730" s="928"/>
      <c r="CH730" s="928"/>
    </row>
    <row r="731" spans="1:92" ht="15" x14ac:dyDescent="0.2">
      <c r="B731" s="928"/>
      <c r="C731" s="928"/>
      <c r="D731" s="928"/>
      <c r="E731" s="928"/>
      <c r="F731" s="928"/>
      <c r="G731" s="928"/>
      <c r="H731" s="928"/>
      <c r="I731" s="928"/>
      <c r="J731" s="928"/>
      <c r="K731" s="928"/>
      <c r="L731" s="928"/>
      <c r="M731" s="928"/>
      <c r="N731" s="928"/>
      <c r="O731" s="928"/>
      <c r="P731" s="928"/>
      <c r="Q731" s="928"/>
      <c r="R731" s="928"/>
      <c r="S731" s="928"/>
      <c r="T731" s="928"/>
      <c r="U731" s="928"/>
      <c r="V731" s="928"/>
      <c r="W731" s="928"/>
      <c r="X731" s="928"/>
      <c r="Y731" s="928"/>
      <c r="Z731" s="928"/>
      <c r="AA731" s="928"/>
      <c r="AB731" s="928"/>
      <c r="AC731" s="928"/>
      <c r="AD731" s="928"/>
      <c r="AE731" s="928"/>
      <c r="AF731" s="928"/>
      <c r="AG731" s="928"/>
      <c r="AH731" s="928"/>
      <c r="AI731" s="928"/>
      <c r="AJ731" s="928"/>
      <c r="AK731" s="928"/>
      <c r="AL731" s="928"/>
      <c r="AM731" s="928"/>
      <c r="AN731" s="928"/>
      <c r="AO731" s="928"/>
      <c r="AP731" s="928"/>
      <c r="AQ731" s="928"/>
      <c r="AR731" s="928"/>
      <c r="AS731" s="928"/>
      <c r="AT731" s="928"/>
      <c r="AU731" s="928"/>
      <c r="AV731" s="928"/>
      <c r="AW731" s="928"/>
      <c r="AX731" s="928"/>
      <c r="AY731" s="928"/>
      <c r="AZ731" s="928"/>
      <c r="BA731" s="928"/>
      <c r="BB731" s="928"/>
      <c r="BC731" s="928"/>
      <c r="BD731" s="928"/>
      <c r="BE731" s="928"/>
      <c r="BF731" s="928"/>
      <c r="BG731" s="928"/>
      <c r="BH731" s="928"/>
      <c r="BI731" s="928"/>
      <c r="BJ731" s="928"/>
      <c r="BK731" s="928"/>
      <c r="BL731" s="928"/>
      <c r="BM731" s="928"/>
      <c r="BN731" s="928"/>
      <c r="BO731" s="928"/>
      <c r="BP731" s="928"/>
      <c r="BQ731" s="928"/>
      <c r="BR731" s="928"/>
      <c r="BS731" s="928"/>
      <c r="BT731" s="928"/>
      <c r="BU731" s="928"/>
      <c r="BV731" s="928"/>
      <c r="BW731" s="928"/>
      <c r="BX731" s="928"/>
      <c r="BY731" s="928"/>
      <c r="BZ731" s="928"/>
      <c r="CA731" s="928"/>
      <c r="CB731" s="928"/>
      <c r="CC731" s="928"/>
      <c r="CD731" s="928"/>
      <c r="CE731" s="928"/>
      <c r="CF731" s="928"/>
      <c r="CG731" s="928"/>
      <c r="CH731" s="928"/>
    </row>
    <row r="732" spans="1:92" ht="16" thickBot="1" x14ac:dyDescent="0.25">
      <c r="A732" s="928"/>
      <c r="B732" s="928"/>
      <c r="C732" s="928"/>
      <c r="D732" s="928"/>
      <c r="E732" s="928"/>
      <c r="F732" s="928"/>
      <c r="G732" s="928"/>
      <c r="H732" s="928"/>
      <c r="I732" s="928"/>
      <c r="J732" s="928"/>
      <c r="K732" s="928"/>
      <c r="L732" s="928"/>
      <c r="M732" s="928"/>
      <c r="N732" s="928"/>
      <c r="O732" s="928"/>
      <c r="P732" s="928"/>
      <c r="Q732" s="928"/>
      <c r="R732" s="928"/>
      <c r="S732" s="928"/>
      <c r="T732" s="928"/>
      <c r="U732" s="928"/>
      <c r="V732" s="928"/>
      <c r="W732" s="928"/>
      <c r="X732" s="928"/>
      <c r="Y732" s="928"/>
      <c r="Z732" s="928"/>
      <c r="AA732" s="928"/>
      <c r="AB732" s="928"/>
      <c r="AC732" s="928"/>
      <c r="AD732" s="928"/>
      <c r="AE732" s="928"/>
      <c r="AF732" s="928"/>
      <c r="AG732" s="928"/>
      <c r="AH732" s="928"/>
      <c r="AI732" s="928"/>
      <c r="AJ732" s="928"/>
      <c r="AK732" s="928"/>
      <c r="AL732" s="928"/>
      <c r="AM732" s="928"/>
      <c r="AN732" s="928"/>
      <c r="AO732" s="928"/>
      <c r="AP732" s="928"/>
      <c r="AQ732" s="928"/>
      <c r="AR732" s="928"/>
      <c r="AS732" s="928"/>
      <c r="AT732" s="928"/>
      <c r="AU732" s="928"/>
      <c r="AV732" s="928"/>
      <c r="AW732" s="928"/>
      <c r="AX732" s="928"/>
      <c r="AY732" s="928"/>
      <c r="AZ732" s="928"/>
      <c r="BA732" s="928"/>
      <c r="BB732" s="928"/>
      <c r="BC732" s="928"/>
      <c r="BD732" s="928"/>
      <c r="BE732" s="928"/>
      <c r="BF732" s="928"/>
      <c r="BG732" s="928"/>
      <c r="BH732" s="928"/>
      <c r="BI732" s="928"/>
      <c r="BJ732" s="928"/>
      <c r="BK732" s="928"/>
      <c r="BL732" s="928"/>
      <c r="BM732" s="928"/>
      <c r="BN732" s="928"/>
      <c r="BO732" s="928"/>
      <c r="BP732" s="928"/>
      <c r="BQ732" s="928"/>
      <c r="BR732" s="928"/>
      <c r="BS732" s="928"/>
      <c r="BT732" s="928"/>
      <c r="BU732" s="928"/>
      <c r="BV732" s="928"/>
      <c r="BW732" s="928"/>
      <c r="BX732" s="928"/>
      <c r="BY732" s="928"/>
      <c r="BZ732" s="928"/>
      <c r="CA732" s="928"/>
      <c r="CB732" s="928"/>
      <c r="CC732" s="928"/>
      <c r="CD732" s="928"/>
      <c r="CE732" s="928"/>
      <c r="CF732" s="928"/>
      <c r="CG732" s="928"/>
      <c r="CH732" s="928"/>
    </row>
    <row r="733" spans="1:92" ht="27" customHeight="1" thickBot="1" x14ac:dyDescent="0.25">
      <c r="A733" s="928"/>
      <c r="B733" s="3085" t="s">
        <v>412</v>
      </c>
      <c r="C733" s="3086"/>
      <c r="D733" s="3086"/>
      <c r="E733" s="3086"/>
      <c r="F733" s="3086"/>
      <c r="G733" s="3086"/>
      <c r="H733" s="3086"/>
      <c r="I733" s="3087"/>
      <c r="J733" s="928"/>
      <c r="K733" s="928"/>
      <c r="L733" s="928"/>
      <c r="M733" s="928"/>
      <c r="N733" s="928"/>
      <c r="O733" s="928"/>
      <c r="P733" s="928"/>
      <c r="Q733" s="928"/>
      <c r="R733" s="928"/>
      <c r="S733" s="928"/>
      <c r="T733" s="928"/>
      <c r="U733" s="928"/>
      <c r="V733" s="928"/>
      <c r="W733" s="928"/>
      <c r="X733" s="928"/>
      <c r="Y733" s="928"/>
      <c r="Z733" s="928"/>
      <c r="AA733" s="928"/>
      <c r="AB733" s="928"/>
      <c r="AC733" s="928"/>
      <c r="AD733" s="928"/>
      <c r="AE733" s="928"/>
      <c r="AF733" s="928"/>
      <c r="AG733" s="928"/>
      <c r="AH733" s="928"/>
      <c r="AI733" s="928"/>
      <c r="AJ733" s="928"/>
      <c r="AK733" s="928"/>
      <c r="AL733" s="928"/>
      <c r="AM733" s="928"/>
      <c r="AN733" s="928"/>
      <c r="AO733" s="928"/>
      <c r="AP733" s="928"/>
      <c r="AQ733" s="928"/>
      <c r="AR733" s="928"/>
      <c r="AS733" s="928"/>
      <c r="AT733" s="928"/>
      <c r="AU733" s="928"/>
      <c r="AV733" s="928"/>
      <c r="AW733" s="928"/>
      <c r="AX733" s="928"/>
      <c r="AY733" s="928"/>
      <c r="AZ733" s="928"/>
      <c r="BA733" s="928"/>
      <c r="BB733" s="928"/>
      <c r="BC733" s="928"/>
      <c r="BD733" s="928"/>
      <c r="BE733" s="928"/>
      <c r="BF733" s="928"/>
      <c r="BG733" s="928"/>
      <c r="BH733" s="928"/>
      <c r="BI733" s="928"/>
      <c r="BJ733" s="928"/>
      <c r="BK733" s="928"/>
      <c r="BL733" s="928"/>
      <c r="BM733" s="928"/>
      <c r="BN733" s="928"/>
      <c r="BO733" s="928"/>
      <c r="BP733" s="928"/>
      <c r="BQ733" s="928"/>
      <c r="BR733" s="928"/>
      <c r="BS733" s="928"/>
      <c r="BT733" s="928"/>
      <c r="BU733" s="928"/>
      <c r="BV733" s="928"/>
      <c r="BW733" s="928"/>
      <c r="BX733" s="928"/>
      <c r="BY733" s="928"/>
      <c r="BZ733" s="928"/>
      <c r="CA733" s="928"/>
      <c r="CB733" s="928"/>
      <c r="CC733" s="928"/>
      <c r="CD733" s="928"/>
      <c r="CE733" s="928"/>
      <c r="CF733" s="928"/>
      <c r="CG733" s="928"/>
      <c r="CH733" s="928"/>
    </row>
    <row r="734" spans="1:92" ht="15" x14ac:dyDescent="0.2">
      <c r="A734" s="928"/>
      <c r="B734" s="1240"/>
      <c r="C734" s="928"/>
      <c r="D734" s="928"/>
      <c r="E734" s="928"/>
      <c r="F734" s="928"/>
      <c r="G734" s="928"/>
      <c r="H734" s="928"/>
      <c r="I734" s="1241"/>
      <c r="J734" s="928"/>
      <c r="K734" s="928"/>
      <c r="L734" s="928"/>
      <c r="M734" s="928"/>
      <c r="N734" s="928"/>
      <c r="O734" s="928"/>
      <c r="P734" s="928"/>
      <c r="Q734" s="928"/>
      <c r="R734" s="928"/>
      <c r="S734" s="928"/>
      <c r="T734" s="928"/>
      <c r="U734" s="928"/>
      <c r="V734" s="928"/>
      <c r="W734" s="928"/>
      <c r="X734" s="928"/>
      <c r="Y734" s="928"/>
      <c r="Z734" s="928"/>
      <c r="AA734" s="928"/>
      <c r="AB734" s="928"/>
      <c r="AC734" s="928"/>
      <c r="AD734" s="928"/>
      <c r="AE734" s="928"/>
      <c r="AF734" s="928"/>
      <c r="AG734" s="928"/>
      <c r="AH734" s="928"/>
      <c r="AI734" s="928"/>
      <c r="AJ734" s="928"/>
      <c r="AK734" s="928"/>
      <c r="AL734" s="928"/>
      <c r="AM734" s="928"/>
      <c r="AN734" s="928"/>
      <c r="AO734" s="928"/>
      <c r="AP734" s="928"/>
      <c r="AQ734" s="928"/>
      <c r="AR734" s="928"/>
      <c r="AS734" s="928"/>
      <c r="AT734" s="928"/>
      <c r="AU734" s="928"/>
      <c r="AV734" s="928"/>
      <c r="AW734" s="928"/>
      <c r="AX734" s="928"/>
      <c r="AY734" s="928"/>
      <c r="AZ734" s="928"/>
      <c r="BA734" s="928"/>
      <c r="BB734" s="928"/>
      <c r="BC734" s="928"/>
      <c r="BD734" s="928"/>
      <c r="BE734" s="928"/>
      <c r="BF734" s="928"/>
      <c r="BG734" s="928"/>
      <c r="BH734" s="928"/>
      <c r="BI734" s="928"/>
      <c r="BJ734" s="928"/>
      <c r="BK734" s="928"/>
      <c r="BL734" s="928"/>
      <c r="BM734" s="928"/>
      <c r="BN734" s="928"/>
      <c r="BO734" s="928"/>
      <c r="BP734" s="928"/>
      <c r="BQ734" s="928"/>
      <c r="BR734" s="928"/>
      <c r="BS734" s="928"/>
      <c r="BT734" s="928"/>
      <c r="BU734" s="928"/>
      <c r="BV734" s="928"/>
      <c r="BW734" s="928"/>
      <c r="BX734" s="928"/>
      <c r="BY734" s="928"/>
      <c r="BZ734" s="928"/>
      <c r="CA734" s="928"/>
      <c r="CB734" s="928"/>
      <c r="CC734" s="928"/>
      <c r="CD734" s="928"/>
      <c r="CE734" s="928"/>
      <c r="CF734" s="928"/>
      <c r="CG734" s="928"/>
      <c r="CH734" s="928"/>
    </row>
    <row r="735" spans="1:92" ht="18.75" customHeight="1" thickBot="1" x14ac:dyDescent="0.25">
      <c r="B735" s="3082"/>
      <c r="C735" s="3083"/>
      <c r="D735" s="3083"/>
      <c r="E735" s="3083"/>
      <c r="F735" s="3083"/>
      <c r="G735" s="3083"/>
      <c r="H735" s="3083"/>
      <c r="I735" s="3084"/>
      <c r="J735" s="928"/>
      <c r="K735" s="928"/>
      <c r="L735" s="928"/>
      <c r="M735" s="928"/>
      <c r="N735" s="928"/>
      <c r="O735" s="928"/>
      <c r="P735" s="928"/>
      <c r="Q735" s="928"/>
      <c r="R735" s="928"/>
      <c r="S735" s="928"/>
      <c r="T735" s="928"/>
      <c r="U735" s="928"/>
      <c r="V735" s="928"/>
      <c r="W735" s="928"/>
      <c r="X735" s="928"/>
      <c r="Y735" s="928"/>
      <c r="Z735" s="928"/>
      <c r="AA735" s="928"/>
      <c r="AB735" s="928"/>
      <c r="AC735" s="928"/>
      <c r="AD735" s="928"/>
      <c r="AE735" s="928"/>
      <c r="AF735" s="928"/>
      <c r="AG735" s="928"/>
      <c r="AH735" s="928"/>
      <c r="AI735" s="928"/>
      <c r="AJ735" s="928"/>
      <c r="AK735" s="928"/>
      <c r="AL735" s="928"/>
      <c r="AM735" s="928"/>
      <c r="AN735" s="928"/>
      <c r="AO735" s="928"/>
      <c r="AP735" s="928"/>
      <c r="AQ735" s="928"/>
      <c r="AR735" s="928"/>
      <c r="AS735" s="928"/>
      <c r="AT735" s="928"/>
      <c r="AU735" s="928"/>
      <c r="AV735" s="928"/>
      <c r="AW735" s="928"/>
      <c r="AX735" s="928"/>
      <c r="AY735" s="928"/>
      <c r="AZ735" s="928"/>
      <c r="BA735" s="928"/>
      <c r="BB735" s="928"/>
      <c r="BC735" s="928"/>
      <c r="BD735" s="928"/>
      <c r="BE735" s="928"/>
      <c r="BF735" s="928"/>
      <c r="BG735" s="928"/>
      <c r="BH735" s="928"/>
      <c r="BI735" s="928"/>
      <c r="BJ735" s="928"/>
      <c r="BK735" s="928"/>
      <c r="BL735" s="928"/>
      <c r="BM735" s="928"/>
      <c r="BN735" s="928"/>
      <c r="BO735" s="928"/>
      <c r="BP735" s="928"/>
      <c r="BQ735" s="928"/>
      <c r="BR735" s="928"/>
      <c r="BS735" s="928"/>
      <c r="BT735" s="928"/>
      <c r="BU735" s="928"/>
      <c r="BV735" s="928"/>
      <c r="BW735" s="928"/>
      <c r="BX735" s="928"/>
      <c r="BY735" s="928"/>
      <c r="BZ735" s="928"/>
      <c r="CA735" s="928"/>
      <c r="CB735" s="928"/>
      <c r="CC735" s="928"/>
      <c r="CD735" s="928"/>
      <c r="CE735" s="928"/>
      <c r="CF735" s="928"/>
      <c r="CG735" s="928"/>
      <c r="CH735" s="928"/>
    </row>
    <row r="736" spans="1:92" ht="20.25" customHeight="1" thickBot="1" x14ac:dyDescent="0.25">
      <c r="A736" s="928"/>
      <c r="B736" s="1242"/>
      <c r="C736" s="928"/>
      <c r="D736" s="3079" t="s">
        <v>5766</v>
      </c>
      <c r="E736" s="3080"/>
      <c r="F736" s="3080"/>
      <c r="G736" s="3081"/>
      <c r="H736" s="928"/>
      <c r="I736" s="1241"/>
      <c r="J736" s="928"/>
      <c r="K736" s="928"/>
      <c r="L736" s="928"/>
      <c r="M736" s="928"/>
      <c r="N736" s="928"/>
      <c r="O736" s="928"/>
      <c r="P736" s="928"/>
      <c r="Q736" s="928"/>
      <c r="R736" s="928"/>
      <c r="S736" s="928"/>
      <c r="T736" s="928"/>
      <c r="U736" s="928"/>
      <c r="V736" s="928"/>
      <c r="W736" s="928"/>
      <c r="X736" s="928"/>
      <c r="Y736" s="928"/>
      <c r="Z736" s="928"/>
      <c r="AA736" s="928"/>
      <c r="AB736" s="928"/>
      <c r="AC736" s="928"/>
      <c r="AD736" s="928"/>
      <c r="AE736" s="928"/>
      <c r="AF736" s="928"/>
      <c r="AG736" s="928"/>
      <c r="AH736" s="928"/>
      <c r="AI736" s="928"/>
      <c r="AJ736" s="928"/>
      <c r="AK736" s="928"/>
      <c r="AL736" s="928"/>
      <c r="AM736" s="928"/>
      <c r="AN736" s="928"/>
      <c r="AO736" s="928"/>
      <c r="AP736" s="928"/>
      <c r="AQ736" s="928"/>
      <c r="AR736" s="928"/>
      <c r="AS736" s="928"/>
      <c r="AT736" s="928"/>
      <c r="AU736" s="928"/>
      <c r="AV736" s="928"/>
      <c r="AW736" s="928"/>
      <c r="AX736" s="928"/>
      <c r="AY736" s="928"/>
      <c r="AZ736" s="928"/>
      <c r="BA736" s="928"/>
      <c r="BB736" s="928"/>
      <c r="BC736" s="928"/>
      <c r="BD736" s="928"/>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row>
    <row r="737" spans="1:79" ht="15" customHeight="1" thickBot="1" x14ac:dyDescent="0.25">
      <c r="A737" s="928"/>
      <c r="B737" s="1240"/>
      <c r="C737" s="928"/>
      <c r="D737" s="3064" t="s">
        <v>466</v>
      </c>
      <c r="E737" s="3065"/>
      <c r="F737" s="3066" t="s">
        <v>467</v>
      </c>
      <c r="G737" s="3067"/>
      <c r="H737" s="928"/>
      <c r="I737" s="1241"/>
      <c r="J737" s="928"/>
      <c r="K737" s="928"/>
      <c r="L737" s="928"/>
      <c r="M737" s="928"/>
      <c r="N737" s="928"/>
      <c r="O737" s="928"/>
      <c r="P737" s="928"/>
      <c r="Q737" s="928"/>
      <c r="R737" s="928"/>
      <c r="S737" s="928"/>
      <c r="T737" s="928"/>
      <c r="U737" s="928"/>
      <c r="V737" s="928"/>
      <c r="W737" s="928"/>
      <c r="X737" s="928"/>
      <c r="Y737" s="928"/>
      <c r="Z737" s="928"/>
      <c r="AA737" s="928"/>
      <c r="AB737" s="928"/>
      <c r="AC737" s="928"/>
      <c r="AD737" s="928"/>
      <c r="AE737" s="928"/>
      <c r="AF737" s="928"/>
      <c r="AG737" s="928"/>
      <c r="AH737" s="928"/>
      <c r="AI737" s="928"/>
      <c r="AJ737" s="928"/>
      <c r="AK737" s="928"/>
      <c r="AL737" s="928"/>
      <c r="AM737" s="928"/>
      <c r="AN737" s="928"/>
      <c r="AO737" s="928"/>
      <c r="AP737" s="928"/>
      <c r="AQ737" s="928"/>
      <c r="AR737" s="928"/>
      <c r="AS737" s="928"/>
      <c r="AT737" s="928"/>
      <c r="AU737" s="928"/>
      <c r="AV737" s="928"/>
      <c r="AW737" s="928"/>
      <c r="AX737" s="928"/>
      <c r="AY737" s="928"/>
      <c r="AZ737" s="928"/>
      <c r="BA737" s="928"/>
      <c r="BB737" s="928"/>
      <c r="BC737" s="928"/>
      <c r="BD737" s="928"/>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row>
    <row r="738" spans="1:79" ht="45" x14ac:dyDescent="0.2">
      <c r="A738" s="928"/>
      <c r="B738" s="1242"/>
      <c r="C738" s="928"/>
      <c r="D738" s="110" t="s">
        <v>31</v>
      </c>
      <c r="E738" s="1243" t="s">
        <v>528</v>
      </c>
      <c r="F738" s="111" t="s">
        <v>31</v>
      </c>
      <c r="G738" s="1244" t="s">
        <v>528</v>
      </c>
      <c r="H738" s="928"/>
      <c r="I738" s="1241"/>
      <c r="J738" s="928"/>
      <c r="K738" s="928"/>
      <c r="L738" s="928"/>
      <c r="M738" s="928"/>
      <c r="N738" s="928"/>
      <c r="O738" s="928"/>
      <c r="P738" s="928"/>
      <c r="Q738" s="928"/>
      <c r="R738" s="928"/>
      <c r="S738" s="928"/>
      <c r="T738" s="928"/>
      <c r="U738" s="928"/>
      <c r="V738" s="928"/>
      <c r="W738" s="928"/>
      <c r="X738" s="928"/>
      <c r="Y738" s="928"/>
      <c r="Z738" s="928"/>
      <c r="AA738" s="928"/>
      <c r="AB738" s="928"/>
      <c r="AC738" s="928"/>
      <c r="AD738" s="928"/>
      <c r="AE738" s="928"/>
      <c r="AF738" s="928"/>
      <c r="AG738" s="928"/>
      <c r="AH738" s="928"/>
      <c r="AI738" s="928"/>
      <c r="AJ738" s="928"/>
      <c r="AK738" s="928"/>
      <c r="AL738" s="928"/>
      <c r="AM738" s="928"/>
      <c r="AN738" s="928"/>
      <c r="AO738" s="928"/>
      <c r="AP738" s="928"/>
      <c r="AQ738" s="928"/>
      <c r="AR738" s="928"/>
      <c r="AS738" s="928"/>
      <c r="AT738" s="928"/>
      <c r="AU738" s="928"/>
      <c r="AV738" s="928"/>
      <c r="AW738" s="928"/>
      <c r="AX738" s="928"/>
      <c r="AY738" s="928"/>
      <c r="AZ738" s="928"/>
      <c r="BA738" s="928"/>
      <c r="BB738" s="928"/>
      <c r="BC738" s="928"/>
      <c r="BD738" s="928"/>
      <c r="BE738" s="928"/>
      <c r="BF738" s="928"/>
      <c r="BG738" s="928"/>
      <c r="BH738" s="928"/>
      <c r="BI738" s="928"/>
      <c r="BJ738" s="928"/>
      <c r="BK738" s="928"/>
      <c r="BL738" s="928"/>
      <c r="BM738" s="928"/>
      <c r="BN738" s="928"/>
      <c r="BO738" s="928"/>
      <c r="BP738" s="928"/>
      <c r="BQ738" s="928"/>
      <c r="BR738" s="928"/>
      <c r="BS738" s="928"/>
      <c r="BT738" s="928"/>
      <c r="BU738" s="928"/>
      <c r="BV738" s="928"/>
      <c r="BW738" s="928"/>
      <c r="BX738" s="928"/>
      <c r="BY738" s="928"/>
      <c r="BZ738" s="928"/>
      <c r="CA738" s="928"/>
    </row>
    <row r="739" spans="1:79" ht="35.25" customHeight="1" x14ac:dyDescent="0.2">
      <c r="A739" s="928"/>
      <c r="B739" s="1242"/>
      <c r="C739" s="928"/>
      <c r="D739" s="56" t="s">
        <v>36</v>
      </c>
      <c r="E739" s="780">
        <v>16573428</v>
      </c>
      <c r="F739" s="112" t="s">
        <v>257</v>
      </c>
      <c r="G739" s="781">
        <v>30150307</v>
      </c>
      <c r="H739" s="928"/>
      <c r="I739" s="1241"/>
      <c r="J739" s="928"/>
      <c r="K739" s="928"/>
      <c r="L739" s="928"/>
      <c r="M739" s="928"/>
      <c r="N739" s="928"/>
      <c r="O739" s="928"/>
      <c r="P739" s="928"/>
      <c r="Q739" s="928"/>
      <c r="R739" s="928"/>
      <c r="S739" s="928"/>
      <c r="T739" s="928"/>
      <c r="U739" s="928"/>
      <c r="V739" s="928"/>
      <c r="W739" s="928"/>
      <c r="X739" s="928"/>
      <c r="Y739" s="928"/>
      <c r="Z739" s="928"/>
      <c r="AA739" s="928"/>
      <c r="AB739" s="928"/>
      <c r="AC739" s="928"/>
      <c r="AD739" s="928"/>
      <c r="AE739" s="928"/>
      <c r="AF739" s="928"/>
      <c r="AG739" s="928"/>
      <c r="AH739" s="928"/>
      <c r="AI739" s="928"/>
      <c r="AJ739" s="928"/>
      <c r="AK739" s="928"/>
      <c r="AL739" s="928"/>
      <c r="AM739" s="928"/>
      <c r="AN739" s="928"/>
      <c r="AO739" s="928"/>
      <c r="AP739" s="928"/>
      <c r="AQ739" s="928"/>
      <c r="AR739" s="928"/>
      <c r="AS739" s="928"/>
      <c r="AT739" s="928"/>
      <c r="AU739" s="928"/>
      <c r="AV739" s="928"/>
      <c r="AW739" s="928"/>
      <c r="AX739" s="928"/>
      <c r="AY739" s="928"/>
      <c r="AZ739" s="928"/>
      <c r="BA739" s="928"/>
      <c r="BB739" s="928"/>
      <c r="BC739" s="928"/>
      <c r="BD739" s="928"/>
      <c r="BE739" s="928"/>
      <c r="BF739" s="928"/>
      <c r="BG739" s="928"/>
      <c r="BH739" s="928"/>
      <c r="BI739" s="928"/>
      <c r="BJ739" s="928"/>
      <c r="BK739" s="928"/>
      <c r="BL739" s="928"/>
      <c r="BM739" s="928"/>
      <c r="BN739" s="928"/>
      <c r="BO739" s="928"/>
      <c r="BP739" s="928"/>
      <c r="BQ739" s="928"/>
      <c r="BR739" s="928"/>
      <c r="BS739" s="928"/>
      <c r="BT739" s="928"/>
    </row>
    <row r="740" spans="1:79" ht="45" customHeight="1" x14ac:dyDescent="0.2">
      <c r="A740" s="928"/>
      <c r="B740" s="1242"/>
      <c r="C740" s="928"/>
      <c r="D740" s="56" t="s">
        <v>37</v>
      </c>
      <c r="E740" s="780">
        <v>23957248</v>
      </c>
      <c r="F740" s="112" t="s">
        <v>34</v>
      </c>
      <c r="G740" s="781">
        <v>2073172</v>
      </c>
      <c r="H740" s="928"/>
      <c r="I740" s="1241"/>
      <c r="J740" s="928"/>
      <c r="K740" s="928"/>
      <c r="L740" s="928"/>
      <c r="M740" s="928"/>
      <c r="N740" s="928"/>
      <c r="O740" s="928"/>
      <c r="P740" s="928"/>
      <c r="Q740" s="928"/>
      <c r="R740" s="928"/>
      <c r="S740" s="928"/>
      <c r="T740" s="928"/>
      <c r="U740" s="928"/>
      <c r="V740" s="928"/>
      <c r="W740" s="928"/>
      <c r="X740" s="928"/>
      <c r="Y740" s="928"/>
      <c r="Z740" s="928"/>
      <c r="AA740" s="928"/>
      <c r="AB740" s="928"/>
      <c r="AC740" s="928"/>
      <c r="AD740" s="928"/>
      <c r="AE740" s="928"/>
      <c r="AF740" s="928"/>
      <c r="AG740" s="928"/>
      <c r="AH740" s="928"/>
      <c r="AI740" s="928"/>
      <c r="AJ740" s="928"/>
      <c r="AK740" s="928"/>
      <c r="AL740" s="928"/>
      <c r="AM740" s="928"/>
      <c r="AN740" s="928"/>
      <c r="AO740" s="928"/>
      <c r="AP740" s="928"/>
      <c r="AQ740" s="928"/>
      <c r="AR740" s="928"/>
      <c r="AS740" s="928"/>
      <c r="AT740" s="928"/>
      <c r="AU740" s="928"/>
      <c r="AV740" s="928"/>
      <c r="AW740" s="928"/>
      <c r="AX740" s="928"/>
      <c r="AY740" s="928"/>
      <c r="AZ740" s="928"/>
      <c r="BA740" s="928"/>
      <c r="BB740" s="928"/>
      <c r="BC740" s="928"/>
      <c r="BD740" s="928"/>
      <c r="BE740" s="928"/>
      <c r="BF740" s="928"/>
      <c r="BG740" s="928"/>
      <c r="BH740" s="928"/>
      <c r="BI740" s="928"/>
      <c r="BJ740" s="928"/>
      <c r="BK740" s="928"/>
      <c r="BL740" s="928"/>
      <c r="BM740" s="928"/>
      <c r="BN740" s="928"/>
      <c r="BO740" s="928"/>
      <c r="BP740" s="928"/>
      <c r="BQ740" s="928"/>
      <c r="BR740" s="928"/>
      <c r="BS740" s="928"/>
      <c r="BT740" s="928"/>
    </row>
    <row r="741" spans="1:79" ht="30" customHeight="1" x14ac:dyDescent="0.2">
      <c r="A741" s="928"/>
      <c r="B741" s="1242"/>
      <c r="C741" s="928"/>
      <c r="D741" s="56" t="s">
        <v>39</v>
      </c>
      <c r="E741" s="780">
        <v>13308773</v>
      </c>
      <c r="F741" s="112" t="s">
        <v>35</v>
      </c>
      <c r="G741" s="781">
        <v>12557058</v>
      </c>
      <c r="H741" s="928"/>
      <c r="I741" s="1241"/>
      <c r="J741" s="928"/>
      <c r="K741" s="928"/>
      <c r="L741" s="928"/>
      <c r="M741" s="928"/>
      <c r="N741" s="928"/>
      <c r="O741" s="928"/>
      <c r="P741" s="928"/>
      <c r="Q741" s="928"/>
      <c r="R741" s="928"/>
      <c r="S741" s="928"/>
      <c r="T741" s="928"/>
      <c r="U741" s="928"/>
      <c r="V741" s="928"/>
      <c r="W741" s="928"/>
      <c r="X741" s="928"/>
      <c r="Y741" s="928"/>
      <c r="Z741" s="928"/>
      <c r="AA741" s="928"/>
      <c r="AB741" s="928"/>
      <c r="AC741" s="928"/>
      <c r="AD741" s="928"/>
      <c r="AE741" s="928"/>
      <c r="AF741" s="928"/>
      <c r="AG741" s="928"/>
      <c r="AH741" s="928"/>
      <c r="AI741" s="928"/>
      <c r="AJ741" s="928"/>
      <c r="AK741" s="928"/>
      <c r="AL741" s="928"/>
      <c r="AM741" s="928"/>
      <c r="AN741" s="928"/>
      <c r="AO741" s="928"/>
      <c r="AP741" s="928"/>
      <c r="AQ741" s="928"/>
      <c r="AR741" s="928"/>
      <c r="AS741" s="928"/>
      <c r="AT741" s="928"/>
      <c r="AU741" s="928"/>
      <c r="AV741" s="928"/>
      <c r="AW741" s="928"/>
      <c r="AX741" s="928"/>
      <c r="AY741" s="928"/>
      <c r="AZ741" s="928"/>
      <c r="BA741" s="928"/>
      <c r="BB741" s="928"/>
      <c r="BC741" s="928"/>
      <c r="BD741" s="928"/>
      <c r="BE741" s="928"/>
      <c r="BF741" s="928"/>
      <c r="BG741" s="928"/>
      <c r="BH741" s="928"/>
      <c r="BI741" s="928"/>
      <c r="BJ741" s="928"/>
      <c r="BK741" s="928"/>
      <c r="BL741" s="928"/>
      <c r="BM741" s="928"/>
      <c r="BN741" s="928"/>
      <c r="BO741" s="928"/>
      <c r="BP741" s="928"/>
      <c r="BQ741" s="928"/>
      <c r="BR741" s="928"/>
      <c r="BS741" s="928"/>
      <c r="BT741" s="928"/>
    </row>
    <row r="742" spans="1:79" ht="15" x14ac:dyDescent="0.2">
      <c r="A742" s="928"/>
      <c r="B742" s="1242"/>
      <c r="C742" s="928"/>
      <c r="D742" s="56" t="s">
        <v>259</v>
      </c>
      <c r="E742" s="780">
        <v>1747146</v>
      </c>
      <c r="F742" s="112" t="s">
        <v>41</v>
      </c>
      <c r="G742" s="781">
        <v>35273397</v>
      </c>
      <c r="H742" s="928"/>
      <c r="I742" s="1241"/>
      <c r="J742" s="928"/>
      <c r="K742" s="928"/>
      <c r="L742" s="928"/>
      <c r="M742" s="928"/>
      <c r="N742" s="928"/>
      <c r="O742" s="928"/>
      <c r="P742" s="928"/>
      <c r="Q742" s="928"/>
      <c r="R742" s="928"/>
      <c r="S742" s="928"/>
      <c r="T742" s="928"/>
      <c r="U742" s="928"/>
      <c r="V742" s="928"/>
      <c r="W742" s="928"/>
      <c r="X742" s="928"/>
      <c r="Y742" s="928"/>
      <c r="Z742" s="928"/>
      <c r="AA742" s="928"/>
      <c r="AB742" s="928"/>
      <c r="AC742" s="928"/>
      <c r="AD742" s="928"/>
      <c r="AE742" s="928"/>
      <c r="AF742" s="928"/>
      <c r="AG742" s="928"/>
      <c r="AH742" s="928"/>
      <c r="AI742" s="928"/>
      <c r="AJ742" s="928"/>
      <c r="AK742" s="928"/>
      <c r="AL742" s="928"/>
      <c r="AM742" s="928"/>
      <c r="AN742" s="928"/>
      <c r="AO742" s="928"/>
      <c r="AP742" s="928"/>
      <c r="AQ742" s="928"/>
      <c r="AR742" s="928"/>
      <c r="AS742" s="928"/>
      <c r="AT742" s="928"/>
      <c r="AU742" s="928"/>
      <c r="AV742" s="928"/>
      <c r="AW742" s="928"/>
      <c r="AX742" s="928"/>
      <c r="AY742" s="928"/>
      <c r="AZ742" s="928"/>
      <c r="BA742" s="928"/>
      <c r="BB742" s="928"/>
      <c r="BC742" s="928"/>
      <c r="BD742" s="928"/>
      <c r="BE742" s="928"/>
      <c r="BF742" s="928"/>
      <c r="BG742" s="928"/>
      <c r="BH742" s="928"/>
      <c r="BI742" s="928"/>
      <c r="BJ742" s="928"/>
      <c r="BK742" s="928"/>
      <c r="BL742" s="928"/>
      <c r="BM742" s="928"/>
      <c r="BN742" s="928"/>
      <c r="BO742" s="928"/>
      <c r="BP742" s="928"/>
      <c r="BQ742" s="928"/>
      <c r="BR742" s="928"/>
      <c r="BS742" s="928"/>
    </row>
    <row r="743" spans="1:79" ht="15" x14ac:dyDescent="0.2">
      <c r="A743" s="928"/>
      <c r="B743" s="1242"/>
      <c r="C743" s="928"/>
      <c r="D743" s="56" t="s">
        <v>249</v>
      </c>
      <c r="E743" s="780">
        <v>378844</v>
      </c>
      <c r="F743" s="112" t="s">
        <v>42</v>
      </c>
      <c r="G743" s="781">
        <v>8858141</v>
      </c>
      <c r="H743" s="928"/>
      <c r="I743" s="1241"/>
      <c r="J743" s="928"/>
      <c r="K743" s="928"/>
      <c r="L743" s="928"/>
      <c r="M743" s="928"/>
      <c r="N743" s="928"/>
      <c r="O743" s="928"/>
      <c r="P743" s="928"/>
      <c r="Q743" s="928"/>
      <c r="R743" s="928"/>
      <c r="S743" s="928"/>
      <c r="T743" s="928"/>
      <c r="U743" s="928"/>
      <c r="V743" s="928"/>
      <c r="W743" s="928"/>
      <c r="X743" s="928"/>
      <c r="Y743" s="928"/>
      <c r="Z743" s="928"/>
      <c r="AA743" s="928"/>
      <c r="AB743" s="928"/>
      <c r="AC743" s="928"/>
      <c r="AD743" s="928"/>
      <c r="AE743" s="928"/>
      <c r="AF743" s="928"/>
      <c r="AG743" s="928"/>
      <c r="AH743" s="928"/>
      <c r="AI743" s="928"/>
      <c r="AJ743" s="928"/>
      <c r="AK743" s="928"/>
      <c r="AL743" s="928"/>
      <c r="AM743" s="928"/>
      <c r="AN743" s="928"/>
      <c r="AO743" s="928"/>
      <c r="AP743" s="928"/>
      <c r="AQ743" s="928"/>
      <c r="AR743" s="928"/>
      <c r="AS743" s="928"/>
      <c r="AT743" s="928"/>
      <c r="AU743" s="928"/>
      <c r="AV743" s="928"/>
      <c r="AW743" s="928"/>
      <c r="AX743" s="928"/>
      <c r="AY743" s="928"/>
      <c r="AZ743" s="928"/>
      <c r="BA743" s="928"/>
      <c r="BB743" s="928"/>
      <c r="BC743" s="928"/>
      <c r="BD743" s="928"/>
      <c r="BE743" s="928"/>
      <c r="BF743" s="928"/>
      <c r="BG743" s="928"/>
      <c r="BH743" s="928"/>
      <c r="BI743" s="928"/>
      <c r="BJ743" s="928"/>
      <c r="BK743" s="928"/>
      <c r="BL743" s="928"/>
      <c r="BM743" s="928"/>
      <c r="BN743" s="928"/>
      <c r="BO743" s="928"/>
      <c r="BP743" s="928"/>
      <c r="BQ743" s="928"/>
      <c r="BR743" s="928"/>
      <c r="BS743" s="928"/>
    </row>
    <row r="744" spans="1:79" ht="16.5" customHeight="1" x14ac:dyDescent="0.2">
      <c r="A744" s="928"/>
      <c r="B744" s="1242"/>
      <c r="C744" s="928"/>
      <c r="D744" s="56" t="s">
        <v>44</v>
      </c>
      <c r="E744" s="780">
        <v>24562226</v>
      </c>
      <c r="F744" s="112" t="s">
        <v>43</v>
      </c>
      <c r="G744" s="781">
        <v>7840162</v>
      </c>
      <c r="H744" s="928"/>
      <c r="I744" s="1241"/>
      <c r="J744" s="928"/>
      <c r="K744" s="928"/>
      <c r="L744" s="928"/>
      <c r="M744" s="928"/>
      <c r="N744" s="928"/>
      <c r="O744" s="928"/>
      <c r="P744" s="928"/>
      <c r="Q744" s="928"/>
      <c r="R744" s="928"/>
      <c r="S744" s="928"/>
      <c r="T744" s="928"/>
      <c r="U744" s="928"/>
      <c r="V744" s="928"/>
      <c r="W744" s="928"/>
      <c r="X744" s="928"/>
      <c r="Y744" s="928"/>
      <c r="Z744" s="928"/>
      <c r="AA744" s="928"/>
      <c r="AB744" s="928"/>
      <c r="AC744" s="928"/>
      <c r="AD744" s="928"/>
      <c r="AE744" s="928"/>
      <c r="AF744" s="928"/>
      <c r="AG744" s="928"/>
      <c r="AH744" s="928"/>
      <c r="AI744" s="928"/>
      <c r="AJ744" s="928"/>
      <c r="AK744" s="928"/>
      <c r="AL744" s="928"/>
      <c r="AM744" s="928"/>
      <c r="AN744" s="928"/>
      <c r="AO744" s="928"/>
      <c r="AP744" s="928"/>
      <c r="AQ744" s="928"/>
      <c r="AR744" s="928"/>
      <c r="AS744" s="928"/>
      <c r="AT744" s="928"/>
      <c r="AU744" s="928"/>
      <c r="AV744" s="928"/>
      <c r="AW744" s="928"/>
      <c r="AX744" s="928"/>
      <c r="AY744" s="928"/>
      <c r="AZ744" s="928"/>
      <c r="BA744" s="928"/>
      <c r="BB744" s="928"/>
      <c r="BC744" s="928"/>
      <c r="BD744" s="928"/>
      <c r="BE744" s="928"/>
      <c r="BF744" s="928"/>
      <c r="BG744" s="928"/>
      <c r="BH744" s="928"/>
      <c r="BI744" s="928"/>
      <c r="BJ744" s="928"/>
      <c r="BK744" s="928"/>
      <c r="BL744" s="928"/>
      <c r="BM744" s="928"/>
      <c r="BN744" s="928"/>
      <c r="BO744" s="928"/>
      <c r="BP744" s="928"/>
      <c r="BQ744" s="928"/>
      <c r="BR744" s="928"/>
      <c r="BS744" s="928"/>
    </row>
    <row r="745" spans="1:79" ht="30" x14ac:dyDescent="0.2">
      <c r="A745" s="928"/>
      <c r="B745" s="1242"/>
      <c r="C745" s="928"/>
      <c r="D745" s="56" t="s">
        <v>45</v>
      </c>
      <c r="E745" s="780">
        <v>18953851</v>
      </c>
      <c r="F745" s="112" t="s">
        <v>258</v>
      </c>
      <c r="G745" s="781">
        <v>24443637</v>
      </c>
      <c r="H745" s="928"/>
      <c r="I745" s="1241"/>
      <c r="J745" s="928"/>
      <c r="K745" s="928"/>
      <c r="L745" s="928"/>
      <c r="M745" s="928"/>
      <c r="N745" s="928"/>
      <c r="O745" s="928"/>
      <c r="P745" s="928"/>
      <c r="Q745" s="928"/>
      <c r="R745" s="928"/>
      <c r="S745" s="928"/>
      <c r="T745" s="928"/>
      <c r="U745" s="928"/>
      <c r="V745" s="928"/>
      <c r="W745" s="928"/>
      <c r="X745" s="928"/>
      <c r="Y745" s="928"/>
      <c r="Z745" s="928"/>
      <c r="AA745" s="928"/>
      <c r="AB745" s="928"/>
      <c r="AC745" s="928"/>
      <c r="AD745" s="928"/>
      <c r="AE745" s="928"/>
      <c r="AF745" s="928"/>
      <c r="AG745" s="928"/>
      <c r="AH745" s="928"/>
      <c r="AI745" s="928"/>
      <c r="AJ745" s="928"/>
      <c r="AK745" s="928"/>
      <c r="AL745" s="928"/>
      <c r="AM745" s="928"/>
      <c r="AN745" s="928"/>
      <c r="AO745" s="928"/>
      <c r="AP745" s="928"/>
      <c r="AQ745" s="928"/>
      <c r="AR745" s="928"/>
      <c r="AS745" s="928"/>
      <c r="AT745" s="928"/>
      <c r="AU745" s="928"/>
      <c r="AV745" s="928"/>
      <c r="AW745" s="928"/>
      <c r="AX745" s="928"/>
      <c r="AY745" s="928"/>
      <c r="AZ745" s="928"/>
      <c r="BA745" s="928"/>
      <c r="BB745" s="928"/>
      <c r="BC745" s="928"/>
      <c r="BD745" s="928"/>
      <c r="BE745" s="928"/>
      <c r="BF745" s="928"/>
      <c r="BG745" s="928"/>
      <c r="BH745" s="928"/>
      <c r="BI745" s="928"/>
      <c r="BJ745" s="928"/>
      <c r="BK745" s="928"/>
      <c r="BL745" s="928"/>
      <c r="BM745" s="928"/>
      <c r="BN745" s="928"/>
      <c r="BO745" s="928"/>
      <c r="BP745" s="928"/>
      <c r="BQ745" s="928"/>
      <c r="BR745" s="928"/>
      <c r="BS745" s="928"/>
    </row>
    <row r="746" spans="1:79" ht="15" x14ac:dyDescent="0.2">
      <c r="A746" s="928"/>
      <c r="B746" s="1242"/>
      <c r="C746" s="928"/>
      <c r="D746" s="56" t="s">
        <v>48</v>
      </c>
      <c r="E746" s="780">
        <v>13230107</v>
      </c>
      <c r="F746" s="112" t="s">
        <v>46</v>
      </c>
      <c r="G746" s="781">
        <v>688994</v>
      </c>
      <c r="H746" s="928"/>
      <c r="I746" s="1241"/>
      <c r="J746" s="928"/>
      <c r="K746" s="928"/>
      <c r="L746" s="928"/>
      <c r="M746" s="928"/>
      <c r="N746" s="928"/>
      <c r="O746" s="928"/>
      <c r="P746" s="928"/>
      <c r="Q746" s="928"/>
      <c r="R746" s="928"/>
      <c r="S746" s="928"/>
      <c r="T746" s="928"/>
      <c r="U746" s="928"/>
      <c r="V746" s="928"/>
      <c r="W746" s="928"/>
      <c r="X746" s="928"/>
      <c r="Y746" s="928"/>
      <c r="Z746" s="928"/>
      <c r="AA746" s="928"/>
      <c r="AB746" s="928"/>
      <c r="AC746" s="928"/>
      <c r="AD746" s="928"/>
      <c r="AE746" s="928"/>
      <c r="AF746" s="928"/>
      <c r="AG746" s="928"/>
      <c r="AH746" s="928"/>
      <c r="AI746" s="928"/>
      <c r="AJ746" s="928"/>
      <c r="AK746" s="928"/>
      <c r="AL746" s="928"/>
      <c r="AM746" s="928"/>
      <c r="AN746" s="928"/>
      <c r="AO746" s="928"/>
      <c r="AP746" s="928"/>
      <c r="AQ746" s="928"/>
      <c r="AR746" s="928"/>
      <c r="AS746" s="928"/>
      <c r="AT746" s="928"/>
      <c r="AU746" s="928"/>
      <c r="AV746" s="928"/>
      <c r="AW746" s="928"/>
      <c r="AX746" s="928"/>
      <c r="AY746" s="928"/>
      <c r="AZ746" s="928"/>
      <c r="BA746" s="928"/>
      <c r="BB746" s="928"/>
      <c r="BC746" s="928"/>
      <c r="BD746" s="928"/>
      <c r="BE746" s="928"/>
      <c r="BF746" s="928"/>
      <c r="BG746" s="928"/>
      <c r="BH746" s="928"/>
      <c r="BI746" s="928"/>
      <c r="BJ746" s="928"/>
      <c r="BK746" s="928"/>
      <c r="BL746" s="928"/>
      <c r="BM746" s="928"/>
      <c r="BN746" s="928"/>
      <c r="BO746" s="928"/>
      <c r="BP746" s="928"/>
      <c r="BQ746" s="928"/>
      <c r="BR746" s="928"/>
      <c r="BS746" s="928"/>
    </row>
    <row r="747" spans="1:79" ht="15" x14ac:dyDescent="0.2">
      <c r="A747" s="928"/>
      <c r="B747" s="1242"/>
      <c r="C747" s="928"/>
      <c r="D747" s="56" t="s">
        <v>49</v>
      </c>
      <c r="E747" s="780">
        <v>28692844</v>
      </c>
      <c r="F747" s="112" t="s">
        <v>47</v>
      </c>
      <c r="G747" s="781">
        <v>6748275</v>
      </c>
      <c r="H747" s="928"/>
      <c r="I747" s="1241"/>
      <c r="J747" s="928"/>
      <c r="K747" s="928"/>
      <c r="L747" s="928"/>
      <c r="M747" s="928"/>
      <c r="N747" s="928"/>
      <c r="O747" s="928"/>
      <c r="P747" s="928"/>
      <c r="Q747" s="928"/>
      <c r="R747" s="928"/>
      <c r="S747" s="928"/>
      <c r="T747" s="928"/>
      <c r="U747" s="928"/>
      <c r="V747" s="928"/>
      <c r="W747" s="928"/>
      <c r="X747" s="928"/>
      <c r="Y747" s="928"/>
      <c r="Z747" s="928"/>
      <c r="AA747" s="928"/>
      <c r="AB747" s="928"/>
      <c r="AC747" s="928"/>
      <c r="AD747" s="928"/>
      <c r="AE747" s="928"/>
      <c r="AF747" s="928"/>
      <c r="AG747" s="928"/>
      <c r="AH747" s="928"/>
      <c r="AI747" s="928"/>
      <c r="AJ747" s="928"/>
      <c r="AK747" s="928"/>
      <c r="AL747" s="928"/>
      <c r="AM747" s="928"/>
      <c r="AN747" s="928"/>
      <c r="AO747" s="928"/>
      <c r="AP747" s="928"/>
      <c r="AQ747" s="928"/>
      <c r="AR747" s="928"/>
      <c r="AS747" s="928"/>
      <c r="AT747" s="928"/>
      <c r="AU747" s="928"/>
      <c r="AV747" s="928"/>
      <c r="AW747" s="928"/>
      <c r="AX747" s="928"/>
      <c r="AY747" s="928"/>
      <c r="AZ747" s="928"/>
      <c r="BA747" s="928"/>
      <c r="BB747" s="928"/>
      <c r="BC747" s="928"/>
      <c r="BD747" s="928"/>
      <c r="BE747" s="928"/>
      <c r="BF747" s="928"/>
      <c r="BG747" s="928"/>
      <c r="BH747" s="928"/>
      <c r="BI747" s="928"/>
      <c r="BJ747" s="928"/>
      <c r="BK747" s="928"/>
      <c r="BL747" s="928"/>
      <c r="BM747" s="928"/>
      <c r="BN747" s="928"/>
      <c r="BO747" s="928"/>
      <c r="BP747" s="928"/>
      <c r="BQ747" s="928"/>
      <c r="BR747" s="928"/>
      <c r="BS747" s="928"/>
    </row>
    <row r="748" spans="1:79" ht="15" x14ac:dyDescent="0.2">
      <c r="A748" s="928"/>
      <c r="B748" s="1242"/>
      <c r="C748" s="928"/>
      <c r="D748" s="144" t="s">
        <v>633</v>
      </c>
      <c r="E748" s="780">
        <v>18395539</v>
      </c>
      <c r="F748" s="112" t="s">
        <v>55</v>
      </c>
      <c r="G748" s="781">
        <v>21916044</v>
      </c>
      <c r="H748" s="928"/>
      <c r="I748" s="1241"/>
      <c r="J748" s="928"/>
      <c r="K748" s="928"/>
      <c r="L748" s="928"/>
      <c r="M748" s="928"/>
      <c r="N748" s="928"/>
      <c r="O748" s="928"/>
      <c r="P748" s="928"/>
      <c r="Q748" s="928"/>
      <c r="R748" s="928"/>
      <c r="S748" s="928"/>
      <c r="T748" s="928"/>
      <c r="U748" s="928"/>
      <c r="V748" s="928"/>
      <c r="W748" s="928"/>
      <c r="X748" s="928"/>
      <c r="Y748" s="928"/>
      <c r="Z748" s="928"/>
      <c r="AA748" s="928"/>
      <c r="AB748" s="928"/>
      <c r="AC748" s="928"/>
      <c r="AD748" s="928"/>
      <c r="AE748" s="928"/>
      <c r="AF748" s="928"/>
      <c r="AG748" s="928"/>
      <c r="AH748" s="928"/>
      <c r="AI748" s="928"/>
      <c r="AJ748" s="928"/>
      <c r="AK748" s="928"/>
      <c r="AL748" s="928"/>
      <c r="AM748" s="928"/>
      <c r="AN748" s="928"/>
      <c r="AO748" s="928"/>
      <c r="AP748" s="928"/>
      <c r="AQ748" s="928"/>
      <c r="AR748" s="928"/>
      <c r="AS748" s="928"/>
      <c r="AT748" s="928"/>
      <c r="AU748" s="928"/>
      <c r="AV748" s="928"/>
      <c r="AW748" s="928"/>
      <c r="AX748" s="928"/>
      <c r="AY748" s="928"/>
      <c r="AZ748" s="928"/>
      <c r="BA748" s="928"/>
      <c r="BB748" s="928"/>
      <c r="BC748" s="928"/>
      <c r="BD748" s="928"/>
      <c r="BE748" s="928"/>
      <c r="BF748" s="928"/>
      <c r="BG748" s="928"/>
      <c r="BH748" s="928"/>
      <c r="BI748" s="928"/>
      <c r="BJ748" s="928"/>
      <c r="BK748" s="928"/>
      <c r="BL748" s="928"/>
      <c r="BM748" s="928"/>
      <c r="BN748" s="928"/>
      <c r="BO748" s="928"/>
      <c r="BP748" s="928"/>
      <c r="BQ748" s="928"/>
      <c r="BR748" s="928"/>
      <c r="BS748" s="928"/>
    </row>
    <row r="749" spans="1:79" ht="30" x14ac:dyDescent="0.2">
      <c r="A749" s="928"/>
      <c r="B749" s="1242"/>
      <c r="C749" s="928"/>
      <c r="D749" s="144" t="s">
        <v>634</v>
      </c>
      <c r="E749" s="780">
        <v>15609211</v>
      </c>
      <c r="F749" s="112" t="s">
        <v>101</v>
      </c>
      <c r="G749" s="781">
        <v>18629039</v>
      </c>
      <c r="H749" s="928"/>
      <c r="I749" s="1241"/>
      <c r="J749" s="928"/>
      <c r="K749" s="928"/>
      <c r="L749" s="928"/>
      <c r="M749" s="928"/>
      <c r="N749" s="928"/>
      <c r="O749" s="928"/>
      <c r="P749" s="928"/>
      <c r="Q749" s="928"/>
      <c r="R749" s="928"/>
      <c r="S749" s="928"/>
      <c r="T749" s="928"/>
      <c r="U749" s="928"/>
      <c r="V749" s="928"/>
      <c r="W749" s="928"/>
      <c r="X749" s="928"/>
      <c r="Y749" s="928"/>
      <c r="Z749" s="928"/>
      <c r="AA749" s="928"/>
      <c r="AB749" s="928"/>
      <c r="AC749" s="928"/>
      <c r="AD749" s="928"/>
      <c r="AE749" s="928"/>
      <c r="AF749" s="928"/>
      <c r="AG749" s="928"/>
      <c r="AH749" s="928"/>
      <c r="AI749" s="928"/>
      <c r="AJ749" s="928"/>
      <c r="AK749" s="928"/>
      <c r="AL749" s="928"/>
      <c r="AM749" s="928"/>
      <c r="AN749" s="928"/>
      <c r="AO749" s="928"/>
      <c r="AP749" s="928"/>
      <c r="AQ749" s="928"/>
      <c r="AR749" s="928"/>
      <c r="AS749" s="928"/>
      <c r="AT749" s="928"/>
      <c r="AU749" s="928"/>
      <c r="AV749" s="928"/>
      <c r="AW749" s="928"/>
      <c r="AX749" s="928"/>
      <c r="AY749" s="928"/>
      <c r="AZ749" s="928"/>
      <c r="BA749" s="928"/>
      <c r="BB749" s="928"/>
      <c r="BC749" s="928"/>
      <c r="BD749" s="928"/>
      <c r="BE749" s="928"/>
      <c r="BF749" s="928"/>
      <c r="BG749" s="928"/>
      <c r="BH749" s="928"/>
      <c r="BI749" s="928"/>
      <c r="BJ749" s="928"/>
      <c r="BK749" s="928"/>
      <c r="BL749" s="928"/>
      <c r="BM749" s="928"/>
      <c r="BN749" s="928"/>
      <c r="BO749" s="928"/>
      <c r="BP749" s="928"/>
      <c r="BQ749" s="928"/>
      <c r="BR749" s="928"/>
      <c r="BS749" s="928"/>
    </row>
    <row r="750" spans="1:79" ht="15" x14ac:dyDescent="0.2">
      <c r="A750" s="928"/>
      <c r="B750" s="1242"/>
      <c r="C750" s="928"/>
      <c r="D750" s="113" t="s">
        <v>151</v>
      </c>
      <c r="E750" s="782">
        <f>SUM(E739:E749)</f>
        <v>175409217</v>
      </c>
      <c r="F750" s="114" t="s">
        <v>151</v>
      </c>
      <c r="G750" s="783">
        <f>SUM(G739:G749)</f>
        <v>169178226</v>
      </c>
      <c r="H750" s="928"/>
      <c r="I750" s="1241"/>
      <c r="J750" s="928"/>
      <c r="K750" s="928"/>
      <c r="L750" s="928"/>
      <c r="M750" s="928"/>
      <c r="N750" s="928"/>
      <c r="O750" s="928"/>
      <c r="P750" s="928"/>
      <c r="Q750" s="928"/>
      <c r="R750" s="928"/>
      <c r="S750" s="928"/>
      <c r="T750" s="928"/>
      <c r="U750" s="928"/>
      <c r="V750" s="928"/>
      <c r="W750" s="928"/>
      <c r="X750" s="928"/>
      <c r="Y750" s="928"/>
      <c r="Z750" s="928"/>
      <c r="AA750" s="928"/>
      <c r="AB750" s="928"/>
      <c r="AC750" s="928"/>
      <c r="AD750" s="928"/>
      <c r="AE750" s="928"/>
      <c r="AF750" s="928"/>
      <c r="AG750" s="928"/>
      <c r="AH750" s="928"/>
      <c r="AI750" s="928"/>
      <c r="AJ750" s="928"/>
      <c r="AK750" s="928"/>
      <c r="AL750" s="928"/>
      <c r="AM750" s="928"/>
      <c r="AN750" s="928"/>
      <c r="AO750" s="928"/>
      <c r="AP750" s="928"/>
      <c r="AQ750" s="928"/>
      <c r="AR750" s="928"/>
      <c r="AS750" s="928"/>
      <c r="AT750" s="928"/>
      <c r="AU750" s="928"/>
      <c r="AV750" s="928"/>
      <c r="AW750" s="928"/>
      <c r="AX750" s="928"/>
      <c r="AY750" s="928"/>
      <c r="AZ750" s="928"/>
      <c r="BA750" s="928"/>
      <c r="BB750" s="928"/>
      <c r="BC750" s="928"/>
      <c r="BD750" s="928"/>
      <c r="BE750" s="928"/>
      <c r="BF750" s="928"/>
      <c r="BG750" s="928"/>
      <c r="BH750" s="928"/>
      <c r="BI750" s="928"/>
      <c r="BJ750" s="928"/>
      <c r="BK750" s="928"/>
      <c r="BL750" s="928"/>
      <c r="BM750" s="928"/>
      <c r="BN750" s="928"/>
      <c r="BO750" s="928"/>
      <c r="BP750" s="928"/>
      <c r="BQ750" s="928"/>
      <c r="BR750" s="928"/>
      <c r="BS750" s="928"/>
    </row>
    <row r="751" spans="1:79" ht="31" thickBot="1" x14ac:dyDescent="0.25">
      <c r="A751" s="928"/>
      <c r="B751" s="1242"/>
      <c r="C751" s="928"/>
      <c r="D751" s="1245" t="s">
        <v>529</v>
      </c>
      <c r="E751" s="3071">
        <f>SUM(E750+G750)</f>
        <v>344587443</v>
      </c>
      <c r="F751" s="3072"/>
      <c r="G751" s="3073"/>
      <c r="H751" s="928"/>
      <c r="I751" s="1241"/>
      <c r="J751" s="928"/>
      <c r="K751" s="928"/>
      <c r="L751" s="928"/>
      <c r="M751" s="928"/>
      <c r="N751" s="928"/>
      <c r="O751" s="928"/>
      <c r="P751" s="928"/>
      <c r="Q751" s="928"/>
      <c r="R751" s="928"/>
      <c r="S751" s="928"/>
      <c r="T751" s="928"/>
      <c r="U751" s="928"/>
      <c r="V751" s="928"/>
      <c r="W751" s="928"/>
      <c r="X751" s="928"/>
      <c r="Y751" s="928"/>
      <c r="Z751" s="928"/>
      <c r="AA751" s="928"/>
      <c r="AB751" s="928"/>
      <c r="AC751" s="928"/>
      <c r="AD751" s="928"/>
      <c r="AE751" s="928"/>
      <c r="AF751" s="928"/>
      <c r="AG751" s="928"/>
      <c r="AH751" s="928"/>
      <c r="AI751" s="928"/>
      <c r="AJ751" s="928"/>
      <c r="AK751" s="928"/>
      <c r="AL751" s="928"/>
      <c r="AM751" s="928"/>
      <c r="AN751" s="928"/>
      <c r="AO751" s="928"/>
      <c r="AP751" s="928"/>
      <c r="AQ751" s="928"/>
      <c r="AR751" s="928"/>
      <c r="AS751" s="928"/>
      <c r="AT751" s="928"/>
      <c r="AU751" s="928"/>
      <c r="AV751" s="928"/>
      <c r="AW751" s="928"/>
      <c r="AX751" s="928"/>
      <c r="AY751" s="928"/>
      <c r="AZ751" s="928"/>
      <c r="BA751" s="928"/>
      <c r="BB751" s="928"/>
      <c r="BC751" s="928"/>
      <c r="BD751" s="928"/>
      <c r="BE751" s="928"/>
      <c r="BF751" s="928"/>
      <c r="BG751" s="928"/>
      <c r="BH751" s="928"/>
      <c r="BI751" s="928"/>
      <c r="BJ751" s="928"/>
      <c r="BK751" s="928"/>
      <c r="BL751" s="928"/>
      <c r="BM751" s="928"/>
      <c r="BN751" s="928"/>
      <c r="BO751" s="928"/>
      <c r="BP751" s="928"/>
      <c r="BQ751" s="928"/>
      <c r="BR751" s="928"/>
      <c r="BS751" s="928"/>
      <c r="BT751" s="928"/>
      <c r="BU751" s="928"/>
      <c r="BV751" s="928"/>
    </row>
    <row r="752" spans="1:79" ht="15" x14ac:dyDescent="0.2">
      <c r="A752" s="928"/>
      <c r="B752" s="1242"/>
      <c r="C752" s="928"/>
      <c r="D752" s="928"/>
      <c r="E752" s="928"/>
      <c r="F752" s="928"/>
      <c r="G752" s="928"/>
      <c r="H752" s="928"/>
      <c r="I752" s="1241"/>
      <c r="J752" s="928"/>
      <c r="K752" s="928"/>
      <c r="L752" s="928"/>
      <c r="M752" s="928"/>
      <c r="N752" s="928"/>
      <c r="O752" s="928"/>
      <c r="P752" s="928"/>
      <c r="Q752" s="928"/>
      <c r="R752" s="928"/>
      <c r="S752" s="928"/>
      <c r="T752" s="928"/>
      <c r="U752" s="928"/>
      <c r="V752" s="928"/>
      <c r="W752" s="928"/>
      <c r="X752" s="928"/>
      <c r="Y752" s="928"/>
      <c r="Z752" s="928"/>
      <c r="AA752" s="928"/>
      <c r="AB752" s="928"/>
      <c r="AC752" s="928"/>
      <c r="AD752" s="928"/>
      <c r="AE752" s="928"/>
      <c r="AF752" s="928"/>
      <c r="AG752" s="928"/>
      <c r="AH752" s="928"/>
      <c r="AI752" s="928"/>
      <c r="AJ752" s="928"/>
      <c r="AK752" s="928"/>
      <c r="AL752" s="928"/>
      <c r="AM752" s="928"/>
      <c r="AN752" s="928"/>
      <c r="AO752" s="928"/>
      <c r="AP752" s="928"/>
      <c r="AQ752" s="928"/>
      <c r="AR752" s="928"/>
      <c r="AS752" s="928"/>
      <c r="AT752" s="928"/>
      <c r="AU752" s="928"/>
      <c r="AV752" s="928"/>
      <c r="AW752" s="928"/>
      <c r="AX752" s="928"/>
      <c r="AY752" s="928"/>
      <c r="AZ752" s="928"/>
      <c r="BA752" s="928"/>
      <c r="BB752" s="928"/>
      <c r="BC752" s="928"/>
      <c r="BD752" s="928"/>
      <c r="BE752" s="928"/>
      <c r="BF752" s="928"/>
      <c r="BG752" s="928"/>
      <c r="BH752" s="928"/>
      <c r="BI752" s="928"/>
      <c r="BJ752" s="928"/>
      <c r="BK752" s="928"/>
      <c r="BL752" s="928"/>
      <c r="BM752" s="928"/>
      <c r="BN752" s="928"/>
      <c r="BO752" s="928"/>
      <c r="BP752" s="928"/>
      <c r="BQ752" s="928"/>
      <c r="BR752" s="928"/>
      <c r="BS752" s="928"/>
      <c r="BT752" s="928"/>
      <c r="BU752" s="928"/>
      <c r="BV752" s="928"/>
    </row>
    <row r="753" spans="1:86" ht="15" x14ac:dyDescent="0.2">
      <c r="A753" s="928"/>
      <c r="B753" s="1242"/>
      <c r="C753" s="928"/>
      <c r="D753" s="1226"/>
      <c r="E753" s="928"/>
      <c r="F753" s="928"/>
      <c r="G753" s="928"/>
      <c r="H753" s="928"/>
      <c r="I753" s="1241"/>
      <c r="J753" s="928"/>
      <c r="K753" s="928"/>
      <c r="L753" s="928"/>
      <c r="M753" s="928"/>
      <c r="N753" s="928"/>
      <c r="O753" s="928"/>
      <c r="P753" s="928"/>
      <c r="Q753" s="928"/>
      <c r="R753" s="928"/>
      <c r="S753" s="928"/>
      <c r="T753" s="928"/>
      <c r="U753" s="928"/>
      <c r="V753" s="928"/>
      <c r="W753" s="928"/>
      <c r="X753" s="928"/>
      <c r="Y753" s="928"/>
      <c r="Z753" s="928"/>
      <c r="AA753" s="928"/>
      <c r="AB753" s="928"/>
      <c r="AC753" s="928"/>
      <c r="AD753" s="928"/>
      <c r="AE753" s="928"/>
      <c r="AF753" s="928"/>
      <c r="AG753" s="928"/>
      <c r="AH753" s="928"/>
      <c r="AI753" s="928"/>
      <c r="AJ753" s="928"/>
      <c r="AK753" s="928"/>
      <c r="AL753" s="928"/>
      <c r="AM753" s="928"/>
      <c r="AN753" s="928"/>
      <c r="AO753" s="928"/>
      <c r="AP753" s="928"/>
      <c r="AQ753" s="928"/>
      <c r="AR753" s="928"/>
      <c r="AS753" s="928"/>
      <c r="AT753" s="928"/>
      <c r="AU753" s="928"/>
      <c r="AV753" s="928"/>
      <c r="AW753" s="928"/>
      <c r="AX753" s="928"/>
      <c r="AY753" s="928"/>
      <c r="AZ753" s="928"/>
      <c r="BA753" s="928"/>
      <c r="BB753" s="928"/>
      <c r="BC753" s="928"/>
      <c r="BD753" s="928"/>
      <c r="BE753" s="928"/>
      <c r="BF753" s="928"/>
      <c r="BG753" s="928"/>
      <c r="BH753" s="928"/>
      <c r="BI753" s="928"/>
      <c r="BJ753" s="928"/>
      <c r="BK753" s="928"/>
      <c r="BL753" s="928"/>
      <c r="BM753" s="928"/>
      <c r="BN753" s="928"/>
      <c r="BO753" s="928"/>
      <c r="BP753" s="928"/>
      <c r="BQ753" s="928"/>
      <c r="BR753" s="928"/>
      <c r="BS753" s="928"/>
      <c r="BT753" s="928"/>
      <c r="BU753" s="928"/>
      <c r="BV753" s="928"/>
    </row>
    <row r="754" spans="1:86" ht="15" x14ac:dyDescent="0.2">
      <c r="A754" s="928"/>
      <c r="B754" s="1242"/>
      <c r="C754" s="3074" t="s">
        <v>421</v>
      </c>
      <c r="D754" s="3074"/>
      <c r="E754" s="928"/>
      <c r="F754" s="928"/>
      <c r="G754" s="928"/>
      <c r="H754" s="928"/>
      <c r="I754" s="1246"/>
      <c r="J754" s="928"/>
      <c r="K754" s="928"/>
      <c r="L754" s="928"/>
      <c r="M754" s="928"/>
      <c r="N754" s="928"/>
      <c r="O754" s="928"/>
      <c r="P754" s="928"/>
      <c r="Q754" s="928"/>
      <c r="R754" s="928"/>
      <c r="S754" s="928"/>
      <c r="T754" s="928"/>
      <c r="U754" s="928"/>
      <c r="V754" s="928"/>
      <c r="W754" s="928"/>
      <c r="X754" s="928"/>
      <c r="Y754" s="928"/>
      <c r="Z754" s="928"/>
      <c r="AA754" s="928"/>
      <c r="AB754" s="928"/>
      <c r="AC754" s="928"/>
      <c r="AD754" s="928"/>
      <c r="AE754" s="928"/>
      <c r="AF754" s="928"/>
      <c r="AG754" s="928"/>
      <c r="AH754" s="928"/>
      <c r="AI754" s="928"/>
      <c r="AJ754" s="928"/>
      <c r="AK754" s="928"/>
      <c r="AL754" s="928"/>
      <c r="AM754" s="928"/>
      <c r="AN754" s="928"/>
      <c r="AO754" s="928"/>
      <c r="AP754" s="928"/>
      <c r="AQ754" s="928"/>
      <c r="AR754" s="928"/>
      <c r="AS754" s="928"/>
      <c r="AT754" s="928"/>
      <c r="AU754" s="928"/>
      <c r="AV754" s="928"/>
      <c r="AW754" s="928"/>
      <c r="AX754" s="928"/>
      <c r="AY754" s="928"/>
      <c r="AZ754" s="928"/>
      <c r="BA754" s="928"/>
      <c r="BB754" s="928"/>
      <c r="BC754" s="928"/>
      <c r="BD754" s="928"/>
      <c r="BE754" s="928"/>
      <c r="BF754" s="928"/>
      <c r="BG754" s="928"/>
      <c r="BH754" s="928"/>
      <c r="BI754" s="928"/>
      <c r="BJ754" s="928"/>
      <c r="BK754" s="928"/>
      <c r="BL754" s="928"/>
      <c r="BM754" s="928"/>
      <c r="BN754" s="928"/>
      <c r="BO754" s="928"/>
      <c r="BP754" s="928"/>
      <c r="BQ754" s="928"/>
      <c r="BR754" s="928"/>
      <c r="BS754" s="928"/>
      <c r="BT754" s="928"/>
      <c r="BU754" s="928"/>
      <c r="BV754" s="928"/>
      <c r="BW754" s="928"/>
      <c r="BX754" s="928"/>
      <c r="BY754" s="928"/>
      <c r="BZ754" s="928"/>
      <c r="CA754" s="928"/>
      <c r="CB754" s="928"/>
      <c r="CC754" s="928"/>
    </row>
    <row r="755" spans="1:86" ht="13.5" customHeight="1" x14ac:dyDescent="0.2">
      <c r="A755" s="928"/>
      <c r="B755" s="1242"/>
      <c r="C755" s="928"/>
      <c r="D755" s="928"/>
      <c r="E755" s="928"/>
      <c r="F755" s="928"/>
      <c r="G755" s="928"/>
      <c r="H755" s="928"/>
      <c r="I755" s="1241"/>
      <c r="J755" s="928"/>
      <c r="K755" s="928"/>
      <c r="L755" s="928"/>
      <c r="M755" s="928"/>
      <c r="N755" s="928"/>
      <c r="O755" s="928"/>
      <c r="P755" s="928"/>
      <c r="Q755" s="928"/>
      <c r="R755" s="928"/>
      <c r="S755" s="928"/>
      <c r="T755" s="928"/>
      <c r="U755" s="928"/>
      <c r="V755" s="928"/>
      <c r="W755" s="928"/>
      <c r="X755" s="928"/>
      <c r="Y755" s="928"/>
      <c r="Z755" s="928"/>
      <c r="AA755" s="928"/>
      <c r="AB755" s="928"/>
      <c r="AC755" s="928"/>
      <c r="AD755" s="928"/>
      <c r="AE755" s="928"/>
      <c r="AF755" s="928"/>
      <c r="AG755" s="928"/>
      <c r="AH755" s="928"/>
      <c r="AI755" s="928"/>
      <c r="AJ755" s="928"/>
      <c r="AK755" s="928"/>
      <c r="AL755" s="928"/>
      <c r="AM755" s="928"/>
      <c r="AN755" s="928"/>
      <c r="AO755" s="928"/>
      <c r="AP755" s="928"/>
      <c r="AQ755" s="928"/>
      <c r="AR755" s="928"/>
      <c r="AS755" s="928"/>
      <c r="AT755" s="928"/>
      <c r="AU755" s="928"/>
      <c r="AV755" s="928"/>
      <c r="AW755" s="928"/>
      <c r="AX755" s="928"/>
      <c r="AY755" s="928"/>
      <c r="AZ755" s="928"/>
      <c r="BA755" s="928"/>
      <c r="BB755" s="928"/>
      <c r="BC755" s="928"/>
      <c r="BD755" s="928"/>
      <c r="BE755" s="928"/>
      <c r="BF755" s="928"/>
      <c r="BG755" s="928"/>
      <c r="BH755" s="928"/>
      <c r="BI755" s="928"/>
      <c r="BJ755" s="928"/>
      <c r="BK755" s="928"/>
      <c r="BL755" s="928"/>
      <c r="BM755" s="928"/>
      <c r="BN755" s="928"/>
      <c r="BO755" s="928"/>
      <c r="BP755" s="928"/>
      <c r="BQ755" s="928"/>
      <c r="BR755" s="928"/>
      <c r="BS755" s="928"/>
      <c r="BT755" s="928"/>
      <c r="BU755" s="928"/>
      <c r="BV755" s="928"/>
      <c r="BW755" s="928"/>
      <c r="BX755" s="928"/>
      <c r="BY755" s="928"/>
      <c r="BZ755" s="928"/>
      <c r="CA755" s="928"/>
      <c r="CB755" s="928"/>
      <c r="CC755" s="928"/>
      <c r="CD755" s="928"/>
      <c r="CE755" s="928"/>
      <c r="CF755" s="928"/>
      <c r="CG755" s="928"/>
      <c r="CH755" s="928"/>
    </row>
    <row r="756" spans="1:86" ht="15" x14ac:dyDescent="0.2">
      <c r="A756" s="928"/>
      <c r="B756" s="1242"/>
      <c r="C756" s="928"/>
      <c r="D756" s="1226"/>
      <c r="E756" s="928"/>
      <c r="F756" s="928"/>
      <c r="G756" s="928"/>
      <c r="H756" s="1226"/>
      <c r="I756" s="1241"/>
      <c r="J756" s="928"/>
      <c r="K756" s="928"/>
      <c r="L756" s="928"/>
      <c r="M756" s="928"/>
      <c r="N756" s="928"/>
      <c r="O756" s="928"/>
      <c r="P756" s="928"/>
      <c r="Q756" s="928"/>
      <c r="R756" s="928"/>
      <c r="S756" s="928"/>
      <c r="T756" s="928"/>
      <c r="U756" s="928"/>
      <c r="V756" s="928"/>
      <c r="W756" s="928"/>
      <c r="X756" s="928"/>
      <c r="Y756" s="928"/>
      <c r="Z756" s="928"/>
      <c r="AA756" s="928"/>
      <c r="AB756" s="928"/>
      <c r="AC756" s="928"/>
      <c r="AD756" s="928"/>
      <c r="AE756" s="928"/>
      <c r="AF756" s="928"/>
      <c r="AG756" s="928"/>
      <c r="AH756" s="928"/>
      <c r="AI756" s="928"/>
      <c r="AJ756" s="928"/>
      <c r="AK756" s="928"/>
      <c r="AL756" s="928"/>
      <c r="AM756" s="928"/>
      <c r="AN756" s="928"/>
      <c r="AO756" s="928"/>
      <c r="AP756" s="928"/>
      <c r="AQ756" s="928"/>
      <c r="AR756" s="928"/>
      <c r="AS756" s="928"/>
      <c r="AT756" s="928"/>
      <c r="AU756" s="928"/>
      <c r="AV756" s="928"/>
      <c r="AW756" s="928"/>
      <c r="AX756" s="928"/>
      <c r="AY756" s="928"/>
      <c r="AZ756" s="928"/>
      <c r="BA756" s="928"/>
      <c r="BB756" s="928"/>
      <c r="BC756" s="928"/>
      <c r="BD756" s="928"/>
      <c r="BE756" s="928"/>
      <c r="BF756" s="928"/>
      <c r="BG756" s="928"/>
      <c r="BH756" s="928"/>
      <c r="BI756" s="928"/>
      <c r="BJ756" s="928"/>
      <c r="BK756" s="928"/>
      <c r="BL756" s="928"/>
      <c r="BM756" s="928"/>
      <c r="BN756" s="928"/>
      <c r="BO756" s="928"/>
      <c r="BP756" s="928"/>
      <c r="BQ756" s="928"/>
      <c r="BR756" s="928"/>
      <c r="BS756" s="928"/>
      <c r="BT756" s="928"/>
      <c r="BU756" s="928"/>
      <c r="BV756" s="928"/>
      <c r="BW756" s="928"/>
      <c r="BX756" s="928"/>
      <c r="BY756" s="928"/>
      <c r="BZ756" s="928"/>
      <c r="CA756" s="928"/>
      <c r="CB756" s="928"/>
      <c r="CC756" s="928"/>
      <c r="CD756" s="928"/>
      <c r="CE756" s="928"/>
      <c r="CF756" s="928"/>
      <c r="CG756" s="928"/>
      <c r="CH756" s="928"/>
    </row>
    <row r="757" spans="1:86" ht="16" thickBot="1" x14ac:dyDescent="0.25">
      <c r="B757" s="1247"/>
      <c r="C757" s="1248"/>
      <c r="D757" s="1248"/>
      <c r="E757" s="1248"/>
      <c r="F757" s="1248"/>
      <c r="G757" s="1248"/>
      <c r="H757" s="1248"/>
      <c r="I757" s="1249"/>
      <c r="J757" s="1250"/>
      <c r="K757" s="928"/>
      <c r="L757" s="928"/>
      <c r="M757" s="928"/>
      <c r="N757" s="928"/>
      <c r="O757" s="928"/>
      <c r="P757" s="928"/>
      <c r="Q757" s="928"/>
      <c r="R757" s="928"/>
      <c r="S757" s="928"/>
      <c r="T757" s="928"/>
      <c r="U757" s="928"/>
      <c r="V757" s="928"/>
      <c r="W757" s="928"/>
      <c r="X757" s="928"/>
      <c r="Y757" s="928"/>
      <c r="Z757" s="928"/>
      <c r="AA757" s="928"/>
      <c r="AB757" s="928"/>
      <c r="AC757" s="928"/>
      <c r="AD757" s="928"/>
      <c r="AE757" s="928"/>
      <c r="AF757" s="928"/>
      <c r="AG757" s="928"/>
      <c r="AH757" s="928"/>
      <c r="AI757" s="928"/>
      <c r="AJ757" s="928"/>
      <c r="AK757" s="928"/>
      <c r="AL757" s="928"/>
      <c r="AM757" s="928"/>
      <c r="AN757" s="928"/>
      <c r="AO757" s="928"/>
      <c r="AP757" s="928"/>
      <c r="AQ757" s="928"/>
      <c r="AR757" s="928"/>
      <c r="AS757" s="928"/>
      <c r="AT757" s="928"/>
      <c r="AU757" s="928"/>
      <c r="AV757" s="928"/>
      <c r="AW757" s="928"/>
      <c r="AX757" s="928"/>
      <c r="AY757" s="928"/>
      <c r="AZ757" s="928"/>
      <c r="BA757" s="928"/>
      <c r="BB757" s="928"/>
      <c r="BC757" s="928"/>
      <c r="BD757" s="928"/>
      <c r="BE757" s="928"/>
      <c r="BF757" s="928"/>
      <c r="BG757" s="928"/>
      <c r="BH757" s="928"/>
      <c r="BI757" s="928"/>
      <c r="BJ757" s="928"/>
      <c r="BK757" s="928"/>
      <c r="BL757" s="928"/>
      <c r="BM757" s="928"/>
      <c r="BN757" s="928"/>
      <c r="BO757" s="928"/>
      <c r="BP757" s="928"/>
      <c r="BQ757" s="928"/>
      <c r="BR757" s="928"/>
      <c r="BS757" s="928"/>
      <c r="BT757" s="928"/>
      <c r="BU757" s="928"/>
      <c r="BV757" s="928"/>
      <c r="BW757" s="928"/>
      <c r="BX757" s="928"/>
      <c r="BY757" s="928"/>
      <c r="BZ757" s="928"/>
      <c r="CA757" s="928"/>
      <c r="CB757" s="928"/>
      <c r="CC757" s="928"/>
      <c r="CD757" s="928"/>
      <c r="CE757" s="928"/>
      <c r="CF757" s="928"/>
      <c r="CG757" s="928"/>
      <c r="CH757" s="928"/>
    </row>
    <row r="758" spans="1:86" ht="15" x14ac:dyDescent="0.2">
      <c r="A758" s="928"/>
      <c r="B758" s="1250"/>
      <c r="C758" s="1250"/>
      <c r="D758" s="1250"/>
      <c r="E758" s="1250"/>
      <c r="F758" s="1250"/>
      <c r="G758" s="1250"/>
      <c r="H758" s="1250"/>
      <c r="I758" s="1250"/>
      <c r="J758" s="1250"/>
      <c r="K758" s="928"/>
      <c r="L758" s="928"/>
      <c r="M758" s="928"/>
      <c r="N758" s="928"/>
      <c r="O758" s="928"/>
      <c r="P758" s="928"/>
      <c r="Q758" s="928"/>
      <c r="R758" s="928"/>
      <c r="S758" s="928"/>
      <c r="T758" s="928"/>
      <c r="U758" s="928"/>
      <c r="V758" s="928"/>
      <c r="W758" s="928"/>
      <c r="X758" s="928"/>
      <c r="Y758" s="928"/>
      <c r="Z758" s="928"/>
      <c r="AA758" s="928"/>
      <c r="AB758" s="928"/>
      <c r="AC758" s="928"/>
      <c r="AD758" s="928"/>
      <c r="AE758" s="928"/>
      <c r="AF758" s="928"/>
      <c r="AG758" s="928"/>
      <c r="AH758" s="928"/>
      <c r="AI758" s="928"/>
      <c r="AJ758" s="928"/>
      <c r="AK758" s="928"/>
      <c r="AL758" s="928"/>
      <c r="AM758" s="928"/>
      <c r="AN758" s="928"/>
      <c r="AO758" s="928"/>
      <c r="AP758" s="928"/>
      <c r="AQ758" s="928"/>
      <c r="AR758" s="928"/>
      <c r="AS758" s="928"/>
      <c r="AT758" s="928"/>
      <c r="AU758" s="928"/>
      <c r="AV758" s="928"/>
      <c r="AW758" s="928"/>
      <c r="AX758" s="928"/>
      <c r="AY758" s="928"/>
      <c r="AZ758" s="928"/>
      <c r="BA758" s="928"/>
      <c r="BB758" s="928"/>
      <c r="BC758" s="928"/>
      <c r="BD758" s="928"/>
      <c r="BE758" s="928"/>
      <c r="BF758" s="928"/>
      <c r="BG758" s="928"/>
      <c r="BH758" s="928"/>
      <c r="BI758" s="928"/>
      <c r="BJ758" s="928"/>
      <c r="BK758" s="928"/>
      <c r="BL758" s="928"/>
      <c r="BM758" s="928"/>
      <c r="BN758" s="928"/>
      <c r="BO758" s="928"/>
      <c r="BP758" s="928"/>
      <c r="BQ758" s="928"/>
      <c r="BR758" s="928"/>
      <c r="BS758" s="928"/>
      <c r="BT758" s="928"/>
      <c r="BU758" s="928"/>
      <c r="BV758" s="928"/>
      <c r="BW758" s="928"/>
      <c r="BX758" s="928"/>
      <c r="BY758" s="928"/>
      <c r="BZ758" s="928"/>
      <c r="CA758" s="928"/>
      <c r="CB758" s="928"/>
      <c r="CC758" s="928"/>
      <c r="CD758" s="928"/>
      <c r="CE758" s="928"/>
      <c r="CF758" s="928"/>
      <c r="CG758" s="928"/>
      <c r="CH758" s="928"/>
    </row>
    <row r="759" spans="1:86" ht="15" x14ac:dyDescent="0.2">
      <c r="A759" s="1251"/>
      <c r="B759" s="1250"/>
      <c r="C759" s="1250"/>
      <c r="D759" s="1250"/>
      <c r="E759" s="1250"/>
      <c r="F759" s="1250"/>
      <c r="G759" s="1250"/>
      <c r="H759" s="1250"/>
      <c r="I759" s="1250"/>
      <c r="J759" s="1250"/>
      <c r="K759" s="928"/>
      <c r="L759" s="928"/>
      <c r="M759" s="928"/>
      <c r="N759" s="928"/>
      <c r="O759" s="928"/>
      <c r="P759" s="928"/>
      <c r="Q759" s="928"/>
      <c r="R759" s="928"/>
      <c r="S759" s="928"/>
      <c r="T759" s="928"/>
      <c r="U759" s="928"/>
      <c r="V759" s="928"/>
      <c r="W759" s="928"/>
      <c r="X759" s="928"/>
      <c r="Y759" s="928"/>
      <c r="Z759" s="928"/>
      <c r="AA759" s="928"/>
      <c r="AB759" s="928"/>
      <c r="AC759" s="928"/>
      <c r="AD759" s="928"/>
      <c r="AE759" s="928"/>
      <c r="AF759" s="928"/>
      <c r="AG759" s="928"/>
      <c r="AH759" s="928"/>
      <c r="AI759" s="928"/>
      <c r="AJ759" s="928"/>
      <c r="AK759" s="928"/>
      <c r="AL759" s="928"/>
      <c r="AM759" s="928"/>
      <c r="AN759" s="928"/>
      <c r="AO759" s="928"/>
      <c r="AP759" s="928"/>
      <c r="AQ759" s="928"/>
      <c r="AR759" s="928"/>
      <c r="AS759" s="928"/>
      <c r="AT759" s="928"/>
      <c r="AU759" s="928"/>
      <c r="AV759" s="928"/>
      <c r="AW759" s="928"/>
      <c r="AX759" s="928"/>
      <c r="AY759" s="928"/>
      <c r="AZ759" s="928"/>
      <c r="BA759" s="928"/>
      <c r="BB759" s="928"/>
      <c r="BC759" s="928"/>
      <c r="BD759" s="928"/>
      <c r="BE759" s="928"/>
      <c r="BF759" s="928"/>
      <c r="BG759" s="928"/>
      <c r="BH759" s="928"/>
      <c r="BI759" s="928"/>
      <c r="BJ759" s="928"/>
      <c r="BK759" s="928"/>
      <c r="BL759" s="928"/>
      <c r="BM759" s="928"/>
      <c r="BN759" s="928"/>
      <c r="BO759" s="928"/>
      <c r="BP759" s="928"/>
      <c r="BQ759" s="928"/>
      <c r="BR759" s="928"/>
      <c r="BS759" s="928"/>
      <c r="BT759" s="928"/>
      <c r="BU759" s="928"/>
      <c r="BV759" s="928"/>
      <c r="BW759" s="928"/>
      <c r="BX759" s="928"/>
      <c r="BY759" s="928"/>
      <c r="BZ759" s="928"/>
      <c r="CA759" s="928"/>
      <c r="CB759" s="928"/>
      <c r="CC759" s="928"/>
      <c r="CD759" s="928"/>
      <c r="CE759" s="928"/>
      <c r="CF759" s="928"/>
      <c r="CG759" s="928"/>
      <c r="CH759" s="928"/>
    </row>
    <row r="760" spans="1:86" ht="15" x14ac:dyDescent="0.2">
      <c r="A760" s="928"/>
      <c r="B760" s="1227"/>
      <c r="C760" s="928"/>
      <c r="D760" s="928"/>
      <c r="E760" s="928"/>
      <c r="F760" s="928"/>
      <c r="G760" s="928"/>
      <c r="H760" s="928"/>
      <c r="I760" s="928"/>
      <c r="J760" s="928"/>
      <c r="K760" s="928"/>
      <c r="L760" s="928"/>
      <c r="M760" s="928"/>
      <c r="N760" s="928"/>
      <c r="O760" s="928"/>
      <c r="P760" s="928"/>
      <c r="Q760" s="928"/>
      <c r="R760" s="928"/>
      <c r="S760" s="928"/>
      <c r="T760" s="928"/>
      <c r="U760" s="928"/>
      <c r="V760" s="928"/>
      <c r="W760" s="928"/>
      <c r="X760" s="928"/>
      <c r="Y760" s="928"/>
      <c r="Z760" s="928"/>
      <c r="AA760" s="928"/>
      <c r="AB760" s="928"/>
      <c r="AC760" s="928"/>
      <c r="AD760" s="928"/>
      <c r="AE760" s="928"/>
      <c r="AF760" s="928"/>
      <c r="AG760" s="928"/>
      <c r="AH760" s="928"/>
      <c r="AI760" s="928"/>
      <c r="AJ760" s="928"/>
      <c r="AK760" s="928"/>
      <c r="AL760" s="928"/>
      <c r="AM760" s="928"/>
      <c r="AN760" s="928"/>
      <c r="AO760" s="928"/>
      <c r="AP760" s="928"/>
      <c r="AQ760" s="928"/>
      <c r="AR760" s="928"/>
      <c r="AS760" s="928"/>
      <c r="AT760" s="928"/>
      <c r="AU760" s="928"/>
      <c r="AV760" s="928"/>
      <c r="AW760" s="928"/>
      <c r="AX760" s="928"/>
      <c r="AY760" s="928"/>
      <c r="AZ760" s="928"/>
      <c r="BA760" s="928"/>
      <c r="BB760" s="928"/>
      <c r="BC760" s="928"/>
      <c r="BD760" s="928"/>
      <c r="BE760" s="928"/>
      <c r="BF760" s="928"/>
      <c r="BG760" s="928"/>
      <c r="BH760" s="928"/>
      <c r="BI760" s="928"/>
      <c r="BJ760" s="928"/>
      <c r="BK760" s="928"/>
      <c r="BL760" s="928"/>
      <c r="BM760" s="928"/>
      <c r="BN760" s="928"/>
      <c r="BO760" s="928"/>
      <c r="BP760" s="928"/>
      <c r="BQ760" s="928"/>
      <c r="BR760" s="928"/>
      <c r="BS760" s="928"/>
      <c r="BT760" s="928"/>
      <c r="BU760" s="928"/>
      <c r="BV760" s="928"/>
      <c r="BW760" s="928"/>
      <c r="BX760" s="928"/>
      <c r="BY760" s="928"/>
      <c r="BZ760" s="928"/>
      <c r="CA760" s="928"/>
      <c r="CB760" s="928"/>
      <c r="CC760" s="928"/>
      <c r="CD760" s="928"/>
      <c r="CE760" s="928"/>
      <c r="CF760" s="928"/>
      <c r="CG760" s="928"/>
      <c r="CH760" s="928"/>
    </row>
    <row r="761" spans="1:86" ht="15" customHeight="1" x14ac:dyDescent="0.2">
      <c r="A761" s="928"/>
      <c r="B761" s="75"/>
      <c r="C761" s="75"/>
      <c r="D761" s="75"/>
      <c r="E761" s="75"/>
      <c r="F761" s="75"/>
      <c r="G761" s="75"/>
      <c r="H761" s="75"/>
      <c r="I761" s="75"/>
      <c r="J761" s="75"/>
      <c r="K761" s="928"/>
      <c r="L761" s="928"/>
      <c r="M761" s="928"/>
      <c r="N761" s="928"/>
      <c r="O761" s="928"/>
      <c r="P761" s="928"/>
      <c r="Q761" s="928"/>
      <c r="R761" s="928"/>
      <c r="S761" s="928"/>
      <c r="T761" s="928"/>
      <c r="U761" s="928"/>
      <c r="V761" s="928"/>
      <c r="W761" s="928"/>
      <c r="X761" s="928"/>
      <c r="Y761" s="928"/>
      <c r="Z761" s="928"/>
      <c r="AA761" s="928"/>
      <c r="AB761" s="928"/>
      <c r="AC761" s="928"/>
      <c r="AD761" s="928"/>
      <c r="AE761" s="928"/>
      <c r="AF761" s="928"/>
      <c r="AG761" s="928"/>
      <c r="AH761" s="928"/>
      <c r="AI761" s="928"/>
      <c r="AJ761" s="928"/>
      <c r="AK761" s="928"/>
      <c r="AL761" s="928"/>
      <c r="AM761" s="928"/>
      <c r="AN761" s="928"/>
      <c r="AO761" s="928"/>
      <c r="AP761" s="928"/>
      <c r="AQ761" s="928"/>
      <c r="AR761" s="928"/>
      <c r="AS761" s="928"/>
      <c r="AT761" s="928"/>
      <c r="AU761" s="928"/>
      <c r="AV761" s="928"/>
      <c r="AW761" s="928"/>
      <c r="AX761" s="928"/>
      <c r="AY761" s="928"/>
      <c r="AZ761" s="928"/>
      <c r="BA761" s="928"/>
      <c r="BB761" s="928"/>
      <c r="BC761" s="928"/>
      <c r="BD761" s="928"/>
      <c r="BE761" s="928"/>
      <c r="BF761" s="928"/>
      <c r="BG761" s="928"/>
      <c r="BH761" s="928"/>
      <c r="BI761" s="928"/>
      <c r="BJ761" s="928"/>
      <c r="BK761" s="928"/>
      <c r="BL761" s="928"/>
      <c r="BM761" s="928"/>
      <c r="BN761" s="928"/>
      <c r="BO761" s="928"/>
      <c r="BP761" s="928"/>
      <c r="BQ761" s="928"/>
      <c r="BR761" s="928"/>
      <c r="BS761" s="928"/>
      <c r="BT761" s="928"/>
      <c r="BU761" s="928"/>
      <c r="BV761" s="928"/>
      <c r="BW761" s="928"/>
      <c r="BX761" s="928"/>
      <c r="BY761" s="928"/>
      <c r="BZ761" s="928"/>
      <c r="CA761" s="928"/>
      <c r="CB761" s="928"/>
      <c r="CC761" s="928"/>
      <c r="CD761" s="928"/>
      <c r="CE761" s="928"/>
      <c r="CF761" s="928"/>
      <c r="CG761" s="928"/>
      <c r="CH761" s="928"/>
    </row>
    <row r="762" spans="1:86" ht="15" x14ac:dyDescent="0.2">
      <c r="A762" s="928"/>
      <c r="B762" s="75"/>
      <c r="C762" s="75"/>
      <c r="D762" s="75"/>
      <c r="E762" s="75"/>
      <c r="F762" s="75"/>
      <c r="G762" s="75"/>
      <c r="H762" s="75"/>
      <c r="I762" s="75"/>
      <c r="J762" s="75"/>
      <c r="K762" s="928"/>
      <c r="L762" s="928"/>
      <c r="M762" s="928"/>
      <c r="N762" s="928"/>
      <c r="O762" s="928"/>
      <c r="P762" s="928"/>
      <c r="Q762" s="928"/>
      <c r="R762" s="928"/>
      <c r="S762" s="928"/>
      <c r="T762" s="928"/>
      <c r="U762" s="928"/>
      <c r="V762" s="928"/>
      <c r="W762" s="928"/>
      <c r="X762" s="928"/>
      <c r="Y762" s="928"/>
      <c r="Z762" s="928"/>
      <c r="AA762" s="928"/>
      <c r="AB762" s="928"/>
      <c r="AC762" s="928"/>
      <c r="AD762" s="928"/>
      <c r="AE762" s="928"/>
      <c r="AF762" s="928"/>
      <c r="AG762" s="928"/>
      <c r="AH762" s="928"/>
      <c r="AI762" s="928"/>
      <c r="AJ762" s="928"/>
      <c r="AK762" s="928"/>
      <c r="AL762" s="928"/>
      <c r="AM762" s="928"/>
      <c r="AN762" s="928"/>
      <c r="AO762" s="928"/>
      <c r="AP762" s="928"/>
      <c r="AQ762" s="928"/>
      <c r="AR762" s="928"/>
      <c r="AS762" s="928"/>
      <c r="AT762" s="928"/>
      <c r="AU762" s="928"/>
      <c r="AV762" s="928"/>
      <c r="AW762" s="928"/>
      <c r="AX762" s="928"/>
      <c r="AY762" s="928"/>
      <c r="AZ762" s="928"/>
      <c r="BA762" s="928"/>
      <c r="BB762" s="928"/>
      <c r="BC762" s="928"/>
      <c r="BD762" s="928"/>
      <c r="BE762" s="928"/>
      <c r="BF762" s="928"/>
      <c r="BG762" s="928"/>
      <c r="BH762" s="928"/>
      <c r="BI762" s="928"/>
      <c r="BJ762" s="928"/>
      <c r="BK762" s="928"/>
      <c r="BL762" s="928"/>
      <c r="BM762" s="928"/>
      <c r="BN762" s="928"/>
      <c r="BO762" s="928"/>
      <c r="BP762" s="928"/>
      <c r="BQ762" s="928"/>
      <c r="BR762" s="928"/>
      <c r="BS762" s="928"/>
      <c r="BT762" s="928"/>
      <c r="BU762" s="928"/>
      <c r="BV762" s="928"/>
      <c r="BW762" s="928"/>
      <c r="BX762" s="928"/>
      <c r="BY762" s="928"/>
      <c r="BZ762" s="928"/>
      <c r="CA762" s="928"/>
      <c r="CB762" s="928"/>
      <c r="CC762" s="928"/>
      <c r="CD762" s="928"/>
      <c r="CE762" s="928"/>
      <c r="CF762" s="928"/>
      <c r="CG762" s="928"/>
      <c r="CH762" s="928"/>
    </row>
    <row r="763" spans="1:86" ht="16" thickBot="1" x14ac:dyDescent="0.25">
      <c r="A763" s="928"/>
      <c r="B763" s="75"/>
      <c r="C763" s="75"/>
      <c r="D763" s="75"/>
      <c r="E763" s="75"/>
      <c r="F763" s="75"/>
      <c r="G763" s="75"/>
      <c r="H763" s="75"/>
      <c r="I763" s="75"/>
      <c r="J763" s="75"/>
      <c r="K763" s="928"/>
      <c r="L763" s="928"/>
      <c r="M763" s="928"/>
      <c r="N763" s="928"/>
      <c r="O763" s="928"/>
      <c r="P763" s="928"/>
      <c r="Q763" s="928"/>
      <c r="R763" s="928"/>
      <c r="S763" s="928"/>
      <c r="T763" s="928"/>
      <c r="U763" s="928"/>
      <c r="V763" s="928"/>
      <c r="W763" s="928"/>
      <c r="X763" s="928"/>
      <c r="Y763" s="928"/>
      <c r="Z763" s="928"/>
      <c r="AA763" s="928"/>
      <c r="AB763" s="928"/>
      <c r="AC763" s="928"/>
      <c r="AD763" s="928"/>
      <c r="AE763" s="928"/>
      <c r="AF763" s="928"/>
      <c r="AG763" s="928"/>
      <c r="AH763" s="928"/>
      <c r="AI763" s="928"/>
      <c r="AJ763" s="928"/>
      <c r="AK763" s="928"/>
      <c r="AL763" s="928"/>
      <c r="AM763" s="928"/>
      <c r="AN763" s="928"/>
      <c r="AO763" s="928"/>
      <c r="AP763" s="928"/>
      <c r="AQ763" s="928"/>
      <c r="AR763" s="928"/>
      <c r="AS763" s="928"/>
      <c r="AT763" s="928"/>
      <c r="AU763" s="928"/>
      <c r="AV763" s="928"/>
      <c r="AW763" s="928"/>
      <c r="AX763" s="928"/>
      <c r="AY763" s="928"/>
      <c r="AZ763" s="928"/>
      <c r="BA763" s="928"/>
      <c r="BB763" s="928"/>
      <c r="BC763" s="928"/>
      <c r="BD763" s="928"/>
      <c r="BE763" s="928"/>
      <c r="BF763" s="928"/>
      <c r="BG763" s="928"/>
      <c r="BH763" s="928"/>
      <c r="BI763" s="928"/>
      <c r="BJ763" s="928"/>
      <c r="BK763" s="928"/>
      <c r="BL763" s="928"/>
      <c r="BM763" s="928"/>
      <c r="BN763" s="928"/>
      <c r="BO763" s="928"/>
      <c r="BP763" s="928"/>
      <c r="BQ763" s="928"/>
      <c r="BR763" s="928"/>
      <c r="BS763" s="928"/>
      <c r="BT763" s="928"/>
      <c r="BU763" s="928"/>
      <c r="BV763" s="928"/>
      <c r="BW763" s="928"/>
      <c r="BX763" s="928"/>
      <c r="BY763" s="928"/>
      <c r="BZ763" s="928"/>
      <c r="CA763" s="928"/>
      <c r="CB763" s="928"/>
      <c r="CC763" s="928"/>
      <c r="CD763" s="928"/>
      <c r="CE763" s="928"/>
      <c r="CF763" s="928"/>
      <c r="CG763" s="928"/>
      <c r="CH763" s="928"/>
    </row>
    <row r="764" spans="1:86" ht="25.5" customHeight="1" thickBot="1" x14ac:dyDescent="0.25">
      <c r="A764" s="928"/>
      <c r="B764" s="3061" t="s">
        <v>5767</v>
      </c>
      <c r="C764" s="3062"/>
      <c r="D764" s="3062"/>
      <c r="E764" s="3062"/>
      <c r="F764" s="3062"/>
      <c r="G764" s="3062"/>
      <c r="H764" s="3063"/>
      <c r="I764" s="928"/>
      <c r="J764" s="928"/>
      <c r="K764" s="928"/>
      <c r="L764" s="928"/>
      <c r="M764" s="928"/>
      <c r="N764" s="928"/>
      <c r="O764" s="928"/>
      <c r="P764" s="928"/>
      <c r="Q764" s="928"/>
      <c r="R764" s="928"/>
      <c r="S764" s="928"/>
      <c r="T764" s="928"/>
      <c r="U764" s="928"/>
      <c r="V764" s="928"/>
      <c r="W764" s="928"/>
      <c r="X764" s="928"/>
      <c r="Y764" s="928"/>
      <c r="Z764" s="928"/>
      <c r="AA764" s="928"/>
      <c r="AB764" s="928"/>
      <c r="AC764" s="928"/>
      <c r="AD764" s="928"/>
      <c r="AE764" s="928"/>
      <c r="AF764" s="928"/>
      <c r="AG764" s="928"/>
      <c r="AH764" s="928"/>
      <c r="AI764" s="928"/>
      <c r="AJ764" s="928"/>
      <c r="AK764" s="928"/>
      <c r="AL764" s="928"/>
      <c r="AM764" s="928"/>
      <c r="AN764" s="928"/>
      <c r="AO764" s="928"/>
      <c r="AP764" s="928"/>
      <c r="AQ764" s="928"/>
      <c r="AR764" s="928"/>
      <c r="AS764" s="928"/>
      <c r="AT764" s="928"/>
      <c r="AU764" s="928"/>
      <c r="AV764" s="928"/>
      <c r="AW764" s="928"/>
      <c r="AX764" s="928"/>
      <c r="AY764" s="928"/>
      <c r="AZ764" s="928"/>
      <c r="BA764" s="928"/>
      <c r="BB764" s="928"/>
      <c r="BC764" s="928"/>
      <c r="BD764" s="928"/>
      <c r="BE764" s="928"/>
      <c r="BF764" s="928"/>
      <c r="BG764" s="928"/>
      <c r="BH764" s="928"/>
      <c r="BI764" s="928"/>
      <c r="BJ764" s="928"/>
      <c r="BK764" s="928"/>
      <c r="BL764" s="928"/>
      <c r="BM764" s="928"/>
      <c r="BN764" s="928"/>
      <c r="BO764" s="928"/>
      <c r="BP764" s="928"/>
      <c r="BQ764" s="928"/>
      <c r="BR764" s="928"/>
      <c r="BS764" s="928"/>
      <c r="BT764" s="928"/>
      <c r="BU764" s="928"/>
      <c r="BV764" s="928"/>
      <c r="BW764" s="928"/>
      <c r="BX764" s="928"/>
      <c r="BY764" s="928"/>
      <c r="BZ764" s="928"/>
      <c r="CA764" s="928"/>
      <c r="CB764" s="928"/>
      <c r="CC764" s="928"/>
      <c r="CD764" s="928"/>
      <c r="CE764" s="928"/>
      <c r="CF764" s="928"/>
      <c r="CG764" s="928"/>
    </row>
    <row r="765" spans="1:86" ht="18.75" customHeight="1" x14ac:dyDescent="0.2">
      <c r="A765" s="928"/>
      <c r="B765" s="1240"/>
      <c r="C765" s="928"/>
      <c r="D765" s="928"/>
      <c r="E765" s="928"/>
      <c r="F765" s="928"/>
      <c r="G765" s="928"/>
      <c r="H765" s="354"/>
      <c r="I765" s="928"/>
      <c r="J765" s="928"/>
      <c r="K765" s="928"/>
      <c r="L765" s="928"/>
      <c r="M765" s="928"/>
      <c r="N765" s="928"/>
      <c r="O765" s="928"/>
      <c r="P765" s="928"/>
      <c r="Q765" s="928"/>
      <c r="R765" s="928"/>
      <c r="S765" s="928"/>
      <c r="T765" s="928"/>
      <c r="U765" s="928"/>
      <c r="V765" s="928"/>
      <c r="W765" s="928"/>
      <c r="X765" s="928"/>
      <c r="Y765" s="928"/>
      <c r="Z765" s="928"/>
      <c r="AA765" s="928"/>
      <c r="AB765" s="928"/>
      <c r="AC765" s="928"/>
      <c r="AD765" s="928"/>
      <c r="AE765" s="928"/>
      <c r="AF765" s="928"/>
      <c r="AG765" s="928"/>
      <c r="AH765" s="928"/>
      <c r="AI765" s="928"/>
      <c r="AJ765" s="928"/>
      <c r="AK765" s="928"/>
      <c r="AL765" s="928"/>
      <c r="AM765" s="928"/>
      <c r="AN765" s="928"/>
      <c r="AO765" s="928"/>
      <c r="AP765" s="928"/>
      <c r="AQ765" s="928"/>
      <c r="AR765" s="928"/>
      <c r="AS765" s="928"/>
      <c r="AT765" s="928"/>
      <c r="AU765" s="928"/>
      <c r="AV765" s="928"/>
      <c r="AW765" s="928"/>
      <c r="AX765" s="928"/>
      <c r="AY765" s="928"/>
      <c r="AZ765" s="928"/>
      <c r="BA765" s="928"/>
      <c r="BB765" s="928"/>
      <c r="BC765" s="928"/>
      <c r="BD765" s="928"/>
      <c r="BE765" s="928"/>
      <c r="BF765" s="928"/>
      <c r="BG765" s="928"/>
      <c r="BH765" s="928"/>
      <c r="BI765" s="928"/>
      <c r="BJ765" s="928"/>
      <c r="BK765" s="928"/>
      <c r="BL765" s="928"/>
      <c r="BM765" s="928"/>
      <c r="BN765" s="928"/>
      <c r="BO765" s="928"/>
      <c r="BP765" s="928"/>
      <c r="BQ765" s="928"/>
      <c r="BR765" s="928"/>
      <c r="BS765" s="928"/>
      <c r="BT765" s="928"/>
      <c r="BU765" s="928"/>
      <c r="BV765" s="928"/>
      <c r="BW765" s="928"/>
      <c r="BX765" s="928"/>
      <c r="BY765" s="928"/>
      <c r="BZ765" s="928"/>
      <c r="CA765" s="928"/>
      <c r="CB765" s="928"/>
      <c r="CC765" s="928"/>
      <c r="CD765" s="928"/>
      <c r="CE765" s="928"/>
    </row>
    <row r="766" spans="1:86" ht="20.25" customHeight="1" x14ac:dyDescent="0.2">
      <c r="A766" s="928"/>
      <c r="B766" s="1242"/>
      <c r="C766" s="1226"/>
      <c r="D766" s="75"/>
      <c r="E766" s="76" t="s">
        <v>421</v>
      </c>
      <c r="F766" s="75"/>
      <c r="G766" s="75"/>
      <c r="H766" s="354"/>
      <c r="I766" s="928"/>
      <c r="J766" s="928"/>
      <c r="K766" s="928"/>
      <c r="L766" s="928"/>
      <c r="M766" s="928"/>
      <c r="N766" s="928"/>
      <c r="O766" s="928"/>
      <c r="P766" s="928"/>
      <c r="Q766" s="928"/>
      <c r="R766" s="928"/>
      <c r="S766" s="928"/>
      <c r="T766" s="928"/>
      <c r="U766" s="928"/>
      <c r="V766" s="928"/>
      <c r="W766" s="928"/>
      <c r="X766" s="928"/>
      <c r="Y766" s="928"/>
      <c r="Z766" s="928"/>
      <c r="AA766" s="928"/>
      <c r="AB766" s="928"/>
      <c r="AC766" s="928"/>
      <c r="AD766" s="928"/>
      <c r="AE766" s="928"/>
      <c r="AF766" s="928"/>
      <c r="AG766" s="928"/>
      <c r="AH766" s="928"/>
      <c r="AI766" s="928"/>
      <c r="AJ766" s="928"/>
      <c r="AK766" s="928"/>
      <c r="AL766" s="928"/>
      <c r="AM766" s="928"/>
      <c r="AN766" s="928"/>
      <c r="AO766" s="928"/>
      <c r="AP766" s="928"/>
      <c r="AQ766" s="928"/>
      <c r="AR766" s="928"/>
      <c r="AS766" s="928"/>
      <c r="AT766" s="928"/>
      <c r="AU766" s="928"/>
      <c r="AV766" s="928"/>
      <c r="AW766" s="928"/>
      <c r="AX766" s="928"/>
      <c r="AY766" s="928"/>
      <c r="AZ766" s="928"/>
      <c r="BA766" s="928"/>
      <c r="BB766" s="928"/>
      <c r="BC766" s="928"/>
      <c r="BD766" s="928"/>
      <c r="BE766" s="928"/>
      <c r="BF766" s="928"/>
      <c r="BG766" s="928"/>
      <c r="BH766" s="928"/>
      <c r="BI766" s="928"/>
      <c r="BJ766" s="928"/>
      <c r="BK766" s="928"/>
      <c r="BL766" s="928"/>
      <c r="BM766" s="928"/>
      <c r="BN766" s="928"/>
      <c r="BO766" s="928"/>
      <c r="BP766" s="928"/>
      <c r="BQ766" s="928"/>
      <c r="BR766" s="928"/>
      <c r="BS766" s="928"/>
      <c r="BT766" s="928"/>
      <c r="BU766" s="928"/>
      <c r="BV766" s="928"/>
      <c r="BW766" s="928"/>
      <c r="BX766" s="928"/>
      <c r="BY766" s="928"/>
      <c r="BZ766" s="928"/>
      <c r="CA766" s="928"/>
      <c r="CB766" s="928"/>
      <c r="CC766" s="928"/>
      <c r="CD766" s="928"/>
      <c r="CE766" s="928"/>
    </row>
    <row r="767" spans="1:86" ht="20.25" customHeight="1" thickBot="1" x14ac:dyDescent="0.25">
      <c r="A767" s="928"/>
      <c r="B767" s="1242"/>
      <c r="C767" s="75"/>
      <c r="D767" s="75"/>
      <c r="E767" s="76"/>
      <c r="F767" s="75"/>
      <c r="G767" s="75"/>
      <c r="H767" s="354"/>
      <c r="I767" s="928"/>
      <c r="J767" s="928"/>
      <c r="K767" s="928"/>
      <c r="L767" s="928"/>
      <c r="M767" s="928"/>
      <c r="N767" s="928"/>
      <c r="O767" s="928"/>
      <c r="P767" s="928"/>
      <c r="Q767" s="928"/>
      <c r="R767" s="928"/>
      <c r="S767" s="928"/>
      <c r="T767" s="928"/>
      <c r="U767" s="928"/>
      <c r="V767" s="928"/>
      <c r="W767" s="928"/>
      <c r="X767" s="928"/>
      <c r="Y767" s="928"/>
      <c r="Z767" s="928"/>
      <c r="AA767" s="928"/>
      <c r="AB767" s="928"/>
      <c r="AC767" s="928"/>
      <c r="AD767" s="928"/>
      <c r="AE767" s="928"/>
      <c r="AF767" s="928"/>
      <c r="AG767" s="928"/>
      <c r="AH767" s="928"/>
      <c r="AI767" s="928"/>
      <c r="AJ767" s="928"/>
      <c r="AK767" s="928"/>
      <c r="AL767" s="928"/>
      <c r="AM767" s="928"/>
      <c r="AN767" s="928"/>
      <c r="AO767" s="928"/>
      <c r="AP767" s="928"/>
      <c r="AQ767" s="928"/>
      <c r="AR767" s="928"/>
      <c r="AS767" s="928"/>
      <c r="AT767" s="928"/>
      <c r="AU767" s="928"/>
      <c r="AV767" s="928"/>
      <c r="AW767" s="928"/>
      <c r="AX767" s="928"/>
      <c r="AY767" s="928"/>
      <c r="AZ767" s="928"/>
      <c r="BA767" s="928"/>
      <c r="BB767" s="928"/>
      <c r="BC767" s="928"/>
      <c r="BD767" s="928"/>
      <c r="BE767" s="928"/>
      <c r="BF767" s="928"/>
      <c r="BG767" s="928"/>
      <c r="BH767" s="928"/>
      <c r="BI767" s="928"/>
      <c r="BJ767" s="928"/>
      <c r="BK767" s="928"/>
      <c r="BL767" s="928"/>
      <c r="BM767" s="928"/>
      <c r="BN767" s="928"/>
      <c r="BO767" s="928"/>
      <c r="BP767" s="928"/>
      <c r="BQ767" s="928"/>
      <c r="BR767" s="928"/>
      <c r="BS767" s="928"/>
      <c r="BT767" s="928"/>
      <c r="BU767" s="928"/>
      <c r="BV767" s="928"/>
      <c r="BW767" s="928"/>
      <c r="BX767" s="928"/>
      <c r="BY767" s="928"/>
      <c r="BZ767" s="928"/>
      <c r="CA767" s="928"/>
      <c r="CB767" s="928"/>
      <c r="CC767" s="928"/>
      <c r="CD767" s="928"/>
      <c r="CE767" s="928"/>
    </row>
    <row r="768" spans="1:86" ht="20.25" customHeight="1" thickBot="1" x14ac:dyDescent="0.25">
      <c r="A768" s="928"/>
      <c r="B768" s="1242"/>
      <c r="C768" s="75"/>
      <c r="D768" s="3075" t="s">
        <v>391</v>
      </c>
      <c r="E768" s="3077" t="s">
        <v>5645</v>
      </c>
      <c r="F768" s="3078"/>
      <c r="G768" s="75"/>
      <c r="H768" s="1241"/>
      <c r="I768" s="928"/>
      <c r="J768" s="928"/>
      <c r="K768" s="928"/>
      <c r="L768" s="928"/>
      <c r="M768" s="928"/>
      <c r="N768" s="928"/>
      <c r="O768" s="928"/>
      <c r="P768" s="928"/>
      <c r="Q768" s="928"/>
      <c r="R768" s="928"/>
      <c r="S768" s="928"/>
      <c r="T768" s="928"/>
      <c r="U768" s="928"/>
      <c r="V768" s="928"/>
      <c r="W768" s="928"/>
      <c r="X768" s="928"/>
      <c r="Y768" s="928"/>
      <c r="Z768" s="928"/>
      <c r="AA768" s="928"/>
      <c r="AB768" s="928"/>
      <c r="AC768" s="928"/>
      <c r="AD768" s="928"/>
      <c r="AE768" s="928"/>
      <c r="AF768" s="928"/>
      <c r="AG768" s="928"/>
      <c r="AH768" s="928"/>
      <c r="AI768" s="928"/>
      <c r="AJ768" s="928"/>
      <c r="AK768" s="928"/>
      <c r="AL768" s="928"/>
      <c r="AM768" s="928"/>
      <c r="AN768" s="928"/>
      <c r="AO768" s="928"/>
      <c r="AP768" s="928"/>
      <c r="AQ768" s="928"/>
      <c r="AR768" s="928"/>
      <c r="AS768" s="928"/>
      <c r="AT768" s="928"/>
      <c r="AU768" s="928"/>
      <c r="AV768" s="928"/>
      <c r="AW768" s="928"/>
      <c r="AX768" s="928"/>
      <c r="AY768" s="928"/>
      <c r="AZ768" s="928"/>
      <c r="BA768" s="928"/>
      <c r="BB768" s="928"/>
      <c r="BC768" s="928"/>
      <c r="BD768" s="928"/>
      <c r="BE768" s="928"/>
      <c r="BF768" s="928"/>
      <c r="BG768" s="928"/>
      <c r="BH768" s="928"/>
      <c r="BI768" s="928"/>
      <c r="BJ768" s="928"/>
      <c r="BK768" s="928"/>
      <c r="BL768" s="928"/>
      <c r="BM768" s="928"/>
      <c r="BN768" s="928"/>
      <c r="BO768" s="928"/>
      <c r="BP768" s="928"/>
      <c r="BQ768" s="928"/>
      <c r="BR768" s="928"/>
      <c r="BS768" s="928"/>
      <c r="BT768" s="928"/>
      <c r="BU768" s="928"/>
      <c r="BV768" s="928"/>
      <c r="BW768" s="928"/>
      <c r="BX768" s="928"/>
      <c r="BY768" s="928"/>
      <c r="BZ768" s="928"/>
      <c r="CA768" s="928"/>
    </row>
    <row r="769" spans="1:85" ht="20.25" customHeight="1" thickBot="1" x14ac:dyDescent="0.25">
      <c r="A769" s="928"/>
      <c r="B769" s="1242"/>
      <c r="C769" s="75"/>
      <c r="D769" s="3076"/>
      <c r="E769" s="48" t="s">
        <v>496</v>
      </c>
      <c r="F769" s="92" t="s">
        <v>326</v>
      </c>
      <c r="G769" s="75"/>
      <c r="H769" s="1241"/>
      <c r="I769" s="928"/>
      <c r="J769" s="928"/>
      <c r="K769" s="928"/>
      <c r="L769" s="928"/>
      <c r="M769" s="928"/>
      <c r="N769" s="928"/>
      <c r="O769" s="928"/>
      <c r="P769" s="928"/>
      <c r="Q769" s="928"/>
      <c r="R769" s="928"/>
      <c r="S769" s="928"/>
      <c r="T769" s="928"/>
      <c r="U769" s="928"/>
      <c r="V769" s="928"/>
      <c r="W769" s="928"/>
      <c r="X769" s="928"/>
      <c r="Y769" s="928"/>
      <c r="Z769" s="928"/>
      <c r="AA769" s="928"/>
      <c r="AB769" s="928"/>
      <c r="AC769" s="928"/>
      <c r="AD769" s="928"/>
      <c r="AE769" s="928"/>
      <c r="AF769" s="928"/>
      <c r="AG769" s="928"/>
      <c r="AH769" s="928"/>
      <c r="AI769" s="928"/>
      <c r="AJ769" s="928"/>
      <c r="AK769" s="928"/>
      <c r="AL769" s="928"/>
      <c r="AM769" s="928"/>
      <c r="AN769" s="928"/>
      <c r="AO769" s="928"/>
      <c r="AP769" s="928"/>
      <c r="AQ769" s="928"/>
      <c r="AR769" s="928"/>
      <c r="AS769" s="928"/>
      <c r="AT769" s="928"/>
      <c r="AU769" s="928"/>
      <c r="AV769" s="928"/>
      <c r="AW769" s="928"/>
      <c r="AX769" s="928"/>
      <c r="AY769" s="928"/>
      <c r="AZ769" s="928"/>
      <c r="BA769" s="928"/>
      <c r="BB769" s="928"/>
      <c r="BC769" s="928"/>
      <c r="BD769" s="928"/>
      <c r="BE769" s="928"/>
      <c r="BF769" s="928"/>
      <c r="BG769" s="928"/>
      <c r="BH769" s="928"/>
      <c r="BI769" s="928"/>
      <c r="BJ769" s="928"/>
      <c r="BK769" s="928"/>
      <c r="BL769" s="928"/>
      <c r="BM769" s="928"/>
      <c r="BN769" s="928"/>
      <c r="BO769" s="928"/>
      <c r="BP769" s="928"/>
      <c r="BQ769" s="928"/>
      <c r="BR769" s="928"/>
      <c r="BS769" s="928"/>
      <c r="BT769" s="928"/>
      <c r="BU769" s="928"/>
      <c r="BV769" s="928"/>
      <c r="BW769" s="928"/>
      <c r="BX769" s="928"/>
      <c r="BY769" s="928"/>
      <c r="BZ769" s="928"/>
      <c r="CA769" s="928"/>
    </row>
    <row r="770" spans="1:85" ht="20.25" customHeight="1" x14ac:dyDescent="0.2">
      <c r="A770" s="928"/>
      <c r="B770" s="1242"/>
      <c r="C770" s="75"/>
      <c r="D770" s="1252" t="s">
        <v>324</v>
      </c>
      <c r="E770" s="120">
        <v>-20647</v>
      </c>
      <c r="F770" s="93">
        <v>-5501792</v>
      </c>
      <c r="G770" s="75"/>
      <c r="H770" s="1241"/>
      <c r="I770" s="928"/>
      <c r="J770" s="928"/>
      <c r="K770" s="928"/>
      <c r="L770" s="928"/>
      <c r="M770" s="928"/>
      <c r="N770" s="928"/>
      <c r="O770" s="928"/>
      <c r="P770" s="928"/>
      <c r="Q770" s="928"/>
      <c r="R770" s="928"/>
      <c r="S770" s="928"/>
      <c r="T770" s="928"/>
      <c r="U770" s="928"/>
      <c r="V770" s="928"/>
      <c r="W770" s="928"/>
      <c r="X770" s="928"/>
      <c r="Y770" s="928"/>
      <c r="Z770" s="928"/>
      <c r="AA770" s="928"/>
      <c r="AB770" s="928"/>
      <c r="AC770" s="928"/>
      <c r="AD770" s="928"/>
      <c r="AE770" s="928"/>
      <c r="AF770" s="928"/>
      <c r="AG770" s="928"/>
      <c r="AH770" s="928"/>
      <c r="AI770" s="928"/>
      <c r="AJ770" s="928"/>
      <c r="AK770" s="928"/>
      <c r="AL770" s="928"/>
      <c r="AM770" s="928"/>
      <c r="AN770" s="928"/>
      <c r="AO770" s="928"/>
      <c r="AP770" s="928"/>
      <c r="AQ770" s="928"/>
      <c r="AR770" s="928"/>
      <c r="AS770" s="928"/>
      <c r="AT770" s="928"/>
      <c r="AU770" s="928"/>
      <c r="AV770" s="928"/>
      <c r="AW770" s="928"/>
      <c r="AX770" s="928"/>
      <c r="AY770" s="928"/>
      <c r="AZ770" s="928"/>
      <c r="BA770" s="928"/>
      <c r="BB770" s="928"/>
      <c r="BC770" s="928"/>
      <c r="BD770" s="928"/>
      <c r="BE770" s="928"/>
      <c r="BF770" s="928"/>
      <c r="BG770" s="928"/>
      <c r="BH770" s="928"/>
      <c r="BI770" s="928"/>
      <c r="BJ770" s="928"/>
      <c r="BK770" s="928"/>
      <c r="BL770" s="928"/>
      <c r="BM770" s="928"/>
      <c r="BN770" s="928"/>
      <c r="BO770" s="928"/>
      <c r="BP770" s="928"/>
      <c r="BQ770" s="928"/>
      <c r="BR770" s="928"/>
      <c r="BS770" s="928"/>
      <c r="BT770" s="928"/>
      <c r="BU770" s="928"/>
      <c r="BV770" s="928"/>
      <c r="BW770" s="928"/>
      <c r="BX770" s="928"/>
      <c r="BY770" s="928"/>
      <c r="BZ770" s="928"/>
      <c r="CA770" s="928"/>
    </row>
    <row r="771" spans="1:85" ht="20.25" customHeight="1" x14ac:dyDescent="0.2">
      <c r="A771" s="928"/>
      <c r="B771" s="1242"/>
      <c r="C771" s="75"/>
      <c r="D771" s="1253" t="s">
        <v>284</v>
      </c>
      <c r="E771" s="120">
        <v>-82853</v>
      </c>
      <c r="F771" s="93">
        <v>287623</v>
      </c>
      <c r="G771" s="75"/>
      <c r="H771" s="1241"/>
      <c r="I771" s="928"/>
      <c r="J771" s="928"/>
      <c r="K771" s="928"/>
      <c r="L771" s="928"/>
      <c r="M771" s="928"/>
      <c r="N771" s="928"/>
      <c r="O771" s="928"/>
      <c r="P771" s="928"/>
      <c r="Q771" s="928"/>
      <c r="R771" s="928"/>
      <c r="S771" s="928"/>
      <c r="T771" s="928"/>
      <c r="U771" s="928"/>
      <c r="V771" s="928"/>
      <c r="W771" s="928"/>
      <c r="X771" s="928"/>
      <c r="Y771" s="928"/>
      <c r="Z771" s="928"/>
      <c r="AA771" s="928"/>
      <c r="AB771" s="928"/>
      <c r="AC771" s="928"/>
      <c r="AD771" s="928"/>
      <c r="AE771" s="928"/>
      <c r="AF771" s="928"/>
      <c r="AG771" s="928"/>
      <c r="AH771" s="928"/>
      <c r="AI771" s="928"/>
      <c r="AJ771" s="928"/>
      <c r="AK771" s="928"/>
      <c r="AL771" s="928"/>
      <c r="AM771" s="928"/>
      <c r="AN771" s="928"/>
      <c r="AO771" s="928"/>
      <c r="AP771" s="928"/>
      <c r="AQ771" s="928"/>
      <c r="AR771" s="928"/>
      <c r="AS771" s="928"/>
      <c r="AT771" s="928"/>
      <c r="AU771" s="928"/>
      <c r="AV771" s="928"/>
      <c r="AW771" s="928"/>
      <c r="AX771" s="928"/>
      <c r="AY771" s="928"/>
      <c r="AZ771" s="928"/>
      <c r="BA771" s="928"/>
      <c r="BB771" s="928"/>
      <c r="BC771" s="928"/>
      <c r="BD771" s="928"/>
      <c r="BE771" s="928"/>
      <c r="BF771" s="928"/>
      <c r="BG771" s="928"/>
      <c r="BH771" s="928"/>
      <c r="BI771" s="928"/>
      <c r="BJ771" s="928"/>
      <c r="BK771" s="928"/>
      <c r="BL771" s="928"/>
      <c r="BM771" s="928"/>
      <c r="BN771" s="928"/>
      <c r="BO771" s="928"/>
      <c r="BP771" s="928"/>
      <c r="BQ771" s="928"/>
      <c r="BR771" s="928"/>
      <c r="BS771" s="928"/>
      <c r="BT771" s="928"/>
      <c r="BU771" s="928"/>
      <c r="BV771" s="928"/>
      <c r="BW771" s="928"/>
      <c r="BX771" s="928"/>
      <c r="BY771" s="928"/>
      <c r="BZ771" s="928"/>
      <c r="CA771" s="928"/>
    </row>
    <row r="772" spans="1:85" ht="20.25" customHeight="1" x14ac:dyDescent="0.2">
      <c r="A772" s="928"/>
      <c r="B772" s="1242"/>
      <c r="C772" s="75"/>
      <c r="D772" s="1253" t="s">
        <v>285</v>
      </c>
      <c r="E772" s="57">
        <v>-60092</v>
      </c>
      <c r="F772" s="93">
        <v>-7050246</v>
      </c>
      <c r="G772" s="75"/>
      <c r="H772" s="1241"/>
      <c r="I772" s="928"/>
      <c r="J772" s="928"/>
      <c r="K772" s="928"/>
      <c r="L772" s="928"/>
      <c r="M772" s="928"/>
      <c r="N772" s="928"/>
      <c r="O772" s="928"/>
      <c r="P772" s="928"/>
      <c r="Q772" s="928"/>
      <c r="R772" s="928"/>
      <c r="S772" s="928"/>
      <c r="T772" s="928"/>
      <c r="U772" s="928"/>
      <c r="V772" s="928"/>
      <c r="W772" s="928"/>
      <c r="X772" s="928"/>
      <c r="Y772" s="928"/>
      <c r="Z772" s="928"/>
      <c r="AA772" s="928"/>
      <c r="AB772" s="928"/>
      <c r="AC772" s="928"/>
      <c r="AD772" s="928"/>
      <c r="AE772" s="928"/>
      <c r="AF772" s="928"/>
      <c r="AG772" s="928"/>
      <c r="AH772" s="928"/>
      <c r="AI772" s="928"/>
      <c r="AJ772" s="928"/>
      <c r="AK772" s="928"/>
      <c r="AL772" s="928"/>
      <c r="AM772" s="928"/>
      <c r="AN772" s="928"/>
      <c r="AO772" s="928"/>
      <c r="AP772" s="928"/>
      <c r="AQ772" s="928"/>
      <c r="AR772" s="928"/>
      <c r="AS772" s="928"/>
      <c r="AT772" s="928"/>
      <c r="AU772" s="928"/>
      <c r="AV772" s="928"/>
      <c r="AW772" s="928"/>
      <c r="AX772" s="928"/>
      <c r="AY772" s="928"/>
      <c r="AZ772" s="928"/>
      <c r="BA772" s="928"/>
      <c r="BB772" s="928"/>
      <c r="BC772" s="928"/>
      <c r="BD772" s="928"/>
      <c r="BE772" s="928"/>
      <c r="BF772" s="928"/>
      <c r="BG772" s="928"/>
      <c r="BH772" s="928"/>
      <c r="BI772" s="928"/>
      <c r="BJ772" s="928"/>
      <c r="BK772" s="928"/>
      <c r="BL772" s="928"/>
      <c r="BM772" s="928"/>
      <c r="BN772" s="928"/>
      <c r="BO772" s="928"/>
      <c r="BP772" s="928"/>
      <c r="BQ772" s="928"/>
      <c r="BR772" s="928"/>
      <c r="BS772" s="928"/>
      <c r="BT772" s="928"/>
      <c r="BU772" s="928"/>
      <c r="BV772" s="928"/>
      <c r="BW772" s="928"/>
      <c r="BX772" s="928"/>
      <c r="BY772" s="928"/>
      <c r="BZ772" s="928"/>
      <c r="CA772" s="928"/>
    </row>
    <row r="773" spans="1:85" ht="20.25" customHeight="1" thickBot="1" x14ac:dyDescent="0.25">
      <c r="A773" s="928"/>
      <c r="B773" s="1242"/>
      <c r="C773" s="75"/>
      <c r="D773" s="1254" t="s">
        <v>286</v>
      </c>
      <c r="E773" s="58">
        <v>-1815</v>
      </c>
      <c r="F773" s="93">
        <v>-3234808</v>
      </c>
      <c r="G773" s="75"/>
      <c r="H773" s="1241"/>
      <c r="I773" s="928"/>
      <c r="J773" s="928"/>
      <c r="K773" s="928"/>
      <c r="L773" s="928"/>
      <c r="M773" s="928"/>
      <c r="N773" s="928"/>
      <c r="O773" s="928"/>
      <c r="P773" s="928"/>
      <c r="Q773" s="928"/>
      <c r="R773" s="928"/>
      <c r="S773" s="928"/>
      <c r="T773" s="928"/>
      <c r="U773" s="928"/>
      <c r="V773" s="928"/>
      <c r="W773" s="928"/>
      <c r="X773" s="928"/>
      <c r="Y773" s="928"/>
      <c r="Z773" s="928"/>
      <c r="AA773" s="928"/>
      <c r="AB773" s="928"/>
      <c r="AC773" s="928"/>
      <c r="AD773" s="928"/>
      <c r="AE773" s="928"/>
      <c r="AF773" s="928"/>
      <c r="AG773" s="928"/>
      <c r="AH773" s="928"/>
      <c r="AI773" s="928"/>
      <c r="AJ773" s="928"/>
      <c r="AK773" s="928"/>
      <c r="AL773" s="928"/>
      <c r="AM773" s="928"/>
      <c r="AN773" s="928"/>
      <c r="AO773" s="928"/>
      <c r="AP773" s="928"/>
      <c r="AQ773" s="928"/>
      <c r="AR773" s="928"/>
      <c r="AS773" s="928"/>
      <c r="AT773" s="928"/>
      <c r="AU773" s="928"/>
      <c r="AV773" s="928"/>
      <c r="AW773" s="928"/>
      <c r="AX773" s="928"/>
      <c r="AY773" s="928"/>
      <c r="AZ773" s="928"/>
      <c r="BA773" s="928"/>
      <c r="BB773" s="928"/>
      <c r="BC773" s="928"/>
      <c r="BD773" s="928"/>
      <c r="BE773" s="928"/>
      <c r="BF773" s="928"/>
      <c r="BG773" s="928"/>
      <c r="BH773" s="928"/>
      <c r="BI773" s="928"/>
      <c r="BJ773" s="928"/>
      <c r="BK773" s="928"/>
      <c r="BL773" s="928"/>
      <c r="BM773" s="928"/>
      <c r="BN773" s="928"/>
      <c r="BO773" s="928"/>
      <c r="BP773" s="928"/>
      <c r="BQ773" s="928"/>
      <c r="BR773" s="928"/>
      <c r="BS773" s="928"/>
      <c r="BT773" s="928"/>
      <c r="BU773" s="928"/>
      <c r="BV773" s="928"/>
      <c r="BW773" s="928"/>
      <c r="BX773" s="928"/>
      <c r="BY773" s="928"/>
      <c r="BZ773" s="928"/>
      <c r="CA773" s="928"/>
    </row>
    <row r="774" spans="1:85" ht="20.25" customHeight="1" thickBot="1" x14ac:dyDescent="0.25">
      <c r="A774" s="928"/>
      <c r="B774" s="1242"/>
      <c r="C774" s="75"/>
      <c r="D774" s="1255" t="s">
        <v>325</v>
      </c>
      <c r="E774" s="174">
        <f>SUM(E770:E773)</f>
        <v>-165407</v>
      </c>
      <c r="F774" s="94">
        <f>SUM(F770:F773)</f>
        <v>-15499223</v>
      </c>
      <c r="G774" s="75"/>
      <c r="H774" s="1241"/>
      <c r="I774" s="928"/>
      <c r="J774" s="928"/>
      <c r="K774" s="928"/>
      <c r="L774" s="928"/>
      <c r="M774" s="928"/>
      <c r="N774" s="928"/>
      <c r="O774" s="928"/>
      <c r="P774" s="928"/>
      <c r="Q774" s="928"/>
      <c r="R774" s="928"/>
      <c r="S774" s="928"/>
      <c r="T774" s="928"/>
      <c r="U774" s="928"/>
      <c r="V774" s="928"/>
      <c r="W774" s="928"/>
      <c r="X774" s="928"/>
      <c r="Y774" s="928"/>
      <c r="Z774" s="928"/>
      <c r="AA774" s="928"/>
      <c r="AB774" s="928"/>
      <c r="AC774" s="928"/>
      <c r="AD774" s="928"/>
      <c r="AE774" s="928"/>
      <c r="AF774" s="928"/>
      <c r="AG774" s="928"/>
      <c r="AH774" s="928"/>
      <c r="AI774" s="928"/>
      <c r="AJ774" s="928"/>
      <c r="AK774" s="928"/>
      <c r="AL774" s="928"/>
      <c r="AM774" s="928"/>
      <c r="AN774" s="928"/>
      <c r="AO774" s="928"/>
      <c r="AP774" s="928"/>
      <c r="AQ774" s="928"/>
      <c r="AR774" s="928"/>
      <c r="AS774" s="928"/>
      <c r="AT774" s="928"/>
      <c r="AU774" s="928"/>
      <c r="AV774" s="928"/>
      <c r="AW774" s="928"/>
      <c r="AX774" s="928"/>
      <c r="AY774" s="928"/>
      <c r="AZ774" s="928"/>
      <c r="BA774" s="928"/>
      <c r="BB774" s="928"/>
      <c r="BC774" s="928"/>
      <c r="BD774" s="928"/>
      <c r="BE774" s="928"/>
      <c r="BF774" s="928"/>
      <c r="BG774" s="928"/>
      <c r="BH774" s="928"/>
      <c r="BI774" s="928"/>
      <c r="BJ774" s="928"/>
      <c r="BK774" s="928"/>
      <c r="BL774" s="928"/>
      <c r="BM774" s="928"/>
      <c r="BN774" s="928"/>
      <c r="BO774" s="928"/>
      <c r="BP774" s="928"/>
      <c r="BQ774" s="928"/>
      <c r="BR774" s="928"/>
      <c r="BS774" s="928"/>
      <c r="BT774" s="928"/>
      <c r="BU774" s="928"/>
      <c r="BV774" s="928"/>
      <c r="BW774" s="928"/>
      <c r="BX774" s="928"/>
      <c r="BY774" s="928"/>
      <c r="BZ774" s="928"/>
      <c r="CA774" s="928"/>
    </row>
    <row r="775" spans="1:85" ht="20.25" customHeight="1" x14ac:dyDescent="0.2">
      <c r="A775" s="928"/>
      <c r="B775" s="1242"/>
      <c r="C775" s="1226"/>
      <c r="D775" s="75"/>
      <c r="E775" s="76"/>
      <c r="F775" s="75"/>
      <c r="G775" s="75"/>
      <c r="H775" s="354"/>
      <c r="I775" s="928"/>
      <c r="J775" s="928"/>
      <c r="K775" s="928"/>
      <c r="L775" s="928"/>
      <c r="M775" s="928"/>
      <c r="N775" s="928"/>
      <c r="O775" s="928"/>
      <c r="P775" s="928"/>
      <c r="Q775" s="928"/>
      <c r="R775" s="928"/>
      <c r="S775" s="928"/>
      <c r="T775" s="928"/>
      <c r="U775" s="928"/>
      <c r="V775" s="928"/>
      <c r="W775" s="928"/>
      <c r="X775" s="928"/>
      <c r="Y775" s="928"/>
      <c r="Z775" s="928"/>
      <c r="AA775" s="928"/>
      <c r="AB775" s="928"/>
      <c r="AC775" s="928"/>
      <c r="AD775" s="928"/>
      <c r="AE775" s="928"/>
      <c r="AF775" s="928"/>
      <c r="AG775" s="928"/>
      <c r="AH775" s="928"/>
      <c r="AI775" s="928"/>
      <c r="AJ775" s="928"/>
      <c r="AK775" s="928"/>
      <c r="AL775" s="928"/>
      <c r="AM775" s="928"/>
      <c r="AN775" s="928"/>
      <c r="AO775" s="928"/>
      <c r="AP775" s="928"/>
      <c r="AQ775" s="928"/>
      <c r="AR775" s="928"/>
      <c r="AS775" s="928"/>
      <c r="AT775" s="928"/>
      <c r="AU775" s="928"/>
      <c r="AV775" s="928"/>
      <c r="AW775" s="928"/>
      <c r="AX775" s="928"/>
      <c r="AY775" s="928"/>
      <c r="AZ775" s="928"/>
      <c r="BA775" s="928"/>
      <c r="BB775" s="928"/>
      <c r="BC775" s="928"/>
      <c r="BD775" s="928"/>
      <c r="BE775" s="928"/>
      <c r="BF775" s="928"/>
      <c r="BG775" s="928"/>
      <c r="BH775" s="928"/>
      <c r="BI775" s="928"/>
      <c r="BJ775" s="928"/>
      <c r="BK775" s="928"/>
      <c r="BL775" s="928"/>
      <c r="BM775" s="928"/>
      <c r="BN775" s="928"/>
      <c r="BO775" s="928"/>
      <c r="BP775" s="928"/>
      <c r="BQ775" s="928"/>
      <c r="BR775" s="928"/>
      <c r="BS775" s="928"/>
      <c r="BT775" s="928"/>
      <c r="BU775" s="928"/>
      <c r="BV775" s="928"/>
      <c r="BW775" s="928"/>
      <c r="BX775" s="928"/>
      <c r="BY775" s="928"/>
      <c r="BZ775" s="928"/>
      <c r="CA775" s="928"/>
      <c r="CB775" s="928"/>
      <c r="CC775" s="928"/>
      <c r="CD775" s="928"/>
      <c r="CE775" s="928"/>
    </row>
    <row r="776" spans="1:85" ht="15" x14ac:dyDescent="0.2">
      <c r="A776" s="928"/>
      <c r="B776" s="1242"/>
      <c r="C776" s="75"/>
      <c r="D776" s="75"/>
      <c r="E776" s="75"/>
      <c r="F776" s="75"/>
      <c r="G776" s="75"/>
      <c r="H776" s="354"/>
      <c r="I776" s="928"/>
      <c r="J776" s="928"/>
      <c r="K776" s="928"/>
      <c r="L776" s="928"/>
      <c r="M776" s="928"/>
      <c r="N776" s="928"/>
      <c r="O776" s="928"/>
      <c r="P776" s="928"/>
      <c r="Q776" s="928"/>
      <c r="R776" s="928"/>
      <c r="S776" s="928"/>
      <c r="T776" s="928"/>
      <c r="U776" s="928"/>
      <c r="V776" s="928"/>
      <c r="W776" s="928"/>
      <c r="X776" s="928"/>
      <c r="Y776" s="928"/>
      <c r="Z776" s="928"/>
      <c r="AA776" s="928"/>
      <c r="AB776" s="928"/>
      <c r="AC776" s="928"/>
      <c r="AD776" s="928"/>
      <c r="AE776" s="928"/>
      <c r="AF776" s="928"/>
      <c r="AG776" s="928"/>
      <c r="AH776" s="928"/>
      <c r="AI776" s="928"/>
      <c r="AJ776" s="928"/>
      <c r="AK776" s="928"/>
      <c r="AL776" s="928"/>
      <c r="AM776" s="928"/>
      <c r="AN776" s="928"/>
      <c r="AO776" s="928"/>
      <c r="AP776" s="928"/>
      <c r="AQ776" s="928"/>
      <c r="AR776" s="928"/>
      <c r="AS776" s="928"/>
      <c r="AT776" s="928"/>
      <c r="AU776" s="928"/>
      <c r="AV776" s="928"/>
      <c r="AW776" s="928"/>
      <c r="AX776" s="928"/>
      <c r="AY776" s="928"/>
      <c r="AZ776" s="928"/>
      <c r="BA776" s="928"/>
      <c r="BB776" s="928"/>
      <c r="BC776" s="928"/>
      <c r="BD776" s="928"/>
      <c r="BE776" s="928"/>
      <c r="BF776" s="928"/>
      <c r="BG776" s="928"/>
      <c r="BH776" s="928"/>
      <c r="BI776" s="928"/>
      <c r="BJ776" s="928"/>
      <c r="BK776" s="928"/>
      <c r="BL776" s="928"/>
      <c r="BM776" s="928"/>
      <c r="BN776" s="928"/>
      <c r="BO776" s="928"/>
      <c r="BP776" s="928"/>
      <c r="BQ776" s="928"/>
      <c r="BR776" s="928"/>
      <c r="BS776" s="928"/>
      <c r="BT776" s="928"/>
      <c r="BU776" s="928"/>
      <c r="BV776" s="928"/>
      <c r="BW776" s="928"/>
      <c r="BX776" s="928"/>
      <c r="BY776" s="928"/>
      <c r="BZ776" s="928"/>
      <c r="CA776" s="928"/>
      <c r="CB776" s="928"/>
      <c r="CC776" s="928"/>
      <c r="CD776" s="928"/>
      <c r="CE776" s="928"/>
      <c r="CF776" s="928"/>
      <c r="CG776" s="928"/>
    </row>
    <row r="777" spans="1:85" ht="15" customHeight="1" thickBot="1" x14ac:dyDescent="0.25">
      <c r="A777" s="928"/>
      <c r="B777" s="1242"/>
      <c r="C777" s="928"/>
      <c r="D777" s="928"/>
      <c r="E777" s="928"/>
      <c r="F777" s="928"/>
      <c r="G777" s="928"/>
      <c r="H777" s="354"/>
      <c r="I777" s="928"/>
      <c r="J777" s="928"/>
      <c r="K777" s="928"/>
      <c r="L777" s="928"/>
      <c r="M777" s="928"/>
      <c r="N777" s="928"/>
      <c r="O777" s="928"/>
      <c r="P777" s="928"/>
      <c r="Q777" s="928"/>
      <c r="R777" s="928"/>
      <c r="S777" s="928"/>
      <c r="T777" s="928"/>
      <c r="U777" s="928"/>
      <c r="V777" s="928"/>
      <c r="W777" s="928"/>
      <c r="X777" s="928"/>
      <c r="Y777" s="928"/>
      <c r="Z777" s="928"/>
      <c r="AA777" s="928"/>
      <c r="AB777" s="928"/>
      <c r="AC777" s="928"/>
      <c r="AD777" s="928"/>
      <c r="AE777" s="928"/>
      <c r="AF777" s="928"/>
      <c r="AG777" s="928"/>
      <c r="AH777" s="928"/>
      <c r="AI777" s="928"/>
      <c r="AJ777" s="928"/>
      <c r="AK777" s="928"/>
      <c r="AL777" s="928"/>
      <c r="AM777" s="928"/>
      <c r="AN777" s="928"/>
      <c r="AO777" s="928"/>
      <c r="AP777" s="928"/>
      <c r="AQ777" s="928"/>
      <c r="AR777" s="928"/>
      <c r="AS777" s="928"/>
      <c r="AT777" s="928"/>
      <c r="AU777" s="928"/>
      <c r="AV777" s="928"/>
      <c r="AW777" s="928"/>
      <c r="AX777" s="928"/>
      <c r="AY777" s="928"/>
      <c r="AZ777" s="928"/>
      <c r="BA777" s="928"/>
      <c r="BB777" s="928"/>
      <c r="BC777" s="928"/>
      <c r="BD777" s="928"/>
      <c r="BE777" s="928"/>
      <c r="BF777" s="928"/>
      <c r="BG777" s="928"/>
      <c r="BH777" s="928"/>
      <c r="BI777" s="928"/>
      <c r="BJ777" s="928"/>
      <c r="BK777" s="928"/>
      <c r="BL777" s="928"/>
      <c r="BM777" s="928"/>
      <c r="BN777" s="928"/>
      <c r="BO777" s="928"/>
      <c r="BP777" s="928"/>
      <c r="BQ777" s="928"/>
      <c r="BR777" s="928"/>
      <c r="BS777" s="928"/>
      <c r="BT777" s="928"/>
      <c r="BU777" s="928"/>
      <c r="BV777" s="928"/>
      <c r="BW777" s="928"/>
      <c r="BX777" s="928"/>
      <c r="BY777" s="928"/>
      <c r="BZ777" s="928"/>
      <c r="CA777" s="928"/>
      <c r="CB777" s="928"/>
      <c r="CC777" s="928"/>
      <c r="CD777" s="928"/>
      <c r="CE777" s="928"/>
      <c r="CF777" s="928"/>
      <c r="CG777" s="928"/>
    </row>
    <row r="778" spans="1:85" ht="31.5" customHeight="1" thickBot="1" x14ac:dyDescent="0.25">
      <c r="A778" s="928"/>
      <c r="B778" s="3061" t="s">
        <v>5768</v>
      </c>
      <c r="C778" s="3062"/>
      <c r="D778" s="3062"/>
      <c r="E778" s="3062"/>
      <c r="F778" s="3062"/>
      <c r="G778" s="3062"/>
      <c r="H778" s="3063"/>
      <c r="I778" s="928"/>
      <c r="J778" s="928"/>
      <c r="K778" s="928"/>
      <c r="L778" s="928"/>
      <c r="M778" s="928"/>
      <c r="N778" s="928"/>
      <c r="O778" s="928"/>
      <c r="P778" s="928"/>
      <c r="Q778" s="928"/>
      <c r="R778" s="928"/>
      <c r="S778" s="928"/>
      <c r="T778" s="928"/>
      <c r="U778" s="928"/>
      <c r="V778" s="928"/>
      <c r="W778" s="928"/>
      <c r="X778" s="928"/>
      <c r="Y778" s="928"/>
      <c r="Z778" s="928"/>
      <c r="AA778" s="928"/>
      <c r="AB778" s="928"/>
      <c r="AC778" s="928"/>
      <c r="AD778" s="928"/>
      <c r="AE778" s="928"/>
      <c r="AF778" s="928"/>
      <c r="AG778" s="928"/>
      <c r="AH778" s="928"/>
      <c r="AI778" s="928"/>
      <c r="AJ778" s="928"/>
      <c r="AK778" s="928"/>
      <c r="AL778" s="928"/>
      <c r="AM778" s="928"/>
      <c r="AN778" s="928"/>
      <c r="AO778" s="928"/>
      <c r="AP778" s="928"/>
      <c r="AQ778" s="928"/>
      <c r="AR778" s="928"/>
      <c r="AS778" s="928"/>
      <c r="AT778" s="928"/>
      <c r="AU778" s="928"/>
      <c r="AV778" s="928"/>
      <c r="AW778" s="928"/>
      <c r="AX778" s="928"/>
      <c r="AY778" s="928"/>
      <c r="AZ778" s="928"/>
      <c r="BA778" s="928"/>
      <c r="BB778" s="928"/>
      <c r="BC778" s="928"/>
      <c r="BD778" s="928"/>
      <c r="BE778" s="928"/>
      <c r="BF778" s="928"/>
      <c r="BG778" s="928"/>
      <c r="BH778" s="928"/>
      <c r="BI778" s="928"/>
      <c r="BJ778" s="928"/>
      <c r="BK778" s="928"/>
      <c r="BL778" s="928"/>
      <c r="BM778" s="928"/>
      <c r="BN778" s="928"/>
      <c r="BO778" s="928"/>
      <c r="BP778" s="928"/>
      <c r="BQ778" s="928"/>
      <c r="BR778" s="928"/>
      <c r="BS778" s="928"/>
      <c r="BT778" s="928"/>
      <c r="BU778" s="928"/>
      <c r="BV778" s="928"/>
      <c r="BW778" s="928"/>
      <c r="BX778" s="928"/>
      <c r="BY778" s="928"/>
      <c r="BZ778" s="928"/>
      <c r="CA778" s="928"/>
      <c r="CB778" s="928"/>
      <c r="CC778" s="928"/>
      <c r="CD778" s="928"/>
      <c r="CE778" s="928"/>
      <c r="CF778" s="928"/>
      <c r="CG778" s="928"/>
    </row>
    <row r="779" spans="1:85" ht="18.75" customHeight="1" x14ac:dyDescent="0.2">
      <c r="A779" s="928"/>
      <c r="B779" s="1240"/>
      <c r="C779" s="928"/>
      <c r="D779" s="928"/>
      <c r="E779" s="928"/>
      <c r="F779" s="928"/>
      <c r="G779" s="928"/>
      <c r="H779" s="1241"/>
      <c r="I779" s="928"/>
      <c r="J779" s="928"/>
      <c r="K779" s="928"/>
      <c r="L779" s="928"/>
      <c r="M779" s="928"/>
      <c r="N779" s="928"/>
      <c r="O779" s="928"/>
      <c r="P779" s="928"/>
      <c r="Q779" s="928"/>
      <c r="R779" s="928"/>
      <c r="S779" s="928"/>
      <c r="T779" s="928"/>
      <c r="U779" s="928"/>
      <c r="V779" s="928"/>
      <c r="W779" s="928"/>
      <c r="X779" s="928"/>
      <c r="Y779" s="928"/>
      <c r="Z779" s="928"/>
      <c r="AA779" s="928"/>
      <c r="AB779" s="928"/>
      <c r="AC779" s="928"/>
      <c r="AD779" s="928"/>
      <c r="AE779" s="928"/>
      <c r="AF779" s="928"/>
      <c r="AG779" s="928"/>
      <c r="AH779" s="928"/>
      <c r="AI779" s="928"/>
      <c r="AJ779" s="928"/>
      <c r="AK779" s="928"/>
      <c r="AL779" s="928"/>
      <c r="AM779" s="928"/>
      <c r="AN779" s="928"/>
      <c r="AO779" s="928"/>
      <c r="AP779" s="928"/>
      <c r="AQ779" s="928"/>
      <c r="AR779" s="928"/>
      <c r="AS779" s="928"/>
      <c r="AT779" s="928"/>
      <c r="AU779" s="928"/>
      <c r="AV779" s="928"/>
      <c r="AW779" s="928"/>
      <c r="AX779" s="928"/>
      <c r="AY779" s="928"/>
      <c r="AZ779" s="928"/>
      <c r="BA779" s="928"/>
      <c r="BB779" s="928"/>
      <c r="BC779" s="928"/>
      <c r="BD779" s="928"/>
      <c r="BE779" s="928"/>
      <c r="BF779" s="928"/>
      <c r="BG779" s="928"/>
      <c r="BH779" s="928"/>
      <c r="BI779" s="928"/>
      <c r="BJ779" s="928"/>
      <c r="BK779" s="928"/>
      <c r="BL779" s="928"/>
      <c r="BM779" s="928"/>
      <c r="BN779" s="928"/>
      <c r="BO779" s="928"/>
      <c r="BP779" s="928"/>
      <c r="BQ779" s="928"/>
      <c r="BR779" s="928"/>
      <c r="BS779" s="928"/>
      <c r="BT779" s="928"/>
      <c r="BU779" s="928"/>
      <c r="BV779" s="928"/>
      <c r="BW779" s="928"/>
      <c r="BX779" s="928"/>
      <c r="BY779" s="928"/>
      <c r="BZ779" s="928"/>
      <c r="CA779" s="928"/>
      <c r="CB779" s="928"/>
      <c r="CC779" s="928"/>
      <c r="CD779" s="928"/>
      <c r="CE779" s="928"/>
      <c r="CF779" s="928"/>
      <c r="CG779" s="928"/>
    </row>
    <row r="780" spans="1:85" ht="15" customHeight="1" x14ac:dyDescent="0.2">
      <c r="A780" s="928"/>
      <c r="B780" s="1242"/>
      <c r="C780" s="928"/>
      <c r="D780" s="928"/>
      <c r="E780" s="928"/>
      <c r="F780" s="928"/>
      <c r="G780" s="928"/>
      <c r="H780" s="1241"/>
      <c r="I780" s="928"/>
      <c r="J780" s="928"/>
      <c r="K780" s="928"/>
      <c r="L780" s="928"/>
      <c r="M780" s="928"/>
      <c r="N780" s="928"/>
      <c r="O780" s="928"/>
      <c r="P780" s="928"/>
      <c r="Q780" s="928"/>
      <c r="R780" s="928"/>
      <c r="S780" s="928"/>
      <c r="T780" s="928"/>
      <c r="U780" s="928"/>
      <c r="V780" s="928"/>
      <c r="W780" s="928"/>
      <c r="X780" s="928"/>
      <c r="Y780" s="928"/>
      <c r="Z780" s="928"/>
      <c r="AA780" s="928"/>
      <c r="AB780" s="928"/>
      <c r="AC780" s="928"/>
      <c r="AD780" s="928"/>
      <c r="AE780" s="928"/>
      <c r="AF780" s="928"/>
      <c r="AG780" s="928"/>
      <c r="AH780" s="928"/>
      <c r="AI780" s="928"/>
      <c r="AJ780" s="928"/>
      <c r="AK780" s="928"/>
      <c r="AL780" s="928"/>
      <c r="AM780" s="928"/>
      <c r="AN780" s="928"/>
      <c r="AO780" s="928"/>
      <c r="AP780" s="928"/>
      <c r="AQ780" s="928"/>
      <c r="AR780" s="928"/>
      <c r="AS780" s="928"/>
      <c r="AT780" s="928"/>
      <c r="AU780" s="928"/>
      <c r="AV780" s="928"/>
      <c r="AW780" s="928"/>
      <c r="AX780" s="928"/>
      <c r="AY780" s="928"/>
      <c r="AZ780" s="928"/>
      <c r="BA780" s="928"/>
      <c r="BB780" s="928"/>
      <c r="BC780" s="928"/>
      <c r="BD780" s="928"/>
      <c r="BE780" s="928"/>
      <c r="BF780" s="928"/>
      <c r="BG780" s="928"/>
      <c r="BH780" s="928"/>
      <c r="BI780" s="928"/>
      <c r="BJ780" s="928"/>
      <c r="BK780" s="928"/>
      <c r="BL780" s="928"/>
      <c r="BM780" s="928"/>
      <c r="BN780" s="928"/>
      <c r="BO780" s="928"/>
      <c r="BP780" s="928"/>
      <c r="BQ780" s="928"/>
      <c r="BR780" s="928"/>
      <c r="BS780" s="928"/>
      <c r="BT780" s="928"/>
      <c r="BU780" s="928"/>
      <c r="BV780" s="928"/>
      <c r="BW780" s="928"/>
      <c r="BX780" s="928"/>
      <c r="BY780" s="928"/>
      <c r="BZ780" s="928"/>
      <c r="CA780" s="928"/>
    </row>
    <row r="781" spans="1:85" ht="15" customHeight="1" thickBot="1" x14ac:dyDescent="0.25">
      <c r="A781" s="928"/>
      <c r="B781" s="1242"/>
      <c r="C781" s="928"/>
      <c r="D781" s="928"/>
      <c r="E781" s="928"/>
      <c r="F781" s="928"/>
      <c r="G781" s="928"/>
      <c r="H781" s="1241"/>
      <c r="I781" s="928"/>
      <c r="J781" s="928"/>
      <c r="K781" s="928"/>
      <c r="L781" s="928"/>
      <c r="M781" s="928"/>
      <c r="N781" s="928"/>
      <c r="O781" s="928"/>
      <c r="P781" s="928"/>
      <c r="Q781" s="928"/>
      <c r="R781" s="928"/>
      <c r="S781" s="928"/>
      <c r="T781" s="928"/>
      <c r="U781" s="928"/>
      <c r="V781" s="928"/>
      <c r="W781" s="928"/>
      <c r="X781" s="928"/>
      <c r="Y781" s="928"/>
      <c r="Z781" s="928"/>
      <c r="AA781" s="928"/>
      <c r="AB781" s="928"/>
      <c r="AC781" s="928"/>
      <c r="AD781" s="928"/>
      <c r="AE781" s="928"/>
      <c r="AF781" s="928"/>
      <c r="AG781" s="928"/>
      <c r="AH781" s="928"/>
      <c r="AI781" s="928"/>
      <c r="AJ781" s="928"/>
      <c r="AK781" s="928"/>
      <c r="AL781" s="928"/>
      <c r="AM781" s="928"/>
      <c r="AN781" s="928"/>
      <c r="AO781" s="928"/>
      <c r="AP781" s="928"/>
      <c r="AQ781" s="928"/>
      <c r="AR781" s="928"/>
      <c r="AS781" s="928"/>
      <c r="AT781" s="928"/>
      <c r="AU781" s="928"/>
      <c r="AV781" s="928"/>
      <c r="AW781" s="928"/>
      <c r="AX781" s="928"/>
      <c r="AY781" s="928"/>
      <c r="AZ781" s="928"/>
      <c r="BA781" s="928"/>
      <c r="BB781" s="928"/>
      <c r="BC781" s="928"/>
      <c r="BD781" s="928"/>
      <c r="BE781" s="928"/>
      <c r="BF781" s="928"/>
      <c r="BG781" s="928"/>
      <c r="BH781" s="928"/>
      <c r="BI781" s="928"/>
      <c r="BJ781" s="928"/>
      <c r="BK781" s="928"/>
      <c r="BL781" s="928"/>
      <c r="BM781" s="928"/>
      <c r="BN781" s="928"/>
      <c r="BO781" s="928"/>
      <c r="BP781" s="928"/>
      <c r="BQ781" s="928"/>
      <c r="BR781" s="928"/>
      <c r="BS781" s="928"/>
      <c r="BT781" s="928"/>
      <c r="BU781" s="928"/>
      <c r="BV781" s="928"/>
      <c r="BW781" s="928"/>
      <c r="BX781" s="928"/>
      <c r="BY781" s="928"/>
      <c r="BZ781" s="928"/>
      <c r="CA781" s="928"/>
    </row>
    <row r="782" spans="1:85" ht="15" customHeight="1" x14ac:dyDescent="0.2">
      <c r="A782" s="928"/>
      <c r="B782" s="1242"/>
      <c r="C782" s="928"/>
      <c r="D782" s="3053"/>
      <c r="E782" s="3048" t="s">
        <v>5769</v>
      </c>
      <c r="F782" s="3049"/>
      <c r="G782" s="928"/>
      <c r="H782" s="1241"/>
      <c r="I782" s="928"/>
      <c r="J782" s="928"/>
      <c r="K782" s="928"/>
      <c r="L782" s="928"/>
      <c r="M782" s="928"/>
      <c r="N782" s="928"/>
      <c r="O782" s="928"/>
      <c r="P782" s="928"/>
      <c r="Q782" s="928"/>
      <c r="R782" s="928"/>
      <c r="S782" s="928"/>
      <c r="T782" s="928"/>
      <c r="U782" s="928"/>
      <c r="V782" s="928"/>
      <c r="W782" s="928"/>
      <c r="X782" s="928"/>
      <c r="Y782" s="928"/>
      <c r="Z782" s="928"/>
      <c r="AA782" s="928"/>
      <c r="AB782" s="928"/>
      <c r="AC782" s="928"/>
      <c r="AD782" s="928"/>
      <c r="AE782" s="928"/>
      <c r="AF782" s="928"/>
      <c r="AG782" s="928"/>
      <c r="AH782" s="928"/>
      <c r="AI782" s="928"/>
      <c r="AJ782" s="928"/>
      <c r="AK782" s="928"/>
      <c r="AL782" s="928"/>
      <c r="AM782" s="928"/>
      <c r="AN782" s="928"/>
      <c r="AO782" s="928"/>
      <c r="AP782" s="928"/>
      <c r="AQ782" s="928"/>
      <c r="AR782" s="928"/>
      <c r="AS782" s="928"/>
      <c r="AT782" s="928"/>
      <c r="AU782" s="928"/>
      <c r="AV782" s="928"/>
      <c r="AW782" s="928"/>
      <c r="AX782" s="928"/>
      <c r="AY782" s="928"/>
      <c r="AZ782" s="928"/>
      <c r="BA782" s="928"/>
      <c r="BB782" s="928"/>
      <c r="BC782" s="928"/>
      <c r="BD782" s="928"/>
      <c r="BE782" s="928"/>
      <c r="BF782" s="928"/>
      <c r="BG782" s="928"/>
      <c r="BH782" s="928"/>
      <c r="BI782" s="928"/>
      <c r="BJ782" s="928"/>
      <c r="BK782" s="928"/>
      <c r="BL782" s="928"/>
      <c r="BM782" s="928"/>
      <c r="BN782" s="928"/>
      <c r="BO782" s="928"/>
      <c r="BP782" s="928"/>
      <c r="BQ782" s="928"/>
      <c r="BR782" s="928"/>
      <c r="BS782" s="928"/>
      <c r="BT782" s="928"/>
      <c r="BU782" s="928"/>
    </row>
    <row r="783" spans="1:85" ht="24" customHeight="1" thickBot="1" x14ac:dyDescent="0.25">
      <c r="A783" s="928"/>
      <c r="B783" s="1242"/>
      <c r="C783" s="928"/>
      <c r="D783" s="3054"/>
      <c r="E783" s="3046"/>
      <c r="F783" s="3047"/>
      <c r="G783" s="928"/>
      <c r="H783" s="1241"/>
      <c r="I783" s="928"/>
      <c r="J783" s="928"/>
      <c r="K783" s="928"/>
      <c r="L783" s="928"/>
      <c r="M783" s="928"/>
      <c r="N783" s="928"/>
      <c r="O783" s="928"/>
      <c r="P783" s="928"/>
      <c r="Q783" s="928"/>
      <c r="R783" s="928"/>
      <c r="S783" s="928"/>
      <c r="T783" s="928"/>
      <c r="U783" s="928"/>
      <c r="V783" s="928"/>
      <c r="W783" s="928"/>
      <c r="X783" s="928"/>
      <c r="Y783" s="928"/>
      <c r="Z783" s="928"/>
      <c r="AA783" s="928"/>
      <c r="AB783" s="928"/>
      <c r="AC783" s="928"/>
      <c r="AD783" s="928"/>
      <c r="AE783" s="928"/>
      <c r="AF783" s="928"/>
      <c r="AG783" s="928"/>
      <c r="AH783" s="928"/>
      <c r="AI783" s="928"/>
      <c r="AJ783" s="928"/>
      <c r="AK783" s="928"/>
      <c r="AL783" s="928"/>
      <c r="AM783" s="928"/>
      <c r="AN783" s="928"/>
      <c r="AO783" s="928"/>
      <c r="AP783" s="928"/>
      <c r="AQ783" s="928"/>
      <c r="AR783" s="928"/>
      <c r="AS783" s="928"/>
      <c r="AT783" s="928"/>
      <c r="AU783" s="928"/>
      <c r="AV783" s="928"/>
      <c r="AW783" s="928"/>
      <c r="AX783" s="928"/>
      <c r="AY783" s="928"/>
      <c r="AZ783" s="928"/>
      <c r="BA783" s="928"/>
      <c r="BB783" s="928"/>
      <c r="BC783" s="928"/>
      <c r="BD783" s="928"/>
      <c r="BE783" s="928"/>
      <c r="BF783" s="928"/>
      <c r="BG783" s="928"/>
      <c r="BH783" s="928"/>
      <c r="BI783" s="928"/>
      <c r="BJ783" s="928"/>
      <c r="BK783" s="928"/>
      <c r="BL783" s="928"/>
      <c r="BM783" s="928"/>
      <c r="BN783" s="928"/>
      <c r="BO783" s="928"/>
      <c r="BP783" s="928"/>
      <c r="BQ783" s="928"/>
      <c r="BR783" s="928"/>
      <c r="BS783" s="928"/>
      <c r="BT783" s="928"/>
      <c r="BU783" s="928"/>
    </row>
    <row r="784" spans="1:85" ht="15" customHeight="1" thickBot="1" x14ac:dyDescent="0.25">
      <c r="A784" s="928"/>
      <c r="B784" s="1242"/>
      <c r="C784" s="928"/>
      <c r="D784" s="95" t="s">
        <v>391</v>
      </c>
      <c r="E784" s="49" t="s">
        <v>503</v>
      </c>
      <c r="F784" s="50" t="s">
        <v>413</v>
      </c>
      <c r="G784" s="928"/>
      <c r="H784" s="1241"/>
      <c r="I784" s="928"/>
      <c r="J784" s="928"/>
      <c r="K784" s="928"/>
      <c r="L784" s="928"/>
      <c r="M784" s="928"/>
      <c r="N784" s="928"/>
      <c r="O784" s="928"/>
      <c r="P784" s="928"/>
      <c r="Q784" s="928"/>
      <c r="R784" s="928"/>
      <c r="S784" s="928"/>
      <c r="T784" s="928"/>
      <c r="U784" s="928"/>
      <c r="V784" s="928"/>
      <c r="W784" s="928"/>
      <c r="X784" s="928"/>
      <c r="Y784" s="928"/>
      <c r="Z784" s="928"/>
      <c r="AA784" s="928"/>
      <c r="AB784" s="928"/>
      <c r="AC784" s="928"/>
      <c r="AD784" s="928"/>
      <c r="AE784" s="928"/>
      <c r="AF784" s="928"/>
      <c r="AG784" s="928"/>
      <c r="AH784" s="928"/>
      <c r="AI784" s="928"/>
      <c r="AJ784" s="928"/>
      <c r="AK784" s="928"/>
      <c r="AL784" s="928"/>
      <c r="AM784" s="928"/>
      <c r="AN784" s="928"/>
      <c r="AO784" s="928"/>
      <c r="AP784" s="928"/>
      <c r="AQ784" s="928"/>
      <c r="AR784" s="928"/>
      <c r="AS784" s="928"/>
      <c r="AT784" s="928"/>
      <c r="AU784" s="928"/>
      <c r="AV784" s="928"/>
      <c r="AW784" s="928"/>
      <c r="AX784" s="928"/>
      <c r="AY784" s="928"/>
      <c r="AZ784" s="928"/>
      <c r="BA784" s="928"/>
      <c r="BB784" s="928"/>
      <c r="BC784" s="928"/>
      <c r="BD784" s="928"/>
      <c r="BE784" s="928"/>
      <c r="BF784" s="928"/>
      <c r="BG784" s="928"/>
      <c r="BH784" s="928"/>
      <c r="BI784" s="928"/>
      <c r="BJ784" s="928"/>
      <c r="BK784" s="928"/>
      <c r="BL784" s="928"/>
      <c r="BM784" s="928"/>
      <c r="BN784" s="928"/>
      <c r="BO784" s="928"/>
      <c r="BP784" s="928"/>
      <c r="BQ784" s="928"/>
      <c r="BR784" s="928"/>
      <c r="BS784" s="928"/>
      <c r="BT784" s="928"/>
      <c r="BU784" s="928"/>
    </row>
    <row r="785" spans="1:82" ht="15" customHeight="1" x14ac:dyDescent="0.2">
      <c r="A785" s="928"/>
      <c r="B785" s="1242"/>
      <c r="C785" s="928"/>
      <c r="D785" s="1256" t="s">
        <v>324</v>
      </c>
      <c r="E785" s="343">
        <v>-2.8999999999999998E-3</v>
      </c>
      <c r="F785" s="52">
        <v>-4.4800000000000006E-2</v>
      </c>
      <c r="G785" s="928"/>
      <c r="H785" s="1241"/>
      <c r="I785" s="928"/>
      <c r="J785" s="928"/>
      <c r="K785" s="928"/>
      <c r="L785" s="928"/>
      <c r="M785" s="928"/>
      <c r="N785" s="928"/>
      <c r="O785" s="928"/>
      <c r="P785" s="928"/>
      <c r="Q785" s="928"/>
      <c r="R785" s="928"/>
      <c r="S785" s="928"/>
      <c r="T785" s="928"/>
      <c r="U785" s="928"/>
      <c r="V785" s="928"/>
      <c r="W785" s="928"/>
      <c r="X785" s="928"/>
      <c r="Y785" s="928"/>
      <c r="Z785" s="928"/>
      <c r="AA785" s="928"/>
      <c r="AB785" s="928"/>
      <c r="AC785" s="928"/>
      <c r="AD785" s="928"/>
      <c r="AE785" s="928"/>
      <c r="AF785" s="928"/>
      <c r="AG785" s="928"/>
      <c r="AH785" s="928"/>
      <c r="AI785" s="928"/>
      <c r="AJ785" s="928"/>
      <c r="AK785" s="928"/>
      <c r="AL785" s="928"/>
      <c r="AM785" s="928"/>
      <c r="AN785" s="928"/>
      <c r="AO785" s="928"/>
      <c r="AP785" s="928"/>
      <c r="AQ785" s="928"/>
      <c r="AR785" s="928"/>
      <c r="AS785" s="928"/>
      <c r="AT785" s="928"/>
      <c r="AU785" s="928"/>
      <c r="AV785" s="928"/>
      <c r="AW785" s="928"/>
      <c r="AX785" s="928"/>
      <c r="AY785" s="928"/>
      <c r="AZ785" s="928"/>
      <c r="BA785" s="928"/>
      <c r="BB785" s="928"/>
      <c r="BC785" s="928"/>
      <c r="BD785" s="928"/>
      <c r="BE785" s="928"/>
      <c r="BF785" s="928"/>
      <c r="BG785" s="928"/>
      <c r="BH785" s="928"/>
      <c r="BI785" s="928"/>
      <c r="BJ785" s="928"/>
      <c r="BK785" s="928"/>
      <c r="BL785" s="928"/>
      <c r="BM785" s="928"/>
      <c r="BN785" s="928"/>
      <c r="BO785" s="928"/>
      <c r="BP785" s="928"/>
      <c r="BQ785" s="928"/>
      <c r="BR785" s="928"/>
      <c r="BS785" s="928"/>
      <c r="BT785" s="928"/>
      <c r="BU785" s="928"/>
    </row>
    <row r="786" spans="1:82" ht="15" customHeight="1" x14ac:dyDescent="0.2">
      <c r="A786" s="928"/>
      <c r="B786" s="1242"/>
      <c r="C786" s="928"/>
      <c r="D786" s="1257" t="s">
        <v>284</v>
      </c>
      <c r="E786" s="342">
        <v>-9.0000000000000011E-3</v>
      </c>
      <c r="F786" s="51">
        <v>7.000000000000001E-4</v>
      </c>
      <c r="G786" s="928"/>
      <c r="H786" s="1241"/>
      <c r="I786" s="928"/>
      <c r="J786" s="928"/>
      <c r="K786" s="928"/>
      <c r="L786" s="928"/>
      <c r="M786" s="928"/>
      <c r="N786" s="928"/>
      <c r="O786" s="928"/>
      <c r="P786" s="928"/>
      <c r="Q786" s="928"/>
      <c r="R786" s="928"/>
      <c r="S786" s="928"/>
      <c r="T786" s="928"/>
      <c r="U786" s="928"/>
      <c r="V786" s="928"/>
      <c r="W786" s="928"/>
      <c r="X786" s="928"/>
      <c r="Y786" s="928"/>
      <c r="Z786" s="928"/>
      <c r="AA786" s="928"/>
      <c r="AB786" s="928"/>
      <c r="AC786" s="928"/>
      <c r="AD786" s="928"/>
      <c r="AE786" s="928"/>
      <c r="AF786" s="928"/>
      <c r="AG786" s="928"/>
      <c r="AH786" s="928"/>
      <c r="AI786" s="928"/>
      <c r="AJ786" s="928"/>
      <c r="AK786" s="928"/>
      <c r="AL786" s="928"/>
      <c r="AM786" s="928"/>
      <c r="AN786" s="928"/>
      <c r="AO786" s="928"/>
      <c r="AP786" s="928"/>
      <c r="AQ786" s="928"/>
      <c r="AR786" s="928"/>
      <c r="AS786" s="928"/>
      <c r="AT786" s="928"/>
      <c r="AU786" s="928"/>
      <c r="AV786" s="928"/>
      <c r="AW786" s="928"/>
      <c r="AX786" s="928"/>
      <c r="AY786" s="928"/>
      <c r="AZ786" s="928"/>
      <c r="BA786" s="928"/>
      <c r="BB786" s="928"/>
      <c r="BC786" s="928"/>
      <c r="BD786" s="928"/>
      <c r="BE786" s="928"/>
      <c r="BF786" s="928"/>
      <c r="BG786" s="928"/>
      <c r="BH786" s="928"/>
      <c r="BI786" s="928"/>
      <c r="BJ786" s="928"/>
      <c r="BK786" s="928"/>
      <c r="BL786" s="928"/>
      <c r="BM786" s="928"/>
      <c r="BN786" s="928"/>
      <c r="BO786" s="928"/>
      <c r="BP786" s="928"/>
      <c r="BQ786" s="928"/>
      <c r="BR786" s="928"/>
      <c r="BS786" s="928"/>
      <c r="BT786" s="928"/>
      <c r="BU786" s="928"/>
    </row>
    <row r="787" spans="1:82" ht="15" customHeight="1" x14ac:dyDescent="0.2">
      <c r="A787" s="928"/>
      <c r="B787" s="1242"/>
      <c r="C787" s="928"/>
      <c r="D787" s="1257" t="s">
        <v>285</v>
      </c>
      <c r="E787" s="342">
        <v>-1.0200000000000001E-2</v>
      </c>
      <c r="F787" s="51">
        <v>-1.52E-2</v>
      </c>
      <c r="G787" s="928"/>
      <c r="H787" s="1241"/>
      <c r="I787" s="928"/>
      <c r="J787" s="928"/>
      <c r="K787" s="928"/>
      <c r="L787" s="928"/>
      <c r="M787" s="928"/>
      <c r="N787" s="928"/>
      <c r="O787" s="928"/>
      <c r="P787" s="928"/>
      <c r="Q787" s="928"/>
      <c r="R787" s="928"/>
      <c r="S787" s="928"/>
      <c r="T787" s="928"/>
      <c r="U787" s="928"/>
      <c r="V787" s="928"/>
      <c r="W787" s="928"/>
      <c r="X787" s="928"/>
      <c r="Y787" s="928"/>
      <c r="Z787" s="928"/>
      <c r="AA787" s="928"/>
      <c r="AB787" s="928"/>
      <c r="AC787" s="928"/>
      <c r="AD787" s="928"/>
      <c r="AE787" s="928"/>
      <c r="AF787" s="928"/>
      <c r="AG787" s="928"/>
      <c r="AH787" s="928"/>
      <c r="AI787" s="928"/>
      <c r="AJ787" s="928"/>
      <c r="AK787" s="928"/>
      <c r="AL787" s="928"/>
      <c r="AM787" s="928"/>
      <c r="AN787" s="928"/>
      <c r="AO787" s="928"/>
      <c r="AP787" s="928"/>
      <c r="AQ787" s="928"/>
      <c r="AR787" s="928"/>
      <c r="AS787" s="928"/>
      <c r="AT787" s="928"/>
      <c r="AU787" s="928"/>
      <c r="AV787" s="928"/>
      <c r="AW787" s="928"/>
      <c r="AX787" s="928"/>
      <c r="AY787" s="928"/>
      <c r="AZ787" s="928"/>
      <c r="BA787" s="928"/>
      <c r="BB787" s="928"/>
      <c r="BC787" s="928"/>
      <c r="BD787" s="928"/>
      <c r="BE787" s="928"/>
      <c r="BF787" s="928"/>
      <c r="BG787" s="928"/>
      <c r="BH787" s="928"/>
      <c r="BI787" s="928"/>
      <c r="BJ787" s="928"/>
      <c r="BK787" s="928"/>
      <c r="BL787" s="928"/>
      <c r="BM787" s="928"/>
      <c r="BN787" s="928"/>
      <c r="BO787" s="928"/>
      <c r="BP787" s="928"/>
      <c r="BQ787" s="928"/>
      <c r="BR787" s="928"/>
      <c r="BS787" s="928"/>
      <c r="BT787" s="928"/>
      <c r="BU787" s="928"/>
    </row>
    <row r="788" spans="1:82" ht="15" customHeight="1" x14ac:dyDescent="0.2">
      <c r="A788" s="928"/>
      <c r="B788" s="1242"/>
      <c r="C788" s="928"/>
      <c r="D788" s="1257" t="s">
        <v>286</v>
      </c>
      <c r="E788" s="343">
        <v>-1.7000000000000001E-3</v>
      </c>
      <c r="F788" s="52">
        <v>-1.8200000000000001E-2</v>
      </c>
      <c r="G788" s="928"/>
      <c r="H788" s="1241"/>
      <c r="I788" s="928"/>
      <c r="J788" s="928"/>
      <c r="K788" s="928"/>
      <c r="L788" s="928"/>
      <c r="M788" s="928"/>
      <c r="N788" s="928"/>
      <c r="O788" s="928"/>
      <c r="P788" s="928"/>
      <c r="Q788" s="928"/>
      <c r="R788" s="928"/>
      <c r="S788" s="928"/>
      <c r="T788" s="928"/>
      <c r="U788" s="928"/>
      <c r="V788" s="928"/>
      <c r="W788" s="928"/>
      <c r="X788" s="928"/>
      <c r="Y788" s="928"/>
      <c r="Z788" s="928"/>
      <c r="AA788" s="928"/>
      <c r="AB788" s="928"/>
      <c r="AC788" s="928"/>
      <c r="AD788" s="928"/>
      <c r="AE788" s="928"/>
      <c r="AF788" s="928"/>
      <c r="AG788" s="928"/>
      <c r="AH788" s="928"/>
      <c r="AI788" s="928"/>
      <c r="AJ788" s="928"/>
      <c r="AK788" s="928"/>
      <c r="AL788" s="928"/>
      <c r="AM788" s="928"/>
      <c r="AN788" s="928"/>
      <c r="AO788" s="928"/>
      <c r="AP788" s="928"/>
      <c r="AQ788" s="928"/>
      <c r="AR788" s="928"/>
      <c r="AS788" s="928"/>
      <c r="AT788" s="928"/>
      <c r="AU788" s="928"/>
      <c r="AV788" s="928"/>
      <c r="AW788" s="928"/>
      <c r="AX788" s="928"/>
      <c r="AY788" s="928"/>
      <c r="AZ788" s="928"/>
      <c r="BA788" s="928"/>
      <c r="BB788" s="928"/>
      <c r="BC788" s="928"/>
      <c r="BD788" s="928"/>
      <c r="BE788" s="928"/>
      <c r="BF788" s="928"/>
      <c r="BG788" s="928"/>
      <c r="BH788" s="928"/>
      <c r="BI788" s="928"/>
      <c r="BJ788" s="928"/>
      <c r="BK788" s="928"/>
      <c r="BL788" s="928"/>
      <c r="BM788" s="928"/>
      <c r="BN788" s="928"/>
      <c r="BO788" s="928"/>
      <c r="BP788" s="928"/>
      <c r="BQ788" s="928"/>
      <c r="BR788" s="928"/>
      <c r="BS788" s="928"/>
      <c r="BT788" s="928"/>
      <c r="BU788" s="928"/>
    </row>
    <row r="789" spans="1:82" ht="15" customHeight="1" thickBot="1" x14ac:dyDescent="0.25">
      <c r="A789" s="928"/>
      <c r="B789" s="1242"/>
      <c r="C789" s="928"/>
      <c r="D789" s="1258" t="s">
        <v>325</v>
      </c>
      <c r="E789" s="344">
        <v>-7.0999999999999995E-3</v>
      </c>
      <c r="F789" s="96">
        <v>-1.3300000000000001E-2</v>
      </c>
      <c r="G789" s="928"/>
      <c r="H789" s="1241"/>
      <c r="I789" s="928"/>
      <c r="J789" s="928"/>
      <c r="K789" s="928"/>
      <c r="L789" s="928"/>
      <c r="M789" s="928"/>
      <c r="N789" s="928"/>
      <c r="O789" s="928"/>
      <c r="P789" s="928"/>
      <c r="Q789" s="928"/>
      <c r="R789" s="928"/>
      <c r="S789" s="928"/>
      <c r="T789" s="928"/>
      <c r="U789" s="928"/>
      <c r="V789" s="928"/>
      <c r="W789" s="928"/>
      <c r="X789" s="928"/>
      <c r="Y789" s="928"/>
      <c r="Z789" s="928"/>
      <c r="AA789" s="928"/>
      <c r="AB789" s="928"/>
      <c r="AC789" s="928"/>
      <c r="AD789" s="928"/>
      <c r="AE789" s="928"/>
      <c r="AF789" s="928"/>
      <c r="AG789" s="928"/>
      <c r="AH789" s="928"/>
      <c r="AI789" s="928"/>
      <c r="AJ789" s="928"/>
      <c r="AK789" s="928"/>
      <c r="AL789" s="928"/>
      <c r="AM789" s="928"/>
      <c r="AN789" s="928"/>
      <c r="AO789" s="928"/>
      <c r="AP789" s="928"/>
      <c r="AQ789" s="928"/>
      <c r="AR789" s="928"/>
      <c r="AS789" s="928"/>
      <c r="AT789" s="928"/>
      <c r="AU789" s="928"/>
      <c r="AV789" s="928"/>
      <c r="AW789" s="928"/>
      <c r="AX789" s="928"/>
      <c r="AY789" s="928"/>
      <c r="AZ789" s="928"/>
      <c r="BA789" s="928"/>
      <c r="BB789" s="928"/>
      <c r="BC789" s="928"/>
      <c r="BD789" s="928"/>
      <c r="BE789" s="928"/>
      <c r="BF789" s="928"/>
      <c r="BG789" s="928"/>
      <c r="BH789" s="928"/>
      <c r="BI789" s="928"/>
      <c r="BJ789" s="928"/>
      <c r="BK789" s="928"/>
      <c r="BL789" s="928"/>
      <c r="BM789" s="928"/>
      <c r="BN789" s="928"/>
      <c r="BO789" s="928"/>
      <c r="BP789" s="928"/>
      <c r="BQ789" s="928"/>
      <c r="BR789" s="928"/>
      <c r="BS789" s="928"/>
      <c r="BT789" s="928"/>
      <c r="BU789" s="928"/>
    </row>
    <row r="790" spans="1:82" ht="15" customHeight="1" x14ac:dyDescent="0.2">
      <c r="A790" s="928"/>
      <c r="B790" s="1242"/>
      <c r="C790" s="928"/>
      <c r="D790" s="928"/>
      <c r="E790" s="928"/>
      <c r="F790" s="928"/>
      <c r="G790" s="928"/>
      <c r="H790" s="1241"/>
      <c r="I790" s="928"/>
      <c r="J790" s="928"/>
      <c r="K790" s="928"/>
      <c r="L790" s="928"/>
      <c r="M790" s="928"/>
      <c r="N790" s="928"/>
      <c r="O790" s="928"/>
      <c r="P790" s="928"/>
      <c r="Q790" s="928"/>
      <c r="R790" s="928"/>
      <c r="S790" s="928"/>
      <c r="T790" s="928"/>
      <c r="U790" s="928"/>
      <c r="V790" s="928"/>
      <c r="W790" s="928"/>
      <c r="X790" s="928"/>
      <c r="Y790" s="928"/>
      <c r="Z790" s="928"/>
      <c r="AA790" s="928"/>
      <c r="AB790" s="928"/>
      <c r="AC790" s="928"/>
      <c r="AD790" s="928"/>
      <c r="AE790" s="928"/>
      <c r="AF790" s="928"/>
      <c r="AG790" s="928"/>
      <c r="AH790" s="928"/>
      <c r="AI790" s="928"/>
      <c r="AJ790" s="928"/>
      <c r="AK790" s="928"/>
      <c r="AL790" s="928"/>
      <c r="AM790" s="928"/>
      <c r="AN790" s="928"/>
      <c r="AO790" s="928"/>
      <c r="AP790" s="928"/>
      <c r="AQ790" s="928"/>
      <c r="AR790" s="928"/>
      <c r="AS790" s="928"/>
      <c r="AT790" s="928"/>
      <c r="AU790" s="928"/>
      <c r="AV790" s="928"/>
      <c r="AW790" s="928"/>
      <c r="AX790" s="928"/>
      <c r="AY790" s="928"/>
      <c r="AZ790" s="928"/>
      <c r="BA790" s="928"/>
      <c r="BB790" s="928"/>
      <c r="BC790" s="928"/>
      <c r="BD790" s="928"/>
      <c r="BE790" s="928"/>
      <c r="BF790" s="928"/>
      <c r="BG790" s="928"/>
      <c r="BH790" s="928"/>
      <c r="BI790" s="928"/>
      <c r="BJ790" s="928"/>
      <c r="BK790" s="928"/>
      <c r="BL790" s="928"/>
      <c r="BM790" s="928"/>
      <c r="BN790" s="928"/>
      <c r="BO790" s="928"/>
      <c r="BP790" s="928"/>
      <c r="BQ790" s="928"/>
      <c r="BR790" s="928"/>
      <c r="BS790" s="928"/>
      <c r="BT790" s="928"/>
      <c r="BU790" s="928"/>
      <c r="BV790" s="928"/>
      <c r="BW790" s="928"/>
      <c r="BX790" s="928"/>
      <c r="BY790" s="928"/>
      <c r="BZ790" s="928"/>
      <c r="CA790" s="928"/>
    </row>
    <row r="791" spans="1:82" ht="15.75" customHeight="1" x14ac:dyDescent="0.2">
      <c r="A791" s="928"/>
      <c r="B791" s="1242"/>
      <c r="C791" s="928"/>
      <c r="D791" s="928"/>
      <c r="E791" s="928"/>
      <c r="F791" s="928"/>
      <c r="G791" s="928"/>
      <c r="H791" s="1241"/>
      <c r="I791" s="928"/>
      <c r="J791" s="928"/>
      <c r="K791" s="928"/>
      <c r="L791" s="928"/>
      <c r="M791" s="928"/>
      <c r="N791" s="928"/>
      <c r="O791" s="928"/>
      <c r="P791" s="928"/>
      <c r="Q791" s="928"/>
      <c r="R791" s="928"/>
      <c r="S791" s="928"/>
      <c r="T791" s="928"/>
      <c r="U791" s="928"/>
      <c r="V791" s="928"/>
      <c r="W791" s="928"/>
      <c r="X791" s="928"/>
      <c r="Y791" s="928"/>
      <c r="Z791" s="928"/>
      <c r="AA791" s="928"/>
      <c r="AB791" s="928"/>
      <c r="AC791" s="928"/>
      <c r="AD791" s="928"/>
      <c r="AE791" s="928"/>
      <c r="AF791" s="928"/>
      <c r="AG791" s="928"/>
      <c r="AH791" s="928"/>
      <c r="AI791" s="928"/>
      <c r="AJ791" s="928"/>
      <c r="AK791" s="928"/>
      <c r="AL791" s="928"/>
      <c r="AM791" s="928"/>
      <c r="AN791" s="928"/>
      <c r="AO791" s="928"/>
      <c r="AP791" s="928"/>
      <c r="AQ791" s="928"/>
      <c r="AR791" s="928"/>
      <c r="AS791" s="928"/>
      <c r="AT791" s="928"/>
      <c r="AU791" s="928"/>
      <c r="AV791" s="928"/>
      <c r="AW791" s="928"/>
      <c r="AX791" s="928"/>
      <c r="AY791" s="928"/>
      <c r="AZ791" s="928"/>
      <c r="BA791" s="928"/>
      <c r="BB791" s="928"/>
      <c r="BC791" s="928"/>
      <c r="BD791" s="928"/>
      <c r="BE791" s="928"/>
      <c r="BF791" s="928"/>
      <c r="BG791" s="928"/>
      <c r="BH791" s="928"/>
      <c r="BI791" s="928"/>
      <c r="BJ791" s="928"/>
      <c r="BK791" s="928"/>
      <c r="BL791" s="928"/>
      <c r="BM791" s="928"/>
      <c r="BN791" s="928"/>
      <c r="BO791" s="928"/>
      <c r="BP791" s="928"/>
      <c r="BQ791" s="928"/>
      <c r="BR791" s="928"/>
      <c r="BS791" s="928"/>
      <c r="BT791" s="928"/>
      <c r="BU791" s="928"/>
      <c r="BV791" s="928"/>
      <c r="BW791" s="928"/>
      <c r="BX791" s="928"/>
      <c r="BY791" s="928"/>
      <c r="BZ791" s="928"/>
      <c r="CA791" s="928"/>
      <c r="CB791" s="928"/>
      <c r="CC791" s="928"/>
      <c r="CD791" s="928"/>
    </row>
    <row r="792" spans="1:82" ht="15" x14ac:dyDescent="0.2">
      <c r="A792" s="928"/>
      <c r="B792" s="1242"/>
      <c r="C792" s="928"/>
      <c r="D792" s="928"/>
      <c r="E792" s="928"/>
      <c r="F792" s="928"/>
      <c r="G792" s="928"/>
      <c r="H792" s="1241"/>
      <c r="I792" s="928"/>
      <c r="J792" s="928"/>
      <c r="K792" s="928"/>
      <c r="L792" s="928"/>
      <c r="M792" s="928"/>
      <c r="N792" s="928"/>
      <c r="O792" s="928"/>
      <c r="P792" s="928"/>
      <c r="Q792" s="928"/>
      <c r="R792" s="928"/>
      <c r="S792" s="928"/>
      <c r="T792" s="928"/>
      <c r="U792" s="928"/>
      <c r="V792" s="928"/>
      <c r="W792" s="928"/>
      <c r="X792" s="928"/>
      <c r="Y792" s="928"/>
      <c r="Z792" s="928"/>
      <c r="AA792" s="928"/>
      <c r="AB792" s="928"/>
      <c r="AC792" s="928"/>
      <c r="AD792" s="928"/>
      <c r="AE792" s="928"/>
      <c r="AF792" s="928"/>
      <c r="AG792" s="928"/>
      <c r="AH792" s="928"/>
      <c r="AI792" s="928"/>
      <c r="AJ792" s="928"/>
      <c r="AK792" s="928"/>
      <c r="AL792" s="928"/>
      <c r="AM792" s="928"/>
      <c r="AN792" s="928"/>
      <c r="AO792" s="928"/>
      <c r="AP792" s="928"/>
      <c r="AQ792" s="928"/>
      <c r="AR792" s="928"/>
      <c r="AS792" s="928"/>
      <c r="AT792" s="928"/>
      <c r="AU792" s="928"/>
      <c r="AV792" s="928"/>
      <c r="AW792" s="928"/>
      <c r="AX792" s="928"/>
      <c r="AY792" s="928"/>
      <c r="AZ792" s="928"/>
      <c r="BA792" s="928"/>
      <c r="BB792" s="928"/>
      <c r="BC792" s="928"/>
      <c r="BD792" s="928"/>
      <c r="BE792" s="928"/>
      <c r="BF792" s="928"/>
      <c r="BG792" s="928"/>
      <c r="BH792" s="928"/>
      <c r="BI792" s="928"/>
      <c r="BJ792" s="928"/>
      <c r="BK792" s="928"/>
      <c r="BL792" s="928"/>
      <c r="BM792" s="928"/>
      <c r="BN792" s="928"/>
      <c r="BO792" s="928"/>
      <c r="BP792" s="928"/>
      <c r="BQ792" s="928"/>
      <c r="BR792" s="928"/>
      <c r="BS792" s="928"/>
      <c r="BT792" s="928"/>
      <c r="BU792" s="928"/>
      <c r="BV792" s="928"/>
      <c r="BW792" s="928"/>
      <c r="BX792" s="928"/>
      <c r="BY792" s="928"/>
      <c r="BZ792" s="928"/>
      <c r="CA792" s="928"/>
      <c r="CB792" s="928"/>
      <c r="CC792" s="928"/>
      <c r="CD792" s="928"/>
    </row>
    <row r="793" spans="1:82" ht="16" thickBot="1" x14ac:dyDescent="0.25">
      <c r="A793" s="928"/>
      <c r="B793" s="1242"/>
      <c r="C793" s="928"/>
      <c r="D793" s="928"/>
      <c r="E793" s="928"/>
      <c r="F793" s="928"/>
      <c r="G793" s="928"/>
      <c r="H793" s="1241"/>
      <c r="I793" s="928"/>
      <c r="J793" s="928"/>
      <c r="K793" s="928"/>
      <c r="L793" s="928"/>
      <c r="M793" s="928"/>
      <c r="N793" s="928"/>
      <c r="O793" s="928"/>
      <c r="P793" s="928"/>
      <c r="Q793" s="928"/>
      <c r="R793" s="928"/>
      <c r="S793" s="928"/>
      <c r="T793" s="928"/>
      <c r="U793" s="928"/>
      <c r="V793" s="928"/>
      <c r="W793" s="928"/>
      <c r="X793" s="928"/>
      <c r="Y793" s="928"/>
      <c r="Z793" s="928"/>
      <c r="AA793" s="928"/>
      <c r="AB793" s="928"/>
      <c r="AC793" s="928"/>
      <c r="AD793" s="928"/>
      <c r="AE793" s="928"/>
      <c r="AF793" s="928"/>
      <c r="AG793" s="928"/>
      <c r="AH793" s="928"/>
      <c r="AI793" s="928"/>
      <c r="AJ793" s="928"/>
      <c r="AK793" s="928"/>
      <c r="AL793" s="928"/>
      <c r="AM793" s="928"/>
      <c r="AN793" s="928"/>
      <c r="AO793" s="928"/>
      <c r="AP793" s="928"/>
      <c r="AQ793" s="928"/>
      <c r="AR793" s="928"/>
      <c r="AS793" s="928"/>
      <c r="AT793" s="928"/>
      <c r="AU793" s="928"/>
      <c r="AV793" s="928"/>
      <c r="AW793" s="928"/>
      <c r="AX793" s="928"/>
      <c r="AY793" s="928"/>
      <c r="AZ793" s="928"/>
      <c r="BA793" s="928"/>
      <c r="BB793" s="928"/>
      <c r="BC793" s="928"/>
      <c r="BD793" s="928"/>
      <c r="BE793" s="928"/>
      <c r="BF793" s="928"/>
      <c r="BG793" s="928"/>
      <c r="BH793" s="928"/>
      <c r="BI793" s="928"/>
      <c r="BJ793" s="928"/>
      <c r="BK793" s="928"/>
      <c r="BL793" s="928"/>
      <c r="BM793" s="928"/>
      <c r="BN793" s="928"/>
      <c r="BO793" s="928"/>
      <c r="BP793" s="928"/>
      <c r="BQ793" s="928"/>
      <c r="BR793" s="928"/>
      <c r="BS793" s="928"/>
      <c r="BT793" s="928"/>
      <c r="BU793" s="928"/>
      <c r="BV793" s="928"/>
      <c r="BW793" s="928"/>
      <c r="BX793" s="928"/>
      <c r="BY793" s="928"/>
      <c r="BZ793" s="928"/>
      <c r="CA793" s="928"/>
      <c r="CB793" s="928"/>
      <c r="CC793" s="928"/>
      <c r="CD793" s="928"/>
    </row>
    <row r="794" spans="1:82" ht="15" customHeight="1" x14ac:dyDescent="0.2">
      <c r="A794" s="928"/>
      <c r="B794" s="1242"/>
      <c r="C794" s="928"/>
      <c r="D794" s="3053"/>
      <c r="E794" s="3048" t="s">
        <v>414</v>
      </c>
      <c r="F794" s="3049"/>
      <c r="G794" s="928"/>
      <c r="H794" s="1241"/>
      <c r="I794" s="928"/>
      <c r="J794" s="928"/>
      <c r="K794" s="928"/>
      <c r="L794" s="928"/>
      <c r="M794" s="928"/>
      <c r="N794" s="928"/>
      <c r="O794" s="928"/>
      <c r="P794" s="928"/>
      <c r="Q794" s="928"/>
      <c r="R794" s="928"/>
      <c r="S794" s="928"/>
      <c r="T794" s="928"/>
      <c r="U794" s="928"/>
      <c r="V794" s="928"/>
      <c r="W794" s="928"/>
      <c r="X794" s="928"/>
      <c r="Y794" s="928"/>
      <c r="Z794" s="928"/>
      <c r="AA794" s="928"/>
      <c r="AB794" s="928"/>
      <c r="AC794" s="928"/>
      <c r="AD794" s="928"/>
      <c r="AE794" s="928"/>
      <c r="AF794" s="928"/>
      <c r="AG794" s="928"/>
      <c r="AH794" s="928"/>
      <c r="AI794" s="928"/>
      <c r="AJ794" s="928"/>
      <c r="AK794" s="928"/>
      <c r="AL794" s="928"/>
      <c r="AM794" s="928"/>
      <c r="AN794" s="928"/>
      <c r="AO794" s="928"/>
      <c r="AP794" s="928"/>
      <c r="AQ794" s="928"/>
      <c r="AR794" s="928"/>
      <c r="AS794" s="928"/>
      <c r="AT794" s="928"/>
      <c r="AU794" s="928"/>
      <c r="AV794" s="928"/>
      <c r="AW794" s="928"/>
      <c r="AX794" s="928"/>
      <c r="AY794" s="928"/>
      <c r="AZ794" s="928"/>
      <c r="BA794" s="928"/>
      <c r="BB794" s="928"/>
      <c r="BC794" s="928"/>
      <c r="BD794" s="928"/>
      <c r="BE794" s="928"/>
      <c r="BF794" s="928"/>
      <c r="BG794" s="928"/>
      <c r="BH794" s="928"/>
      <c r="BI794" s="928"/>
      <c r="BJ794" s="928"/>
      <c r="BK794" s="928"/>
      <c r="BL794" s="928"/>
      <c r="BM794" s="928"/>
      <c r="BN794" s="928"/>
      <c r="BO794" s="928"/>
      <c r="BP794" s="928"/>
      <c r="BQ794" s="928"/>
      <c r="BR794" s="928"/>
      <c r="BS794" s="928"/>
      <c r="BT794" s="928"/>
      <c r="BU794" s="928"/>
      <c r="BV794" s="928"/>
      <c r="BW794" s="928"/>
      <c r="BX794" s="928"/>
    </row>
    <row r="795" spans="1:82" ht="15.75" customHeight="1" thickBot="1" x14ac:dyDescent="0.25">
      <c r="A795" s="928"/>
      <c r="B795" s="1242"/>
      <c r="C795" s="928"/>
      <c r="D795" s="3054"/>
      <c r="E795" s="3046" t="s">
        <v>5770</v>
      </c>
      <c r="F795" s="3047"/>
      <c r="G795" s="928"/>
      <c r="H795" s="1241"/>
      <c r="I795" s="928"/>
      <c r="J795" s="928"/>
      <c r="K795" s="928"/>
      <c r="L795" s="928"/>
      <c r="M795" s="928"/>
      <c r="N795" s="928"/>
      <c r="O795" s="928"/>
      <c r="P795" s="928"/>
      <c r="Q795" s="928"/>
      <c r="R795" s="928"/>
      <c r="S795" s="928"/>
      <c r="T795" s="928"/>
      <c r="U795" s="928"/>
      <c r="V795" s="928"/>
      <c r="W795" s="928"/>
      <c r="X795" s="928"/>
      <c r="Y795" s="928"/>
      <c r="Z795" s="928"/>
      <c r="AA795" s="928"/>
      <c r="AB795" s="928"/>
      <c r="AC795" s="928"/>
      <c r="AD795" s="928"/>
      <c r="AE795" s="928"/>
      <c r="AF795" s="928"/>
      <c r="AG795" s="928"/>
      <c r="AH795" s="928"/>
      <c r="AI795" s="928"/>
      <c r="AJ795" s="928"/>
      <c r="AK795" s="928"/>
      <c r="AL795" s="928"/>
      <c r="AM795" s="928"/>
      <c r="AN795" s="928"/>
      <c r="AO795" s="928"/>
      <c r="AP795" s="928"/>
      <c r="AQ795" s="928"/>
      <c r="AR795" s="928"/>
      <c r="AS795" s="928"/>
      <c r="AT795" s="928"/>
      <c r="AU795" s="928"/>
      <c r="AV795" s="928"/>
      <c r="AW795" s="928"/>
      <c r="AX795" s="928"/>
      <c r="AY795" s="928"/>
      <c r="AZ795" s="928"/>
      <c r="BA795" s="928"/>
      <c r="BB795" s="928"/>
      <c r="BC795" s="928"/>
      <c r="BD795" s="928"/>
      <c r="BE795" s="928"/>
      <c r="BF795" s="928"/>
      <c r="BG795" s="928"/>
      <c r="BH795" s="928"/>
      <c r="BI795" s="928"/>
      <c r="BJ795" s="928"/>
      <c r="BK795" s="928"/>
      <c r="BL795" s="928"/>
      <c r="BM795" s="928"/>
      <c r="BN795" s="928"/>
      <c r="BO795" s="928"/>
      <c r="BP795" s="928"/>
      <c r="BQ795" s="928"/>
      <c r="BR795" s="928"/>
      <c r="BS795" s="928"/>
      <c r="BT795" s="928"/>
      <c r="BU795" s="928"/>
      <c r="BV795" s="928"/>
      <c r="BW795" s="928"/>
      <c r="BX795" s="928"/>
    </row>
    <row r="796" spans="1:82" ht="16" thickBot="1" x14ac:dyDescent="0.25">
      <c r="A796" s="928"/>
      <c r="B796" s="1242"/>
      <c r="C796" s="928"/>
      <c r="D796" s="95" t="s">
        <v>346</v>
      </c>
      <c r="E796" s="49" t="s">
        <v>503</v>
      </c>
      <c r="F796" s="50" t="s">
        <v>413</v>
      </c>
      <c r="G796" s="928"/>
      <c r="H796" s="1241"/>
      <c r="I796" s="928"/>
      <c r="J796" s="928"/>
      <c r="K796" s="928"/>
      <c r="L796" s="928"/>
      <c r="M796" s="928"/>
      <c r="N796" s="928"/>
      <c r="O796" s="928"/>
      <c r="P796" s="928"/>
      <c r="Q796" s="928"/>
      <c r="R796" s="928"/>
      <c r="S796" s="928"/>
      <c r="T796" s="928"/>
      <c r="U796" s="928"/>
      <c r="V796" s="928"/>
      <c r="W796" s="928"/>
      <c r="X796" s="928"/>
      <c r="Y796" s="928"/>
      <c r="Z796" s="928"/>
      <c r="AA796" s="928"/>
      <c r="AB796" s="928"/>
      <c r="AC796" s="928"/>
      <c r="AD796" s="928"/>
      <c r="AE796" s="928"/>
      <c r="AF796" s="928"/>
      <c r="AG796" s="928"/>
      <c r="AH796" s="928"/>
      <c r="AI796" s="928"/>
      <c r="AJ796" s="928"/>
      <c r="AK796" s="928"/>
      <c r="AL796" s="928"/>
      <c r="AM796" s="928"/>
      <c r="AN796" s="928"/>
      <c r="AO796" s="928"/>
      <c r="AP796" s="928"/>
      <c r="AQ796" s="928"/>
      <c r="AR796" s="928"/>
      <c r="AS796" s="928"/>
      <c r="AT796" s="928"/>
      <c r="AU796" s="928"/>
      <c r="AV796" s="928"/>
      <c r="AW796" s="928"/>
      <c r="AX796" s="928"/>
      <c r="AY796" s="928"/>
      <c r="AZ796" s="928"/>
      <c r="BA796" s="928"/>
      <c r="BB796" s="928"/>
      <c r="BC796" s="928"/>
      <c r="BD796" s="928"/>
      <c r="BE796" s="928"/>
      <c r="BF796" s="928"/>
      <c r="BG796" s="928"/>
      <c r="BH796" s="928"/>
      <c r="BI796" s="928"/>
      <c r="BJ796" s="928"/>
      <c r="BK796" s="928"/>
      <c r="BL796" s="928"/>
      <c r="BM796" s="928"/>
      <c r="BN796" s="928"/>
      <c r="BO796" s="928"/>
      <c r="BP796" s="928"/>
      <c r="BQ796" s="928"/>
      <c r="BR796" s="928"/>
      <c r="BS796" s="928"/>
      <c r="BT796" s="928"/>
      <c r="BU796" s="928"/>
      <c r="BV796" s="928"/>
      <c r="BW796" s="928"/>
      <c r="BX796" s="928"/>
    </row>
    <row r="797" spans="1:82" ht="15" x14ac:dyDescent="0.2">
      <c r="A797" s="928"/>
      <c r="B797" s="1242"/>
      <c r="C797" s="928"/>
      <c r="D797" s="1256" t="s">
        <v>324</v>
      </c>
      <c r="E797" s="343">
        <v>-9.5999999999999992E-3</v>
      </c>
      <c r="F797" s="52">
        <v>4.5999999999999999E-3</v>
      </c>
      <c r="G797" s="928"/>
      <c r="H797" s="1241"/>
      <c r="I797" s="928"/>
      <c r="J797" s="928"/>
      <c r="K797" s="928"/>
      <c r="L797" s="928"/>
      <c r="M797" s="928"/>
      <c r="N797" s="928"/>
      <c r="O797" s="928"/>
      <c r="P797" s="928"/>
      <c r="Q797" s="928"/>
      <c r="R797" s="928"/>
      <c r="S797" s="928"/>
      <c r="T797" s="928"/>
      <c r="U797" s="928"/>
      <c r="V797" s="928"/>
      <c r="W797" s="928"/>
      <c r="X797" s="928"/>
      <c r="Y797" s="928"/>
      <c r="Z797" s="928"/>
      <c r="AA797" s="928"/>
      <c r="AB797" s="928"/>
      <c r="AC797" s="928"/>
      <c r="AD797" s="928"/>
      <c r="AE797" s="928"/>
      <c r="AF797" s="928"/>
      <c r="AG797" s="928"/>
      <c r="AH797" s="928"/>
      <c r="AI797" s="928"/>
      <c r="AJ797" s="928"/>
      <c r="AK797" s="928"/>
      <c r="AL797" s="928"/>
      <c r="AM797" s="928"/>
      <c r="AN797" s="928"/>
      <c r="AO797" s="928"/>
      <c r="AP797" s="928"/>
      <c r="AQ797" s="928"/>
      <c r="AR797" s="928"/>
      <c r="AS797" s="928"/>
      <c r="AT797" s="928"/>
      <c r="AU797" s="928"/>
      <c r="AV797" s="928"/>
      <c r="AW797" s="928"/>
      <c r="AX797" s="928"/>
      <c r="AY797" s="928"/>
      <c r="AZ797" s="928"/>
      <c r="BA797" s="928"/>
      <c r="BB797" s="928"/>
      <c r="BC797" s="928"/>
      <c r="BD797" s="928"/>
      <c r="BE797" s="928"/>
      <c r="BF797" s="928"/>
      <c r="BG797" s="928"/>
      <c r="BH797" s="928"/>
      <c r="BI797" s="928"/>
      <c r="BJ797" s="928"/>
      <c r="BK797" s="928"/>
      <c r="BL797" s="928"/>
      <c r="BM797" s="928"/>
      <c r="BN797" s="928"/>
      <c r="BO797" s="928"/>
      <c r="BP797" s="928"/>
      <c r="BQ797" s="928"/>
      <c r="BR797" s="928"/>
      <c r="BS797" s="928"/>
      <c r="BT797" s="928"/>
      <c r="BU797" s="928"/>
      <c r="BV797" s="928"/>
      <c r="BW797" s="928"/>
      <c r="BX797" s="928"/>
    </row>
    <row r="798" spans="1:82" ht="15" x14ac:dyDescent="0.2">
      <c r="A798" s="928"/>
      <c r="B798" s="1242"/>
      <c r="C798" s="928"/>
      <c r="D798" s="1257" t="s">
        <v>284</v>
      </c>
      <c r="E798" s="342">
        <v>-4.8099999999999997E-2</v>
      </c>
      <c r="F798" s="51">
        <v>1E-4</v>
      </c>
      <c r="G798" s="928"/>
      <c r="H798" s="1241"/>
      <c r="I798" s="928"/>
      <c r="J798" s="928"/>
      <c r="K798" s="928"/>
      <c r="L798" s="928"/>
      <c r="M798" s="928"/>
      <c r="N798" s="928"/>
      <c r="O798" s="928"/>
      <c r="P798" s="928"/>
      <c r="Q798" s="928"/>
      <c r="R798" s="928"/>
      <c r="S798" s="928"/>
      <c r="T798" s="928"/>
      <c r="U798" s="928"/>
      <c r="V798" s="928"/>
      <c r="W798" s="928"/>
      <c r="X798" s="928"/>
      <c r="Y798" s="928"/>
      <c r="Z798" s="928"/>
      <c r="AA798" s="928"/>
      <c r="AB798" s="928"/>
      <c r="AC798" s="928"/>
      <c r="AD798" s="928"/>
      <c r="AE798" s="928"/>
      <c r="AF798" s="928"/>
      <c r="AG798" s="928"/>
      <c r="AH798" s="928"/>
      <c r="AI798" s="928"/>
      <c r="AJ798" s="928"/>
      <c r="AK798" s="928"/>
      <c r="AL798" s="928"/>
      <c r="AM798" s="928"/>
      <c r="AN798" s="928"/>
      <c r="AO798" s="928"/>
      <c r="AP798" s="928"/>
      <c r="AQ798" s="928"/>
      <c r="AR798" s="928"/>
      <c r="AS798" s="928"/>
      <c r="AT798" s="928"/>
      <c r="AU798" s="928"/>
      <c r="AV798" s="928"/>
      <c r="AW798" s="928"/>
      <c r="AX798" s="928"/>
      <c r="AY798" s="928"/>
      <c r="AZ798" s="928"/>
      <c r="BA798" s="928"/>
      <c r="BB798" s="928"/>
      <c r="BC798" s="928"/>
      <c r="BD798" s="928"/>
      <c r="BE798" s="928"/>
      <c r="BF798" s="928"/>
      <c r="BG798" s="928"/>
      <c r="BH798" s="928"/>
      <c r="BI798" s="928"/>
      <c r="BJ798" s="928"/>
      <c r="BK798" s="928"/>
      <c r="BL798" s="928"/>
      <c r="BM798" s="928"/>
      <c r="BN798" s="928"/>
      <c r="BO798" s="928"/>
      <c r="BP798" s="928"/>
      <c r="BQ798" s="928"/>
      <c r="BR798" s="928"/>
      <c r="BS798" s="928"/>
      <c r="BT798" s="928"/>
      <c r="BU798" s="928"/>
      <c r="BV798" s="928"/>
      <c r="BW798" s="928"/>
      <c r="BX798" s="928"/>
    </row>
    <row r="799" spans="1:82" ht="15" x14ac:dyDescent="0.2">
      <c r="A799" s="928"/>
      <c r="B799" s="1242"/>
      <c r="C799" s="928"/>
      <c r="D799" s="1257" t="s">
        <v>285</v>
      </c>
      <c r="E799" s="342">
        <v>-9.5899999999999999E-2</v>
      </c>
      <c r="F799" s="51">
        <v>-2.8000000000000004E-3</v>
      </c>
      <c r="G799" s="928"/>
      <c r="H799" s="1241"/>
      <c r="I799" s="928"/>
      <c r="J799" s="928"/>
      <c r="K799" s="928"/>
      <c r="L799" s="928"/>
      <c r="M799" s="928"/>
      <c r="N799" s="928"/>
      <c r="O799" s="928"/>
      <c r="P799" s="928"/>
      <c r="Q799" s="928"/>
      <c r="R799" s="928"/>
      <c r="S799" s="928"/>
      <c r="T799" s="928"/>
      <c r="U799" s="928"/>
      <c r="V799" s="928"/>
      <c r="W799" s="928"/>
      <c r="X799" s="928"/>
      <c r="Y799" s="928"/>
      <c r="Z799" s="928"/>
      <c r="AA799" s="928"/>
      <c r="AB799" s="928"/>
      <c r="AC799" s="928"/>
      <c r="AD799" s="928"/>
      <c r="AE799" s="928"/>
      <c r="AF799" s="928"/>
      <c r="AG799" s="928"/>
      <c r="AH799" s="928"/>
      <c r="AI799" s="928"/>
      <c r="AJ799" s="928"/>
      <c r="AK799" s="928"/>
      <c r="AL799" s="928"/>
      <c r="AM799" s="928"/>
      <c r="AN799" s="928"/>
      <c r="AO799" s="928"/>
      <c r="AP799" s="928"/>
      <c r="AQ799" s="928"/>
      <c r="AR799" s="928"/>
      <c r="AS799" s="928"/>
      <c r="AT799" s="928"/>
      <c r="AU799" s="928"/>
      <c r="AV799" s="928"/>
      <c r="AW799" s="928"/>
      <c r="AX799" s="928"/>
      <c r="AY799" s="928"/>
      <c r="AZ799" s="928"/>
      <c r="BA799" s="928"/>
      <c r="BB799" s="928"/>
      <c r="BC799" s="928"/>
      <c r="BD799" s="928"/>
      <c r="BE799" s="928"/>
      <c r="BF799" s="928"/>
      <c r="BG799" s="928"/>
      <c r="BH799" s="928"/>
      <c r="BI799" s="928"/>
      <c r="BJ799" s="928"/>
      <c r="BK799" s="928"/>
      <c r="BL799" s="928"/>
      <c r="BM799" s="928"/>
      <c r="BN799" s="928"/>
      <c r="BO799" s="928"/>
      <c r="BP799" s="928"/>
      <c r="BQ799" s="928"/>
      <c r="BR799" s="928"/>
      <c r="BS799" s="928"/>
      <c r="BT799" s="928"/>
      <c r="BU799" s="928"/>
      <c r="BV799" s="928"/>
      <c r="BW799" s="928"/>
      <c r="BX799" s="928"/>
    </row>
    <row r="800" spans="1:82" ht="15" x14ac:dyDescent="0.2">
      <c r="A800" s="928"/>
      <c r="B800" s="1242"/>
      <c r="C800" s="928"/>
      <c r="D800" s="1257" t="s">
        <v>286</v>
      </c>
      <c r="E800" s="343">
        <v>-0.10619999999999999</v>
      </c>
      <c r="F800" s="52">
        <v>1.2800000000000001E-2</v>
      </c>
      <c r="G800" s="928"/>
      <c r="H800" s="1241"/>
      <c r="I800" s="928"/>
      <c r="J800" s="928"/>
      <c r="K800" s="928"/>
      <c r="L800" s="928"/>
      <c r="M800" s="928"/>
      <c r="N800" s="928"/>
      <c r="O800" s="928"/>
      <c r="P800" s="928"/>
      <c r="Q800" s="928"/>
      <c r="R800" s="928"/>
      <c r="S800" s="928"/>
      <c r="T800" s="928"/>
      <c r="U800" s="928"/>
      <c r="V800" s="928"/>
      <c r="W800" s="928"/>
      <c r="X800" s="928"/>
      <c r="Y800" s="928"/>
      <c r="Z800" s="928"/>
      <c r="AA800" s="928"/>
      <c r="AB800" s="928"/>
      <c r="AC800" s="928"/>
      <c r="AD800" s="928"/>
      <c r="AE800" s="928"/>
      <c r="AF800" s="928"/>
      <c r="AG800" s="928"/>
      <c r="AH800" s="928"/>
      <c r="AI800" s="928"/>
      <c r="AJ800" s="928"/>
      <c r="AK800" s="928"/>
      <c r="AL800" s="928"/>
      <c r="AM800" s="928"/>
      <c r="AN800" s="928"/>
      <c r="AO800" s="928"/>
      <c r="AP800" s="928"/>
      <c r="AQ800" s="928"/>
      <c r="AR800" s="928"/>
      <c r="AS800" s="928"/>
      <c r="AT800" s="928"/>
      <c r="AU800" s="928"/>
      <c r="AV800" s="928"/>
      <c r="AW800" s="928"/>
      <c r="AX800" s="928"/>
      <c r="AY800" s="928"/>
      <c r="AZ800" s="928"/>
      <c r="BA800" s="928"/>
      <c r="BB800" s="928"/>
      <c r="BC800" s="928"/>
      <c r="BD800" s="928"/>
      <c r="BE800" s="928"/>
      <c r="BF800" s="928"/>
      <c r="BG800" s="928"/>
      <c r="BH800" s="928"/>
      <c r="BI800" s="928"/>
      <c r="BJ800" s="928"/>
      <c r="BK800" s="928"/>
      <c r="BL800" s="928"/>
      <c r="BM800" s="928"/>
      <c r="BN800" s="928"/>
      <c r="BO800" s="928"/>
      <c r="BP800" s="928"/>
      <c r="BQ800" s="928"/>
      <c r="BR800" s="928"/>
      <c r="BS800" s="928"/>
      <c r="BT800" s="928"/>
      <c r="BU800" s="928"/>
      <c r="BV800" s="928"/>
      <c r="BW800" s="928"/>
      <c r="BX800" s="928"/>
    </row>
    <row r="801" spans="1:86" ht="16" thickBot="1" x14ac:dyDescent="0.25">
      <c r="A801" s="928"/>
      <c r="B801" s="1242"/>
      <c r="C801" s="928"/>
      <c r="D801" s="1258" t="s">
        <v>325</v>
      </c>
      <c r="E801" s="344">
        <v>-5.2300000000000006E-2</v>
      </c>
      <c r="F801" s="96">
        <v>1.2999999999999999E-3</v>
      </c>
      <c r="G801" s="928"/>
      <c r="H801" s="1241"/>
      <c r="I801" s="928"/>
      <c r="J801" s="928"/>
      <c r="K801" s="928"/>
      <c r="L801" s="928"/>
      <c r="M801" s="928"/>
      <c r="N801" s="928"/>
      <c r="O801" s="928"/>
      <c r="P801" s="928"/>
      <c r="Q801" s="928"/>
      <c r="R801" s="928"/>
      <c r="S801" s="928"/>
      <c r="T801" s="928"/>
      <c r="U801" s="928"/>
      <c r="V801" s="928"/>
      <c r="W801" s="928"/>
      <c r="X801" s="928"/>
      <c r="Y801" s="928"/>
      <c r="Z801" s="928"/>
      <c r="AA801" s="928"/>
      <c r="AB801" s="928"/>
      <c r="AC801" s="928"/>
      <c r="AD801" s="928"/>
      <c r="AE801" s="928"/>
      <c r="AF801" s="928"/>
      <c r="AG801" s="928"/>
      <c r="AH801" s="928"/>
      <c r="AI801" s="928"/>
      <c r="AJ801" s="928"/>
      <c r="AK801" s="928"/>
      <c r="AL801" s="928"/>
      <c r="AM801" s="928"/>
      <c r="AN801" s="928"/>
      <c r="AO801" s="928"/>
      <c r="AP801" s="928"/>
      <c r="AQ801" s="928"/>
      <c r="AR801" s="928"/>
      <c r="AS801" s="928"/>
      <c r="AT801" s="928"/>
      <c r="AU801" s="928"/>
      <c r="AV801" s="928"/>
      <c r="AW801" s="928"/>
      <c r="AX801" s="928"/>
      <c r="AY801" s="928"/>
      <c r="AZ801" s="928"/>
      <c r="BA801" s="928"/>
      <c r="BB801" s="928"/>
      <c r="BC801" s="928"/>
      <c r="BD801" s="928"/>
      <c r="BE801" s="928"/>
      <c r="BF801" s="928"/>
      <c r="BG801" s="928"/>
      <c r="BH801" s="928"/>
      <c r="BI801" s="928"/>
      <c r="BJ801" s="928"/>
      <c r="BK801" s="928"/>
      <c r="BL801" s="928"/>
      <c r="BM801" s="928"/>
      <c r="BN801" s="928"/>
      <c r="BO801" s="928"/>
      <c r="BP801" s="928"/>
      <c r="BQ801" s="928"/>
      <c r="BR801" s="928"/>
      <c r="BS801" s="928"/>
      <c r="BT801" s="928"/>
      <c r="BU801" s="928"/>
      <c r="BV801" s="928"/>
      <c r="BW801" s="928"/>
      <c r="BX801" s="928"/>
    </row>
    <row r="802" spans="1:86" ht="15" x14ac:dyDescent="0.2">
      <c r="A802" s="928"/>
      <c r="B802" s="1242"/>
      <c r="C802" s="928"/>
      <c r="D802" s="928"/>
      <c r="E802" s="928"/>
      <c r="F802" s="928"/>
      <c r="G802" s="928"/>
      <c r="H802" s="1241"/>
      <c r="I802" s="928"/>
      <c r="J802" s="928"/>
      <c r="K802" s="928"/>
      <c r="L802" s="928"/>
      <c r="M802" s="928"/>
      <c r="N802" s="928"/>
      <c r="O802" s="928"/>
      <c r="P802" s="928"/>
      <c r="Q802" s="928"/>
      <c r="R802" s="928"/>
      <c r="S802" s="928"/>
      <c r="T802" s="928"/>
      <c r="U802" s="928"/>
      <c r="V802" s="928"/>
      <c r="W802" s="928"/>
      <c r="X802" s="928"/>
      <c r="Y802" s="928"/>
      <c r="Z802" s="928"/>
      <c r="AA802" s="928"/>
      <c r="AB802" s="928"/>
      <c r="AC802" s="928"/>
      <c r="AD802" s="928"/>
      <c r="AE802" s="928"/>
      <c r="AF802" s="928"/>
      <c r="AG802" s="928"/>
      <c r="AH802" s="928"/>
      <c r="AI802" s="928"/>
      <c r="AJ802" s="928"/>
      <c r="AK802" s="928"/>
      <c r="AL802" s="928"/>
      <c r="AM802" s="928"/>
      <c r="AN802" s="928"/>
      <c r="AO802" s="928"/>
      <c r="AP802" s="928"/>
      <c r="AQ802" s="928"/>
      <c r="AR802" s="928"/>
      <c r="AS802" s="928"/>
      <c r="AT802" s="928"/>
      <c r="AU802" s="928"/>
      <c r="AV802" s="928"/>
      <c r="AW802" s="928"/>
      <c r="AX802" s="928"/>
      <c r="AY802" s="928"/>
      <c r="AZ802" s="928"/>
      <c r="BA802" s="928"/>
      <c r="BB802" s="928"/>
      <c r="BC802" s="928"/>
      <c r="BD802" s="928"/>
      <c r="BE802" s="928"/>
      <c r="BF802" s="928"/>
      <c r="BG802" s="928"/>
      <c r="BH802" s="928"/>
      <c r="BI802" s="928"/>
      <c r="BJ802" s="928"/>
      <c r="BK802" s="928"/>
      <c r="BL802" s="928"/>
      <c r="BM802" s="928"/>
      <c r="BN802" s="928"/>
      <c r="BO802" s="928"/>
      <c r="BP802" s="928"/>
      <c r="BQ802" s="928"/>
      <c r="BR802" s="928"/>
      <c r="BS802" s="928"/>
      <c r="BT802" s="928"/>
      <c r="BU802" s="928"/>
      <c r="BV802" s="928"/>
      <c r="BW802" s="928"/>
      <c r="BX802" s="928"/>
      <c r="BY802" s="928"/>
      <c r="BZ802" s="928"/>
      <c r="CA802" s="928"/>
      <c r="CB802" s="928"/>
      <c r="CC802" s="928"/>
      <c r="CD802" s="928"/>
    </row>
    <row r="803" spans="1:86" ht="15" x14ac:dyDescent="0.2">
      <c r="A803" s="928"/>
      <c r="B803" s="1242"/>
      <c r="C803" s="928"/>
      <c r="D803" s="928"/>
      <c r="E803" s="928"/>
      <c r="F803" s="928"/>
      <c r="G803" s="928"/>
      <c r="H803" s="1241"/>
      <c r="I803" s="928"/>
      <c r="J803" s="928"/>
      <c r="K803" s="928"/>
      <c r="L803" s="928"/>
      <c r="M803" s="928"/>
      <c r="N803" s="928"/>
      <c r="O803" s="928"/>
      <c r="P803" s="928"/>
      <c r="Q803" s="928"/>
      <c r="R803" s="928"/>
      <c r="S803" s="928"/>
      <c r="T803" s="928"/>
      <c r="U803" s="928"/>
      <c r="V803" s="928"/>
      <c r="W803" s="928"/>
      <c r="X803" s="928"/>
      <c r="Y803" s="928"/>
      <c r="Z803" s="928"/>
      <c r="AA803" s="928"/>
      <c r="AB803" s="928"/>
      <c r="AC803" s="928"/>
      <c r="AD803" s="928"/>
      <c r="AE803" s="928"/>
      <c r="AF803" s="928"/>
      <c r="AG803" s="928"/>
      <c r="AH803" s="928"/>
      <c r="AI803" s="928"/>
      <c r="AJ803" s="928"/>
      <c r="AK803" s="928"/>
      <c r="AL803" s="928"/>
      <c r="AM803" s="928"/>
      <c r="AN803" s="928"/>
      <c r="AO803" s="928"/>
      <c r="AP803" s="928"/>
      <c r="AQ803" s="928"/>
      <c r="AR803" s="928"/>
      <c r="AS803" s="928"/>
      <c r="AT803" s="928"/>
      <c r="AU803" s="928"/>
      <c r="AV803" s="928"/>
      <c r="AW803" s="928"/>
      <c r="AX803" s="928"/>
      <c r="AY803" s="928"/>
      <c r="AZ803" s="928"/>
      <c r="BA803" s="928"/>
      <c r="BB803" s="928"/>
      <c r="BC803" s="928"/>
      <c r="BD803" s="928"/>
      <c r="BE803" s="928"/>
      <c r="BF803" s="928"/>
      <c r="BG803" s="928"/>
      <c r="BH803" s="928"/>
      <c r="BI803" s="928"/>
      <c r="BJ803" s="928"/>
      <c r="BK803" s="928"/>
      <c r="BL803" s="928"/>
      <c r="BM803" s="928"/>
      <c r="BN803" s="928"/>
      <c r="BO803" s="928"/>
      <c r="BP803" s="928"/>
      <c r="BQ803" s="928"/>
      <c r="BR803" s="928"/>
      <c r="BS803" s="928"/>
      <c r="BT803" s="928"/>
      <c r="BU803" s="928"/>
      <c r="BV803" s="928"/>
      <c r="BW803" s="928"/>
      <c r="BX803" s="928"/>
      <c r="BY803" s="928"/>
      <c r="BZ803" s="928"/>
      <c r="CA803" s="928"/>
      <c r="CB803" s="928"/>
      <c r="CC803" s="928"/>
      <c r="CD803" s="928"/>
    </row>
    <row r="804" spans="1:86" ht="15" x14ac:dyDescent="0.2">
      <c r="A804" s="928"/>
      <c r="B804" s="1242"/>
      <c r="C804" s="928"/>
      <c r="D804" s="928"/>
      <c r="E804" s="928"/>
      <c r="F804" s="928"/>
      <c r="G804" s="928"/>
      <c r="H804" s="1241"/>
      <c r="I804" s="928"/>
      <c r="J804" s="928"/>
      <c r="K804" s="928"/>
      <c r="L804" s="928"/>
      <c r="M804" s="928"/>
      <c r="N804" s="928"/>
      <c r="O804" s="928"/>
      <c r="P804" s="928"/>
      <c r="Q804" s="928"/>
      <c r="R804" s="928"/>
      <c r="S804" s="928"/>
      <c r="T804" s="928"/>
      <c r="U804" s="928"/>
      <c r="V804" s="928"/>
      <c r="W804" s="928"/>
      <c r="X804" s="928"/>
      <c r="Y804" s="928"/>
      <c r="Z804" s="928"/>
      <c r="AA804" s="928"/>
      <c r="AB804" s="928"/>
      <c r="AC804" s="928"/>
      <c r="AD804" s="928"/>
      <c r="AE804" s="928"/>
      <c r="AF804" s="928"/>
      <c r="AG804" s="928"/>
      <c r="AH804" s="928"/>
      <c r="AI804" s="928"/>
      <c r="AJ804" s="928"/>
      <c r="AK804" s="928"/>
      <c r="AL804" s="928"/>
      <c r="AM804" s="928"/>
      <c r="AN804" s="928"/>
      <c r="AO804" s="928"/>
      <c r="AP804" s="928"/>
      <c r="AQ804" s="928"/>
      <c r="AR804" s="928"/>
      <c r="AS804" s="928"/>
      <c r="AT804" s="928"/>
      <c r="AU804" s="928"/>
      <c r="AV804" s="928"/>
      <c r="AW804" s="928"/>
      <c r="AX804" s="928"/>
      <c r="AY804" s="928"/>
      <c r="AZ804" s="928"/>
      <c r="BA804" s="928"/>
      <c r="BB804" s="928"/>
      <c r="BC804" s="928"/>
      <c r="BD804" s="928"/>
      <c r="BE804" s="928"/>
      <c r="BF804" s="928"/>
      <c r="BG804" s="928"/>
      <c r="BH804" s="928"/>
      <c r="BI804" s="928"/>
      <c r="BJ804" s="928"/>
      <c r="BK804" s="928"/>
      <c r="BL804" s="928"/>
      <c r="BM804" s="928"/>
      <c r="BN804" s="928"/>
      <c r="BO804" s="928"/>
      <c r="BP804" s="928"/>
      <c r="BQ804" s="928"/>
      <c r="BR804" s="928"/>
      <c r="BS804" s="928"/>
      <c r="BT804" s="928"/>
      <c r="BU804" s="928"/>
      <c r="BV804" s="928"/>
      <c r="BW804" s="928"/>
      <c r="BX804" s="928"/>
      <c r="BY804" s="928"/>
      <c r="BZ804" s="928"/>
      <c r="CA804" s="928"/>
      <c r="CB804" s="928"/>
      <c r="CC804" s="928"/>
      <c r="CD804" s="928"/>
      <c r="CE804" s="928"/>
      <c r="CF804" s="928"/>
      <c r="CG804" s="928"/>
    </row>
    <row r="805" spans="1:86" ht="15" x14ac:dyDescent="0.2">
      <c r="A805" s="928"/>
      <c r="B805" s="1242"/>
      <c r="C805" s="928"/>
      <c r="D805" s="928"/>
      <c r="E805" s="928"/>
      <c r="F805" s="928"/>
      <c r="G805" s="1259" t="s">
        <v>421</v>
      </c>
      <c r="H805" s="1241"/>
      <c r="I805" s="928"/>
      <c r="J805" s="928"/>
      <c r="K805" s="928"/>
      <c r="L805" s="928"/>
      <c r="M805" s="928"/>
      <c r="N805" s="928"/>
      <c r="O805" s="928"/>
      <c r="P805" s="928"/>
      <c r="Q805" s="928"/>
      <c r="R805" s="928"/>
      <c r="S805" s="928"/>
      <c r="T805" s="928"/>
      <c r="U805" s="928"/>
      <c r="V805" s="928"/>
      <c r="W805" s="928"/>
      <c r="X805" s="928"/>
      <c r="Y805" s="928"/>
      <c r="Z805" s="928"/>
      <c r="AA805" s="928"/>
      <c r="AB805" s="928"/>
      <c r="AC805" s="928"/>
      <c r="AD805" s="928"/>
      <c r="AE805" s="928"/>
      <c r="AF805" s="928"/>
      <c r="AG805" s="928"/>
      <c r="AH805" s="928"/>
      <c r="AI805" s="928"/>
      <c r="AJ805" s="928"/>
      <c r="AK805" s="928"/>
      <c r="AL805" s="928"/>
      <c r="AM805" s="928"/>
      <c r="AN805" s="928"/>
      <c r="AO805" s="928"/>
      <c r="AP805" s="928"/>
      <c r="AQ805" s="928"/>
      <c r="AR805" s="928"/>
      <c r="AS805" s="928"/>
      <c r="AT805" s="928"/>
      <c r="AU805" s="928"/>
      <c r="AV805" s="928"/>
      <c r="AW805" s="928"/>
      <c r="AX805" s="928"/>
      <c r="AY805" s="928"/>
      <c r="AZ805" s="928"/>
      <c r="BA805" s="928"/>
      <c r="BB805" s="928"/>
      <c r="BC805" s="928"/>
      <c r="BD805" s="928"/>
      <c r="BE805" s="928"/>
      <c r="BF805" s="928"/>
      <c r="BG805" s="928"/>
      <c r="BH805" s="928"/>
      <c r="BI805" s="928"/>
      <c r="BJ805" s="928"/>
      <c r="BK805" s="928"/>
      <c r="BL805" s="928"/>
      <c r="BM805" s="928"/>
      <c r="BN805" s="928"/>
      <c r="BO805" s="928"/>
      <c r="BP805" s="928"/>
      <c r="BQ805" s="928"/>
      <c r="BR805" s="928"/>
      <c r="BS805" s="928"/>
      <c r="BT805" s="928"/>
      <c r="BU805" s="928"/>
      <c r="BV805" s="928"/>
      <c r="BW805" s="928"/>
      <c r="BX805" s="928"/>
      <c r="BY805" s="928"/>
      <c r="BZ805" s="928"/>
      <c r="CA805" s="928"/>
      <c r="CB805" s="928"/>
      <c r="CC805" s="928"/>
      <c r="CD805" s="928"/>
      <c r="CE805" s="928"/>
      <c r="CF805" s="928"/>
      <c r="CG805" s="928"/>
    </row>
    <row r="806" spans="1:86" ht="15" x14ac:dyDescent="0.2">
      <c r="A806" s="928"/>
      <c r="B806" s="1242"/>
      <c r="C806" s="928"/>
      <c r="D806" s="928"/>
      <c r="E806" s="928"/>
      <c r="F806" s="928"/>
      <c r="G806" s="1259"/>
      <c r="H806" s="1241"/>
      <c r="I806" s="928"/>
      <c r="J806" s="928"/>
      <c r="K806" s="928"/>
      <c r="L806" s="928"/>
      <c r="M806" s="928"/>
      <c r="N806" s="928"/>
      <c r="O806" s="928"/>
      <c r="P806" s="928"/>
      <c r="Q806" s="928"/>
      <c r="R806" s="928"/>
      <c r="S806" s="928"/>
      <c r="T806" s="928"/>
      <c r="U806" s="928"/>
      <c r="V806" s="928"/>
      <c r="W806" s="928"/>
      <c r="X806" s="928"/>
      <c r="Y806" s="928"/>
      <c r="Z806" s="928"/>
      <c r="AA806" s="928"/>
      <c r="AB806" s="928"/>
      <c r="AC806" s="928"/>
      <c r="AD806" s="928"/>
      <c r="AE806" s="928"/>
      <c r="AF806" s="928"/>
      <c r="AG806" s="928"/>
      <c r="AH806" s="928"/>
      <c r="AI806" s="928"/>
      <c r="AJ806" s="928"/>
      <c r="AK806" s="928"/>
      <c r="AL806" s="928"/>
      <c r="AM806" s="928"/>
      <c r="AN806" s="928"/>
      <c r="AO806" s="928"/>
      <c r="AP806" s="928"/>
      <c r="AQ806" s="928"/>
      <c r="AR806" s="928"/>
      <c r="AS806" s="928"/>
      <c r="AT806" s="928"/>
      <c r="AU806" s="928"/>
      <c r="AV806" s="928"/>
      <c r="AW806" s="928"/>
      <c r="AX806" s="928"/>
      <c r="AY806" s="928"/>
      <c r="AZ806" s="928"/>
      <c r="BA806" s="928"/>
      <c r="BB806" s="928"/>
      <c r="BC806" s="928"/>
      <c r="BD806" s="928"/>
      <c r="BE806" s="928"/>
      <c r="BF806" s="928"/>
      <c r="BG806" s="928"/>
      <c r="BH806" s="928"/>
      <c r="BI806" s="928"/>
      <c r="BJ806" s="928"/>
      <c r="BK806" s="928"/>
      <c r="BL806" s="928"/>
      <c r="BM806" s="928"/>
      <c r="BN806" s="928"/>
      <c r="BO806" s="928"/>
      <c r="BP806" s="928"/>
      <c r="BQ806" s="928"/>
      <c r="BR806" s="928"/>
      <c r="BS806" s="928"/>
      <c r="BT806" s="928"/>
      <c r="BU806" s="928"/>
      <c r="BV806" s="928"/>
      <c r="BW806" s="928"/>
      <c r="BX806" s="928"/>
      <c r="BY806" s="928"/>
      <c r="BZ806" s="928"/>
      <c r="CA806" s="928"/>
      <c r="CB806" s="928"/>
      <c r="CC806" s="928"/>
      <c r="CD806" s="928"/>
      <c r="CE806" s="928"/>
      <c r="CF806" s="928"/>
      <c r="CG806" s="928"/>
    </row>
    <row r="807" spans="1:86" ht="16" thickBot="1" x14ac:dyDescent="0.25">
      <c r="A807" s="928"/>
      <c r="B807" s="1260"/>
      <c r="C807" s="1261"/>
      <c r="D807" s="1261"/>
      <c r="E807" s="1261"/>
      <c r="F807" s="1261"/>
      <c r="G807" s="1261"/>
      <c r="H807" s="1262"/>
      <c r="I807" s="928"/>
      <c r="J807" s="928"/>
      <c r="K807" s="928"/>
      <c r="L807" s="928"/>
      <c r="M807" s="928"/>
      <c r="N807" s="928"/>
      <c r="O807" s="928"/>
      <c r="P807" s="928"/>
      <c r="Q807" s="928"/>
      <c r="R807" s="928"/>
      <c r="S807" s="928"/>
      <c r="T807" s="928"/>
      <c r="U807" s="928"/>
      <c r="V807" s="928"/>
      <c r="W807" s="928"/>
      <c r="X807" s="928"/>
      <c r="Y807" s="928"/>
      <c r="Z807" s="928"/>
      <c r="AA807" s="928"/>
      <c r="AB807" s="928"/>
      <c r="AC807" s="928"/>
      <c r="AD807" s="928"/>
      <c r="AE807" s="928"/>
      <c r="AF807" s="928"/>
      <c r="AG807" s="928"/>
      <c r="AH807" s="928"/>
      <c r="AI807" s="928"/>
      <c r="AJ807" s="928"/>
      <c r="AK807" s="928"/>
      <c r="AL807" s="928"/>
      <c r="AM807" s="928"/>
      <c r="AN807" s="928"/>
      <c r="AO807" s="928"/>
      <c r="AP807" s="928"/>
      <c r="AQ807" s="928"/>
      <c r="AR807" s="928"/>
      <c r="AS807" s="928"/>
      <c r="AT807" s="928"/>
      <c r="AU807" s="928"/>
      <c r="AV807" s="928"/>
      <c r="AW807" s="928"/>
      <c r="AX807" s="928"/>
      <c r="AY807" s="928"/>
      <c r="AZ807" s="928"/>
      <c r="BA807" s="928"/>
      <c r="BB807" s="928"/>
      <c r="BC807" s="928"/>
      <c r="BD807" s="928"/>
      <c r="BE807" s="928"/>
      <c r="BF807" s="928"/>
      <c r="BG807" s="928"/>
      <c r="BH807" s="928"/>
      <c r="BI807" s="928"/>
      <c r="BJ807" s="928"/>
      <c r="BK807" s="928"/>
      <c r="BL807" s="928"/>
      <c r="BM807" s="928"/>
      <c r="BN807" s="928"/>
      <c r="BO807" s="928"/>
      <c r="BP807" s="928"/>
      <c r="BQ807" s="928"/>
      <c r="BR807" s="928"/>
      <c r="BS807" s="928"/>
      <c r="BT807" s="928"/>
      <c r="BU807" s="928"/>
      <c r="BV807" s="928"/>
      <c r="BW807" s="928"/>
      <c r="BX807" s="928"/>
      <c r="BY807" s="928"/>
      <c r="BZ807" s="928"/>
      <c r="CA807" s="928"/>
      <c r="CB807" s="928"/>
      <c r="CC807" s="928"/>
      <c r="CD807" s="928"/>
      <c r="CE807" s="928"/>
      <c r="CF807" s="928"/>
      <c r="CG807" s="928"/>
    </row>
    <row r="808" spans="1:86" ht="15" x14ac:dyDescent="0.2">
      <c r="A808" s="928"/>
      <c r="B808" s="928"/>
      <c r="C808" s="928"/>
      <c r="D808" s="928"/>
      <c r="E808" s="928"/>
      <c r="F808" s="1104"/>
      <c r="G808" s="928"/>
      <c r="H808" s="928"/>
      <c r="I808" s="928"/>
      <c r="J808" s="928"/>
      <c r="K808" s="928"/>
      <c r="L808" s="928"/>
      <c r="M808" s="928"/>
      <c r="N808" s="928"/>
      <c r="O808" s="928"/>
      <c r="P808" s="928"/>
      <c r="Q808" s="928"/>
      <c r="R808" s="928"/>
      <c r="S808" s="928"/>
      <c r="T808" s="928"/>
      <c r="U808" s="928"/>
      <c r="V808" s="928"/>
      <c r="W808" s="928"/>
      <c r="X808" s="928"/>
      <c r="Y808" s="928"/>
      <c r="Z808" s="928"/>
      <c r="AA808" s="928"/>
      <c r="AB808" s="928"/>
      <c r="AC808" s="928"/>
      <c r="AD808" s="928"/>
      <c r="AE808" s="928"/>
      <c r="AF808" s="928"/>
      <c r="AG808" s="928"/>
      <c r="AH808" s="928"/>
      <c r="AI808" s="928"/>
      <c r="AJ808" s="928"/>
      <c r="AK808" s="928"/>
      <c r="AL808" s="928"/>
      <c r="AM808" s="928"/>
      <c r="AN808" s="928"/>
      <c r="AO808" s="928"/>
      <c r="AP808" s="928"/>
      <c r="AQ808" s="928"/>
      <c r="AR808" s="928"/>
      <c r="AS808" s="928"/>
      <c r="AT808" s="928"/>
      <c r="AU808" s="928"/>
      <c r="AV808" s="928"/>
      <c r="AW808" s="928"/>
      <c r="AX808" s="928"/>
      <c r="AY808" s="928"/>
      <c r="AZ808" s="928"/>
      <c r="BA808" s="928"/>
      <c r="BB808" s="928"/>
      <c r="BC808" s="928"/>
      <c r="BD808" s="928"/>
      <c r="BE808" s="928"/>
      <c r="BF808" s="928"/>
      <c r="BG808" s="928"/>
      <c r="BH808" s="928"/>
      <c r="BI808" s="928"/>
      <c r="BJ808" s="928"/>
      <c r="BK808" s="928"/>
      <c r="BL808" s="928"/>
      <c r="BM808" s="928"/>
      <c r="BN808" s="928"/>
      <c r="BO808" s="928"/>
      <c r="BP808" s="928"/>
      <c r="BQ808" s="928"/>
      <c r="BR808" s="928"/>
      <c r="BS808" s="928"/>
      <c r="BT808" s="928"/>
      <c r="BU808" s="928"/>
      <c r="BV808" s="928"/>
      <c r="BW808" s="928"/>
      <c r="BX808" s="928"/>
      <c r="BY808" s="928"/>
      <c r="BZ808" s="928"/>
      <c r="CA808" s="928"/>
      <c r="CB808" s="928"/>
      <c r="CC808" s="928"/>
      <c r="CD808" s="928"/>
      <c r="CE808" s="928"/>
      <c r="CF808" s="928"/>
      <c r="CG808" s="928"/>
      <c r="CH808" s="928"/>
    </row>
    <row r="809" spans="1:86" ht="15" x14ac:dyDescent="0.2">
      <c r="A809" s="928"/>
      <c r="B809" s="928"/>
      <c r="C809" s="928"/>
      <c r="D809" s="928"/>
      <c r="E809" s="928"/>
      <c r="F809" s="928"/>
      <c r="G809" s="928"/>
      <c r="H809" s="928"/>
      <c r="I809" s="928"/>
      <c r="J809" s="928"/>
      <c r="K809" s="928"/>
      <c r="L809" s="928"/>
      <c r="M809" s="928"/>
      <c r="N809" s="928"/>
      <c r="O809" s="928"/>
      <c r="P809" s="928"/>
      <c r="Q809" s="928"/>
      <c r="R809" s="928"/>
      <c r="S809" s="928"/>
      <c r="T809" s="928"/>
      <c r="U809" s="928"/>
      <c r="V809" s="928"/>
      <c r="W809" s="928"/>
      <c r="X809" s="928"/>
      <c r="Y809" s="928"/>
      <c r="Z809" s="928"/>
      <c r="AA809" s="928"/>
      <c r="AB809" s="928"/>
      <c r="AC809" s="928"/>
      <c r="AD809" s="928"/>
      <c r="AE809" s="928"/>
      <c r="AF809" s="928"/>
      <c r="AG809" s="928"/>
      <c r="AH809" s="928"/>
      <c r="AI809" s="928"/>
      <c r="AJ809" s="928"/>
      <c r="AK809" s="928"/>
      <c r="AL809" s="928"/>
      <c r="AM809" s="928"/>
      <c r="AN809" s="928"/>
      <c r="AO809" s="928"/>
      <c r="AP809" s="928"/>
      <c r="AQ809" s="928"/>
      <c r="AR809" s="928"/>
      <c r="AS809" s="928"/>
      <c r="AT809" s="928"/>
      <c r="AU809" s="928"/>
      <c r="AV809" s="928"/>
      <c r="AW809" s="928"/>
      <c r="AX809" s="928"/>
      <c r="AY809" s="928"/>
      <c r="AZ809" s="928"/>
      <c r="BA809" s="928"/>
      <c r="BB809" s="928"/>
      <c r="BC809" s="928"/>
      <c r="BD809" s="928"/>
      <c r="BE809" s="928"/>
      <c r="BF809" s="928"/>
      <c r="BG809" s="928"/>
      <c r="BH809" s="928"/>
      <c r="BI809" s="928"/>
      <c r="BJ809" s="928"/>
      <c r="BK809" s="928"/>
      <c r="BL809" s="928"/>
      <c r="BM809" s="928"/>
      <c r="BN809" s="928"/>
      <c r="BO809" s="928"/>
      <c r="BP809" s="928"/>
      <c r="BQ809" s="928"/>
      <c r="BR809" s="928"/>
      <c r="BS809" s="928"/>
      <c r="BT809" s="928"/>
      <c r="BU809" s="928"/>
      <c r="BV809" s="928"/>
      <c r="BW809" s="928"/>
      <c r="BX809" s="928"/>
      <c r="BY809" s="928"/>
      <c r="BZ809" s="928"/>
      <c r="CA809" s="928"/>
      <c r="CB809" s="928"/>
      <c r="CC809" s="928"/>
      <c r="CD809" s="928"/>
      <c r="CE809" s="928"/>
      <c r="CF809" s="928"/>
      <c r="CG809" s="928"/>
      <c r="CH809" s="928"/>
    </row>
    <row r="810" spans="1:86" ht="15" x14ac:dyDescent="0.2">
      <c r="A810" s="928"/>
      <c r="B810" s="928"/>
      <c r="C810" s="928"/>
      <c r="D810" s="928"/>
      <c r="E810" s="928"/>
      <c r="F810" s="928"/>
      <c r="G810" s="928"/>
      <c r="H810" s="928"/>
      <c r="I810" s="928"/>
      <c r="J810" s="928"/>
      <c r="K810" s="928"/>
      <c r="L810" s="928"/>
      <c r="M810" s="928"/>
      <c r="N810" s="928"/>
      <c r="O810" s="928"/>
      <c r="P810" s="928"/>
      <c r="Q810" s="928"/>
      <c r="R810" s="928"/>
      <c r="S810" s="928"/>
      <c r="T810" s="928"/>
      <c r="U810" s="928"/>
      <c r="V810" s="928"/>
      <c r="W810" s="928"/>
      <c r="X810" s="928"/>
      <c r="Y810" s="928"/>
      <c r="Z810" s="928"/>
      <c r="AA810" s="928"/>
      <c r="AB810" s="928"/>
      <c r="AC810" s="928"/>
      <c r="AD810" s="928"/>
      <c r="AE810" s="928"/>
      <c r="AF810" s="928"/>
      <c r="AG810" s="928"/>
      <c r="AH810" s="928"/>
      <c r="AI810" s="928"/>
      <c r="AJ810" s="928"/>
      <c r="AK810" s="928"/>
      <c r="AL810" s="928"/>
      <c r="AM810" s="928"/>
      <c r="AN810" s="928"/>
      <c r="AO810" s="928"/>
      <c r="AP810" s="928"/>
      <c r="AQ810" s="928"/>
      <c r="AR810" s="928"/>
      <c r="AS810" s="928"/>
      <c r="AT810" s="928"/>
      <c r="AU810" s="928"/>
      <c r="AV810" s="928"/>
      <c r="AW810" s="928"/>
      <c r="AX810" s="928"/>
      <c r="AY810" s="928"/>
      <c r="AZ810" s="928"/>
      <c r="BA810" s="928"/>
      <c r="BB810" s="928"/>
      <c r="BC810" s="928"/>
      <c r="BD810" s="928"/>
      <c r="BE810" s="928"/>
      <c r="BF810" s="928"/>
      <c r="BG810" s="928"/>
      <c r="BH810" s="928"/>
      <c r="BI810" s="928"/>
      <c r="BJ810" s="928"/>
      <c r="BK810" s="928"/>
      <c r="BL810" s="928"/>
      <c r="BM810" s="928"/>
      <c r="BN810" s="928"/>
      <c r="BO810" s="928"/>
      <c r="BP810" s="928"/>
      <c r="BQ810" s="928"/>
      <c r="BR810" s="928"/>
      <c r="BS810" s="928"/>
      <c r="BT810" s="928"/>
      <c r="BU810" s="928"/>
      <c r="BV810" s="928"/>
      <c r="BW810" s="928"/>
      <c r="BX810" s="928"/>
      <c r="BY810" s="928"/>
      <c r="BZ810" s="928"/>
      <c r="CA810" s="928"/>
      <c r="CB810" s="928"/>
      <c r="CC810" s="928"/>
      <c r="CD810" s="928"/>
      <c r="CE810" s="928"/>
      <c r="CF810" s="928"/>
      <c r="CG810" s="928"/>
      <c r="CH810" s="928"/>
    </row>
    <row r="811" spans="1:86" ht="15" x14ac:dyDescent="0.2">
      <c r="A811" s="928"/>
      <c r="B811" s="928"/>
      <c r="C811" s="928"/>
      <c r="D811" s="928"/>
      <c r="E811" s="928"/>
      <c r="F811" s="928"/>
      <c r="G811" s="928"/>
      <c r="H811" s="928"/>
      <c r="I811" s="928"/>
      <c r="J811" s="928"/>
      <c r="K811" s="928"/>
      <c r="L811" s="928"/>
      <c r="M811" s="928"/>
      <c r="N811" s="928"/>
      <c r="O811" s="928"/>
      <c r="P811" s="928"/>
      <c r="Q811" s="928"/>
      <c r="R811" s="928"/>
      <c r="S811" s="928"/>
      <c r="T811" s="928"/>
      <c r="U811" s="928"/>
      <c r="V811" s="928"/>
      <c r="W811" s="928"/>
      <c r="X811" s="928"/>
      <c r="Y811" s="928"/>
      <c r="Z811" s="928"/>
      <c r="AA811" s="928"/>
      <c r="AB811" s="928"/>
      <c r="AC811" s="928"/>
      <c r="AD811" s="928"/>
      <c r="AE811" s="928"/>
      <c r="AF811" s="928"/>
      <c r="AG811" s="928"/>
      <c r="AH811" s="928"/>
      <c r="AI811" s="928"/>
      <c r="AJ811" s="928"/>
      <c r="AK811" s="928"/>
      <c r="AL811" s="928"/>
      <c r="AM811" s="928"/>
      <c r="AN811" s="928"/>
      <c r="AO811" s="928"/>
      <c r="AP811" s="928"/>
      <c r="AQ811" s="928"/>
      <c r="AR811" s="928"/>
      <c r="AS811" s="928"/>
      <c r="AT811" s="928"/>
      <c r="AU811" s="928"/>
      <c r="AV811" s="928"/>
      <c r="AW811" s="928"/>
      <c r="AX811" s="928"/>
      <c r="AY811" s="928"/>
      <c r="AZ811" s="928"/>
      <c r="BA811" s="928"/>
      <c r="BB811" s="928"/>
      <c r="BC811" s="928"/>
      <c r="BD811" s="928"/>
      <c r="BE811" s="928"/>
      <c r="BF811" s="928"/>
      <c r="BG811" s="928"/>
      <c r="BH811" s="928"/>
      <c r="BI811" s="928"/>
      <c r="BJ811" s="928"/>
      <c r="BK811" s="928"/>
      <c r="BL811" s="928"/>
      <c r="BM811" s="928"/>
      <c r="BN811" s="928"/>
      <c r="BO811" s="928"/>
      <c r="BP811" s="928"/>
      <c r="BQ811" s="928"/>
      <c r="BR811" s="928"/>
      <c r="BS811" s="928"/>
      <c r="BT811" s="928"/>
      <c r="BU811" s="928"/>
      <c r="BV811" s="928"/>
      <c r="BW811" s="928"/>
      <c r="BX811" s="928"/>
      <c r="BY811" s="928"/>
      <c r="BZ811" s="928"/>
      <c r="CA811" s="928"/>
      <c r="CB811" s="928"/>
      <c r="CC811" s="928"/>
      <c r="CD811" s="928"/>
      <c r="CE811" s="928"/>
      <c r="CF811" s="928"/>
      <c r="CG811" s="928"/>
      <c r="CH811" s="928"/>
    </row>
    <row r="812" spans="1:86" ht="15" x14ac:dyDescent="0.2">
      <c r="A812" s="928"/>
      <c r="B812" s="928"/>
      <c r="C812" s="928"/>
      <c r="D812" s="928"/>
      <c r="E812" s="928"/>
      <c r="F812" s="928"/>
      <c r="G812" s="928"/>
      <c r="H812" s="928"/>
      <c r="I812" s="928"/>
      <c r="J812" s="928"/>
      <c r="K812" s="928"/>
      <c r="L812" s="928"/>
      <c r="M812" s="928"/>
      <c r="N812" s="928"/>
      <c r="O812" s="928"/>
      <c r="P812" s="928"/>
      <c r="Q812" s="928"/>
      <c r="R812" s="928"/>
      <c r="S812" s="928"/>
      <c r="T812" s="928"/>
      <c r="U812" s="928"/>
      <c r="V812" s="928"/>
      <c r="W812" s="928"/>
      <c r="X812" s="928"/>
      <c r="Y812" s="928"/>
      <c r="Z812" s="928"/>
      <c r="AA812" s="928"/>
      <c r="AB812" s="928"/>
      <c r="AC812" s="928"/>
      <c r="AD812" s="928"/>
      <c r="AE812" s="928"/>
      <c r="AF812" s="928"/>
      <c r="AG812" s="928"/>
      <c r="AH812" s="928"/>
      <c r="AI812" s="928"/>
      <c r="AJ812" s="928"/>
      <c r="AK812" s="928"/>
      <c r="AL812" s="928"/>
      <c r="AM812" s="928"/>
      <c r="AN812" s="928"/>
      <c r="AO812" s="928"/>
      <c r="AP812" s="928"/>
      <c r="AQ812" s="928"/>
      <c r="AR812" s="928"/>
      <c r="AS812" s="928"/>
      <c r="AT812" s="928"/>
      <c r="AU812" s="928"/>
      <c r="AV812" s="928"/>
      <c r="AW812" s="928"/>
      <c r="AX812" s="928"/>
      <c r="AY812" s="928"/>
      <c r="AZ812" s="928"/>
      <c r="BA812" s="928"/>
      <c r="BB812" s="928"/>
      <c r="BC812" s="928"/>
      <c r="BD812" s="928"/>
      <c r="BE812" s="928"/>
      <c r="BF812" s="928"/>
      <c r="BG812" s="928"/>
      <c r="BH812" s="928"/>
      <c r="BI812" s="928"/>
      <c r="BJ812" s="928"/>
      <c r="BK812" s="928"/>
      <c r="BL812" s="928"/>
      <c r="BM812" s="928"/>
      <c r="BN812" s="928"/>
      <c r="BO812" s="928"/>
      <c r="BP812" s="928"/>
      <c r="BQ812" s="928"/>
      <c r="BR812" s="928"/>
      <c r="BS812" s="928"/>
      <c r="BT812" s="928"/>
      <c r="BU812" s="928"/>
      <c r="BV812" s="928"/>
      <c r="BW812" s="928"/>
      <c r="BX812" s="928"/>
      <c r="BY812" s="928"/>
      <c r="BZ812" s="928"/>
      <c r="CA812" s="928"/>
      <c r="CB812" s="928"/>
      <c r="CC812" s="928"/>
      <c r="CD812" s="928"/>
      <c r="CE812" s="928"/>
      <c r="CF812" s="928"/>
      <c r="CG812" s="928"/>
      <c r="CH812" s="928"/>
    </row>
    <row r="813" spans="1:86" ht="15" x14ac:dyDescent="0.2">
      <c r="A813" s="928"/>
      <c r="B813" s="928"/>
      <c r="C813" s="928"/>
      <c r="D813" s="928"/>
      <c r="E813" s="928"/>
      <c r="F813" s="928"/>
      <c r="G813" s="928"/>
      <c r="H813" s="928"/>
      <c r="I813" s="928"/>
      <c r="J813" s="928"/>
      <c r="K813" s="928"/>
      <c r="L813" s="928"/>
      <c r="M813" s="928"/>
      <c r="N813" s="928"/>
      <c r="O813" s="928"/>
      <c r="P813" s="928"/>
      <c r="Q813" s="928"/>
      <c r="R813" s="928"/>
      <c r="S813" s="928"/>
      <c r="T813" s="928"/>
      <c r="U813" s="928"/>
      <c r="V813" s="928"/>
      <c r="W813" s="928"/>
      <c r="X813" s="928"/>
      <c r="Y813" s="928"/>
      <c r="Z813" s="928"/>
      <c r="AA813" s="928"/>
      <c r="AB813" s="928"/>
      <c r="AC813" s="928"/>
      <c r="AD813" s="928"/>
      <c r="AE813" s="928"/>
      <c r="AF813" s="928"/>
      <c r="AG813" s="928"/>
      <c r="AH813" s="928"/>
      <c r="AI813" s="928"/>
      <c r="AJ813" s="928"/>
      <c r="AK813" s="928"/>
      <c r="AL813" s="928"/>
      <c r="AM813" s="928"/>
      <c r="AN813" s="928"/>
      <c r="AO813" s="928"/>
      <c r="AP813" s="928"/>
      <c r="AQ813" s="928"/>
      <c r="AR813" s="928"/>
      <c r="AS813" s="928"/>
      <c r="AT813" s="928"/>
      <c r="AU813" s="928"/>
      <c r="AV813" s="928"/>
      <c r="AW813" s="928"/>
      <c r="AX813" s="928"/>
      <c r="AY813" s="928"/>
      <c r="AZ813" s="928"/>
      <c r="BA813" s="928"/>
      <c r="BB813" s="928"/>
      <c r="BC813" s="928"/>
      <c r="BD813" s="928"/>
      <c r="BE813" s="928"/>
      <c r="BF813" s="928"/>
      <c r="BG813" s="928"/>
      <c r="BH813" s="928"/>
      <c r="BI813" s="928"/>
      <c r="BJ813" s="928"/>
      <c r="BK813" s="928"/>
      <c r="BL813" s="928"/>
      <c r="BM813" s="928"/>
      <c r="BN813" s="928"/>
      <c r="BO813" s="928"/>
      <c r="BP813" s="928"/>
      <c r="BQ813" s="928"/>
      <c r="BR813" s="928"/>
      <c r="BS813" s="928"/>
      <c r="BT813" s="928"/>
      <c r="BU813" s="928"/>
      <c r="BV813" s="928"/>
      <c r="BW813" s="928"/>
      <c r="BX813" s="928"/>
      <c r="BY813" s="928"/>
      <c r="BZ813" s="928"/>
      <c r="CA813" s="928"/>
      <c r="CB813" s="928"/>
      <c r="CC813" s="928"/>
      <c r="CD813" s="928"/>
      <c r="CE813" s="928"/>
      <c r="CF813" s="928"/>
      <c r="CG813" s="928"/>
      <c r="CH813" s="928"/>
    </row>
    <row r="814" spans="1:86" ht="15" x14ac:dyDescent="0.2">
      <c r="A814" s="928"/>
      <c r="B814" s="928"/>
      <c r="C814" s="1263"/>
      <c r="D814" s="928"/>
      <c r="E814" s="928"/>
      <c r="F814" s="928"/>
      <c r="G814" s="928"/>
      <c r="H814" s="928"/>
      <c r="I814" s="928"/>
      <c r="J814" s="928"/>
      <c r="K814" s="928"/>
      <c r="L814" s="928"/>
      <c r="M814" s="928"/>
      <c r="N814" s="928"/>
      <c r="O814" s="928"/>
      <c r="P814" s="928"/>
      <c r="Q814" s="928"/>
      <c r="R814" s="928"/>
      <c r="S814" s="928"/>
      <c r="T814" s="928"/>
      <c r="U814" s="928"/>
      <c r="V814" s="928"/>
      <c r="W814" s="928"/>
      <c r="X814" s="928"/>
      <c r="Y814" s="928"/>
      <c r="Z814" s="928"/>
      <c r="AA814" s="928"/>
      <c r="AB814" s="928"/>
      <c r="AC814" s="928"/>
      <c r="AD814" s="928"/>
      <c r="AE814" s="928"/>
      <c r="AF814" s="928"/>
      <c r="AG814" s="928"/>
      <c r="AH814" s="928"/>
      <c r="AI814" s="928"/>
      <c r="AJ814" s="928"/>
      <c r="AK814" s="928"/>
      <c r="AL814" s="928"/>
      <c r="AM814" s="928"/>
      <c r="AN814" s="928"/>
      <c r="AO814" s="928"/>
      <c r="AP814" s="928"/>
      <c r="AQ814" s="928"/>
      <c r="AR814" s="928"/>
      <c r="AS814" s="928"/>
      <c r="AT814" s="928"/>
      <c r="AU814" s="928"/>
      <c r="AV814" s="928"/>
      <c r="AW814" s="928"/>
      <c r="AX814" s="928"/>
      <c r="AY814" s="928"/>
      <c r="AZ814" s="928"/>
      <c r="BA814" s="928"/>
      <c r="BB814" s="928"/>
      <c r="BC814" s="928"/>
      <c r="BD814" s="928"/>
      <c r="BE814" s="928"/>
      <c r="BF814" s="928"/>
      <c r="BG814" s="928"/>
      <c r="BH814" s="928"/>
      <c r="BI814" s="928"/>
      <c r="BJ814" s="928"/>
      <c r="BK814" s="928"/>
      <c r="BL814" s="928"/>
      <c r="BM814" s="928"/>
      <c r="BN814" s="928"/>
      <c r="BO814" s="928"/>
      <c r="BP814" s="928"/>
      <c r="BQ814" s="928"/>
      <c r="BR814" s="928"/>
      <c r="BS814" s="928"/>
      <c r="BT814" s="928"/>
      <c r="BU814" s="928"/>
      <c r="BV814" s="928"/>
      <c r="BW814" s="928"/>
      <c r="BX814" s="928"/>
      <c r="BY814" s="928"/>
      <c r="BZ814" s="928"/>
      <c r="CA814" s="928"/>
      <c r="CB814" s="928"/>
      <c r="CC814" s="928"/>
      <c r="CD814" s="928"/>
      <c r="CE814" s="928"/>
      <c r="CF814" s="928"/>
      <c r="CG814" s="928"/>
      <c r="CH814" s="928"/>
    </row>
    <row r="815" spans="1:86" ht="15" x14ac:dyDescent="0.2">
      <c r="A815" s="928"/>
      <c r="B815" s="928"/>
      <c r="C815" s="928"/>
      <c r="D815" s="928"/>
      <c r="E815" s="928"/>
      <c r="F815" s="928"/>
      <c r="G815" s="928"/>
      <c r="H815" s="928"/>
      <c r="I815" s="928"/>
      <c r="J815" s="928"/>
      <c r="K815" s="928"/>
      <c r="L815" s="928"/>
      <c r="M815" s="928"/>
      <c r="N815" s="928"/>
      <c r="O815" s="928"/>
      <c r="P815" s="928"/>
      <c r="Q815" s="928"/>
      <c r="R815" s="928"/>
      <c r="S815" s="928"/>
      <c r="T815" s="928"/>
      <c r="U815" s="928"/>
      <c r="V815" s="928"/>
      <c r="W815" s="928"/>
      <c r="X815" s="928"/>
      <c r="Y815" s="928"/>
      <c r="Z815" s="928"/>
      <c r="AA815" s="928"/>
      <c r="AB815" s="928"/>
      <c r="AC815" s="928"/>
      <c r="AD815" s="928"/>
      <c r="AE815" s="928"/>
      <c r="AF815" s="928"/>
      <c r="AG815" s="928"/>
      <c r="AH815" s="928"/>
      <c r="AI815" s="928"/>
      <c r="AJ815" s="928"/>
      <c r="AK815" s="928"/>
      <c r="AL815" s="928"/>
      <c r="AM815" s="928"/>
      <c r="AN815" s="928"/>
      <c r="AO815" s="928"/>
      <c r="AP815" s="928"/>
      <c r="AQ815" s="928"/>
      <c r="AR815" s="928"/>
      <c r="AS815" s="928"/>
      <c r="AT815" s="928"/>
      <c r="AU815" s="928"/>
      <c r="AV815" s="928"/>
      <c r="AW815" s="928"/>
      <c r="AX815" s="928"/>
      <c r="AY815" s="928"/>
      <c r="AZ815" s="928"/>
      <c r="BA815" s="928"/>
      <c r="BB815" s="928"/>
      <c r="BC815" s="928"/>
      <c r="BD815" s="928"/>
      <c r="BE815" s="928"/>
      <c r="BF815" s="928"/>
      <c r="BG815" s="928"/>
      <c r="BH815" s="928"/>
      <c r="BI815" s="928"/>
      <c r="BJ815" s="928"/>
      <c r="BK815" s="928"/>
      <c r="BL815" s="928"/>
      <c r="BM815" s="928"/>
      <c r="BN815" s="928"/>
      <c r="BO815" s="928"/>
      <c r="BP815" s="928"/>
      <c r="BQ815" s="928"/>
      <c r="BR815" s="928"/>
      <c r="BS815" s="928"/>
      <c r="BT815" s="928"/>
      <c r="BU815" s="928"/>
      <c r="BV815" s="928"/>
      <c r="BW815" s="928"/>
      <c r="BX815" s="928"/>
      <c r="BY815" s="928"/>
      <c r="BZ815" s="928"/>
      <c r="CA815" s="928"/>
      <c r="CB815" s="928"/>
      <c r="CC815" s="928"/>
      <c r="CD815" s="928"/>
      <c r="CE815" s="928"/>
      <c r="CF815" s="928"/>
      <c r="CG815" s="928"/>
      <c r="CH815" s="928"/>
    </row>
    <row r="816" spans="1:86" ht="16" thickBot="1" x14ac:dyDescent="0.25">
      <c r="A816" s="928"/>
      <c r="B816" s="928"/>
      <c r="D816" s="928"/>
      <c r="E816" s="928"/>
      <c r="F816" s="928"/>
      <c r="G816" s="928"/>
      <c r="H816" s="928"/>
      <c r="I816" s="928"/>
      <c r="J816" s="928"/>
      <c r="K816" s="928"/>
      <c r="L816" s="928"/>
      <c r="M816" s="928"/>
      <c r="N816" s="928"/>
      <c r="O816" s="928"/>
      <c r="P816" s="928"/>
      <c r="Q816" s="928"/>
      <c r="R816" s="928"/>
      <c r="S816" s="928"/>
      <c r="T816" s="928"/>
      <c r="U816" s="928"/>
      <c r="V816" s="928"/>
      <c r="W816" s="928"/>
      <c r="X816" s="928"/>
      <c r="Y816" s="928"/>
      <c r="Z816" s="928"/>
      <c r="AA816" s="928"/>
      <c r="AB816" s="928"/>
      <c r="AC816" s="928"/>
      <c r="AD816" s="928"/>
      <c r="AE816" s="928"/>
      <c r="AF816" s="928"/>
      <c r="AG816" s="928"/>
      <c r="AH816" s="928"/>
      <c r="AI816" s="928"/>
      <c r="AJ816" s="928"/>
      <c r="AK816" s="928"/>
      <c r="AL816" s="928"/>
      <c r="AM816" s="928"/>
      <c r="AN816" s="928"/>
      <c r="AO816" s="928"/>
      <c r="AP816" s="928"/>
      <c r="AQ816" s="928"/>
      <c r="AR816" s="928"/>
      <c r="AS816" s="928"/>
      <c r="AT816" s="928"/>
      <c r="AU816" s="928"/>
      <c r="AV816" s="928"/>
      <c r="AW816" s="928"/>
      <c r="AX816" s="928"/>
      <c r="AY816" s="928"/>
      <c r="AZ816" s="928"/>
      <c r="BA816" s="928"/>
      <c r="BB816" s="928"/>
      <c r="BC816" s="928"/>
      <c r="BD816" s="928"/>
      <c r="BE816" s="928"/>
      <c r="BF816" s="928"/>
      <c r="BG816" s="928"/>
      <c r="BH816" s="928"/>
      <c r="BI816" s="928"/>
      <c r="BJ816" s="928"/>
      <c r="BK816" s="928"/>
      <c r="BL816" s="928"/>
      <c r="BM816" s="928"/>
      <c r="BN816" s="928"/>
      <c r="BO816" s="928"/>
      <c r="BP816" s="928"/>
      <c r="BQ816" s="928"/>
      <c r="BR816" s="928"/>
      <c r="BS816" s="928"/>
      <c r="BT816" s="928"/>
      <c r="BU816" s="928"/>
      <c r="BV816" s="928"/>
      <c r="BW816" s="928"/>
      <c r="BX816" s="928"/>
      <c r="BY816" s="928"/>
      <c r="BZ816" s="928"/>
      <c r="CA816" s="928"/>
      <c r="CB816" s="928"/>
      <c r="CC816" s="928"/>
      <c r="CD816" s="928"/>
      <c r="CE816" s="928"/>
      <c r="CF816" s="928"/>
      <c r="CG816" s="928"/>
      <c r="CH816" s="928"/>
    </row>
    <row r="817" spans="1:86" ht="15" customHeight="1" x14ac:dyDescent="0.2">
      <c r="A817" s="928"/>
      <c r="B817" s="3055" t="s">
        <v>5771</v>
      </c>
      <c r="C817" s="3056"/>
      <c r="D817" s="3057"/>
      <c r="E817" s="928"/>
      <c r="F817" s="928"/>
      <c r="G817" s="928"/>
      <c r="H817" s="928"/>
      <c r="I817" s="928"/>
      <c r="J817" s="928"/>
      <c r="K817" s="928"/>
      <c r="L817" s="928"/>
      <c r="M817" s="928"/>
      <c r="N817" s="928"/>
      <c r="O817" s="928"/>
      <c r="P817" s="928"/>
      <c r="Q817" s="928"/>
      <c r="R817" s="928"/>
      <c r="S817" s="928"/>
      <c r="T817" s="928"/>
      <c r="U817" s="928"/>
      <c r="V817" s="928"/>
      <c r="W817" s="928"/>
      <c r="X817" s="928"/>
      <c r="Y817" s="928"/>
      <c r="Z817" s="928"/>
      <c r="AA817" s="928"/>
      <c r="AB817" s="928"/>
      <c r="AC817" s="928"/>
      <c r="AD817" s="928"/>
      <c r="AE817" s="928"/>
      <c r="AF817" s="928"/>
      <c r="AG817" s="928"/>
      <c r="AH817" s="928"/>
      <c r="AI817" s="928"/>
      <c r="AJ817" s="928"/>
      <c r="AK817" s="928"/>
      <c r="AL817" s="928"/>
      <c r="AM817" s="928"/>
      <c r="AN817" s="928"/>
      <c r="AO817" s="928"/>
      <c r="AP817" s="928"/>
      <c r="AQ817" s="928"/>
      <c r="AR817" s="928"/>
      <c r="AS817" s="928"/>
      <c r="AT817" s="928"/>
      <c r="AU817" s="928"/>
      <c r="AV817" s="928"/>
      <c r="AW817" s="928"/>
      <c r="AX817" s="928"/>
      <c r="AY817" s="928"/>
      <c r="AZ817" s="928"/>
      <c r="BA817" s="928"/>
      <c r="BB817" s="928"/>
      <c r="BC817" s="928"/>
      <c r="BD817" s="928"/>
      <c r="BE817" s="928"/>
      <c r="BF817" s="928"/>
      <c r="BG817" s="928"/>
      <c r="BH817" s="928"/>
      <c r="BI817" s="928"/>
      <c r="BJ817" s="928"/>
      <c r="BK817" s="928"/>
      <c r="BL817" s="928"/>
      <c r="BM817" s="928"/>
      <c r="BN817" s="928"/>
      <c r="BO817" s="928"/>
      <c r="BP817" s="928"/>
      <c r="BQ817" s="928"/>
      <c r="BR817" s="928"/>
      <c r="BS817" s="928"/>
      <c r="BT817" s="928"/>
      <c r="BU817" s="928"/>
      <c r="BV817" s="928"/>
      <c r="BW817" s="928"/>
      <c r="BX817" s="928"/>
      <c r="BY817" s="928"/>
      <c r="BZ817" s="928"/>
      <c r="CA817" s="928"/>
      <c r="CB817" s="928"/>
      <c r="CC817" s="928"/>
      <c r="CD817" s="928"/>
      <c r="CE817" s="928"/>
      <c r="CF817" s="928"/>
      <c r="CG817" s="928"/>
    </row>
    <row r="818" spans="1:86" ht="25.5" customHeight="1" thickBot="1" x14ac:dyDescent="0.25">
      <c r="A818" s="928"/>
      <c r="B818" s="3058"/>
      <c r="C818" s="3059"/>
      <c r="D818" s="3060"/>
      <c r="E818" s="928"/>
      <c r="F818" s="928"/>
      <c r="G818" s="928"/>
      <c r="H818" s="928"/>
      <c r="I818" s="928"/>
      <c r="J818" s="985"/>
      <c r="K818" s="928"/>
      <c r="L818" s="928"/>
      <c r="M818" s="928"/>
      <c r="N818" s="928"/>
      <c r="O818" s="928"/>
      <c r="P818" s="928"/>
      <c r="Q818" s="928"/>
      <c r="R818" s="928"/>
      <c r="S818" s="928"/>
      <c r="T818" s="928"/>
      <c r="U818" s="928"/>
      <c r="V818" s="928"/>
      <c r="W818" s="928"/>
      <c r="X818" s="928"/>
      <c r="Y818" s="928"/>
      <c r="Z818" s="928"/>
      <c r="AA818" s="928"/>
      <c r="AB818" s="928"/>
      <c r="AC818" s="928"/>
      <c r="AD818" s="928"/>
      <c r="AE818" s="928"/>
      <c r="AF818" s="928"/>
      <c r="AG818" s="928"/>
      <c r="AH818" s="928"/>
      <c r="AI818" s="928"/>
      <c r="AJ818" s="928"/>
      <c r="AK818" s="928"/>
      <c r="AL818" s="928"/>
      <c r="AM818" s="928"/>
      <c r="AN818" s="928"/>
      <c r="AO818" s="928"/>
      <c r="AP818" s="928"/>
      <c r="AQ818" s="928"/>
      <c r="AR818" s="928"/>
      <c r="AS818" s="928"/>
      <c r="AT818" s="928"/>
      <c r="AU818" s="928"/>
      <c r="AV818" s="928"/>
      <c r="AW818" s="928"/>
      <c r="AX818" s="928"/>
      <c r="AY818" s="928"/>
      <c r="AZ818" s="928"/>
      <c r="BA818" s="928"/>
      <c r="BB818" s="928"/>
      <c r="BC818" s="928"/>
      <c r="BD818" s="928"/>
      <c r="BE818" s="928"/>
      <c r="BF818" s="928"/>
      <c r="BG818" s="928"/>
      <c r="BH818" s="928"/>
      <c r="BI818" s="928"/>
      <c r="BJ818" s="928"/>
      <c r="BK818" s="928"/>
      <c r="BL818" s="928"/>
      <c r="BM818" s="928"/>
      <c r="BN818" s="928"/>
      <c r="BO818" s="928"/>
      <c r="BP818" s="928"/>
      <c r="BQ818" s="928"/>
      <c r="BR818" s="928"/>
      <c r="BS818" s="928"/>
      <c r="BT818" s="928"/>
      <c r="BU818" s="928"/>
      <c r="BV818" s="928"/>
      <c r="BW818" s="928"/>
      <c r="BX818" s="928"/>
      <c r="BY818" s="928"/>
      <c r="BZ818" s="928"/>
      <c r="CA818" s="928"/>
      <c r="CB818" s="928"/>
      <c r="CC818" s="928"/>
      <c r="CD818" s="928"/>
      <c r="CE818" s="928"/>
      <c r="CF818" s="928"/>
      <c r="CG818" s="928"/>
    </row>
    <row r="819" spans="1:86" ht="15" x14ac:dyDescent="0.2">
      <c r="A819" s="928"/>
      <c r="B819" s="928"/>
      <c r="C819" s="928"/>
      <c r="D819" s="928"/>
      <c r="E819" s="928"/>
      <c r="F819" s="928"/>
      <c r="G819" s="928"/>
      <c r="H819" s="928"/>
      <c r="I819" s="928"/>
      <c r="J819" s="928"/>
      <c r="K819" s="928"/>
      <c r="L819" s="928"/>
      <c r="M819" s="928"/>
      <c r="N819" s="928"/>
      <c r="O819" s="928"/>
      <c r="P819" s="928"/>
      <c r="Q819" s="928"/>
      <c r="R819" s="928"/>
      <c r="S819" s="928"/>
      <c r="T819" s="928"/>
      <c r="U819" s="928"/>
      <c r="V819" s="928"/>
      <c r="W819" s="928"/>
      <c r="X819" s="928"/>
      <c r="Y819" s="928"/>
      <c r="Z819" s="928"/>
      <c r="AA819" s="928"/>
      <c r="AB819" s="928"/>
      <c r="AC819" s="928"/>
      <c r="AD819" s="928"/>
      <c r="AE819" s="928"/>
      <c r="AF819" s="928"/>
      <c r="AG819" s="928"/>
      <c r="AH819" s="928"/>
      <c r="AI819" s="928"/>
      <c r="AJ819" s="928"/>
      <c r="AK819" s="928"/>
      <c r="AL819" s="928"/>
      <c r="AM819" s="928"/>
      <c r="AN819" s="928"/>
      <c r="AO819" s="928"/>
      <c r="AP819" s="928"/>
      <c r="AQ819" s="928"/>
      <c r="AR819" s="928"/>
      <c r="AS819" s="928"/>
      <c r="AT819" s="928"/>
      <c r="AU819" s="928"/>
      <c r="AV819" s="928"/>
      <c r="AW819" s="928"/>
      <c r="AX819" s="928"/>
      <c r="AY819" s="928"/>
      <c r="AZ819" s="928"/>
      <c r="BA819" s="928"/>
      <c r="BB819" s="928"/>
      <c r="BC819" s="928"/>
      <c r="BD819" s="928"/>
      <c r="BE819" s="928"/>
      <c r="BF819" s="928"/>
      <c r="BG819" s="928"/>
      <c r="BH819" s="928"/>
      <c r="BI819" s="928"/>
      <c r="BJ819" s="928"/>
      <c r="BK819" s="928"/>
      <c r="BL819" s="928"/>
      <c r="BM819" s="928"/>
      <c r="BN819" s="928"/>
      <c r="BO819" s="928"/>
      <c r="BP819" s="928"/>
      <c r="BQ819" s="928"/>
      <c r="BR819" s="928"/>
      <c r="BS819" s="928"/>
      <c r="BT819" s="928"/>
      <c r="BU819" s="928"/>
      <c r="BV819" s="928"/>
      <c r="BW819" s="928"/>
      <c r="BX819" s="928"/>
      <c r="BY819" s="928"/>
      <c r="BZ819" s="928"/>
      <c r="CA819" s="928"/>
      <c r="CB819" s="928"/>
      <c r="CC819" s="928"/>
      <c r="CD819" s="928"/>
      <c r="CE819" s="928"/>
      <c r="CF819" s="928"/>
      <c r="CG819" s="928"/>
    </row>
    <row r="820" spans="1:86" ht="16" thickBot="1" x14ac:dyDescent="0.25">
      <c r="A820" s="928"/>
      <c r="B820" s="928"/>
      <c r="C820" s="928"/>
      <c r="D820" s="928"/>
      <c r="E820" s="928"/>
      <c r="F820" s="928"/>
      <c r="G820" s="928"/>
      <c r="H820" s="928"/>
      <c r="I820" s="928"/>
      <c r="J820" s="928"/>
      <c r="K820" s="928"/>
      <c r="L820" s="928"/>
      <c r="M820" s="928"/>
      <c r="N820" s="928"/>
      <c r="O820" s="928"/>
      <c r="P820" s="928"/>
      <c r="Q820" s="928"/>
      <c r="R820" s="928"/>
      <c r="S820" s="928"/>
      <c r="T820" s="928"/>
      <c r="U820" s="928"/>
      <c r="V820" s="928"/>
      <c r="W820" s="928"/>
      <c r="X820" s="928"/>
      <c r="Y820" s="928"/>
      <c r="Z820" s="928"/>
      <c r="AA820" s="928"/>
      <c r="AB820" s="928"/>
      <c r="AC820" s="928"/>
      <c r="AD820" s="928"/>
      <c r="AE820" s="928"/>
      <c r="AF820" s="928"/>
      <c r="AG820" s="928"/>
      <c r="AH820" s="928"/>
      <c r="AI820" s="928"/>
      <c r="AJ820" s="928"/>
      <c r="AK820" s="928"/>
      <c r="AL820" s="928"/>
      <c r="AM820" s="928"/>
      <c r="AN820" s="928"/>
      <c r="AO820" s="928"/>
      <c r="AP820" s="928"/>
      <c r="AQ820" s="928"/>
      <c r="AR820" s="928"/>
      <c r="AS820" s="928"/>
      <c r="AT820" s="928"/>
      <c r="AU820" s="928"/>
      <c r="AV820" s="928"/>
      <c r="AW820" s="928"/>
      <c r="AX820" s="928"/>
      <c r="AY820" s="928"/>
      <c r="AZ820" s="928"/>
      <c r="BA820" s="928"/>
      <c r="BB820" s="928"/>
      <c r="BC820" s="928"/>
      <c r="BD820" s="928"/>
      <c r="BE820" s="928"/>
      <c r="BF820" s="928"/>
      <c r="BG820" s="928"/>
      <c r="BH820" s="928"/>
      <c r="BI820" s="928"/>
      <c r="BJ820" s="928"/>
      <c r="BK820" s="928"/>
      <c r="BL820" s="928"/>
      <c r="BM820" s="928"/>
      <c r="BN820" s="928"/>
      <c r="BO820" s="928"/>
      <c r="BP820" s="928"/>
      <c r="BQ820" s="928"/>
      <c r="BR820" s="928"/>
      <c r="BS820" s="928"/>
      <c r="BT820" s="928"/>
      <c r="BU820" s="928"/>
      <c r="BV820" s="928"/>
      <c r="BW820" s="928"/>
      <c r="BX820" s="928"/>
      <c r="BY820" s="928"/>
      <c r="BZ820" s="928"/>
      <c r="CA820" s="928"/>
      <c r="CB820" s="928"/>
      <c r="CC820" s="928"/>
      <c r="CD820" s="928"/>
      <c r="CE820" s="928"/>
      <c r="CF820" s="928"/>
      <c r="CG820" s="928"/>
      <c r="CH820" s="928"/>
    </row>
    <row r="821" spans="1:86" ht="75.75" customHeight="1" thickBot="1" x14ac:dyDescent="0.25">
      <c r="A821" s="928"/>
      <c r="B821" s="103"/>
      <c r="C821" s="101" t="s">
        <v>346</v>
      </c>
      <c r="D821" s="102" t="s">
        <v>3546</v>
      </c>
      <c r="E821" s="928"/>
      <c r="F821" s="928"/>
      <c r="G821" s="928"/>
      <c r="H821" s="928"/>
      <c r="I821" s="928"/>
      <c r="J821" s="928"/>
      <c r="K821" s="928"/>
      <c r="L821" s="928"/>
      <c r="M821" s="928"/>
      <c r="N821" s="928"/>
      <c r="O821" s="928"/>
      <c r="P821" s="928"/>
      <c r="Q821" s="928"/>
      <c r="R821" s="928"/>
      <c r="S821" s="928"/>
      <c r="T821" s="928"/>
      <c r="U821" s="928"/>
      <c r="V821" s="928"/>
      <c r="W821" s="928"/>
      <c r="X821" s="928"/>
      <c r="Y821" s="928"/>
      <c r="Z821" s="928"/>
      <c r="AA821" s="928"/>
      <c r="AB821" s="928"/>
      <c r="AC821" s="928"/>
      <c r="AD821" s="928"/>
      <c r="AE821" s="928"/>
      <c r="AF821" s="928"/>
      <c r="AG821" s="928"/>
      <c r="AH821" s="928"/>
      <c r="AI821" s="928"/>
      <c r="AJ821" s="928"/>
      <c r="AK821" s="928"/>
      <c r="AL821" s="928"/>
      <c r="AM821" s="928"/>
      <c r="AN821" s="928"/>
      <c r="AO821" s="928"/>
      <c r="AP821" s="928"/>
      <c r="AQ821" s="928"/>
      <c r="AR821" s="928"/>
      <c r="AS821" s="928"/>
      <c r="AT821" s="928"/>
      <c r="AU821" s="928"/>
      <c r="AV821" s="928"/>
      <c r="AW821" s="928"/>
      <c r="AX821" s="928"/>
      <c r="AY821" s="928"/>
      <c r="AZ821" s="928"/>
      <c r="BA821" s="928"/>
      <c r="BB821" s="928"/>
      <c r="BC821" s="928"/>
      <c r="BD821" s="928"/>
      <c r="BE821" s="928"/>
      <c r="BF821" s="928"/>
      <c r="BG821" s="928"/>
      <c r="BH821" s="928"/>
      <c r="BI821" s="928"/>
      <c r="BJ821" s="928"/>
      <c r="BK821" s="928"/>
      <c r="BL821" s="928"/>
      <c r="BM821" s="928"/>
      <c r="BN821" s="928"/>
      <c r="BO821" s="928"/>
      <c r="BP821" s="928"/>
      <c r="BQ821" s="928"/>
      <c r="BR821" s="928"/>
      <c r="BS821" s="928"/>
      <c r="BT821" s="928"/>
      <c r="BU821" s="928"/>
      <c r="BV821" s="928"/>
      <c r="BW821" s="928"/>
      <c r="BX821" s="928"/>
      <c r="BY821" s="928"/>
      <c r="BZ821" s="928"/>
      <c r="CA821" s="928"/>
      <c r="CB821" s="928"/>
      <c r="CC821" s="928"/>
      <c r="CD821" s="928"/>
      <c r="CE821" s="928"/>
      <c r="CF821" s="928"/>
      <c r="CG821" s="928"/>
    </row>
    <row r="822" spans="1:86" ht="18" customHeight="1" x14ac:dyDescent="0.2">
      <c r="A822" s="928"/>
      <c r="B822" s="3050" t="s">
        <v>226</v>
      </c>
      <c r="C822" s="1264" t="s">
        <v>36</v>
      </c>
      <c r="D822" s="1265">
        <v>-1970591</v>
      </c>
      <c r="E822" s="985"/>
      <c r="F822" s="928"/>
      <c r="G822" s="985"/>
      <c r="H822" s="928"/>
      <c r="I822" s="928"/>
      <c r="J822" s="928"/>
      <c r="K822" s="928"/>
      <c r="L822" s="928"/>
      <c r="M822" s="928"/>
      <c r="N822" s="928"/>
      <c r="O822" s="928"/>
      <c r="P822" s="928"/>
      <c r="Q822" s="928"/>
      <c r="R822" s="928"/>
      <c r="S822" s="928"/>
      <c r="T822" s="928"/>
      <c r="U822" s="928"/>
      <c r="V822" s="928"/>
      <c r="W822" s="928"/>
      <c r="X822" s="928"/>
      <c r="Y822" s="928"/>
      <c r="Z822" s="928"/>
      <c r="AA822" s="928"/>
      <c r="AB822" s="928"/>
      <c r="AC822" s="928"/>
      <c r="AD822" s="928"/>
      <c r="AE822" s="928"/>
      <c r="AF822" s="928"/>
      <c r="AG822" s="928"/>
      <c r="AH822" s="928"/>
      <c r="AI822" s="928"/>
      <c r="AJ822" s="928"/>
      <c r="AK822" s="928"/>
      <c r="AL822" s="928"/>
      <c r="AM822" s="928"/>
      <c r="AN822" s="928"/>
      <c r="AO822" s="928"/>
      <c r="AP822" s="928"/>
      <c r="AQ822" s="928"/>
      <c r="AR822" s="928"/>
      <c r="AS822" s="928"/>
      <c r="AT822" s="928"/>
      <c r="AU822" s="928"/>
      <c r="AV822" s="928"/>
      <c r="AW822" s="928"/>
      <c r="AX822" s="928"/>
      <c r="AY822" s="928"/>
      <c r="AZ822" s="928"/>
      <c r="BA822" s="928"/>
      <c r="BB822" s="928"/>
      <c r="BC822" s="928"/>
      <c r="BD822" s="928"/>
      <c r="BE822" s="928"/>
      <c r="BF822" s="928"/>
      <c r="BG822" s="928"/>
      <c r="BH822" s="928"/>
      <c r="BI822" s="928"/>
      <c r="BJ822" s="928"/>
      <c r="BK822" s="928"/>
      <c r="BL822" s="928"/>
      <c r="BM822" s="928"/>
      <c r="BN822" s="928"/>
      <c r="BO822" s="928"/>
      <c r="BP822" s="928"/>
      <c r="BQ822" s="928"/>
      <c r="BR822" s="928"/>
      <c r="BS822" s="928"/>
      <c r="BT822" s="928"/>
      <c r="BU822" s="928"/>
      <c r="BV822" s="928"/>
      <c r="BW822" s="928"/>
      <c r="BX822" s="928"/>
      <c r="BY822" s="928"/>
      <c r="BZ822" s="928"/>
      <c r="CA822" s="928"/>
      <c r="CB822" s="928"/>
      <c r="CC822" s="928"/>
      <c r="CD822" s="928"/>
      <c r="CE822" s="928"/>
      <c r="CF822" s="928"/>
      <c r="CG822" s="928"/>
    </row>
    <row r="823" spans="1:86" ht="18" customHeight="1" x14ac:dyDescent="0.2">
      <c r="A823" s="928"/>
      <c r="B823" s="3051"/>
      <c r="C823" s="1266" t="s">
        <v>45</v>
      </c>
      <c r="D823" s="1267">
        <v>-1548092</v>
      </c>
      <c r="E823" s="985"/>
      <c r="F823" s="985"/>
      <c r="G823" s="928"/>
      <c r="H823" s="928"/>
      <c r="I823" s="928"/>
      <c r="J823" s="928"/>
      <c r="K823" s="928"/>
      <c r="L823" s="928"/>
      <c r="M823" s="928"/>
      <c r="N823" s="928"/>
      <c r="O823" s="928"/>
      <c r="P823" s="928"/>
      <c r="Q823" s="928"/>
      <c r="R823" s="928"/>
      <c r="S823" s="928"/>
      <c r="T823" s="928"/>
      <c r="U823" s="928"/>
      <c r="V823" s="928"/>
      <c r="W823" s="928"/>
      <c r="X823" s="928"/>
      <c r="Y823" s="928"/>
      <c r="Z823" s="928"/>
      <c r="AA823" s="928"/>
      <c r="AB823" s="928"/>
      <c r="AC823" s="928"/>
      <c r="AD823" s="928"/>
      <c r="AE823" s="928"/>
      <c r="AF823" s="928"/>
      <c r="AG823" s="928"/>
      <c r="AH823" s="928"/>
      <c r="AI823" s="928"/>
      <c r="AJ823" s="928"/>
      <c r="AK823" s="928"/>
      <c r="AL823" s="928"/>
      <c r="AM823" s="928"/>
      <c r="AN823" s="928"/>
      <c r="AO823" s="928"/>
      <c r="AP823" s="928"/>
      <c r="AQ823" s="928"/>
      <c r="AR823" s="928"/>
      <c r="AS823" s="928"/>
      <c r="AT823" s="928"/>
      <c r="AU823" s="928"/>
      <c r="AV823" s="928"/>
      <c r="AW823" s="928"/>
      <c r="AX823" s="928"/>
      <c r="AY823" s="928"/>
      <c r="AZ823" s="928"/>
      <c r="BA823" s="928"/>
      <c r="BB823" s="928"/>
      <c r="BC823" s="928"/>
      <c r="BD823" s="928"/>
      <c r="BE823" s="928"/>
      <c r="BF823" s="928"/>
      <c r="BG823" s="928"/>
      <c r="BH823" s="928"/>
      <c r="BI823" s="928"/>
      <c r="BJ823" s="928"/>
      <c r="BK823" s="928"/>
      <c r="BL823" s="928"/>
      <c r="BM823" s="928"/>
      <c r="BN823" s="928"/>
      <c r="BO823" s="928"/>
      <c r="BP823" s="928"/>
      <c r="BQ823" s="928"/>
      <c r="BR823" s="928"/>
      <c r="BS823" s="928"/>
      <c r="BT823" s="928"/>
      <c r="BU823" s="928"/>
      <c r="BV823" s="928"/>
      <c r="BW823" s="928"/>
      <c r="BX823" s="928"/>
      <c r="BY823" s="928"/>
      <c r="BZ823" s="928"/>
      <c r="CA823" s="928"/>
      <c r="CB823" s="928"/>
      <c r="CC823" s="928"/>
      <c r="CD823" s="928"/>
      <c r="CE823" s="928"/>
      <c r="CF823" s="928"/>
      <c r="CG823" s="928"/>
    </row>
    <row r="824" spans="1:86" ht="18" customHeight="1" thickBot="1" x14ac:dyDescent="0.25">
      <c r="A824" s="928"/>
      <c r="B824" s="3052"/>
      <c r="C824" s="1268" t="s">
        <v>43</v>
      </c>
      <c r="D824" s="1269">
        <v>-1983109</v>
      </c>
      <c r="E824" s="928"/>
      <c r="F824" s="928"/>
      <c r="G824" s="928"/>
      <c r="H824" s="928"/>
      <c r="I824" s="928"/>
      <c r="J824" s="928"/>
      <c r="K824" s="928"/>
      <c r="L824" s="928"/>
      <c r="M824" s="928"/>
      <c r="N824" s="928"/>
      <c r="O824" s="928"/>
      <c r="P824" s="928"/>
      <c r="Q824" s="928"/>
      <c r="R824" s="928"/>
      <c r="S824" s="928"/>
      <c r="T824" s="928"/>
      <c r="U824" s="928"/>
      <c r="V824" s="928"/>
      <c r="W824" s="928"/>
      <c r="X824" s="928"/>
      <c r="Y824" s="928"/>
      <c r="Z824" s="928"/>
      <c r="AA824" s="928"/>
      <c r="AB824" s="928"/>
      <c r="AC824" s="928"/>
      <c r="AD824" s="928"/>
      <c r="AE824" s="928"/>
      <c r="AF824" s="928"/>
      <c r="AG824" s="928"/>
      <c r="AH824" s="928"/>
      <c r="AI824" s="928"/>
      <c r="AJ824" s="928"/>
      <c r="AK824" s="928"/>
      <c r="AL824" s="928"/>
      <c r="AM824" s="928"/>
      <c r="AN824" s="928"/>
      <c r="AO824" s="928"/>
      <c r="AP824" s="928"/>
      <c r="AQ824" s="928"/>
      <c r="AR824" s="928"/>
      <c r="AS824" s="928"/>
      <c r="AT824" s="928"/>
      <c r="AU824" s="928"/>
      <c r="AV824" s="928"/>
      <c r="AW824" s="928"/>
      <c r="AX824" s="928"/>
      <c r="AY824" s="928"/>
      <c r="AZ824" s="928"/>
      <c r="BA824" s="928"/>
      <c r="BB824" s="928"/>
      <c r="BC824" s="928"/>
      <c r="BD824" s="928"/>
      <c r="BE824" s="928"/>
      <c r="BF824" s="928"/>
      <c r="BG824" s="928"/>
      <c r="BH824" s="928"/>
      <c r="BI824" s="928"/>
      <c r="BJ824" s="928"/>
      <c r="BK824" s="928"/>
      <c r="BL824" s="928"/>
      <c r="BM824" s="928"/>
      <c r="BN824" s="928"/>
      <c r="BO824" s="928"/>
      <c r="BP824" s="928"/>
      <c r="BQ824" s="928"/>
      <c r="BR824" s="928"/>
      <c r="BS824" s="928"/>
      <c r="BT824" s="928"/>
      <c r="BU824" s="928"/>
      <c r="BV824" s="928"/>
      <c r="BW824" s="928"/>
      <c r="BX824" s="928"/>
      <c r="BY824" s="928"/>
      <c r="BZ824" s="928"/>
      <c r="CA824" s="928"/>
      <c r="CB824" s="928"/>
      <c r="CC824" s="928"/>
      <c r="CD824" s="928"/>
      <c r="CE824" s="928"/>
      <c r="CF824" s="928"/>
      <c r="CG824" s="928"/>
    </row>
    <row r="825" spans="1:86" ht="18" customHeight="1" thickBot="1" x14ac:dyDescent="0.25">
      <c r="A825" s="928"/>
      <c r="B825" s="1270" t="s">
        <v>151</v>
      </c>
      <c r="C825" s="1271" t="s">
        <v>429</v>
      </c>
      <c r="D825" s="1272">
        <f>SUM(D822:D824)</f>
        <v>-5501792</v>
      </c>
      <c r="E825" s="1242"/>
      <c r="F825" s="928"/>
      <c r="G825" s="928"/>
      <c r="H825" s="928"/>
      <c r="I825" s="928"/>
      <c r="J825" s="928"/>
      <c r="K825" s="928"/>
      <c r="L825" s="928"/>
      <c r="M825" s="928"/>
      <c r="N825" s="928"/>
      <c r="O825" s="928"/>
      <c r="P825" s="928"/>
      <c r="Q825" s="928"/>
      <c r="R825" s="928"/>
      <c r="S825" s="928"/>
      <c r="T825" s="928"/>
      <c r="U825" s="928"/>
      <c r="V825" s="928"/>
      <c r="W825" s="928"/>
      <c r="X825" s="928"/>
      <c r="Y825" s="928"/>
      <c r="Z825" s="928"/>
      <c r="AA825" s="928"/>
      <c r="AB825" s="928"/>
      <c r="AC825" s="928"/>
      <c r="AD825" s="928"/>
      <c r="AE825" s="928"/>
      <c r="AF825" s="928"/>
      <c r="AG825" s="928"/>
      <c r="AH825" s="928"/>
      <c r="AI825" s="928"/>
      <c r="AJ825" s="928"/>
      <c r="AK825" s="928"/>
      <c r="AL825" s="928"/>
      <c r="AM825" s="928"/>
      <c r="AN825" s="928"/>
      <c r="AO825" s="928"/>
      <c r="AP825" s="928"/>
      <c r="AQ825" s="928"/>
      <c r="AR825" s="928"/>
      <c r="AS825" s="928"/>
      <c r="AT825" s="928"/>
      <c r="AU825" s="928"/>
      <c r="AV825" s="928"/>
      <c r="AW825" s="928"/>
      <c r="AX825" s="928"/>
      <c r="AY825" s="928"/>
      <c r="AZ825" s="928"/>
      <c r="BA825" s="928"/>
      <c r="BB825" s="928"/>
      <c r="BC825" s="928"/>
      <c r="BD825" s="928"/>
      <c r="BE825" s="928"/>
      <c r="BF825" s="928"/>
      <c r="BG825" s="928"/>
      <c r="BH825" s="928"/>
      <c r="BI825" s="928"/>
      <c r="BJ825" s="928"/>
      <c r="BK825" s="928"/>
      <c r="BL825" s="928"/>
      <c r="BM825" s="928"/>
      <c r="BN825" s="928"/>
      <c r="BO825" s="928"/>
      <c r="BP825" s="928"/>
      <c r="BQ825" s="928"/>
      <c r="BR825" s="928"/>
      <c r="BS825" s="928"/>
      <c r="BT825" s="928"/>
      <c r="BU825" s="928"/>
      <c r="BV825" s="928"/>
      <c r="BW825" s="928"/>
      <c r="BX825" s="928"/>
      <c r="BY825" s="928"/>
      <c r="BZ825" s="928"/>
      <c r="CA825" s="928"/>
      <c r="CB825" s="928"/>
      <c r="CC825" s="928"/>
      <c r="CD825" s="928"/>
      <c r="CE825" s="928"/>
      <c r="CF825" s="928"/>
      <c r="CG825" s="928"/>
    </row>
    <row r="826" spans="1:86" ht="18" customHeight="1" x14ac:dyDescent="0.2">
      <c r="A826" s="928"/>
      <c r="B826" s="3050" t="s">
        <v>284</v>
      </c>
      <c r="C826" s="1264" t="s">
        <v>44</v>
      </c>
      <c r="D826" s="1265">
        <v>-27535</v>
      </c>
      <c r="E826" s="985"/>
      <c r="F826" s="928"/>
      <c r="G826" s="928"/>
      <c r="H826" s="928"/>
      <c r="I826" s="928"/>
      <c r="J826" s="928"/>
      <c r="K826" s="928"/>
      <c r="L826" s="928"/>
      <c r="M826" s="928"/>
      <c r="N826" s="928"/>
      <c r="O826" s="928"/>
      <c r="P826" s="928"/>
      <c r="Q826" s="928"/>
      <c r="R826" s="928"/>
      <c r="S826" s="928"/>
      <c r="T826" s="928"/>
      <c r="U826" s="928"/>
      <c r="V826" s="928"/>
      <c r="W826" s="928"/>
      <c r="X826" s="928"/>
      <c r="Y826" s="928"/>
      <c r="Z826" s="928"/>
      <c r="AA826" s="928"/>
      <c r="AB826" s="928"/>
      <c r="AC826" s="928"/>
      <c r="AD826" s="928"/>
      <c r="AE826" s="928"/>
      <c r="AF826" s="928"/>
      <c r="AG826" s="928"/>
      <c r="AH826" s="928"/>
      <c r="AI826" s="928"/>
      <c r="AJ826" s="928"/>
      <c r="AK826" s="928"/>
      <c r="AL826" s="928"/>
      <c r="AM826" s="928"/>
      <c r="AN826" s="928"/>
      <c r="AO826" s="928"/>
      <c r="AP826" s="928"/>
      <c r="AQ826" s="928"/>
      <c r="AR826" s="928"/>
      <c r="AS826" s="928"/>
      <c r="AT826" s="928"/>
      <c r="AU826" s="928"/>
      <c r="AV826" s="928"/>
      <c r="AW826" s="928"/>
      <c r="AX826" s="928"/>
      <c r="AY826" s="928"/>
      <c r="AZ826" s="928"/>
      <c r="BA826" s="928"/>
      <c r="BB826" s="928"/>
      <c r="BC826" s="928"/>
      <c r="BD826" s="928"/>
      <c r="BE826" s="928"/>
      <c r="BF826" s="928"/>
      <c r="BG826" s="928"/>
      <c r="BH826" s="928"/>
      <c r="BI826" s="928"/>
      <c r="BJ826" s="928"/>
      <c r="BK826" s="928"/>
      <c r="BL826" s="928"/>
      <c r="BM826" s="928"/>
      <c r="BN826" s="928"/>
      <c r="BO826" s="928"/>
      <c r="BP826" s="928"/>
      <c r="BQ826" s="928"/>
      <c r="BR826" s="928"/>
      <c r="BS826" s="928"/>
      <c r="BT826" s="928"/>
      <c r="BU826" s="928"/>
      <c r="BV826" s="928"/>
      <c r="BW826" s="928"/>
      <c r="BX826" s="928"/>
      <c r="BY826" s="928"/>
      <c r="BZ826" s="928"/>
      <c r="CA826" s="928"/>
      <c r="CB826" s="928"/>
      <c r="CC826" s="928"/>
      <c r="CD826" s="928"/>
      <c r="CE826" s="928"/>
      <c r="CF826" s="928"/>
      <c r="CG826" s="928"/>
    </row>
    <row r="827" spans="1:86" ht="18" customHeight="1" x14ac:dyDescent="0.2">
      <c r="A827" s="928"/>
      <c r="B827" s="3051"/>
      <c r="C827" s="1266" t="s">
        <v>37</v>
      </c>
      <c r="D827" s="1267">
        <v>447992</v>
      </c>
      <c r="E827" s="985"/>
      <c r="F827" s="928"/>
      <c r="G827" s="928"/>
      <c r="H827" s="928"/>
      <c r="I827" s="928"/>
      <c r="J827" s="928"/>
      <c r="K827" s="928"/>
      <c r="L827" s="928"/>
      <c r="M827" s="928"/>
      <c r="N827" s="928"/>
      <c r="O827" s="928"/>
      <c r="P827" s="928"/>
      <c r="Q827" s="928"/>
      <c r="R827" s="928"/>
      <c r="S827" s="928"/>
      <c r="T827" s="928"/>
      <c r="U827" s="928"/>
      <c r="V827" s="928"/>
      <c r="W827" s="928"/>
      <c r="X827" s="928"/>
      <c r="Y827" s="928"/>
      <c r="Z827" s="928"/>
      <c r="AA827" s="928"/>
      <c r="AB827" s="928"/>
      <c r="AC827" s="928"/>
      <c r="AD827" s="928"/>
      <c r="AE827" s="928"/>
      <c r="AF827" s="928"/>
      <c r="AG827" s="928"/>
      <c r="AH827" s="928"/>
      <c r="AI827" s="928"/>
      <c r="AJ827" s="928"/>
      <c r="AK827" s="928"/>
      <c r="AL827" s="928"/>
      <c r="AM827" s="928"/>
      <c r="AN827" s="928"/>
      <c r="AO827" s="928"/>
      <c r="AP827" s="928"/>
      <c r="AQ827" s="928"/>
      <c r="AR827" s="928"/>
      <c r="AS827" s="928"/>
      <c r="AT827" s="928"/>
      <c r="AU827" s="928"/>
      <c r="AV827" s="928"/>
      <c r="AW827" s="928"/>
      <c r="AX827" s="928"/>
      <c r="AY827" s="928"/>
      <c r="AZ827" s="928"/>
      <c r="BA827" s="928"/>
      <c r="BB827" s="928"/>
      <c r="BC827" s="928"/>
      <c r="BD827" s="928"/>
      <c r="BE827" s="928"/>
      <c r="BF827" s="928"/>
      <c r="BG827" s="928"/>
      <c r="BH827" s="928"/>
      <c r="BI827" s="928"/>
      <c r="BJ827" s="928"/>
      <c r="BK827" s="928"/>
      <c r="BL827" s="928"/>
      <c r="BM827" s="928"/>
      <c r="BN827" s="928"/>
      <c r="BO827" s="928"/>
      <c r="BP827" s="928"/>
      <c r="BQ827" s="928"/>
      <c r="BR827" s="928"/>
      <c r="BS827" s="928"/>
      <c r="BT827" s="928"/>
      <c r="BU827" s="928"/>
      <c r="BV827" s="928"/>
      <c r="BW827" s="928"/>
      <c r="BX827" s="928"/>
      <c r="BY827" s="928"/>
      <c r="BZ827" s="928"/>
      <c r="CA827" s="928"/>
      <c r="CB827" s="928"/>
      <c r="CC827" s="928"/>
      <c r="CD827" s="928"/>
      <c r="CE827" s="928"/>
      <c r="CF827" s="928"/>
      <c r="CG827" s="928"/>
    </row>
    <row r="828" spans="1:86" ht="17.25" customHeight="1" x14ac:dyDescent="0.2">
      <c r="A828" s="928"/>
      <c r="B828" s="3051"/>
      <c r="C828" s="1266" t="s">
        <v>66</v>
      </c>
      <c r="D828" s="1267">
        <v>-122837</v>
      </c>
      <c r="E828" s="928"/>
      <c r="F828" s="928"/>
      <c r="G828" s="928"/>
      <c r="H828" s="928"/>
      <c r="I828" s="928"/>
      <c r="J828" s="928"/>
      <c r="K828" s="928"/>
      <c r="L828" s="928"/>
      <c r="M828" s="928"/>
      <c r="N828" s="928"/>
      <c r="O828" s="928"/>
      <c r="P828" s="928"/>
      <c r="Q828" s="928"/>
      <c r="R828" s="928"/>
      <c r="S828" s="928"/>
      <c r="T828" s="928"/>
      <c r="U828" s="928"/>
      <c r="V828" s="928"/>
      <c r="W828" s="928"/>
      <c r="X828" s="928"/>
      <c r="Y828" s="928"/>
      <c r="Z828" s="928"/>
      <c r="AA828" s="928"/>
      <c r="AB828" s="928"/>
      <c r="AC828" s="928"/>
      <c r="AD828" s="928"/>
      <c r="AE828" s="928"/>
      <c r="AF828" s="928"/>
      <c r="AG828" s="928"/>
      <c r="AH828" s="928"/>
      <c r="AI828" s="928"/>
      <c r="AJ828" s="928"/>
      <c r="AK828" s="928"/>
      <c r="AL828" s="928"/>
      <c r="AM828" s="928"/>
      <c r="AN828" s="928"/>
      <c r="AO828" s="928"/>
      <c r="AP828" s="928"/>
      <c r="AQ828" s="928"/>
      <c r="AR828" s="928"/>
      <c r="AS828" s="928"/>
      <c r="AT828" s="928"/>
      <c r="AU828" s="928"/>
      <c r="AV828" s="928"/>
      <c r="AW828" s="928"/>
      <c r="AX828" s="928"/>
      <c r="AY828" s="928"/>
      <c r="AZ828" s="928"/>
      <c r="BA828" s="928"/>
      <c r="BB828" s="928"/>
      <c r="BC828" s="928"/>
      <c r="BD828" s="928"/>
      <c r="BE828" s="928"/>
      <c r="BF828" s="928"/>
      <c r="BG828" s="928"/>
      <c r="BH828" s="928"/>
      <c r="BI828" s="928"/>
      <c r="BJ828" s="928"/>
      <c r="BK828" s="928"/>
      <c r="BL828" s="928"/>
      <c r="BM828" s="928"/>
      <c r="BN828" s="928"/>
      <c r="BO828" s="928"/>
      <c r="BP828" s="928"/>
      <c r="BQ828" s="928"/>
      <c r="BR828" s="928"/>
      <c r="BS828" s="928"/>
      <c r="BT828" s="928"/>
      <c r="BU828" s="928"/>
      <c r="BV828" s="928"/>
      <c r="BW828" s="928"/>
      <c r="BX828" s="928"/>
      <c r="BY828" s="928"/>
      <c r="BZ828" s="928"/>
      <c r="CA828" s="928"/>
      <c r="CB828" s="928"/>
      <c r="CC828" s="928"/>
      <c r="CD828" s="928"/>
      <c r="CE828" s="928"/>
      <c r="CF828" s="928"/>
      <c r="CG828" s="928"/>
    </row>
    <row r="829" spans="1:86" ht="19.5" customHeight="1" x14ac:dyDescent="0.2">
      <c r="A829" s="928"/>
      <c r="B829" s="3051"/>
      <c r="C829" s="1273" t="s">
        <v>41</v>
      </c>
      <c r="D829" s="1267">
        <v>76815</v>
      </c>
      <c r="E829" s="928"/>
      <c r="F829" s="928"/>
      <c r="G829" s="928"/>
      <c r="H829" s="928"/>
      <c r="I829" s="928"/>
      <c r="J829" s="928"/>
      <c r="K829" s="928"/>
      <c r="L829" s="928"/>
      <c r="M829" s="928"/>
      <c r="N829" s="928"/>
      <c r="O829" s="928"/>
      <c r="P829" s="928"/>
      <c r="Q829" s="928"/>
      <c r="R829" s="928"/>
      <c r="S829" s="928"/>
      <c r="T829" s="928"/>
      <c r="U829" s="928"/>
      <c r="V829" s="928"/>
      <c r="W829" s="928"/>
      <c r="X829" s="928"/>
      <c r="Y829" s="928"/>
      <c r="Z829" s="928"/>
      <c r="AA829" s="928"/>
      <c r="AB829" s="928"/>
      <c r="AC829" s="928"/>
      <c r="AD829" s="928"/>
      <c r="AE829" s="928"/>
      <c r="AF829" s="928"/>
      <c r="AG829" s="928"/>
      <c r="AH829" s="928"/>
      <c r="AI829" s="928"/>
      <c r="AJ829" s="928"/>
      <c r="AK829" s="928"/>
      <c r="AL829" s="928"/>
      <c r="AM829" s="928"/>
      <c r="AN829" s="928"/>
      <c r="AO829" s="928"/>
      <c r="AP829" s="928"/>
      <c r="AQ829" s="928"/>
      <c r="AR829" s="928"/>
      <c r="AS829" s="928"/>
      <c r="AT829" s="928"/>
      <c r="AU829" s="928"/>
      <c r="AV829" s="928"/>
      <c r="AW829" s="928"/>
      <c r="AX829" s="928"/>
      <c r="AY829" s="928"/>
      <c r="AZ829" s="928"/>
      <c r="BA829" s="928"/>
      <c r="BB829" s="928"/>
      <c r="BC829" s="928"/>
      <c r="BD829" s="928"/>
      <c r="BE829" s="928"/>
      <c r="BF829" s="928"/>
      <c r="BG829" s="928"/>
      <c r="BH829" s="928"/>
      <c r="BI829" s="928"/>
      <c r="BJ829" s="928"/>
      <c r="BK829" s="928"/>
      <c r="BL829" s="928"/>
      <c r="BM829" s="928"/>
      <c r="BN829" s="928"/>
      <c r="BO829" s="928"/>
      <c r="BP829" s="928"/>
      <c r="BQ829" s="928"/>
      <c r="BR829" s="928"/>
      <c r="BS829" s="928"/>
      <c r="BT829" s="928"/>
      <c r="BU829" s="928"/>
      <c r="BV829" s="928"/>
      <c r="BW829" s="928"/>
      <c r="BX829" s="928"/>
      <c r="BY829" s="928"/>
      <c r="BZ829" s="928"/>
      <c r="CA829" s="928"/>
      <c r="CB829" s="928"/>
      <c r="CC829" s="928"/>
      <c r="CD829" s="928"/>
      <c r="CE829" s="928"/>
      <c r="CF829" s="928"/>
      <c r="CG829" s="928"/>
    </row>
    <row r="830" spans="1:86" ht="18.75" customHeight="1" thickBot="1" x14ac:dyDescent="0.25">
      <c r="A830" s="928"/>
      <c r="B830" s="3052"/>
      <c r="C830" s="1268" t="s">
        <v>430</v>
      </c>
      <c r="D830" s="1269">
        <v>-86812</v>
      </c>
      <c r="E830" s="928"/>
      <c r="F830" s="928"/>
      <c r="G830" s="928"/>
      <c r="H830" s="928"/>
      <c r="I830" s="928"/>
      <c r="J830" s="928"/>
      <c r="K830" s="928"/>
      <c r="L830" s="928"/>
      <c r="M830" s="928"/>
      <c r="N830" s="928"/>
      <c r="O830" s="928"/>
      <c r="P830" s="928"/>
      <c r="Q830" s="928"/>
      <c r="R830" s="928"/>
      <c r="S830" s="928"/>
      <c r="T830" s="928"/>
      <c r="U830" s="928"/>
      <c r="V830" s="928"/>
      <c r="W830" s="928"/>
      <c r="X830" s="928"/>
      <c r="Y830" s="928"/>
      <c r="Z830" s="928"/>
      <c r="AA830" s="928"/>
      <c r="AB830" s="928"/>
      <c r="AC830" s="928"/>
      <c r="AD830" s="928"/>
      <c r="AE830" s="928"/>
      <c r="AF830" s="928"/>
      <c r="AG830" s="928"/>
      <c r="AH830" s="928"/>
      <c r="AI830" s="928"/>
      <c r="AJ830" s="928"/>
      <c r="AK830" s="928"/>
      <c r="AL830" s="928"/>
      <c r="AM830" s="928"/>
      <c r="AN830" s="928"/>
      <c r="AO830" s="928"/>
      <c r="AP830" s="928"/>
      <c r="AQ830" s="928"/>
      <c r="AR830" s="928"/>
      <c r="AS830" s="928"/>
      <c r="AT830" s="928"/>
      <c r="AU830" s="928"/>
      <c r="AV830" s="928"/>
      <c r="AW830" s="928"/>
      <c r="AX830" s="928"/>
      <c r="AY830" s="928"/>
      <c r="AZ830" s="928"/>
      <c r="BA830" s="928"/>
      <c r="BB830" s="928"/>
      <c r="BC830" s="928"/>
      <c r="BD830" s="928"/>
      <c r="BE830" s="928"/>
      <c r="BF830" s="928"/>
      <c r="BG830" s="928"/>
      <c r="BH830" s="928"/>
      <c r="BI830" s="928"/>
      <c r="BJ830" s="928"/>
      <c r="BK830" s="928"/>
      <c r="BL830" s="928"/>
      <c r="BM830" s="928"/>
      <c r="BN830" s="928"/>
      <c r="BO830" s="928"/>
      <c r="BP830" s="928"/>
      <c r="BQ830" s="928"/>
      <c r="BR830" s="928"/>
      <c r="BS830" s="928"/>
      <c r="BT830" s="928"/>
      <c r="BU830" s="928"/>
      <c r="BV830" s="928"/>
      <c r="BW830" s="928"/>
      <c r="BX830" s="928"/>
      <c r="BY830" s="928"/>
      <c r="BZ830" s="928"/>
      <c r="CA830" s="928"/>
      <c r="CB830" s="928"/>
      <c r="CC830" s="928"/>
      <c r="CD830" s="928"/>
      <c r="CE830" s="928"/>
      <c r="CF830" s="928"/>
      <c r="CG830" s="928"/>
    </row>
    <row r="831" spans="1:86" ht="17.25" customHeight="1" thickBot="1" x14ac:dyDescent="0.25">
      <c r="A831" s="928"/>
      <c r="B831" s="1270" t="s">
        <v>151</v>
      </c>
      <c r="C831" s="1271" t="s">
        <v>429</v>
      </c>
      <c r="D831" s="1274">
        <f>SUM(D826:D830)</f>
        <v>287623</v>
      </c>
      <c r="E831" s="928"/>
      <c r="F831" s="985"/>
      <c r="G831" s="928"/>
      <c r="H831" s="928"/>
      <c r="I831" s="928"/>
      <c r="J831" s="928"/>
      <c r="K831" s="928"/>
      <c r="L831" s="928"/>
      <c r="M831" s="928"/>
      <c r="N831" s="928"/>
      <c r="O831" s="928"/>
      <c r="P831" s="928"/>
      <c r="Q831" s="928"/>
      <c r="R831" s="928"/>
      <c r="S831" s="928"/>
      <c r="T831" s="928"/>
      <c r="U831" s="928"/>
      <c r="V831" s="928"/>
      <c r="W831" s="928"/>
      <c r="X831" s="928"/>
      <c r="Y831" s="928"/>
      <c r="Z831" s="928"/>
      <c r="AA831" s="928"/>
      <c r="AB831" s="928"/>
      <c r="AC831" s="928"/>
      <c r="AD831" s="928"/>
      <c r="AE831" s="928"/>
      <c r="AF831" s="928"/>
      <c r="AG831" s="928"/>
      <c r="AH831" s="928"/>
      <c r="AI831" s="928"/>
      <c r="AJ831" s="928"/>
      <c r="AK831" s="928"/>
      <c r="AL831" s="928"/>
      <c r="AM831" s="928"/>
      <c r="AN831" s="928"/>
      <c r="AO831" s="928"/>
      <c r="AP831" s="928"/>
      <c r="AQ831" s="928"/>
      <c r="AR831" s="928"/>
      <c r="AS831" s="928"/>
      <c r="AT831" s="928"/>
      <c r="AU831" s="928"/>
      <c r="AV831" s="928"/>
      <c r="AW831" s="928"/>
      <c r="AX831" s="928"/>
      <c r="AY831" s="928"/>
      <c r="AZ831" s="928"/>
      <c r="BA831" s="928"/>
      <c r="BB831" s="928"/>
      <c r="BC831" s="928"/>
      <c r="BD831" s="928"/>
      <c r="BE831" s="928"/>
      <c r="BF831" s="928"/>
      <c r="BG831" s="928"/>
      <c r="BH831" s="928"/>
      <c r="BI831" s="928"/>
      <c r="BJ831" s="928"/>
      <c r="BK831" s="928"/>
      <c r="BL831" s="928"/>
      <c r="BM831" s="928"/>
      <c r="BN831" s="928"/>
      <c r="BO831" s="928"/>
      <c r="BP831" s="928"/>
      <c r="BQ831" s="928"/>
      <c r="BR831" s="928"/>
      <c r="BS831" s="928"/>
      <c r="BT831" s="928"/>
      <c r="BU831" s="928"/>
      <c r="BV831" s="928"/>
      <c r="BW831" s="928"/>
      <c r="BX831" s="928"/>
      <c r="BY831" s="928"/>
      <c r="BZ831" s="928"/>
      <c r="CA831" s="928"/>
      <c r="CB831" s="928"/>
      <c r="CC831" s="928"/>
      <c r="CD831" s="928"/>
      <c r="CE831" s="928"/>
      <c r="CF831" s="928"/>
      <c r="CG831" s="928"/>
    </row>
    <row r="832" spans="1:86" ht="17.25" customHeight="1" x14ac:dyDescent="0.2">
      <c r="A832" s="928"/>
      <c r="B832" s="3050" t="s">
        <v>285</v>
      </c>
      <c r="C832" s="1264" t="s">
        <v>42</v>
      </c>
      <c r="D832" s="1265">
        <v>132166</v>
      </c>
      <c r="E832" s="985"/>
      <c r="F832" s="928"/>
      <c r="G832" s="928"/>
      <c r="H832" s="928"/>
      <c r="I832" s="928"/>
      <c r="J832" s="928"/>
      <c r="K832" s="928"/>
      <c r="L832" s="928"/>
      <c r="M832" s="928"/>
      <c r="N832" s="928"/>
      <c r="O832" s="928"/>
      <c r="P832" s="928"/>
      <c r="Q832" s="928"/>
      <c r="R832" s="928"/>
      <c r="S832" s="928"/>
      <c r="T832" s="928"/>
      <c r="U832" s="928"/>
      <c r="V832" s="928"/>
      <c r="W832" s="928"/>
      <c r="X832" s="928"/>
      <c r="Y832" s="928"/>
      <c r="Z832" s="928"/>
      <c r="AA832" s="928"/>
      <c r="AB832" s="928"/>
      <c r="AC832" s="928"/>
      <c r="AD832" s="928"/>
      <c r="AE832" s="928"/>
      <c r="AF832" s="928"/>
      <c r="AG832" s="928"/>
      <c r="AH832" s="928"/>
      <c r="AI832" s="928"/>
      <c r="AJ832" s="928"/>
      <c r="AK832" s="928"/>
      <c r="AL832" s="928"/>
      <c r="AM832" s="928"/>
      <c r="AN832" s="928"/>
      <c r="AO832" s="928"/>
      <c r="AP832" s="928"/>
      <c r="AQ832" s="928"/>
      <c r="AR832" s="928"/>
      <c r="AS832" s="928"/>
      <c r="AT832" s="928"/>
      <c r="AU832" s="928"/>
      <c r="AV832" s="928"/>
      <c r="AW832" s="928"/>
      <c r="AX832" s="928"/>
      <c r="AY832" s="928"/>
      <c r="AZ832" s="928"/>
      <c r="BA832" s="928"/>
      <c r="BB832" s="928"/>
      <c r="BC832" s="928"/>
      <c r="BD832" s="928"/>
      <c r="BE832" s="928"/>
      <c r="BF832" s="928"/>
      <c r="BG832" s="928"/>
      <c r="BH832" s="928"/>
      <c r="BI832" s="928"/>
      <c r="BJ832" s="928"/>
      <c r="BK832" s="928"/>
      <c r="BL832" s="928"/>
      <c r="BM832" s="928"/>
      <c r="BN832" s="928"/>
      <c r="BO832" s="928"/>
      <c r="BP832" s="928"/>
      <c r="BQ832" s="928"/>
      <c r="BR832" s="928"/>
      <c r="BS832" s="928"/>
      <c r="BT832" s="928"/>
      <c r="BU832" s="928"/>
      <c r="BV832" s="928"/>
      <c r="BW832" s="928"/>
      <c r="BX832" s="928"/>
      <c r="BY832" s="928"/>
      <c r="BZ832" s="928"/>
      <c r="CA832" s="928"/>
      <c r="CB832" s="928"/>
      <c r="CC832" s="928"/>
      <c r="CD832" s="928"/>
      <c r="CE832" s="928"/>
      <c r="CF832" s="928"/>
      <c r="CG832" s="928"/>
    </row>
    <row r="833" spans="1:85" ht="17.25" customHeight="1" x14ac:dyDescent="0.2">
      <c r="A833" s="928"/>
      <c r="B833" s="3051"/>
      <c r="C833" s="1266" t="s">
        <v>48</v>
      </c>
      <c r="D833" s="1267">
        <v>-601416</v>
      </c>
      <c r="E833" s="928"/>
      <c r="F833" s="928"/>
      <c r="G833" s="928"/>
      <c r="H833" s="928"/>
      <c r="I833" s="928"/>
      <c r="J833" s="928"/>
      <c r="K833" s="928"/>
      <c r="L833" s="928"/>
      <c r="M833" s="928"/>
      <c r="N833" s="928"/>
      <c r="O833" s="928"/>
      <c r="P833" s="928"/>
      <c r="Q833" s="928"/>
      <c r="R833" s="928"/>
      <c r="S833" s="928"/>
      <c r="T833" s="928"/>
      <c r="U833" s="928"/>
      <c r="V833" s="928"/>
      <c r="W833" s="928"/>
      <c r="X833" s="928"/>
      <c r="Y833" s="928"/>
      <c r="Z833" s="928"/>
      <c r="AA833" s="928"/>
      <c r="AB833" s="928"/>
      <c r="AC833" s="928"/>
      <c r="AD833" s="928"/>
      <c r="AE833" s="928"/>
      <c r="AF833" s="928"/>
      <c r="AG833" s="928"/>
      <c r="AH833" s="928"/>
      <c r="AI833" s="928"/>
      <c r="AJ833" s="928"/>
      <c r="AK833" s="928"/>
      <c r="AL833" s="928"/>
      <c r="AM833" s="928"/>
      <c r="AN833" s="928"/>
      <c r="AO833" s="928"/>
      <c r="AP833" s="928"/>
      <c r="AQ833" s="928"/>
      <c r="AR833" s="928"/>
      <c r="AS833" s="928"/>
      <c r="AT833" s="928"/>
      <c r="AU833" s="928"/>
      <c r="AV833" s="928"/>
      <c r="AW833" s="928"/>
      <c r="AX833" s="928"/>
      <c r="AY833" s="928"/>
      <c r="AZ833" s="928"/>
      <c r="BA833" s="928"/>
      <c r="BB833" s="928"/>
      <c r="BC833" s="928"/>
      <c r="BD833" s="928"/>
      <c r="BE833" s="928"/>
      <c r="BF833" s="928"/>
      <c r="BG833" s="928"/>
      <c r="BH833" s="928"/>
      <c r="BI833" s="928"/>
      <c r="BJ833" s="928"/>
      <c r="BK833" s="928"/>
      <c r="BL833" s="928"/>
      <c r="BM833" s="928"/>
      <c r="BN833" s="928"/>
      <c r="BO833" s="928"/>
      <c r="BP833" s="928"/>
      <c r="BQ833" s="928"/>
      <c r="BR833" s="928"/>
      <c r="BS833" s="928"/>
      <c r="BT833" s="928"/>
      <c r="BU833" s="928"/>
      <c r="BV833" s="928"/>
      <c r="BW833" s="928"/>
      <c r="BX833" s="928"/>
      <c r="BY833" s="928"/>
      <c r="BZ833" s="928"/>
      <c r="CA833" s="928"/>
      <c r="CB833" s="928"/>
      <c r="CC833" s="928"/>
      <c r="CD833" s="928"/>
      <c r="CE833" s="928"/>
      <c r="CF833" s="928"/>
      <c r="CG833" s="928"/>
    </row>
    <row r="834" spans="1:85" ht="16.5" customHeight="1" x14ac:dyDescent="0.2">
      <c r="A834" s="928"/>
      <c r="B834" s="3051"/>
      <c r="C834" s="1266" t="s">
        <v>39</v>
      </c>
      <c r="D834" s="1267">
        <v>243305</v>
      </c>
      <c r="E834" s="985"/>
      <c r="F834" s="928"/>
      <c r="G834" s="928"/>
      <c r="H834" s="928"/>
      <c r="I834" s="928"/>
      <c r="J834" s="928"/>
      <c r="K834" s="928"/>
      <c r="L834" s="928"/>
      <c r="M834" s="928"/>
      <c r="N834" s="928"/>
      <c r="O834" s="928"/>
      <c r="P834" s="928"/>
      <c r="Q834" s="928"/>
      <c r="R834" s="928"/>
      <c r="S834" s="928"/>
      <c r="T834" s="928"/>
      <c r="U834" s="928"/>
      <c r="V834" s="928"/>
      <c r="W834" s="928"/>
      <c r="X834" s="928"/>
      <c r="Y834" s="928"/>
      <c r="Z834" s="928"/>
      <c r="AA834" s="928"/>
      <c r="AB834" s="928"/>
      <c r="AC834" s="928"/>
      <c r="AD834" s="928"/>
      <c r="AE834" s="928"/>
      <c r="AF834" s="928"/>
      <c r="AG834" s="928"/>
      <c r="AH834" s="928"/>
      <c r="AI834" s="928"/>
      <c r="AJ834" s="928"/>
      <c r="AK834" s="928"/>
      <c r="AL834" s="928"/>
      <c r="AM834" s="928"/>
      <c r="AN834" s="928"/>
      <c r="AO834" s="928"/>
      <c r="AP834" s="928"/>
      <c r="AQ834" s="928"/>
      <c r="AR834" s="928"/>
      <c r="AS834" s="928"/>
      <c r="AT834" s="928"/>
      <c r="AU834" s="928"/>
      <c r="AV834" s="928"/>
      <c r="AW834" s="928"/>
      <c r="AX834" s="928"/>
      <c r="AY834" s="928"/>
      <c r="AZ834" s="928"/>
      <c r="BA834" s="928"/>
      <c r="BB834" s="928"/>
      <c r="BC834" s="928"/>
      <c r="BD834" s="928"/>
      <c r="BE834" s="928"/>
      <c r="BF834" s="928"/>
      <c r="BG834" s="928"/>
      <c r="BH834" s="928"/>
      <c r="BI834" s="928"/>
      <c r="BJ834" s="928"/>
      <c r="BK834" s="928"/>
      <c r="BL834" s="928"/>
      <c r="BM834" s="928"/>
      <c r="BN834" s="928"/>
      <c r="BO834" s="928"/>
      <c r="BP834" s="928"/>
      <c r="BQ834" s="928"/>
      <c r="BR834" s="928"/>
      <c r="BS834" s="928"/>
      <c r="BT834" s="928"/>
      <c r="BU834" s="928"/>
      <c r="BV834" s="928"/>
      <c r="BW834" s="928"/>
      <c r="BX834" s="928"/>
      <c r="BY834" s="928"/>
      <c r="BZ834" s="928"/>
      <c r="CA834" s="928"/>
      <c r="CB834" s="928"/>
      <c r="CC834" s="928"/>
      <c r="CD834" s="928"/>
      <c r="CE834" s="928"/>
      <c r="CF834" s="928"/>
      <c r="CG834" s="928"/>
    </row>
    <row r="835" spans="1:85" ht="17.25" customHeight="1" x14ac:dyDescent="0.2">
      <c r="A835" s="928"/>
      <c r="B835" s="3051"/>
      <c r="C835" s="1266" t="s">
        <v>431</v>
      </c>
      <c r="D835" s="1267">
        <v>84940</v>
      </c>
      <c r="E835" s="928"/>
      <c r="F835" s="928"/>
      <c r="G835" s="928"/>
      <c r="H835" s="928"/>
      <c r="I835" s="928"/>
      <c r="J835" s="928"/>
      <c r="K835" s="928"/>
      <c r="L835" s="928"/>
      <c r="M835" s="928"/>
      <c r="N835" s="928"/>
      <c r="O835" s="928"/>
      <c r="P835" s="928"/>
      <c r="Q835" s="928"/>
      <c r="R835" s="928"/>
      <c r="S835" s="928"/>
      <c r="T835" s="928"/>
      <c r="U835" s="928"/>
      <c r="V835" s="928"/>
      <c r="W835" s="928"/>
      <c r="X835" s="928"/>
      <c r="Y835" s="928"/>
      <c r="Z835" s="928"/>
      <c r="AA835" s="928"/>
      <c r="AB835" s="928"/>
      <c r="AC835" s="928"/>
      <c r="AD835" s="928"/>
      <c r="AE835" s="928"/>
      <c r="AF835" s="928"/>
      <c r="AG835" s="928"/>
      <c r="AH835" s="928"/>
      <c r="AI835" s="928"/>
      <c r="AJ835" s="928"/>
      <c r="AK835" s="928"/>
      <c r="AL835" s="928"/>
      <c r="AM835" s="928"/>
      <c r="AN835" s="928"/>
      <c r="AO835" s="928"/>
      <c r="AP835" s="928"/>
      <c r="AQ835" s="928"/>
      <c r="AR835" s="928"/>
      <c r="AS835" s="928"/>
      <c r="AT835" s="928"/>
      <c r="AU835" s="928"/>
      <c r="AV835" s="928"/>
      <c r="AW835" s="928"/>
      <c r="AX835" s="928"/>
      <c r="AY835" s="928"/>
      <c r="AZ835" s="928"/>
      <c r="BA835" s="928"/>
      <c r="BB835" s="928"/>
      <c r="BC835" s="928"/>
      <c r="BD835" s="928"/>
      <c r="BE835" s="928"/>
      <c r="BF835" s="928"/>
      <c r="BG835" s="928"/>
      <c r="BH835" s="928"/>
      <c r="BI835" s="928"/>
      <c r="BJ835" s="928"/>
      <c r="BK835" s="928"/>
      <c r="BL835" s="928"/>
      <c r="BM835" s="928"/>
      <c r="BN835" s="928"/>
      <c r="BO835" s="928"/>
      <c r="BP835" s="928"/>
      <c r="BQ835" s="928"/>
      <c r="BR835" s="928"/>
      <c r="BS835" s="928"/>
      <c r="BT835" s="928"/>
      <c r="BU835" s="928"/>
      <c r="BV835" s="928"/>
      <c r="BW835" s="928"/>
      <c r="BX835" s="928"/>
      <c r="BY835" s="928"/>
      <c r="BZ835" s="928"/>
      <c r="CA835" s="928"/>
      <c r="CB835" s="928"/>
      <c r="CC835" s="928"/>
      <c r="CD835" s="928"/>
      <c r="CE835" s="928"/>
      <c r="CF835" s="928"/>
      <c r="CG835" s="928"/>
    </row>
    <row r="836" spans="1:85" ht="18" customHeight="1" x14ac:dyDescent="0.2">
      <c r="A836" s="928"/>
      <c r="B836" s="3051"/>
      <c r="C836" s="1266" t="s">
        <v>432</v>
      </c>
      <c r="D836" s="1267">
        <v>59394</v>
      </c>
      <c r="E836" s="928"/>
      <c r="F836" s="928"/>
      <c r="G836" s="928"/>
      <c r="H836" s="928"/>
      <c r="I836" s="928"/>
      <c r="J836" s="928"/>
      <c r="K836" s="928"/>
      <c r="L836" s="928"/>
      <c r="M836" s="928"/>
      <c r="N836" s="928"/>
      <c r="O836" s="928"/>
      <c r="P836" s="928"/>
      <c r="Q836" s="928"/>
      <c r="R836" s="928"/>
      <c r="S836" s="928"/>
      <c r="T836" s="928"/>
      <c r="U836" s="928"/>
      <c r="V836" s="928"/>
      <c r="W836" s="928"/>
      <c r="X836" s="928"/>
      <c r="Y836" s="928"/>
      <c r="Z836" s="928"/>
      <c r="AA836" s="928"/>
      <c r="AB836" s="928"/>
      <c r="AC836" s="928"/>
      <c r="AD836" s="928"/>
      <c r="AE836" s="928"/>
      <c r="AF836" s="928"/>
      <c r="AG836" s="928"/>
      <c r="AH836" s="928"/>
      <c r="AI836" s="928"/>
      <c r="AJ836" s="928"/>
      <c r="AK836" s="928"/>
      <c r="AL836" s="928"/>
      <c r="AM836" s="928"/>
      <c r="AN836" s="928"/>
      <c r="AO836" s="928"/>
      <c r="AP836" s="928"/>
      <c r="AQ836" s="928"/>
      <c r="AR836" s="928"/>
      <c r="AS836" s="928"/>
      <c r="AT836" s="928"/>
      <c r="AU836" s="928"/>
      <c r="AV836" s="928"/>
      <c r="AW836" s="928"/>
      <c r="AX836" s="928"/>
      <c r="AY836" s="928"/>
      <c r="AZ836" s="928"/>
      <c r="BA836" s="928"/>
      <c r="BB836" s="928"/>
      <c r="BC836" s="928"/>
      <c r="BD836" s="928"/>
      <c r="BE836" s="928"/>
      <c r="BF836" s="928"/>
      <c r="BG836" s="928"/>
      <c r="BH836" s="928"/>
      <c r="BI836" s="928"/>
      <c r="BJ836" s="928"/>
      <c r="BK836" s="928"/>
      <c r="BL836" s="928"/>
      <c r="BM836" s="928"/>
      <c r="BN836" s="928"/>
      <c r="BO836" s="928"/>
      <c r="BP836" s="928"/>
      <c r="BQ836" s="928"/>
      <c r="BR836" s="928"/>
      <c r="BS836" s="928"/>
      <c r="BT836" s="928"/>
      <c r="BU836" s="928"/>
      <c r="BV836" s="928"/>
      <c r="BW836" s="928"/>
      <c r="BX836" s="928"/>
      <c r="BY836" s="928"/>
      <c r="BZ836" s="928"/>
      <c r="CA836" s="928"/>
      <c r="CB836" s="928"/>
      <c r="CC836" s="928"/>
      <c r="CD836" s="928"/>
      <c r="CE836" s="928"/>
      <c r="CF836" s="928"/>
      <c r="CG836" s="928"/>
    </row>
    <row r="837" spans="1:85" ht="17.25" customHeight="1" x14ac:dyDescent="0.2">
      <c r="A837" s="928"/>
      <c r="B837" s="3051"/>
      <c r="C837" s="1266" t="s">
        <v>49</v>
      </c>
      <c r="D837" s="1267">
        <v>-1461450</v>
      </c>
      <c r="E837" s="928"/>
      <c r="F837" s="928"/>
      <c r="G837" s="928"/>
      <c r="H837" s="928"/>
      <c r="I837" s="928"/>
      <c r="J837" s="928"/>
      <c r="K837" s="928"/>
      <c r="L837" s="928"/>
      <c r="M837" s="928"/>
      <c r="N837" s="928"/>
      <c r="O837" s="928"/>
      <c r="P837" s="928"/>
      <c r="Q837" s="928"/>
      <c r="R837" s="928"/>
      <c r="S837" s="928"/>
      <c r="T837" s="928"/>
      <c r="U837" s="928"/>
      <c r="V837" s="928"/>
      <c r="W837" s="928"/>
      <c r="X837" s="928"/>
      <c r="Y837" s="928"/>
      <c r="Z837" s="928"/>
      <c r="AA837" s="928"/>
      <c r="AB837" s="928"/>
      <c r="AC837" s="928"/>
      <c r="AD837" s="928"/>
      <c r="AE837" s="928"/>
      <c r="AF837" s="928"/>
      <c r="AG837" s="928"/>
      <c r="AH837" s="928"/>
      <c r="AI837" s="928"/>
      <c r="AJ837" s="928"/>
      <c r="AK837" s="928"/>
      <c r="AL837" s="928"/>
      <c r="AM837" s="928"/>
      <c r="AN837" s="928"/>
      <c r="AO837" s="928"/>
      <c r="AP837" s="928"/>
      <c r="AQ837" s="928"/>
      <c r="AR837" s="928"/>
      <c r="AS837" s="928"/>
      <c r="AT837" s="928"/>
      <c r="AU837" s="928"/>
      <c r="AV837" s="928"/>
      <c r="AW837" s="928"/>
      <c r="AX837" s="928"/>
      <c r="AY837" s="928"/>
      <c r="AZ837" s="928"/>
      <c r="BA837" s="928"/>
      <c r="BB837" s="928"/>
      <c r="BC837" s="928"/>
      <c r="BD837" s="928"/>
      <c r="BE837" s="928"/>
      <c r="BF837" s="928"/>
      <c r="BG837" s="928"/>
      <c r="BH837" s="928"/>
      <c r="BI837" s="928"/>
      <c r="BJ837" s="928"/>
      <c r="BK837" s="928"/>
      <c r="BL837" s="928"/>
      <c r="BM837" s="928"/>
      <c r="BN837" s="928"/>
      <c r="BO837" s="928"/>
      <c r="BP837" s="928"/>
      <c r="BQ837" s="928"/>
      <c r="BR837" s="928"/>
      <c r="BS837" s="928"/>
      <c r="BT837" s="928"/>
      <c r="BU837" s="928"/>
      <c r="BV837" s="928"/>
      <c r="BW837" s="928"/>
      <c r="BX837" s="928"/>
      <c r="BY837" s="928"/>
      <c r="BZ837" s="928"/>
      <c r="CA837" s="928"/>
      <c r="CB837" s="928"/>
      <c r="CC837" s="928"/>
      <c r="CD837" s="928"/>
      <c r="CE837" s="928"/>
      <c r="CF837" s="928"/>
      <c r="CG837" s="928"/>
    </row>
    <row r="838" spans="1:85" ht="16.5" customHeight="1" x14ac:dyDescent="0.2">
      <c r="A838" s="928"/>
      <c r="B838" s="3051"/>
      <c r="C838" s="1266" t="s">
        <v>99</v>
      </c>
      <c r="D838" s="1267">
        <v>-3887393</v>
      </c>
      <c r="E838" s="928"/>
      <c r="F838" s="928"/>
      <c r="G838" s="928"/>
      <c r="H838" s="928"/>
      <c r="I838" s="928"/>
      <c r="J838" s="928"/>
      <c r="K838" s="928"/>
      <c r="L838" s="928"/>
      <c r="M838" s="928"/>
      <c r="N838" s="928"/>
      <c r="O838" s="928"/>
      <c r="P838" s="928"/>
      <c r="Q838" s="928"/>
      <c r="R838" s="928"/>
      <c r="S838" s="928"/>
      <c r="T838" s="928"/>
      <c r="U838" s="928"/>
      <c r="V838" s="928"/>
      <c r="W838" s="928"/>
      <c r="X838" s="928"/>
      <c r="Y838" s="928"/>
      <c r="Z838" s="928"/>
      <c r="AA838" s="928"/>
      <c r="AB838" s="928"/>
      <c r="AC838" s="928"/>
      <c r="AD838" s="928"/>
      <c r="AE838" s="928"/>
      <c r="AF838" s="928"/>
      <c r="AG838" s="928"/>
      <c r="AH838" s="928"/>
      <c r="AI838" s="928"/>
      <c r="AJ838" s="928"/>
      <c r="AK838" s="928"/>
      <c r="AL838" s="928"/>
      <c r="AM838" s="928"/>
      <c r="AN838" s="928"/>
      <c r="AO838" s="928"/>
      <c r="AP838" s="928"/>
      <c r="AQ838" s="928"/>
      <c r="AR838" s="928"/>
      <c r="AS838" s="928"/>
      <c r="AT838" s="928"/>
      <c r="AU838" s="928"/>
      <c r="AV838" s="928"/>
      <c r="AW838" s="928"/>
      <c r="AX838" s="928"/>
      <c r="AY838" s="928"/>
      <c r="AZ838" s="928"/>
      <c r="BA838" s="928"/>
      <c r="BB838" s="928"/>
      <c r="BC838" s="928"/>
      <c r="BD838" s="928"/>
      <c r="BE838" s="928"/>
      <c r="BF838" s="928"/>
      <c r="BG838" s="928"/>
      <c r="BH838" s="928"/>
      <c r="BI838" s="928"/>
      <c r="BJ838" s="928"/>
      <c r="BK838" s="928"/>
      <c r="BL838" s="928"/>
      <c r="BM838" s="928"/>
      <c r="BN838" s="928"/>
      <c r="BO838" s="928"/>
      <c r="BP838" s="928"/>
      <c r="BQ838" s="928"/>
      <c r="BR838" s="928"/>
      <c r="BS838" s="928"/>
      <c r="BT838" s="928"/>
      <c r="BU838" s="928"/>
      <c r="BV838" s="928"/>
      <c r="BW838" s="928"/>
      <c r="BX838" s="928"/>
      <c r="BY838" s="928"/>
      <c r="BZ838" s="928"/>
      <c r="CA838" s="928"/>
      <c r="CB838" s="928"/>
      <c r="CC838" s="928"/>
      <c r="CD838" s="928"/>
      <c r="CE838" s="928"/>
      <c r="CF838" s="928"/>
      <c r="CG838" s="928"/>
    </row>
    <row r="839" spans="1:85" ht="18.75" customHeight="1" thickBot="1" x14ac:dyDescent="0.25">
      <c r="A839" s="928"/>
      <c r="B839" s="3052"/>
      <c r="C839" s="1268" t="s">
        <v>433</v>
      </c>
      <c r="D839" s="1269">
        <v>-1619792</v>
      </c>
      <c r="E839" s="928"/>
      <c r="F839" s="928"/>
      <c r="G839" s="928"/>
      <c r="H839" s="928"/>
      <c r="I839" s="928"/>
      <c r="J839" s="928"/>
      <c r="K839" s="928"/>
      <c r="L839" s="928"/>
      <c r="M839" s="928"/>
      <c r="N839" s="928"/>
      <c r="O839" s="928"/>
      <c r="P839" s="928"/>
      <c r="Q839" s="928"/>
      <c r="R839" s="928"/>
      <c r="S839" s="928"/>
      <c r="T839" s="928"/>
      <c r="U839" s="928"/>
      <c r="V839" s="928"/>
      <c r="W839" s="928"/>
      <c r="X839" s="928"/>
      <c r="Y839" s="928"/>
      <c r="Z839" s="928"/>
      <c r="AA839" s="928"/>
      <c r="AB839" s="928"/>
      <c r="AC839" s="928"/>
      <c r="AD839" s="928"/>
      <c r="AE839" s="928"/>
      <c r="AF839" s="928"/>
      <c r="AG839" s="928"/>
      <c r="AH839" s="928"/>
      <c r="AI839" s="928"/>
      <c r="AJ839" s="928"/>
      <c r="AK839" s="928"/>
      <c r="AL839" s="928"/>
      <c r="AM839" s="928"/>
      <c r="AN839" s="928"/>
      <c r="AO839" s="928"/>
      <c r="AP839" s="928"/>
      <c r="AQ839" s="928"/>
      <c r="AR839" s="928"/>
      <c r="AS839" s="928"/>
      <c r="AT839" s="928"/>
      <c r="AU839" s="928"/>
      <c r="AV839" s="928"/>
      <c r="AW839" s="928"/>
      <c r="AX839" s="928"/>
      <c r="AY839" s="928"/>
      <c r="AZ839" s="928"/>
      <c r="BA839" s="928"/>
      <c r="BB839" s="928"/>
      <c r="BC839" s="928"/>
      <c r="BD839" s="928"/>
      <c r="BE839" s="928"/>
      <c r="BF839" s="928"/>
      <c r="BG839" s="928"/>
      <c r="BH839" s="928"/>
      <c r="BI839" s="928"/>
      <c r="BJ839" s="928"/>
      <c r="BK839" s="928"/>
      <c r="BL839" s="928"/>
      <c r="BM839" s="928"/>
      <c r="BN839" s="928"/>
      <c r="BO839" s="928"/>
      <c r="BP839" s="928"/>
      <c r="BQ839" s="928"/>
      <c r="BR839" s="928"/>
      <c r="BS839" s="928"/>
      <c r="BT839" s="928"/>
      <c r="BU839" s="928"/>
      <c r="BV839" s="928"/>
      <c r="BW839" s="928"/>
      <c r="BX839" s="928"/>
      <c r="BY839" s="928"/>
      <c r="BZ839" s="928"/>
      <c r="CA839" s="928"/>
      <c r="CB839" s="928"/>
      <c r="CC839" s="928"/>
      <c r="CD839" s="928"/>
      <c r="CE839" s="928"/>
      <c r="CF839" s="928"/>
      <c r="CG839" s="928"/>
    </row>
    <row r="840" spans="1:85" ht="20.25" customHeight="1" thickBot="1" x14ac:dyDescent="0.25">
      <c r="A840" s="928"/>
      <c r="B840" s="844" t="s">
        <v>151</v>
      </c>
      <c r="C840" s="1275" t="s">
        <v>429</v>
      </c>
      <c r="D840" s="1274">
        <f>SUM(D832:D839)</f>
        <v>-7050246</v>
      </c>
      <c r="E840" s="985"/>
      <c r="F840" s="928"/>
      <c r="G840" s="928"/>
      <c r="H840" s="928"/>
      <c r="I840" s="928"/>
      <c r="J840" s="928"/>
      <c r="K840" s="928"/>
      <c r="L840" s="928"/>
      <c r="M840" s="928"/>
      <c r="N840" s="928"/>
      <c r="O840" s="928"/>
      <c r="P840" s="928"/>
      <c r="Q840" s="928"/>
      <c r="R840" s="928"/>
      <c r="S840" s="928"/>
      <c r="T840" s="928"/>
      <c r="U840" s="928"/>
      <c r="V840" s="928"/>
      <c r="W840" s="928"/>
      <c r="X840" s="928"/>
      <c r="Y840" s="928"/>
      <c r="Z840" s="928"/>
      <c r="AA840" s="928"/>
      <c r="AB840" s="928"/>
      <c r="AC840" s="928"/>
      <c r="AD840" s="928"/>
      <c r="AE840" s="928"/>
      <c r="AF840" s="928"/>
      <c r="AG840" s="928"/>
      <c r="AH840" s="928"/>
      <c r="AI840" s="928"/>
      <c r="AJ840" s="928"/>
      <c r="AK840" s="928"/>
      <c r="AL840" s="928"/>
      <c r="AM840" s="928"/>
      <c r="AN840" s="928"/>
      <c r="AO840" s="928"/>
      <c r="AP840" s="928"/>
      <c r="AQ840" s="928"/>
      <c r="AR840" s="928"/>
      <c r="AS840" s="928"/>
      <c r="AT840" s="928"/>
      <c r="AU840" s="928"/>
      <c r="AV840" s="928"/>
      <c r="AW840" s="928"/>
      <c r="AX840" s="928"/>
      <c r="AY840" s="928"/>
      <c r="AZ840" s="928"/>
      <c r="BA840" s="928"/>
      <c r="BB840" s="928"/>
      <c r="BC840" s="928"/>
      <c r="BD840" s="928"/>
      <c r="BE840" s="928"/>
      <c r="BF840" s="928"/>
      <c r="BG840" s="928"/>
      <c r="BH840" s="928"/>
      <c r="BI840" s="928"/>
      <c r="BJ840" s="928"/>
      <c r="BK840" s="928"/>
      <c r="BL840" s="928"/>
      <c r="BM840" s="928"/>
      <c r="BN840" s="928"/>
      <c r="BO840" s="928"/>
      <c r="BP840" s="928"/>
      <c r="BQ840" s="928"/>
      <c r="BR840" s="928"/>
      <c r="BS840" s="928"/>
      <c r="BT840" s="928"/>
      <c r="BU840" s="928"/>
      <c r="BV840" s="928"/>
      <c r="BW840" s="928"/>
      <c r="BX840" s="928"/>
      <c r="BY840" s="928"/>
      <c r="BZ840" s="928"/>
      <c r="CA840" s="928"/>
      <c r="CB840" s="928"/>
      <c r="CC840" s="928"/>
      <c r="CD840" s="928"/>
      <c r="CE840" s="928"/>
      <c r="CF840" s="928"/>
      <c r="CG840" s="928"/>
    </row>
    <row r="841" spans="1:85" ht="18" customHeight="1" x14ac:dyDescent="0.2">
      <c r="A841" s="928"/>
      <c r="B841" s="3050" t="s">
        <v>286</v>
      </c>
      <c r="C841" s="1264" t="s">
        <v>69</v>
      </c>
      <c r="D841" s="1265">
        <v>-844708</v>
      </c>
      <c r="E841" s="985"/>
      <c r="F841" s="928"/>
      <c r="G841" s="928"/>
      <c r="H841" s="928"/>
      <c r="I841" s="928"/>
      <c r="J841" s="928"/>
      <c r="K841" s="928"/>
      <c r="L841" s="928"/>
      <c r="M841" s="928"/>
      <c r="N841" s="928"/>
      <c r="O841" s="928"/>
      <c r="P841" s="928"/>
      <c r="Q841" s="928"/>
      <c r="R841" s="928"/>
      <c r="S841" s="928"/>
      <c r="T841" s="928"/>
      <c r="U841" s="928"/>
      <c r="V841" s="928"/>
      <c r="W841" s="928"/>
      <c r="X841" s="928"/>
      <c r="Y841" s="928"/>
      <c r="Z841" s="928"/>
      <c r="AA841" s="928"/>
      <c r="AB841" s="928"/>
      <c r="AC841" s="928"/>
      <c r="AD841" s="928"/>
      <c r="AE841" s="928"/>
      <c r="AF841" s="928"/>
      <c r="AG841" s="928"/>
      <c r="AH841" s="928"/>
      <c r="AI841" s="928"/>
      <c r="AJ841" s="928"/>
      <c r="AK841" s="928"/>
      <c r="AL841" s="928"/>
      <c r="AM841" s="928"/>
      <c r="AN841" s="928"/>
      <c r="AO841" s="928"/>
      <c r="AP841" s="928"/>
      <c r="AQ841" s="928"/>
      <c r="AR841" s="928"/>
      <c r="AS841" s="928"/>
      <c r="AT841" s="928"/>
      <c r="AU841" s="928"/>
      <c r="AV841" s="928"/>
      <c r="AW841" s="928"/>
      <c r="AX841" s="928"/>
      <c r="AY841" s="928"/>
      <c r="AZ841" s="928"/>
      <c r="BA841" s="928"/>
      <c r="BB841" s="928"/>
      <c r="BC841" s="928"/>
      <c r="BD841" s="928"/>
      <c r="BE841" s="928"/>
      <c r="BF841" s="928"/>
      <c r="BG841" s="928"/>
      <c r="BH841" s="928"/>
      <c r="BI841" s="928"/>
      <c r="BJ841" s="928"/>
      <c r="BK841" s="928"/>
      <c r="BL841" s="928"/>
      <c r="BM841" s="928"/>
      <c r="BN841" s="928"/>
      <c r="BO841" s="928"/>
      <c r="BP841" s="928"/>
      <c r="BQ841" s="928"/>
      <c r="BR841" s="928"/>
      <c r="BS841" s="928"/>
      <c r="BT841" s="928"/>
      <c r="BU841" s="928"/>
      <c r="BV841" s="928"/>
      <c r="BW841" s="928"/>
      <c r="BX841" s="928"/>
      <c r="BY841" s="928"/>
      <c r="BZ841" s="928"/>
      <c r="CA841" s="928"/>
      <c r="CB841" s="928"/>
      <c r="CC841" s="928"/>
      <c r="CD841" s="928"/>
      <c r="CE841" s="928"/>
      <c r="CF841" s="928"/>
      <c r="CG841" s="928"/>
    </row>
    <row r="842" spans="1:85" ht="18" customHeight="1" x14ac:dyDescent="0.2">
      <c r="A842" s="928"/>
      <c r="B842" s="3051"/>
      <c r="C842" s="1266" t="s">
        <v>35</v>
      </c>
      <c r="D842" s="1267">
        <v>-462508</v>
      </c>
      <c r="E842" s="928"/>
      <c r="F842" s="928"/>
      <c r="G842" s="928"/>
      <c r="H842" s="928"/>
      <c r="I842" s="928"/>
      <c r="J842" s="928"/>
      <c r="K842" s="928"/>
      <c r="L842" s="928"/>
      <c r="M842" s="928"/>
      <c r="N842" s="928"/>
      <c r="O842" s="928"/>
      <c r="P842" s="928"/>
      <c r="Q842" s="928"/>
      <c r="R842" s="928"/>
      <c r="S842" s="928"/>
      <c r="T842" s="928"/>
      <c r="U842" s="928"/>
      <c r="V842" s="928"/>
      <c r="W842" s="928"/>
      <c r="X842" s="928"/>
      <c r="Y842" s="928"/>
      <c r="Z842" s="928"/>
      <c r="AA842" s="928"/>
      <c r="AB842" s="928"/>
      <c r="AC842" s="928"/>
      <c r="AD842" s="928"/>
      <c r="AE842" s="928"/>
      <c r="AF842" s="928"/>
      <c r="AG842" s="928"/>
      <c r="AH842" s="928"/>
      <c r="AI842" s="928"/>
      <c r="AJ842" s="928"/>
      <c r="AK842" s="928"/>
      <c r="AL842" s="928"/>
      <c r="AM842" s="928"/>
      <c r="AN842" s="928"/>
      <c r="AO842" s="928"/>
      <c r="AP842" s="928"/>
      <c r="AQ842" s="928"/>
      <c r="AR842" s="928"/>
      <c r="AS842" s="928"/>
      <c r="AT842" s="928"/>
      <c r="AU842" s="928"/>
      <c r="AV842" s="928"/>
      <c r="AW842" s="928"/>
      <c r="AX842" s="928"/>
      <c r="AY842" s="928"/>
      <c r="AZ842" s="928"/>
      <c r="BA842" s="928"/>
      <c r="BB842" s="928"/>
      <c r="BC842" s="928"/>
      <c r="BD842" s="928"/>
      <c r="BE842" s="928"/>
      <c r="BF842" s="928"/>
      <c r="BG842" s="928"/>
      <c r="BH842" s="928"/>
      <c r="BI842" s="928"/>
      <c r="BJ842" s="928"/>
      <c r="BK842" s="928"/>
      <c r="BL842" s="928"/>
      <c r="BM842" s="928"/>
      <c r="BN842" s="928"/>
      <c r="BO842" s="928"/>
      <c r="BP842" s="928"/>
      <c r="BQ842" s="928"/>
      <c r="BR842" s="928"/>
      <c r="BS842" s="928"/>
      <c r="BT842" s="928"/>
      <c r="BU842" s="928"/>
      <c r="BV842" s="928"/>
      <c r="BW842" s="928"/>
      <c r="BX842" s="928"/>
      <c r="BY842" s="928"/>
      <c r="BZ842" s="928"/>
      <c r="CA842" s="928"/>
      <c r="CB842" s="928"/>
      <c r="CC842" s="928"/>
      <c r="CD842" s="928"/>
      <c r="CE842" s="928"/>
      <c r="CF842" s="928"/>
      <c r="CG842" s="928"/>
    </row>
    <row r="843" spans="1:85" ht="18.75" customHeight="1" x14ac:dyDescent="0.2">
      <c r="A843" s="928"/>
      <c r="B843" s="3051"/>
      <c r="C843" s="1266" t="s">
        <v>47</v>
      </c>
      <c r="D843" s="1267">
        <v>-978612</v>
      </c>
      <c r="E843" s="985"/>
      <c r="F843" s="928"/>
      <c r="G843" s="928"/>
      <c r="H843" s="928"/>
      <c r="I843" s="928"/>
      <c r="J843" s="928"/>
      <c r="K843" s="928"/>
      <c r="L843" s="928"/>
      <c r="M843" s="928"/>
      <c r="N843" s="928"/>
      <c r="O843" s="928"/>
      <c r="P843" s="928"/>
      <c r="Q843" s="928"/>
      <c r="R843" s="928"/>
      <c r="S843" s="928"/>
      <c r="T843" s="928"/>
      <c r="U843" s="928"/>
      <c r="V843" s="928"/>
      <c r="W843" s="928"/>
      <c r="X843" s="928"/>
      <c r="Y843" s="928"/>
      <c r="Z843" s="928"/>
      <c r="AA843" s="928"/>
      <c r="AB843" s="928"/>
      <c r="AC843" s="928"/>
      <c r="AD843" s="928"/>
      <c r="AE843" s="928"/>
      <c r="AF843" s="928"/>
      <c r="AG843" s="928"/>
      <c r="AH843" s="928"/>
      <c r="AI843" s="928"/>
      <c r="AJ843" s="928"/>
      <c r="AK843" s="928"/>
      <c r="AL843" s="928"/>
      <c r="AM843" s="928"/>
      <c r="AN843" s="928"/>
      <c r="AO843" s="928"/>
      <c r="AP843" s="928"/>
      <c r="AQ843" s="928"/>
      <c r="AR843" s="928"/>
      <c r="AS843" s="928"/>
      <c r="AT843" s="928"/>
      <c r="AU843" s="928"/>
      <c r="AV843" s="928"/>
      <c r="AW843" s="928"/>
      <c r="AX843" s="928"/>
      <c r="AY843" s="928"/>
      <c r="AZ843" s="928"/>
      <c r="BA843" s="928"/>
      <c r="BB843" s="928"/>
      <c r="BC843" s="928"/>
      <c r="BD843" s="928"/>
      <c r="BE843" s="928"/>
      <c r="BF843" s="928"/>
      <c r="BG843" s="928"/>
      <c r="BH843" s="928"/>
      <c r="BI843" s="928"/>
      <c r="BJ843" s="928"/>
      <c r="BK843" s="928"/>
      <c r="BL843" s="928"/>
      <c r="BM843" s="928"/>
      <c r="BN843" s="928"/>
      <c r="BO843" s="928"/>
      <c r="BP843" s="928"/>
      <c r="BQ843" s="928"/>
      <c r="BR843" s="928"/>
      <c r="BS843" s="928"/>
      <c r="BT843" s="928"/>
      <c r="BU843" s="928"/>
      <c r="BV843" s="928"/>
      <c r="BW843" s="928"/>
      <c r="BX843" s="928"/>
      <c r="BY843" s="928"/>
      <c r="BZ843" s="928"/>
      <c r="CA843" s="928"/>
      <c r="CB843" s="928"/>
      <c r="CC843" s="928"/>
      <c r="CD843" s="928"/>
      <c r="CE843" s="928"/>
      <c r="CF843" s="928"/>
      <c r="CG843" s="928"/>
    </row>
    <row r="844" spans="1:85" ht="18" customHeight="1" x14ac:dyDescent="0.2">
      <c r="A844" s="928"/>
      <c r="B844" s="3051"/>
      <c r="C844" s="1266" t="s">
        <v>34</v>
      </c>
      <c r="D844" s="1267">
        <v>-369138</v>
      </c>
      <c r="E844" s="928"/>
      <c r="F844" s="928"/>
      <c r="G844" s="928"/>
      <c r="H844" s="928"/>
      <c r="I844" s="928"/>
      <c r="J844" s="928"/>
      <c r="K844" s="928"/>
      <c r="L844" s="928"/>
      <c r="M844" s="928"/>
      <c r="N844" s="928"/>
      <c r="O844" s="928"/>
      <c r="P844" s="928"/>
      <c r="Q844" s="928"/>
      <c r="R844" s="928"/>
      <c r="S844" s="928"/>
      <c r="T844" s="928"/>
      <c r="U844" s="928"/>
      <c r="V844" s="928"/>
      <c r="W844" s="928"/>
      <c r="X844" s="928"/>
      <c r="Y844" s="928"/>
      <c r="Z844" s="928"/>
      <c r="AA844" s="928"/>
      <c r="AB844" s="928"/>
      <c r="AC844" s="928"/>
      <c r="AD844" s="928"/>
      <c r="AE844" s="928"/>
      <c r="AF844" s="928"/>
      <c r="AG844" s="928"/>
      <c r="AH844" s="928"/>
      <c r="AI844" s="928"/>
      <c r="AJ844" s="928"/>
      <c r="AK844" s="928"/>
      <c r="AL844" s="928"/>
      <c r="AM844" s="928"/>
      <c r="AN844" s="928"/>
      <c r="AO844" s="928"/>
      <c r="AP844" s="928"/>
      <c r="AQ844" s="928"/>
      <c r="AR844" s="928"/>
      <c r="AS844" s="928"/>
      <c r="AT844" s="928"/>
      <c r="AU844" s="928"/>
      <c r="AV844" s="928"/>
      <c r="AW844" s="928"/>
      <c r="AX844" s="928"/>
      <c r="AY844" s="928"/>
      <c r="AZ844" s="928"/>
      <c r="BA844" s="928"/>
      <c r="BB844" s="928"/>
      <c r="BC844" s="928"/>
      <c r="BD844" s="928"/>
      <c r="BE844" s="928"/>
      <c r="BF844" s="928"/>
      <c r="BG844" s="928"/>
      <c r="BH844" s="928"/>
      <c r="BI844" s="928"/>
      <c r="BJ844" s="928"/>
      <c r="BK844" s="928"/>
      <c r="BL844" s="928"/>
      <c r="BM844" s="928"/>
      <c r="BN844" s="928"/>
      <c r="BO844" s="928"/>
      <c r="BP844" s="928"/>
      <c r="BQ844" s="928"/>
      <c r="BR844" s="928"/>
      <c r="BS844" s="928"/>
      <c r="BT844" s="928"/>
      <c r="BU844" s="928"/>
      <c r="BV844" s="928"/>
      <c r="BW844" s="928"/>
      <c r="BX844" s="928"/>
      <c r="BY844" s="928"/>
      <c r="BZ844" s="928"/>
      <c r="CA844" s="928"/>
      <c r="CB844" s="928"/>
      <c r="CC844" s="928"/>
      <c r="CD844" s="928"/>
      <c r="CE844" s="928"/>
      <c r="CF844" s="928"/>
      <c r="CG844" s="928"/>
    </row>
    <row r="845" spans="1:85" ht="18" customHeight="1" x14ac:dyDescent="0.2">
      <c r="A845" s="928"/>
      <c r="B845" s="3051"/>
      <c r="C845" s="1266" t="s">
        <v>434</v>
      </c>
      <c r="D845" s="1267">
        <v>-16943</v>
      </c>
      <c r="E845" s="928"/>
      <c r="F845" s="928"/>
      <c r="G845" s="928"/>
      <c r="H845" s="928"/>
      <c r="I845" s="928"/>
      <c r="J845" s="928"/>
      <c r="K845" s="928"/>
      <c r="L845" s="928"/>
      <c r="M845" s="928"/>
      <c r="N845" s="928"/>
      <c r="O845" s="928"/>
      <c r="P845" s="928"/>
      <c r="Q845" s="928"/>
      <c r="R845" s="928"/>
      <c r="S845" s="928"/>
      <c r="T845" s="928"/>
      <c r="U845" s="928"/>
      <c r="V845" s="928"/>
      <c r="W845" s="928"/>
      <c r="X845" s="928"/>
      <c r="Y845" s="928"/>
      <c r="Z845" s="928"/>
      <c r="AA845" s="928"/>
      <c r="AB845" s="928"/>
      <c r="AC845" s="928"/>
      <c r="AD845" s="928"/>
      <c r="AE845" s="928"/>
      <c r="AF845" s="928"/>
      <c r="AG845" s="928"/>
      <c r="AH845" s="928"/>
      <c r="AI845" s="928"/>
      <c r="AJ845" s="928"/>
      <c r="AK845" s="928"/>
      <c r="AL845" s="928"/>
      <c r="AM845" s="928"/>
      <c r="AN845" s="928"/>
      <c r="AO845" s="928"/>
      <c r="AP845" s="928"/>
      <c r="AQ845" s="928"/>
      <c r="AR845" s="928"/>
      <c r="AS845" s="928"/>
      <c r="AT845" s="928"/>
      <c r="AU845" s="928"/>
      <c r="AV845" s="928"/>
      <c r="AW845" s="928"/>
      <c r="AX845" s="928"/>
      <c r="AY845" s="928"/>
      <c r="AZ845" s="928"/>
      <c r="BA845" s="928"/>
      <c r="BB845" s="928"/>
      <c r="BC845" s="928"/>
      <c r="BD845" s="928"/>
      <c r="BE845" s="928"/>
      <c r="BF845" s="928"/>
      <c r="BG845" s="928"/>
      <c r="BH845" s="928"/>
      <c r="BI845" s="928"/>
      <c r="BJ845" s="928"/>
      <c r="BK845" s="928"/>
      <c r="BL845" s="928"/>
      <c r="BM845" s="928"/>
      <c r="BN845" s="928"/>
      <c r="BO845" s="928"/>
      <c r="BP845" s="928"/>
      <c r="BQ845" s="928"/>
      <c r="BR845" s="928"/>
      <c r="BS845" s="928"/>
      <c r="BT845" s="928"/>
      <c r="BU845" s="928"/>
      <c r="BV845" s="928"/>
      <c r="BW845" s="928"/>
      <c r="BX845" s="928"/>
      <c r="BY845" s="928"/>
      <c r="BZ845" s="928"/>
      <c r="CA845" s="928"/>
      <c r="CB845" s="928"/>
      <c r="CC845" s="928"/>
      <c r="CD845" s="928"/>
      <c r="CE845" s="928"/>
      <c r="CF845" s="928"/>
      <c r="CG845" s="928"/>
    </row>
    <row r="846" spans="1:85" ht="18.75" customHeight="1" thickBot="1" x14ac:dyDescent="0.25">
      <c r="A846" s="928"/>
      <c r="B846" s="3052"/>
      <c r="C846" s="1268" t="s">
        <v>40</v>
      </c>
      <c r="D846" s="1269">
        <v>-562899</v>
      </c>
      <c r="E846" s="928"/>
      <c r="F846" s="928"/>
      <c r="G846" s="928"/>
      <c r="H846" s="928"/>
      <c r="I846" s="928"/>
      <c r="J846" s="928"/>
      <c r="K846" s="928"/>
      <c r="L846" s="928"/>
      <c r="M846" s="928"/>
      <c r="N846" s="928"/>
      <c r="O846" s="928"/>
      <c r="P846" s="928"/>
      <c r="Q846" s="928"/>
      <c r="R846" s="928"/>
      <c r="S846" s="928"/>
      <c r="T846" s="928"/>
      <c r="U846" s="928"/>
      <c r="V846" s="928"/>
      <c r="W846" s="928"/>
      <c r="X846" s="928"/>
      <c r="Y846" s="928"/>
      <c r="Z846" s="928"/>
      <c r="AA846" s="928"/>
      <c r="AB846" s="928"/>
      <c r="AC846" s="928"/>
      <c r="AD846" s="928"/>
      <c r="AE846" s="928"/>
      <c r="AF846" s="928"/>
      <c r="AG846" s="928"/>
      <c r="AH846" s="928"/>
      <c r="AI846" s="928"/>
      <c r="AJ846" s="928"/>
      <c r="AK846" s="928"/>
      <c r="AL846" s="928"/>
      <c r="AM846" s="928"/>
      <c r="AN846" s="928"/>
      <c r="AO846" s="928"/>
      <c r="AP846" s="928"/>
      <c r="AQ846" s="928"/>
      <c r="AR846" s="928"/>
      <c r="AS846" s="928"/>
      <c r="AT846" s="928"/>
      <c r="AU846" s="928"/>
      <c r="AV846" s="928"/>
      <c r="AW846" s="928"/>
      <c r="AX846" s="928"/>
      <c r="AY846" s="928"/>
      <c r="AZ846" s="928"/>
      <c r="BA846" s="928"/>
      <c r="BB846" s="928"/>
      <c r="BC846" s="928"/>
      <c r="BD846" s="928"/>
      <c r="BE846" s="928"/>
      <c r="BF846" s="928"/>
      <c r="BG846" s="928"/>
      <c r="BH846" s="928"/>
      <c r="BI846" s="928"/>
      <c r="BJ846" s="928"/>
      <c r="BK846" s="928"/>
      <c r="BL846" s="928"/>
      <c r="BM846" s="928"/>
      <c r="BN846" s="928"/>
      <c r="BO846" s="928"/>
      <c r="BP846" s="928"/>
      <c r="BQ846" s="928"/>
      <c r="BR846" s="928"/>
      <c r="BS846" s="928"/>
      <c r="BT846" s="928"/>
      <c r="BU846" s="928"/>
      <c r="BV846" s="928"/>
      <c r="BW846" s="928"/>
      <c r="BX846" s="928"/>
      <c r="BY846" s="928"/>
      <c r="BZ846" s="928"/>
      <c r="CA846" s="928"/>
      <c r="CB846" s="928"/>
      <c r="CC846" s="928"/>
      <c r="CD846" s="928"/>
      <c r="CE846" s="928"/>
      <c r="CF846" s="928"/>
      <c r="CG846" s="928"/>
    </row>
    <row r="847" spans="1:85" ht="17.25" customHeight="1" thickBot="1" x14ac:dyDescent="0.25">
      <c r="A847" s="928"/>
      <c r="B847" s="844" t="s">
        <v>151</v>
      </c>
      <c r="C847" s="1275" t="s">
        <v>429</v>
      </c>
      <c r="D847" s="1276">
        <f>SUM(D841:D846)</f>
        <v>-3234808</v>
      </c>
      <c r="E847" s="985"/>
      <c r="F847" s="928"/>
      <c r="G847" s="928"/>
      <c r="H847" s="928"/>
      <c r="I847" s="928"/>
      <c r="J847" s="928"/>
      <c r="K847" s="928"/>
      <c r="L847" s="928"/>
      <c r="M847" s="928"/>
      <c r="N847" s="928"/>
      <c r="O847" s="928"/>
      <c r="P847" s="928"/>
      <c r="Q847" s="928"/>
      <c r="R847" s="928"/>
      <c r="S847" s="928"/>
      <c r="T847" s="928"/>
      <c r="U847" s="928"/>
      <c r="V847" s="928"/>
      <c r="W847" s="928"/>
      <c r="X847" s="928"/>
      <c r="Y847" s="928"/>
      <c r="Z847" s="928"/>
      <c r="AA847" s="928"/>
      <c r="AB847" s="928"/>
      <c r="AC847" s="928"/>
      <c r="AD847" s="928"/>
      <c r="AE847" s="928"/>
      <c r="AF847" s="928"/>
      <c r="AG847" s="928"/>
      <c r="AH847" s="928"/>
      <c r="AI847" s="928"/>
      <c r="AJ847" s="928"/>
      <c r="AK847" s="928"/>
      <c r="AL847" s="928"/>
      <c r="AM847" s="928"/>
      <c r="AN847" s="928"/>
      <c r="AO847" s="928"/>
      <c r="AP847" s="928"/>
      <c r="AQ847" s="928"/>
      <c r="AR847" s="928"/>
      <c r="AS847" s="928"/>
      <c r="AT847" s="928"/>
      <c r="AU847" s="928"/>
      <c r="AV847" s="928"/>
      <c r="AW847" s="928"/>
      <c r="AX847" s="928"/>
      <c r="AY847" s="928"/>
      <c r="AZ847" s="928"/>
      <c r="BA847" s="928"/>
      <c r="BB847" s="928"/>
      <c r="BC847" s="928"/>
      <c r="BD847" s="928"/>
      <c r="BE847" s="928"/>
      <c r="BF847" s="928"/>
      <c r="BG847" s="928"/>
      <c r="BH847" s="928"/>
      <c r="BI847" s="928"/>
      <c r="BJ847" s="928"/>
      <c r="BK847" s="928"/>
      <c r="BL847" s="928"/>
      <c r="BM847" s="928"/>
      <c r="BN847" s="928"/>
      <c r="BO847" s="928"/>
      <c r="BP847" s="928"/>
      <c r="BQ847" s="928"/>
      <c r="BR847" s="928"/>
      <c r="BS847" s="928"/>
      <c r="BT847" s="928"/>
      <c r="BU847" s="928"/>
      <c r="BV847" s="928"/>
      <c r="BW847" s="928"/>
      <c r="BX847" s="928"/>
      <c r="BY847" s="928"/>
      <c r="BZ847" s="928"/>
      <c r="CA847" s="928"/>
      <c r="CB847" s="928"/>
      <c r="CC847" s="928"/>
      <c r="CD847" s="928"/>
      <c r="CE847" s="928"/>
      <c r="CF847" s="928"/>
      <c r="CG847" s="928"/>
    </row>
    <row r="848" spans="1:85" ht="18" customHeight="1" thickBot="1" x14ac:dyDescent="0.25">
      <c r="A848" s="928"/>
      <c r="B848" s="1270" t="s">
        <v>435</v>
      </c>
      <c r="C848" s="1271"/>
      <c r="D848" s="1274">
        <f>D847+D840+D831+D825</f>
        <v>-15499223</v>
      </c>
      <c r="E848" s="928"/>
      <c r="F848" s="928"/>
      <c r="G848" s="928"/>
      <c r="H848" s="928"/>
      <c r="I848" s="928"/>
      <c r="J848" s="928"/>
      <c r="K848" s="928"/>
      <c r="L848" s="928"/>
      <c r="M848" s="928"/>
      <c r="N848" s="928"/>
      <c r="O848" s="928"/>
      <c r="P848" s="928"/>
      <c r="Q848" s="928"/>
      <c r="R848" s="928"/>
      <c r="S848" s="928"/>
      <c r="T848" s="928"/>
      <c r="U848" s="928"/>
      <c r="V848" s="928"/>
      <c r="W848" s="928"/>
      <c r="X848" s="928"/>
      <c r="Y848" s="928"/>
      <c r="Z848" s="928"/>
      <c r="AA848" s="928"/>
      <c r="AB848" s="928"/>
      <c r="AC848" s="928"/>
      <c r="AD848" s="928"/>
      <c r="AE848" s="928"/>
      <c r="AF848" s="928"/>
      <c r="AG848" s="928"/>
      <c r="AH848" s="928"/>
      <c r="AI848" s="928"/>
      <c r="AJ848" s="928"/>
      <c r="AK848" s="928"/>
      <c r="AL848" s="928"/>
      <c r="AM848" s="928"/>
      <c r="AN848" s="928"/>
      <c r="AO848" s="928"/>
      <c r="AP848" s="928"/>
      <c r="AQ848" s="928"/>
      <c r="AR848" s="928"/>
      <c r="AS848" s="928"/>
      <c r="AT848" s="928"/>
      <c r="AU848" s="928"/>
      <c r="AV848" s="928"/>
      <c r="AW848" s="928"/>
      <c r="AX848" s="928"/>
      <c r="AY848" s="928"/>
      <c r="AZ848" s="928"/>
      <c r="BA848" s="928"/>
      <c r="BB848" s="928"/>
      <c r="BC848" s="928"/>
      <c r="BD848" s="928"/>
      <c r="BE848" s="928"/>
      <c r="BF848" s="928"/>
      <c r="BG848" s="928"/>
      <c r="BH848" s="928"/>
      <c r="BI848" s="928"/>
      <c r="BJ848" s="928"/>
      <c r="BK848" s="928"/>
      <c r="BL848" s="928"/>
      <c r="BM848" s="928"/>
      <c r="BN848" s="928"/>
      <c r="BO848" s="928"/>
      <c r="BP848" s="928"/>
      <c r="BQ848" s="928"/>
      <c r="BR848" s="928"/>
      <c r="BS848" s="928"/>
      <c r="BT848" s="928"/>
      <c r="BU848" s="928"/>
      <c r="BV848" s="928"/>
      <c r="BW848" s="928"/>
      <c r="BX848" s="928"/>
      <c r="BY848" s="928"/>
      <c r="BZ848" s="928"/>
      <c r="CA848" s="928"/>
      <c r="CB848" s="928"/>
      <c r="CC848" s="928"/>
      <c r="CD848" s="928"/>
      <c r="CE848" s="928"/>
      <c r="CF848" s="928"/>
      <c r="CG848" s="928"/>
    </row>
    <row r="849" spans="1:86" ht="15" x14ac:dyDescent="0.2">
      <c r="A849" s="928"/>
      <c r="B849" s="928"/>
      <c r="C849" s="928"/>
      <c r="D849" s="928"/>
      <c r="E849" s="928"/>
      <c r="F849" s="928"/>
      <c r="G849" s="928"/>
      <c r="H849" s="928"/>
      <c r="I849" s="928"/>
      <c r="J849" s="928"/>
      <c r="K849" s="928"/>
      <c r="L849" s="928"/>
      <c r="M849" s="928"/>
      <c r="N849" s="928"/>
      <c r="O849" s="928"/>
      <c r="P849" s="928"/>
      <c r="Q849" s="928"/>
      <c r="R849" s="928"/>
      <c r="S849" s="928"/>
      <c r="T849" s="928"/>
      <c r="U849" s="928"/>
      <c r="V849" s="928"/>
      <c r="W849" s="928"/>
      <c r="X849" s="928"/>
      <c r="Y849" s="928"/>
      <c r="Z849" s="928"/>
      <c r="AA849" s="928"/>
      <c r="AB849" s="928"/>
      <c r="AC849" s="928"/>
      <c r="AD849" s="928"/>
      <c r="AE849" s="928"/>
      <c r="AF849" s="928"/>
      <c r="AG849" s="928"/>
      <c r="AH849" s="928"/>
      <c r="AI849" s="928"/>
      <c r="AJ849" s="928"/>
      <c r="AK849" s="928"/>
      <c r="AL849" s="928"/>
      <c r="AM849" s="928"/>
      <c r="AN849" s="928"/>
      <c r="AO849" s="928"/>
      <c r="AP849" s="928"/>
      <c r="AQ849" s="928"/>
      <c r="AR849" s="928"/>
      <c r="AS849" s="928"/>
      <c r="AT849" s="928"/>
      <c r="AU849" s="928"/>
      <c r="AV849" s="928"/>
      <c r="AW849" s="928"/>
      <c r="AX849" s="928"/>
      <c r="AY849" s="928"/>
      <c r="AZ849" s="928"/>
      <c r="BA849" s="928"/>
      <c r="BB849" s="928"/>
      <c r="BC849" s="928"/>
      <c r="BD849" s="928"/>
      <c r="BE849" s="928"/>
      <c r="BF849" s="928"/>
      <c r="BG849" s="928"/>
      <c r="BH849" s="928"/>
      <c r="BI849" s="928"/>
      <c r="BJ849" s="928"/>
      <c r="BK849" s="928"/>
      <c r="BL849" s="928"/>
      <c r="BM849" s="928"/>
      <c r="BN849" s="928"/>
      <c r="BO849" s="928"/>
      <c r="BP849" s="928"/>
      <c r="BQ849" s="928"/>
      <c r="BR849" s="928"/>
      <c r="BS849" s="928"/>
      <c r="BT849" s="928"/>
      <c r="BU849" s="928"/>
      <c r="BV849" s="928"/>
      <c r="BW849" s="928"/>
      <c r="BX849" s="928"/>
      <c r="BY849" s="928"/>
      <c r="BZ849" s="928"/>
      <c r="CA849" s="928"/>
      <c r="CB849" s="928"/>
      <c r="CC849" s="928"/>
      <c r="CD849" s="928"/>
      <c r="CE849" s="928"/>
      <c r="CF849" s="928"/>
      <c r="CG849" s="928"/>
      <c r="CH849" s="928"/>
    </row>
    <row r="850" spans="1:86" ht="15" x14ac:dyDescent="0.2">
      <c r="A850" s="928"/>
      <c r="B850" s="928"/>
      <c r="C850" s="928"/>
      <c r="D850" s="928"/>
      <c r="E850" s="928"/>
      <c r="F850" s="928"/>
      <c r="G850" s="928"/>
      <c r="H850" s="928"/>
      <c r="I850" s="928"/>
      <c r="J850" s="928"/>
      <c r="K850" s="928"/>
      <c r="L850" s="928"/>
      <c r="M850" s="928"/>
      <c r="N850" s="928"/>
      <c r="O850" s="928"/>
      <c r="P850" s="928"/>
      <c r="Q850" s="928"/>
      <c r="R850" s="928"/>
      <c r="S850" s="928"/>
      <c r="T850" s="928"/>
      <c r="U850" s="928"/>
      <c r="V850" s="928"/>
      <c r="W850" s="928"/>
      <c r="X850" s="928"/>
      <c r="Y850" s="928"/>
      <c r="Z850" s="928"/>
      <c r="AA850" s="928"/>
      <c r="AB850" s="928"/>
      <c r="AC850" s="928"/>
      <c r="AD850" s="928"/>
      <c r="AE850" s="928"/>
      <c r="AF850" s="928"/>
      <c r="AG850" s="928"/>
      <c r="AH850" s="928"/>
      <c r="AI850" s="928"/>
      <c r="AJ850" s="928"/>
      <c r="AK850" s="928"/>
      <c r="AL850" s="928"/>
      <c r="AM850" s="928"/>
      <c r="AN850" s="928"/>
      <c r="AO850" s="928"/>
      <c r="AP850" s="928"/>
      <c r="AQ850" s="928"/>
      <c r="AR850" s="928"/>
      <c r="AS850" s="928"/>
      <c r="AT850" s="928"/>
      <c r="AU850" s="928"/>
      <c r="AV850" s="928"/>
      <c r="AW850" s="928"/>
      <c r="AX850" s="928"/>
      <c r="AY850" s="928"/>
      <c r="AZ850" s="928"/>
      <c r="BA850" s="928"/>
      <c r="BB850" s="928"/>
      <c r="BC850" s="928"/>
      <c r="BD850" s="928"/>
      <c r="BE850" s="928"/>
      <c r="BF850" s="928"/>
      <c r="BG850" s="928"/>
      <c r="BH850" s="928"/>
      <c r="BI850" s="928"/>
      <c r="BJ850" s="928"/>
      <c r="BK850" s="928"/>
      <c r="BL850" s="928"/>
      <c r="BM850" s="928"/>
      <c r="BN850" s="928"/>
      <c r="BO850" s="928"/>
      <c r="BP850" s="928"/>
      <c r="BQ850" s="928"/>
      <c r="BR850" s="928"/>
      <c r="BS850" s="928"/>
      <c r="BT850" s="928"/>
      <c r="BU850" s="928"/>
      <c r="BV850" s="928"/>
      <c r="BW850" s="928"/>
      <c r="BX850" s="928"/>
      <c r="BY850" s="928"/>
      <c r="BZ850" s="928"/>
      <c r="CA850" s="928"/>
      <c r="CB850" s="928"/>
      <c r="CC850" s="928"/>
      <c r="CD850" s="928"/>
      <c r="CE850" s="928"/>
      <c r="CF850" s="928"/>
      <c r="CG850" s="928"/>
      <c r="CH850" s="928"/>
    </row>
    <row r="851" spans="1:86" ht="28.5" customHeight="1" x14ac:dyDescent="0.2">
      <c r="A851" s="928"/>
      <c r="B851" s="1006"/>
      <c r="C851" s="1006"/>
      <c r="D851" s="1006"/>
      <c r="E851" s="1006"/>
      <c r="F851" s="1006"/>
      <c r="G851" s="928"/>
      <c r="H851" s="928"/>
      <c r="I851" s="928"/>
      <c r="J851" s="928"/>
      <c r="K851" s="928"/>
      <c r="L851" s="928"/>
      <c r="M851" s="928"/>
      <c r="N851" s="928"/>
      <c r="O851" s="928"/>
      <c r="P851" s="928"/>
      <c r="Q851" s="928"/>
      <c r="R851" s="928"/>
      <c r="S851" s="928"/>
      <c r="T851" s="928"/>
      <c r="U851" s="928"/>
      <c r="V851" s="928"/>
      <c r="W851" s="928"/>
      <c r="X851" s="928"/>
      <c r="Y851" s="928"/>
      <c r="Z851" s="928"/>
      <c r="AA851" s="928"/>
      <c r="AB851" s="928"/>
      <c r="AC851" s="928"/>
      <c r="AD851" s="928"/>
      <c r="AE851" s="928"/>
      <c r="AF851" s="928"/>
      <c r="AG851" s="928"/>
      <c r="AH851" s="928"/>
      <c r="AI851" s="928"/>
      <c r="AJ851" s="928"/>
      <c r="AK851" s="928"/>
      <c r="AL851" s="928"/>
      <c r="AM851" s="928"/>
      <c r="AN851" s="928"/>
      <c r="AO851" s="928"/>
      <c r="AP851" s="928"/>
      <c r="AQ851" s="928"/>
      <c r="AR851" s="928"/>
      <c r="AS851" s="928"/>
      <c r="AT851" s="928"/>
      <c r="AU851" s="928"/>
      <c r="AV851" s="928"/>
      <c r="AW851" s="928"/>
      <c r="AX851" s="928"/>
      <c r="AY851" s="928"/>
      <c r="AZ851" s="928"/>
      <c r="BA851" s="928"/>
      <c r="BB851" s="928"/>
      <c r="BC851" s="928"/>
      <c r="BD851" s="928"/>
      <c r="BE851" s="928"/>
      <c r="BF851" s="928"/>
      <c r="BG851" s="928"/>
      <c r="BH851" s="928"/>
      <c r="BI851" s="928"/>
      <c r="BJ851" s="928"/>
      <c r="BK851" s="928"/>
      <c r="BL851" s="928"/>
      <c r="BM851" s="928"/>
      <c r="BN851" s="928"/>
      <c r="BO851" s="928"/>
      <c r="BP851" s="928"/>
      <c r="BQ851" s="928"/>
      <c r="BR851" s="928"/>
      <c r="BS851" s="928"/>
      <c r="BT851" s="928"/>
      <c r="BU851" s="928"/>
      <c r="BV851" s="928"/>
      <c r="BW851" s="928"/>
      <c r="BX851" s="928"/>
      <c r="BY851" s="928"/>
      <c r="BZ851" s="928"/>
      <c r="CA851" s="928"/>
      <c r="CB851" s="928"/>
      <c r="CC851" s="928"/>
      <c r="CD851" s="928"/>
      <c r="CE851" s="928"/>
      <c r="CF851" s="928"/>
      <c r="CG851" s="928"/>
      <c r="CH851" s="928"/>
    </row>
    <row r="852" spans="1:86" ht="15" x14ac:dyDescent="0.2">
      <c r="A852" s="928"/>
      <c r="B852" s="1006" t="s">
        <v>641</v>
      </c>
      <c r="C852" s="843"/>
      <c r="D852" s="843"/>
      <c r="E852" s="843"/>
      <c r="F852" s="843"/>
      <c r="G852" s="928"/>
      <c r="H852" s="928"/>
      <c r="I852" s="928"/>
      <c r="J852" s="928"/>
      <c r="K852" s="928"/>
      <c r="L852" s="928"/>
      <c r="M852" s="928"/>
      <c r="N852" s="928"/>
      <c r="O852" s="928"/>
      <c r="P852" s="928"/>
      <c r="Q852" s="928"/>
      <c r="R852" s="928"/>
      <c r="S852" s="928"/>
      <c r="T852" s="928"/>
      <c r="U852" s="928"/>
      <c r="V852" s="928"/>
      <c r="W852" s="928"/>
      <c r="X852" s="928"/>
      <c r="Y852" s="928"/>
      <c r="Z852" s="928"/>
      <c r="AA852" s="928"/>
      <c r="AB852" s="928"/>
      <c r="AC852" s="928"/>
      <c r="AD852" s="928"/>
      <c r="AE852" s="928"/>
      <c r="AF852" s="928"/>
      <c r="AG852" s="928"/>
      <c r="AH852" s="928"/>
      <c r="AI852" s="928"/>
      <c r="AJ852" s="928"/>
      <c r="AK852" s="928"/>
      <c r="AL852" s="928"/>
      <c r="AM852" s="928"/>
      <c r="AN852" s="928"/>
      <c r="AO852" s="928"/>
      <c r="AP852" s="928"/>
      <c r="AQ852" s="928"/>
      <c r="AR852" s="928"/>
      <c r="AS852" s="928"/>
      <c r="AT852" s="928"/>
      <c r="AU852" s="928"/>
      <c r="AV852" s="928"/>
      <c r="AW852" s="928"/>
      <c r="AX852" s="928"/>
      <c r="AY852" s="928"/>
      <c r="AZ852" s="928"/>
      <c r="BA852" s="928"/>
      <c r="BB852" s="928"/>
      <c r="BC852" s="928"/>
      <c r="BD852" s="928"/>
      <c r="BE852" s="928"/>
      <c r="BF852" s="928"/>
      <c r="BG852" s="928"/>
      <c r="BH852" s="928"/>
      <c r="BI852" s="928"/>
      <c r="BJ852" s="928"/>
      <c r="BK852" s="928"/>
      <c r="BL852" s="928"/>
      <c r="BM852" s="928"/>
      <c r="BN852" s="928"/>
      <c r="BO852" s="928"/>
      <c r="BP852" s="928"/>
      <c r="BQ852" s="928"/>
      <c r="BR852" s="928"/>
      <c r="BS852" s="928"/>
      <c r="BT852" s="928"/>
      <c r="BU852" s="928"/>
      <c r="BV852" s="928"/>
      <c r="BW852" s="928"/>
      <c r="BX852" s="928"/>
      <c r="BY852" s="928"/>
      <c r="BZ852" s="928"/>
      <c r="CA852" s="928"/>
      <c r="CB852" s="928"/>
      <c r="CC852" s="928"/>
      <c r="CD852" s="928"/>
      <c r="CE852" s="928"/>
      <c r="CF852" s="928"/>
      <c r="CG852" s="928"/>
      <c r="CH852" s="928"/>
    </row>
    <row r="853" spans="1:86" ht="15" x14ac:dyDescent="0.2">
      <c r="A853" s="928"/>
      <c r="B853" s="1006" t="s">
        <v>642</v>
      </c>
      <c r="C853" s="928"/>
      <c r="D853" s="928"/>
      <c r="E853" s="928"/>
      <c r="F853" s="928"/>
      <c r="G853" s="928"/>
      <c r="H853" s="928"/>
      <c r="I853" s="928"/>
      <c r="J853" s="928"/>
      <c r="K853" s="928"/>
      <c r="L853" s="928"/>
      <c r="M853" s="928"/>
      <c r="N853" s="928"/>
      <c r="O853" s="928"/>
      <c r="P853" s="928"/>
      <c r="Q853" s="928"/>
      <c r="R853" s="928"/>
      <c r="S853" s="928"/>
      <c r="T853" s="928"/>
      <c r="U853" s="928"/>
      <c r="V853" s="928"/>
      <c r="W853" s="928"/>
      <c r="X853" s="928"/>
      <c r="Y853" s="928"/>
      <c r="Z853" s="928"/>
      <c r="AA853" s="928"/>
      <c r="AB853" s="928"/>
      <c r="AC853" s="928"/>
      <c r="AD853" s="928"/>
      <c r="AE853" s="928"/>
      <c r="AF853" s="928"/>
      <c r="AG853" s="928"/>
      <c r="AH853" s="928"/>
      <c r="AI853" s="928"/>
      <c r="AJ853" s="928"/>
      <c r="AK853" s="928"/>
      <c r="AL853" s="928"/>
      <c r="AM853" s="928"/>
      <c r="AN853" s="928"/>
      <c r="AO853" s="928"/>
      <c r="AP853" s="928"/>
      <c r="AQ853" s="928"/>
      <c r="AR853" s="928"/>
      <c r="AS853" s="928"/>
      <c r="AT853" s="928"/>
      <c r="AU853" s="928"/>
      <c r="AV853" s="928"/>
      <c r="AW853" s="928"/>
      <c r="AX853" s="928"/>
      <c r="AY853" s="928"/>
      <c r="AZ853" s="928"/>
      <c r="BA853" s="928"/>
      <c r="BB853" s="928"/>
      <c r="BC853" s="928"/>
      <c r="BD853" s="928"/>
      <c r="BE853" s="928"/>
      <c r="BF853" s="928"/>
      <c r="BG853" s="928"/>
      <c r="BH853" s="928"/>
      <c r="BI853" s="928"/>
      <c r="BJ853" s="928"/>
      <c r="BK853" s="928"/>
      <c r="BL853" s="928"/>
      <c r="BM853" s="928"/>
      <c r="BN853" s="928"/>
      <c r="BO853" s="928"/>
      <c r="BP853" s="928"/>
      <c r="BQ853" s="928"/>
      <c r="BR853" s="928"/>
      <c r="BS853" s="928"/>
      <c r="BT853" s="928"/>
      <c r="BU853" s="928"/>
      <c r="BV853" s="928"/>
      <c r="BW853" s="928"/>
      <c r="BX853" s="928"/>
      <c r="BY853" s="928"/>
      <c r="BZ853" s="928"/>
      <c r="CA853" s="928"/>
      <c r="CB853" s="928"/>
      <c r="CC853" s="928"/>
      <c r="CD853" s="928"/>
      <c r="CE853" s="928"/>
      <c r="CF853" s="928"/>
      <c r="CG853" s="928"/>
      <c r="CH853" s="928"/>
    </row>
    <row r="854" spans="1:86" ht="15" x14ac:dyDescent="0.2">
      <c r="A854" s="928"/>
      <c r="B854" s="928"/>
      <c r="C854" s="928"/>
      <c r="D854" s="928"/>
      <c r="E854" s="928"/>
      <c r="F854" s="928"/>
      <c r="G854" s="928"/>
      <c r="H854" s="928"/>
      <c r="I854" s="928"/>
      <c r="J854" s="928"/>
      <c r="K854" s="928"/>
      <c r="L854" s="928"/>
      <c r="M854" s="928"/>
      <c r="N854" s="928"/>
      <c r="O854" s="928"/>
      <c r="P854" s="928"/>
      <c r="Q854" s="928"/>
      <c r="R854" s="928"/>
      <c r="S854" s="928"/>
      <c r="T854" s="928"/>
      <c r="U854" s="928"/>
      <c r="V854" s="928"/>
      <c r="W854" s="928"/>
      <c r="X854" s="928"/>
      <c r="Y854" s="928"/>
      <c r="Z854" s="928"/>
      <c r="AA854" s="928"/>
      <c r="AB854" s="928"/>
      <c r="AC854" s="928"/>
      <c r="AD854" s="928"/>
      <c r="AE854" s="928"/>
      <c r="AF854" s="928"/>
      <c r="AG854" s="928"/>
      <c r="AH854" s="928"/>
      <c r="AI854" s="928"/>
      <c r="AJ854" s="928"/>
      <c r="AK854" s="928"/>
      <c r="AL854" s="928"/>
      <c r="AM854" s="928"/>
      <c r="AN854" s="928"/>
      <c r="AO854" s="928"/>
      <c r="AP854" s="928"/>
      <c r="AQ854" s="928"/>
      <c r="AR854" s="928"/>
      <c r="AS854" s="928"/>
      <c r="AT854" s="928"/>
      <c r="AU854" s="928"/>
      <c r="AV854" s="928"/>
      <c r="AW854" s="928"/>
      <c r="AX854" s="928"/>
      <c r="AY854" s="928"/>
      <c r="AZ854" s="928"/>
      <c r="BA854" s="928"/>
      <c r="BB854" s="928"/>
      <c r="BC854" s="928"/>
      <c r="BD854" s="928"/>
      <c r="BE854" s="928"/>
      <c r="BF854" s="928"/>
      <c r="BG854" s="928"/>
      <c r="BH854" s="928"/>
      <c r="BI854" s="928"/>
      <c r="BJ854" s="928"/>
      <c r="BK854" s="928"/>
      <c r="BL854" s="928"/>
      <c r="BM854" s="928"/>
      <c r="BN854" s="928"/>
      <c r="BO854" s="928"/>
      <c r="BP854" s="928"/>
      <c r="BQ854" s="928"/>
      <c r="BR854" s="928"/>
      <c r="BS854" s="928"/>
      <c r="BT854" s="928"/>
      <c r="BU854" s="928"/>
      <c r="BV854" s="928"/>
      <c r="BW854" s="928"/>
      <c r="BX854" s="928"/>
      <c r="BY854" s="928"/>
      <c r="BZ854" s="928"/>
      <c r="CA854" s="928"/>
      <c r="CB854" s="928"/>
      <c r="CC854" s="928"/>
      <c r="CD854" s="928"/>
      <c r="CE854" s="928"/>
      <c r="CF854" s="928"/>
      <c r="CG854" s="928"/>
      <c r="CH854" s="928"/>
    </row>
    <row r="855" spans="1:86" ht="15" x14ac:dyDescent="0.2">
      <c r="A855" s="928"/>
      <c r="B855" s="928"/>
      <c r="C855" s="928"/>
      <c r="D855" s="928"/>
      <c r="E855" s="928"/>
      <c r="F855" s="928"/>
      <c r="G855" s="928"/>
      <c r="H855" s="928"/>
      <c r="I855" s="928"/>
      <c r="J855" s="928"/>
      <c r="K855" s="928"/>
      <c r="L855" s="928"/>
      <c r="M855" s="928"/>
      <c r="N855" s="928"/>
      <c r="O855" s="928"/>
      <c r="P855" s="928"/>
      <c r="Q855" s="928"/>
      <c r="R855" s="928"/>
      <c r="S855" s="928"/>
      <c r="T855" s="928"/>
      <c r="U855" s="928"/>
      <c r="V855" s="928"/>
      <c r="W855" s="928"/>
      <c r="X855" s="928"/>
      <c r="Y855" s="928"/>
      <c r="Z855" s="928"/>
      <c r="AA855" s="928"/>
      <c r="AB855" s="928"/>
    </row>
    <row r="856" spans="1:86" ht="15" x14ac:dyDescent="0.2">
      <c r="A856" s="928"/>
      <c r="B856" s="928"/>
      <c r="C856" s="928"/>
      <c r="D856" s="928"/>
      <c r="E856" s="928"/>
      <c r="F856" s="928"/>
      <c r="G856" s="928"/>
      <c r="H856" s="928"/>
      <c r="I856" s="928"/>
      <c r="J856" s="928"/>
      <c r="K856" s="928"/>
      <c r="L856" s="928"/>
      <c r="M856" s="928"/>
      <c r="N856" s="928"/>
      <c r="O856" s="928"/>
      <c r="P856" s="928"/>
      <c r="Q856" s="928"/>
      <c r="R856" s="928"/>
      <c r="S856" s="928"/>
      <c r="T856" s="928"/>
      <c r="U856" s="928"/>
      <c r="V856" s="928"/>
      <c r="W856" s="928"/>
      <c r="X856" s="928"/>
      <c r="Y856" s="928"/>
      <c r="Z856" s="928"/>
      <c r="AA856" s="928"/>
      <c r="AB856" s="928"/>
    </row>
    <row r="857" spans="1:86" ht="15" x14ac:dyDescent="0.2">
      <c r="A857" s="928"/>
      <c r="B857" s="928"/>
      <c r="C857" s="928"/>
      <c r="D857" s="928"/>
      <c r="E857" s="928"/>
      <c r="F857" s="928"/>
      <c r="G857" s="928"/>
      <c r="H857" s="928"/>
      <c r="I857" s="928"/>
      <c r="J857" s="928"/>
      <c r="K857" s="928"/>
      <c r="L857" s="928"/>
      <c r="M857" s="928"/>
      <c r="N857" s="928"/>
      <c r="O857" s="928"/>
      <c r="P857" s="928"/>
      <c r="Q857" s="928"/>
      <c r="R857" s="928"/>
      <c r="S857" s="928"/>
      <c r="T857" s="928"/>
      <c r="U857" s="928"/>
      <c r="V857" s="928"/>
      <c r="W857" s="928"/>
      <c r="X857" s="928"/>
      <c r="Y857" s="928"/>
      <c r="Z857" s="928"/>
      <c r="AA857" s="928"/>
      <c r="AB857" s="928"/>
    </row>
    <row r="858" spans="1:86" ht="16" thickBot="1" x14ac:dyDescent="0.25">
      <c r="A858" s="928"/>
      <c r="B858" s="928"/>
      <c r="C858" s="928"/>
      <c r="D858" s="928"/>
      <c r="E858" s="928"/>
      <c r="F858" s="928"/>
      <c r="G858" s="928"/>
      <c r="H858" s="928"/>
      <c r="I858" s="928"/>
      <c r="J858" s="928"/>
      <c r="K858" s="928"/>
      <c r="L858" s="928"/>
      <c r="M858" s="928"/>
      <c r="N858" s="928"/>
      <c r="O858" s="928"/>
      <c r="P858" s="928"/>
      <c r="Q858" s="928"/>
      <c r="R858" s="928"/>
      <c r="S858" s="928"/>
      <c r="T858" s="928"/>
      <c r="U858" s="928"/>
      <c r="V858" s="928"/>
      <c r="W858" s="928"/>
      <c r="X858" s="928"/>
      <c r="Y858" s="928"/>
      <c r="Z858" s="928"/>
      <c r="AA858" s="928"/>
      <c r="AB858" s="928"/>
    </row>
    <row r="859" spans="1:86" ht="15.75" customHeight="1" thickBot="1" x14ac:dyDescent="0.25">
      <c r="A859" s="928"/>
      <c r="B859" s="3043" t="s">
        <v>557</v>
      </c>
      <c r="C859" s="3044"/>
      <c r="D859" s="3044"/>
      <c r="E859" s="3044"/>
      <c r="F859" s="3044"/>
      <c r="G859" s="3044"/>
      <c r="H859" s="3044"/>
      <c r="I859" s="3045"/>
      <c r="J859" s="928"/>
      <c r="K859" s="928"/>
      <c r="L859" s="928"/>
      <c r="M859" s="928"/>
      <c r="N859" s="928"/>
      <c r="O859" s="928"/>
      <c r="P859" s="928"/>
      <c r="Q859" s="928"/>
      <c r="R859" s="928"/>
      <c r="S859" s="928"/>
      <c r="T859" s="928"/>
      <c r="U859" s="928"/>
      <c r="V859" s="928"/>
      <c r="W859" s="928"/>
      <c r="X859" s="928"/>
      <c r="Y859" s="928"/>
      <c r="Z859" s="928"/>
      <c r="AA859" s="928"/>
      <c r="AB859" s="928"/>
    </row>
    <row r="860" spans="1:86" ht="15" x14ac:dyDescent="0.2">
      <c r="A860" s="983"/>
      <c r="B860" s="1277" t="s">
        <v>520</v>
      </c>
      <c r="C860" s="1278" t="s">
        <v>5211</v>
      </c>
      <c r="D860" s="1278" t="s">
        <v>5268</v>
      </c>
      <c r="E860" s="1278" t="s">
        <v>5321</v>
      </c>
      <c r="F860" s="1278" t="s">
        <v>5390</v>
      </c>
      <c r="G860" s="1279" t="s">
        <v>5461</v>
      </c>
      <c r="H860" s="1279" t="s">
        <v>5562</v>
      </c>
      <c r="I860" s="1280" t="s">
        <v>5755</v>
      </c>
      <c r="J860" s="928"/>
      <c r="K860" s="1102"/>
      <c r="L860" s="928"/>
      <c r="M860" s="928"/>
      <c r="N860" s="928"/>
      <c r="O860" s="928"/>
      <c r="P860" s="928"/>
      <c r="Q860" s="928"/>
      <c r="R860" s="928"/>
      <c r="S860" s="928"/>
      <c r="T860" s="928"/>
      <c r="U860" s="928"/>
      <c r="V860" s="928"/>
      <c r="W860" s="928"/>
      <c r="X860" s="928"/>
      <c r="Y860" s="928"/>
      <c r="Z860" s="928"/>
      <c r="AA860" s="928"/>
      <c r="AB860" s="928"/>
    </row>
    <row r="861" spans="1:86" ht="15" x14ac:dyDescent="0.2">
      <c r="A861" s="928"/>
      <c r="B861" s="1253" t="s">
        <v>331</v>
      </c>
      <c r="C861" s="295">
        <v>682.69</v>
      </c>
      <c r="D861" s="295">
        <v>687.14</v>
      </c>
      <c r="E861" s="295">
        <v>684.77</v>
      </c>
      <c r="F861" s="295">
        <v>677.52</v>
      </c>
      <c r="G861" s="747">
        <v>664.94</v>
      </c>
      <c r="H861" s="747">
        <v>668.44</v>
      </c>
      <c r="I861" s="1281">
        <v>652.85</v>
      </c>
      <c r="J861" s="928"/>
      <c r="K861" s="1102"/>
      <c r="L861" s="928"/>
      <c r="M861" s="928"/>
      <c r="N861" s="928"/>
      <c r="O861" s="928"/>
      <c r="P861" s="928"/>
      <c r="Q861" s="928"/>
      <c r="R861" s="928"/>
      <c r="S861" s="928"/>
      <c r="T861" s="928"/>
      <c r="U861" s="928"/>
      <c r="V861" s="928"/>
      <c r="W861" s="928"/>
      <c r="X861" s="928"/>
      <c r="Y861" s="928"/>
      <c r="Z861" s="928"/>
      <c r="AA861" s="928"/>
      <c r="AB861" s="928"/>
    </row>
    <row r="862" spans="1:86" ht="16" thickBot="1" x14ac:dyDescent="0.25">
      <c r="A862" s="928"/>
      <c r="B862" s="1282" t="s">
        <v>330</v>
      </c>
      <c r="C862" s="296">
        <v>504.1</v>
      </c>
      <c r="D862" s="296">
        <v>498.7</v>
      </c>
      <c r="E862" s="296">
        <v>498.28</v>
      </c>
      <c r="F862" s="296">
        <v>500.68</v>
      </c>
      <c r="G862" s="757">
        <v>497.53</v>
      </c>
      <c r="H862" s="757">
        <v>499</v>
      </c>
      <c r="I862" s="1283">
        <v>499.09</v>
      </c>
      <c r="J862" s="928"/>
      <c r="K862" s="928"/>
      <c r="L862" s="928"/>
      <c r="M862" s="928"/>
      <c r="N862" s="928"/>
      <c r="O862" s="928"/>
      <c r="P862" s="928"/>
      <c r="Q862" s="928"/>
      <c r="R862" s="928"/>
      <c r="S862" s="928"/>
      <c r="T862" s="928"/>
      <c r="U862" s="928"/>
      <c r="V862" s="928"/>
      <c r="W862" s="928"/>
      <c r="X862" s="928"/>
      <c r="Y862" s="928"/>
      <c r="Z862" s="928"/>
      <c r="AA862" s="928"/>
      <c r="AB862" s="928"/>
    </row>
    <row r="863" spans="1:86" ht="15" x14ac:dyDescent="0.2">
      <c r="A863" s="928"/>
      <c r="B863" s="928"/>
      <c r="C863" s="928"/>
      <c r="D863" s="928"/>
      <c r="E863" s="928"/>
      <c r="F863" s="928"/>
      <c r="G863" s="928"/>
      <c r="H863" s="928"/>
      <c r="I863" s="928"/>
      <c r="J863" s="928"/>
      <c r="K863" s="928"/>
      <c r="L863" s="928"/>
      <c r="M863" s="928"/>
      <c r="N863" s="928"/>
      <c r="O863" s="928"/>
      <c r="P863" s="928"/>
      <c r="Q863" s="928"/>
      <c r="R863" s="928"/>
      <c r="S863" s="928"/>
      <c r="T863" s="928"/>
      <c r="U863" s="928"/>
      <c r="V863" s="928"/>
      <c r="W863" s="928"/>
      <c r="X863" s="928"/>
      <c r="Y863" s="928"/>
      <c r="Z863" s="928"/>
      <c r="AA863" s="928"/>
      <c r="AB863" s="928"/>
    </row>
    <row r="864" spans="1:86" ht="15" x14ac:dyDescent="0.2">
      <c r="A864" s="928"/>
      <c r="B864" s="928"/>
      <c r="C864" s="928"/>
      <c r="D864" s="928"/>
      <c r="E864" s="928"/>
      <c r="F864" s="928"/>
      <c r="G864" s="928"/>
      <c r="H864" s="928"/>
      <c r="I864" s="928"/>
      <c r="J864" s="928"/>
      <c r="K864" s="928"/>
      <c r="L864" s="928"/>
      <c r="M864" s="928"/>
      <c r="N864" s="928"/>
      <c r="O864" s="928"/>
      <c r="P864" s="928"/>
      <c r="Q864" s="928"/>
      <c r="R864" s="928"/>
      <c r="S864" s="928"/>
      <c r="T864" s="928"/>
      <c r="U864" s="928"/>
      <c r="V864" s="928"/>
      <c r="W864" s="928"/>
      <c r="X864" s="928"/>
      <c r="Y864" s="928"/>
      <c r="Z864" s="928"/>
      <c r="AA864" s="928"/>
      <c r="AB864" s="928"/>
    </row>
    <row r="865" spans="1:28" ht="16" thickBot="1" x14ac:dyDescent="0.25">
      <c r="A865" s="928"/>
      <c r="B865" s="928"/>
      <c r="C865" s="928"/>
      <c r="D865" s="928"/>
      <c r="E865" s="928"/>
      <c r="F865" s="928"/>
      <c r="G865" s="928"/>
      <c r="H865" s="928"/>
      <c r="I865" s="928"/>
      <c r="J865" s="928"/>
      <c r="K865" s="928"/>
      <c r="L865" s="928"/>
      <c r="M865" s="928"/>
      <c r="N865" s="928"/>
      <c r="O865" s="928"/>
      <c r="P865" s="928"/>
      <c r="Q865" s="928"/>
      <c r="R865" s="928"/>
      <c r="S865" s="928"/>
      <c r="T865" s="928"/>
      <c r="U865" s="928"/>
      <c r="V865" s="928"/>
      <c r="W865" s="928"/>
      <c r="X865" s="928"/>
      <c r="Y865" s="928"/>
      <c r="Z865" s="928"/>
      <c r="AA865" s="928"/>
      <c r="AB865" s="928"/>
    </row>
    <row r="866" spans="1:28" ht="15.75" customHeight="1" thickBot="1" x14ac:dyDescent="0.25">
      <c r="A866" s="983"/>
      <c r="B866" s="3043" t="s">
        <v>1412</v>
      </c>
      <c r="C866" s="3044"/>
      <c r="D866" s="3044"/>
      <c r="E866" s="3044"/>
      <c r="F866" s="3044"/>
      <c r="G866" s="3044"/>
      <c r="H866" s="3044"/>
      <c r="I866" s="3045"/>
      <c r="J866" s="928"/>
      <c r="K866" s="928"/>
      <c r="L866" s="928"/>
      <c r="M866" s="928"/>
      <c r="N866" s="928"/>
      <c r="O866" s="928"/>
      <c r="P866" s="928"/>
      <c r="Q866" s="928"/>
      <c r="R866" s="928"/>
      <c r="S866" s="928"/>
      <c r="T866" s="928"/>
      <c r="U866" s="928"/>
      <c r="V866" s="928"/>
      <c r="W866" s="928"/>
      <c r="X866" s="928"/>
      <c r="Y866" s="928"/>
      <c r="Z866" s="928"/>
      <c r="AA866" s="928"/>
      <c r="AB866" s="928"/>
    </row>
    <row r="867" spans="1:28" ht="15" x14ac:dyDescent="0.2">
      <c r="A867" s="928"/>
      <c r="B867" s="1277"/>
      <c r="C867" s="1278" t="s">
        <v>5211</v>
      </c>
      <c r="D867" s="1278" t="s">
        <v>5268</v>
      </c>
      <c r="E867" s="1278" t="s">
        <v>5321</v>
      </c>
      <c r="F867" s="1278" t="s">
        <v>5390</v>
      </c>
      <c r="G867" s="1279" t="s">
        <v>5461</v>
      </c>
      <c r="H867" s="1279" t="s">
        <v>5562</v>
      </c>
      <c r="I867" s="1280" t="s">
        <v>5755</v>
      </c>
      <c r="J867" s="928"/>
      <c r="K867" s="928"/>
      <c r="L867" s="928"/>
      <c r="M867" s="928"/>
      <c r="N867" s="928"/>
      <c r="O867" s="928"/>
      <c r="P867" s="928"/>
      <c r="Q867" s="928"/>
      <c r="R867" s="928"/>
      <c r="S867" s="928"/>
      <c r="T867" s="928"/>
      <c r="U867" s="928"/>
      <c r="V867" s="928"/>
      <c r="W867" s="928"/>
      <c r="X867" s="928"/>
      <c r="Y867" s="928"/>
      <c r="Z867" s="928"/>
      <c r="AA867" s="928"/>
      <c r="AB867" s="928"/>
    </row>
    <row r="868" spans="1:28" ht="15" x14ac:dyDescent="0.2">
      <c r="A868" s="983"/>
      <c r="B868" s="1253" t="s">
        <v>331</v>
      </c>
      <c r="C868" s="295">
        <v>168.21</v>
      </c>
      <c r="D868" s="295">
        <v>169.05</v>
      </c>
      <c r="E868" s="295">
        <v>168.2</v>
      </c>
      <c r="F868" s="295">
        <v>166.17</v>
      </c>
      <c r="G868" s="747">
        <v>162.84</v>
      </c>
      <c r="H868" s="747">
        <v>163.44</v>
      </c>
      <c r="I868" s="1281">
        <v>159.38999999999999</v>
      </c>
      <c r="J868" s="928"/>
      <c r="K868" s="928"/>
      <c r="L868" s="928"/>
      <c r="M868" s="928"/>
      <c r="N868" s="928"/>
      <c r="O868" s="928"/>
      <c r="P868" s="928"/>
      <c r="Q868" s="928"/>
      <c r="R868" s="928"/>
      <c r="S868" s="928"/>
      <c r="T868" s="928"/>
      <c r="U868" s="928"/>
      <c r="V868" s="928"/>
      <c r="W868" s="928"/>
      <c r="X868" s="928"/>
      <c r="Y868" s="928"/>
      <c r="Z868" s="928"/>
      <c r="AA868" s="928"/>
      <c r="AB868" s="928"/>
    </row>
    <row r="869" spans="1:28" ht="16" thickBot="1" x14ac:dyDescent="0.25">
      <c r="A869" s="928"/>
      <c r="B869" s="1282" t="s">
        <v>330</v>
      </c>
      <c r="C869" s="1284">
        <v>57.04</v>
      </c>
      <c r="D869" s="1284">
        <v>56.39</v>
      </c>
      <c r="E869" s="1284">
        <v>56.31</v>
      </c>
      <c r="F869" s="1284">
        <v>56.54</v>
      </c>
      <c r="G869" s="757">
        <v>56.15</v>
      </c>
      <c r="H869" s="757">
        <v>56.28</v>
      </c>
      <c r="I869" s="1283">
        <v>56.25</v>
      </c>
      <c r="J869" s="928"/>
      <c r="K869" s="928"/>
      <c r="L869" s="928"/>
      <c r="M869" s="928"/>
      <c r="N869" s="928"/>
      <c r="O869" s="928"/>
      <c r="P869" s="928"/>
      <c r="Q869" s="928"/>
      <c r="R869" s="928"/>
      <c r="S869" s="928"/>
      <c r="T869" s="928"/>
      <c r="U869" s="928"/>
      <c r="V869" s="928"/>
      <c r="W869" s="928"/>
      <c r="X869" s="928"/>
      <c r="Y869" s="928"/>
      <c r="Z869" s="928"/>
      <c r="AA869" s="928"/>
      <c r="AB869" s="928"/>
    </row>
    <row r="870" spans="1:28" ht="15" x14ac:dyDescent="0.2">
      <c r="A870" s="928"/>
      <c r="B870" s="928"/>
      <c r="C870" s="928"/>
      <c r="D870" s="928"/>
      <c r="E870" s="928"/>
      <c r="F870" s="928"/>
      <c r="G870" s="928"/>
      <c r="H870" s="928"/>
      <c r="I870" s="928"/>
      <c r="J870" s="928"/>
      <c r="K870" s="928"/>
      <c r="L870" s="928"/>
      <c r="M870" s="928"/>
      <c r="N870" s="928"/>
      <c r="O870" s="928"/>
      <c r="P870" s="928"/>
      <c r="Q870" s="928"/>
      <c r="R870" s="928"/>
      <c r="S870" s="928"/>
      <c r="T870" s="928"/>
      <c r="U870" s="928"/>
      <c r="V870" s="928"/>
      <c r="W870" s="928"/>
      <c r="X870" s="928"/>
      <c r="Y870" s="928"/>
      <c r="Z870" s="928"/>
      <c r="AA870" s="928"/>
      <c r="AB870" s="928"/>
    </row>
    <row r="871" spans="1:28" ht="15" x14ac:dyDescent="0.2">
      <c r="A871" s="928"/>
      <c r="B871" s="1036" t="s">
        <v>421</v>
      </c>
      <c r="C871" s="928"/>
      <c r="D871" s="928"/>
      <c r="E871" s="928"/>
      <c r="F871" s="928"/>
      <c r="G871" s="928"/>
      <c r="H871" s="928"/>
      <c r="I871" s="928"/>
      <c r="J871" s="928"/>
      <c r="K871" s="928"/>
      <c r="L871" s="928"/>
      <c r="M871" s="928"/>
      <c r="N871" s="928"/>
      <c r="O871" s="928"/>
      <c r="P871" s="928"/>
      <c r="Q871" s="928"/>
      <c r="R871" s="928"/>
      <c r="S871" s="928"/>
      <c r="T871" s="928"/>
      <c r="U871" s="928"/>
      <c r="V871" s="928"/>
      <c r="W871" s="928"/>
      <c r="X871" s="928"/>
      <c r="Y871" s="928"/>
      <c r="Z871" s="928"/>
      <c r="AA871" s="928"/>
      <c r="AB871" s="928"/>
    </row>
    <row r="872" spans="1:28" ht="15" x14ac:dyDescent="0.2">
      <c r="A872" s="928"/>
      <c r="B872" s="928"/>
      <c r="C872" s="928"/>
      <c r="D872" s="928"/>
      <c r="E872" s="928"/>
      <c r="F872" s="928"/>
      <c r="G872" s="928"/>
      <c r="H872" s="928"/>
      <c r="I872" s="928"/>
      <c r="J872" s="928"/>
      <c r="K872" s="928"/>
      <c r="L872" s="928"/>
      <c r="M872" s="928"/>
      <c r="N872" s="928"/>
      <c r="O872" s="928"/>
      <c r="P872" s="928"/>
      <c r="Q872" s="928"/>
      <c r="R872" s="928"/>
      <c r="S872" s="928"/>
      <c r="T872" s="928"/>
      <c r="U872" s="928"/>
      <c r="V872" s="928"/>
      <c r="W872" s="928"/>
      <c r="X872" s="928"/>
      <c r="Y872" s="928"/>
      <c r="Z872" s="928"/>
      <c r="AA872" s="928"/>
      <c r="AB872" s="928"/>
    </row>
    <row r="873" spans="1:28" ht="15" x14ac:dyDescent="0.2">
      <c r="A873" s="928"/>
      <c r="B873" s="928"/>
      <c r="C873" s="928"/>
      <c r="D873" s="928"/>
      <c r="E873" s="928"/>
      <c r="F873" s="928"/>
      <c r="G873" s="928"/>
      <c r="H873" s="928"/>
      <c r="I873" s="928"/>
      <c r="J873" s="928"/>
      <c r="K873" s="928"/>
      <c r="L873" s="928"/>
      <c r="M873" s="928"/>
      <c r="N873" s="928"/>
      <c r="O873" s="928"/>
      <c r="P873" s="928"/>
      <c r="Q873" s="928"/>
      <c r="R873" s="928"/>
      <c r="S873" s="928"/>
      <c r="T873" s="928"/>
      <c r="U873" s="928"/>
      <c r="V873" s="928"/>
      <c r="W873" s="928"/>
      <c r="X873" s="928"/>
      <c r="Y873" s="928"/>
      <c r="Z873" s="928"/>
      <c r="AA873" s="928"/>
      <c r="AB873" s="928"/>
    </row>
    <row r="874" spans="1:28" ht="15" x14ac:dyDescent="0.2">
      <c r="A874" s="928"/>
      <c r="B874" s="928"/>
      <c r="C874" s="928"/>
      <c r="D874" s="928"/>
      <c r="E874" s="928"/>
      <c r="F874" s="928"/>
      <c r="G874" s="928"/>
      <c r="H874" s="928"/>
      <c r="I874" s="928"/>
      <c r="J874" s="928"/>
      <c r="K874" s="928"/>
      <c r="L874" s="928"/>
      <c r="M874" s="928"/>
      <c r="N874" s="928"/>
      <c r="O874" s="928"/>
      <c r="P874" s="928"/>
      <c r="Q874" s="928"/>
      <c r="R874" s="928"/>
      <c r="S874" s="928"/>
      <c r="T874" s="928"/>
      <c r="U874" s="928"/>
      <c r="V874" s="928"/>
      <c r="W874" s="928"/>
      <c r="X874" s="928"/>
      <c r="Y874" s="928"/>
      <c r="Z874" s="928"/>
      <c r="AA874" s="928"/>
      <c r="AB874" s="928"/>
    </row>
    <row r="875" spans="1:28" ht="15" x14ac:dyDescent="0.2">
      <c r="A875" s="928"/>
      <c r="B875" s="928"/>
      <c r="C875" s="928"/>
      <c r="D875" s="928"/>
      <c r="E875" s="928"/>
      <c r="F875" s="928"/>
      <c r="G875" s="928"/>
      <c r="H875" s="928"/>
      <c r="I875" s="928"/>
      <c r="J875" s="928"/>
      <c r="K875" s="928"/>
      <c r="L875" s="928"/>
      <c r="M875" s="928"/>
      <c r="N875" s="928"/>
      <c r="O875" s="928"/>
      <c r="P875" s="928"/>
      <c r="Q875" s="928"/>
      <c r="R875" s="928"/>
      <c r="S875" s="928"/>
      <c r="T875" s="928"/>
      <c r="U875" s="928"/>
      <c r="V875" s="928"/>
      <c r="W875" s="928"/>
      <c r="X875" s="928"/>
      <c r="Y875" s="928"/>
      <c r="Z875" s="928"/>
      <c r="AA875" s="928"/>
      <c r="AB875" s="928"/>
    </row>
    <row r="876" spans="1:28" ht="15" x14ac:dyDescent="0.2">
      <c r="A876" s="928"/>
      <c r="B876" s="928"/>
      <c r="C876" s="928"/>
      <c r="D876" s="928"/>
      <c r="E876" s="928"/>
      <c r="F876" s="928"/>
      <c r="G876" s="928"/>
      <c r="H876" s="928"/>
      <c r="I876" s="928"/>
      <c r="J876" s="928"/>
      <c r="K876" s="928"/>
      <c r="L876" s="928"/>
      <c r="M876" s="928"/>
      <c r="N876" s="928"/>
      <c r="O876" s="928"/>
      <c r="P876" s="928"/>
      <c r="Q876" s="928"/>
      <c r="R876" s="928"/>
      <c r="S876" s="928"/>
      <c r="T876" s="928"/>
      <c r="U876" s="928"/>
      <c r="V876" s="928"/>
      <c r="W876" s="928"/>
      <c r="X876" s="928"/>
      <c r="Y876" s="928"/>
      <c r="Z876" s="928"/>
      <c r="AA876" s="928"/>
      <c r="AB876" s="928"/>
    </row>
    <row r="877" spans="1:28" ht="15" x14ac:dyDescent="0.2">
      <c r="A877" s="928"/>
      <c r="B877" s="928"/>
      <c r="C877" s="928"/>
      <c r="D877" s="928"/>
      <c r="E877" s="928"/>
      <c r="F877" s="928"/>
      <c r="G877" s="928"/>
      <c r="H877" s="928"/>
      <c r="I877" s="928"/>
      <c r="J877" s="928"/>
      <c r="K877" s="928"/>
      <c r="L877" s="928"/>
      <c r="M877" s="928"/>
      <c r="N877" s="928"/>
      <c r="O877" s="928"/>
      <c r="P877" s="928"/>
      <c r="Q877" s="928"/>
      <c r="R877" s="928"/>
      <c r="S877" s="928"/>
      <c r="T877" s="928"/>
      <c r="U877" s="928"/>
      <c r="V877" s="928"/>
      <c r="W877" s="928"/>
      <c r="X877" s="928"/>
      <c r="Y877" s="928"/>
      <c r="Z877" s="928"/>
      <c r="AA877" s="928"/>
      <c r="AB877" s="928"/>
    </row>
    <row r="878" spans="1:28" ht="15" x14ac:dyDescent="0.2">
      <c r="A878" s="928"/>
      <c r="B878" s="928"/>
      <c r="C878" s="928"/>
      <c r="D878" s="928"/>
      <c r="E878" s="928"/>
      <c r="F878" s="928"/>
      <c r="G878" s="928"/>
      <c r="H878" s="928"/>
      <c r="I878" s="928"/>
      <c r="J878" s="928"/>
      <c r="K878" s="928"/>
      <c r="L878" s="928"/>
      <c r="M878" s="928"/>
      <c r="N878" s="928"/>
      <c r="O878" s="928"/>
      <c r="P878" s="928"/>
      <c r="Q878" s="928"/>
      <c r="R878" s="928"/>
      <c r="S878" s="928"/>
      <c r="T878" s="928"/>
      <c r="U878" s="928"/>
      <c r="V878" s="928"/>
      <c r="W878" s="928"/>
      <c r="X878" s="928"/>
      <c r="Y878" s="928"/>
      <c r="Z878" s="928"/>
      <c r="AA878" s="928"/>
      <c r="AB878" s="928"/>
    </row>
    <row r="879" spans="1:28" ht="15" x14ac:dyDescent="0.2">
      <c r="A879" s="928"/>
      <c r="B879" s="928"/>
      <c r="C879" s="928"/>
      <c r="D879" s="928"/>
      <c r="E879" s="928"/>
      <c r="F879" s="928"/>
      <c r="G879" s="928"/>
      <c r="H879" s="928"/>
      <c r="I879" s="928"/>
      <c r="J879" s="928"/>
      <c r="K879" s="928"/>
      <c r="L879" s="928"/>
      <c r="M879" s="928"/>
      <c r="N879" s="928"/>
      <c r="O879" s="928"/>
      <c r="P879" s="928"/>
      <c r="Q879" s="928"/>
      <c r="R879" s="928"/>
      <c r="S879" s="928"/>
      <c r="T879" s="928"/>
      <c r="U879" s="928"/>
      <c r="V879" s="928"/>
      <c r="W879" s="928"/>
      <c r="X879" s="928"/>
      <c r="Y879" s="928"/>
      <c r="Z879" s="928"/>
      <c r="AA879" s="928"/>
      <c r="AB879" s="928"/>
    </row>
    <row r="880" spans="1:28" ht="15" x14ac:dyDescent="0.2">
      <c r="A880" s="928"/>
      <c r="B880" s="928"/>
      <c r="C880" s="928"/>
      <c r="D880" s="928"/>
      <c r="E880" s="928"/>
      <c r="F880" s="928"/>
      <c r="G880" s="928"/>
      <c r="H880" s="928"/>
      <c r="I880" s="928"/>
      <c r="J880" s="928"/>
      <c r="K880" s="928"/>
      <c r="L880" s="928"/>
      <c r="M880" s="928"/>
      <c r="N880" s="928"/>
      <c r="O880" s="928"/>
      <c r="P880" s="928"/>
      <c r="Q880" s="928"/>
      <c r="R880" s="928"/>
      <c r="S880" s="928"/>
      <c r="T880" s="928"/>
      <c r="U880" s="928"/>
      <c r="V880" s="928"/>
      <c r="W880" s="928"/>
      <c r="X880" s="928"/>
      <c r="Y880" s="928"/>
      <c r="Z880" s="928"/>
      <c r="AA880" s="928"/>
      <c r="AB880" s="928"/>
    </row>
    <row r="881" spans="1:28" ht="15" x14ac:dyDescent="0.2">
      <c r="A881" s="928"/>
      <c r="B881" s="928"/>
      <c r="C881" s="928"/>
      <c r="D881" s="928"/>
      <c r="E881" s="928"/>
      <c r="F881" s="928"/>
      <c r="G881" s="928"/>
      <c r="H881" s="928"/>
      <c r="I881" s="928"/>
      <c r="J881" s="928"/>
      <c r="K881" s="928"/>
      <c r="L881" s="928"/>
      <c r="M881" s="928"/>
      <c r="N881" s="928"/>
      <c r="O881" s="928"/>
      <c r="P881" s="928"/>
      <c r="Q881" s="928"/>
      <c r="R881" s="928"/>
      <c r="S881" s="928"/>
      <c r="T881" s="928"/>
      <c r="U881" s="928"/>
      <c r="V881" s="928"/>
      <c r="W881" s="928"/>
      <c r="X881" s="928"/>
      <c r="Y881" s="928"/>
      <c r="Z881" s="928"/>
      <c r="AA881" s="928"/>
      <c r="AB881" s="928"/>
    </row>
    <row r="882" spans="1:28" ht="15" x14ac:dyDescent="0.2">
      <c r="A882" s="928"/>
      <c r="B882" s="928"/>
      <c r="C882" s="928"/>
      <c r="D882" s="928"/>
      <c r="E882" s="928"/>
      <c r="F882" s="928"/>
      <c r="G882" s="928"/>
      <c r="H882" s="928"/>
      <c r="I882" s="928"/>
      <c r="J882" s="928"/>
      <c r="K882" s="928"/>
      <c r="L882" s="928"/>
      <c r="M882" s="928"/>
      <c r="N882" s="928"/>
      <c r="O882" s="928"/>
      <c r="P882" s="928"/>
      <c r="Q882" s="928"/>
      <c r="R882" s="928"/>
      <c r="S882" s="928"/>
      <c r="T882" s="928"/>
      <c r="U882" s="928"/>
      <c r="V882" s="928"/>
      <c r="W882" s="928"/>
      <c r="X882" s="928"/>
      <c r="Y882" s="928"/>
      <c r="Z882" s="928"/>
      <c r="AA882" s="928"/>
      <c r="AB882" s="928"/>
    </row>
    <row r="883" spans="1:28" ht="15" x14ac:dyDescent="0.2">
      <c r="A883" s="928"/>
      <c r="B883" s="928"/>
      <c r="C883" s="928"/>
      <c r="D883" s="928"/>
      <c r="E883" s="928"/>
      <c r="F883" s="928"/>
      <c r="G883" s="928"/>
      <c r="H883" s="928"/>
      <c r="I883" s="928"/>
      <c r="J883" s="928"/>
      <c r="K883" s="928"/>
      <c r="L883" s="928"/>
      <c r="M883" s="928"/>
      <c r="N883" s="928"/>
      <c r="O883" s="928"/>
      <c r="P883" s="928"/>
      <c r="Q883" s="928"/>
      <c r="R883" s="928"/>
      <c r="S883" s="928"/>
      <c r="T883" s="928"/>
      <c r="U883" s="928"/>
      <c r="V883" s="928"/>
      <c r="W883" s="928"/>
      <c r="X883" s="928"/>
      <c r="Y883" s="928"/>
      <c r="Z883" s="928"/>
      <c r="AA883" s="928"/>
      <c r="AB883" s="928"/>
    </row>
    <row r="884" spans="1:28" ht="15" x14ac:dyDescent="0.2">
      <c r="A884" s="928"/>
      <c r="B884" s="928"/>
      <c r="C884" s="928"/>
      <c r="D884" s="928"/>
      <c r="E884" s="928"/>
      <c r="F884" s="928"/>
      <c r="G884" s="928"/>
      <c r="H884" s="928"/>
      <c r="I884" s="928"/>
      <c r="J884" s="928"/>
      <c r="K884" s="928"/>
      <c r="L884" s="928"/>
      <c r="M884" s="928"/>
      <c r="N884" s="928"/>
      <c r="O884" s="928"/>
      <c r="P884" s="928"/>
      <c r="Q884" s="928"/>
      <c r="R884" s="928"/>
      <c r="S884" s="928"/>
      <c r="T884" s="928"/>
      <c r="U884" s="928"/>
      <c r="V884" s="928"/>
      <c r="W884" s="928"/>
      <c r="X884" s="928"/>
      <c r="Y884" s="928"/>
      <c r="Z884" s="928"/>
      <c r="AA884" s="928"/>
      <c r="AB884" s="928"/>
    </row>
    <row r="885" spans="1:28" ht="15" x14ac:dyDescent="0.2">
      <c r="A885" s="928"/>
      <c r="B885" s="928"/>
      <c r="C885" s="928"/>
      <c r="D885" s="928"/>
      <c r="E885" s="928"/>
      <c r="F885" s="928"/>
      <c r="G885" s="928"/>
      <c r="H885" s="928"/>
      <c r="I885" s="928"/>
      <c r="J885" s="928"/>
      <c r="K885" s="928"/>
      <c r="L885" s="928"/>
      <c r="M885" s="928"/>
      <c r="N885" s="928"/>
      <c r="O885" s="928"/>
      <c r="P885" s="928"/>
      <c r="Q885" s="928"/>
      <c r="R885" s="928"/>
      <c r="S885" s="928"/>
      <c r="T885" s="928"/>
      <c r="U885" s="928"/>
      <c r="V885" s="928"/>
      <c r="W885" s="928"/>
      <c r="X885" s="928"/>
      <c r="Y885" s="928"/>
      <c r="Z885" s="928"/>
      <c r="AA885" s="928"/>
      <c r="AB885" s="928"/>
    </row>
    <row r="886" spans="1:28" ht="15" x14ac:dyDescent="0.2">
      <c r="A886" s="928"/>
      <c r="B886" s="928"/>
      <c r="C886" s="928"/>
      <c r="D886" s="928"/>
      <c r="E886" s="928"/>
      <c r="F886" s="928"/>
      <c r="G886" s="928"/>
      <c r="H886" s="928"/>
      <c r="I886" s="928"/>
      <c r="J886" s="928"/>
      <c r="K886" s="928"/>
      <c r="L886" s="928"/>
      <c r="M886" s="928"/>
      <c r="N886" s="928"/>
      <c r="O886" s="928"/>
      <c r="P886" s="928"/>
      <c r="Q886" s="928"/>
      <c r="R886" s="928"/>
      <c r="S886" s="928"/>
      <c r="T886" s="928"/>
      <c r="U886" s="928"/>
      <c r="V886" s="928"/>
      <c r="W886" s="928"/>
      <c r="X886" s="928"/>
      <c r="Y886" s="928"/>
      <c r="Z886" s="928"/>
      <c r="AA886" s="928"/>
      <c r="AB886" s="928"/>
    </row>
    <row r="887" spans="1:28" ht="15" x14ac:dyDescent="0.2">
      <c r="A887" s="928"/>
      <c r="B887" s="928"/>
      <c r="C887" s="928"/>
      <c r="D887" s="928"/>
      <c r="E887" s="928"/>
      <c r="F887" s="928"/>
      <c r="G887" s="928"/>
      <c r="H887" s="928"/>
      <c r="I887" s="928"/>
      <c r="J887" s="928"/>
      <c r="K887" s="928"/>
      <c r="L887" s="928"/>
      <c r="M887" s="928"/>
      <c r="N887" s="928"/>
      <c r="O887" s="928"/>
      <c r="P887" s="928"/>
      <c r="Q887" s="928"/>
      <c r="R887" s="928"/>
      <c r="S887" s="928"/>
      <c r="T887" s="928"/>
      <c r="U887" s="928"/>
      <c r="V887" s="928"/>
      <c r="W887" s="928"/>
      <c r="X887" s="928"/>
      <c r="Y887" s="928"/>
      <c r="Z887" s="928"/>
      <c r="AA887" s="928"/>
      <c r="AB887" s="928"/>
    </row>
    <row r="888" spans="1:28" ht="15" x14ac:dyDescent="0.2">
      <c r="A888" s="928"/>
      <c r="B888" s="928"/>
      <c r="C888" s="928"/>
      <c r="D888" s="928"/>
      <c r="E888" s="928"/>
      <c r="F888" s="928"/>
      <c r="G888" s="928"/>
      <c r="H888" s="928"/>
      <c r="I888" s="928"/>
      <c r="J888" s="928"/>
      <c r="K888" s="928"/>
      <c r="L888" s="928"/>
      <c r="M888" s="928"/>
      <c r="N888" s="928"/>
      <c r="O888" s="928"/>
      <c r="P888" s="928"/>
      <c r="Q888" s="928"/>
      <c r="R888" s="928"/>
      <c r="S888" s="928"/>
      <c r="T888" s="928"/>
      <c r="U888" s="928"/>
      <c r="V888" s="928"/>
      <c r="W888" s="928"/>
      <c r="X888" s="928"/>
      <c r="Y888" s="928"/>
      <c r="Z888" s="928"/>
      <c r="AA888" s="928"/>
      <c r="AB888" s="928"/>
    </row>
    <row r="889" spans="1:28" ht="15" x14ac:dyDescent="0.2">
      <c r="A889" s="928"/>
      <c r="B889" s="928"/>
      <c r="C889" s="928"/>
      <c r="D889" s="928"/>
      <c r="E889" s="928"/>
      <c r="F889" s="928"/>
      <c r="G889" s="928"/>
      <c r="H889" s="928"/>
      <c r="I889" s="928"/>
      <c r="J889" s="928"/>
      <c r="K889" s="928"/>
      <c r="L889" s="928"/>
      <c r="M889" s="928"/>
      <c r="N889" s="928"/>
      <c r="O889" s="928"/>
      <c r="P889" s="928"/>
      <c r="Q889" s="928"/>
      <c r="R889" s="928"/>
      <c r="S889" s="928"/>
      <c r="T889" s="928"/>
      <c r="U889" s="928"/>
      <c r="V889" s="928"/>
      <c r="W889" s="928"/>
      <c r="X889" s="928"/>
      <c r="Y889" s="928"/>
      <c r="Z889" s="928"/>
      <c r="AA889" s="928"/>
      <c r="AB889" s="928"/>
    </row>
    <row r="890" spans="1:28" ht="15" x14ac:dyDescent="0.2">
      <c r="A890" s="928"/>
      <c r="B890" s="928"/>
      <c r="C890" s="928"/>
      <c r="D890" s="928"/>
      <c r="E890" s="928"/>
      <c r="F890" s="928"/>
      <c r="G890" s="928"/>
      <c r="H890" s="928"/>
      <c r="I890" s="928"/>
      <c r="J890" s="928"/>
      <c r="K890" s="928"/>
      <c r="L890" s="928"/>
      <c r="M890" s="928"/>
      <c r="N890" s="928"/>
      <c r="O890" s="928"/>
      <c r="P890" s="928"/>
      <c r="Q890" s="928"/>
      <c r="R890" s="928"/>
      <c r="S890" s="928"/>
      <c r="T890" s="928"/>
      <c r="U890" s="928"/>
      <c r="V890" s="928"/>
      <c r="W890" s="928"/>
      <c r="X890" s="928"/>
      <c r="Y890" s="928"/>
      <c r="Z890" s="928"/>
      <c r="AA890" s="928"/>
      <c r="AB890" s="928"/>
    </row>
    <row r="891" spans="1:28" ht="15" x14ac:dyDescent="0.2">
      <c r="A891" s="928"/>
      <c r="B891" s="928"/>
      <c r="C891" s="928"/>
      <c r="D891" s="928"/>
      <c r="E891" s="928"/>
      <c r="F891" s="928"/>
      <c r="G891" s="928"/>
      <c r="H891" s="928"/>
      <c r="I891" s="928"/>
      <c r="J891" s="928"/>
      <c r="K891" s="928"/>
      <c r="L891" s="928"/>
      <c r="M891" s="928"/>
      <c r="N891" s="928"/>
      <c r="O891" s="928"/>
      <c r="P891" s="928"/>
      <c r="Q891" s="928"/>
      <c r="R891" s="928"/>
      <c r="S891" s="928"/>
      <c r="T891" s="928"/>
      <c r="U891" s="928"/>
      <c r="V891" s="928"/>
      <c r="W891" s="928"/>
      <c r="X891" s="928"/>
      <c r="Y891" s="928"/>
      <c r="Z891" s="928"/>
      <c r="AA891" s="928"/>
      <c r="AB891" s="928"/>
    </row>
    <row r="892" spans="1:28" ht="15" x14ac:dyDescent="0.2">
      <c r="A892" s="928"/>
      <c r="B892" s="928"/>
      <c r="C892" s="928"/>
      <c r="D892" s="928"/>
      <c r="E892" s="928"/>
      <c r="F892" s="928"/>
      <c r="G892" s="928"/>
      <c r="H892" s="928"/>
      <c r="I892" s="928"/>
      <c r="J892" s="928"/>
      <c r="K892" s="928"/>
      <c r="L892" s="928"/>
      <c r="M892" s="928"/>
      <c r="N892" s="928"/>
      <c r="O892" s="928"/>
      <c r="P892" s="928"/>
      <c r="Q892" s="928"/>
      <c r="R892" s="928"/>
      <c r="S892" s="928"/>
      <c r="T892" s="928"/>
      <c r="U892" s="928"/>
      <c r="V892" s="928"/>
      <c r="W892" s="928"/>
      <c r="X892" s="928"/>
      <c r="Y892" s="928"/>
      <c r="Z892" s="928"/>
      <c r="AA892" s="928"/>
      <c r="AB892" s="928"/>
    </row>
    <row r="893" spans="1:28" ht="15" x14ac:dyDescent="0.2">
      <c r="A893" s="928"/>
      <c r="B893" s="928"/>
      <c r="C893" s="928"/>
      <c r="D893" s="928"/>
      <c r="E893" s="928"/>
      <c r="F893" s="928"/>
      <c r="G893" s="928"/>
      <c r="H893" s="928"/>
      <c r="I893" s="928"/>
      <c r="J893" s="928"/>
      <c r="K893" s="928"/>
      <c r="L893" s="928"/>
      <c r="M893" s="928"/>
      <c r="N893" s="928"/>
      <c r="O893" s="928"/>
      <c r="P893" s="928"/>
      <c r="Q893" s="928"/>
      <c r="R893" s="928"/>
      <c r="S893" s="928"/>
      <c r="T893" s="928"/>
      <c r="U893" s="928"/>
      <c r="V893" s="928"/>
      <c r="W893" s="928"/>
      <c r="X893" s="928"/>
      <c r="Y893" s="928"/>
      <c r="Z893" s="928"/>
      <c r="AA893" s="928"/>
      <c r="AB893" s="928"/>
    </row>
    <row r="894" spans="1:28" ht="15" x14ac:dyDescent="0.2">
      <c r="A894" s="928"/>
      <c r="B894" s="928"/>
      <c r="C894" s="928"/>
      <c r="D894" s="928"/>
      <c r="E894" s="928"/>
      <c r="F894" s="928"/>
      <c r="G894" s="928"/>
      <c r="H894" s="928"/>
      <c r="I894" s="928"/>
      <c r="J894" s="928"/>
      <c r="K894" s="928"/>
      <c r="L894" s="928"/>
      <c r="M894" s="928"/>
      <c r="N894" s="928"/>
      <c r="O894" s="928"/>
      <c r="P894" s="928"/>
      <c r="Q894" s="928"/>
      <c r="R894" s="928"/>
      <c r="S894" s="928"/>
      <c r="T894" s="928"/>
      <c r="U894" s="928"/>
      <c r="V894" s="928"/>
      <c r="W894" s="928"/>
      <c r="X894" s="928"/>
      <c r="Y894" s="928"/>
      <c r="Z894" s="928"/>
      <c r="AA894" s="928"/>
      <c r="AB894" s="928"/>
    </row>
    <row r="895" spans="1:28" ht="15" x14ac:dyDescent="0.2">
      <c r="A895" s="928"/>
      <c r="B895" s="928"/>
      <c r="C895" s="928"/>
      <c r="D895" s="928"/>
      <c r="E895" s="928"/>
      <c r="F895" s="928"/>
      <c r="G895" s="928"/>
      <c r="H895" s="928"/>
      <c r="I895" s="928"/>
      <c r="J895" s="928"/>
      <c r="K895" s="928"/>
      <c r="L895" s="928"/>
      <c r="M895" s="928"/>
      <c r="N895" s="928"/>
      <c r="O895" s="928"/>
      <c r="P895" s="928"/>
      <c r="Q895" s="928"/>
      <c r="R895" s="928"/>
      <c r="S895" s="928"/>
      <c r="T895" s="928"/>
      <c r="U895" s="928"/>
      <c r="V895" s="928"/>
      <c r="W895" s="928"/>
      <c r="X895" s="928"/>
      <c r="Y895" s="928"/>
      <c r="Z895" s="928"/>
      <c r="AA895" s="928"/>
      <c r="AB895" s="928"/>
    </row>
    <row r="896" spans="1:28" ht="15" x14ac:dyDescent="0.2">
      <c r="A896" s="928"/>
      <c r="B896" s="928"/>
      <c r="C896" s="928"/>
      <c r="D896" s="928"/>
      <c r="E896" s="928"/>
      <c r="F896" s="928"/>
      <c r="G896" s="928"/>
      <c r="H896" s="928"/>
      <c r="I896" s="928"/>
      <c r="J896" s="928"/>
      <c r="K896" s="928"/>
      <c r="L896" s="928"/>
      <c r="M896" s="928"/>
      <c r="N896" s="928"/>
      <c r="O896" s="928"/>
      <c r="P896" s="928"/>
      <c r="Q896" s="928"/>
      <c r="R896" s="928"/>
      <c r="S896" s="928"/>
      <c r="T896" s="928"/>
      <c r="U896" s="928"/>
      <c r="V896" s="928"/>
      <c r="W896" s="928"/>
      <c r="X896" s="928"/>
      <c r="Y896" s="928"/>
      <c r="Z896" s="928"/>
      <c r="AA896" s="928"/>
      <c r="AB896" s="928"/>
    </row>
    <row r="897" spans="1:28" ht="15" x14ac:dyDescent="0.2">
      <c r="A897" s="928"/>
      <c r="B897" s="928"/>
      <c r="C897" s="928"/>
      <c r="D897" s="928"/>
      <c r="E897" s="928"/>
      <c r="F897" s="928"/>
      <c r="G897" s="928"/>
      <c r="H897" s="928"/>
      <c r="I897" s="928"/>
      <c r="J897" s="928"/>
      <c r="K897" s="928"/>
      <c r="L897" s="928"/>
      <c r="M897" s="928"/>
      <c r="N897" s="928"/>
      <c r="O897" s="928"/>
      <c r="P897" s="928"/>
      <c r="Q897" s="928"/>
      <c r="R897" s="928"/>
      <c r="S897" s="928"/>
      <c r="T897" s="928"/>
      <c r="U897" s="928"/>
      <c r="V897" s="928"/>
      <c r="W897" s="928"/>
      <c r="X897" s="928"/>
      <c r="Y897" s="928"/>
      <c r="Z897" s="928"/>
      <c r="AA897" s="928"/>
      <c r="AB897" s="928"/>
    </row>
    <row r="898" spans="1:28" ht="15" x14ac:dyDescent="0.2">
      <c r="A898" s="928"/>
      <c r="B898" s="928"/>
      <c r="C898" s="928"/>
      <c r="D898" s="928"/>
      <c r="E898" s="928"/>
      <c r="F898" s="928"/>
      <c r="G898" s="928"/>
      <c r="H898" s="928"/>
      <c r="I898" s="928"/>
      <c r="J898" s="928"/>
      <c r="K898" s="928"/>
      <c r="L898" s="928"/>
      <c r="M898" s="928"/>
      <c r="N898" s="928"/>
      <c r="O898" s="928"/>
      <c r="P898" s="928"/>
      <c r="Q898" s="928"/>
      <c r="R898" s="928"/>
      <c r="S898" s="928"/>
      <c r="T898" s="928"/>
      <c r="U898" s="928"/>
      <c r="V898" s="928"/>
      <c r="W898" s="928"/>
      <c r="X898" s="928"/>
      <c r="Y898" s="928"/>
      <c r="Z898" s="928"/>
      <c r="AA898" s="928"/>
      <c r="AB898" s="928"/>
    </row>
    <row r="899" spans="1:28" ht="15" x14ac:dyDescent="0.2">
      <c r="A899" s="928"/>
      <c r="B899" s="928"/>
      <c r="C899" s="928"/>
      <c r="D899" s="928"/>
      <c r="E899" s="928"/>
      <c r="F899" s="928"/>
      <c r="G899" s="928"/>
      <c r="H899" s="928"/>
      <c r="I899" s="928"/>
      <c r="J899" s="928"/>
      <c r="K899" s="928"/>
      <c r="L899" s="928"/>
      <c r="M899" s="928"/>
      <c r="N899" s="928"/>
      <c r="O899" s="928"/>
      <c r="P899" s="928"/>
      <c r="Q899" s="928"/>
      <c r="R899" s="928"/>
      <c r="S899" s="928"/>
      <c r="T899" s="928"/>
      <c r="U899" s="928"/>
      <c r="V899" s="928"/>
      <c r="W899" s="928"/>
      <c r="X899" s="928"/>
      <c r="Y899" s="928"/>
      <c r="Z899" s="928"/>
      <c r="AA899" s="928"/>
      <c r="AB899" s="928"/>
    </row>
    <row r="900" spans="1:28" ht="15" x14ac:dyDescent="0.2">
      <c r="A900" s="928"/>
      <c r="B900" s="928"/>
      <c r="C900" s="928"/>
      <c r="D900" s="928"/>
      <c r="E900" s="928"/>
      <c r="F900" s="928"/>
      <c r="G900" s="928"/>
      <c r="H900" s="928"/>
      <c r="I900" s="928"/>
      <c r="J900" s="928"/>
      <c r="K900" s="928"/>
      <c r="L900" s="928"/>
      <c r="M900" s="928"/>
      <c r="N900" s="928"/>
      <c r="O900" s="928"/>
      <c r="P900" s="928"/>
      <c r="Q900" s="928"/>
      <c r="R900" s="928"/>
      <c r="S900" s="928"/>
      <c r="T900" s="928"/>
      <c r="U900" s="928"/>
      <c r="V900" s="928"/>
      <c r="W900" s="928"/>
      <c r="X900" s="928"/>
      <c r="Y900" s="928"/>
      <c r="Z900" s="928"/>
      <c r="AA900" s="928"/>
      <c r="AB900" s="928"/>
    </row>
    <row r="901" spans="1:28" ht="15" x14ac:dyDescent="0.2">
      <c r="A901" s="928"/>
      <c r="B901" s="928"/>
      <c r="C901" s="928"/>
      <c r="D901" s="928"/>
      <c r="E901" s="928"/>
      <c r="F901" s="928"/>
      <c r="G901" s="928"/>
      <c r="H901" s="928"/>
      <c r="I901" s="928"/>
      <c r="J901" s="928"/>
      <c r="K901" s="928"/>
      <c r="L901" s="928"/>
      <c r="M901" s="928"/>
      <c r="N901" s="928"/>
      <c r="O901" s="928"/>
      <c r="P901" s="928"/>
      <c r="Q901" s="928"/>
      <c r="R901" s="928"/>
      <c r="S901" s="928"/>
      <c r="T901" s="928"/>
      <c r="U901" s="928"/>
      <c r="V901" s="928"/>
      <c r="W901" s="928"/>
      <c r="X901" s="928"/>
      <c r="Y901" s="928"/>
      <c r="Z901" s="928"/>
      <c r="AA901" s="928"/>
      <c r="AB901" s="928"/>
    </row>
    <row r="902" spans="1:28" ht="15" x14ac:dyDescent="0.2">
      <c r="A902" s="928"/>
      <c r="B902" s="928"/>
      <c r="C902" s="928"/>
      <c r="D902" s="928"/>
      <c r="E902" s="928"/>
      <c r="F902" s="928"/>
      <c r="G902" s="928"/>
      <c r="H902" s="928"/>
      <c r="I902" s="928"/>
      <c r="J902" s="928"/>
      <c r="K902" s="928"/>
      <c r="L902" s="928"/>
      <c r="M902" s="928"/>
      <c r="N902" s="928"/>
      <c r="O902" s="928"/>
      <c r="P902" s="928"/>
      <c r="Q902" s="928"/>
      <c r="R902" s="928"/>
      <c r="S902" s="928"/>
      <c r="T902" s="928"/>
      <c r="U902" s="928"/>
      <c r="V902" s="928"/>
      <c r="W902" s="928"/>
      <c r="X902" s="928"/>
      <c r="Y902" s="928"/>
      <c r="Z902" s="928"/>
      <c r="AA902" s="928"/>
      <c r="AB902" s="928"/>
    </row>
    <row r="903" spans="1:28" ht="15" x14ac:dyDescent="0.2">
      <c r="A903" s="928"/>
      <c r="B903" s="928"/>
      <c r="C903" s="928"/>
      <c r="D903" s="928"/>
      <c r="E903" s="928"/>
      <c r="F903" s="928"/>
      <c r="G903" s="928"/>
      <c r="H903" s="928"/>
      <c r="I903" s="928"/>
      <c r="J903" s="928"/>
      <c r="K903" s="928"/>
      <c r="L903" s="928"/>
      <c r="M903" s="928"/>
      <c r="N903" s="928"/>
      <c r="O903" s="928"/>
      <c r="P903" s="928"/>
      <c r="Q903" s="928"/>
      <c r="R903" s="928"/>
      <c r="S903" s="928"/>
      <c r="T903" s="928"/>
      <c r="U903" s="928"/>
      <c r="V903" s="928"/>
      <c r="W903" s="928"/>
      <c r="X903" s="928"/>
      <c r="Y903" s="928"/>
      <c r="Z903" s="928"/>
      <c r="AA903" s="928"/>
      <c r="AB903" s="928"/>
    </row>
    <row r="904" spans="1:28" ht="15" x14ac:dyDescent="0.2">
      <c r="A904" s="928"/>
      <c r="B904" s="928"/>
      <c r="C904" s="928"/>
      <c r="D904" s="928"/>
      <c r="E904" s="928"/>
      <c r="F904" s="928"/>
      <c r="G904" s="928"/>
      <c r="H904" s="928"/>
      <c r="I904" s="928"/>
      <c r="J904" s="928"/>
      <c r="K904" s="928"/>
      <c r="L904" s="928"/>
      <c r="M904" s="928"/>
      <c r="N904" s="928"/>
      <c r="O904" s="928"/>
      <c r="P904" s="928"/>
      <c r="Q904" s="928"/>
      <c r="R904" s="928"/>
      <c r="S904" s="928"/>
      <c r="T904" s="928"/>
      <c r="U904" s="928"/>
      <c r="V904" s="928"/>
      <c r="W904" s="928"/>
      <c r="X904" s="928"/>
      <c r="Y904" s="928"/>
      <c r="Z904" s="928"/>
      <c r="AA904" s="928"/>
      <c r="AB904" s="928"/>
    </row>
    <row r="905" spans="1:28" ht="15" x14ac:dyDescent="0.2">
      <c r="A905" s="928"/>
      <c r="B905" s="928"/>
      <c r="C905" s="928"/>
      <c r="D905" s="928"/>
      <c r="E905" s="928"/>
      <c r="F905" s="928"/>
      <c r="G905" s="928"/>
      <c r="H905" s="928"/>
      <c r="I905" s="928"/>
      <c r="J905" s="928"/>
      <c r="K905" s="928"/>
      <c r="L905" s="928"/>
      <c r="M905" s="928"/>
      <c r="N905" s="928"/>
      <c r="O905" s="928"/>
      <c r="P905" s="928"/>
      <c r="Q905" s="928"/>
      <c r="R905" s="928"/>
      <c r="S905" s="928"/>
      <c r="T905" s="928"/>
      <c r="U905" s="928"/>
      <c r="V905" s="928"/>
      <c r="W905" s="928"/>
      <c r="X905" s="928"/>
      <c r="Y905" s="928"/>
      <c r="Z905" s="928"/>
      <c r="AA905" s="928"/>
      <c r="AB905" s="928"/>
    </row>
    <row r="906" spans="1:28" ht="15" x14ac:dyDescent="0.2">
      <c r="A906" s="928"/>
      <c r="B906" s="928"/>
      <c r="C906" s="928"/>
      <c r="D906" s="928"/>
      <c r="E906" s="928"/>
      <c r="F906" s="928"/>
      <c r="G906" s="928"/>
      <c r="H906" s="928"/>
      <c r="I906" s="928"/>
      <c r="J906" s="928"/>
      <c r="K906" s="928"/>
      <c r="L906" s="928"/>
      <c r="M906" s="928"/>
      <c r="N906" s="928"/>
      <c r="O906" s="928"/>
      <c r="P906" s="928"/>
      <c r="Q906" s="928"/>
      <c r="R906" s="928"/>
      <c r="S906" s="928"/>
      <c r="T906" s="928"/>
      <c r="U906" s="928"/>
      <c r="V906" s="928"/>
      <c r="W906" s="928"/>
      <c r="X906" s="928"/>
      <c r="Y906" s="928"/>
      <c r="Z906" s="928"/>
      <c r="AA906" s="928"/>
      <c r="AB906" s="928"/>
    </row>
    <row r="907" spans="1:28" ht="15" x14ac:dyDescent="0.2">
      <c r="A907" s="928"/>
      <c r="B907" s="928"/>
      <c r="C907" s="928"/>
      <c r="D907" s="928"/>
      <c r="E907" s="928"/>
      <c r="F907" s="928"/>
      <c r="G907" s="928"/>
      <c r="H907" s="928"/>
      <c r="I907" s="928"/>
      <c r="J907" s="928"/>
      <c r="K907" s="928"/>
      <c r="L907" s="928"/>
      <c r="M907" s="928"/>
      <c r="N907" s="928"/>
      <c r="O907" s="928"/>
      <c r="P907" s="928"/>
      <c r="Q907" s="928"/>
      <c r="R907" s="928"/>
      <c r="S907" s="928"/>
      <c r="T907" s="928"/>
      <c r="U907" s="928"/>
      <c r="V907" s="928"/>
      <c r="W907" s="928"/>
      <c r="X907" s="928"/>
      <c r="Y907" s="928"/>
      <c r="Z907" s="928"/>
      <c r="AA907" s="928"/>
      <c r="AB907" s="928"/>
    </row>
    <row r="908" spans="1:28" ht="15" x14ac:dyDescent="0.2">
      <c r="A908" s="928"/>
      <c r="B908" s="928"/>
      <c r="C908" s="928"/>
      <c r="D908" s="928"/>
      <c r="E908" s="928"/>
      <c r="F908" s="928"/>
      <c r="G908" s="928"/>
      <c r="H908" s="928"/>
      <c r="I908" s="928"/>
      <c r="J908" s="928"/>
      <c r="K908" s="928"/>
      <c r="L908" s="928"/>
      <c r="M908" s="928"/>
      <c r="N908" s="928"/>
      <c r="O908" s="928"/>
      <c r="P908" s="928"/>
      <c r="Q908" s="928"/>
      <c r="R908" s="928"/>
      <c r="S908" s="928"/>
      <c r="T908" s="928"/>
      <c r="U908" s="928"/>
      <c r="V908" s="928"/>
      <c r="W908" s="928"/>
      <c r="X908" s="928"/>
      <c r="Y908" s="928"/>
      <c r="Z908" s="928"/>
      <c r="AA908" s="928"/>
      <c r="AB908" s="928"/>
    </row>
    <row r="909" spans="1:28" ht="15" x14ac:dyDescent="0.2">
      <c r="A909" s="928"/>
      <c r="B909" s="928"/>
      <c r="C909" s="928"/>
      <c r="D909" s="928"/>
      <c r="E909" s="928"/>
      <c r="F909" s="928"/>
      <c r="G909" s="928"/>
      <c r="H909" s="928"/>
      <c r="I909" s="928"/>
      <c r="J909" s="928"/>
      <c r="K909" s="928"/>
      <c r="L909" s="928"/>
      <c r="M909" s="928"/>
      <c r="N909" s="928"/>
      <c r="O909" s="928"/>
      <c r="P909" s="928"/>
      <c r="Q909" s="928"/>
      <c r="R909" s="928"/>
      <c r="S909" s="928"/>
      <c r="T909" s="928"/>
      <c r="U909" s="928"/>
      <c r="V909" s="928"/>
      <c r="W909" s="928"/>
      <c r="X909" s="928"/>
      <c r="Y909" s="928"/>
      <c r="Z909" s="928"/>
      <c r="AA909" s="928"/>
      <c r="AB909" s="928"/>
    </row>
    <row r="910" spans="1:28" ht="15" x14ac:dyDescent="0.2">
      <c r="A910" s="928"/>
      <c r="B910" s="928"/>
      <c r="C910" s="928"/>
      <c r="D910" s="928"/>
      <c r="E910" s="928"/>
      <c r="F910" s="928"/>
      <c r="G910" s="928"/>
      <c r="H910" s="928"/>
      <c r="I910" s="928"/>
      <c r="J910" s="928"/>
      <c r="K910" s="928"/>
      <c r="L910" s="928"/>
      <c r="M910" s="928"/>
      <c r="N910" s="928"/>
      <c r="O910" s="928"/>
      <c r="P910" s="928"/>
      <c r="Q910" s="928"/>
      <c r="R910" s="928"/>
      <c r="S910" s="928"/>
      <c r="T910" s="928"/>
      <c r="U910" s="928"/>
      <c r="V910" s="928"/>
      <c r="W910" s="928"/>
      <c r="X910" s="928"/>
      <c r="Y910" s="928"/>
      <c r="Z910" s="928"/>
      <c r="AA910" s="928"/>
      <c r="AB910" s="928"/>
    </row>
    <row r="911" spans="1:28" ht="15" x14ac:dyDescent="0.2">
      <c r="A911" s="928"/>
      <c r="B911" s="928"/>
      <c r="C911" s="928"/>
      <c r="D911" s="928"/>
      <c r="E911" s="928"/>
      <c r="F911" s="928"/>
      <c r="G911" s="928"/>
      <c r="H911" s="928"/>
      <c r="I911" s="928"/>
      <c r="J911" s="928"/>
      <c r="K911" s="928"/>
      <c r="L911" s="928"/>
      <c r="M911" s="928"/>
      <c r="N911" s="928"/>
      <c r="O911" s="928"/>
      <c r="P911" s="928"/>
      <c r="Q911" s="928"/>
      <c r="R911" s="928"/>
      <c r="S911" s="928"/>
      <c r="T911" s="928"/>
      <c r="U911" s="928"/>
      <c r="V911" s="928"/>
      <c r="W911" s="928"/>
      <c r="X911" s="928"/>
      <c r="Y911" s="928"/>
      <c r="Z911" s="928"/>
      <c r="AA911" s="928"/>
      <c r="AB911" s="928"/>
    </row>
    <row r="912" spans="1:28" ht="15" x14ac:dyDescent="0.2">
      <c r="A912" s="928"/>
      <c r="B912" s="928"/>
      <c r="C912" s="928"/>
      <c r="D912" s="928"/>
      <c r="E912" s="928"/>
      <c r="F912" s="928"/>
      <c r="G912" s="928"/>
      <c r="H912" s="928"/>
      <c r="I912" s="928"/>
      <c r="J912" s="928"/>
      <c r="K912" s="928"/>
      <c r="L912" s="928"/>
      <c r="M912" s="928"/>
      <c r="N912" s="928"/>
      <c r="O912" s="928"/>
      <c r="P912" s="928"/>
      <c r="Q912" s="928"/>
      <c r="R912" s="928"/>
      <c r="S912" s="928"/>
      <c r="T912" s="928"/>
      <c r="U912" s="928"/>
      <c r="V912" s="928"/>
      <c r="W912" s="928"/>
      <c r="X912" s="928"/>
      <c r="Y912" s="928"/>
      <c r="Z912" s="928"/>
      <c r="AA912" s="928"/>
      <c r="AB912" s="928"/>
    </row>
    <row r="913" spans="1:28" ht="15" x14ac:dyDescent="0.2">
      <c r="A913" s="928"/>
      <c r="B913" s="928"/>
      <c r="C913" s="928"/>
      <c r="D913" s="928"/>
      <c r="E913" s="928"/>
      <c r="F913" s="928"/>
      <c r="G913" s="928"/>
      <c r="H913" s="928"/>
      <c r="I913" s="928"/>
      <c r="J913" s="928"/>
      <c r="K913" s="928"/>
      <c r="L913" s="928"/>
      <c r="M913" s="928"/>
      <c r="N913" s="928"/>
      <c r="O913" s="928"/>
      <c r="P913" s="928"/>
      <c r="Q913" s="928"/>
      <c r="R913" s="928"/>
      <c r="S913" s="928"/>
      <c r="T913" s="928"/>
      <c r="U913" s="928"/>
      <c r="V913" s="928"/>
      <c r="W913" s="928"/>
      <c r="X913" s="928"/>
      <c r="Y913" s="928"/>
      <c r="Z913" s="928"/>
      <c r="AA913" s="928"/>
      <c r="AB913" s="928"/>
    </row>
    <row r="914" spans="1:28" ht="15" x14ac:dyDescent="0.2">
      <c r="A914" s="928"/>
      <c r="B914" s="928"/>
      <c r="C914" s="928"/>
      <c r="D914" s="928"/>
      <c r="E914" s="928"/>
      <c r="F914" s="928"/>
      <c r="G914" s="928"/>
      <c r="H914" s="928"/>
      <c r="I914" s="928"/>
      <c r="J914" s="928"/>
      <c r="K914" s="928"/>
      <c r="L914" s="928"/>
      <c r="M914" s="928"/>
      <c r="N914" s="928"/>
      <c r="O914" s="928"/>
      <c r="P914" s="928"/>
      <c r="Q914" s="928"/>
      <c r="R914" s="928"/>
      <c r="S914" s="928"/>
      <c r="T914" s="928"/>
      <c r="U914" s="928"/>
      <c r="V914" s="928"/>
      <c r="W914" s="928"/>
      <c r="X914" s="928"/>
      <c r="Y914" s="928"/>
      <c r="Z914" s="928"/>
      <c r="AA914" s="928"/>
      <c r="AB914" s="928"/>
    </row>
    <row r="915" spans="1:28" ht="15" x14ac:dyDescent="0.2">
      <c r="A915" s="928"/>
      <c r="B915" s="928"/>
      <c r="C915" s="928"/>
      <c r="D915" s="928"/>
      <c r="E915" s="928"/>
      <c r="F915" s="928"/>
      <c r="G915" s="928"/>
      <c r="H915" s="928"/>
      <c r="I915" s="928"/>
      <c r="J915" s="928"/>
      <c r="K915" s="928"/>
      <c r="L915" s="928"/>
      <c r="M915" s="928"/>
      <c r="N915" s="928"/>
      <c r="O915" s="928"/>
      <c r="P915" s="928"/>
      <c r="Q915" s="928"/>
      <c r="R915" s="928"/>
      <c r="S915" s="928"/>
      <c r="T915" s="928"/>
      <c r="U915" s="928"/>
      <c r="V915" s="928"/>
      <c r="W915" s="928"/>
      <c r="X915" s="928"/>
      <c r="Y915" s="928"/>
      <c r="Z915" s="928"/>
      <c r="AA915" s="928"/>
      <c r="AB915" s="928"/>
    </row>
    <row r="916" spans="1:28" ht="15" x14ac:dyDescent="0.2">
      <c r="A916" s="928"/>
      <c r="B916" s="928"/>
      <c r="C916" s="928"/>
      <c r="D916" s="928"/>
      <c r="E916" s="928"/>
      <c r="F916" s="928"/>
      <c r="G916" s="928"/>
      <c r="H916" s="928"/>
      <c r="I916" s="928"/>
      <c r="J916" s="928"/>
      <c r="K916" s="928"/>
      <c r="L916" s="928"/>
      <c r="M916" s="928"/>
      <c r="N916" s="928"/>
      <c r="O916" s="928"/>
      <c r="P916" s="928"/>
      <c r="Q916" s="928"/>
      <c r="R916" s="928"/>
      <c r="S916" s="928"/>
      <c r="T916" s="928"/>
      <c r="U916" s="928"/>
      <c r="V916" s="928"/>
      <c r="W916" s="928"/>
      <c r="X916" s="928"/>
      <c r="Y916" s="928"/>
      <c r="Z916" s="928"/>
      <c r="AA916" s="928"/>
      <c r="AB916" s="928"/>
    </row>
    <row r="917" spans="1:28" ht="15" x14ac:dyDescent="0.2">
      <c r="A917" s="928"/>
      <c r="B917" s="928"/>
      <c r="C917" s="928"/>
      <c r="D917" s="928"/>
      <c r="E917" s="928"/>
      <c r="F917" s="928"/>
      <c r="G917" s="928"/>
      <c r="H917" s="928"/>
      <c r="I917" s="928"/>
      <c r="J917" s="928"/>
      <c r="K917" s="928"/>
      <c r="L917" s="928"/>
      <c r="M917" s="928"/>
      <c r="N917" s="928"/>
      <c r="O917" s="928"/>
      <c r="P917" s="928"/>
      <c r="Q917" s="928"/>
      <c r="R917" s="928"/>
      <c r="S917" s="928"/>
      <c r="T917" s="928"/>
      <c r="U917" s="928"/>
      <c r="V917" s="928"/>
      <c r="W917" s="928"/>
      <c r="X917" s="928"/>
      <c r="Y917" s="928"/>
      <c r="Z917" s="928"/>
      <c r="AA917" s="928"/>
      <c r="AB917" s="928"/>
    </row>
    <row r="918" spans="1:28" ht="15" x14ac:dyDescent="0.2">
      <c r="A918" s="928"/>
      <c r="B918" s="928"/>
      <c r="C918" s="928"/>
      <c r="D918" s="928"/>
      <c r="E918" s="928"/>
      <c r="F918" s="928"/>
      <c r="G918" s="928"/>
      <c r="H918" s="928"/>
      <c r="I918" s="928"/>
      <c r="J918" s="928"/>
      <c r="K918" s="928"/>
      <c r="L918" s="928"/>
      <c r="M918" s="928"/>
      <c r="N918" s="928"/>
      <c r="O918" s="928"/>
      <c r="P918" s="928"/>
      <c r="Q918" s="928"/>
      <c r="R918" s="928"/>
      <c r="S918" s="928"/>
      <c r="T918" s="928"/>
      <c r="U918" s="928"/>
      <c r="V918" s="928"/>
      <c r="W918" s="928"/>
      <c r="X918" s="928"/>
      <c r="Y918" s="928"/>
      <c r="Z918" s="928"/>
      <c r="AA918" s="928"/>
      <c r="AB918" s="928"/>
    </row>
    <row r="919" spans="1:28" ht="15" x14ac:dyDescent="0.2">
      <c r="A919" s="928"/>
      <c r="B919" s="928"/>
      <c r="C919" s="928"/>
      <c r="D919" s="928"/>
      <c r="E919" s="928"/>
      <c r="F919" s="928"/>
      <c r="G919" s="928"/>
      <c r="H919" s="928"/>
      <c r="I919" s="928"/>
      <c r="J919" s="928"/>
      <c r="K919" s="928"/>
      <c r="L919" s="928"/>
      <c r="M919" s="928"/>
      <c r="N919" s="928"/>
      <c r="O919" s="928"/>
      <c r="P919" s="928"/>
      <c r="Q919" s="928"/>
      <c r="R919" s="928"/>
      <c r="S919" s="928"/>
      <c r="T919" s="928"/>
      <c r="U919" s="928"/>
      <c r="V919" s="928"/>
      <c r="W919" s="928"/>
      <c r="X919" s="928"/>
      <c r="Y919" s="928"/>
      <c r="Z919" s="928"/>
      <c r="AA919" s="928"/>
      <c r="AB919" s="928"/>
    </row>
    <row r="920" spans="1:28" ht="15" x14ac:dyDescent="0.2">
      <c r="A920" s="928"/>
      <c r="B920" s="928"/>
      <c r="C920" s="928"/>
      <c r="D920" s="928"/>
      <c r="E920" s="928"/>
      <c r="F920" s="928"/>
      <c r="G920" s="928"/>
      <c r="H920" s="928"/>
      <c r="I920" s="928"/>
      <c r="J920" s="928"/>
      <c r="K920" s="928"/>
      <c r="L920" s="928"/>
      <c r="M920" s="928"/>
      <c r="N920" s="928"/>
      <c r="O920" s="928"/>
      <c r="P920" s="928"/>
      <c r="Q920" s="928"/>
      <c r="R920" s="928"/>
      <c r="S920" s="928"/>
      <c r="T920" s="928"/>
      <c r="U920" s="928"/>
      <c r="V920" s="928"/>
      <c r="W920" s="928"/>
      <c r="X920" s="928"/>
      <c r="Y920" s="928"/>
      <c r="Z920" s="928"/>
      <c r="AA920" s="928"/>
      <c r="AB920" s="928"/>
    </row>
    <row r="921" spans="1:28" ht="15" x14ac:dyDescent="0.2">
      <c r="A921" s="928"/>
      <c r="B921" s="928"/>
      <c r="C921" s="928"/>
      <c r="D921" s="928"/>
      <c r="E921" s="928"/>
      <c r="F921" s="928"/>
      <c r="G921" s="928"/>
      <c r="H921" s="928"/>
      <c r="I921" s="928"/>
      <c r="J921" s="928"/>
      <c r="K921" s="928"/>
      <c r="L921" s="928"/>
      <c r="M921" s="928"/>
      <c r="N921" s="928"/>
      <c r="O921" s="928"/>
      <c r="P921" s="928"/>
      <c r="Q921" s="928"/>
      <c r="R921" s="928"/>
      <c r="S921" s="928"/>
      <c r="T921" s="928"/>
      <c r="U921" s="928"/>
      <c r="V921" s="928"/>
      <c r="W921" s="928"/>
      <c r="X921" s="928"/>
      <c r="Y921" s="928"/>
      <c r="Z921" s="928"/>
      <c r="AA921" s="928"/>
      <c r="AB921" s="928"/>
    </row>
    <row r="922" spans="1:28" ht="15" x14ac:dyDescent="0.2">
      <c r="A922" s="928"/>
      <c r="B922" s="928"/>
      <c r="C922" s="928"/>
      <c r="D922" s="928"/>
      <c r="E922" s="928"/>
      <c r="F922" s="928"/>
      <c r="G922" s="928"/>
      <c r="H922" s="928"/>
      <c r="I922" s="928"/>
      <c r="J922" s="928"/>
      <c r="K922" s="928"/>
      <c r="L922" s="928"/>
      <c r="M922" s="928"/>
      <c r="N922" s="928"/>
      <c r="O922" s="928"/>
      <c r="P922" s="928"/>
      <c r="Q922" s="928"/>
      <c r="R922" s="928"/>
      <c r="S922" s="928"/>
      <c r="T922" s="928"/>
      <c r="U922" s="928"/>
      <c r="V922" s="928"/>
      <c r="W922" s="928"/>
      <c r="X922" s="928"/>
      <c r="Y922" s="928"/>
      <c r="Z922" s="928"/>
      <c r="AA922" s="928"/>
      <c r="AB922" s="928"/>
    </row>
    <row r="923" spans="1:28" ht="15" x14ac:dyDescent="0.2">
      <c r="A923" s="928"/>
      <c r="B923" s="928"/>
      <c r="C923" s="928"/>
      <c r="D923" s="928"/>
      <c r="E923" s="928"/>
      <c r="F923" s="928"/>
      <c r="G923" s="928"/>
      <c r="H923" s="928"/>
      <c r="I923" s="928"/>
      <c r="J923" s="928"/>
      <c r="K923" s="928"/>
      <c r="L923" s="928"/>
      <c r="M923" s="928"/>
      <c r="N923" s="928"/>
      <c r="O923" s="928"/>
      <c r="P923" s="928"/>
      <c r="Q923" s="928"/>
      <c r="R923" s="928"/>
      <c r="S923" s="928"/>
      <c r="T923" s="928"/>
      <c r="U923" s="928"/>
      <c r="V923" s="928"/>
      <c r="W923" s="928"/>
      <c r="X923" s="928"/>
      <c r="Y923" s="928"/>
      <c r="Z923" s="928"/>
      <c r="AA923" s="928"/>
      <c r="AB923" s="928"/>
    </row>
    <row r="924" spans="1:28" ht="15" x14ac:dyDescent="0.2">
      <c r="A924" s="928"/>
      <c r="B924" s="928"/>
      <c r="C924" s="928"/>
      <c r="D924" s="928"/>
      <c r="E924" s="928"/>
      <c r="F924" s="928"/>
      <c r="G924" s="928"/>
      <c r="H924" s="928"/>
      <c r="I924" s="928"/>
      <c r="J924" s="928"/>
      <c r="K924" s="928"/>
      <c r="L924" s="928"/>
      <c r="M924" s="928"/>
      <c r="N924" s="928"/>
      <c r="O924" s="928"/>
      <c r="P924" s="928"/>
      <c r="Q924" s="928"/>
      <c r="R924" s="928"/>
      <c r="S924" s="928"/>
      <c r="T924" s="928"/>
      <c r="U924" s="928"/>
      <c r="V924" s="928"/>
      <c r="W924" s="928"/>
      <c r="X924" s="928"/>
      <c r="Y924" s="928"/>
      <c r="Z924" s="928"/>
      <c r="AA924" s="928"/>
      <c r="AB924" s="928"/>
    </row>
    <row r="925" spans="1:28" ht="15" x14ac:dyDescent="0.2">
      <c r="A925" s="928"/>
      <c r="B925" s="928"/>
      <c r="C925" s="928"/>
      <c r="D925" s="928"/>
      <c r="E925" s="928"/>
      <c r="F925" s="928"/>
      <c r="G925" s="928"/>
      <c r="H925" s="928"/>
      <c r="I925" s="928"/>
      <c r="J925" s="928"/>
      <c r="K925" s="928"/>
      <c r="L925" s="928"/>
      <c r="M925" s="928"/>
      <c r="N925" s="928"/>
      <c r="O925" s="928"/>
      <c r="P925" s="928"/>
      <c r="Q925" s="928"/>
      <c r="R925" s="928"/>
      <c r="S925" s="928"/>
      <c r="T925" s="928"/>
      <c r="U925" s="928"/>
      <c r="V925" s="928"/>
      <c r="W925" s="928"/>
      <c r="X925" s="928"/>
      <c r="Y925" s="928"/>
      <c r="Z925" s="928"/>
      <c r="AA925" s="928"/>
      <c r="AB925" s="928"/>
    </row>
    <row r="926" spans="1:28" ht="15" x14ac:dyDescent="0.2">
      <c r="A926" s="928"/>
      <c r="B926" s="928"/>
      <c r="C926" s="928"/>
      <c r="D926" s="928"/>
      <c r="E926" s="928"/>
      <c r="F926" s="928"/>
      <c r="G926" s="928"/>
      <c r="H926" s="928"/>
      <c r="I926" s="928"/>
      <c r="J926" s="928"/>
      <c r="K926" s="928"/>
      <c r="L926" s="928"/>
      <c r="M926" s="928"/>
      <c r="N926" s="928"/>
      <c r="O926" s="928"/>
      <c r="P926" s="928"/>
      <c r="Q926" s="928"/>
      <c r="R926" s="928"/>
      <c r="S926" s="928"/>
      <c r="T926" s="928"/>
      <c r="U926" s="928"/>
      <c r="V926" s="928"/>
      <c r="W926" s="928"/>
      <c r="X926" s="928"/>
      <c r="Y926" s="928"/>
      <c r="Z926" s="928"/>
      <c r="AA926" s="928"/>
      <c r="AB926" s="928"/>
    </row>
    <row r="927" spans="1:28" ht="15" x14ac:dyDescent="0.2">
      <c r="A927" s="928"/>
      <c r="B927" s="928"/>
      <c r="C927" s="928"/>
      <c r="D927" s="928"/>
      <c r="E927" s="928"/>
      <c r="F927" s="928"/>
      <c r="G927" s="928"/>
      <c r="H927" s="928"/>
      <c r="I927" s="928"/>
      <c r="J927" s="928"/>
      <c r="K927" s="928"/>
      <c r="L927" s="928"/>
      <c r="M927" s="928"/>
      <c r="N927" s="928"/>
      <c r="O927" s="928"/>
      <c r="P927" s="928"/>
      <c r="Q927" s="928"/>
      <c r="R927" s="928"/>
      <c r="S927" s="928"/>
      <c r="T927" s="928"/>
      <c r="U927" s="928"/>
      <c r="V927" s="928"/>
      <c r="W927" s="928"/>
      <c r="X927" s="928"/>
      <c r="Y927" s="928"/>
      <c r="Z927" s="928"/>
      <c r="AA927" s="928"/>
      <c r="AB927" s="928"/>
    </row>
    <row r="928" spans="1:28" ht="15" x14ac:dyDescent="0.2">
      <c r="A928" s="928"/>
      <c r="B928" s="928"/>
      <c r="C928" s="928"/>
      <c r="D928" s="928"/>
      <c r="E928" s="928"/>
      <c r="F928" s="928"/>
      <c r="G928" s="928"/>
      <c r="H928" s="928"/>
      <c r="I928" s="928"/>
      <c r="J928" s="928"/>
      <c r="K928" s="928"/>
      <c r="L928" s="928"/>
      <c r="M928" s="928"/>
      <c r="N928" s="928"/>
      <c r="O928" s="928"/>
      <c r="P928" s="928"/>
      <c r="Q928" s="928"/>
      <c r="R928" s="928"/>
      <c r="S928" s="928"/>
      <c r="T928" s="928"/>
      <c r="U928" s="928"/>
      <c r="V928" s="928"/>
      <c r="W928" s="928"/>
      <c r="X928" s="928"/>
      <c r="Y928" s="928"/>
      <c r="Z928" s="928"/>
      <c r="AA928" s="928"/>
      <c r="AB928" s="928"/>
    </row>
    <row r="929" spans="1:28" ht="15" x14ac:dyDescent="0.2">
      <c r="A929" s="928"/>
      <c r="B929" s="928"/>
      <c r="C929" s="928"/>
      <c r="D929" s="928"/>
      <c r="E929" s="928"/>
      <c r="F929" s="928"/>
      <c r="G929" s="928"/>
      <c r="H929" s="928"/>
      <c r="I929" s="928"/>
      <c r="J929" s="928"/>
      <c r="K929" s="928"/>
      <c r="L929" s="928"/>
      <c r="M929" s="928"/>
      <c r="N929" s="928"/>
      <c r="O929" s="928"/>
      <c r="P929" s="928"/>
      <c r="Q929" s="928"/>
      <c r="R929" s="928"/>
      <c r="S929" s="928"/>
      <c r="T929" s="928"/>
      <c r="U929" s="928"/>
      <c r="V929" s="928"/>
      <c r="W929" s="928"/>
      <c r="X929" s="928"/>
      <c r="Y929" s="928"/>
      <c r="Z929" s="928"/>
      <c r="AA929" s="928"/>
      <c r="AB929" s="928"/>
    </row>
    <row r="930" spans="1:28" ht="15" x14ac:dyDescent="0.2">
      <c r="A930" s="928"/>
      <c r="B930" s="928"/>
      <c r="C930" s="928"/>
      <c r="D930" s="928"/>
      <c r="E930" s="928"/>
      <c r="F930" s="928"/>
      <c r="G930" s="928"/>
      <c r="H930" s="928"/>
      <c r="I930" s="928"/>
      <c r="J930" s="928"/>
      <c r="K930" s="928"/>
      <c r="L930" s="928"/>
      <c r="M930" s="928"/>
      <c r="N930" s="928"/>
      <c r="O930" s="928"/>
      <c r="P930" s="928"/>
      <c r="Q930" s="928"/>
      <c r="R930" s="928"/>
      <c r="S930" s="928"/>
      <c r="T930" s="928"/>
      <c r="U930" s="928"/>
      <c r="V930" s="928"/>
      <c r="W930" s="928"/>
      <c r="X930" s="928"/>
      <c r="Y930" s="928"/>
      <c r="Z930" s="928"/>
      <c r="AA930" s="928"/>
      <c r="AB930" s="928"/>
    </row>
    <row r="931" spans="1:28" ht="15" x14ac:dyDescent="0.2">
      <c r="A931" s="928"/>
      <c r="B931" s="928"/>
      <c r="C931" s="928"/>
      <c r="D931" s="928"/>
      <c r="E931" s="928"/>
      <c r="F931" s="928"/>
      <c r="G931" s="928"/>
      <c r="H931" s="928"/>
      <c r="I931" s="928"/>
      <c r="J931" s="928"/>
      <c r="K931" s="928"/>
      <c r="L931" s="928"/>
      <c r="M931" s="928"/>
      <c r="N931" s="928"/>
      <c r="O931" s="928"/>
      <c r="P931" s="928"/>
      <c r="Q931" s="928"/>
      <c r="R931" s="928"/>
      <c r="S931" s="928"/>
      <c r="T931" s="928"/>
      <c r="U931" s="928"/>
      <c r="V931" s="928"/>
      <c r="W931" s="928"/>
      <c r="X931" s="928"/>
      <c r="Y931" s="928"/>
      <c r="Z931" s="928"/>
      <c r="AA931" s="928"/>
      <c r="AB931" s="928"/>
    </row>
    <row r="932" spans="1:28" ht="15" x14ac:dyDescent="0.2">
      <c r="A932" s="928"/>
      <c r="B932" s="928"/>
      <c r="C932" s="928"/>
      <c r="D932" s="928"/>
      <c r="E932" s="928"/>
      <c r="F932" s="928"/>
      <c r="G932" s="928"/>
      <c r="H932" s="928"/>
      <c r="I932" s="928"/>
      <c r="J932" s="928"/>
      <c r="K932" s="928"/>
      <c r="L932" s="928"/>
      <c r="M932" s="928"/>
      <c r="N932" s="928"/>
      <c r="O932" s="928"/>
      <c r="P932" s="928"/>
      <c r="Q932" s="928"/>
      <c r="R932" s="928"/>
      <c r="S932" s="928"/>
      <c r="T932" s="928"/>
      <c r="U932" s="928"/>
      <c r="V932" s="928"/>
      <c r="W932" s="928"/>
      <c r="X932" s="928"/>
      <c r="Y932" s="928"/>
      <c r="Z932" s="928"/>
      <c r="AA932" s="928"/>
      <c r="AB932" s="928"/>
    </row>
    <row r="933" spans="1:28" ht="15" x14ac:dyDescent="0.2">
      <c r="A933" s="928"/>
      <c r="B933" s="928"/>
      <c r="C933" s="928"/>
      <c r="D933" s="928"/>
      <c r="E933" s="928"/>
      <c r="F933" s="928"/>
      <c r="G933" s="928"/>
      <c r="H933" s="928"/>
      <c r="I933" s="928"/>
      <c r="J933" s="928"/>
      <c r="K933" s="928"/>
      <c r="L933" s="928"/>
      <c r="M933" s="928"/>
      <c r="N933" s="928"/>
      <c r="O933" s="928"/>
      <c r="P933" s="928"/>
      <c r="Q933" s="928"/>
      <c r="R933" s="928"/>
      <c r="S933" s="928"/>
      <c r="T933" s="928"/>
      <c r="U933" s="928"/>
      <c r="V933" s="928"/>
      <c r="W933" s="928"/>
      <c r="X933" s="928"/>
      <c r="Y933" s="928"/>
      <c r="Z933" s="928"/>
      <c r="AA933" s="928"/>
      <c r="AB933" s="928"/>
    </row>
    <row r="934" spans="1:28" ht="15" x14ac:dyDescent="0.2">
      <c r="A934" s="928"/>
      <c r="B934" s="928"/>
      <c r="C934" s="928"/>
      <c r="D934" s="928"/>
      <c r="E934" s="928"/>
      <c r="F934" s="928"/>
      <c r="G934" s="928"/>
      <c r="H934" s="928"/>
      <c r="I934" s="928"/>
      <c r="J934" s="928"/>
      <c r="K934" s="928"/>
      <c r="L934" s="928"/>
      <c r="M934" s="928"/>
      <c r="N934" s="928"/>
      <c r="O934" s="928"/>
      <c r="P934" s="928"/>
      <c r="Q934" s="928"/>
      <c r="R934" s="928"/>
      <c r="S934" s="928"/>
      <c r="T934" s="928"/>
      <c r="U934" s="928"/>
      <c r="V934" s="928"/>
      <c r="W934" s="928"/>
      <c r="X934" s="928"/>
      <c r="Y934" s="928"/>
      <c r="Z934" s="928"/>
      <c r="AA934" s="928"/>
      <c r="AB934" s="928"/>
    </row>
    <row r="935" spans="1:28" ht="15" x14ac:dyDescent="0.2">
      <c r="A935" s="928"/>
      <c r="B935" s="928"/>
      <c r="C935" s="928"/>
      <c r="D935" s="928"/>
      <c r="E935" s="928"/>
      <c r="F935" s="928"/>
      <c r="G935" s="928"/>
      <c r="H935" s="928"/>
      <c r="I935" s="928"/>
      <c r="J935" s="928"/>
      <c r="K935" s="928"/>
      <c r="L935" s="928"/>
      <c r="M935" s="928"/>
      <c r="N935" s="928"/>
      <c r="O935" s="928"/>
      <c r="P935" s="928"/>
      <c r="Q935" s="928"/>
      <c r="R935" s="928"/>
      <c r="S935" s="928"/>
      <c r="T935" s="928"/>
      <c r="U935" s="928"/>
      <c r="V935" s="928"/>
      <c r="W935" s="928"/>
      <c r="X935" s="928"/>
      <c r="Y935" s="928"/>
      <c r="Z935" s="928"/>
      <c r="AA935" s="928"/>
      <c r="AB935" s="928"/>
    </row>
    <row r="936" spans="1:28" ht="15" x14ac:dyDescent="0.2">
      <c r="A936" s="928"/>
      <c r="B936" s="928"/>
      <c r="C936" s="928"/>
      <c r="D936" s="928"/>
      <c r="E936" s="928"/>
      <c r="F936" s="928"/>
      <c r="G936" s="928"/>
      <c r="H936" s="928"/>
      <c r="I936" s="928"/>
      <c r="J936" s="928"/>
      <c r="K936" s="928"/>
      <c r="L936" s="928"/>
      <c r="M936" s="928"/>
      <c r="N936" s="928"/>
      <c r="O936" s="928"/>
      <c r="P936" s="928"/>
      <c r="Q936" s="928"/>
      <c r="R936" s="928"/>
      <c r="S936" s="928"/>
      <c r="T936" s="928"/>
      <c r="U936" s="928"/>
      <c r="V936" s="928"/>
      <c r="W936" s="928"/>
      <c r="X936" s="928"/>
      <c r="Y936" s="928"/>
      <c r="Z936" s="928"/>
      <c r="AA936" s="928"/>
      <c r="AB936" s="928"/>
    </row>
    <row r="937" spans="1:28" ht="15" x14ac:dyDescent="0.2">
      <c r="A937" s="928"/>
      <c r="B937" s="928"/>
      <c r="C937" s="928"/>
      <c r="D937" s="928"/>
      <c r="E937" s="928"/>
      <c r="F937" s="928"/>
      <c r="G937" s="928"/>
      <c r="H937" s="928"/>
      <c r="I937" s="928"/>
      <c r="J937" s="928"/>
      <c r="K937" s="928"/>
      <c r="L937" s="928"/>
      <c r="M937" s="928"/>
      <c r="N937" s="928"/>
      <c r="O937" s="928"/>
      <c r="P937" s="928"/>
      <c r="Q937" s="928"/>
      <c r="R937" s="928"/>
      <c r="S937" s="928"/>
      <c r="T937" s="928"/>
      <c r="U937" s="928"/>
      <c r="V937" s="928"/>
      <c r="W937" s="928"/>
      <c r="X937" s="928"/>
      <c r="Y937" s="928"/>
      <c r="Z937" s="928"/>
      <c r="AA937" s="928"/>
      <c r="AB937" s="928"/>
    </row>
    <row r="938" spans="1:28" ht="15" x14ac:dyDescent="0.2">
      <c r="A938" s="928"/>
      <c r="B938" s="928"/>
      <c r="C938" s="928"/>
      <c r="D938" s="928"/>
      <c r="E938" s="928"/>
      <c r="F938" s="928"/>
      <c r="G938" s="928"/>
      <c r="H938" s="928"/>
      <c r="I938" s="928"/>
      <c r="J938" s="928"/>
      <c r="K938" s="928"/>
      <c r="L938" s="928"/>
      <c r="M938" s="928"/>
      <c r="N938" s="928"/>
      <c r="O938" s="928"/>
      <c r="P938" s="928"/>
      <c r="Q938" s="928"/>
      <c r="R938" s="928"/>
      <c r="S938" s="928"/>
      <c r="T938" s="928"/>
      <c r="U938" s="928"/>
      <c r="V938" s="928"/>
      <c r="W938" s="928"/>
      <c r="X938" s="928"/>
      <c r="Y938" s="928"/>
      <c r="Z938" s="928"/>
      <c r="AA938" s="928"/>
      <c r="AB938" s="928"/>
    </row>
    <row r="939" spans="1:28" ht="15" x14ac:dyDescent="0.2">
      <c r="A939" s="928"/>
      <c r="B939" s="928"/>
      <c r="C939" s="928"/>
      <c r="D939" s="928"/>
      <c r="E939" s="928"/>
      <c r="F939" s="928"/>
      <c r="G939" s="928"/>
      <c r="H939" s="928"/>
      <c r="I939" s="928"/>
      <c r="J939" s="928"/>
      <c r="K939" s="928"/>
      <c r="L939" s="928"/>
      <c r="M939" s="928"/>
      <c r="N939" s="928"/>
      <c r="O939" s="928"/>
      <c r="P939" s="928"/>
      <c r="Q939" s="928"/>
      <c r="R939" s="928"/>
      <c r="S939" s="928"/>
      <c r="T939" s="928"/>
      <c r="U939" s="928"/>
      <c r="V939" s="928"/>
      <c r="W939" s="928"/>
      <c r="X939" s="928"/>
      <c r="Y939" s="928"/>
      <c r="Z939" s="928"/>
      <c r="AA939" s="928"/>
      <c r="AB939" s="928"/>
    </row>
    <row r="940" spans="1:28" ht="15" x14ac:dyDescent="0.2">
      <c r="A940" s="928"/>
      <c r="B940" s="928"/>
      <c r="C940" s="928"/>
      <c r="D940" s="928"/>
      <c r="E940" s="928"/>
      <c r="F940" s="928"/>
      <c r="G940" s="928"/>
      <c r="H940" s="928"/>
      <c r="I940" s="928"/>
      <c r="J940" s="928"/>
      <c r="K940" s="928"/>
      <c r="L940" s="928"/>
      <c r="M940" s="928"/>
      <c r="N940" s="928"/>
      <c r="O940" s="928"/>
      <c r="P940" s="928"/>
      <c r="Q940" s="928"/>
      <c r="R940" s="928"/>
      <c r="S940" s="928"/>
      <c r="T940" s="928"/>
      <c r="U940" s="928"/>
      <c r="V940" s="928"/>
      <c r="W940" s="928"/>
      <c r="X940" s="928"/>
      <c r="Y940" s="928"/>
      <c r="Z940" s="928"/>
      <c r="AA940" s="928"/>
      <c r="AB940" s="928"/>
    </row>
    <row r="941" spans="1:28" ht="15" x14ac:dyDescent="0.2">
      <c r="A941" s="928"/>
      <c r="B941" s="928"/>
      <c r="C941" s="928"/>
      <c r="D941" s="928"/>
      <c r="E941" s="928"/>
      <c r="F941" s="928"/>
      <c r="G941" s="928"/>
      <c r="H941" s="928"/>
      <c r="I941" s="928"/>
      <c r="J941" s="928"/>
      <c r="K941" s="928"/>
      <c r="L941" s="928"/>
      <c r="M941" s="928"/>
      <c r="N941" s="928"/>
      <c r="O941" s="928"/>
      <c r="P941" s="928"/>
      <c r="Q941" s="928"/>
      <c r="R941" s="928"/>
      <c r="S941" s="928"/>
      <c r="T941" s="928"/>
      <c r="U941" s="928"/>
      <c r="V941" s="928"/>
      <c r="W941" s="928"/>
      <c r="X941" s="928"/>
      <c r="Y941" s="928"/>
      <c r="Z941" s="928"/>
      <c r="AA941" s="928"/>
      <c r="AB941" s="928"/>
    </row>
    <row r="942" spans="1:28" ht="15" x14ac:dyDescent="0.2">
      <c r="A942" s="928"/>
      <c r="B942" s="928"/>
      <c r="C942" s="928"/>
      <c r="D942" s="928"/>
      <c r="E942" s="928"/>
      <c r="F942" s="928"/>
      <c r="G942" s="928"/>
      <c r="H942" s="928"/>
      <c r="I942" s="928"/>
      <c r="J942" s="928"/>
      <c r="K942" s="928"/>
      <c r="L942" s="928"/>
      <c r="M942" s="928"/>
      <c r="N942" s="928"/>
      <c r="O942" s="928"/>
      <c r="P942" s="928"/>
      <c r="Q942" s="928"/>
      <c r="R942" s="928"/>
      <c r="S942" s="928"/>
      <c r="T942" s="928"/>
      <c r="U942" s="928"/>
      <c r="V942" s="928"/>
      <c r="W942" s="928"/>
      <c r="X942" s="928"/>
      <c r="Y942" s="928"/>
      <c r="Z942" s="928"/>
      <c r="AA942" s="928"/>
      <c r="AB942" s="928"/>
    </row>
    <row r="943" spans="1:28" ht="15" x14ac:dyDescent="0.2">
      <c r="A943" s="928"/>
      <c r="B943" s="928"/>
      <c r="C943" s="928"/>
      <c r="D943" s="928"/>
      <c r="E943" s="928"/>
      <c r="F943" s="928"/>
      <c r="G943" s="928"/>
      <c r="H943" s="928"/>
      <c r="I943" s="928"/>
      <c r="J943" s="928"/>
      <c r="K943" s="928"/>
      <c r="L943" s="928"/>
      <c r="M943" s="928"/>
      <c r="N943" s="928"/>
      <c r="O943" s="928"/>
      <c r="P943" s="928"/>
      <c r="Q943" s="928"/>
      <c r="R943" s="928"/>
      <c r="S943" s="928"/>
      <c r="T943" s="928"/>
      <c r="U943" s="928"/>
      <c r="V943" s="928"/>
      <c r="W943" s="928"/>
      <c r="X943" s="928"/>
      <c r="Y943" s="928"/>
      <c r="Z943" s="928"/>
      <c r="AA943" s="928"/>
      <c r="AB943" s="928"/>
    </row>
    <row r="944" spans="1:28" ht="15" x14ac:dyDescent="0.2">
      <c r="A944" s="928"/>
      <c r="B944" s="928"/>
      <c r="C944" s="928"/>
      <c r="D944" s="928"/>
      <c r="E944" s="928"/>
      <c r="F944" s="928"/>
      <c r="G944" s="928"/>
      <c r="H944" s="928"/>
      <c r="I944" s="928"/>
      <c r="J944" s="928"/>
      <c r="K944" s="928"/>
      <c r="L944" s="928"/>
      <c r="M944" s="928"/>
      <c r="N944" s="928"/>
      <c r="O944" s="928"/>
      <c r="P944" s="928"/>
      <c r="Q944" s="928"/>
      <c r="R944" s="928"/>
      <c r="S944" s="928"/>
      <c r="T944" s="928"/>
      <c r="U944" s="928"/>
      <c r="V944" s="928"/>
      <c r="W944" s="928"/>
      <c r="X944" s="928"/>
      <c r="Y944" s="928"/>
      <c r="Z944" s="928"/>
      <c r="AA944" s="928"/>
      <c r="AB944" s="928"/>
    </row>
    <row r="945" spans="1:28" ht="15" x14ac:dyDescent="0.2">
      <c r="A945" s="928"/>
      <c r="B945" s="928"/>
      <c r="C945" s="928"/>
      <c r="D945" s="928"/>
      <c r="E945" s="928"/>
      <c r="F945" s="928"/>
      <c r="G945" s="928"/>
      <c r="H945" s="928"/>
      <c r="I945" s="928"/>
      <c r="J945" s="928"/>
      <c r="K945" s="928"/>
      <c r="L945" s="928"/>
      <c r="M945" s="928"/>
      <c r="N945" s="928"/>
      <c r="O945" s="928"/>
      <c r="P945" s="928"/>
      <c r="Q945" s="928"/>
      <c r="R945" s="928"/>
      <c r="S945" s="928"/>
      <c r="T945" s="928"/>
      <c r="U945" s="928"/>
      <c r="V945" s="928"/>
      <c r="W945" s="928"/>
      <c r="X945" s="928"/>
      <c r="Y945" s="928"/>
      <c r="Z945" s="928"/>
      <c r="AA945" s="928"/>
      <c r="AB945" s="928"/>
    </row>
    <row r="946" spans="1:28" ht="15" x14ac:dyDescent="0.2">
      <c r="A946" s="928"/>
      <c r="B946" s="928"/>
      <c r="C946" s="928"/>
      <c r="D946" s="928"/>
      <c r="E946" s="928"/>
      <c r="F946" s="928"/>
      <c r="G946" s="928"/>
      <c r="H946" s="928"/>
      <c r="I946" s="928"/>
      <c r="J946" s="928"/>
      <c r="K946" s="928"/>
      <c r="L946" s="928"/>
      <c r="M946" s="928"/>
      <c r="N946" s="928"/>
      <c r="O946" s="928"/>
      <c r="P946" s="928"/>
      <c r="Q946" s="928"/>
      <c r="R946" s="928"/>
      <c r="S946" s="928"/>
      <c r="T946" s="928"/>
      <c r="U946" s="928"/>
      <c r="V946" s="928"/>
      <c r="W946" s="928"/>
      <c r="X946" s="928"/>
      <c r="Y946" s="928"/>
      <c r="Z946" s="928"/>
      <c r="AA946" s="928"/>
      <c r="AB946" s="928"/>
    </row>
    <row r="947" spans="1:28" ht="15" x14ac:dyDescent="0.2">
      <c r="A947" s="928"/>
      <c r="B947" s="928"/>
      <c r="C947" s="928"/>
      <c r="D947" s="928"/>
      <c r="E947" s="928"/>
      <c r="F947" s="928"/>
      <c r="G947" s="928"/>
      <c r="H947" s="928"/>
      <c r="I947" s="928"/>
      <c r="J947" s="928"/>
      <c r="K947" s="928"/>
      <c r="L947" s="928"/>
      <c r="M947" s="928"/>
      <c r="N947" s="928"/>
      <c r="O947" s="928"/>
      <c r="P947" s="928"/>
      <c r="Q947" s="928"/>
      <c r="R947" s="928"/>
      <c r="S947" s="928"/>
      <c r="T947" s="928"/>
      <c r="U947" s="928"/>
      <c r="V947" s="928"/>
      <c r="W947" s="928"/>
      <c r="X947" s="928"/>
      <c r="Y947" s="928"/>
      <c r="Z947" s="928"/>
      <c r="AA947" s="928"/>
      <c r="AB947" s="928"/>
    </row>
    <row r="948" spans="1:28" ht="15" x14ac:dyDescent="0.2">
      <c r="A948" s="928"/>
      <c r="B948" s="928"/>
      <c r="C948" s="928"/>
      <c r="D948" s="928"/>
      <c r="E948" s="928"/>
      <c r="F948" s="928"/>
      <c r="G948" s="928"/>
      <c r="H948" s="928"/>
      <c r="I948" s="928"/>
      <c r="J948" s="928"/>
      <c r="K948" s="928"/>
      <c r="L948" s="928"/>
      <c r="M948" s="928"/>
      <c r="N948" s="928"/>
      <c r="O948" s="928"/>
      <c r="P948" s="928"/>
      <c r="Q948" s="928"/>
      <c r="R948" s="928"/>
      <c r="S948" s="928"/>
      <c r="T948" s="928"/>
      <c r="U948" s="928"/>
      <c r="V948" s="928"/>
      <c r="W948" s="928"/>
      <c r="X948" s="928"/>
      <c r="Y948" s="928"/>
      <c r="Z948" s="928"/>
      <c r="AA948" s="928"/>
      <c r="AB948" s="928"/>
    </row>
    <row r="949" spans="1:28" ht="15" x14ac:dyDescent="0.2">
      <c r="A949" s="928"/>
      <c r="B949" s="928"/>
      <c r="C949" s="928"/>
      <c r="D949" s="928"/>
      <c r="E949" s="928"/>
      <c r="F949" s="928"/>
      <c r="G949" s="928"/>
      <c r="H949" s="928"/>
      <c r="I949" s="928"/>
      <c r="J949" s="928"/>
      <c r="K949" s="928"/>
      <c r="L949" s="928"/>
      <c r="M949" s="928"/>
      <c r="N949" s="928"/>
      <c r="O949" s="928"/>
      <c r="P949" s="928"/>
      <c r="Q949" s="928"/>
      <c r="R949" s="928"/>
      <c r="S949" s="928"/>
      <c r="T949" s="928"/>
      <c r="U949" s="928"/>
      <c r="V949" s="928"/>
      <c r="W949" s="928"/>
      <c r="X949" s="928"/>
      <c r="Y949" s="928"/>
      <c r="Z949" s="928"/>
      <c r="AA949" s="928"/>
      <c r="AB949" s="928"/>
    </row>
    <row r="950" spans="1:28" ht="15" x14ac:dyDescent="0.2">
      <c r="A950" s="928"/>
      <c r="B950" s="928"/>
      <c r="C950" s="928"/>
      <c r="D950" s="928"/>
      <c r="E950" s="928"/>
      <c r="F950" s="928"/>
      <c r="G950" s="928"/>
      <c r="H950" s="928"/>
      <c r="I950" s="928"/>
      <c r="J950" s="928"/>
      <c r="K950" s="928"/>
      <c r="L950" s="928"/>
      <c r="M950" s="928"/>
      <c r="N950" s="928"/>
      <c r="O950" s="928"/>
      <c r="P950" s="928"/>
      <c r="Q950" s="928"/>
      <c r="R950" s="928"/>
      <c r="S950" s="928"/>
      <c r="T950" s="928"/>
      <c r="U950" s="928"/>
      <c r="V950" s="928"/>
      <c r="W950" s="928"/>
      <c r="X950" s="928"/>
      <c r="Y950" s="928"/>
      <c r="Z950" s="928"/>
      <c r="AA950" s="928"/>
      <c r="AB950" s="928"/>
    </row>
    <row r="951" spans="1:28" ht="15" x14ac:dyDescent="0.2">
      <c r="A951" s="928"/>
      <c r="B951" s="928"/>
      <c r="C951" s="928"/>
      <c r="D951" s="928"/>
      <c r="E951" s="928"/>
      <c r="F951" s="928"/>
      <c r="G951" s="928"/>
      <c r="H951" s="928"/>
      <c r="I951" s="928"/>
      <c r="J951" s="928"/>
      <c r="K951" s="928"/>
      <c r="L951" s="928"/>
      <c r="M951" s="928"/>
      <c r="N951" s="928"/>
      <c r="O951" s="928"/>
      <c r="P951" s="928"/>
      <c r="Q951" s="928"/>
      <c r="R951" s="928"/>
      <c r="S951" s="928"/>
      <c r="T951" s="928"/>
      <c r="U951" s="928"/>
      <c r="V951" s="928"/>
      <c r="W951" s="928"/>
      <c r="X951" s="928"/>
      <c r="Y951" s="928"/>
      <c r="Z951" s="928"/>
      <c r="AA951" s="928"/>
      <c r="AB951" s="928"/>
    </row>
    <row r="952" spans="1:28" ht="15" x14ac:dyDescent="0.2">
      <c r="A952" s="928"/>
      <c r="B952" s="928"/>
      <c r="C952" s="928"/>
      <c r="D952" s="928"/>
      <c r="E952" s="928"/>
      <c r="F952" s="928"/>
      <c r="G952" s="928"/>
      <c r="H952" s="928"/>
      <c r="I952" s="928"/>
      <c r="J952" s="928"/>
      <c r="K952" s="928"/>
      <c r="L952" s="928"/>
      <c r="M952" s="928"/>
      <c r="N952" s="928"/>
      <c r="O952" s="928"/>
      <c r="P952" s="928"/>
      <c r="Q952" s="928"/>
      <c r="R952" s="928"/>
      <c r="S952" s="928"/>
      <c r="T952" s="928"/>
      <c r="U952" s="928"/>
      <c r="V952" s="928"/>
      <c r="W952" s="928"/>
      <c r="X952" s="928"/>
      <c r="Y952" s="928"/>
      <c r="Z952" s="928"/>
      <c r="AA952" s="928"/>
      <c r="AB952" s="928"/>
    </row>
    <row r="953" spans="1:28" ht="15" x14ac:dyDescent="0.2">
      <c r="A953" s="928"/>
      <c r="B953" s="928"/>
      <c r="C953" s="928"/>
      <c r="D953" s="928"/>
      <c r="E953" s="928"/>
      <c r="F953" s="928"/>
      <c r="G953" s="928"/>
      <c r="H953" s="928"/>
      <c r="I953" s="928"/>
      <c r="J953" s="928"/>
      <c r="K953" s="928"/>
      <c r="L953" s="928"/>
      <c r="M953" s="928"/>
      <c r="N953" s="928"/>
      <c r="O953" s="928"/>
      <c r="P953" s="928"/>
      <c r="Q953" s="928"/>
      <c r="R953" s="928"/>
      <c r="S953" s="928"/>
      <c r="T953" s="928"/>
      <c r="U953" s="928"/>
      <c r="V953" s="928"/>
      <c r="W953" s="928"/>
      <c r="X953" s="928"/>
      <c r="Y953" s="928"/>
      <c r="Z953" s="928"/>
      <c r="AA953" s="928"/>
      <c r="AB953" s="928"/>
    </row>
    <row r="954" spans="1:28" ht="15" x14ac:dyDescent="0.2">
      <c r="A954" s="928"/>
      <c r="B954" s="928"/>
      <c r="C954" s="928"/>
      <c r="D954" s="928"/>
      <c r="E954" s="928"/>
      <c r="F954" s="928"/>
      <c r="G954" s="928"/>
      <c r="H954" s="928"/>
      <c r="I954" s="928"/>
      <c r="J954" s="928"/>
      <c r="K954" s="928"/>
      <c r="L954" s="928"/>
      <c r="M954" s="928"/>
      <c r="N954" s="928"/>
      <c r="O954" s="928"/>
      <c r="P954" s="928"/>
      <c r="Q954" s="928"/>
      <c r="R954" s="928"/>
      <c r="S954" s="928"/>
      <c r="T954" s="928"/>
      <c r="U954" s="928"/>
      <c r="V954" s="928"/>
      <c r="W954" s="928"/>
      <c r="X954" s="928"/>
      <c r="Y954" s="928"/>
      <c r="Z954" s="928"/>
      <c r="AA954" s="928"/>
      <c r="AB954" s="928"/>
    </row>
    <row r="955" spans="1:28" ht="15" x14ac:dyDescent="0.2">
      <c r="A955" s="928"/>
      <c r="B955" s="928"/>
      <c r="C955" s="928"/>
      <c r="D955" s="928"/>
      <c r="E955" s="928"/>
      <c r="F955" s="928"/>
      <c r="G955" s="928"/>
      <c r="H955" s="928"/>
      <c r="I955" s="928"/>
      <c r="J955" s="928"/>
      <c r="K955" s="928"/>
      <c r="L955" s="928"/>
      <c r="M955" s="928"/>
      <c r="N955" s="928"/>
      <c r="O955" s="928"/>
      <c r="P955" s="928"/>
      <c r="Q955" s="928"/>
      <c r="R955" s="928"/>
      <c r="S955" s="928"/>
      <c r="T955" s="928"/>
      <c r="U955" s="928"/>
      <c r="V955" s="928"/>
      <c r="W955" s="928"/>
      <c r="X955" s="928"/>
      <c r="Y955" s="928"/>
      <c r="Z955" s="928"/>
      <c r="AA955" s="928"/>
      <c r="AB955" s="928"/>
    </row>
    <row r="956" spans="1:28" ht="15" x14ac:dyDescent="0.2">
      <c r="A956" s="928"/>
      <c r="B956" s="928"/>
      <c r="C956" s="928"/>
      <c r="D956" s="928"/>
      <c r="E956" s="928"/>
      <c r="F956" s="928"/>
      <c r="G956" s="928"/>
      <c r="H956" s="928"/>
      <c r="I956" s="928"/>
      <c r="J956" s="928"/>
      <c r="K956" s="928"/>
      <c r="L956" s="928"/>
      <c r="M956" s="928"/>
      <c r="N956" s="928"/>
      <c r="O956" s="928"/>
      <c r="P956" s="928"/>
      <c r="Q956" s="928"/>
      <c r="R956" s="928"/>
      <c r="S956" s="928"/>
      <c r="T956" s="928"/>
      <c r="U956" s="928"/>
      <c r="V956" s="928"/>
      <c r="W956" s="928"/>
      <c r="X956" s="928"/>
      <c r="Y956" s="928"/>
      <c r="Z956" s="928"/>
      <c r="AA956" s="928"/>
      <c r="AB956" s="928"/>
    </row>
    <row r="957" spans="1:28" ht="15" x14ac:dyDescent="0.2">
      <c r="A957" s="928"/>
      <c r="B957" s="928"/>
      <c r="C957" s="928"/>
      <c r="D957" s="928"/>
      <c r="E957" s="928"/>
      <c r="F957" s="928"/>
      <c r="G957" s="928"/>
      <c r="H957" s="928"/>
      <c r="I957" s="928"/>
      <c r="J957" s="928"/>
      <c r="K957" s="928"/>
      <c r="L957" s="928"/>
      <c r="M957" s="928"/>
      <c r="N957" s="928"/>
      <c r="O957" s="928"/>
      <c r="P957" s="928"/>
      <c r="Q957" s="928"/>
      <c r="R957" s="928"/>
      <c r="S957" s="928"/>
      <c r="T957" s="928"/>
      <c r="U957" s="928"/>
      <c r="V957" s="928"/>
      <c r="W957" s="928"/>
      <c r="X957" s="928"/>
      <c r="Y957" s="928"/>
      <c r="Z957" s="928"/>
      <c r="AA957" s="928"/>
      <c r="AB957" s="928"/>
    </row>
    <row r="958" spans="1:28" ht="15" x14ac:dyDescent="0.2">
      <c r="A958" s="928"/>
      <c r="B958" s="928"/>
      <c r="C958" s="928"/>
      <c r="D958" s="928"/>
      <c r="E958" s="928"/>
      <c r="F958" s="928"/>
      <c r="G958" s="928"/>
      <c r="H958" s="928"/>
      <c r="I958" s="928"/>
      <c r="J958" s="928"/>
      <c r="K958" s="928"/>
      <c r="L958" s="928"/>
      <c r="M958" s="928"/>
      <c r="N958" s="928"/>
      <c r="O958" s="928"/>
      <c r="P958" s="928"/>
      <c r="Q958" s="928"/>
      <c r="R958" s="928"/>
      <c r="S958" s="928"/>
      <c r="T958" s="928"/>
      <c r="U958" s="928"/>
      <c r="V958" s="928"/>
      <c r="W958" s="928"/>
      <c r="X958" s="928"/>
      <c r="Y958" s="928"/>
      <c r="Z958" s="928"/>
      <c r="AA958" s="928"/>
      <c r="AB958" s="928"/>
    </row>
    <row r="959" spans="1:28" ht="15" x14ac:dyDescent="0.2">
      <c r="A959" s="928"/>
      <c r="B959" s="928"/>
      <c r="C959" s="928"/>
      <c r="D959" s="928"/>
      <c r="E959" s="928"/>
      <c r="F959" s="928"/>
      <c r="G959" s="928"/>
      <c r="H959" s="928"/>
      <c r="I959" s="928"/>
      <c r="J959" s="928"/>
      <c r="K959" s="928"/>
      <c r="L959" s="928"/>
      <c r="M959" s="928"/>
      <c r="N959" s="928"/>
      <c r="O959" s="928"/>
      <c r="P959" s="928"/>
      <c r="Q959" s="928"/>
      <c r="R959" s="928"/>
      <c r="S959" s="928"/>
      <c r="T959" s="928"/>
      <c r="U959" s="928"/>
      <c r="V959" s="928"/>
      <c r="W959" s="928"/>
      <c r="X959" s="928"/>
      <c r="Y959" s="928"/>
      <c r="Z959" s="928"/>
      <c r="AA959" s="928"/>
      <c r="AB959" s="928"/>
    </row>
    <row r="960" spans="1:28" ht="15" x14ac:dyDescent="0.2">
      <c r="A960" s="928"/>
      <c r="B960" s="928"/>
      <c r="C960" s="928"/>
      <c r="D960" s="928"/>
      <c r="E960" s="928"/>
      <c r="F960" s="928"/>
      <c r="G960" s="928"/>
      <c r="H960" s="928"/>
      <c r="I960" s="928"/>
      <c r="J960" s="928"/>
      <c r="K960" s="928"/>
      <c r="L960" s="928"/>
      <c r="M960" s="928"/>
      <c r="N960" s="928"/>
      <c r="O960" s="928"/>
      <c r="P960" s="928"/>
      <c r="Q960" s="928"/>
      <c r="R960" s="928"/>
      <c r="S960" s="928"/>
      <c r="T960" s="928"/>
      <c r="U960" s="928"/>
      <c r="V960" s="928"/>
      <c r="W960" s="928"/>
      <c r="X960" s="928"/>
      <c r="Y960" s="928"/>
      <c r="Z960" s="928"/>
      <c r="AA960" s="928"/>
      <c r="AB960" s="928"/>
    </row>
    <row r="961" spans="1:28" ht="15" x14ac:dyDescent="0.2">
      <c r="A961" s="928"/>
      <c r="B961" s="928"/>
      <c r="C961" s="928"/>
      <c r="D961" s="928"/>
      <c r="E961" s="928"/>
      <c r="F961" s="928"/>
      <c r="G961" s="928"/>
      <c r="H961" s="928"/>
      <c r="I961" s="928"/>
      <c r="J961" s="928"/>
      <c r="K961" s="928"/>
      <c r="L961" s="928"/>
      <c r="M961" s="928"/>
      <c r="N961" s="928"/>
      <c r="O961" s="928"/>
      <c r="P961" s="928"/>
      <c r="Q961" s="928"/>
      <c r="R961" s="928"/>
      <c r="S961" s="928"/>
      <c r="T961" s="928"/>
      <c r="U961" s="928"/>
      <c r="V961" s="928"/>
      <c r="W961" s="928"/>
      <c r="X961" s="928"/>
      <c r="Y961" s="928"/>
      <c r="Z961" s="928"/>
      <c r="AA961" s="928"/>
      <c r="AB961" s="928"/>
    </row>
    <row r="962" spans="1:28" ht="15" x14ac:dyDescent="0.2">
      <c r="A962" s="928"/>
      <c r="B962" s="928"/>
      <c r="C962" s="928"/>
      <c r="D962" s="928"/>
      <c r="E962" s="928"/>
      <c r="F962" s="928"/>
      <c r="G962" s="928"/>
      <c r="H962" s="928"/>
      <c r="I962" s="928"/>
      <c r="J962" s="928"/>
      <c r="K962" s="928"/>
      <c r="L962" s="928"/>
      <c r="M962" s="928"/>
      <c r="N962" s="928"/>
      <c r="O962" s="928"/>
      <c r="P962" s="928"/>
      <c r="Q962" s="928"/>
      <c r="R962" s="928"/>
      <c r="S962" s="928"/>
      <c r="T962" s="928"/>
      <c r="U962" s="928"/>
      <c r="V962" s="928"/>
      <c r="W962" s="928"/>
      <c r="X962" s="928"/>
      <c r="Y962" s="928"/>
      <c r="Z962" s="928"/>
      <c r="AA962" s="928"/>
      <c r="AB962" s="928"/>
    </row>
    <row r="963" spans="1:28" ht="15" x14ac:dyDescent="0.2">
      <c r="A963" s="928"/>
      <c r="B963" s="928"/>
      <c r="C963" s="928"/>
      <c r="D963" s="928"/>
      <c r="E963" s="928"/>
      <c r="F963" s="928"/>
      <c r="G963" s="928"/>
      <c r="H963" s="928"/>
      <c r="I963" s="928"/>
      <c r="J963" s="928"/>
      <c r="K963" s="928"/>
      <c r="L963" s="928"/>
      <c r="M963" s="928"/>
      <c r="N963" s="928"/>
      <c r="O963" s="928"/>
      <c r="P963" s="928"/>
      <c r="Q963" s="928"/>
      <c r="R963" s="928"/>
      <c r="S963" s="928"/>
      <c r="T963" s="928"/>
      <c r="U963" s="928"/>
      <c r="V963" s="928"/>
      <c r="W963" s="928"/>
      <c r="X963" s="928"/>
      <c r="Y963" s="928"/>
      <c r="Z963" s="928"/>
      <c r="AA963" s="928"/>
      <c r="AB963" s="928"/>
    </row>
    <row r="964" spans="1:28" ht="15" x14ac:dyDescent="0.2">
      <c r="A964" s="928"/>
      <c r="B964" s="928"/>
      <c r="C964" s="928"/>
      <c r="D964" s="928"/>
      <c r="E964" s="928"/>
      <c r="F964" s="928"/>
      <c r="G964" s="928"/>
      <c r="H964" s="928"/>
      <c r="I964" s="928"/>
      <c r="J964" s="928"/>
      <c r="K964" s="928"/>
      <c r="L964" s="928"/>
      <c r="M964" s="928"/>
      <c r="N964" s="928"/>
      <c r="O964" s="928"/>
      <c r="P964" s="928"/>
      <c r="Q964" s="928"/>
      <c r="R964" s="928"/>
      <c r="S964" s="928"/>
      <c r="T964" s="928"/>
      <c r="U964" s="928"/>
      <c r="V964" s="928"/>
      <c r="W964" s="928"/>
      <c r="X964" s="928"/>
      <c r="Y964" s="928"/>
      <c r="Z964" s="928"/>
      <c r="AA964" s="928"/>
      <c r="AB964" s="928"/>
    </row>
    <row r="965" spans="1:28" ht="15" x14ac:dyDescent="0.2">
      <c r="A965" s="928"/>
      <c r="B965" s="928"/>
      <c r="C965" s="928"/>
      <c r="D965" s="928"/>
      <c r="E965" s="928"/>
      <c r="F965" s="928"/>
      <c r="G965" s="928"/>
      <c r="H965" s="928"/>
      <c r="I965" s="928"/>
      <c r="J965" s="928"/>
      <c r="K965" s="928"/>
      <c r="L965" s="928"/>
      <c r="M965" s="928"/>
      <c r="N965" s="928"/>
      <c r="O965" s="928"/>
      <c r="P965" s="928"/>
      <c r="Q965" s="928"/>
      <c r="R965" s="928"/>
      <c r="S965" s="928"/>
      <c r="T965" s="928"/>
      <c r="U965" s="928"/>
      <c r="V965" s="928"/>
      <c r="W965" s="928"/>
      <c r="X965" s="928"/>
      <c r="Y965" s="928"/>
      <c r="Z965" s="928"/>
      <c r="AA965" s="928"/>
      <c r="AB965" s="928"/>
    </row>
    <row r="966" spans="1:28" ht="15" x14ac:dyDescent="0.2">
      <c r="A966" s="928"/>
      <c r="B966" s="928"/>
      <c r="C966" s="928"/>
      <c r="D966" s="928"/>
      <c r="E966" s="928"/>
      <c r="F966" s="928"/>
      <c r="G966" s="928"/>
      <c r="H966" s="928"/>
      <c r="I966" s="928"/>
      <c r="J966" s="928"/>
      <c r="K966" s="928"/>
      <c r="L966" s="928"/>
      <c r="M966" s="928"/>
      <c r="N966" s="928"/>
      <c r="O966" s="928"/>
      <c r="P966" s="928"/>
      <c r="Q966" s="928"/>
      <c r="R966" s="928"/>
      <c r="S966" s="928"/>
      <c r="T966" s="928"/>
      <c r="U966" s="928"/>
      <c r="V966" s="928"/>
      <c r="W966" s="928"/>
      <c r="X966" s="928"/>
      <c r="Y966" s="928"/>
      <c r="Z966" s="928"/>
      <c r="AA966" s="928"/>
      <c r="AB966" s="928"/>
    </row>
    <row r="967" spans="1:28" ht="15" x14ac:dyDescent="0.2">
      <c r="A967" s="928"/>
      <c r="B967" s="928"/>
      <c r="C967" s="928"/>
      <c r="D967" s="928"/>
      <c r="E967" s="928"/>
      <c r="F967" s="928"/>
      <c r="G967" s="928"/>
      <c r="H967" s="928"/>
      <c r="I967" s="928"/>
      <c r="J967" s="928"/>
      <c r="K967" s="928"/>
      <c r="L967" s="928"/>
      <c r="M967" s="928"/>
      <c r="N967" s="928"/>
      <c r="O967" s="928"/>
      <c r="P967" s="928"/>
      <c r="Q967" s="928"/>
      <c r="R967" s="928"/>
      <c r="S967" s="928"/>
      <c r="T967" s="928"/>
      <c r="U967" s="928"/>
      <c r="V967" s="928"/>
      <c r="W967" s="928"/>
      <c r="X967" s="928"/>
      <c r="Y967" s="928"/>
      <c r="Z967" s="928"/>
      <c r="AA967" s="928"/>
      <c r="AB967" s="928"/>
    </row>
    <row r="968" spans="1:28" ht="15" x14ac:dyDescent="0.2">
      <c r="A968" s="928"/>
      <c r="B968" s="928"/>
      <c r="C968" s="928"/>
      <c r="D968" s="928"/>
      <c r="E968" s="928"/>
      <c r="F968" s="928"/>
      <c r="G968" s="928"/>
      <c r="H968" s="928"/>
      <c r="I968" s="928"/>
      <c r="J968" s="928"/>
      <c r="K968" s="928"/>
      <c r="L968" s="928"/>
      <c r="M968" s="928"/>
      <c r="N968" s="928"/>
      <c r="O968" s="928"/>
      <c r="P968" s="928"/>
      <c r="Q968" s="928"/>
      <c r="R968" s="928"/>
      <c r="S968" s="928"/>
      <c r="T968" s="928"/>
      <c r="U968" s="928"/>
      <c r="V968" s="928"/>
      <c r="W968" s="928"/>
      <c r="X968" s="928"/>
      <c r="Y968" s="928"/>
      <c r="Z968" s="928"/>
      <c r="AA968" s="928"/>
      <c r="AB968" s="928"/>
    </row>
    <row r="969" spans="1:28" ht="15" x14ac:dyDescent="0.2">
      <c r="A969" s="928"/>
      <c r="B969" s="928"/>
      <c r="C969" s="928"/>
      <c r="D969" s="928"/>
      <c r="E969" s="928"/>
      <c r="F969" s="928"/>
      <c r="G969" s="928"/>
      <c r="H969" s="928"/>
      <c r="I969" s="928"/>
      <c r="J969" s="928"/>
      <c r="K969" s="928"/>
      <c r="L969" s="928"/>
      <c r="M969" s="928"/>
      <c r="N969" s="928"/>
      <c r="O969" s="928"/>
      <c r="P969" s="928"/>
      <c r="Q969" s="928"/>
      <c r="R969" s="928"/>
      <c r="S969" s="928"/>
      <c r="T969" s="928"/>
      <c r="U969" s="928"/>
      <c r="V969" s="928"/>
      <c r="W969" s="928"/>
      <c r="X969" s="928"/>
      <c r="Y969" s="928"/>
      <c r="Z969" s="928"/>
      <c r="AA969" s="928"/>
      <c r="AB969" s="928"/>
    </row>
    <row r="970" spans="1:28" ht="15" x14ac:dyDescent="0.2">
      <c r="A970" s="928"/>
      <c r="B970" s="928"/>
      <c r="C970" s="928"/>
      <c r="D970" s="928"/>
      <c r="E970" s="928"/>
      <c r="F970" s="928"/>
      <c r="G970" s="928"/>
      <c r="H970" s="928"/>
      <c r="I970" s="928"/>
      <c r="J970" s="928"/>
      <c r="K970" s="928"/>
      <c r="L970" s="928"/>
      <c r="M970" s="928"/>
      <c r="N970" s="928"/>
      <c r="O970" s="928"/>
      <c r="P970" s="928"/>
      <c r="Q970" s="928"/>
      <c r="R970" s="928"/>
      <c r="S970" s="928"/>
      <c r="T970" s="928"/>
      <c r="U970" s="928"/>
      <c r="V970" s="928"/>
      <c r="W970" s="928"/>
      <c r="X970" s="928"/>
      <c r="Y970" s="928"/>
      <c r="Z970" s="928"/>
      <c r="AA970" s="928"/>
      <c r="AB970" s="928"/>
    </row>
    <row r="971" spans="1:28" ht="15" x14ac:dyDescent="0.2">
      <c r="A971" s="928"/>
      <c r="B971" s="928"/>
      <c r="C971" s="928"/>
      <c r="D971" s="928"/>
      <c r="E971" s="928"/>
      <c r="F971" s="928"/>
      <c r="G971" s="928"/>
      <c r="H971" s="928"/>
      <c r="I971" s="928"/>
      <c r="J971" s="928"/>
      <c r="K971" s="928"/>
      <c r="L971" s="928"/>
      <c r="M971" s="928"/>
      <c r="N971" s="928"/>
      <c r="O971" s="928"/>
      <c r="P971" s="928"/>
      <c r="Q971" s="928"/>
      <c r="R971" s="928"/>
      <c r="S971" s="928"/>
      <c r="T971" s="928"/>
      <c r="U971" s="928"/>
      <c r="V971" s="928"/>
      <c r="W971" s="928"/>
      <c r="X971" s="928"/>
      <c r="Y971" s="928"/>
      <c r="Z971" s="928"/>
      <c r="AA971" s="928"/>
      <c r="AB971" s="928"/>
    </row>
    <row r="972" spans="1:28" ht="15" x14ac:dyDescent="0.2">
      <c r="A972" s="928"/>
      <c r="B972" s="928"/>
      <c r="C972" s="928"/>
      <c r="D972" s="928"/>
      <c r="E972" s="928"/>
      <c r="F972" s="928"/>
      <c r="G972" s="928"/>
      <c r="H972" s="928"/>
      <c r="I972" s="928"/>
      <c r="J972" s="928"/>
      <c r="K972" s="928"/>
      <c r="L972" s="928"/>
      <c r="M972" s="928"/>
      <c r="N972" s="928"/>
      <c r="O972" s="928"/>
      <c r="P972" s="928"/>
      <c r="Q972" s="928"/>
      <c r="R972" s="928"/>
      <c r="S972" s="928"/>
      <c r="T972" s="928"/>
      <c r="U972" s="928"/>
      <c r="V972" s="928"/>
      <c r="W972" s="928"/>
      <c r="X972" s="928"/>
      <c r="Y972" s="928"/>
      <c r="Z972" s="928"/>
      <c r="AA972" s="928"/>
      <c r="AB972" s="928"/>
    </row>
    <row r="973" spans="1:28" ht="15" x14ac:dyDescent="0.2">
      <c r="A973" s="928"/>
      <c r="B973" s="928"/>
      <c r="C973" s="928"/>
      <c r="D973" s="928"/>
      <c r="E973" s="928"/>
      <c r="F973" s="928"/>
      <c r="G973" s="928"/>
      <c r="H973" s="928"/>
      <c r="I973" s="928"/>
      <c r="J973" s="928"/>
      <c r="K973" s="928"/>
      <c r="L973" s="928"/>
      <c r="M973" s="928"/>
      <c r="N973" s="928"/>
      <c r="O973" s="928"/>
      <c r="P973" s="928"/>
      <c r="Q973" s="928"/>
      <c r="R973" s="928"/>
      <c r="S973" s="928"/>
      <c r="T973" s="928"/>
      <c r="U973" s="928"/>
      <c r="V973" s="928"/>
      <c r="W973" s="928"/>
      <c r="X973" s="928"/>
      <c r="Y973" s="928"/>
      <c r="Z973" s="928"/>
      <c r="AA973" s="928"/>
      <c r="AB973" s="928"/>
    </row>
    <row r="974" spans="1:28" ht="15" x14ac:dyDescent="0.2">
      <c r="A974" s="928"/>
      <c r="B974" s="928"/>
      <c r="C974" s="928"/>
      <c r="D974" s="928"/>
      <c r="E974" s="928"/>
      <c r="F974" s="928"/>
      <c r="G974" s="928"/>
      <c r="H974" s="928"/>
      <c r="I974" s="928"/>
      <c r="J974" s="928"/>
      <c r="K974" s="928"/>
      <c r="L974" s="928"/>
      <c r="M974" s="928"/>
      <c r="N974" s="928"/>
      <c r="O974" s="928"/>
      <c r="P974" s="928"/>
      <c r="Q974" s="928"/>
      <c r="R974" s="928"/>
      <c r="S974" s="928"/>
      <c r="T974" s="928"/>
      <c r="U974" s="928"/>
      <c r="V974" s="928"/>
      <c r="W974" s="928"/>
      <c r="X974" s="928"/>
      <c r="Y974" s="928"/>
      <c r="Z974" s="928"/>
      <c r="AA974" s="928"/>
      <c r="AB974" s="928"/>
    </row>
    <row r="975" spans="1:28" ht="15" x14ac:dyDescent="0.2">
      <c r="A975" s="928"/>
      <c r="B975" s="928"/>
      <c r="C975" s="928"/>
      <c r="D975" s="928"/>
      <c r="E975" s="928"/>
      <c r="F975" s="928"/>
      <c r="G975" s="928"/>
      <c r="H975" s="928"/>
      <c r="I975" s="928"/>
      <c r="J975" s="928"/>
      <c r="K975" s="928"/>
      <c r="L975" s="928"/>
      <c r="M975" s="928"/>
      <c r="N975" s="928"/>
      <c r="O975" s="928"/>
      <c r="P975" s="928"/>
      <c r="Q975" s="928"/>
      <c r="R975" s="928"/>
      <c r="S975" s="928"/>
      <c r="T975" s="928"/>
      <c r="U975" s="928"/>
      <c r="V975" s="928"/>
      <c r="W975" s="928"/>
      <c r="X975" s="928"/>
      <c r="Y975" s="928"/>
      <c r="Z975" s="928"/>
      <c r="AA975" s="928"/>
      <c r="AB975" s="928"/>
    </row>
    <row r="976" spans="1:28" ht="15" x14ac:dyDescent="0.2">
      <c r="A976" s="928"/>
      <c r="B976" s="928"/>
      <c r="C976" s="928"/>
      <c r="D976" s="928"/>
      <c r="E976" s="928"/>
      <c r="F976" s="928"/>
      <c r="G976" s="928"/>
      <c r="H976" s="928"/>
      <c r="I976" s="928"/>
      <c r="J976" s="928"/>
      <c r="K976" s="928"/>
      <c r="L976" s="928"/>
      <c r="M976" s="928"/>
      <c r="N976" s="928"/>
      <c r="O976" s="928"/>
      <c r="P976" s="928"/>
      <c r="Q976" s="928"/>
      <c r="R976" s="928"/>
      <c r="S976" s="928"/>
      <c r="T976" s="928"/>
      <c r="U976" s="928"/>
      <c r="V976" s="928"/>
      <c r="W976" s="928"/>
      <c r="X976" s="928"/>
      <c r="Y976" s="928"/>
      <c r="Z976" s="928"/>
      <c r="AA976" s="928"/>
      <c r="AB976" s="928"/>
    </row>
    <row r="977" spans="1:28" ht="15" x14ac:dyDescent="0.2">
      <c r="A977" s="928"/>
      <c r="B977" s="928"/>
      <c r="C977" s="928"/>
      <c r="D977" s="928"/>
      <c r="E977" s="928"/>
      <c r="F977" s="928"/>
      <c r="G977" s="928"/>
      <c r="H977" s="928"/>
      <c r="I977" s="928"/>
      <c r="J977" s="928"/>
      <c r="K977" s="928"/>
      <c r="L977" s="928"/>
      <c r="M977" s="928"/>
      <c r="N977" s="928"/>
      <c r="O977" s="928"/>
      <c r="P977" s="928"/>
      <c r="Q977" s="928"/>
      <c r="R977" s="928"/>
      <c r="S977" s="928"/>
      <c r="T977" s="928"/>
      <c r="U977" s="928"/>
      <c r="V977" s="928"/>
      <c r="W977" s="928"/>
      <c r="X977" s="928"/>
      <c r="Y977" s="928"/>
      <c r="Z977" s="928"/>
      <c r="AA977" s="928"/>
      <c r="AB977" s="928"/>
    </row>
    <row r="978" spans="1:28" ht="15" x14ac:dyDescent="0.2">
      <c r="A978" s="928"/>
      <c r="B978" s="928"/>
      <c r="C978" s="928"/>
      <c r="D978" s="928"/>
      <c r="E978" s="928"/>
      <c r="F978" s="928"/>
      <c r="G978" s="928"/>
      <c r="H978" s="928"/>
      <c r="I978" s="928"/>
      <c r="J978" s="928"/>
      <c r="K978" s="928"/>
      <c r="L978" s="928"/>
      <c r="M978" s="928"/>
      <c r="N978" s="928"/>
      <c r="O978" s="928"/>
      <c r="P978" s="928"/>
      <c r="Q978" s="928"/>
      <c r="R978" s="928"/>
      <c r="S978" s="928"/>
      <c r="T978" s="928"/>
      <c r="U978" s="928"/>
      <c r="V978" s="928"/>
      <c r="W978" s="928"/>
      <c r="X978" s="928"/>
      <c r="Y978" s="928"/>
      <c r="Z978" s="928"/>
      <c r="AA978" s="928"/>
      <c r="AB978" s="928"/>
    </row>
    <row r="979" spans="1:28" ht="15" x14ac:dyDescent="0.2">
      <c r="A979" s="928"/>
      <c r="B979" s="928"/>
      <c r="C979" s="928"/>
      <c r="D979" s="928"/>
      <c r="E979" s="928"/>
      <c r="F979" s="928"/>
      <c r="G979" s="928"/>
      <c r="H979" s="928"/>
      <c r="I979" s="928"/>
      <c r="J979" s="928"/>
      <c r="K979" s="928"/>
      <c r="L979" s="928"/>
      <c r="M979" s="928"/>
      <c r="N979" s="928"/>
      <c r="O979" s="928"/>
      <c r="P979" s="928"/>
      <c r="Q979" s="928"/>
      <c r="R979" s="928"/>
      <c r="S979" s="928"/>
      <c r="T979" s="928"/>
      <c r="U979" s="928"/>
      <c r="V979" s="928"/>
      <c r="W979" s="928"/>
      <c r="X979" s="928"/>
      <c r="Y979" s="928"/>
      <c r="Z979" s="928"/>
      <c r="AA979" s="928"/>
      <c r="AB979" s="928"/>
    </row>
    <row r="980" spans="1:28" ht="15" x14ac:dyDescent="0.2">
      <c r="A980" s="928"/>
      <c r="B980" s="928"/>
      <c r="C980" s="928"/>
      <c r="D980" s="928"/>
      <c r="E980" s="928"/>
      <c r="F980" s="928"/>
      <c r="G980" s="928"/>
      <c r="H980" s="928"/>
      <c r="I980" s="928"/>
      <c r="J980" s="928"/>
      <c r="K980" s="928"/>
      <c r="L980" s="928"/>
      <c r="M980" s="928"/>
      <c r="N980" s="928"/>
      <c r="O980" s="928"/>
      <c r="P980" s="928"/>
      <c r="Q980" s="928"/>
      <c r="R980" s="928"/>
      <c r="S980" s="928"/>
      <c r="T980" s="928"/>
      <c r="U980" s="928"/>
      <c r="V980" s="928"/>
      <c r="W980" s="928"/>
      <c r="X980" s="928"/>
      <c r="Y980" s="928"/>
      <c r="Z980" s="928"/>
      <c r="AA980" s="928"/>
      <c r="AB980" s="928"/>
    </row>
    <row r="981" spans="1:28" ht="15" x14ac:dyDescent="0.2">
      <c r="A981" s="928"/>
      <c r="B981" s="928"/>
      <c r="C981" s="928"/>
      <c r="D981" s="928"/>
      <c r="E981" s="928"/>
      <c r="F981" s="928"/>
      <c r="G981" s="928"/>
      <c r="H981" s="928"/>
      <c r="I981" s="928"/>
      <c r="J981" s="928"/>
      <c r="K981" s="928"/>
      <c r="L981" s="928"/>
      <c r="M981" s="928"/>
      <c r="N981" s="928"/>
      <c r="O981" s="928"/>
      <c r="P981" s="928"/>
      <c r="Q981" s="928"/>
      <c r="R981" s="928"/>
      <c r="S981" s="928"/>
      <c r="T981" s="928"/>
      <c r="U981" s="928"/>
      <c r="V981" s="928"/>
      <c r="W981" s="928"/>
      <c r="X981" s="928"/>
      <c r="Y981" s="928"/>
      <c r="Z981" s="928"/>
      <c r="AA981" s="928"/>
      <c r="AB981" s="928"/>
    </row>
    <row r="982" spans="1:28" ht="15" x14ac:dyDescent="0.2">
      <c r="A982" s="928"/>
      <c r="B982" s="928"/>
      <c r="C982" s="928"/>
      <c r="D982" s="928"/>
      <c r="E982" s="928"/>
      <c r="F982" s="928"/>
      <c r="G982" s="928"/>
      <c r="H982" s="928"/>
      <c r="I982" s="928"/>
      <c r="J982" s="928"/>
      <c r="K982" s="928"/>
      <c r="L982" s="928"/>
      <c r="M982" s="928"/>
      <c r="N982" s="928"/>
      <c r="O982" s="928"/>
      <c r="P982" s="928"/>
      <c r="Q982" s="928"/>
      <c r="R982" s="928"/>
      <c r="S982" s="928"/>
      <c r="T982" s="928"/>
      <c r="U982" s="928"/>
      <c r="V982" s="928"/>
      <c r="W982" s="928"/>
      <c r="X982" s="928"/>
      <c r="Y982" s="928"/>
      <c r="Z982" s="928"/>
      <c r="AA982" s="928"/>
      <c r="AB982" s="928"/>
    </row>
    <row r="983" spans="1:28" ht="15" x14ac:dyDescent="0.2">
      <c r="A983" s="928"/>
      <c r="B983" s="928"/>
      <c r="C983" s="928"/>
      <c r="D983" s="928"/>
      <c r="E983" s="928"/>
      <c r="F983" s="928"/>
      <c r="G983" s="928"/>
      <c r="H983" s="928"/>
      <c r="I983" s="928"/>
      <c r="J983" s="928"/>
      <c r="K983" s="928"/>
      <c r="L983" s="928"/>
      <c r="M983" s="928"/>
      <c r="N983" s="928"/>
      <c r="O983" s="928"/>
      <c r="P983" s="928"/>
      <c r="Q983" s="928"/>
      <c r="R983" s="928"/>
      <c r="S983" s="928"/>
      <c r="T983" s="928"/>
      <c r="U983" s="928"/>
      <c r="V983" s="928"/>
      <c r="W983" s="928"/>
      <c r="X983" s="928"/>
      <c r="Y983" s="928"/>
      <c r="Z983" s="928"/>
      <c r="AA983" s="928"/>
      <c r="AB983" s="928"/>
    </row>
    <row r="984" spans="1:28" ht="15" x14ac:dyDescent="0.2">
      <c r="A984" s="928"/>
      <c r="B984" s="928"/>
      <c r="C984" s="928"/>
      <c r="D984" s="928"/>
      <c r="E984" s="928"/>
      <c r="F984" s="928"/>
      <c r="G984" s="928"/>
      <c r="H984" s="928"/>
      <c r="I984" s="928"/>
      <c r="J984" s="928"/>
      <c r="K984" s="928"/>
      <c r="L984" s="928"/>
      <c r="M984" s="928"/>
      <c r="N984" s="928"/>
      <c r="O984" s="928"/>
      <c r="P984" s="928"/>
      <c r="Q984" s="928"/>
      <c r="R984" s="928"/>
      <c r="S984" s="928"/>
      <c r="T984" s="928"/>
      <c r="U984" s="928"/>
      <c r="V984" s="928"/>
      <c r="W984" s="928"/>
      <c r="X984" s="928"/>
      <c r="Y984" s="928"/>
      <c r="Z984" s="928"/>
      <c r="AA984" s="928"/>
      <c r="AB984" s="928"/>
    </row>
    <row r="985" spans="1:28" ht="15" x14ac:dyDescent="0.2">
      <c r="A985" s="928"/>
      <c r="B985" s="928"/>
      <c r="C985" s="928"/>
      <c r="D985" s="928"/>
      <c r="E985" s="928"/>
      <c r="F985" s="928"/>
      <c r="G985" s="928"/>
      <c r="H985" s="928"/>
      <c r="I985" s="928"/>
      <c r="J985" s="928"/>
      <c r="K985" s="928"/>
      <c r="L985" s="928"/>
      <c r="M985" s="928"/>
      <c r="N985" s="928"/>
      <c r="O985" s="928"/>
      <c r="P985" s="928"/>
      <c r="Q985" s="928"/>
      <c r="R985" s="928"/>
      <c r="S985" s="928"/>
      <c r="T985" s="928"/>
      <c r="U985" s="928"/>
      <c r="V985" s="928"/>
      <c r="W985" s="928"/>
      <c r="X985" s="928"/>
      <c r="Y985" s="928"/>
      <c r="Z985" s="928"/>
      <c r="AA985" s="928"/>
      <c r="AB985" s="928"/>
    </row>
    <row r="986" spans="1:28" ht="15" x14ac:dyDescent="0.2">
      <c r="A986" s="928"/>
      <c r="B986" s="928"/>
      <c r="C986" s="928"/>
      <c r="D986" s="928"/>
      <c r="E986" s="928"/>
      <c r="F986" s="928"/>
      <c r="G986" s="928"/>
      <c r="H986" s="928"/>
      <c r="I986" s="928"/>
      <c r="J986" s="928"/>
      <c r="K986" s="928"/>
      <c r="L986" s="928"/>
      <c r="M986" s="928"/>
      <c r="N986" s="928"/>
      <c r="O986" s="928"/>
      <c r="P986" s="928"/>
      <c r="Q986" s="928"/>
      <c r="R986" s="928"/>
      <c r="S986" s="928"/>
      <c r="T986" s="928"/>
      <c r="U986" s="928"/>
      <c r="V986" s="928"/>
      <c r="W986" s="928"/>
      <c r="X986" s="928"/>
      <c r="Y986" s="928"/>
      <c r="Z986" s="928"/>
      <c r="AA986" s="928"/>
      <c r="AB986" s="928"/>
    </row>
    <row r="987" spans="1:28" ht="15" x14ac:dyDescent="0.2">
      <c r="A987" s="928"/>
      <c r="B987" s="928"/>
      <c r="C987" s="928"/>
      <c r="D987" s="928"/>
      <c r="E987" s="928"/>
      <c r="F987" s="928"/>
      <c r="G987" s="928"/>
      <c r="H987" s="928"/>
      <c r="I987" s="928"/>
      <c r="J987" s="928"/>
      <c r="K987" s="928"/>
      <c r="L987" s="928"/>
      <c r="M987" s="928"/>
      <c r="N987" s="928"/>
      <c r="O987" s="928"/>
      <c r="P987" s="928"/>
      <c r="Q987" s="928"/>
      <c r="R987" s="928"/>
      <c r="S987" s="928"/>
      <c r="T987" s="928"/>
      <c r="U987" s="928"/>
      <c r="V987" s="928"/>
      <c r="W987" s="928"/>
      <c r="X987" s="928"/>
      <c r="Y987" s="928"/>
      <c r="Z987" s="928"/>
      <c r="AA987" s="928"/>
      <c r="AB987" s="928"/>
    </row>
    <row r="988" spans="1:28" ht="15" x14ac:dyDescent="0.2">
      <c r="A988" s="928"/>
      <c r="B988" s="928"/>
      <c r="C988" s="928"/>
      <c r="D988" s="928"/>
      <c r="E988" s="928"/>
      <c r="F988" s="928"/>
      <c r="G988" s="928"/>
      <c r="H988" s="928"/>
      <c r="I988" s="928"/>
      <c r="J988" s="928"/>
      <c r="K988" s="928"/>
      <c r="L988" s="928"/>
      <c r="M988" s="928"/>
      <c r="N988" s="928"/>
      <c r="O988" s="928"/>
      <c r="P988" s="928"/>
      <c r="Q988" s="928"/>
      <c r="R988" s="928"/>
      <c r="S988" s="928"/>
      <c r="T988" s="928"/>
      <c r="U988" s="928"/>
      <c r="V988" s="928"/>
      <c r="W988" s="928"/>
      <c r="X988" s="928"/>
      <c r="Y988" s="928"/>
      <c r="Z988" s="928"/>
      <c r="AA988" s="928"/>
      <c r="AB988" s="928"/>
    </row>
    <row r="989" spans="1:28" ht="15" x14ac:dyDescent="0.2">
      <c r="A989" s="928"/>
      <c r="B989" s="928"/>
      <c r="C989" s="928"/>
      <c r="D989" s="928"/>
      <c r="E989" s="928"/>
      <c r="F989" s="928"/>
      <c r="G989" s="928"/>
      <c r="H989" s="928"/>
      <c r="I989" s="928"/>
      <c r="J989" s="928"/>
      <c r="K989" s="928"/>
      <c r="L989" s="928"/>
      <c r="M989" s="928"/>
      <c r="N989" s="928"/>
      <c r="O989" s="928"/>
      <c r="P989" s="928"/>
      <c r="Q989" s="928"/>
      <c r="R989" s="928"/>
      <c r="S989" s="928"/>
      <c r="T989" s="928"/>
      <c r="U989" s="928"/>
      <c r="V989" s="928"/>
      <c r="W989" s="928"/>
      <c r="X989" s="928"/>
      <c r="Y989" s="928"/>
      <c r="Z989" s="928"/>
      <c r="AA989" s="928"/>
      <c r="AB989" s="928"/>
    </row>
    <row r="990" spans="1:28" ht="15" x14ac:dyDescent="0.2">
      <c r="A990" s="928"/>
      <c r="B990" s="928"/>
      <c r="C990" s="928"/>
      <c r="D990" s="928"/>
      <c r="E990" s="928"/>
      <c r="F990" s="928"/>
      <c r="G990" s="928"/>
      <c r="H990" s="928"/>
      <c r="I990" s="928"/>
      <c r="J990" s="928"/>
      <c r="K990" s="928"/>
      <c r="L990" s="928"/>
      <c r="M990" s="928"/>
      <c r="N990" s="928"/>
      <c r="O990" s="928"/>
      <c r="P990" s="928"/>
      <c r="Q990" s="928"/>
      <c r="R990" s="928"/>
      <c r="S990" s="928"/>
      <c r="T990" s="928"/>
      <c r="U990" s="928"/>
      <c r="V990" s="928"/>
      <c r="W990" s="928"/>
      <c r="X990" s="928"/>
      <c r="Y990" s="928"/>
      <c r="Z990" s="928"/>
      <c r="AA990" s="928"/>
      <c r="AB990" s="928"/>
    </row>
    <row r="991" spans="1:28" ht="15" x14ac:dyDescent="0.2">
      <c r="A991" s="928"/>
      <c r="B991" s="928"/>
      <c r="C991" s="928"/>
      <c r="D991" s="928"/>
      <c r="E991" s="928"/>
      <c r="F991" s="928"/>
      <c r="G991" s="928"/>
      <c r="H991" s="928"/>
      <c r="I991" s="928"/>
      <c r="J991" s="928"/>
      <c r="K991" s="928"/>
      <c r="L991" s="928"/>
      <c r="M991" s="928"/>
      <c r="N991" s="928"/>
      <c r="O991" s="928"/>
      <c r="P991" s="928"/>
      <c r="Q991" s="928"/>
      <c r="R991" s="928"/>
      <c r="S991" s="928"/>
      <c r="T991" s="928"/>
      <c r="U991" s="928"/>
      <c r="V991" s="928"/>
      <c r="W991" s="928"/>
      <c r="X991" s="928"/>
      <c r="Y991" s="928"/>
      <c r="Z991" s="928"/>
      <c r="AA991" s="928"/>
      <c r="AB991" s="928"/>
    </row>
    <row r="992" spans="1:28" ht="15" x14ac:dyDescent="0.2">
      <c r="A992" s="928"/>
      <c r="B992" s="928"/>
      <c r="C992" s="928"/>
      <c r="D992" s="928"/>
      <c r="E992" s="928"/>
      <c r="F992" s="928"/>
      <c r="G992" s="928"/>
      <c r="H992" s="928"/>
      <c r="I992" s="928"/>
      <c r="J992" s="928"/>
      <c r="K992" s="928"/>
      <c r="L992" s="928"/>
      <c r="M992" s="928"/>
      <c r="N992" s="928"/>
      <c r="O992" s="928"/>
      <c r="P992" s="928"/>
      <c r="Q992" s="928"/>
      <c r="R992" s="928"/>
      <c r="S992" s="928"/>
      <c r="T992" s="928"/>
      <c r="U992" s="928"/>
      <c r="V992" s="928"/>
      <c r="W992" s="928"/>
      <c r="X992" s="928"/>
      <c r="Y992" s="928"/>
      <c r="Z992" s="928"/>
      <c r="AA992" s="928"/>
      <c r="AB992" s="928"/>
    </row>
    <row r="993" spans="1:28" ht="15" x14ac:dyDescent="0.2">
      <c r="A993" s="928"/>
      <c r="B993" s="928"/>
      <c r="C993" s="928"/>
      <c r="D993" s="928"/>
      <c r="E993" s="928"/>
      <c r="F993" s="928"/>
      <c r="G993" s="928"/>
      <c r="H993" s="928"/>
      <c r="I993" s="928"/>
      <c r="J993" s="928"/>
      <c r="K993" s="928"/>
      <c r="L993" s="928"/>
      <c r="M993" s="928"/>
      <c r="N993" s="928"/>
      <c r="O993" s="928"/>
      <c r="P993" s="928"/>
      <c r="Q993" s="928"/>
      <c r="R993" s="928"/>
      <c r="S993" s="928"/>
      <c r="T993" s="928"/>
      <c r="U993" s="928"/>
      <c r="V993" s="928"/>
      <c r="W993" s="928"/>
      <c r="X993" s="928"/>
      <c r="Y993" s="928"/>
      <c r="Z993" s="928"/>
      <c r="AA993" s="928"/>
      <c r="AB993" s="928"/>
    </row>
    <row r="994" spans="1:28" ht="15" x14ac:dyDescent="0.2">
      <c r="A994" s="928"/>
      <c r="B994" s="928"/>
      <c r="C994" s="928"/>
      <c r="D994" s="928"/>
      <c r="E994" s="928"/>
      <c r="F994" s="928"/>
      <c r="G994" s="928"/>
      <c r="H994" s="928"/>
      <c r="I994" s="928"/>
      <c r="J994" s="928"/>
      <c r="K994" s="928"/>
      <c r="L994" s="928"/>
      <c r="M994" s="928"/>
      <c r="N994" s="928"/>
      <c r="O994" s="928"/>
      <c r="P994" s="928"/>
      <c r="Q994" s="928"/>
      <c r="R994" s="928"/>
      <c r="S994" s="928"/>
      <c r="T994" s="928"/>
      <c r="U994" s="928"/>
      <c r="V994" s="928"/>
      <c r="W994" s="928"/>
      <c r="X994" s="928"/>
      <c r="Y994" s="928"/>
      <c r="Z994" s="928"/>
      <c r="AA994" s="928"/>
      <c r="AB994" s="928"/>
    </row>
    <row r="995" spans="1:28" ht="15" x14ac:dyDescent="0.2">
      <c r="A995" s="928"/>
      <c r="B995" s="928"/>
      <c r="C995" s="928"/>
      <c r="D995" s="928"/>
      <c r="E995" s="928"/>
      <c r="F995" s="928"/>
      <c r="G995" s="928"/>
      <c r="H995" s="928"/>
      <c r="I995" s="928"/>
      <c r="J995" s="928"/>
      <c r="K995" s="928"/>
      <c r="L995" s="928"/>
      <c r="M995" s="928"/>
      <c r="N995" s="928"/>
      <c r="O995" s="928"/>
      <c r="P995" s="928"/>
      <c r="Q995" s="928"/>
      <c r="R995" s="928"/>
      <c r="S995" s="928"/>
      <c r="T995" s="928"/>
      <c r="U995" s="928"/>
      <c r="V995" s="928"/>
      <c r="W995" s="928"/>
      <c r="X995" s="928"/>
      <c r="Y995" s="928"/>
      <c r="Z995" s="928"/>
      <c r="AA995" s="928"/>
      <c r="AB995" s="928"/>
    </row>
    <row r="996" spans="1:28" ht="15" x14ac:dyDescent="0.2">
      <c r="A996" s="928"/>
      <c r="B996" s="928"/>
      <c r="C996" s="928"/>
      <c r="D996" s="928"/>
      <c r="E996" s="928"/>
      <c r="F996" s="928"/>
      <c r="G996" s="928"/>
      <c r="H996" s="928"/>
      <c r="I996" s="928"/>
      <c r="J996" s="928"/>
      <c r="K996" s="928"/>
      <c r="L996" s="928"/>
      <c r="M996" s="928"/>
      <c r="N996" s="928"/>
      <c r="O996" s="928"/>
      <c r="P996" s="928"/>
      <c r="Q996" s="928"/>
      <c r="R996" s="928"/>
      <c r="S996" s="928"/>
      <c r="T996" s="928"/>
      <c r="U996" s="928"/>
      <c r="V996" s="928"/>
      <c r="W996" s="928"/>
      <c r="X996" s="928"/>
      <c r="Y996" s="928"/>
      <c r="Z996" s="928"/>
      <c r="AA996" s="928"/>
      <c r="AB996" s="928"/>
    </row>
    <row r="997" spans="1:28" ht="15" x14ac:dyDescent="0.2">
      <c r="A997" s="928"/>
      <c r="B997" s="928"/>
      <c r="C997" s="928"/>
      <c r="D997" s="928"/>
      <c r="E997" s="928"/>
      <c r="F997" s="928"/>
      <c r="G997" s="928"/>
      <c r="H997" s="928"/>
      <c r="I997" s="928"/>
      <c r="J997" s="928"/>
      <c r="K997" s="928"/>
      <c r="L997" s="928"/>
      <c r="M997" s="928"/>
      <c r="N997" s="928"/>
      <c r="O997" s="928"/>
      <c r="P997" s="928"/>
      <c r="Q997" s="928"/>
      <c r="R997" s="928"/>
      <c r="S997" s="928"/>
      <c r="T997" s="928"/>
      <c r="U997" s="928"/>
      <c r="V997" s="928"/>
      <c r="W997" s="928"/>
      <c r="X997" s="928"/>
      <c r="Y997" s="928"/>
      <c r="Z997" s="928"/>
      <c r="AA997" s="928"/>
      <c r="AB997" s="928"/>
    </row>
    <row r="998" spans="1:28" ht="15" x14ac:dyDescent="0.2">
      <c r="A998" s="928"/>
      <c r="B998" s="928"/>
      <c r="C998" s="928"/>
      <c r="D998" s="928"/>
      <c r="E998" s="928"/>
      <c r="F998" s="928"/>
      <c r="G998" s="928"/>
      <c r="H998" s="928"/>
      <c r="I998" s="928"/>
      <c r="J998" s="928"/>
      <c r="K998" s="928"/>
      <c r="L998" s="928"/>
      <c r="M998" s="928"/>
      <c r="N998" s="928"/>
      <c r="O998" s="928"/>
      <c r="P998" s="928"/>
      <c r="Q998" s="928"/>
      <c r="R998" s="928"/>
      <c r="S998" s="928"/>
      <c r="T998" s="928"/>
      <c r="U998" s="928"/>
      <c r="V998" s="928"/>
      <c r="W998" s="928"/>
      <c r="X998" s="928"/>
      <c r="Y998" s="928"/>
      <c r="Z998" s="928"/>
      <c r="AA998" s="928"/>
      <c r="AB998" s="928"/>
    </row>
    <row r="999" spans="1:28" ht="15" x14ac:dyDescent="0.2">
      <c r="A999" s="928"/>
      <c r="B999" s="928"/>
      <c r="C999" s="928"/>
      <c r="D999" s="928"/>
      <c r="E999" s="928"/>
      <c r="F999" s="928"/>
      <c r="G999" s="928"/>
      <c r="H999" s="928"/>
      <c r="I999" s="928"/>
      <c r="J999" s="928"/>
      <c r="K999" s="928"/>
      <c r="L999" s="928"/>
      <c r="M999" s="928"/>
      <c r="N999" s="928"/>
      <c r="O999" s="928"/>
      <c r="P999" s="928"/>
      <c r="Q999" s="928"/>
      <c r="R999" s="928"/>
      <c r="S999" s="928"/>
      <c r="T999" s="928"/>
      <c r="U999" s="928"/>
      <c r="V999" s="928"/>
      <c r="W999" s="928"/>
      <c r="X999" s="928"/>
      <c r="Y999" s="928"/>
      <c r="Z999" s="928"/>
      <c r="AA999" s="928"/>
      <c r="AB999" s="928"/>
    </row>
    <row r="1000" spans="1:28" ht="15" x14ac:dyDescent="0.2">
      <c r="A1000" s="928"/>
      <c r="B1000" s="928"/>
      <c r="C1000" s="928"/>
      <c r="D1000" s="928"/>
      <c r="E1000" s="928"/>
      <c r="F1000" s="928"/>
      <c r="G1000" s="928"/>
      <c r="H1000" s="928"/>
      <c r="I1000" s="928"/>
      <c r="J1000" s="928"/>
      <c r="K1000" s="928"/>
      <c r="L1000" s="928"/>
      <c r="M1000" s="928"/>
      <c r="N1000" s="928"/>
      <c r="O1000" s="928"/>
      <c r="P1000" s="928"/>
      <c r="Q1000" s="928"/>
      <c r="R1000" s="928"/>
      <c r="S1000" s="928"/>
      <c r="T1000" s="928"/>
      <c r="U1000" s="928"/>
      <c r="V1000" s="928"/>
      <c r="W1000" s="928"/>
      <c r="X1000" s="928"/>
      <c r="Y1000" s="928"/>
      <c r="Z1000" s="928"/>
      <c r="AA1000" s="928"/>
      <c r="AB1000" s="928"/>
    </row>
    <row r="1001" spans="1:28" ht="15" x14ac:dyDescent="0.2">
      <c r="A1001" s="928"/>
      <c r="B1001" s="928"/>
      <c r="C1001" s="928"/>
      <c r="D1001" s="928"/>
      <c r="E1001" s="928"/>
      <c r="F1001" s="928"/>
      <c r="G1001" s="928"/>
      <c r="H1001" s="928"/>
      <c r="I1001" s="928"/>
      <c r="J1001" s="928"/>
      <c r="K1001" s="928"/>
      <c r="L1001" s="928"/>
      <c r="M1001" s="928"/>
      <c r="N1001" s="928"/>
      <c r="O1001" s="928"/>
      <c r="P1001" s="928"/>
      <c r="Q1001" s="928"/>
      <c r="R1001" s="928"/>
      <c r="S1001" s="928"/>
      <c r="T1001" s="928"/>
      <c r="U1001" s="928"/>
      <c r="V1001" s="928"/>
      <c r="W1001" s="928"/>
      <c r="X1001" s="928"/>
      <c r="Y1001" s="928"/>
      <c r="Z1001" s="928"/>
      <c r="AA1001" s="928"/>
      <c r="AB1001" s="928"/>
    </row>
    <row r="1002" spans="1:28" ht="15" x14ac:dyDescent="0.2">
      <c r="A1002" s="928"/>
      <c r="B1002" s="928"/>
      <c r="C1002" s="928"/>
      <c r="D1002" s="928"/>
      <c r="E1002" s="928"/>
      <c r="F1002" s="928"/>
      <c r="G1002" s="928"/>
      <c r="H1002" s="928"/>
      <c r="I1002" s="928"/>
      <c r="J1002" s="928"/>
      <c r="K1002" s="928"/>
      <c r="L1002" s="928"/>
      <c r="M1002" s="928"/>
      <c r="N1002" s="928"/>
      <c r="O1002" s="928"/>
      <c r="P1002" s="928"/>
      <c r="Q1002" s="928"/>
      <c r="R1002" s="928"/>
      <c r="S1002" s="928"/>
      <c r="T1002" s="928"/>
      <c r="U1002" s="928"/>
      <c r="V1002" s="928"/>
      <c r="W1002" s="928"/>
      <c r="X1002" s="928"/>
      <c r="Y1002" s="928"/>
      <c r="Z1002" s="928"/>
      <c r="AA1002" s="928"/>
      <c r="AB1002" s="928"/>
    </row>
    <row r="1003" spans="1:28" ht="15" x14ac:dyDescent="0.2">
      <c r="A1003" s="928"/>
      <c r="B1003" s="928"/>
      <c r="C1003" s="928"/>
      <c r="D1003" s="928"/>
      <c r="E1003" s="928"/>
      <c r="F1003" s="928"/>
      <c r="G1003" s="928"/>
      <c r="H1003" s="928"/>
      <c r="I1003" s="928"/>
      <c r="J1003" s="928"/>
      <c r="K1003" s="928"/>
      <c r="L1003" s="928"/>
      <c r="M1003" s="928"/>
      <c r="N1003" s="928"/>
      <c r="O1003" s="928"/>
      <c r="P1003" s="928"/>
      <c r="Q1003" s="928"/>
      <c r="R1003" s="928"/>
      <c r="S1003" s="928"/>
      <c r="T1003" s="928"/>
      <c r="U1003" s="928"/>
      <c r="V1003" s="928"/>
      <c r="W1003" s="928"/>
      <c r="X1003" s="928"/>
      <c r="Y1003" s="928"/>
      <c r="Z1003" s="928"/>
      <c r="AA1003" s="928"/>
      <c r="AB1003" s="928"/>
    </row>
    <row r="1004" spans="1:28" ht="15" x14ac:dyDescent="0.2">
      <c r="A1004" s="928"/>
      <c r="B1004" s="928"/>
      <c r="C1004" s="928"/>
      <c r="D1004" s="928"/>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c r="Z1004" s="928"/>
      <c r="AA1004" s="928"/>
      <c r="AB1004" s="928"/>
    </row>
    <row r="1005" spans="1:28" ht="15" x14ac:dyDescent="0.2">
      <c r="A1005" s="928"/>
      <c r="B1005" s="928"/>
      <c r="C1005" s="928"/>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c r="Z1005" s="928"/>
      <c r="AA1005" s="928"/>
      <c r="AB1005" s="928"/>
    </row>
    <row r="1006" spans="1:28" ht="15" x14ac:dyDescent="0.2">
      <c r="A1006" s="928"/>
      <c r="B1006" s="928"/>
      <c r="C1006" s="928"/>
      <c r="D1006" s="928"/>
      <c r="E1006" s="928"/>
      <c r="F1006" s="928"/>
      <c r="G1006" s="928"/>
      <c r="H1006" s="928"/>
      <c r="I1006" s="928"/>
      <c r="J1006" s="928"/>
      <c r="K1006" s="928"/>
      <c r="L1006" s="928"/>
      <c r="M1006" s="928"/>
      <c r="N1006" s="928"/>
      <c r="O1006" s="928"/>
      <c r="P1006" s="928"/>
      <c r="Q1006" s="928"/>
      <c r="R1006" s="928"/>
      <c r="S1006" s="928"/>
      <c r="T1006" s="928"/>
      <c r="U1006" s="928"/>
      <c r="V1006" s="928"/>
      <c r="W1006" s="928"/>
      <c r="X1006" s="928"/>
      <c r="Y1006" s="928"/>
      <c r="Z1006" s="928"/>
      <c r="AA1006" s="928"/>
      <c r="AB1006" s="928"/>
    </row>
    <row r="1007" spans="1:28" ht="15" x14ac:dyDescent="0.2">
      <c r="A1007" s="928"/>
      <c r="B1007" s="928"/>
      <c r="C1007" s="928"/>
      <c r="D1007" s="928"/>
      <c r="E1007" s="928"/>
      <c r="F1007" s="928"/>
      <c r="G1007" s="928"/>
      <c r="H1007" s="928"/>
      <c r="I1007" s="928"/>
      <c r="J1007" s="928"/>
      <c r="K1007" s="928"/>
      <c r="L1007" s="928"/>
      <c r="M1007" s="928"/>
      <c r="N1007" s="928"/>
      <c r="O1007" s="928"/>
      <c r="P1007" s="928"/>
      <c r="Q1007" s="928"/>
      <c r="R1007" s="928"/>
      <c r="S1007" s="928"/>
      <c r="T1007" s="928"/>
      <c r="U1007" s="928"/>
      <c r="V1007" s="928"/>
      <c r="W1007" s="928"/>
      <c r="X1007" s="928"/>
      <c r="Y1007" s="928"/>
      <c r="Z1007" s="928"/>
      <c r="AA1007" s="928"/>
      <c r="AB1007" s="928"/>
    </row>
    <row r="1008" spans="1:28" ht="15" x14ac:dyDescent="0.2">
      <c r="A1008" s="928"/>
      <c r="B1008" s="928"/>
      <c r="C1008" s="928"/>
      <c r="D1008" s="928"/>
      <c r="E1008" s="928"/>
      <c r="F1008" s="928"/>
      <c r="G1008" s="928"/>
      <c r="H1008" s="928"/>
      <c r="I1008" s="928"/>
      <c r="J1008" s="928"/>
      <c r="K1008" s="928"/>
      <c r="L1008" s="928"/>
      <c r="M1008" s="928"/>
      <c r="N1008" s="928"/>
      <c r="O1008" s="928"/>
      <c r="P1008" s="928"/>
      <c r="Q1008" s="928"/>
      <c r="R1008" s="928"/>
      <c r="S1008" s="928"/>
      <c r="T1008" s="928"/>
      <c r="U1008" s="928"/>
      <c r="V1008" s="928"/>
      <c r="W1008" s="928"/>
      <c r="X1008" s="928"/>
      <c r="Y1008" s="928"/>
      <c r="Z1008" s="928"/>
      <c r="AA1008" s="928"/>
      <c r="AB1008" s="928"/>
    </row>
    <row r="1009" spans="1:28" ht="15" x14ac:dyDescent="0.2">
      <c r="A1009" s="928"/>
      <c r="B1009" s="928"/>
      <c r="C1009" s="928"/>
      <c r="D1009" s="928"/>
      <c r="E1009" s="928"/>
      <c r="F1009" s="928"/>
      <c r="G1009" s="928"/>
      <c r="H1009" s="928"/>
      <c r="I1009" s="928"/>
      <c r="J1009" s="928"/>
      <c r="K1009" s="928"/>
      <c r="L1009" s="928"/>
      <c r="M1009" s="928"/>
      <c r="N1009" s="928"/>
      <c r="O1009" s="928"/>
      <c r="P1009" s="928"/>
      <c r="Q1009" s="928"/>
      <c r="R1009" s="928"/>
      <c r="S1009" s="928"/>
      <c r="T1009" s="928"/>
      <c r="U1009" s="928"/>
      <c r="V1009" s="928"/>
      <c r="W1009" s="928"/>
      <c r="X1009" s="928"/>
      <c r="Y1009" s="928"/>
      <c r="Z1009" s="928"/>
      <c r="AA1009" s="928"/>
      <c r="AB1009" s="928"/>
    </row>
    <row r="1010" spans="1:28" ht="15" x14ac:dyDescent="0.2">
      <c r="A1010" s="928"/>
      <c r="B1010" s="928"/>
      <c r="C1010" s="928"/>
      <c r="D1010" s="928"/>
      <c r="E1010" s="928"/>
      <c r="F1010" s="928"/>
      <c r="G1010" s="928"/>
      <c r="H1010" s="928"/>
      <c r="I1010" s="928"/>
      <c r="J1010" s="928"/>
      <c r="K1010" s="928"/>
      <c r="L1010" s="928"/>
      <c r="M1010" s="928"/>
      <c r="N1010" s="928"/>
      <c r="O1010" s="928"/>
      <c r="P1010" s="928"/>
      <c r="Q1010" s="928"/>
      <c r="R1010" s="928"/>
      <c r="S1010" s="928"/>
      <c r="T1010" s="928"/>
      <c r="U1010" s="928"/>
      <c r="V1010" s="928"/>
      <c r="W1010" s="928"/>
      <c r="X1010" s="928"/>
      <c r="Y1010" s="928"/>
      <c r="Z1010" s="928"/>
      <c r="AA1010" s="928"/>
      <c r="AB1010" s="928"/>
    </row>
    <row r="1011" spans="1:28" ht="15" x14ac:dyDescent="0.2">
      <c r="A1011" s="928"/>
      <c r="B1011" s="928"/>
      <c r="C1011" s="928"/>
      <c r="D1011" s="928"/>
      <c r="E1011" s="928"/>
      <c r="F1011" s="928"/>
      <c r="G1011" s="928"/>
      <c r="H1011" s="928"/>
      <c r="I1011" s="928"/>
      <c r="J1011" s="928"/>
      <c r="K1011" s="928"/>
      <c r="L1011" s="928"/>
      <c r="M1011" s="928"/>
      <c r="N1011" s="928"/>
      <c r="O1011" s="928"/>
      <c r="P1011" s="928"/>
      <c r="Q1011" s="928"/>
      <c r="R1011" s="928"/>
      <c r="S1011" s="928"/>
      <c r="T1011" s="928"/>
      <c r="U1011" s="928"/>
      <c r="V1011" s="928"/>
      <c r="W1011" s="928"/>
      <c r="X1011" s="928"/>
      <c r="Y1011" s="928"/>
      <c r="Z1011" s="928"/>
      <c r="AA1011" s="928"/>
      <c r="AB1011" s="928"/>
    </row>
    <row r="1012" spans="1:28" ht="15" x14ac:dyDescent="0.2">
      <c r="A1012" s="928"/>
      <c r="B1012" s="928"/>
      <c r="C1012" s="928"/>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c r="Z1012" s="928"/>
      <c r="AA1012" s="928"/>
      <c r="AB1012" s="928"/>
    </row>
    <row r="1013" spans="1:28" ht="15" x14ac:dyDescent="0.2">
      <c r="A1013" s="928"/>
      <c r="B1013" s="928"/>
      <c r="C1013" s="928"/>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c r="Z1013" s="928"/>
      <c r="AA1013" s="928"/>
      <c r="AB1013" s="928"/>
    </row>
    <row r="1014" spans="1:28" ht="15" x14ac:dyDescent="0.2">
      <c r="A1014" s="928"/>
      <c r="B1014" s="928"/>
      <c r="C1014" s="928"/>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c r="Z1014" s="928"/>
      <c r="AA1014" s="928"/>
      <c r="AB1014" s="928"/>
    </row>
    <row r="1015" spans="1:28" ht="15" x14ac:dyDescent="0.2">
      <c r="A1015" s="928"/>
      <c r="B1015" s="928"/>
      <c r="C1015" s="928"/>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c r="Z1015" s="928"/>
      <c r="AA1015" s="928"/>
      <c r="AB1015" s="928"/>
    </row>
    <row r="1016" spans="1:28" ht="15" x14ac:dyDescent="0.2">
      <c r="A1016" s="928"/>
      <c r="B1016" s="928"/>
      <c r="C1016" s="928"/>
      <c r="D1016" s="928"/>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c r="Z1016" s="928"/>
      <c r="AA1016" s="928"/>
      <c r="AB1016" s="928"/>
    </row>
    <row r="1017" spans="1:28" ht="15" x14ac:dyDescent="0.2">
      <c r="A1017" s="928"/>
      <c r="B1017" s="928"/>
      <c r="C1017" s="928"/>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c r="Z1017" s="928"/>
      <c r="AA1017" s="928"/>
      <c r="AB1017" s="928"/>
    </row>
    <row r="1018" spans="1:28" ht="15" x14ac:dyDescent="0.2">
      <c r="A1018" s="928"/>
      <c r="B1018" s="928"/>
      <c r="C1018" s="928"/>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c r="Z1018" s="928"/>
      <c r="AA1018" s="928"/>
      <c r="AB1018" s="928"/>
    </row>
    <row r="1019" spans="1:28" ht="15" x14ac:dyDescent="0.2">
      <c r="A1019" s="928"/>
      <c r="B1019" s="928"/>
      <c r="C1019" s="928"/>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c r="Z1019" s="928"/>
      <c r="AA1019" s="928"/>
      <c r="AB1019" s="928"/>
    </row>
    <row r="1020" spans="1:28" ht="15" x14ac:dyDescent="0.2">
      <c r="A1020" s="928"/>
      <c r="B1020" s="928"/>
      <c r="C1020" s="928"/>
      <c r="D1020" s="928"/>
      <c r="E1020" s="928"/>
      <c r="F1020" s="928"/>
      <c r="G1020" s="928"/>
      <c r="H1020" s="928"/>
      <c r="I1020" s="928"/>
      <c r="J1020" s="928"/>
      <c r="K1020" s="928"/>
      <c r="L1020" s="928"/>
      <c r="M1020" s="928"/>
      <c r="N1020" s="928"/>
      <c r="O1020" s="928"/>
      <c r="P1020" s="928"/>
      <c r="Q1020" s="928"/>
      <c r="R1020" s="928"/>
      <c r="S1020" s="928"/>
      <c r="T1020" s="928"/>
      <c r="U1020" s="928"/>
      <c r="V1020" s="928"/>
      <c r="W1020" s="928"/>
      <c r="X1020" s="928"/>
      <c r="Y1020" s="928"/>
      <c r="Z1020" s="928"/>
      <c r="AA1020" s="928"/>
      <c r="AB1020" s="928"/>
    </row>
    <row r="1021" spans="1:28" ht="15" x14ac:dyDescent="0.2">
      <c r="A1021" s="928"/>
      <c r="B1021" s="928"/>
      <c r="C1021" s="928"/>
      <c r="D1021" s="928"/>
      <c r="E1021" s="928"/>
      <c r="F1021" s="928"/>
      <c r="G1021" s="928"/>
      <c r="H1021" s="928"/>
      <c r="I1021" s="928"/>
      <c r="J1021" s="928"/>
      <c r="K1021" s="928"/>
      <c r="L1021" s="928"/>
      <c r="M1021" s="928"/>
      <c r="N1021" s="928"/>
      <c r="O1021" s="928"/>
      <c r="P1021" s="928"/>
      <c r="Q1021" s="928"/>
      <c r="R1021" s="928"/>
      <c r="S1021" s="928"/>
      <c r="T1021" s="928"/>
      <c r="U1021" s="928"/>
      <c r="V1021" s="928"/>
      <c r="W1021" s="928"/>
      <c r="X1021" s="928"/>
      <c r="Y1021" s="928"/>
      <c r="Z1021" s="928"/>
      <c r="AA1021" s="928"/>
      <c r="AB1021" s="928"/>
    </row>
    <row r="1022" spans="1:28" ht="15" x14ac:dyDescent="0.2">
      <c r="A1022" s="928"/>
      <c r="B1022" s="928"/>
      <c r="C1022" s="928"/>
      <c r="D1022" s="928"/>
      <c r="E1022" s="928"/>
      <c r="F1022" s="928"/>
      <c r="G1022" s="928"/>
      <c r="H1022" s="928"/>
      <c r="I1022" s="928"/>
      <c r="J1022" s="928"/>
      <c r="K1022" s="928"/>
      <c r="L1022" s="928"/>
      <c r="M1022" s="928"/>
      <c r="N1022" s="928"/>
      <c r="O1022" s="928"/>
      <c r="P1022" s="928"/>
      <c r="Q1022" s="928"/>
      <c r="R1022" s="928"/>
      <c r="S1022" s="928"/>
      <c r="T1022" s="928"/>
      <c r="U1022" s="928"/>
      <c r="V1022" s="928"/>
      <c r="W1022" s="928"/>
      <c r="X1022" s="928"/>
      <c r="Y1022" s="928"/>
      <c r="Z1022" s="928"/>
      <c r="AA1022" s="928"/>
      <c r="AB1022" s="928"/>
    </row>
    <row r="1023" spans="1:28" ht="15" x14ac:dyDescent="0.2">
      <c r="A1023" s="928"/>
      <c r="B1023" s="928"/>
      <c r="C1023" s="928"/>
      <c r="D1023" s="928"/>
      <c r="E1023" s="928"/>
      <c r="F1023" s="928"/>
      <c r="G1023" s="928"/>
      <c r="H1023" s="928"/>
      <c r="I1023" s="928"/>
      <c r="J1023" s="928"/>
      <c r="K1023" s="928"/>
      <c r="L1023" s="928"/>
      <c r="M1023" s="928"/>
      <c r="N1023" s="928"/>
      <c r="O1023" s="928"/>
      <c r="P1023" s="928"/>
      <c r="Q1023" s="928"/>
      <c r="R1023" s="928"/>
      <c r="S1023" s="928"/>
      <c r="T1023" s="928"/>
      <c r="U1023" s="928"/>
      <c r="V1023" s="928"/>
      <c r="W1023" s="928"/>
      <c r="X1023" s="928"/>
      <c r="Y1023" s="928"/>
      <c r="Z1023" s="928"/>
      <c r="AA1023" s="928"/>
      <c r="AB1023" s="928"/>
    </row>
    <row r="1024" spans="1:28" ht="15" x14ac:dyDescent="0.2">
      <c r="A1024" s="928"/>
      <c r="B1024" s="928"/>
      <c r="C1024" s="928"/>
      <c r="D1024" s="928"/>
      <c r="E1024" s="928"/>
      <c r="F1024" s="928"/>
      <c r="G1024" s="928"/>
      <c r="H1024" s="928"/>
      <c r="I1024" s="928"/>
      <c r="J1024" s="928"/>
      <c r="K1024" s="928"/>
      <c r="L1024" s="928"/>
      <c r="M1024" s="928"/>
      <c r="N1024" s="928"/>
      <c r="O1024" s="928"/>
      <c r="P1024" s="928"/>
      <c r="Q1024" s="928"/>
      <c r="R1024" s="928"/>
      <c r="S1024" s="928"/>
      <c r="T1024" s="928"/>
      <c r="U1024" s="928"/>
      <c r="V1024" s="928"/>
      <c r="W1024" s="928"/>
      <c r="X1024" s="928"/>
      <c r="Y1024" s="928"/>
      <c r="Z1024" s="928"/>
      <c r="AA1024" s="928"/>
      <c r="AB1024" s="928"/>
    </row>
    <row r="1025" spans="1:28" ht="15" x14ac:dyDescent="0.2">
      <c r="A1025" s="928"/>
      <c r="B1025" s="928"/>
      <c r="C1025" s="928"/>
      <c r="D1025" s="928"/>
      <c r="E1025" s="928"/>
      <c r="F1025" s="928"/>
      <c r="G1025" s="928"/>
      <c r="H1025" s="928"/>
      <c r="I1025" s="928"/>
      <c r="J1025" s="928"/>
      <c r="K1025" s="928"/>
      <c r="L1025" s="928"/>
      <c r="M1025" s="928"/>
      <c r="N1025" s="928"/>
      <c r="O1025" s="928"/>
      <c r="P1025" s="928"/>
      <c r="Q1025" s="928"/>
      <c r="R1025" s="928"/>
      <c r="S1025" s="928"/>
      <c r="T1025" s="928"/>
      <c r="U1025" s="928"/>
      <c r="V1025" s="928"/>
      <c r="W1025" s="928"/>
      <c r="X1025" s="928"/>
      <c r="Y1025" s="928"/>
      <c r="Z1025" s="928"/>
      <c r="AA1025" s="928"/>
      <c r="AB1025" s="928"/>
    </row>
    <row r="1026" spans="1:28" ht="15" x14ac:dyDescent="0.2">
      <c r="A1026" s="928"/>
      <c r="B1026" s="928"/>
      <c r="C1026" s="928"/>
      <c r="D1026" s="928"/>
      <c r="E1026" s="928"/>
      <c r="F1026" s="928"/>
      <c r="G1026" s="928"/>
      <c r="H1026" s="928"/>
      <c r="I1026" s="928"/>
      <c r="J1026" s="928"/>
      <c r="K1026" s="928"/>
      <c r="L1026" s="928"/>
      <c r="M1026" s="928"/>
      <c r="N1026" s="928"/>
      <c r="O1026" s="928"/>
      <c r="P1026" s="928"/>
      <c r="Q1026" s="928"/>
      <c r="R1026" s="928"/>
      <c r="S1026" s="928"/>
      <c r="T1026" s="928"/>
      <c r="U1026" s="928"/>
      <c r="V1026" s="928"/>
      <c r="W1026" s="928"/>
      <c r="X1026" s="928"/>
      <c r="Y1026" s="928"/>
      <c r="Z1026" s="928"/>
      <c r="AA1026" s="928"/>
      <c r="AB1026" s="928"/>
    </row>
    <row r="1027" spans="1:28" ht="15" x14ac:dyDescent="0.2">
      <c r="A1027" s="928"/>
      <c r="B1027" s="928"/>
      <c r="C1027" s="928"/>
      <c r="D1027" s="928"/>
      <c r="E1027" s="928"/>
      <c r="F1027" s="928"/>
      <c r="G1027" s="928"/>
      <c r="H1027" s="928"/>
      <c r="I1027" s="928"/>
      <c r="J1027" s="928"/>
      <c r="K1027" s="928"/>
      <c r="L1027" s="928"/>
      <c r="M1027" s="928"/>
      <c r="N1027" s="928"/>
      <c r="O1027" s="928"/>
      <c r="P1027" s="928"/>
      <c r="Q1027" s="928"/>
      <c r="R1027" s="928"/>
      <c r="S1027" s="928"/>
      <c r="T1027" s="928"/>
      <c r="U1027" s="928"/>
      <c r="V1027" s="928"/>
      <c r="W1027" s="928"/>
      <c r="X1027" s="928"/>
      <c r="Y1027" s="928"/>
      <c r="Z1027" s="928"/>
      <c r="AA1027" s="928"/>
      <c r="AB1027" s="928"/>
    </row>
    <row r="1028" spans="1:28" ht="15" x14ac:dyDescent="0.2">
      <c r="A1028" s="928"/>
      <c r="B1028" s="928"/>
      <c r="C1028" s="928"/>
      <c r="D1028" s="928"/>
      <c r="E1028" s="928"/>
      <c r="F1028" s="928"/>
      <c r="G1028" s="928"/>
      <c r="H1028" s="928"/>
      <c r="I1028" s="928"/>
      <c r="J1028" s="928"/>
      <c r="K1028" s="928"/>
      <c r="L1028" s="928"/>
      <c r="M1028" s="928"/>
      <c r="N1028" s="928"/>
      <c r="O1028" s="928"/>
      <c r="P1028" s="928"/>
      <c r="Q1028" s="928"/>
      <c r="R1028" s="928"/>
      <c r="S1028" s="928"/>
      <c r="T1028" s="928"/>
      <c r="U1028" s="928"/>
      <c r="V1028" s="928"/>
      <c r="W1028" s="928"/>
      <c r="X1028" s="928"/>
      <c r="Y1028" s="928"/>
      <c r="Z1028" s="928"/>
      <c r="AA1028" s="928"/>
      <c r="AB1028" s="928"/>
    </row>
    <row r="1029" spans="1:28" ht="15" x14ac:dyDescent="0.2">
      <c r="A1029" s="928"/>
      <c r="B1029" s="928"/>
      <c r="C1029" s="928"/>
      <c r="D1029" s="928"/>
      <c r="E1029" s="928"/>
      <c r="F1029" s="928"/>
      <c r="G1029" s="928"/>
      <c r="H1029" s="928"/>
      <c r="I1029" s="928"/>
      <c r="J1029" s="928"/>
      <c r="K1029" s="928"/>
      <c r="L1029" s="928"/>
      <c r="M1029" s="928"/>
      <c r="N1029" s="928"/>
      <c r="O1029" s="928"/>
      <c r="P1029" s="928"/>
      <c r="Q1029" s="928"/>
      <c r="R1029" s="928"/>
      <c r="S1029" s="928"/>
      <c r="T1029" s="928"/>
      <c r="U1029" s="928"/>
      <c r="V1029" s="928"/>
      <c r="W1029" s="928"/>
      <c r="X1029" s="928"/>
      <c r="Y1029" s="928"/>
      <c r="Z1029" s="928"/>
      <c r="AA1029" s="928"/>
      <c r="AB1029" s="928"/>
    </row>
    <row r="1030" spans="1:28" ht="15" x14ac:dyDescent="0.2">
      <c r="A1030" s="928"/>
      <c r="B1030" s="928"/>
      <c r="C1030" s="928"/>
      <c r="D1030" s="928"/>
      <c r="E1030" s="928"/>
      <c r="F1030" s="928"/>
      <c r="G1030" s="928"/>
      <c r="H1030" s="928"/>
      <c r="I1030" s="928"/>
      <c r="J1030" s="928"/>
      <c r="K1030" s="928"/>
      <c r="L1030" s="928"/>
      <c r="M1030" s="928"/>
      <c r="N1030" s="928"/>
      <c r="O1030" s="928"/>
      <c r="P1030" s="928"/>
      <c r="Q1030" s="928"/>
      <c r="R1030" s="928"/>
      <c r="S1030" s="928"/>
      <c r="T1030" s="928"/>
      <c r="U1030" s="928"/>
      <c r="V1030" s="928"/>
      <c r="W1030" s="928"/>
      <c r="X1030" s="928"/>
      <c r="Y1030" s="928"/>
      <c r="Z1030" s="928"/>
      <c r="AA1030" s="928"/>
      <c r="AB1030" s="928"/>
    </row>
    <row r="1031" spans="1:28" ht="15" x14ac:dyDescent="0.2">
      <c r="A1031" s="928"/>
      <c r="B1031" s="928"/>
      <c r="C1031" s="928"/>
      <c r="D1031" s="928"/>
      <c r="E1031" s="928"/>
      <c r="F1031" s="928"/>
      <c r="G1031" s="928"/>
      <c r="H1031" s="928"/>
      <c r="I1031" s="928"/>
      <c r="J1031" s="928"/>
      <c r="K1031" s="928"/>
      <c r="L1031" s="928"/>
      <c r="M1031" s="928"/>
      <c r="N1031" s="928"/>
      <c r="O1031" s="928"/>
      <c r="P1031" s="928"/>
      <c r="Q1031" s="928"/>
      <c r="R1031" s="928"/>
      <c r="S1031" s="928"/>
      <c r="T1031" s="928"/>
      <c r="U1031" s="928"/>
      <c r="V1031" s="928"/>
      <c r="W1031" s="928"/>
      <c r="X1031" s="928"/>
      <c r="Y1031" s="928"/>
      <c r="Z1031" s="928"/>
      <c r="AA1031" s="928"/>
      <c r="AB1031" s="928"/>
    </row>
    <row r="1032" spans="1:28" ht="15" x14ac:dyDescent="0.2">
      <c r="A1032" s="928"/>
      <c r="B1032" s="928"/>
      <c r="C1032" s="928"/>
      <c r="D1032" s="928"/>
      <c r="E1032" s="928"/>
      <c r="F1032" s="928"/>
      <c r="G1032" s="928"/>
      <c r="H1032" s="928"/>
      <c r="I1032" s="928"/>
      <c r="J1032" s="928"/>
      <c r="K1032" s="928"/>
      <c r="L1032" s="928"/>
      <c r="M1032" s="928"/>
      <c r="N1032" s="928"/>
      <c r="O1032" s="928"/>
      <c r="P1032" s="928"/>
      <c r="Q1032" s="928"/>
      <c r="R1032" s="928"/>
      <c r="S1032" s="928"/>
      <c r="T1032" s="928"/>
      <c r="U1032" s="928"/>
      <c r="V1032" s="928"/>
      <c r="W1032" s="928"/>
      <c r="X1032" s="928"/>
      <c r="Y1032" s="928"/>
      <c r="Z1032" s="928"/>
      <c r="AA1032" s="928"/>
      <c r="AB1032" s="928"/>
    </row>
    <row r="1033" spans="1:28" ht="15" x14ac:dyDescent="0.2">
      <c r="A1033" s="928"/>
      <c r="B1033" s="928"/>
      <c r="C1033" s="928"/>
      <c r="D1033" s="928"/>
      <c r="E1033" s="928"/>
      <c r="F1033" s="928"/>
      <c r="G1033" s="928"/>
      <c r="H1033" s="928"/>
      <c r="I1033" s="928"/>
      <c r="J1033" s="928"/>
      <c r="K1033" s="928"/>
      <c r="L1033" s="928"/>
      <c r="M1033" s="928"/>
      <c r="N1033" s="928"/>
      <c r="O1033" s="928"/>
      <c r="P1033" s="928"/>
      <c r="Q1033" s="928"/>
      <c r="R1033" s="928"/>
      <c r="S1033" s="928"/>
      <c r="T1033" s="928"/>
      <c r="U1033" s="928"/>
      <c r="V1033" s="928"/>
      <c r="W1033" s="928"/>
      <c r="X1033" s="928"/>
      <c r="Y1033" s="928"/>
      <c r="Z1033" s="928"/>
      <c r="AA1033" s="928"/>
      <c r="AB1033" s="928"/>
    </row>
    <row r="1034" spans="1:28" ht="15" x14ac:dyDescent="0.2">
      <c r="A1034" s="928"/>
      <c r="B1034" s="928"/>
      <c r="C1034" s="928"/>
      <c r="D1034" s="928"/>
      <c r="E1034" s="928"/>
      <c r="F1034" s="928"/>
      <c r="G1034" s="928"/>
      <c r="H1034" s="928"/>
      <c r="I1034" s="928"/>
      <c r="J1034" s="928"/>
      <c r="K1034" s="928"/>
      <c r="L1034" s="928"/>
      <c r="M1034" s="928"/>
      <c r="N1034" s="928"/>
      <c r="O1034" s="928"/>
      <c r="P1034" s="928"/>
      <c r="Q1034" s="928"/>
      <c r="R1034" s="928"/>
      <c r="S1034" s="928"/>
      <c r="T1034" s="928"/>
      <c r="U1034" s="928"/>
      <c r="V1034" s="928"/>
      <c r="W1034" s="928"/>
      <c r="X1034" s="928"/>
      <c r="Y1034" s="928"/>
      <c r="Z1034" s="928"/>
      <c r="AA1034" s="928"/>
      <c r="AB1034" s="928"/>
    </row>
    <row r="1035" spans="1:28" ht="15" x14ac:dyDescent="0.2">
      <c r="A1035" s="928"/>
      <c r="B1035" s="928"/>
      <c r="C1035" s="928"/>
      <c r="D1035" s="928"/>
      <c r="E1035" s="928"/>
      <c r="F1035" s="928"/>
      <c r="G1035" s="928"/>
      <c r="H1035" s="928"/>
      <c r="I1035" s="928"/>
      <c r="J1035" s="928"/>
      <c r="K1035" s="928"/>
      <c r="L1035" s="928"/>
      <c r="M1035" s="928"/>
      <c r="N1035" s="928"/>
      <c r="O1035" s="928"/>
      <c r="P1035" s="928"/>
      <c r="Q1035" s="928"/>
      <c r="R1035" s="928"/>
      <c r="S1035" s="928"/>
      <c r="T1035" s="928"/>
      <c r="U1035" s="928"/>
      <c r="V1035" s="928"/>
      <c r="W1035" s="928"/>
      <c r="X1035" s="928"/>
      <c r="Y1035" s="928"/>
      <c r="Z1035" s="928"/>
      <c r="AA1035" s="928"/>
      <c r="AB1035" s="928"/>
    </row>
    <row r="1036" spans="1:28" ht="15" x14ac:dyDescent="0.2">
      <c r="A1036" s="928"/>
      <c r="B1036" s="928"/>
      <c r="C1036" s="928"/>
      <c r="D1036" s="928"/>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c r="Z1036" s="928"/>
      <c r="AA1036" s="928"/>
      <c r="AB1036" s="928"/>
    </row>
    <row r="1037" spans="1:28" ht="15" x14ac:dyDescent="0.2">
      <c r="A1037" s="928"/>
      <c r="B1037" s="928"/>
      <c r="C1037" s="928"/>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c r="Z1037" s="928"/>
      <c r="AA1037" s="928"/>
      <c r="AB1037" s="928"/>
    </row>
    <row r="1038" spans="1:28" ht="15" x14ac:dyDescent="0.2">
      <c r="A1038" s="928"/>
      <c r="B1038" s="928"/>
      <c r="C1038" s="928"/>
      <c r="D1038" s="928"/>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c r="Z1038" s="928"/>
      <c r="AA1038" s="928"/>
      <c r="AB1038" s="928"/>
    </row>
    <row r="1039" spans="1:28" ht="15" x14ac:dyDescent="0.2">
      <c r="A1039" s="928"/>
      <c r="B1039" s="928"/>
      <c r="C1039" s="928"/>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c r="Z1039" s="928"/>
      <c r="AA1039" s="928"/>
      <c r="AB1039" s="928"/>
    </row>
    <row r="1040" spans="1:28" ht="15" x14ac:dyDescent="0.2">
      <c r="A1040" s="928"/>
      <c r="B1040" s="928"/>
      <c r="C1040" s="928"/>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c r="Z1040" s="928"/>
      <c r="AA1040" s="928"/>
      <c r="AB1040" s="928"/>
    </row>
    <row r="1041" spans="1:28" ht="15" x14ac:dyDescent="0.2">
      <c r="A1041" s="928"/>
      <c r="B1041" s="928"/>
      <c r="C1041" s="928"/>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c r="Z1041" s="928"/>
      <c r="AA1041" s="928"/>
      <c r="AB1041" s="928"/>
    </row>
    <row r="1042" spans="1:28" ht="15" x14ac:dyDescent="0.2">
      <c r="A1042" s="928"/>
      <c r="B1042" s="928"/>
      <c r="C1042" s="928"/>
      <c r="D1042" s="928"/>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c r="Z1042" s="928"/>
      <c r="AA1042" s="928"/>
      <c r="AB1042" s="928"/>
    </row>
    <row r="1043" spans="1:28" ht="15" x14ac:dyDescent="0.2">
      <c r="A1043" s="928"/>
      <c r="B1043" s="928"/>
      <c r="C1043" s="928"/>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c r="Z1043" s="928"/>
      <c r="AA1043" s="928"/>
      <c r="AB1043" s="928"/>
    </row>
    <row r="1044" spans="1:28" ht="15" x14ac:dyDescent="0.2">
      <c r="A1044" s="928"/>
      <c r="B1044" s="928"/>
      <c r="C1044" s="928"/>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c r="Z1044" s="928"/>
      <c r="AA1044" s="928"/>
      <c r="AB1044" s="928"/>
    </row>
    <row r="1045" spans="1:28" ht="15" x14ac:dyDescent="0.2">
      <c r="A1045" s="928"/>
      <c r="B1045" s="928"/>
      <c r="C1045" s="928"/>
      <c r="D1045" s="928"/>
      <c r="E1045" s="928"/>
      <c r="F1045" s="928"/>
      <c r="G1045" s="928"/>
      <c r="H1045" s="928"/>
      <c r="I1045" s="928"/>
      <c r="J1045" s="928"/>
      <c r="K1045" s="928"/>
      <c r="L1045" s="928"/>
      <c r="M1045" s="928"/>
      <c r="N1045" s="928"/>
      <c r="O1045" s="928"/>
      <c r="P1045" s="928"/>
      <c r="Q1045" s="928"/>
      <c r="R1045" s="928"/>
      <c r="S1045" s="928"/>
      <c r="T1045" s="928"/>
      <c r="U1045" s="928"/>
      <c r="V1045" s="928"/>
      <c r="W1045" s="928"/>
      <c r="X1045" s="928"/>
      <c r="Y1045" s="928"/>
      <c r="Z1045" s="928"/>
      <c r="AA1045" s="928"/>
      <c r="AB1045" s="928"/>
    </row>
    <row r="1046" spans="1:28" ht="15" x14ac:dyDescent="0.2">
      <c r="A1046" s="928"/>
      <c r="B1046" s="928"/>
      <c r="C1046" s="928"/>
      <c r="D1046" s="928"/>
      <c r="E1046" s="928"/>
      <c r="F1046" s="928"/>
      <c r="G1046" s="928"/>
      <c r="H1046" s="928"/>
      <c r="I1046" s="928"/>
      <c r="J1046" s="928"/>
      <c r="K1046" s="928"/>
      <c r="L1046" s="928"/>
      <c r="M1046" s="928"/>
      <c r="N1046" s="928"/>
      <c r="O1046" s="928"/>
      <c r="P1046" s="928"/>
      <c r="Q1046" s="928"/>
      <c r="R1046" s="928"/>
      <c r="S1046" s="928"/>
      <c r="T1046" s="928"/>
      <c r="U1046" s="928"/>
      <c r="V1046" s="928"/>
      <c r="W1046" s="928"/>
      <c r="X1046" s="928"/>
      <c r="Y1046" s="928"/>
      <c r="Z1046" s="928"/>
      <c r="AA1046" s="928"/>
      <c r="AB1046" s="928"/>
    </row>
    <row r="1047" spans="1:28" ht="15" x14ac:dyDescent="0.2">
      <c r="A1047" s="928"/>
      <c r="B1047" s="928"/>
      <c r="C1047" s="928"/>
      <c r="D1047" s="928"/>
      <c r="E1047" s="928"/>
      <c r="F1047" s="928"/>
      <c r="G1047" s="928"/>
      <c r="H1047" s="928"/>
      <c r="I1047" s="928"/>
      <c r="J1047" s="928"/>
      <c r="K1047" s="928"/>
      <c r="L1047" s="928"/>
      <c r="M1047" s="928"/>
      <c r="N1047" s="928"/>
      <c r="O1047" s="928"/>
      <c r="P1047" s="928"/>
      <c r="Q1047" s="928"/>
      <c r="R1047" s="928"/>
      <c r="S1047" s="928"/>
      <c r="T1047" s="928"/>
      <c r="U1047" s="928"/>
      <c r="V1047" s="928"/>
      <c r="W1047" s="928"/>
      <c r="X1047" s="928"/>
      <c r="Y1047" s="928"/>
      <c r="Z1047" s="928"/>
      <c r="AA1047" s="928"/>
      <c r="AB1047" s="928"/>
    </row>
    <row r="1048" spans="1:28" ht="15" x14ac:dyDescent="0.2">
      <c r="A1048" s="928"/>
      <c r="B1048" s="928"/>
      <c r="C1048" s="928"/>
      <c r="D1048" s="928"/>
      <c r="E1048" s="928"/>
      <c r="F1048" s="928"/>
      <c r="G1048" s="928"/>
      <c r="H1048" s="928"/>
      <c r="I1048" s="928"/>
      <c r="J1048" s="928"/>
      <c r="K1048" s="928"/>
      <c r="L1048" s="928"/>
      <c r="M1048" s="928"/>
      <c r="N1048" s="928"/>
      <c r="O1048" s="928"/>
      <c r="P1048" s="928"/>
      <c r="Q1048" s="928"/>
      <c r="R1048" s="928"/>
      <c r="S1048" s="928"/>
      <c r="T1048" s="928"/>
      <c r="U1048" s="928"/>
      <c r="V1048" s="928"/>
      <c r="W1048" s="928"/>
      <c r="X1048" s="928"/>
      <c r="Y1048" s="928"/>
      <c r="Z1048" s="928"/>
      <c r="AA1048" s="928"/>
      <c r="AB1048" s="928"/>
    </row>
    <row r="1049" spans="1:28" ht="15" x14ac:dyDescent="0.2">
      <c r="A1049" s="928"/>
      <c r="B1049" s="928"/>
      <c r="C1049" s="928"/>
      <c r="D1049" s="928"/>
      <c r="E1049" s="928"/>
      <c r="F1049" s="928"/>
      <c r="G1049" s="928"/>
      <c r="H1049" s="928"/>
      <c r="I1049" s="928"/>
      <c r="J1049" s="928"/>
      <c r="K1049" s="928"/>
      <c r="L1049" s="928"/>
      <c r="M1049" s="928"/>
      <c r="N1049" s="928"/>
      <c r="O1049" s="928"/>
      <c r="P1049" s="928"/>
      <c r="Q1049" s="928"/>
      <c r="R1049" s="928"/>
      <c r="S1049" s="928"/>
      <c r="T1049" s="928"/>
      <c r="U1049" s="928"/>
      <c r="V1049" s="928"/>
      <c r="W1049" s="928"/>
      <c r="X1049" s="928"/>
      <c r="Y1049" s="928"/>
      <c r="Z1049" s="928"/>
      <c r="AA1049" s="928"/>
      <c r="AB1049" s="928"/>
    </row>
    <row r="1050" spans="1:28" ht="15" x14ac:dyDescent="0.2">
      <c r="A1050" s="928"/>
      <c r="B1050" s="928"/>
      <c r="C1050" s="928"/>
      <c r="D1050" s="928"/>
      <c r="E1050" s="928"/>
      <c r="F1050" s="928"/>
      <c r="G1050" s="928"/>
      <c r="H1050" s="928"/>
      <c r="I1050" s="928"/>
      <c r="J1050" s="928"/>
      <c r="K1050" s="928"/>
      <c r="L1050" s="928"/>
      <c r="M1050" s="928"/>
      <c r="N1050" s="928"/>
      <c r="O1050" s="928"/>
      <c r="P1050" s="928"/>
      <c r="Q1050" s="928"/>
      <c r="R1050" s="928"/>
      <c r="S1050" s="928"/>
      <c r="T1050" s="928"/>
      <c r="U1050" s="928"/>
      <c r="V1050" s="928"/>
      <c r="W1050" s="928"/>
      <c r="X1050" s="928"/>
      <c r="Y1050" s="928"/>
      <c r="Z1050" s="928"/>
      <c r="AA1050" s="928"/>
      <c r="AB1050" s="928"/>
    </row>
    <row r="1051" spans="1:28" ht="15" x14ac:dyDescent="0.2">
      <c r="A1051" s="928"/>
      <c r="B1051" s="928"/>
      <c r="C1051" s="928"/>
      <c r="D1051" s="928"/>
      <c r="E1051" s="928"/>
      <c r="F1051" s="928"/>
      <c r="G1051" s="928"/>
      <c r="H1051" s="928"/>
      <c r="I1051" s="928"/>
      <c r="J1051" s="928"/>
      <c r="K1051" s="928"/>
      <c r="L1051" s="928"/>
      <c r="M1051" s="928"/>
      <c r="N1051" s="928"/>
      <c r="O1051" s="928"/>
      <c r="P1051" s="928"/>
      <c r="Q1051" s="928"/>
      <c r="R1051" s="928"/>
      <c r="S1051" s="928"/>
      <c r="T1051" s="928"/>
      <c r="U1051" s="928"/>
      <c r="V1051" s="928"/>
      <c r="W1051" s="928"/>
      <c r="X1051" s="928"/>
      <c r="Y1051" s="928"/>
      <c r="Z1051" s="928"/>
      <c r="AA1051" s="928"/>
      <c r="AB1051" s="928"/>
    </row>
    <row r="1052" spans="1:28" ht="15" x14ac:dyDescent="0.2">
      <c r="A1052" s="928"/>
      <c r="B1052" s="928"/>
      <c r="C1052" s="928"/>
      <c r="D1052" s="928"/>
      <c r="E1052" s="928"/>
      <c r="F1052" s="928"/>
      <c r="G1052" s="928"/>
      <c r="H1052" s="928"/>
      <c r="I1052" s="928"/>
      <c r="J1052" s="928"/>
      <c r="K1052" s="928"/>
      <c r="L1052" s="928"/>
      <c r="M1052" s="928"/>
      <c r="N1052" s="928"/>
      <c r="O1052" s="928"/>
      <c r="P1052" s="928"/>
      <c r="Q1052" s="928"/>
      <c r="R1052" s="928"/>
      <c r="S1052" s="928"/>
      <c r="T1052" s="928"/>
      <c r="U1052" s="928"/>
      <c r="V1052" s="928"/>
      <c r="W1052" s="928"/>
      <c r="X1052" s="928"/>
      <c r="Y1052" s="928"/>
      <c r="Z1052" s="928"/>
      <c r="AA1052" s="928"/>
      <c r="AB1052" s="928"/>
    </row>
    <row r="1053" spans="1:28" ht="15" x14ac:dyDescent="0.2">
      <c r="A1053" s="928"/>
      <c r="B1053" s="928"/>
      <c r="C1053" s="928"/>
      <c r="D1053" s="928"/>
      <c r="E1053" s="928"/>
      <c r="F1053" s="928"/>
      <c r="G1053" s="928"/>
      <c r="H1053" s="928"/>
      <c r="I1053" s="928"/>
      <c r="J1053" s="928"/>
      <c r="K1053" s="928"/>
      <c r="L1053" s="928"/>
      <c r="M1053" s="928"/>
      <c r="N1053" s="928"/>
      <c r="O1053" s="928"/>
      <c r="P1053" s="928"/>
      <c r="Q1053" s="928"/>
      <c r="R1053" s="928"/>
      <c r="S1053" s="928"/>
      <c r="T1053" s="928"/>
      <c r="U1053" s="928"/>
      <c r="V1053" s="928"/>
      <c r="W1053" s="928"/>
      <c r="X1053" s="928"/>
      <c r="Y1053" s="928"/>
      <c r="Z1053" s="928"/>
      <c r="AA1053" s="928"/>
      <c r="AB1053" s="928"/>
    </row>
    <row r="1054" spans="1:28" ht="15" x14ac:dyDescent="0.2">
      <c r="A1054" s="928"/>
      <c r="B1054" s="928"/>
      <c r="C1054" s="928"/>
      <c r="D1054" s="928"/>
      <c r="E1054" s="928"/>
      <c r="F1054" s="928"/>
      <c r="G1054" s="928"/>
      <c r="H1054" s="928"/>
      <c r="I1054" s="928"/>
      <c r="J1054" s="928"/>
      <c r="K1054" s="928"/>
      <c r="L1054" s="928"/>
      <c r="M1054" s="928"/>
      <c r="N1054" s="928"/>
      <c r="O1054" s="928"/>
      <c r="P1054" s="928"/>
      <c r="Q1054" s="928"/>
      <c r="R1054" s="928"/>
      <c r="S1054" s="928"/>
      <c r="T1054" s="928"/>
      <c r="U1054" s="928"/>
      <c r="V1054" s="928"/>
      <c r="W1054" s="928"/>
      <c r="X1054" s="928"/>
      <c r="Y1054" s="928"/>
      <c r="Z1054" s="928"/>
      <c r="AA1054" s="928"/>
      <c r="AB1054" s="928"/>
    </row>
    <row r="1055" spans="1:28" ht="15" x14ac:dyDescent="0.2">
      <c r="A1055" s="928"/>
      <c r="B1055" s="928"/>
      <c r="C1055" s="928"/>
      <c r="D1055" s="928"/>
      <c r="E1055" s="928"/>
      <c r="F1055" s="928"/>
      <c r="G1055" s="928"/>
      <c r="H1055" s="928"/>
      <c r="I1055" s="928"/>
      <c r="J1055" s="928"/>
      <c r="K1055" s="928"/>
      <c r="L1055" s="928"/>
      <c r="M1055" s="928"/>
      <c r="N1055" s="928"/>
      <c r="O1055" s="928"/>
      <c r="P1055" s="928"/>
      <c r="Q1055" s="928"/>
      <c r="R1055" s="928"/>
      <c r="S1055" s="928"/>
      <c r="T1055" s="928"/>
      <c r="U1055" s="928"/>
      <c r="V1055" s="928"/>
      <c r="W1055" s="928"/>
      <c r="X1055" s="928"/>
      <c r="Y1055" s="928"/>
      <c r="Z1055" s="928"/>
      <c r="AA1055" s="928"/>
      <c r="AB1055" s="928"/>
    </row>
    <row r="1056" spans="1:28" ht="15" x14ac:dyDescent="0.2">
      <c r="A1056" s="928"/>
      <c r="B1056" s="928"/>
      <c r="C1056" s="928"/>
      <c r="D1056" s="928"/>
      <c r="E1056" s="928"/>
      <c r="F1056" s="928"/>
      <c r="G1056" s="928"/>
      <c r="H1056" s="928"/>
      <c r="I1056" s="928"/>
      <c r="J1056" s="928"/>
      <c r="K1056" s="928"/>
      <c r="L1056" s="928"/>
      <c r="M1056" s="928"/>
      <c r="N1056" s="928"/>
      <c r="O1056" s="928"/>
      <c r="P1056" s="928"/>
      <c r="Q1056" s="928"/>
      <c r="R1056" s="928"/>
      <c r="S1056" s="928"/>
      <c r="T1056" s="928"/>
      <c r="U1056" s="928"/>
      <c r="V1056" s="928"/>
      <c r="W1056" s="928"/>
      <c r="X1056" s="928"/>
      <c r="Y1056" s="928"/>
      <c r="Z1056" s="928"/>
      <c r="AA1056" s="928"/>
      <c r="AB1056" s="928"/>
    </row>
    <row r="1057" spans="1:28" ht="15" x14ac:dyDescent="0.2">
      <c r="A1057" s="928"/>
      <c r="B1057" s="928"/>
      <c r="C1057" s="928"/>
      <c r="D1057" s="928"/>
      <c r="E1057" s="928"/>
      <c r="F1057" s="928"/>
      <c r="G1057" s="928"/>
      <c r="H1057" s="928"/>
      <c r="I1057" s="928"/>
      <c r="J1057" s="928"/>
      <c r="K1057" s="928"/>
      <c r="L1057" s="928"/>
      <c r="M1057" s="928"/>
      <c r="N1057" s="928"/>
      <c r="O1057" s="928"/>
      <c r="P1057" s="928"/>
      <c r="Q1057" s="928"/>
      <c r="R1057" s="928"/>
      <c r="S1057" s="928"/>
      <c r="T1057" s="928"/>
      <c r="U1057" s="928"/>
      <c r="V1057" s="928"/>
      <c r="W1057" s="928"/>
      <c r="X1057" s="928"/>
      <c r="Y1057" s="928"/>
      <c r="Z1057" s="928"/>
      <c r="AA1057" s="928"/>
      <c r="AB1057" s="928"/>
    </row>
    <row r="1058" spans="1:28" ht="15" x14ac:dyDescent="0.2">
      <c r="A1058" s="928"/>
      <c r="B1058" s="928"/>
      <c r="C1058" s="928"/>
      <c r="D1058" s="928"/>
      <c r="E1058" s="928"/>
      <c r="F1058" s="928"/>
      <c r="G1058" s="928"/>
      <c r="H1058" s="928"/>
      <c r="I1058" s="928"/>
      <c r="J1058" s="928"/>
      <c r="K1058" s="928"/>
      <c r="L1058" s="928"/>
      <c r="M1058" s="928"/>
      <c r="N1058" s="928"/>
      <c r="O1058" s="928"/>
      <c r="P1058" s="928"/>
      <c r="Q1058" s="928"/>
      <c r="R1058" s="928"/>
      <c r="S1058" s="928"/>
      <c r="T1058" s="928"/>
      <c r="U1058" s="928"/>
      <c r="V1058" s="928"/>
      <c r="W1058" s="928"/>
      <c r="X1058" s="928"/>
      <c r="Y1058" s="928"/>
      <c r="Z1058" s="928"/>
      <c r="AA1058" s="928"/>
      <c r="AB1058" s="928"/>
    </row>
    <row r="1059" spans="1:28" ht="15" x14ac:dyDescent="0.2">
      <c r="A1059" s="928"/>
      <c r="B1059" s="928"/>
      <c r="C1059" s="928"/>
      <c r="D1059" s="928"/>
      <c r="E1059" s="928"/>
      <c r="F1059" s="928"/>
      <c r="G1059" s="928"/>
      <c r="H1059" s="928"/>
      <c r="I1059" s="928"/>
      <c r="J1059" s="928"/>
      <c r="K1059" s="928"/>
      <c r="L1059" s="928"/>
      <c r="M1059" s="928"/>
      <c r="N1059" s="928"/>
      <c r="O1059" s="928"/>
      <c r="P1059" s="928"/>
      <c r="Q1059" s="928"/>
      <c r="R1059" s="928"/>
      <c r="S1059" s="928"/>
      <c r="T1059" s="928"/>
      <c r="U1059" s="928"/>
      <c r="V1059" s="928"/>
      <c r="W1059" s="928"/>
      <c r="X1059" s="928"/>
      <c r="Y1059" s="928"/>
      <c r="Z1059" s="928"/>
      <c r="AA1059" s="928"/>
      <c r="AB1059" s="928"/>
    </row>
    <row r="1060" spans="1:28" ht="15" x14ac:dyDescent="0.2">
      <c r="A1060" s="928"/>
      <c r="B1060" s="928"/>
      <c r="C1060" s="928"/>
      <c r="D1060" s="928"/>
      <c r="E1060" s="928"/>
      <c r="F1060" s="928"/>
      <c r="G1060" s="928"/>
      <c r="H1060" s="928"/>
      <c r="I1060" s="928"/>
      <c r="J1060" s="928"/>
      <c r="K1060" s="928"/>
      <c r="L1060" s="928"/>
      <c r="M1060" s="928"/>
      <c r="N1060" s="928"/>
      <c r="O1060" s="928"/>
      <c r="P1060" s="928"/>
      <c r="Q1060" s="928"/>
      <c r="R1060" s="928"/>
      <c r="S1060" s="928"/>
      <c r="T1060" s="928"/>
      <c r="U1060" s="928"/>
      <c r="V1060" s="928"/>
      <c r="W1060" s="928"/>
      <c r="X1060" s="928"/>
      <c r="Y1060" s="928"/>
      <c r="Z1060" s="928"/>
      <c r="AA1060" s="928"/>
      <c r="AB1060" s="928"/>
    </row>
    <row r="1061" spans="1:28" ht="15" x14ac:dyDescent="0.2">
      <c r="A1061" s="928"/>
      <c r="B1061" s="928"/>
      <c r="C1061" s="928"/>
      <c r="D1061" s="928"/>
      <c r="E1061" s="928"/>
      <c r="F1061" s="928"/>
      <c r="G1061" s="928"/>
      <c r="H1061" s="928"/>
      <c r="I1061" s="928"/>
      <c r="J1061" s="928"/>
      <c r="K1061" s="928"/>
      <c r="L1061" s="928"/>
      <c r="M1061" s="928"/>
      <c r="N1061" s="928"/>
      <c r="O1061" s="928"/>
      <c r="P1061" s="928"/>
      <c r="Q1061" s="928"/>
      <c r="R1061" s="928"/>
      <c r="S1061" s="928"/>
      <c r="T1061" s="928"/>
      <c r="U1061" s="928"/>
      <c r="V1061" s="928"/>
      <c r="W1061" s="928"/>
      <c r="X1061" s="928"/>
      <c r="Y1061" s="928"/>
      <c r="Z1061" s="928"/>
      <c r="AA1061" s="928"/>
      <c r="AB1061" s="928"/>
    </row>
    <row r="1062" spans="1:28" ht="15" x14ac:dyDescent="0.2">
      <c r="A1062" s="928"/>
      <c r="B1062" s="928"/>
      <c r="C1062" s="928"/>
      <c r="D1062" s="928"/>
      <c r="E1062" s="928"/>
      <c r="F1062" s="928"/>
      <c r="G1062" s="928"/>
      <c r="H1062" s="928"/>
      <c r="I1062" s="928"/>
      <c r="J1062" s="928"/>
      <c r="K1062" s="928"/>
      <c r="L1062" s="928"/>
      <c r="M1062" s="928"/>
      <c r="N1062" s="928"/>
      <c r="O1062" s="928"/>
      <c r="P1062" s="928"/>
      <c r="Q1062" s="928"/>
      <c r="R1062" s="928"/>
      <c r="S1062" s="928"/>
      <c r="T1062" s="928"/>
      <c r="U1062" s="928"/>
      <c r="V1062" s="928"/>
      <c r="W1062" s="928"/>
      <c r="X1062" s="928"/>
      <c r="Y1062" s="928"/>
      <c r="Z1062" s="928"/>
      <c r="AA1062" s="928"/>
      <c r="AB1062" s="928"/>
    </row>
    <row r="1063" spans="1:28" ht="15" x14ac:dyDescent="0.2">
      <c r="A1063" s="928"/>
      <c r="B1063" s="928"/>
      <c r="C1063" s="928"/>
      <c r="D1063" s="928"/>
      <c r="E1063" s="928"/>
      <c r="F1063" s="928"/>
      <c r="G1063" s="928"/>
      <c r="H1063" s="928"/>
      <c r="I1063" s="928"/>
      <c r="J1063" s="928"/>
      <c r="K1063" s="928"/>
      <c r="L1063" s="928"/>
      <c r="M1063" s="928"/>
      <c r="N1063" s="928"/>
      <c r="O1063" s="928"/>
      <c r="P1063" s="928"/>
      <c r="Q1063" s="928"/>
      <c r="R1063" s="928"/>
      <c r="S1063" s="928"/>
      <c r="T1063" s="928"/>
      <c r="U1063" s="928"/>
      <c r="V1063" s="928"/>
      <c r="W1063" s="928"/>
      <c r="X1063" s="928"/>
      <c r="Y1063" s="928"/>
      <c r="Z1063" s="928"/>
      <c r="AA1063" s="928"/>
      <c r="AB1063" s="928"/>
    </row>
    <row r="1064" spans="1:28" ht="15" x14ac:dyDescent="0.2">
      <c r="A1064" s="928"/>
      <c r="B1064" s="928"/>
      <c r="C1064" s="928"/>
      <c r="D1064" s="928"/>
      <c r="E1064" s="928"/>
      <c r="F1064" s="928"/>
      <c r="G1064" s="928"/>
      <c r="H1064" s="928"/>
      <c r="I1064" s="928"/>
      <c r="J1064" s="928"/>
      <c r="K1064" s="928"/>
      <c r="L1064" s="928"/>
      <c r="M1064" s="928"/>
      <c r="N1064" s="928"/>
      <c r="O1064" s="928"/>
      <c r="P1064" s="928"/>
      <c r="Q1064" s="928"/>
      <c r="R1064" s="928"/>
      <c r="S1064" s="928"/>
      <c r="T1064" s="928"/>
      <c r="U1064" s="928"/>
      <c r="V1064" s="928"/>
      <c r="W1064" s="928"/>
      <c r="X1064" s="928"/>
      <c r="Y1064" s="928"/>
      <c r="Z1064" s="928"/>
      <c r="AA1064" s="928"/>
      <c r="AB1064" s="928"/>
    </row>
    <row r="1065" spans="1:28" ht="15" x14ac:dyDescent="0.2">
      <c r="A1065" s="928"/>
      <c r="B1065" s="928"/>
      <c r="C1065" s="928"/>
      <c r="D1065" s="928"/>
      <c r="E1065" s="928"/>
      <c r="F1065" s="928"/>
      <c r="G1065" s="928"/>
      <c r="H1065" s="928"/>
      <c r="I1065" s="928"/>
      <c r="J1065" s="928"/>
      <c r="K1065" s="928"/>
      <c r="L1065" s="928"/>
      <c r="M1065" s="928"/>
      <c r="N1065" s="928"/>
      <c r="O1065" s="928"/>
      <c r="P1065" s="928"/>
      <c r="Q1065" s="928"/>
      <c r="R1065" s="928"/>
      <c r="S1065" s="928"/>
      <c r="T1065" s="928"/>
      <c r="U1065" s="928"/>
      <c r="V1065" s="928"/>
      <c r="W1065" s="928"/>
      <c r="X1065" s="928"/>
      <c r="Y1065" s="928"/>
      <c r="Z1065" s="928"/>
      <c r="AA1065" s="928"/>
      <c r="AB1065" s="928"/>
    </row>
    <row r="1066" spans="1:28" ht="15" x14ac:dyDescent="0.2">
      <c r="A1066" s="928"/>
      <c r="B1066" s="928"/>
      <c r="C1066" s="928"/>
      <c r="D1066" s="928"/>
      <c r="E1066" s="928"/>
      <c r="F1066" s="928"/>
      <c r="G1066" s="928"/>
      <c r="H1066" s="928"/>
      <c r="I1066" s="928"/>
      <c r="J1066" s="928"/>
      <c r="K1066" s="928"/>
      <c r="L1066" s="928"/>
      <c r="M1066" s="928"/>
      <c r="N1066" s="928"/>
      <c r="O1066" s="928"/>
      <c r="P1066" s="928"/>
      <c r="Q1066" s="928"/>
      <c r="R1066" s="928"/>
      <c r="S1066" s="928"/>
      <c r="T1066" s="928"/>
      <c r="U1066" s="928"/>
      <c r="V1066" s="928"/>
      <c r="W1066" s="928"/>
      <c r="X1066" s="928"/>
      <c r="Y1066" s="928"/>
      <c r="Z1066" s="928"/>
      <c r="AA1066" s="928"/>
      <c r="AB1066" s="928"/>
    </row>
    <row r="1067" spans="1:28" ht="15" x14ac:dyDescent="0.2">
      <c r="A1067" s="928"/>
      <c r="B1067" s="928"/>
      <c r="C1067" s="928"/>
      <c r="D1067" s="928"/>
      <c r="E1067" s="928"/>
      <c r="F1067" s="928"/>
      <c r="G1067" s="928"/>
      <c r="H1067" s="928"/>
      <c r="I1067" s="928"/>
      <c r="J1067" s="928"/>
      <c r="K1067" s="928"/>
      <c r="L1067" s="928"/>
      <c r="M1067" s="928"/>
      <c r="N1067" s="928"/>
      <c r="O1067" s="928"/>
      <c r="P1067" s="928"/>
      <c r="Q1067" s="928"/>
      <c r="R1067" s="928"/>
      <c r="S1067" s="928"/>
      <c r="T1067" s="928"/>
      <c r="U1067" s="928"/>
      <c r="V1067" s="928"/>
      <c r="W1067" s="928"/>
      <c r="X1067" s="928"/>
      <c r="Y1067" s="928"/>
      <c r="Z1067" s="928"/>
      <c r="AA1067" s="928"/>
      <c r="AB1067" s="928"/>
    </row>
    <row r="1068" spans="1:28" ht="15" x14ac:dyDescent="0.2">
      <c r="A1068" s="928"/>
      <c r="B1068" s="928"/>
      <c r="C1068" s="928"/>
      <c r="D1068" s="928"/>
      <c r="E1068" s="928"/>
      <c r="F1068" s="928"/>
      <c r="G1068" s="928"/>
      <c r="H1068" s="928"/>
      <c r="I1068" s="928"/>
      <c r="J1068" s="928"/>
      <c r="K1068" s="928"/>
      <c r="L1068" s="928"/>
      <c r="M1068" s="928"/>
      <c r="N1068" s="928"/>
      <c r="O1068" s="928"/>
      <c r="P1068" s="928"/>
      <c r="Q1068" s="928"/>
      <c r="R1068" s="928"/>
      <c r="S1068" s="928"/>
      <c r="T1068" s="928"/>
      <c r="U1068" s="928"/>
      <c r="V1068" s="928"/>
      <c r="W1068" s="928"/>
      <c r="X1068" s="928"/>
      <c r="Y1068" s="928"/>
      <c r="Z1068" s="928"/>
      <c r="AA1068" s="928"/>
      <c r="AB1068" s="928"/>
    </row>
    <row r="1069" spans="1:28" ht="15" x14ac:dyDescent="0.2">
      <c r="A1069" s="928"/>
      <c r="B1069" s="928"/>
      <c r="C1069" s="928"/>
      <c r="D1069" s="928"/>
      <c r="E1069" s="928"/>
      <c r="F1069" s="928"/>
      <c r="G1069" s="928"/>
      <c r="H1069" s="928"/>
      <c r="I1069" s="928"/>
      <c r="J1069" s="928"/>
      <c r="K1069" s="928"/>
      <c r="L1069" s="928"/>
      <c r="M1069" s="928"/>
      <c r="N1069" s="928"/>
      <c r="O1069" s="928"/>
      <c r="P1069" s="928"/>
      <c r="Q1069" s="928"/>
      <c r="R1069" s="928"/>
      <c r="S1069" s="928"/>
      <c r="T1069" s="928"/>
      <c r="U1069" s="928"/>
      <c r="V1069" s="928"/>
      <c r="W1069" s="928"/>
      <c r="X1069" s="928"/>
      <c r="Y1069" s="928"/>
      <c r="Z1069" s="928"/>
      <c r="AA1069" s="928"/>
      <c r="AB1069" s="928"/>
    </row>
    <row r="1070" spans="1:28" ht="15" x14ac:dyDescent="0.2">
      <c r="A1070" s="928"/>
      <c r="B1070" s="928"/>
      <c r="C1070" s="928"/>
      <c r="D1070" s="928"/>
      <c r="E1070" s="928"/>
      <c r="F1070" s="928"/>
      <c r="G1070" s="928"/>
      <c r="H1070" s="928"/>
      <c r="I1070" s="928"/>
      <c r="J1070" s="928"/>
      <c r="K1070" s="928"/>
      <c r="L1070" s="928"/>
      <c r="M1070" s="928"/>
      <c r="N1070" s="928"/>
      <c r="O1070" s="928"/>
      <c r="P1070" s="928"/>
      <c r="Q1070" s="928"/>
      <c r="R1070" s="928"/>
      <c r="S1070" s="928"/>
      <c r="T1070" s="928"/>
      <c r="U1070" s="928"/>
      <c r="V1070" s="928"/>
      <c r="W1070" s="928"/>
      <c r="X1070" s="928"/>
      <c r="Y1070" s="928"/>
      <c r="Z1070" s="928"/>
      <c r="AA1070" s="928"/>
      <c r="AB1070" s="928"/>
    </row>
    <row r="1071" spans="1:28" ht="15" x14ac:dyDescent="0.2">
      <c r="A1071" s="928"/>
      <c r="B1071" s="928"/>
      <c r="C1071" s="928"/>
      <c r="D1071" s="928"/>
      <c r="E1071" s="928"/>
      <c r="F1071" s="928"/>
      <c r="G1071" s="928"/>
      <c r="H1071" s="928"/>
      <c r="I1071" s="928"/>
      <c r="J1071" s="928"/>
      <c r="K1071" s="928"/>
      <c r="L1071" s="928"/>
      <c r="M1071" s="928"/>
      <c r="N1071" s="928"/>
      <c r="O1071" s="928"/>
      <c r="P1071" s="928"/>
      <c r="Q1071" s="928"/>
      <c r="R1071" s="928"/>
      <c r="S1071" s="928"/>
      <c r="T1071" s="928"/>
      <c r="U1071" s="928"/>
      <c r="V1071" s="928"/>
      <c r="W1071" s="928"/>
      <c r="X1071" s="928"/>
      <c r="Y1071" s="928"/>
      <c r="Z1071" s="928"/>
      <c r="AA1071" s="928"/>
      <c r="AB1071" s="928"/>
    </row>
    <row r="1072" spans="1:28" ht="15" x14ac:dyDescent="0.2">
      <c r="A1072" s="928"/>
      <c r="B1072" s="928"/>
      <c r="C1072" s="928"/>
      <c r="D1072" s="928"/>
      <c r="E1072" s="928"/>
      <c r="F1072" s="928"/>
      <c r="G1072" s="928"/>
      <c r="H1072" s="928"/>
      <c r="I1072" s="928"/>
      <c r="J1072" s="928"/>
      <c r="K1072" s="928"/>
      <c r="L1072" s="928"/>
      <c r="M1072" s="928"/>
      <c r="N1072" s="928"/>
      <c r="O1072" s="928"/>
      <c r="P1072" s="928"/>
      <c r="Q1072" s="928"/>
      <c r="R1072" s="928"/>
      <c r="S1072" s="928"/>
      <c r="T1072" s="928"/>
      <c r="U1072" s="928"/>
      <c r="V1072" s="928"/>
      <c r="W1072" s="928"/>
      <c r="X1072" s="928"/>
      <c r="Y1072" s="928"/>
      <c r="Z1072" s="928"/>
      <c r="AA1072" s="928"/>
      <c r="AB1072" s="928"/>
    </row>
    <row r="1073" spans="1:28" ht="15" x14ac:dyDescent="0.2">
      <c r="A1073" s="928"/>
      <c r="B1073" s="928"/>
      <c r="C1073" s="928"/>
      <c r="D1073" s="928"/>
      <c r="E1073" s="928"/>
      <c r="F1073" s="928"/>
      <c r="G1073" s="928"/>
      <c r="H1073" s="928"/>
      <c r="I1073" s="928"/>
      <c r="J1073" s="928"/>
      <c r="K1073" s="928"/>
      <c r="L1073" s="928"/>
      <c r="M1073" s="928"/>
      <c r="N1073" s="928"/>
      <c r="O1073" s="928"/>
      <c r="P1073" s="928"/>
      <c r="Q1073" s="928"/>
      <c r="R1073" s="928"/>
      <c r="S1073" s="928"/>
      <c r="T1073" s="928"/>
      <c r="U1073" s="928"/>
      <c r="V1073" s="928"/>
      <c r="W1073" s="928"/>
      <c r="X1073" s="928"/>
      <c r="Y1073" s="928"/>
      <c r="Z1073" s="928"/>
      <c r="AA1073" s="928"/>
      <c r="AB1073" s="928"/>
    </row>
    <row r="1074" spans="1:28" ht="15" x14ac:dyDescent="0.2">
      <c r="A1074" s="928"/>
      <c r="B1074" s="928"/>
      <c r="C1074" s="928"/>
      <c r="D1074" s="928"/>
      <c r="E1074" s="928"/>
      <c r="F1074" s="928"/>
      <c r="G1074" s="928"/>
      <c r="H1074" s="928"/>
      <c r="I1074" s="928"/>
      <c r="J1074" s="928"/>
      <c r="K1074" s="928"/>
      <c r="L1074" s="928"/>
      <c r="M1074" s="928"/>
      <c r="N1074" s="928"/>
      <c r="O1074" s="928"/>
      <c r="P1074" s="928"/>
      <c r="Q1074" s="928"/>
      <c r="R1074" s="928"/>
      <c r="S1074" s="928"/>
      <c r="T1074" s="928"/>
      <c r="U1074" s="928"/>
      <c r="V1074" s="928"/>
      <c r="W1074" s="928"/>
      <c r="X1074" s="928"/>
      <c r="Y1074" s="928"/>
      <c r="Z1074" s="928"/>
      <c r="AA1074" s="928"/>
      <c r="AB1074" s="928"/>
    </row>
    <row r="1075" spans="1:28" ht="15" x14ac:dyDescent="0.2">
      <c r="A1075" s="928"/>
      <c r="B1075" s="928"/>
      <c r="C1075" s="928"/>
      <c r="D1075" s="928"/>
      <c r="E1075" s="928"/>
      <c r="F1075" s="928"/>
      <c r="G1075" s="928"/>
      <c r="H1075" s="928"/>
      <c r="I1075" s="928"/>
      <c r="J1075" s="928"/>
      <c r="K1075" s="928"/>
      <c r="L1075" s="928"/>
      <c r="M1075" s="928"/>
      <c r="N1075" s="928"/>
      <c r="O1075" s="928"/>
      <c r="P1075" s="928"/>
      <c r="Q1075" s="928"/>
      <c r="R1075" s="928"/>
      <c r="S1075" s="928"/>
      <c r="T1075" s="928"/>
      <c r="U1075" s="928"/>
      <c r="V1075" s="928"/>
      <c r="W1075" s="928"/>
      <c r="X1075" s="928"/>
      <c r="Y1075" s="928"/>
      <c r="Z1075" s="928"/>
      <c r="AA1075" s="928"/>
      <c r="AB1075" s="928"/>
    </row>
    <row r="1076" spans="1:28" ht="15" x14ac:dyDescent="0.2">
      <c r="A1076" s="928"/>
      <c r="B1076" s="928"/>
      <c r="C1076" s="928"/>
      <c r="D1076" s="928"/>
      <c r="E1076" s="928"/>
      <c r="F1076" s="928"/>
      <c r="G1076" s="928"/>
      <c r="H1076" s="928"/>
      <c r="I1076" s="928"/>
      <c r="J1076" s="928"/>
      <c r="K1076" s="928"/>
      <c r="L1076" s="928"/>
      <c r="M1076" s="928"/>
      <c r="N1076" s="928"/>
      <c r="O1076" s="928"/>
      <c r="P1076" s="928"/>
      <c r="Q1076" s="928"/>
      <c r="R1076" s="928"/>
      <c r="S1076" s="928"/>
      <c r="T1076" s="928"/>
      <c r="U1076" s="928"/>
      <c r="V1076" s="928"/>
      <c r="W1076" s="928"/>
      <c r="X1076" s="928"/>
      <c r="Y1076" s="928"/>
      <c r="Z1076" s="928"/>
      <c r="AA1076" s="928"/>
      <c r="AB1076" s="928"/>
    </row>
    <row r="1077" spans="1:28" ht="15" x14ac:dyDescent="0.2">
      <c r="A1077" s="928"/>
      <c r="B1077" s="928"/>
      <c r="C1077" s="928"/>
      <c r="D1077" s="928"/>
      <c r="E1077" s="928"/>
      <c r="F1077" s="928"/>
      <c r="G1077" s="928"/>
      <c r="H1077" s="928"/>
      <c r="I1077" s="928"/>
      <c r="J1077" s="928"/>
      <c r="K1077" s="928"/>
      <c r="L1077" s="928"/>
      <c r="M1077" s="928"/>
      <c r="N1077" s="928"/>
      <c r="O1077" s="928"/>
      <c r="P1077" s="928"/>
      <c r="Q1077" s="928"/>
      <c r="R1077" s="928"/>
      <c r="S1077" s="928"/>
      <c r="T1077" s="928"/>
      <c r="U1077" s="928"/>
      <c r="V1077" s="928"/>
      <c r="W1077" s="928"/>
      <c r="X1077" s="928"/>
      <c r="Y1077" s="928"/>
      <c r="Z1077" s="928"/>
      <c r="AA1077" s="928"/>
      <c r="AB1077" s="928"/>
    </row>
    <row r="1078" spans="1:28" ht="15" x14ac:dyDescent="0.2">
      <c r="A1078" s="928"/>
      <c r="B1078" s="928"/>
      <c r="C1078" s="928"/>
      <c r="D1078" s="928"/>
      <c r="E1078" s="928"/>
      <c r="F1078" s="928"/>
      <c r="G1078" s="928"/>
      <c r="H1078" s="928"/>
      <c r="I1078" s="928"/>
      <c r="J1078" s="928"/>
      <c r="K1078" s="928"/>
      <c r="L1078" s="928"/>
      <c r="M1078" s="928"/>
      <c r="N1078" s="928"/>
      <c r="O1078" s="928"/>
      <c r="P1078" s="928"/>
      <c r="Q1078" s="928"/>
      <c r="R1078" s="928"/>
      <c r="S1078" s="928"/>
      <c r="T1078" s="928"/>
      <c r="U1078" s="928"/>
      <c r="V1078" s="928"/>
      <c r="W1078" s="928"/>
      <c r="X1078" s="928"/>
      <c r="Y1078" s="928"/>
      <c r="Z1078" s="928"/>
      <c r="AA1078" s="928"/>
      <c r="AB1078" s="928"/>
    </row>
    <row r="1079" spans="1:28" ht="15" x14ac:dyDescent="0.2">
      <c r="A1079" s="928"/>
      <c r="B1079" s="928"/>
      <c r="C1079" s="928"/>
      <c r="D1079" s="928"/>
      <c r="E1079" s="928"/>
      <c r="F1079" s="928"/>
      <c r="G1079" s="928"/>
      <c r="H1079" s="928"/>
      <c r="I1079" s="928"/>
      <c r="J1079" s="928"/>
      <c r="K1079" s="928"/>
      <c r="L1079" s="928"/>
      <c r="M1079" s="928"/>
      <c r="N1079" s="928"/>
      <c r="O1079" s="928"/>
      <c r="P1079" s="928"/>
      <c r="Q1079" s="928"/>
      <c r="R1079" s="928"/>
      <c r="S1079" s="928"/>
      <c r="T1079" s="928"/>
      <c r="U1079" s="928"/>
      <c r="V1079" s="928"/>
      <c r="W1079" s="928"/>
      <c r="X1079" s="928"/>
      <c r="Y1079" s="928"/>
      <c r="Z1079" s="928"/>
      <c r="AA1079" s="928"/>
      <c r="AB1079" s="928"/>
    </row>
    <row r="1080" spans="1:28" ht="15" x14ac:dyDescent="0.2">
      <c r="A1080" s="928"/>
      <c r="B1080" s="928"/>
      <c r="C1080" s="928"/>
      <c r="D1080" s="928"/>
      <c r="E1080" s="928"/>
      <c r="F1080" s="928"/>
      <c r="G1080" s="928"/>
      <c r="H1080" s="928"/>
      <c r="I1080" s="928"/>
      <c r="J1080" s="928"/>
      <c r="K1080" s="928"/>
      <c r="L1080" s="928"/>
      <c r="M1080" s="928"/>
      <c r="N1080" s="928"/>
      <c r="O1080" s="928"/>
      <c r="P1080" s="928"/>
      <c r="Q1080" s="928"/>
      <c r="R1080" s="928"/>
      <c r="S1080" s="928"/>
      <c r="T1080" s="928"/>
      <c r="U1080" s="928"/>
      <c r="V1080" s="928"/>
      <c r="W1080" s="928"/>
      <c r="X1080" s="928"/>
      <c r="Y1080" s="928"/>
      <c r="Z1080" s="928"/>
      <c r="AA1080" s="928"/>
      <c r="AB1080" s="928"/>
    </row>
    <row r="1081" spans="1:28" ht="15" x14ac:dyDescent="0.2">
      <c r="A1081" s="928"/>
      <c r="B1081" s="928"/>
      <c r="C1081" s="928"/>
      <c r="D1081" s="928"/>
      <c r="E1081" s="928"/>
      <c r="F1081" s="928"/>
      <c r="G1081" s="928"/>
      <c r="H1081" s="928"/>
      <c r="I1081" s="928"/>
      <c r="J1081" s="928"/>
      <c r="K1081" s="928"/>
      <c r="L1081" s="928"/>
      <c r="M1081" s="928"/>
      <c r="N1081" s="928"/>
      <c r="O1081" s="928"/>
      <c r="P1081" s="928"/>
      <c r="Q1081" s="928"/>
      <c r="R1081" s="928"/>
      <c r="S1081" s="928"/>
      <c r="T1081" s="928"/>
      <c r="U1081" s="928"/>
      <c r="V1081" s="928"/>
      <c r="W1081" s="928"/>
      <c r="X1081" s="928"/>
      <c r="Y1081" s="928"/>
      <c r="Z1081" s="928"/>
      <c r="AA1081" s="928"/>
      <c r="AB1081" s="928"/>
    </row>
    <row r="1082" spans="1:28" ht="15" x14ac:dyDescent="0.2">
      <c r="A1082" s="928"/>
      <c r="B1082" s="928"/>
      <c r="C1082" s="928"/>
      <c r="D1082" s="928"/>
      <c r="E1082" s="928"/>
      <c r="F1082" s="928"/>
      <c r="G1082" s="928"/>
      <c r="H1082" s="928"/>
      <c r="I1082" s="928"/>
      <c r="J1082" s="928"/>
      <c r="K1082" s="928"/>
      <c r="L1082" s="928"/>
      <c r="M1082" s="928"/>
      <c r="N1082" s="928"/>
      <c r="O1082" s="928"/>
      <c r="P1082" s="928"/>
      <c r="Q1082" s="928"/>
      <c r="R1082" s="928"/>
      <c r="S1082" s="928"/>
      <c r="T1082" s="928"/>
      <c r="U1082" s="928"/>
      <c r="V1082" s="928"/>
      <c r="W1082" s="928"/>
      <c r="X1082" s="928"/>
      <c r="Y1082" s="928"/>
      <c r="Z1082" s="928"/>
      <c r="AA1082" s="928"/>
      <c r="AB1082" s="928"/>
    </row>
    <row r="1083" spans="1:28" ht="15" x14ac:dyDescent="0.2">
      <c r="A1083" s="928"/>
      <c r="B1083" s="928"/>
      <c r="C1083" s="928"/>
      <c r="D1083" s="928"/>
      <c r="E1083" s="928"/>
      <c r="F1083" s="928"/>
      <c r="G1083" s="928"/>
      <c r="H1083" s="928"/>
      <c r="I1083" s="928"/>
      <c r="J1083" s="928"/>
      <c r="K1083" s="928"/>
      <c r="L1083" s="928"/>
      <c r="M1083" s="928"/>
      <c r="N1083" s="928"/>
      <c r="O1083" s="928"/>
      <c r="P1083" s="928"/>
      <c r="Q1083" s="928"/>
      <c r="R1083" s="928"/>
      <c r="S1083" s="928"/>
      <c r="T1083" s="928"/>
      <c r="U1083" s="928"/>
      <c r="V1083" s="928"/>
      <c r="W1083" s="928"/>
      <c r="X1083" s="928"/>
      <c r="Y1083" s="928"/>
      <c r="Z1083" s="928"/>
      <c r="AA1083" s="928"/>
      <c r="AB1083" s="928"/>
    </row>
    <row r="1084" spans="1:28" ht="15" x14ac:dyDescent="0.2">
      <c r="A1084" s="928"/>
      <c r="B1084" s="928"/>
      <c r="C1084" s="928"/>
      <c r="D1084" s="928"/>
      <c r="E1084" s="928"/>
      <c r="F1084" s="928"/>
      <c r="G1084" s="928"/>
      <c r="H1084" s="928"/>
      <c r="I1084" s="928"/>
      <c r="J1084" s="928"/>
      <c r="K1084" s="928"/>
      <c r="L1084" s="928"/>
      <c r="M1084" s="928"/>
      <c r="N1084" s="928"/>
      <c r="O1084" s="928"/>
      <c r="P1084" s="928"/>
      <c r="Q1084" s="928"/>
      <c r="R1084" s="928"/>
      <c r="S1084" s="928"/>
      <c r="T1084" s="928"/>
      <c r="U1084" s="928"/>
      <c r="V1084" s="928"/>
      <c r="W1084" s="928"/>
      <c r="X1084" s="928"/>
      <c r="Y1084" s="928"/>
      <c r="Z1084" s="928"/>
      <c r="AA1084" s="928"/>
      <c r="AB1084" s="928"/>
    </row>
    <row r="1085" spans="1:28" ht="15" x14ac:dyDescent="0.2">
      <c r="A1085" s="928"/>
      <c r="B1085" s="928"/>
      <c r="C1085" s="928"/>
      <c r="D1085" s="928"/>
      <c r="E1085" s="928"/>
      <c r="F1085" s="928"/>
      <c r="G1085" s="928"/>
      <c r="H1085" s="928"/>
      <c r="I1085" s="928"/>
      <c r="J1085" s="928"/>
      <c r="K1085" s="928"/>
      <c r="L1085" s="928"/>
      <c r="M1085" s="928"/>
      <c r="N1085" s="928"/>
      <c r="O1085" s="928"/>
      <c r="P1085" s="928"/>
      <c r="Q1085" s="928"/>
      <c r="R1085" s="928"/>
      <c r="S1085" s="928"/>
      <c r="T1085" s="928"/>
      <c r="U1085" s="928"/>
      <c r="V1085" s="928"/>
      <c r="W1085" s="928"/>
      <c r="X1085" s="928"/>
      <c r="Y1085" s="928"/>
      <c r="Z1085" s="928"/>
      <c r="AA1085" s="928"/>
      <c r="AB1085" s="928"/>
    </row>
    <row r="1086" spans="1:28" ht="15" x14ac:dyDescent="0.2">
      <c r="A1086" s="928"/>
      <c r="B1086" s="928"/>
      <c r="C1086" s="928"/>
      <c r="D1086" s="928"/>
      <c r="E1086" s="928"/>
      <c r="F1086" s="928"/>
      <c r="G1086" s="928"/>
      <c r="H1086" s="928"/>
      <c r="I1086" s="928"/>
      <c r="J1086" s="928"/>
      <c r="K1086" s="928"/>
      <c r="L1086" s="928"/>
      <c r="M1086" s="928"/>
      <c r="N1086" s="928"/>
      <c r="O1086" s="928"/>
      <c r="P1086" s="928"/>
      <c r="Q1086" s="928"/>
      <c r="R1086" s="928"/>
      <c r="S1086" s="928"/>
      <c r="T1086" s="928"/>
      <c r="U1086" s="928"/>
      <c r="V1086" s="928"/>
      <c r="W1086" s="928"/>
      <c r="X1086" s="928"/>
      <c r="Y1086" s="928"/>
      <c r="Z1086" s="928"/>
      <c r="AA1086" s="928"/>
      <c r="AB1086" s="928"/>
    </row>
    <row r="1087" spans="1:28" ht="15" x14ac:dyDescent="0.2">
      <c r="A1087" s="928"/>
      <c r="B1087" s="928"/>
      <c r="C1087" s="928"/>
      <c r="D1087" s="928"/>
      <c r="E1087" s="928"/>
      <c r="F1087" s="928"/>
      <c r="G1087" s="928"/>
      <c r="H1087" s="928"/>
      <c r="I1087" s="928"/>
      <c r="J1087" s="928"/>
      <c r="K1087" s="928"/>
      <c r="L1087" s="928"/>
      <c r="M1087" s="928"/>
      <c r="N1087" s="928"/>
      <c r="O1087" s="928"/>
      <c r="P1087" s="928"/>
      <c r="Q1087" s="928"/>
      <c r="R1087" s="928"/>
      <c r="S1087" s="928"/>
      <c r="T1087" s="928"/>
      <c r="U1087" s="928"/>
      <c r="V1087" s="928"/>
      <c r="W1087" s="928"/>
      <c r="X1087" s="928"/>
      <c r="Y1087" s="928"/>
      <c r="Z1087" s="928"/>
      <c r="AA1087" s="928"/>
      <c r="AB1087" s="928"/>
    </row>
    <row r="1088" spans="1:28" ht="15" x14ac:dyDescent="0.2">
      <c r="A1088" s="928"/>
      <c r="B1088" s="928"/>
      <c r="C1088" s="928"/>
      <c r="D1088" s="928"/>
      <c r="E1088" s="928"/>
      <c r="F1088" s="928"/>
      <c r="G1088" s="928"/>
      <c r="H1088" s="928"/>
      <c r="I1088" s="928"/>
      <c r="J1088" s="928"/>
      <c r="K1088" s="928"/>
      <c r="L1088" s="928"/>
      <c r="M1088" s="928"/>
      <c r="N1088" s="928"/>
      <c r="O1088" s="928"/>
      <c r="P1088" s="928"/>
      <c r="Q1088" s="928"/>
      <c r="R1088" s="928"/>
      <c r="S1088" s="928"/>
      <c r="T1088" s="928"/>
      <c r="U1088" s="928"/>
      <c r="V1088" s="928"/>
      <c r="W1088" s="928"/>
      <c r="X1088" s="928"/>
      <c r="Y1088" s="928"/>
      <c r="Z1088" s="928"/>
      <c r="AA1088" s="928"/>
      <c r="AB1088" s="928"/>
    </row>
    <row r="1089" spans="1:28" ht="15" x14ac:dyDescent="0.2">
      <c r="A1089" s="928"/>
      <c r="B1089" s="928"/>
      <c r="C1089" s="928"/>
      <c r="D1089" s="928"/>
      <c r="E1089" s="928"/>
      <c r="F1089" s="928"/>
      <c r="G1089" s="928"/>
      <c r="H1089" s="928"/>
      <c r="I1089" s="928"/>
      <c r="J1089" s="928"/>
      <c r="K1089" s="928"/>
      <c r="L1089" s="928"/>
      <c r="M1089" s="928"/>
      <c r="N1089" s="928"/>
      <c r="O1089" s="928"/>
      <c r="P1089" s="928"/>
      <c r="Q1089" s="928"/>
      <c r="R1089" s="928"/>
      <c r="S1089" s="928"/>
      <c r="T1089" s="928"/>
      <c r="U1089" s="928"/>
      <c r="V1089" s="928"/>
      <c r="W1089" s="928"/>
      <c r="X1089" s="928"/>
      <c r="Y1089" s="928"/>
      <c r="Z1089" s="928"/>
      <c r="AA1089" s="928"/>
      <c r="AB1089" s="928"/>
    </row>
    <row r="1090" spans="1:28" ht="15" x14ac:dyDescent="0.2">
      <c r="A1090" s="928"/>
      <c r="B1090" s="928"/>
      <c r="C1090" s="928"/>
      <c r="D1090" s="928"/>
      <c r="E1090" s="928"/>
      <c r="F1090" s="928"/>
      <c r="G1090" s="928"/>
      <c r="H1090" s="928"/>
      <c r="I1090" s="928"/>
      <c r="J1090" s="928"/>
      <c r="K1090" s="928"/>
      <c r="L1090" s="928"/>
      <c r="M1090" s="928"/>
      <c r="N1090" s="928"/>
      <c r="O1090" s="928"/>
      <c r="P1090" s="928"/>
      <c r="Q1090" s="928"/>
      <c r="R1090" s="928"/>
      <c r="S1090" s="928"/>
      <c r="T1090" s="928"/>
      <c r="U1090" s="928"/>
      <c r="V1090" s="928"/>
      <c r="W1090" s="928"/>
      <c r="X1090" s="928"/>
      <c r="Y1090" s="928"/>
      <c r="Z1090" s="928"/>
      <c r="AA1090" s="928"/>
      <c r="AB1090" s="928"/>
    </row>
    <row r="1091" spans="1:28" ht="15" x14ac:dyDescent="0.2">
      <c r="A1091" s="928"/>
      <c r="B1091" s="928"/>
      <c r="C1091" s="928"/>
      <c r="D1091" s="928"/>
      <c r="E1091" s="928"/>
      <c r="F1091" s="928"/>
      <c r="G1091" s="928"/>
      <c r="H1091" s="928"/>
      <c r="I1091" s="928"/>
      <c r="J1091" s="928"/>
      <c r="K1091" s="928"/>
      <c r="L1091" s="928"/>
      <c r="M1091" s="928"/>
      <c r="N1091" s="928"/>
      <c r="O1091" s="928"/>
      <c r="P1091" s="928"/>
      <c r="Q1091" s="928"/>
      <c r="R1091" s="928"/>
      <c r="S1091" s="928"/>
      <c r="T1091" s="928"/>
      <c r="U1091" s="928"/>
      <c r="V1091" s="928"/>
      <c r="W1091" s="928"/>
      <c r="X1091" s="928"/>
      <c r="Y1091" s="928"/>
      <c r="Z1091" s="928"/>
      <c r="AA1091" s="928"/>
      <c r="AB1091" s="928"/>
    </row>
    <row r="1092" spans="1:28" ht="15" x14ac:dyDescent="0.2">
      <c r="A1092" s="928"/>
      <c r="B1092" s="928"/>
      <c r="C1092" s="928"/>
      <c r="D1092" s="928"/>
      <c r="E1092" s="928"/>
      <c r="F1092" s="928"/>
      <c r="G1092" s="928"/>
      <c r="H1092" s="928"/>
      <c r="I1092" s="928"/>
      <c r="J1092" s="928"/>
      <c r="K1092" s="928"/>
      <c r="L1092" s="928"/>
      <c r="M1092" s="928"/>
      <c r="N1092" s="928"/>
      <c r="O1092" s="928"/>
      <c r="P1092" s="928"/>
      <c r="Q1092" s="928"/>
      <c r="R1092" s="928"/>
      <c r="S1092" s="928"/>
      <c r="T1092" s="928"/>
      <c r="U1092" s="928"/>
      <c r="V1092" s="928"/>
      <c r="W1092" s="928"/>
      <c r="X1092" s="928"/>
      <c r="Y1092" s="928"/>
      <c r="Z1092" s="928"/>
      <c r="AA1092" s="928"/>
      <c r="AB1092" s="928"/>
    </row>
    <row r="1093" spans="1:28" ht="15" x14ac:dyDescent="0.2">
      <c r="A1093" s="928"/>
      <c r="B1093" s="928"/>
      <c r="C1093" s="928"/>
      <c r="D1093" s="928"/>
      <c r="E1093" s="928"/>
      <c r="F1093" s="928"/>
      <c r="G1093" s="928"/>
      <c r="H1093" s="928"/>
      <c r="I1093" s="928"/>
      <c r="J1093" s="928"/>
      <c r="K1093" s="928"/>
      <c r="L1093" s="928"/>
      <c r="M1093" s="928"/>
      <c r="N1093" s="928"/>
      <c r="O1093" s="928"/>
      <c r="P1093" s="928"/>
      <c r="Q1093" s="928"/>
      <c r="R1093" s="928"/>
      <c r="S1093" s="928"/>
      <c r="T1093" s="928"/>
      <c r="U1093" s="928"/>
      <c r="V1093" s="928"/>
      <c r="W1093" s="928"/>
      <c r="X1093" s="928"/>
      <c r="Y1093" s="928"/>
      <c r="Z1093" s="928"/>
      <c r="AA1093" s="928"/>
      <c r="AB1093" s="928"/>
    </row>
    <row r="1094" spans="1:28" ht="15" x14ac:dyDescent="0.2">
      <c r="A1094" s="928"/>
      <c r="B1094" s="928"/>
      <c r="C1094" s="928"/>
      <c r="D1094" s="928"/>
      <c r="E1094" s="928"/>
      <c r="F1094" s="928"/>
      <c r="G1094" s="928"/>
      <c r="H1094" s="928"/>
      <c r="I1094" s="928"/>
      <c r="J1094" s="928"/>
      <c r="K1094" s="928"/>
      <c r="L1094" s="928"/>
      <c r="M1094" s="928"/>
      <c r="N1094" s="928"/>
      <c r="O1094" s="928"/>
      <c r="P1094" s="928"/>
      <c r="Q1094" s="928"/>
      <c r="R1094" s="928"/>
      <c r="S1094" s="928"/>
      <c r="T1094" s="928"/>
      <c r="U1094" s="928"/>
      <c r="V1094" s="928"/>
      <c r="W1094" s="928"/>
      <c r="X1094" s="928"/>
      <c r="Y1094" s="928"/>
      <c r="Z1094" s="928"/>
      <c r="AA1094" s="928"/>
      <c r="AB1094" s="928"/>
    </row>
    <row r="1095" spans="1:28" ht="15" x14ac:dyDescent="0.2">
      <c r="A1095" s="928"/>
      <c r="B1095" s="928"/>
      <c r="C1095" s="928"/>
      <c r="D1095" s="928"/>
      <c r="E1095" s="928"/>
      <c r="F1095" s="928"/>
      <c r="G1095" s="928"/>
      <c r="H1095" s="928"/>
      <c r="I1095" s="928"/>
      <c r="J1095" s="928"/>
      <c r="K1095" s="928"/>
      <c r="L1095" s="928"/>
      <c r="M1095" s="928"/>
      <c r="N1095" s="928"/>
      <c r="O1095" s="928"/>
      <c r="P1095" s="928"/>
      <c r="Q1095" s="928"/>
      <c r="R1095" s="928"/>
      <c r="S1095" s="928"/>
      <c r="T1095" s="928"/>
      <c r="U1095" s="928"/>
      <c r="V1095" s="928"/>
      <c r="W1095" s="928"/>
      <c r="X1095" s="928"/>
      <c r="Y1095" s="928"/>
      <c r="Z1095" s="928"/>
      <c r="AA1095" s="928"/>
      <c r="AB1095" s="928"/>
    </row>
    <row r="1096" spans="1:28" ht="15" x14ac:dyDescent="0.2">
      <c r="A1096" s="928"/>
      <c r="B1096" s="928"/>
      <c r="C1096" s="928"/>
      <c r="D1096" s="928"/>
      <c r="E1096" s="928"/>
      <c r="F1096" s="928"/>
      <c r="G1096" s="928"/>
      <c r="H1096" s="928"/>
      <c r="I1096" s="928"/>
      <c r="J1096" s="928"/>
      <c r="K1096" s="928"/>
      <c r="L1096" s="928"/>
      <c r="M1096" s="928"/>
      <c r="N1096" s="928"/>
      <c r="O1096" s="928"/>
      <c r="P1096" s="928"/>
      <c r="Q1096" s="928"/>
      <c r="R1096" s="928"/>
      <c r="S1096" s="928"/>
      <c r="T1096" s="928"/>
      <c r="U1096" s="928"/>
      <c r="V1096" s="928"/>
      <c r="W1096" s="928"/>
      <c r="X1096" s="928"/>
      <c r="Y1096" s="928"/>
      <c r="Z1096" s="928"/>
      <c r="AA1096" s="928"/>
      <c r="AB1096" s="928"/>
    </row>
    <row r="1097" spans="1:28" ht="15" x14ac:dyDescent="0.2">
      <c r="A1097" s="928"/>
      <c r="B1097" s="928"/>
      <c r="C1097" s="928"/>
      <c r="D1097" s="928"/>
      <c r="E1097" s="928"/>
      <c r="F1097" s="928"/>
      <c r="G1097" s="928"/>
      <c r="H1097" s="928"/>
      <c r="I1097" s="928"/>
      <c r="J1097" s="928"/>
      <c r="K1097" s="928"/>
      <c r="L1097" s="928"/>
      <c r="M1097" s="928"/>
      <c r="N1097" s="928"/>
      <c r="O1097" s="928"/>
      <c r="P1097" s="928"/>
      <c r="Q1097" s="928"/>
      <c r="R1097" s="928"/>
      <c r="S1097" s="928"/>
      <c r="T1097" s="928"/>
      <c r="U1097" s="928"/>
      <c r="V1097" s="928"/>
      <c r="W1097" s="928"/>
      <c r="X1097" s="928"/>
      <c r="Y1097" s="928"/>
      <c r="Z1097" s="928"/>
      <c r="AA1097" s="928"/>
      <c r="AB1097" s="928"/>
    </row>
    <row r="1098" spans="1:28" ht="15" x14ac:dyDescent="0.2">
      <c r="A1098" s="928"/>
      <c r="B1098" s="928"/>
      <c r="C1098" s="928"/>
      <c r="D1098" s="928"/>
      <c r="E1098" s="928"/>
      <c r="F1098" s="928"/>
      <c r="G1098" s="928"/>
      <c r="H1098" s="928"/>
      <c r="I1098" s="928"/>
      <c r="J1098" s="928"/>
      <c r="K1098" s="928"/>
      <c r="L1098" s="928"/>
      <c r="M1098" s="928"/>
      <c r="N1098" s="928"/>
      <c r="O1098" s="928"/>
      <c r="P1098" s="928"/>
      <c r="Q1098" s="928"/>
      <c r="R1098" s="928"/>
      <c r="S1098" s="928"/>
      <c r="T1098" s="928"/>
      <c r="U1098" s="928"/>
      <c r="V1098" s="928"/>
      <c r="W1098" s="928"/>
      <c r="X1098" s="928"/>
      <c r="Y1098" s="928"/>
      <c r="Z1098" s="928"/>
      <c r="AA1098" s="928"/>
      <c r="AB1098" s="928"/>
    </row>
    <row r="1099" spans="1:28" ht="15" x14ac:dyDescent="0.2">
      <c r="A1099" s="928"/>
      <c r="B1099" s="928"/>
      <c r="C1099" s="928"/>
      <c r="D1099" s="928"/>
      <c r="E1099" s="928"/>
      <c r="F1099" s="928"/>
      <c r="G1099" s="928"/>
      <c r="H1099" s="928"/>
      <c r="I1099" s="928"/>
      <c r="J1099" s="928"/>
      <c r="K1099" s="928"/>
      <c r="L1099" s="928"/>
      <c r="M1099" s="928"/>
      <c r="N1099" s="928"/>
      <c r="O1099" s="928"/>
      <c r="P1099" s="928"/>
      <c r="Q1099" s="928"/>
      <c r="R1099" s="928"/>
      <c r="S1099" s="928"/>
      <c r="T1099" s="928"/>
      <c r="U1099" s="928"/>
      <c r="V1099" s="928"/>
      <c r="W1099" s="928"/>
      <c r="X1099" s="928"/>
      <c r="Y1099" s="928"/>
      <c r="Z1099" s="928"/>
      <c r="AA1099" s="928"/>
      <c r="AB1099" s="928"/>
    </row>
    <row r="1100" spans="1:28" ht="15" x14ac:dyDescent="0.2">
      <c r="A1100" s="928"/>
      <c r="B1100" s="928"/>
      <c r="C1100" s="928"/>
      <c r="D1100" s="928"/>
      <c r="E1100" s="928"/>
      <c r="F1100" s="928"/>
      <c r="G1100" s="928"/>
      <c r="H1100" s="928"/>
      <c r="I1100" s="928"/>
      <c r="J1100" s="928"/>
      <c r="K1100" s="928"/>
      <c r="L1100" s="928"/>
      <c r="M1100" s="928"/>
      <c r="N1100" s="928"/>
      <c r="O1100" s="928"/>
      <c r="P1100" s="928"/>
      <c r="Q1100" s="928"/>
      <c r="R1100" s="928"/>
      <c r="S1100" s="928"/>
      <c r="T1100" s="928"/>
      <c r="U1100" s="928"/>
      <c r="V1100" s="928"/>
      <c r="W1100" s="928"/>
      <c r="X1100" s="928"/>
      <c r="Y1100" s="928"/>
      <c r="Z1100" s="928"/>
      <c r="AA1100" s="928"/>
      <c r="AB1100" s="928"/>
    </row>
    <row r="1101" spans="1:28" ht="15" x14ac:dyDescent="0.2">
      <c r="A1101" s="928"/>
      <c r="B1101" s="928"/>
      <c r="C1101" s="928"/>
      <c r="D1101" s="928"/>
      <c r="E1101" s="928"/>
      <c r="F1101" s="928"/>
      <c r="G1101" s="928"/>
      <c r="H1101" s="928"/>
      <c r="I1101" s="928"/>
      <c r="J1101" s="928"/>
      <c r="K1101" s="928"/>
      <c r="L1101" s="928"/>
      <c r="M1101" s="928"/>
      <c r="N1101" s="928"/>
      <c r="O1101" s="928"/>
      <c r="P1101" s="928"/>
      <c r="Q1101" s="928"/>
      <c r="R1101" s="928"/>
      <c r="S1101" s="928"/>
      <c r="T1101" s="928"/>
      <c r="U1101" s="928"/>
      <c r="V1101" s="928"/>
      <c r="W1101" s="928"/>
      <c r="X1101" s="928"/>
      <c r="Y1101" s="928"/>
      <c r="Z1101" s="928"/>
      <c r="AA1101" s="928"/>
      <c r="AB1101" s="928"/>
    </row>
    <row r="1102" spans="1:28" ht="15" x14ac:dyDescent="0.2">
      <c r="A1102" s="928"/>
      <c r="B1102" s="928"/>
      <c r="C1102" s="928"/>
      <c r="D1102" s="928"/>
      <c r="E1102" s="928"/>
      <c r="F1102" s="928"/>
      <c r="G1102" s="928"/>
      <c r="H1102" s="928"/>
      <c r="I1102" s="928"/>
      <c r="J1102" s="928"/>
      <c r="K1102" s="928"/>
      <c r="L1102" s="928"/>
      <c r="M1102" s="928"/>
      <c r="N1102" s="928"/>
      <c r="O1102" s="928"/>
      <c r="P1102" s="928"/>
      <c r="Q1102" s="928"/>
      <c r="R1102" s="928"/>
      <c r="S1102" s="928"/>
      <c r="T1102" s="928"/>
      <c r="U1102" s="928"/>
      <c r="V1102" s="928"/>
      <c r="W1102" s="928"/>
      <c r="X1102" s="928"/>
      <c r="Y1102" s="928"/>
      <c r="Z1102" s="928"/>
      <c r="AA1102" s="928"/>
      <c r="AB1102" s="928"/>
    </row>
    <row r="1103" spans="1:28" ht="15" x14ac:dyDescent="0.2">
      <c r="A1103" s="928"/>
      <c r="B1103" s="928"/>
      <c r="C1103" s="928"/>
      <c r="D1103" s="928"/>
      <c r="E1103" s="928"/>
      <c r="F1103" s="928"/>
      <c r="G1103" s="928"/>
      <c r="H1103" s="928"/>
      <c r="I1103" s="928"/>
      <c r="J1103" s="928"/>
      <c r="K1103" s="928"/>
      <c r="L1103" s="928"/>
      <c r="M1103" s="928"/>
      <c r="N1103" s="928"/>
      <c r="O1103" s="928"/>
      <c r="P1103" s="928"/>
      <c r="Q1103" s="928"/>
      <c r="R1103" s="928"/>
      <c r="S1103" s="928"/>
      <c r="T1103" s="928"/>
      <c r="U1103" s="928"/>
      <c r="V1103" s="928"/>
      <c r="W1103" s="928"/>
      <c r="X1103" s="928"/>
      <c r="Y1103" s="928"/>
      <c r="Z1103" s="928"/>
      <c r="AA1103" s="928"/>
      <c r="AB1103" s="928"/>
    </row>
    <row r="1104" spans="1:28" ht="15" x14ac:dyDescent="0.2">
      <c r="A1104" s="928"/>
      <c r="B1104" s="928"/>
      <c r="C1104" s="928"/>
      <c r="D1104" s="928"/>
      <c r="E1104" s="928"/>
      <c r="F1104" s="928"/>
      <c r="G1104" s="928"/>
      <c r="H1104" s="928"/>
      <c r="I1104" s="928"/>
      <c r="J1104" s="928"/>
      <c r="K1104" s="928"/>
      <c r="L1104" s="928"/>
      <c r="M1104" s="928"/>
      <c r="N1104" s="928"/>
      <c r="O1104" s="928"/>
      <c r="P1104" s="928"/>
      <c r="Q1104" s="928"/>
      <c r="R1104" s="928"/>
      <c r="S1104" s="928"/>
      <c r="T1104" s="928"/>
      <c r="U1104" s="928"/>
      <c r="V1104" s="928"/>
      <c r="W1104" s="928"/>
      <c r="X1104" s="928"/>
      <c r="Y1104" s="928"/>
      <c r="Z1104" s="928"/>
      <c r="AA1104" s="928"/>
      <c r="AB1104" s="928"/>
    </row>
    <row r="1105" spans="1:28" ht="15" x14ac:dyDescent="0.2">
      <c r="A1105" s="928"/>
      <c r="B1105" s="928"/>
      <c r="C1105" s="928"/>
      <c r="D1105" s="928"/>
      <c r="E1105" s="928"/>
      <c r="F1105" s="928"/>
      <c r="G1105" s="928"/>
      <c r="H1105" s="928"/>
      <c r="I1105" s="928"/>
      <c r="J1105" s="928"/>
      <c r="K1105" s="928"/>
      <c r="L1105" s="928"/>
      <c r="M1105" s="928"/>
      <c r="N1105" s="928"/>
      <c r="O1105" s="928"/>
      <c r="P1105" s="928"/>
      <c r="Q1105" s="928"/>
      <c r="R1105" s="928"/>
      <c r="S1105" s="928"/>
      <c r="T1105" s="928"/>
      <c r="U1105" s="928"/>
      <c r="V1105" s="928"/>
      <c r="W1105" s="928"/>
      <c r="X1105" s="928"/>
      <c r="Y1105" s="928"/>
      <c r="Z1105" s="928"/>
      <c r="AA1105" s="928"/>
      <c r="AB1105" s="928"/>
    </row>
    <row r="1106" spans="1:28" ht="15" x14ac:dyDescent="0.2">
      <c r="A1106" s="928"/>
      <c r="B1106" s="928"/>
      <c r="C1106" s="928"/>
      <c r="D1106" s="928"/>
      <c r="E1106" s="928"/>
      <c r="F1106" s="928"/>
      <c r="G1106" s="928"/>
      <c r="H1106" s="928"/>
      <c r="I1106" s="928"/>
      <c r="J1106" s="928"/>
      <c r="K1106" s="928"/>
      <c r="L1106" s="928"/>
      <c r="M1106" s="928"/>
      <c r="N1106" s="928"/>
      <c r="O1106" s="928"/>
      <c r="P1106" s="928"/>
      <c r="Q1106" s="928"/>
      <c r="R1106" s="928"/>
      <c r="S1106" s="928"/>
      <c r="T1106" s="928"/>
      <c r="U1106" s="928"/>
      <c r="V1106" s="928"/>
      <c r="W1106" s="928"/>
      <c r="X1106" s="928"/>
      <c r="Y1106" s="928"/>
      <c r="Z1106" s="928"/>
      <c r="AA1106" s="928"/>
      <c r="AB1106" s="928"/>
    </row>
    <row r="1107" spans="1:28" ht="15" x14ac:dyDescent="0.2">
      <c r="A1107" s="928"/>
      <c r="B1107" s="928"/>
      <c r="C1107" s="928"/>
      <c r="D1107" s="928"/>
      <c r="E1107" s="928"/>
      <c r="F1107" s="928"/>
      <c r="G1107" s="928"/>
      <c r="H1107" s="928"/>
      <c r="I1107" s="928"/>
      <c r="J1107" s="928"/>
      <c r="K1107" s="928"/>
      <c r="L1107" s="928"/>
      <c r="M1107" s="928"/>
      <c r="N1107" s="928"/>
      <c r="O1107" s="928"/>
      <c r="P1107" s="928"/>
      <c r="Q1107" s="928"/>
      <c r="R1107" s="928"/>
      <c r="S1107" s="928"/>
      <c r="T1107" s="928"/>
      <c r="U1107" s="928"/>
      <c r="V1107" s="928"/>
      <c r="W1107" s="928"/>
      <c r="X1107" s="928"/>
      <c r="Y1107" s="928"/>
      <c r="Z1107" s="928"/>
      <c r="AA1107" s="928"/>
      <c r="AB1107" s="928"/>
    </row>
    <row r="1108" spans="1:28" ht="15" x14ac:dyDescent="0.2">
      <c r="A1108" s="928"/>
      <c r="B1108" s="928"/>
      <c r="C1108" s="928"/>
      <c r="D1108" s="928"/>
      <c r="E1108" s="928"/>
      <c r="F1108" s="928"/>
      <c r="G1108" s="928"/>
      <c r="H1108" s="928"/>
      <c r="I1108" s="928"/>
      <c r="J1108" s="928"/>
      <c r="K1108" s="928"/>
      <c r="L1108" s="928"/>
      <c r="M1108" s="928"/>
      <c r="N1108" s="928"/>
      <c r="O1108" s="928"/>
      <c r="P1108" s="928"/>
      <c r="Q1108" s="928"/>
      <c r="R1108" s="928"/>
      <c r="S1108" s="928"/>
      <c r="T1108" s="928"/>
      <c r="U1108" s="928"/>
      <c r="V1108" s="928"/>
      <c r="W1108" s="928"/>
      <c r="X1108" s="928"/>
      <c r="Y1108" s="928"/>
      <c r="Z1108" s="928"/>
      <c r="AA1108" s="928"/>
      <c r="AB1108" s="928"/>
    </row>
    <row r="1109" spans="1:28" ht="15" x14ac:dyDescent="0.2">
      <c r="A1109" s="928"/>
      <c r="B1109" s="928"/>
      <c r="C1109" s="928"/>
      <c r="D1109" s="928"/>
      <c r="E1109" s="928"/>
      <c r="F1109" s="928"/>
      <c r="G1109" s="928"/>
      <c r="H1109" s="928"/>
      <c r="I1109" s="928"/>
      <c r="J1109" s="928"/>
      <c r="K1109" s="928"/>
      <c r="L1109" s="928"/>
      <c r="M1109" s="928"/>
      <c r="N1109" s="928"/>
      <c r="O1109" s="928"/>
      <c r="P1109" s="928"/>
      <c r="Q1109" s="928"/>
      <c r="R1109" s="928"/>
      <c r="S1109" s="928"/>
      <c r="T1109" s="928"/>
      <c r="U1109" s="928"/>
      <c r="V1109" s="928"/>
      <c r="W1109" s="928"/>
      <c r="X1109" s="928"/>
      <c r="Y1109" s="928"/>
      <c r="Z1109" s="928"/>
      <c r="AA1109" s="928"/>
      <c r="AB1109" s="928"/>
    </row>
    <row r="1110" spans="1:28" ht="15" x14ac:dyDescent="0.2">
      <c r="A1110" s="928"/>
      <c r="B1110" s="928"/>
      <c r="C1110" s="928"/>
      <c r="D1110" s="928"/>
      <c r="E1110" s="928"/>
      <c r="F1110" s="928"/>
      <c r="G1110" s="928"/>
      <c r="H1110" s="928"/>
      <c r="I1110" s="928"/>
      <c r="J1110" s="928"/>
      <c r="K1110" s="928"/>
      <c r="L1110" s="928"/>
      <c r="M1110" s="928"/>
      <c r="N1110" s="928"/>
      <c r="O1110" s="928"/>
      <c r="P1110" s="928"/>
      <c r="Q1110" s="928"/>
      <c r="R1110" s="928"/>
      <c r="S1110" s="928"/>
      <c r="T1110" s="928"/>
      <c r="U1110" s="928"/>
      <c r="V1110" s="928"/>
      <c r="W1110" s="928"/>
      <c r="X1110" s="928"/>
      <c r="Y1110" s="928"/>
      <c r="Z1110" s="928"/>
      <c r="AA1110" s="928"/>
      <c r="AB1110" s="928"/>
    </row>
    <row r="1111" spans="1:28" ht="15" x14ac:dyDescent="0.2">
      <c r="A1111" s="928"/>
      <c r="B1111" s="928"/>
      <c r="C1111" s="928"/>
      <c r="D1111" s="928"/>
      <c r="E1111" s="928"/>
      <c r="F1111" s="928"/>
      <c r="G1111" s="928"/>
      <c r="H1111" s="928"/>
      <c r="I1111" s="928"/>
      <c r="J1111" s="928"/>
      <c r="K1111" s="928"/>
      <c r="L1111" s="928"/>
      <c r="M1111" s="928"/>
      <c r="N1111" s="928"/>
      <c r="O1111" s="928"/>
      <c r="P1111" s="928"/>
      <c r="Q1111" s="928"/>
      <c r="R1111" s="928"/>
      <c r="S1111" s="928"/>
      <c r="T1111" s="928"/>
      <c r="U1111" s="928"/>
      <c r="V1111" s="928"/>
      <c r="W1111" s="928"/>
      <c r="X1111" s="928"/>
      <c r="Y1111" s="928"/>
      <c r="Z1111" s="928"/>
      <c r="AA1111" s="928"/>
      <c r="AB1111" s="928"/>
    </row>
    <row r="1112" spans="1:28" ht="15" x14ac:dyDescent="0.2">
      <c r="A1112" s="928"/>
      <c r="B1112" s="928"/>
      <c r="C1112" s="928"/>
      <c r="D1112" s="928"/>
      <c r="E1112" s="928"/>
      <c r="F1112" s="928"/>
      <c r="G1112" s="928"/>
      <c r="H1112" s="928"/>
      <c r="I1112" s="928"/>
      <c r="J1112" s="928"/>
      <c r="K1112" s="928"/>
      <c r="L1112" s="928"/>
      <c r="M1112" s="928"/>
      <c r="N1112" s="928"/>
      <c r="O1112" s="928"/>
      <c r="P1112" s="928"/>
      <c r="Q1112" s="928"/>
      <c r="R1112" s="928"/>
      <c r="S1112" s="928"/>
      <c r="T1112" s="928"/>
      <c r="U1112" s="928"/>
      <c r="V1112" s="928"/>
      <c r="W1112" s="928"/>
      <c r="X1112" s="928"/>
      <c r="Y1112" s="928"/>
      <c r="Z1112" s="928"/>
      <c r="AA1112" s="928"/>
      <c r="AB1112" s="928"/>
    </row>
    <row r="1113" spans="1:28" ht="15" x14ac:dyDescent="0.2">
      <c r="A1113" s="928"/>
      <c r="B1113" s="928"/>
      <c r="C1113" s="928"/>
      <c r="D1113" s="928"/>
      <c r="E1113" s="928"/>
      <c r="F1113" s="928"/>
      <c r="G1113" s="928"/>
      <c r="H1113" s="928"/>
      <c r="I1113" s="928"/>
      <c r="J1113" s="928"/>
      <c r="K1113" s="928"/>
      <c r="L1113" s="928"/>
      <c r="M1113" s="928"/>
      <c r="N1113" s="928"/>
      <c r="O1113" s="928"/>
      <c r="P1113" s="928"/>
      <c r="Q1113" s="928"/>
      <c r="R1113" s="928"/>
      <c r="S1113" s="928"/>
      <c r="T1113" s="928"/>
      <c r="U1113" s="928"/>
      <c r="V1113" s="928"/>
      <c r="W1113" s="928"/>
      <c r="X1113" s="928"/>
      <c r="Y1113" s="928"/>
      <c r="Z1113" s="928"/>
      <c r="AA1113" s="928"/>
      <c r="AB1113" s="928"/>
    </row>
    <row r="1114" spans="1:28" ht="15" x14ac:dyDescent="0.2">
      <c r="A1114" s="928"/>
      <c r="B1114" s="928"/>
      <c r="C1114" s="928"/>
      <c r="D1114" s="928"/>
      <c r="E1114" s="928"/>
      <c r="F1114" s="928"/>
      <c r="G1114" s="928"/>
      <c r="H1114" s="928"/>
      <c r="I1114" s="928"/>
      <c r="J1114" s="928"/>
      <c r="K1114" s="928"/>
      <c r="L1114" s="928"/>
      <c r="M1114" s="928"/>
      <c r="N1114" s="928"/>
      <c r="O1114" s="928"/>
      <c r="P1114" s="928"/>
      <c r="Q1114" s="928"/>
      <c r="R1114" s="928"/>
      <c r="S1114" s="928"/>
      <c r="T1114" s="928"/>
      <c r="U1114" s="928"/>
      <c r="V1114" s="928"/>
      <c r="W1114" s="928"/>
      <c r="X1114" s="928"/>
      <c r="Y1114" s="928"/>
      <c r="Z1114" s="928"/>
      <c r="AA1114" s="928"/>
      <c r="AB1114" s="928"/>
    </row>
    <row r="1115" spans="1:28" ht="15" x14ac:dyDescent="0.2">
      <c r="A1115" s="928"/>
      <c r="B1115" s="928"/>
      <c r="C1115" s="928"/>
      <c r="D1115" s="928"/>
      <c r="E1115" s="928"/>
      <c r="F1115" s="928"/>
      <c r="G1115" s="928"/>
      <c r="H1115" s="928"/>
      <c r="I1115" s="928"/>
      <c r="J1115" s="928"/>
      <c r="K1115" s="928"/>
      <c r="L1115" s="928"/>
      <c r="M1115" s="928"/>
      <c r="N1115" s="928"/>
      <c r="O1115" s="928"/>
      <c r="P1115" s="928"/>
      <c r="Q1115" s="928"/>
      <c r="R1115" s="928"/>
      <c r="S1115" s="928"/>
      <c r="T1115" s="928"/>
      <c r="U1115" s="928"/>
      <c r="V1115" s="928"/>
      <c r="W1115" s="928"/>
      <c r="X1115" s="928"/>
      <c r="Y1115" s="928"/>
      <c r="Z1115" s="928"/>
      <c r="AA1115" s="928"/>
      <c r="AB1115" s="928"/>
    </row>
    <row r="1116" spans="1:28" ht="15" x14ac:dyDescent="0.2">
      <c r="A1116" s="928"/>
      <c r="B1116" s="928"/>
      <c r="C1116" s="928"/>
      <c r="D1116" s="928"/>
      <c r="E1116" s="928"/>
      <c r="F1116" s="928"/>
      <c r="G1116" s="928"/>
      <c r="H1116" s="928"/>
      <c r="I1116" s="928"/>
      <c r="J1116" s="928"/>
      <c r="K1116" s="928"/>
      <c r="L1116" s="928"/>
      <c r="M1116" s="928"/>
      <c r="N1116" s="928"/>
      <c r="O1116" s="928"/>
      <c r="P1116" s="928"/>
      <c r="Q1116" s="928"/>
      <c r="R1116" s="928"/>
      <c r="S1116" s="928"/>
      <c r="T1116" s="928"/>
      <c r="U1116" s="928"/>
      <c r="V1116" s="928"/>
      <c r="W1116" s="928"/>
      <c r="X1116" s="928"/>
      <c r="Y1116" s="928"/>
      <c r="Z1116" s="928"/>
      <c r="AA1116" s="928"/>
      <c r="AB1116" s="928"/>
    </row>
    <row r="1117" spans="1:28" ht="15" x14ac:dyDescent="0.2">
      <c r="A1117" s="928"/>
      <c r="B1117" s="928"/>
      <c r="C1117" s="928"/>
      <c r="D1117" s="928"/>
      <c r="E1117" s="928"/>
      <c r="F1117" s="928"/>
      <c r="G1117" s="928"/>
      <c r="H1117" s="928"/>
      <c r="I1117" s="928"/>
      <c r="J1117" s="928"/>
      <c r="K1117" s="928"/>
      <c r="L1117" s="928"/>
      <c r="M1117" s="928"/>
      <c r="N1117" s="928"/>
      <c r="O1117" s="928"/>
      <c r="P1117" s="928"/>
      <c r="Q1117" s="928"/>
      <c r="R1117" s="928"/>
      <c r="S1117" s="928"/>
      <c r="T1117" s="928"/>
      <c r="U1117" s="928"/>
      <c r="V1117" s="928"/>
      <c r="W1117" s="928"/>
      <c r="X1117" s="928"/>
      <c r="Y1117" s="928"/>
      <c r="Z1117" s="928"/>
      <c r="AA1117" s="928"/>
      <c r="AB1117" s="928"/>
    </row>
    <row r="1118" spans="1:28" ht="15" x14ac:dyDescent="0.2">
      <c r="A1118" s="928"/>
      <c r="B1118" s="928"/>
      <c r="C1118" s="928"/>
      <c r="D1118" s="928"/>
      <c r="E1118" s="928"/>
      <c r="F1118" s="928"/>
      <c r="G1118" s="928"/>
      <c r="H1118" s="928"/>
      <c r="I1118" s="928"/>
      <c r="J1118" s="928"/>
      <c r="K1118" s="928"/>
      <c r="L1118" s="928"/>
      <c r="M1118" s="928"/>
      <c r="N1118" s="928"/>
      <c r="O1118" s="928"/>
      <c r="P1118" s="928"/>
      <c r="Q1118" s="928"/>
      <c r="R1118" s="928"/>
      <c r="S1118" s="928"/>
      <c r="T1118" s="928"/>
      <c r="U1118" s="928"/>
      <c r="V1118" s="928"/>
      <c r="W1118" s="928"/>
      <c r="X1118" s="928"/>
      <c r="Y1118" s="928"/>
      <c r="Z1118" s="928"/>
      <c r="AA1118" s="928"/>
      <c r="AB1118" s="928"/>
    </row>
    <row r="1119" spans="1:28" ht="15" x14ac:dyDescent="0.2">
      <c r="A1119" s="928"/>
      <c r="B1119" s="928"/>
      <c r="C1119" s="928"/>
      <c r="D1119" s="928"/>
      <c r="E1119" s="928"/>
      <c r="F1119" s="928"/>
      <c r="G1119" s="928"/>
      <c r="H1119" s="928"/>
      <c r="I1119" s="928"/>
      <c r="J1119" s="928"/>
      <c r="K1119" s="928"/>
      <c r="L1119" s="928"/>
      <c r="M1119" s="928"/>
      <c r="N1119" s="928"/>
      <c r="O1119" s="928"/>
      <c r="P1119" s="928"/>
      <c r="Q1119" s="928"/>
      <c r="R1119" s="928"/>
      <c r="S1119" s="928"/>
      <c r="T1119" s="928"/>
      <c r="U1119" s="928"/>
      <c r="V1119" s="928"/>
      <c r="W1119" s="928"/>
      <c r="X1119" s="928"/>
      <c r="Y1119" s="928"/>
      <c r="Z1119" s="928"/>
      <c r="AA1119" s="928"/>
      <c r="AB1119" s="928"/>
    </row>
    <row r="1120" spans="1:28" ht="15" x14ac:dyDescent="0.2">
      <c r="A1120" s="928"/>
      <c r="B1120" s="928"/>
      <c r="C1120" s="928"/>
      <c r="D1120" s="928"/>
      <c r="E1120" s="928"/>
      <c r="F1120" s="928"/>
      <c r="G1120" s="928"/>
      <c r="H1120" s="928"/>
      <c r="I1120" s="928"/>
      <c r="J1120" s="928"/>
      <c r="K1120" s="928"/>
      <c r="L1120" s="928"/>
      <c r="M1120" s="928"/>
      <c r="N1120" s="928"/>
      <c r="O1120" s="928"/>
      <c r="P1120" s="928"/>
      <c r="Q1120" s="928"/>
      <c r="R1120" s="928"/>
      <c r="S1120" s="928"/>
      <c r="T1120" s="928"/>
      <c r="U1120" s="928"/>
      <c r="V1120" s="928"/>
      <c r="W1120" s="928"/>
      <c r="X1120" s="928"/>
      <c r="Y1120" s="928"/>
      <c r="Z1120" s="928"/>
      <c r="AA1120" s="928"/>
      <c r="AB1120" s="928"/>
    </row>
    <row r="1121" spans="1:28" ht="15" x14ac:dyDescent="0.2">
      <c r="A1121" s="928"/>
      <c r="B1121" s="928"/>
      <c r="C1121" s="928"/>
      <c r="D1121" s="928"/>
      <c r="E1121" s="928"/>
      <c r="F1121" s="928"/>
      <c r="G1121" s="928"/>
      <c r="H1121" s="928"/>
      <c r="I1121" s="928"/>
      <c r="J1121" s="928"/>
      <c r="K1121" s="928"/>
      <c r="L1121" s="928"/>
      <c r="M1121" s="928"/>
      <c r="N1121" s="928"/>
      <c r="O1121" s="928"/>
      <c r="P1121" s="928"/>
      <c r="Q1121" s="928"/>
      <c r="R1121" s="928"/>
      <c r="S1121" s="928"/>
      <c r="T1121" s="928"/>
      <c r="U1121" s="928"/>
      <c r="V1121" s="928"/>
      <c r="W1121" s="928"/>
      <c r="X1121" s="928"/>
      <c r="Y1121" s="928"/>
      <c r="Z1121" s="928"/>
      <c r="AA1121" s="928"/>
      <c r="AB1121" s="928"/>
    </row>
    <row r="1122" spans="1:28" ht="15" x14ac:dyDescent="0.2">
      <c r="A1122" s="928"/>
      <c r="B1122" s="928"/>
      <c r="C1122" s="928"/>
      <c r="D1122" s="928"/>
      <c r="E1122" s="928"/>
      <c r="F1122" s="928"/>
      <c r="G1122" s="928"/>
      <c r="H1122" s="928"/>
      <c r="I1122" s="928"/>
      <c r="J1122" s="928"/>
      <c r="K1122" s="928"/>
      <c r="L1122" s="928"/>
      <c r="M1122" s="928"/>
      <c r="N1122" s="928"/>
      <c r="O1122" s="928"/>
      <c r="P1122" s="928"/>
      <c r="Q1122" s="928"/>
      <c r="R1122" s="928"/>
      <c r="S1122" s="928"/>
      <c r="T1122" s="928"/>
      <c r="U1122" s="928"/>
      <c r="V1122" s="928"/>
      <c r="W1122" s="928"/>
      <c r="X1122" s="928"/>
      <c r="Y1122" s="928"/>
      <c r="Z1122" s="928"/>
      <c r="AA1122" s="928"/>
      <c r="AB1122" s="928"/>
    </row>
    <row r="1123" spans="1:28" ht="15" x14ac:dyDescent="0.2">
      <c r="A1123" s="928"/>
      <c r="B1123" s="928"/>
      <c r="C1123" s="928"/>
      <c r="D1123" s="928"/>
      <c r="E1123" s="928"/>
      <c r="F1123" s="928"/>
      <c r="G1123" s="928"/>
      <c r="H1123" s="928"/>
      <c r="I1123" s="928"/>
      <c r="J1123" s="928"/>
      <c r="K1123" s="928"/>
      <c r="L1123" s="928"/>
      <c r="M1123" s="928"/>
      <c r="N1123" s="928"/>
      <c r="O1123" s="928"/>
      <c r="P1123" s="928"/>
      <c r="Q1123" s="928"/>
      <c r="R1123" s="928"/>
      <c r="S1123" s="928"/>
      <c r="T1123" s="928"/>
      <c r="U1123" s="928"/>
      <c r="V1123" s="928"/>
      <c r="W1123" s="928"/>
      <c r="X1123" s="928"/>
      <c r="Y1123" s="928"/>
      <c r="Z1123" s="928"/>
      <c r="AA1123" s="928"/>
      <c r="AB1123" s="928"/>
    </row>
    <row r="1124" spans="1:28" ht="15" x14ac:dyDescent="0.2">
      <c r="A1124" s="928"/>
      <c r="B1124" s="928"/>
      <c r="C1124" s="928"/>
      <c r="D1124" s="928"/>
      <c r="E1124" s="928"/>
      <c r="F1124" s="928"/>
      <c r="G1124" s="928"/>
      <c r="H1124" s="928"/>
      <c r="I1124" s="928"/>
      <c r="J1124" s="928"/>
      <c r="K1124" s="928"/>
      <c r="L1124" s="928"/>
      <c r="M1124" s="928"/>
      <c r="N1124" s="928"/>
      <c r="O1124" s="928"/>
      <c r="P1124" s="928"/>
      <c r="Q1124" s="928"/>
      <c r="R1124" s="928"/>
      <c r="S1124" s="928"/>
      <c r="T1124" s="928"/>
      <c r="U1124" s="928"/>
      <c r="V1124" s="928"/>
      <c r="W1124" s="928"/>
      <c r="X1124" s="928"/>
      <c r="Y1124" s="928"/>
      <c r="Z1124" s="928"/>
      <c r="AA1124" s="928"/>
      <c r="AB1124" s="928"/>
    </row>
    <row r="1125" spans="1:28" ht="15" x14ac:dyDescent="0.2">
      <c r="A1125" s="928"/>
      <c r="B1125" s="928"/>
      <c r="C1125" s="928"/>
      <c r="D1125" s="928"/>
      <c r="E1125" s="928"/>
      <c r="F1125" s="928"/>
      <c r="G1125" s="928"/>
      <c r="H1125" s="928"/>
      <c r="I1125" s="928"/>
      <c r="J1125" s="928"/>
      <c r="K1125" s="928"/>
      <c r="L1125" s="928"/>
      <c r="M1125" s="928"/>
      <c r="N1125" s="928"/>
      <c r="O1125" s="928"/>
      <c r="P1125" s="928"/>
      <c r="Q1125" s="928"/>
      <c r="R1125" s="928"/>
      <c r="S1125" s="928"/>
      <c r="T1125" s="928"/>
      <c r="U1125" s="928"/>
      <c r="V1125" s="928"/>
      <c r="W1125" s="928"/>
      <c r="X1125" s="928"/>
      <c r="Y1125" s="928"/>
      <c r="Z1125" s="928"/>
      <c r="AA1125" s="928"/>
      <c r="AB1125" s="928"/>
    </row>
    <row r="1126" spans="1:28" ht="15" x14ac:dyDescent="0.2">
      <c r="A1126" s="928"/>
      <c r="B1126" s="928"/>
      <c r="C1126" s="928"/>
      <c r="D1126" s="928"/>
      <c r="E1126" s="928"/>
      <c r="F1126" s="928"/>
      <c r="G1126" s="928"/>
      <c r="H1126" s="928"/>
      <c r="I1126" s="928"/>
      <c r="J1126" s="928"/>
      <c r="K1126" s="928"/>
      <c r="L1126" s="928"/>
      <c r="M1126" s="928"/>
      <c r="N1126" s="928"/>
      <c r="O1126" s="928"/>
      <c r="P1126" s="928"/>
      <c r="Q1126" s="928"/>
      <c r="R1126" s="928"/>
      <c r="S1126" s="928"/>
      <c r="T1126" s="928"/>
      <c r="U1126" s="928"/>
      <c r="V1126" s="928"/>
      <c r="W1126" s="928"/>
      <c r="X1126" s="928"/>
      <c r="Y1126" s="928"/>
      <c r="Z1126" s="928"/>
      <c r="AA1126" s="928"/>
      <c r="AB1126" s="928"/>
    </row>
    <row r="1127" spans="1:28" ht="15" x14ac:dyDescent="0.2">
      <c r="A1127" s="928"/>
      <c r="B1127" s="928"/>
      <c r="C1127" s="928"/>
      <c r="D1127" s="928"/>
      <c r="E1127" s="928"/>
      <c r="F1127" s="928"/>
      <c r="G1127" s="928"/>
      <c r="H1127" s="928"/>
      <c r="I1127" s="928"/>
      <c r="J1127" s="928"/>
      <c r="K1127" s="928"/>
      <c r="L1127" s="928"/>
      <c r="M1127" s="928"/>
      <c r="N1127" s="928"/>
      <c r="O1127" s="928"/>
      <c r="P1127" s="928"/>
      <c r="Q1127" s="928"/>
      <c r="R1127" s="928"/>
      <c r="S1127" s="928"/>
      <c r="T1127" s="928"/>
      <c r="U1127" s="928"/>
      <c r="V1127" s="928"/>
      <c r="W1127" s="928"/>
      <c r="X1127" s="928"/>
      <c r="Y1127" s="928"/>
      <c r="Z1127" s="928"/>
      <c r="AA1127" s="928"/>
      <c r="AB1127" s="928"/>
    </row>
    <row r="1128" spans="1:28" ht="15" x14ac:dyDescent="0.2">
      <c r="A1128" s="928"/>
      <c r="B1128" s="928"/>
      <c r="C1128" s="928"/>
      <c r="D1128" s="928"/>
      <c r="E1128" s="928"/>
      <c r="F1128" s="928"/>
      <c r="G1128" s="928"/>
      <c r="H1128" s="928"/>
      <c r="I1128" s="928"/>
      <c r="J1128" s="928"/>
      <c r="K1128" s="928"/>
      <c r="L1128" s="928"/>
      <c r="M1128" s="928"/>
      <c r="N1128" s="928"/>
      <c r="O1128" s="928"/>
      <c r="P1128" s="928"/>
      <c r="Q1128" s="928"/>
      <c r="R1128" s="928"/>
      <c r="S1128" s="928"/>
      <c r="T1128" s="928"/>
      <c r="U1128" s="928"/>
      <c r="V1128" s="928"/>
      <c r="W1128" s="928"/>
      <c r="X1128" s="928"/>
      <c r="Y1128" s="928"/>
      <c r="Z1128" s="928"/>
      <c r="AA1128" s="928"/>
      <c r="AB1128" s="928"/>
    </row>
    <row r="1129" spans="1:28" ht="15" x14ac:dyDescent="0.2">
      <c r="A1129" s="928"/>
      <c r="B1129" s="928"/>
      <c r="C1129" s="928"/>
      <c r="D1129" s="928"/>
      <c r="E1129" s="928"/>
      <c r="F1129" s="928"/>
      <c r="G1129" s="928"/>
      <c r="H1129" s="928"/>
      <c r="I1129" s="928"/>
      <c r="J1129" s="928"/>
      <c r="K1129" s="928"/>
      <c r="L1129" s="928"/>
      <c r="M1129" s="928"/>
      <c r="N1129" s="928"/>
      <c r="O1129" s="928"/>
      <c r="P1129" s="928"/>
      <c r="Q1129" s="928"/>
      <c r="R1129" s="928"/>
      <c r="S1129" s="928"/>
      <c r="T1129" s="928"/>
      <c r="U1129" s="928"/>
      <c r="V1129" s="928"/>
      <c r="W1129" s="928"/>
      <c r="X1129" s="928"/>
      <c r="Y1129" s="928"/>
      <c r="Z1129" s="928"/>
      <c r="AA1129" s="928"/>
      <c r="AB1129" s="928"/>
    </row>
    <row r="1130" spans="1:28" ht="15" x14ac:dyDescent="0.2">
      <c r="A1130" s="928"/>
      <c r="B1130" s="928"/>
      <c r="C1130" s="928"/>
      <c r="D1130" s="928"/>
      <c r="E1130" s="928"/>
      <c r="F1130" s="928"/>
      <c r="G1130" s="928"/>
      <c r="H1130" s="928"/>
      <c r="I1130" s="928"/>
      <c r="J1130" s="928"/>
      <c r="K1130" s="928"/>
      <c r="L1130" s="928"/>
      <c r="M1130" s="928"/>
      <c r="N1130" s="928"/>
      <c r="O1130" s="928"/>
      <c r="P1130" s="928"/>
      <c r="Q1130" s="928"/>
      <c r="R1130" s="928"/>
      <c r="S1130" s="928"/>
      <c r="T1130" s="928"/>
      <c r="U1130" s="928"/>
      <c r="V1130" s="928"/>
      <c r="W1130" s="928"/>
      <c r="X1130" s="928"/>
      <c r="Y1130" s="928"/>
      <c r="Z1130" s="928"/>
      <c r="AA1130" s="928"/>
      <c r="AB1130" s="928"/>
    </row>
    <row r="1131" spans="1:28" ht="15" x14ac:dyDescent="0.2">
      <c r="A1131" s="928"/>
      <c r="B1131" s="928"/>
      <c r="C1131" s="928"/>
      <c r="D1131" s="928"/>
      <c r="E1131" s="928"/>
      <c r="F1131" s="928"/>
      <c r="G1131" s="928"/>
      <c r="H1131" s="928"/>
      <c r="I1131" s="928"/>
      <c r="J1131" s="928"/>
      <c r="K1131" s="928"/>
      <c r="L1131" s="928"/>
      <c r="M1131" s="928"/>
      <c r="N1131" s="928"/>
      <c r="O1131" s="928"/>
      <c r="P1131" s="928"/>
      <c r="Q1131" s="928"/>
      <c r="R1131" s="928"/>
      <c r="S1131" s="928"/>
      <c r="T1131" s="928"/>
      <c r="U1131" s="928"/>
      <c r="V1131" s="928"/>
      <c r="W1131" s="928"/>
      <c r="X1131" s="928"/>
      <c r="Y1131" s="928"/>
      <c r="Z1131" s="928"/>
      <c r="AA1131" s="928"/>
      <c r="AB1131" s="928"/>
    </row>
    <row r="1132" spans="1:28" ht="15" x14ac:dyDescent="0.2">
      <c r="A1132" s="928"/>
      <c r="B1132" s="928"/>
      <c r="C1132" s="928"/>
      <c r="D1132" s="928"/>
      <c r="E1132" s="928"/>
      <c r="F1132" s="928"/>
      <c r="G1132" s="928"/>
      <c r="H1132" s="928"/>
      <c r="I1132" s="928"/>
      <c r="J1132" s="928"/>
      <c r="K1132" s="928"/>
      <c r="L1132" s="928"/>
      <c r="M1132" s="928"/>
      <c r="N1132" s="928"/>
      <c r="O1132" s="928"/>
      <c r="P1132" s="928"/>
      <c r="Q1132" s="928"/>
      <c r="R1132" s="928"/>
      <c r="S1132" s="928"/>
      <c r="T1132" s="928"/>
      <c r="U1132" s="928"/>
      <c r="V1132" s="928"/>
      <c r="W1132" s="928"/>
      <c r="X1132" s="928"/>
      <c r="Y1132" s="928"/>
      <c r="Z1132" s="928"/>
      <c r="AA1132" s="928"/>
      <c r="AB1132" s="928"/>
    </row>
    <row r="1133" spans="1:28" ht="15" x14ac:dyDescent="0.2">
      <c r="A1133" s="928"/>
      <c r="B1133" s="928"/>
      <c r="C1133" s="928"/>
      <c r="D1133" s="928"/>
      <c r="E1133" s="928"/>
      <c r="F1133" s="928"/>
      <c r="G1133" s="928"/>
      <c r="H1133" s="928"/>
      <c r="I1133" s="928"/>
      <c r="J1133" s="928"/>
      <c r="K1133" s="928"/>
      <c r="L1133" s="928"/>
      <c r="M1133" s="928"/>
      <c r="N1133" s="928"/>
      <c r="O1133" s="928"/>
      <c r="P1133" s="928"/>
      <c r="Q1133" s="928"/>
      <c r="R1133" s="928"/>
      <c r="S1133" s="928"/>
      <c r="T1133" s="928"/>
      <c r="U1133" s="928"/>
      <c r="V1133" s="928"/>
      <c r="W1133" s="928"/>
      <c r="X1133" s="928"/>
      <c r="Y1133" s="928"/>
      <c r="Z1133" s="928"/>
      <c r="AA1133" s="928"/>
      <c r="AB1133" s="928"/>
    </row>
    <row r="1134" spans="1:28" ht="15" x14ac:dyDescent="0.2">
      <c r="A1134" s="928"/>
      <c r="B1134" s="928"/>
      <c r="C1134" s="928"/>
      <c r="D1134" s="928"/>
      <c r="E1134" s="928"/>
      <c r="F1134" s="928"/>
      <c r="G1134" s="928"/>
      <c r="H1134" s="928"/>
      <c r="I1134" s="928"/>
      <c r="J1134" s="928"/>
      <c r="K1134" s="928"/>
      <c r="L1134" s="928"/>
      <c r="M1134" s="928"/>
      <c r="N1134" s="928"/>
      <c r="O1134" s="928"/>
      <c r="P1134" s="928"/>
      <c r="Q1134" s="928"/>
      <c r="R1134" s="928"/>
      <c r="S1134" s="928"/>
      <c r="T1134" s="928"/>
      <c r="U1134" s="928"/>
      <c r="V1134" s="928"/>
      <c r="W1134" s="928"/>
      <c r="X1134" s="928"/>
      <c r="Y1134" s="928"/>
      <c r="Z1134" s="928"/>
      <c r="AA1134" s="928"/>
      <c r="AB1134" s="928"/>
    </row>
    <row r="1135" spans="1:28" ht="15" x14ac:dyDescent="0.2">
      <c r="A1135" s="928"/>
      <c r="B1135" s="928"/>
      <c r="C1135" s="928"/>
      <c r="D1135" s="928"/>
      <c r="E1135" s="928"/>
      <c r="F1135" s="928"/>
      <c r="G1135" s="928"/>
      <c r="H1135" s="928"/>
      <c r="I1135" s="928"/>
      <c r="J1135" s="928"/>
      <c r="K1135" s="928"/>
      <c r="L1135" s="928"/>
      <c r="M1135" s="928"/>
      <c r="N1135" s="928"/>
      <c r="O1135" s="928"/>
      <c r="P1135" s="928"/>
      <c r="Q1135" s="928"/>
      <c r="R1135" s="928"/>
      <c r="S1135" s="928"/>
      <c r="T1135" s="928"/>
      <c r="U1135" s="928"/>
      <c r="V1135" s="928"/>
      <c r="W1135" s="928"/>
      <c r="X1135" s="928"/>
      <c r="Y1135" s="928"/>
      <c r="Z1135" s="928"/>
      <c r="AA1135" s="928"/>
      <c r="AB1135" s="928"/>
    </row>
    <row r="1136" spans="1:28" ht="15" x14ac:dyDescent="0.2">
      <c r="A1136" s="928"/>
      <c r="B1136" s="928"/>
      <c r="C1136" s="928"/>
      <c r="D1136" s="928"/>
      <c r="E1136" s="928"/>
      <c r="F1136" s="928"/>
      <c r="G1136" s="928"/>
      <c r="H1136" s="928"/>
      <c r="I1136" s="928"/>
      <c r="J1136" s="928"/>
      <c r="K1136" s="928"/>
      <c r="L1136" s="928"/>
      <c r="M1136" s="928"/>
      <c r="N1136" s="928"/>
      <c r="O1136" s="928"/>
      <c r="P1136" s="928"/>
      <c r="Q1136" s="928"/>
      <c r="R1136" s="928"/>
      <c r="S1136" s="928"/>
      <c r="T1136" s="928"/>
      <c r="U1136" s="928"/>
      <c r="V1136" s="928"/>
      <c r="W1136" s="928"/>
      <c r="X1136" s="928"/>
      <c r="Y1136" s="928"/>
      <c r="Z1136" s="928"/>
      <c r="AA1136" s="928"/>
      <c r="AB1136" s="928"/>
    </row>
    <row r="1137" spans="1:28" ht="15" x14ac:dyDescent="0.2">
      <c r="A1137" s="928"/>
      <c r="B1137" s="928"/>
      <c r="C1137" s="928"/>
      <c r="D1137" s="928"/>
      <c r="E1137" s="928"/>
      <c r="F1137" s="928"/>
      <c r="G1137" s="928"/>
      <c r="H1137" s="928"/>
      <c r="I1137" s="928"/>
      <c r="J1137" s="928"/>
      <c r="K1137" s="928"/>
      <c r="L1137" s="928"/>
      <c r="M1137" s="928"/>
      <c r="N1137" s="928"/>
      <c r="O1137" s="928"/>
      <c r="P1137" s="928"/>
      <c r="Q1137" s="928"/>
      <c r="R1137" s="928"/>
      <c r="S1137" s="928"/>
      <c r="T1137" s="928"/>
      <c r="U1137" s="928"/>
      <c r="V1137" s="928"/>
      <c r="W1137" s="928"/>
      <c r="X1137" s="928"/>
      <c r="Y1137" s="928"/>
      <c r="Z1137" s="928"/>
      <c r="AA1137" s="928"/>
      <c r="AB1137" s="928"/>
    </row>
    <row r="1138" spans="1:28" ht="15" x14ac:dyDescent="0.2">
      <c r="A1138" s="928"/>
      <c r="B1138" s="928"/>
      <c r="C1138" s="928"/>
      <c r="D1138" s="928"/>
      <c r="E1138" s="928"/>
      <c r="F1138" s="928"/>
      <c r="G1138" s="928"/>
      <c r="H1138" s="928"/>
      <c r="I1138" s="928"/>
      <c r="J1138" s="928"/>
      <c r="K1138" s="928"/>
      <c r="L1138" s="928"/>
      <c r="M1138" s="928"/>
      <c r="N1138" s="928"/>
      <c r="O1138" s="928"/>
      <c r="P1138" s="928"/>
      <c r="Q1138" s="928"/>
      <c r="R1138" s="928"/>
      <c r="S1138" s="928"/>
      <c r="T1138" s="928"/>
      <c r="U1138" s="928"/>
      <c r="V1138" s="928"/>
      <c r="W1138" s="928"/>
      <c r="X1138" s="928"/>
      <c r="Y1138" s="928"/>
      <c r="Z1138" s="928"/>
      <c r="AA1138" s="928"/>
      <c r="AB1138" s="928"/>
    </row>
    <row r="1139" spans="1:28" ht="15" x14ac:dyDescent="0.2">
      <c r="A1139" s="928"/>
      <c r="B1139" s="928"/>
      <c r="C1139" s="928"/>
      <c r="D1139" s="928"/>
      <c r="E1139" s="928"/>
      <c r="F1139" s="928"/>
      <c r="G1139" s="928"/>
      <c r="H1139" s="928"/>
      <c r="I1139" s="928"/>
      <c r="J1139" s="928"/>
      <c r="K1139" s="928"/>
      <c r="L1139" s="928"/>
      <c r="M1139" s="928"/>
      <c r="N1139" s="928"/>
      <c r="O1139" s="928"/>
      <c r="P1139" s="928"/>
      <c r="Q1139" s="928"/>
      <c r="R1139" s="928"/>
      <c r="S1139" s="928"/>
      <c r="T1139" s="928"/>
      <c r="U1139" s="928"/>
      <c r="V1139" s="928"/>
      <c r="W1139" s="928"/>
      <c r="X1139" s="928"/>
      <c r="Y1139" s="928"/>
      <c r="Z1139" s="928"/>
      <c r="AA1139" s="928"/>
      <c r="AB1139" s="928"/>
    </row>
    <row r="1140" spans="1:28" ht="15" x14ac:dyDescent="0.2">
      <c r="A1140" s="928"/>
      <c r="B1140" s="928"/>
      <c r="C1140" s="928"/>
      <c r="D1140" s="928"/>
      <c r="E1140" s="928"/>
      <c r="F1140" s="928"/>
      <c r="G1140" s="928"/>
      <c r="H1140" s="928"/>
      <c r="I1140" s="928"/>
      <c r="J1140" s="928"/>
      <c r="K1140" s="928"/>
      <c r="L1140" s="928"/>
      <c r="M1140" s="928"/>
      <c r="N1140" s="928"/>
      <c r="O1140" s="928"/>
      <c r="P1140" s="928"/>
      <c r="Q1140" s="928"/>
      <c r="R1140" s="928"/>
      <c r="S1140" s="928"/>
      <c r="T1140" s="928"/>
      <c r="U1140" s="928"/>
      <c r="V1140" s="928"/>
      <c r="W1140" s="928"/>
      <c r="X1140" s="928"/>
      <c r="Y1140" s="928"/>
      <c r="Z1140" s="928"/>
      <c r="AA1140" s="928"/>
      <c r="AB1140" s="928"/>
    </row>
    <row r="1141" spans="1:28" ht="15" x14ac:dyDescent="0.2">
      <c r="A1141" s="928"/>
      <c r="B1141" s="928"/>
      <c r="C1141" s="928"/>
      <c r="D1141" s="928"/>
      <c r="E1141" s="928"/>
      <c r="F1141" s="928"/>
      <c r="G1141" s="928"/>
      <c r="H1141" s="928"/>
      <c r="I1141" s="928"/>
      <c r="J1141" s="928"/>
      <c r="K1141" s="928"/>
      <c r="L1141" s="928"/>
      <c r="M1141" s="928"/>
      <c r="N1141" s="928"/>
      <c r="O1141" s="928"/>
      <c r="P1141" s="928"/>
      <c r="Q1141" s="928"/>
      <c r="R1141" s="928"/>
      <c r="S1141" s="928"/>
      <c r="T1141" s="928"/>
      <c r="U1141" s="928"/>
      <c r="V1141" s="928"/>
      <c r="W1141" s="928"/>
      <c r="X1141" s="928"/>
      <c r="Y1141" s="928"/>
      <c r="Z1141" s="928"/>
      <c r="AA1141" s="928"/>
      <c r="AB1141" s="928"/>
    </row>
    <row r="1142" spans="1:28" ht="15" x14ac:dyDescent="0.2">
      <c r="A1142" s="928"/>
      <c r="B1142" s="928"/>
      <c r="C1142" s="928"/>
      <c r="D1142" s="928"/>
      <c r="E1142" s="928"/>
      <c r="F1142" s="928"/>
      <c r="G1142" s="928"/>
      <c r="H1142" s="928"/>
      <c r="I1142" s="928"/>
      <c r="J1142" s="928"/>
      <c r="K1142" s="928"/>
      <c r="L1142" s="928"/>
      <c r="M1142" s="928"/>
      <c r="N1142" s="928"/>
      <c r="O1142" s="928"/>
      <c r="P1142" s="928"/>
      <c r="Q1142" s="928"/>
      <c r="R1142" s="928"/>
      <c r="S1142" s="928"/>
      <c r="T1142" s="928"/>
      <c r="U1142" s="928"/>
      <c r="V1142" s="928"/>
      <c r="W1142" s="928"/>
      <c r="X1142" s="928"/>
      <c r="Y1142" s="928"/>
      <c r="Z1142" s="928"/>
      <c r="AA1142" s="928"/>
      <c r="AB1142" s="928"/>
    </row>
    <row r="1143" spans="1:28" ht="15" x14ac:dyDescent="0.2">
      <c r="A1143" s="928"/>
      <c r="B1143" s="928"/>
      <c r="C1143" s="928"/>
      <c r="D1143" s="928"/>
      <c r="E1143" s="928"/>
      <c r="F1143" s="928"/>
      <c r="G1143" s="928"/>
      <c r="H1143" s="928"/>
      <c r="I1143" s="928"/>
      <c r="J1143" s="928"/>
      <c r="K1143" s="928"/>
      <c r="L1143" s="928"/>
      <c r="M1143" s="928"/>
      <c r="N1143" s="928"/>
      <c r="O1143" s="928"/>
      <c r="P1143" s="928"/>
      <c r="Q1143" s="928"/>
      <c r="R1143" s="928"/>
      <c r="S1143" s="928"/>
      <c r="T1143" s="928"/>
      <c r="U1143" s="928"/>
      <c r="V1143" s="928"/>
      <c r="W1143" s="928"/>
      <c r="X1143" s="928"/>
      <c r="Y1143" s="928"/>
      <c r="Z1143" s="928"/>
      <c r="AA1143" s="928"/>
      <c r="AB1143" s="928"/>
    </row>
    <row r="1144" spans="1:28" ht="15" x14ac:dyDescent="0.2">
      <c r="A1144" s="928"/>
      <c r="B1144" s="928"/>
      <c r="C1144" s="928"/>
      <c r="D1144" s="928"/>
      <c r="E1144" s="928"/>
      <c r="F1144" s="928"/>
      <c r="G1144" s="928"/>
      <c r="H1144" s="928"/>
      <c r="I1144" s="928"/>
      <c r="J1144" s="928"/>
      <c r="K1144" s="928"/>
      <c r="L1144" s="928"/>
      <c r="M1144" s="928"/>
      <c r="N1144" s="928"/>
      <c r="O1144" s="928"/>
      <c r="P1144" s="928"/>
      <c r="Q1144" s="928"/>
      <c r="R1144" s="928"/>
      <c r="S1144" s="928"/>
      <c r="T1144" s="928"/>
      <c r="U1144" s="928"/>
      <c r="V1144" s="928"/>
      <c r="W1144" s="928"/>
      <c r="X1144" s="928"/>
      <c r="Y1144" s="928"/>
      <c r="Z1144" s="928"/>
      <c r="AA1144" s="928"/>
      <c r="AB1144" s="928"/>
    </row>
    <row r="1145" spans="1:28" ht="15" x14ac:dyDescent="0.2">
      <c r="A1145" s="928"/>
      <c r="B1145" s="928"/>
      <c r="C1145" s="928"/>
      <c r="D1145" s="928"/>
      <c r="E1145" s="928"/>
      <c r="F1145" s="928"/>
      <c r="G1145" s="928"/>
      <c r="H1145" s="928"/>
      <c r="I1145" s="928"/>
      <c r="J1145" s="928"/>
      <c r="K1145" s="928"/>
      <c r="L1145" s="928"/>
      <c r="M1145" s="928"/>
      <c r="N1145" s="928"/>
      <c r="O1145" s="928"/>
      <c r="P1145" s="928"/>
      <c r="Q1145" s="928"/>
      <c r="R1145" s="928"/>
      <c r="S1145" s="928"/>
      <c r="T1145" s="928"/>
      <c r="U1145" s="928"/>
      <c r="V1145" s="928"/>
      <c r="W1145" s="928"/>
      <c r="X1145" s="928"/>
      <c r="Y1145" s="928"/>
      <c r="Z1145" s="928"/>
      <c r="AA1145" s="928"/>
      <c r="AB1145" s="928"/>
    </row>
    <row r="1146" spans="1:28" ht="15" x14ac:dyDescent="0.2">
      <c r="A1146" s="928"/>
      <c r="B1146" s="928"/>
      <c r="C1146" s="928"/>
      <c r="D1146" s="928"/>
      <c r="E1146" s="928"/>
      <c r="F1146" s="928"/>
      <c r="G1146" s="928"/>
      <c r="H1146" s="928"/>
      <c r="I1146" s="928"/>
      <c r="J1146" s="928"/>
      <c r="K1146" s="928"/>
      <c r="L1146" s="928"/>
      <c r="M1146" s="928"/>
      <c r="N1146" s="928"/>
      <c r="O1146" s="928"/>
      <c r="P1146" s="928"/>
      <c r="Q1146" s="928"/>
      <c r="R1146" s="928"/>
      <c r="S1146" s="928"/>
      <c r="T1146" s="928"/>
      <c r="U1146" s="928"/>
      <c r="V1146" s="928"/>
      <c r="W1146" s="928"/>
      <c r="X1146" s="928"/>
      <c r="Y1146" s="928"/>
      <c r="Z1146" s="928"/>
      <c r="AA1146" s="928"/>
      <c r="AB1146" s="928"/>
    </row>
    <row r="1147" spans="1:28" ht="15" x14ac:dyDescent="0.2">
      <c r="A1147" s="928"/>
      <c r="B1147" s="928"/>
      <c r="C1147" s="928"/>
      <c r="D1147" s="928"/>
      <c r="E1147" s="928"/>
      <c r="F1147" s="928"/>
      <c r="G1147" s="928"/>
      <c r="H1147" s="928"/>
      <c r="I1147" s="928"/>
      <c r="J1147" s="928"/>
      <c r="K1147" s="928"/>
      <c r="L1147" s="928"/>
      <c r="M1147" s="928"/>
      <c r="N1147" s="928"/>
      <c r="O1147" s="928"/>
      <c r="P1147" s="928"/>
      <c r="Q1147" s="928"/>
      <c r="R1147" s="928"/>
      <c r="S1147" s="928"/>
      <c r="T1147" s="928"/>
      <c r="U1147" s="928"/>
      <c r="V1147" s="928"/>
      <c r="W1147" s="928"/>
      <c r="X1147" s="928"/>
      <c r="Y1147" s="928"/>
      <c r="Z1147" s="928"/>
      <c r="AA1147" s="928"/>
      <c r="AB1147" s="928"/>
    </row>
    <row r="1148" spans="1:28" ht="15" x14ac:dyDescent="0.2">
      <c r="A1148" s="928"/>
      <c r="B1148" s="928"/>
      <c r="C1148" s="928"/>
      <c r="D1148" s="928"/>
      <c r="E1148" s="928"/>
      <c r="F1148" s="928"/>
      <c r="G1148" s="928"/>
      <c r="H1148" s="928"/>
      <c r="I1148" s="928"/>
      <c r="J1148" s="928"/>
      <c r="K1148" s="928"/>
      <c r="L1148" s="928"/>
      <c r="M1148" s="928"/>
      <c r="N1148" s="928"/>
      <c r="O1148" s="928"/>
      <c r="P1148" s="928"/>
      <c r="Q1148" s="928"/>
      <c r="R1148" s="928"/>
      <c r="S1148" s="928"/>
      <c r="T1148" s="928"/>
      <c r="U1148" s="928"/>
      <c r="V1148" s="928"/>
      <c r="W1148" s="928"/>
      <c r="X1148" s="928"/>
      <c r="Y1148" s="928"/>
      <c r="Z1148" s="928"/>
      <c r="AA1148" s="928"/>
      <c r="AB1148" s="928"/>
    </row>
    <row r="1149" spans="1:28" ht="15" x14ac:dyDescent="0.2">
      <c r="A1149" s="928"/>
      <c r="B1149" s="928"/>
      <c r="C1149" s="928"/>
      <c r="D1149" s="928"/>
      <c r="E1149" s="928"/>
      <c r="F1149" s="928"/>
      <c r="G1149" s="928"/>
      <c r="H1149" s="928"/>
      <c r="I1149" s="928"/>
      <c r="J1149" s="928"/>
      <c r="K1149" s="928"/>
      <c r="L1149" s="928"/>
      <c r="M1149" s="928"/>
      <c r="N1149" s="928"/>
      <c r="O1149" s="928"/>
      <c r="P1149" s="928"/>
      <c r="Q1149" s="928"/>
      <c r="R1149" s="928"/>
      <c r="S1149" s="928"/>
      <c r="T1149" s="928"/>
      <c r="U1149" s="928"/>
      <c r="V1149" s="928"/>
      <c r="W1149" s="928"/>
      <c r="X1149" s="928"/>
      <c r="Y1149" s="928"/>
      <c r="Z1149" s="928"/>
      <c r="AA1149" s="928"/>
      <c r="AB1149" s="928"/>
    </row>
    <row r="1150" spans="1:28" ht="15" x14ac:dyDescent="0.2">
      <c r="A1150" s="928"/>
      <c r="B1150" s="928"/>
      <c r="C1150" s="928"/>
      <c r="D1150" s="928"/>
      <c r="E1150" s="928"/>
      <c r="F1150" s="928"/>
      <c r="G1150" s="928"/>
      <c r="H1150" s="928"/>
      <c r="I1150" s="928"/>
      <c r="J1150" s="928"/>
      <c r="K1150" s="928"/>
      <c r="L1150" s="928"/>
      <c r="M1150" s="928"/>
      <c r="N1150" s="928"/>
      <c r="O1150" s="928"/>
      <c r="P1150" s="928"/>
      <c r="Q1150" s="928"/>
      <c r="R1150" s="928"/>
      <c r="S1150" s="928"/>
      <c r="T1150" s="928"/>
      <c r="U1150" s="928"/>
      <c r="V1150" s="928"/>
      <c r="W1150" s="928"/>
      <c r="X1150" s="928"/>
      <c r="Y1150" s="928"/>
      <c r="Z1150" s="928"/>
      <c r="AA1150" s="928"/>
      <c r="AB1150" s="928"/>
    </row>
    <row r="1151" spans="1:28" ht="15" x14ac:dyDescent="0.2">
      <c r="A1151" s="928"/>
      <c r="B1151" s="928"/>
      <c r="C1151" s="928"/>
      <c r="D1151" s="928"/>
      <c r="E1151" s="928"/>
      <c r="F1151" s="928"/>
      <c r="G1151" s="928"/>
      <c r="H1151" s="928"/>
      <c r="I1151" s="928"/>
      <c r="J1151" s="928"/>
      <c r="K1151" s="928"/>
      <c r="L1151" s="928"/>
      <c r="M1151" s="928"/>
      <c r="N1151" s="928"/>
      <c r="O1151" s="928"/>
      <c r="P1151" s="928"/>
      <c r="Q1151" s="928"/>
      <c r="R1151" s="928"/>
      <c r="S1151" s="928"/>
      <c r="T1151" s="928"/>
      <c r="U1151" s="928"/>
      <c r="V1151" s="928"/>
      <c r="W1151" s="928"/>
      <c r="X1151" s="928"/>
      <c r="Y1151" s="928"/>
      <c r="Z1151" s="928"/>
      <c r="AA1151" s="928"/>
      <c r="AB1151" s="928"/>
    </row>
    <row r="1152" spans="1:28" ht="15" x14ac:dyDescent="0.2">
      <c r="A1152" s="928"/>
      <c r="B1152" s="928"/>
      <c r="C1152" s="928"/>
      <c r="D1152" s="928"/>
      <c r="E1152" s="928"/>
      <c r="F1152" s="928"/>
      <c r="G1152" s="928"/>
      <c r="H1152" s="928"/>
      <c r="I1152" s="928"/>
      <c r="J1152" s="928"/>
      <c r="K1152" s="928"/>
      <c r="L1152" s="928"/>
      <c r="M1152" s="928"/>
      <c r="N1152" s="928"/>
      <c r="O1152" s="928"/>
      <c r="P1152" s="928"/>
      <c r="Q1152" s="928"/>
      <c r="R1152" s="928"/>
      <c r="S1152" s="928"/>
      <c r="T1152" s="928"/>
      <c r="U1152" s="928"/>
      <c r="V1152" s="928"/>
      <c r="W1152" s="928"/>
      <c r="X1152" s="928"/>
      <c r="Y1152" s="928"/>
      <c r="Z1152" s="928"/>
      <c r="AA1152" s="928"/>
      <c r="AB1152" s="928"/>
    </row>
    <row r="1153" spans="1:28" ht="15" x14ac:dyDescent="0.2">
      <c r="A1153" s="928"/>
      <c r="B1153" s="928"/>
      <c r="C1153" s="928"/>
      <c r="D1153" s="928"/>
      <c r="E1153" s="928"/>
      <c r="F1153" s="928"/>
      <c r="G1153" s="928"/>
      <c r="H1153" s="928"/>
      <c r="I1153" s="928"/>
      <c r="J1153" s="928"/>
      <c r="K1153" s="928"/>
      <c r="L1153" s="928"/>
      <c r="M1153" s="928"/>
      <c r="N1153" s="928"/>
      <c r="O1153" s="928"/>
      <c r="P1153" s="928"/>
      <c r="Q1153" s="928"/>
      <c r="R1153" s="928"/>
      <c r="S1153" s="928"/>
      <c r="T1153" s="928"/>
      <c r="U1153" s="928"/>
      <c r="V1153" s="928"/>
      <c r="W1153" s="928"/>
      <c r="X1153" s="928"/>
      <c r="Y1153" s="928"/>
      <c r="Z1153" s="928"/>
      <c r="AA1153" s="928"/>
      <c r="AB1153" s="928"/>
    </row>
    <row r="1154" spans="1:28" ht="15" x14ac:dyDescent="0.2">
      <c r="A1154" s="928"/>
      <c r="B1154" s="928"/>
      <c r="C1154" s="928"/>
      <c r="D1154" s="928"/>
      <c r="E1154" s="928"/>
      <c r="F1154" s="928"/>
      <c r="G1154" s="928"/>
      <c r="H1154" s="928"/>
      <c r="I1154" s="928"/>
      <c r="J1154" s="928"/>
      <c r="K1154" s="928"/>
      <c r="L1154" s="928"/>
      <c r="M1154" s="928"/>
      <c r="N1154" s="928"/>
      <c r="O1154" s="928"/>
      <c r="P1154" s="928"/>
      <c r="Q1154" s="928"/>
      <c r="R1154" s="928"/>
      <c r="S1154" s="928"/>
      <c r="T1154" s="928"/>
      <c r="U1154" s="928"/>
      <c r="V1154" s="928"/>
      <c r="W1154" s="928"/>
      <c r="X1154" s="928"/>
      <c r="Y1154" s="928"/>
      <c r="Z1154" s="928"/>
      <c r="AA1154" s="928"/>
      <c r="AB1154" s="928"/>
    </row>
    <row r="1155" spans="1:28" ht="15" x14ac:dyDescent="0.2">
      <c r="A1155" s="928"/>
      <c r="B1155" s="928"/>
      <c r="C1155" s="928"/>
      <c r="D1155" s="928"/>
      <c r="E1155" s="928"/>
      <c r="F1155" s="928"/>
      <c r="G1155" s="928"/>
      <c r="H1155" s="928"/>
      <c r="I1155" s="928"/>
      <c r="J1155" s="928"/>
      <c r="K1155" s="928"/>
      <c r="L1155" s="928"/>
      <c r="M1155" s="928"/>
      <c r="N1155" s="928"/>
      <c r="O1155" s="928"/>
      <c r="P1155" s="928"/>
      <c r="Q1155" s="928"/>
      <c r="R1155" s="928"/>
      <c r="S1155" s="928"/>
      <c r="T1155" s="928"/>
      <c r="U1155" s="928"/>
      <c r="V1155" s="928"/>
      <c r="W1155" s="928"/>
      <c r="X1155" s="928"/>
      <c r="Y1155" s="928"/>
      <c r="Z1155" s="928"/>
      <c r="AA1155" s="928"/>
      <c r="AB1155" s="928"/>
    </row>
    <row r="1156" spans="1:28" ht="15" x14ac:dyDescent="0.2">
      <c r="A1156" s="928"/>
      <c r="B1156" s="928"/>
      <c r="C1156" s="928"/>
      <c r="D1156" s="928"/>
      <c r="E1156" s="928"/>
      <c r="F1156" s="928"/>
      <c r="G1156" s="928"/>
      <c r="H1156" s="928"/>
      <c r="I1156" s="928"/>
      <c r="J1156" s="928"/>
      <c r="K1156" s="928"/>
      <c r="L1156" s="928"/>
      <c r="M1156" s="928"/>
      <c r="N1156" s="928"/>
      <c r="O1156" s="928"/>
      <c r="P1156" s="928"/>
      <c r="Q1156" s="928"/>
      <c r="R1156" s="928"/>
      <c r="S1156" s="928"/>
      <c r="T1156" s="928"/>
      <c r="U1156" s="928"/>
      <c r="V1156" s="928"/>
      <c r="W1156" s="928"/>
      <c r="X1156" s="928"/>
      <c r="Y1156" s="928"/>
      <c r="Z1156" s="928"/>
      <c r="AA1156" s="928"/>
      <c r="AB1156" s="928"/>
    </row>
    <row r="1157" spans="1:28" ht="15" x14ac:dyDescent="0.2">
      <c r="A1157" s="928"/>
      <c r="B1157" s="928"/>
      <c r="C1157" s="928"/>
      <c r="D1157" s="928"/>
      <c r="E1157" s="928"/>
      <c r="F1157" s="928"/>
      <c r="G1157" s="928"/>
      <c r="H1157" s="928"/>
      <c r="I1157" s="928"/>
      <c r="J1157" s="928"/>
      <c r="K1157" s="928"/>
      <c r="L1157" s="928"/>
      <c r="M1157" s="928"/>
      <c r="N1157" s="928"/>
      <c r="O1157" s="928"/>
      <c r="P1157" s="928"/>
      <c r="Q1157" s="928"/>
      <c r="R1157" s="928"/>
      <c r="S1157" s="928"/>
      <c r="T1157" s="928"/>
      <c r="U1157" s="928"/>
      <c r="V1157" s="928"/>
      <c r="W1157" s="928"/>
      <c r="X1157" s="928"/>
      <c r="Y1157" s="928"/>
      <c r="Z1157" s="928"/>
      <c r="AA1157" s="928"/>
      <c r="AB1157" s="928"/>
    </row>
    <row r="1158" spans="1:28" ht="15" x14ac:dyDescent="0.2">
      <c r="A1158" s="928"/>
      <c r="B1158" s="928"/>
      <c r="C1158" s="928"/>
      <c r="D1158" s="928"/>
      <c r="E1158" s="928"/>
      <c r="F1158" s="928"/>
      <c r="G1158" s="928"/>
      <c r="H1158" s="928"/>
      <c r="I1158" s="928"/>
      <c r="J1158" s="928"/>
      <c r="K1158" s="928"/>
      <c r="L1158" s="928"/>
      <c r="M1158" s="928"/>
      <c r="N1158" s="928"/>
      <c r="O1158" s="928"/>
      <c r="P1158" s="928"/>
      <c r="Q1158" s="928"/>
      <c r="R1158" s="928"/>
      <c r="S1158" s="928"/>
      <c r="T1158" s="928"/>
      <c r="U1158" s="928"/>
      <c r="V1158" s="928"/>
      <c r="W1158" s="928"/>
      <c r="X1158" s="928"/>
      <c r="Y1158" s="928"/>
      <c r="Z1158" s="928"/>
      <c r="AA1158" s="928"/>
      <c r="AB1158" s="928"/>
    </row>
    <row r="1159" spans="1:28" ht="15" x14ac:dyDescent="0.2">
      <c r="A1159" s="928"/>
      <c r="B1159" s="928"/>
      <c r="C1159" s="928"/>
      <c r="D1159" s="928"/>
      <c r="E1159" s="928"/>
      <c r="F1159" s="928"/>
      <c r="G1159" s="928"/>
      <c r="H1159" s="928"/>
      <c r="I1159" s="928"/>
      <c r="J1159" s="928"/>
      <c r="K1159" s="928"/>
      <c r="L1159" s="928"/>
      <c r="M1159" s="928"/>
      <c r="N1159" s="928"/>
      <c r="O1159" s="928"/>
      <c r="P1159" s="928"/>
      <c r="Q1159" s="928"/>
      <c r="R1159" s="928"/>
      <c r="S1159" s="928"/>
      <c r="T1159" s="928"/>
      <c r="U1159" s="928"/>
      <c r="V1159" s="928"/>
      <c r="W1159" s="928"/>
      <c r="X1159" s="928"/>
      <c r="Y1159" s="928"/>
      <c r="Z1159" s="928"/>
      <c r="AA1159" s="928"/>
      <c r="AB1159" s="928"/>
    </row>
    <row r="1160" spans="1:28" ht="15" x14ac:dyDescent="0.2">
      <c r="A1160" s="928"/>
      <c r="B1160" s="928"/>
      <c r="C1160" s="928"/>
      <c r="D1160" s="928"/>
      <c r="E1160" s="928"/>
      <c r="F1160" s="928"/>
      <c r="G1160" s="928"/>
      <c r="H1160" s="928"/>
      <c r="I1160" s="928"/>
      <c r="J1160" s="928"/>
      <c r="K1160" s="928"/>
      <c r="L1160" s="928"/>
      <c r="M1160" s="928"/>
      <c r="N1160" s="928"/>
      <c r="O1160" s="928"/>
      <c r="P1160" s="928"/>
      <c r="Q1160" s="928"/>
      <c r="R1160" s="928"/>
      <c r="S1160" s="928"/>
      <c r="T1160" s="928"/>
      <c r="U1160" s="928"/>
      <c r="V1160" s="928"/>
      <c r="W1160" s="928"/>
      <c r="X1160" s="928"/>
      <c r="Y1160" s="928"/>
      <c r="Z1160" s="928"/>
      <c r="AA1160" s="928"/>
      <c r="AB1160" s="928"/>
    </row>
    <row r="1161" spans="1:28" ht="15" x14ac:dyDescent="0.2">
      <c r="A1161" s="928"/>
      <c r="B1161" s="928"/>
      <c r="C1161" s="928"/>
      <c r="D1161" s="928"/>
      <c r="E1161" s="928"/>
      <c r="F1161" s="928"/>
      <c r="G1161" s="928"/>
      <c r="H1161" s="928"/>
      <c r="I1161" s="928"/>
      <c r="J1161" s="928"/>
      <c r="K1161" s="928"/>
      <c r="L1161" s="928"/>
      <c r="M1161" s="928"/>
      <c r="N1161" s="928"/>
      <c r="O1161" s="928"/>
      <c r="P1161" s="928"/>
      <c r="Q1161" s="928"/>
      <c r="R1161" s="928"/>
      <c r="S1161" s="928"/>
      <c r="T1161" s="928"/>
      <c r="U1161" s="928"/>
      <c r="V1161" s="928"/>
      <c r="W1161" s="928"/>
      <c r="X1161" s="928"/>
      <c r="Y1161" s="928"/>
      <c r="Z1161" s="928"/>
      <c r="AA1161" s="928"/>
      <c r="AB1161" s="928"/>
    </row>
    <row r="1162" spans="1:28" ht="15" x14ac:dyDescent="0.2">
      <c r="A1162" s="928"/>
      <c r="B1162" s="928"/>
      <c r="C1162" s="928"/>
      <c r="D1162" s="928"/>
      <c r="E1162" s="928"/>
      <c r="F1162" s="928"/>
      <c r="G1162" s="928"/>
      <c r="H1162" s="928"/>
      <c r="I1162" s="928"/>
      <c r="J1162" s="928"/>
      <c r="K1162" s="928"/>
      <c r="L1162" s="928"/>
      <c r="M1162" s="928"/>
      <c r="N1162" s="928"/>
      <c r="O1162" s="928"/>
      <c r="P1162" s="928"/>
      <c r="Q1162" s="928"/>
      <c r="R1162" s="928"/>
      <c r="S1162" s="928"/>
      <c r="T1162" s="928"/>
      <c r="U1162" s="928"/>
      <c r="V1162" s="928"/>
      <c r="W1162" s="928"/>
      <c r="X1162" s="928"/>
      <c r="Y1162" s="928"/>
      <c r="Z1162" s="928"/>
      <c r="AA1162" s="928"/>
      <c r="AB1162" s="928"/>
    </row>
    <row r="1163" spans="1:28" ht="15" x14ac:dyDescent="0.2">
      <c r="A1163" s="928"/>
      <c r="B1163" s="928"/>
      <c r="C1163" s="928"/>
      <c r="D1163" s="928"/>
      <c r="E1163" s="928"/>
      <c r="F1163" s="928"/>
      <c r="G1163" s="928"/>
      <c r="H1163" s="928"/>
      <c r="I1163" s="928"/>
      <c r="J1163" s="928"/>
      <c r="K1163" s="928"/>
      <c r="L1163" s="928"/>
      <c r="M1163" s="928"/>
      <c r="N1163" s="928"/>
      <c r="O1163" s="928"/>
      <c r="P1163" s="928"/>
      <c r="Q1163" s="928"/>
      <c r="R1163" s="928"/>
      <c r="S1163" s="928"/>
      <c r="T1163" s="928"/>
      <c r="U1163" s="928"/>
      <c r="V1163" s="928"/>
      <c r="W1163" s="928"/>
      <c r="X1163" s="928"/>
      <c r="Y1163" s="928"/>
      <c r="Z1163" s="928"/>
      <c r="AA1163" s="928"/>
      <c r="AB1163" s="928"/>
    </row>
    <row r="1164" spans="1:28" ht="15" x14ac:dyDescent="0.2">
      <c r="A1164" s="928"/>
      <c r="B1164" s="928"/>
      <c r="C1164" s="928"/>
      <c r="D1164" s="928"/>
      <c r="E1164" s="928"/>
      <c r="F1164" s="928"/>
      <c r="G1164" s="928"/>
      <c r="H1164" s="928"/>
      <c r="I1164" s="928"/>
      <c r="J1164" s="928"/>
      <c r="K1164" s="928"/>
      <c r="L1164" s="928"/>
      <c r="M1164" s="928"/>
      <c r="N1164" s="928"/>
      <c r="O1164" s="928"/>
      <c r="P1164" s="928"/>
      <c r="Q1164" s="928"/>
      <c r="R1164" s="928"/>
      <c r="S1164" s="928"/>
      <c r="T1164" s="928"/>
      <c r="U1164" s="928"/>
      <c r="V1164" s="928"/>
      <c r="W1164" s="928"/>
      <c r="X1164" s="928"/>
      <c r="Y1164" s="928"/>
      <c r="Z1164" s="928"/>
      <c r="AA1164" s="928"/>
      <c r="AB1164" s="928"/>
    </row>
    <row r="1165" spans="1:28" ht="15" x14ac:dyDescent="0.2">
      <c r="A1165" s="928"/>
      <c r="B1165" s="928"/>
      <c r="C1165" s="928"/>
      <c r="D1165" s="928"/>
      <c r="E1165" s="928"/>
      <c r="F1165" s="928"/>
      <c r="G1165" s="928"/>
      <c r="H1165" s="928"/>
      <c r="I1165" s="928"/>
      <c r="J1165" s="928"/>
      <c r="K1165" s="928"/>
      <c r="L1165" s="928"/>
      <c r="M1165" s="928"/>
      <c r="N1165" s="928"/>
      <c r="O1165" s="928"/>
      <c r="P1165" s="928"/>
      <c r="Q1165" s="928"/>
      <c r="R1165" s="928"/>
      <c r="S1165" s="928"/>
      <c r="T1165" s="928"/>
      <c r="U1165" s="928"/>
      <c r="V1165" s="928"/>
      <c r="W1165" s="928"/>
      <c r="X1165" s="928"/>
      <c r="Y1165" s="928"/>
      <c r="Z1165" s="928"/>
      <c r="AA1165" s="928"/>
      <c r="AB1165" s="928"/>
    </row>
    <row r="1166" spans="1:28" ht="15" x14ac:dyDescent="0.2">
      <c r="A1166" s="928"/>
      <c r="B1166" s="928"/>
      <c r="C1166" s="928"/>
      <c r="D1166" s="928"/>
      <c r="E1166" s="928"/>
      <c r="F1166" s="928"/>
      <c r="G1166" s="928"/>
      <c r="H1166" s="928"/>
      <c r="I1166" s="928"/>
      <c r="J1166" s="928"/>
      <c r="K1166" s="928"/>
      <c r="L1166" s="928"/>
      <c r="M1166" s="928"/>
      <c r="N1166" s="928"/>
      <c r="O1166" s="928"/>
      <c r="P1166" s="928"/>
      <c r="Q1166" s="928"/>
      <c r="R1166" s="928"/>
      <c r="S1166" s="928"/>
      <c r="T1166" s="928"/>
      <c r="U1166" s="928"/>
      <c r="V1166" s="928"/>
      <c r="W1166" s="928"/>
      <c r="X1166" s="928"/>
      <c r="Y1166" s="928"/>
      <c r="Z1166" s="928"/>
      <c r="AA1166" s="928"/>
      <c r="AB1166" s="928"/>
    </row>
    <row r="1167" spans="1:28" ht="15" x14ac:dyDescent="0.2">
      <c r="A1167" s="928"/>
      <c r="B1167" s="928"/>
      <c r="C1167" s="928"/>
      <c r="D1167" s="928"/>
      <c r="E1167" s="928"/>
      <c r="F1167" s="928"/>
      <c r="G1167" s="928"/>
      <c r="H1167" s="928"/>
      <c r="I1167" s="928"/>
      <c r="J1167" s="928"/>
      <c r="K1167" s="928"/>
      <c r="L1167" s="928"/>
      <c r="M1167" s="928"/>
      <c r="N1167" s="928"/>
      <c r="O1167" s="928"/>
      <c r="P1167" s="928"/>
      <c r="Q1167" s="928"/>
      <c r="R1167" s="928"/>
      <c r="S1167" s="928"/>
      <c r="T1167" s="928"/>
      <c r="U1167" s="928"/>
      <c r="V1167" s="928"/>
      <c r="W1167" s="928"/>
      <c r="X1167" s="928"/>
      <c r="Y1167" s="928"/>
      <c r="Z1167" s="928"/>
      <c r="AA1167" s="928"/>
      <c r="AB1167" s="928"/>
    </row>
    <row r="1168" spans="1:28" ht="15" x14ac:dyDescent="0.2">
      <c r="A1168" s="928"/>
      <c r="B1168" s="928"/>
      <c r="C1168" s="928"/>
      <c r="D1168" s="928"/>
      <c r="E1168" s="928"/>
      <c r="F1168" s="928"/>
      <c r="G1168" s="928"/>
      <c r="H1168" s="928"/>
      <c r="I1168" s="928"/>
      <c r="J1168" s="928"/>
      <c r="K1168" s="928"/>
      <c r="L1168" s="928"/>
      <c r="M1168" s="928"/>
      <c r="N1168" s="928"/>
      <c r="O1168" s="928"/>
      <c r="P1168" s="928"/>
      <c r="Q1168" s="928"/>
      <c r="R1168" s="928"/>
      <c r="S1168" s="928"/>
      <c r="T1168" s="928"/>
      <c r="U1168" s="928"/>
      <c r="V1168" s="928"/>
      <c r="W1168" s="928"/>
      <c r="X1168" s="928"/>
      <c r="Y1168" s="928"/>
      <c r="Z1168" s="928"/>
      <c r="AA1168" s="928"/>
      <c r="AB1168" s="928"/>
    </row>
    <row r="1169" spans="1:28" ht="15" x14ac:dyDescent="0.2">
      <c r="A1169" s="928"/>
      <c r="B1169" s="928"/>
      <c r="C1169" s="928"/>
      <c r="D1169" s="928"/>
      <c r="E1169" s="928"/>
      <c r="F1169" s="928"/>
      <c r="G1169" s="928"/>
      <c r="H1169" s="928"/>
      <c r="I1169" s="928"/>
      <c r="J1169" s="928"/>
      <c r="K1169" s="928"/>
      <c r="L1169" s="928"/>
      <c r="M1169" s="928"/>
      <c r="N1169" s="928"/>
      <c r="O1169" s="928"/>
      <c r="P1169" s="928"/>
      <c r="Q1169" s="928"/>
      <c r="R1169" s="928"/>
      <c r="S1169" s="928"/>
      <c r="T1169" s="928"/>
      <c r="U1169" s="928"/>
      <c r="V1169" s="928"/>
      <c r="W1169" s="928"/>
      <c r="X1169" s="928"/>
      <c r="Y1169" s="928"/>
      <c r="Z1169" s="928"/>
      <c r="AA1169" s="928"/>
      <c r="AB1169" s="928"/>
    </row>
    <row r="1170" spans="1:28" ht="15" x14ac:dyDescent="0.2">
      <c r="A1170" s="928"/>
      <c r="B1170" s="928"/>
      <c r="C1170" s="928"/>
      <c r="D1170" s="928"/>
      <c r="E1170" s="928"/>
      <c r="F1170" s="928"/>
      <c r="G1170" s="928"/>
      <c r="H1170" s="928"/>
      <c r="I1170" s="928"/>
      <c r="J1170" s="928"/>
      <c r="K1170" s="928"/>
      <c r="L1170" s="928"/>
      <c r="M1170" s="928"/>
      <c r="N1170" s="928"/>
      <c r="O1170" s="928"/>
      <c r="P1170" s="928"/>
      <c r="Q1170" s="928"/>
      <c r="R1170" s="928"/>
      <c r="S1170" s="928"/>
      <c r="T1170" s="928"/>
      <c r="U1170" s="928"/>
      <c r="V1170" s="928"/>
      <c r="W1170" s="928"/>
      <c r="X1170" s="928"/>
      <c r="Y1170" s="928"/>
      <c r="Z1170" s="928"/>
      <c r="AA1170" s="928"/>
      <c r="AB1170" s="928"/>
    </row>
    <row r="1171" spans="1:28" ht="15" x14ac:dyDescent="0.2">
      <c r="A1171" s="928"/>
      <c r="B1171" s="928"/>
      <c r="C1171" s="928"/>
      <c r="D1171" s="928"/>
      <c r="E1171" s="928"/>
      <c r="F1171" s="928"/>
      <c r="G1171" s="928"/>
      <c r="H1171" s="928"/>
      <c r="I1171" s="928"/>
      <c r="J1171" s="928"/>
      <c r="K1171" s="928"/>
      <c r="L1171" s="928"/>
      <c r="M1171" s="928"/>
      <c r="N1171" s="928"/>
      <c r="O1171" s="928"/>
      <c r="P1171" s="928"/>
      <c r="Q1171" s="928"/>
      <c r="R1171" s="928"/>
      <c r="S1171" s="928"/>
      <c r="T1171" s="928"/>
      <c r="U1171" s="928"/>
      <c r="V1171" s="928"/>
      <c r="W1171" s="928"/>
      <c r="X1171" s="928"/>
      <c r="Y1171" s="928"/>
      <c r="Z1171" s="928"/>
      <c r="AA1171" s="928"/>
      <c r="AB1171" s="928"/>
    </row>
    <row r="1172" spans="1:28" ht="15" x14ac:dyDescent="0.2">
      <c r="A1172" s="928"/>
      <c r="B1172" s="928"/>
      <c r="C1172" s="928"/>
      <c r="D1172" s="928"/>
      <c r="E1172" s="928"/>
      <c r="F1172" s="928"/>
      <c r="G1172" s="928"/>
      <c r="H1172" s="928"/>
      <c r="I1172" s="928"/>
      <c r="J1172" s="928"/>
      <c r="K1172" s="928"/>
      <c r="L1172" s="928"/>
      <c r="M1172" s="928"/>
      <c r="N1172" s="928"/>
      <c r="O1172" s="928"/>
      <c r="P1172" s="928"/>
      <c r="Q1172" s="928"/>
      <c r="R1172" s="928"/>
      <c r="S1172" s="928"/>
      <c r="T1172" s="928"/>
      <c r="U1172" s="928"/>
      <c r="V1172" s="928"/>
      <c r="W1172" s="928"/>
      <c r="X1172" s="928"/>
      <c r="Y1172" s="928"/>
      <c r="Z1172" s="928"/>
      <c r="AA1172" s="928"/>
      <c r="AB1172" s="928"/>
    </row>
    <row r="1173" spans="1:28" ht="15" x14ac:dyDescent="0.2">
      <c r="A1173" s="928"/>
      <c r="B1173" s="928"/>
      <c r="C1173" s="928"/>
      <c r="D1173" s="928"/>
      <c r="E1173" s="928"/>
      <c r="F1173" s="928"/>
      <c r="G1173" s="928"/>
      <c r="H1173" s="928"/>
      <c r="I1173" s="928"/>
      <c r="J1173" s="928"/>
      <c r="K1173" s="928"/>
      <c r="L1173" s="928"/>
      <c r="M1173" s="928"/>
      <c r="N1173" s="928"/>
      <c r="O1173" s="928"/>
      <c r="P1173" s="928"/>
      <c r="Q1173" s="928"/>
      <c r="R1173" s="928"/>
      <c r="S1173" s="928"/>
      <c r="T1173" s="928"/>
      <c r="U1173" s="928"/>
      <c r="V1173" s="928"/>
      <c r="W1173" s="928"/>
      <c r="X1173" s="928"/>
      <c r="Y1173" s="928"/>
      <c r="Z1173" s="928"/>
      <c r="AA1173" s="928"/>
      <c r="AB1173" s="928"/>
    </row>
    <row r="1174" spans="1:28" ht="15" x14ac:dyDescent="0.2">
      <c r="A1174" s="928"/>
      <c r="B1174" s="928"/>
      <c r="C1174" s="928"/>
      <c r="D1174" s="928"/>
      <c r="E1174" s="928"/>
      <c r="F1174" s="928"/>
      <c r="G1174" s="928"/>
      <c r="H1174" s="928"/>
      <c r="I1174" s="928"/>
      <c r="J1174" s="928"/>
      <c r="K1174" s="928"/>
      <c r="L1174" s="928"/>
      <c r="M1174" s="928"/>
      <c r="N1174" s="928"/>
      <c r="O1174" s="928"/>
      <c r="P1174" s="928"/>
      <c r="Q1174" s="928"/>
      <c r="R1174" s="928"/>
      <c r="S1174" s="928"/>
      <c r="T1174" s="928"/>
      <c r="U1174" s="928"/>
      <c r="V1174" s="928"/>
      <c r="W1174" s="928"/>
      <c r="X1174" s="928"/>
      <c r="Y1174" s="928"/>
      <c r="Z1174" s="928"/>
      <c r="AA1174" s="928"/>
      <c r="AB1174" s="928"/>
    </row>
    <row r="1175" spans="1:28" ht="15" x14ac:dyDescent="0.2">
      <c r="A1175" s="928"/>
      <c r="B1175" s="928"/>
      <c r="C1175" s="928"/>
      <c r="D1175" s="928"/>
      <c r="E1175" s="928"/>
      <c r="F1175" s="928"/>
      <c r="G1175" s="928"/>
      <c r="H1175" s="928"/>
      <c r="I1175" s="928"/>
      <c r="J1175" s="928"/>
      <c r="K1175" s="928"/>
      <c r="L1175" s="928"/>
      <c r="M1175" s="928"/>
      <c r="N1175" s="928"/>
      <c r="O1175" s="928"/>
      <c r="P1175" s="928"/>
      <c r="Q1175" s="928"/>
      <c r="R1175" s="928"/>
      <c r="S1175" s="928"/>
      <c r="T1175" s="928"/>
      <c r="U1175" s="928"/>
      <c r="V1175" s="928"/>
      <c r="W1175" s="928"/>
      <c r="X1175" s="928"/>
      <c r="Y1175" s="928"/>
      <c r="Z1175" s="928"/>
      <c r="AA1175" s="928"/>
      <c r="AB1175" s="928"/>
    </row>
    <row r="1176" spans="1:28" ht="15" x14ac:dyDescent="0.2">
      <c r="A1176" s="928"/>
      <c r="B1176" s="928"/>
      <c r="C1176" s="928"/>
      <c r="D1176" s="928"/>
      <c r="E1176" s="928"/>
      <c r="F1176" s="928"/>
      <c r="G1176" s="928"/>
      <c r="H1176" s="928"/>
      <c r="I1176" s="928"/>
      <c r="J1176" s="928"/>
      <c r="K1176" s="928"/>
      <c r="L1176" s="928"/>
      <c r="M1176" s="928"/>
      <c r="N1176" s="928"/>
      <c r="O1176" s="928"/>
      <c r="P1176" s="928"/>
      <c r="Q1176" s="928"/>
      <c r="R1176" s="928"/>
      <c r="S1176" s="928"/>
      <c r="T1176" s="928"/>
      <c r="U1176" s="928"/>
      <c r="V1176" s="928"/>
      <c r="W1176" s="928"/>
      <c r="X1176" s="928"/>
      <c r="Y1176" s="928"/>
      <c r="Z1176" s="928"/>
      <c r="AA1176" s="928"/>
      <c r="AB1176" s="928"/>
    </row>
    <row r="1177" spans="1:28" ht="15" x14ac:dyDescent="0.2">
      <c r="A1177" s="928"/>
      <c r="B1177" s="928"/>
      <c r="C1177" s="928"/>
      <c r="D1177" s="928"/>
      <c r="E1177" s="928"/>
      <c r="F1177" s="928"/>
      <c r="G1177" s="928"/>
      <c r="H1177" s="928"/>
      <c r="I1177" s="928"/>
      <c r="J1177" s="928"/>
      <c r="K1177" s="928"/>
      <c r="L1177" s="928"/>
      <c r="M1177" s="928"/>
      <c r="N1177" s="928"/>
      <c r="O1177" s="928"/>
      <c r="P1177" s="928"/>
      <c r="Q1177" s="928"/>
      <c r="R1177" s="928"/>
      <c r="S1177" s="928"/>
      <c r="T1177" s="928"/>
      <c r="U1177" s="928"/>
      <c r="V1177" s="928"/>
      <c r="W1177" s="928"/>
      <c r="X1177" s="928"/>
      <c r="Y1177" s="928"/>
      <c r="Z1177" s="928"/>
      <c r="AA1177" s="928"/>
      <c r="AB1177" s="928"/>
    </row>
    <row r="1178" spans="1:28" ht="15" x14ac:dyDescent="0.2">
      <c r="A1178" s="928"/>
      <c r="B1178" s="928"/>
      <c r="C1178" s="928"/>
      <c r="D1178" s="928"/>
      <c r="E1178" s="928"/>
      <c r="F1178" s="928"/>
      <c r="G1178" s="928"/>
      <c r="H1178" s="928"/>
      <c r="I1178" s="928"/>
      <c r="J1178" s="928"/>
      <c r="K1178" s="928"/>
      <c r="L1178" s="928"/>
      <c r="M1178" s="928"/>
      <c r="N1178" s="928"/>
      <c r="O1178" s="928"/>
      <c r="P1178" s="928"/>
      <c r="Q1178" s="928"/>
      <c r="R1178" s="928"/>
      <c r="S1178" s="928"/>
      <c r="T1178" s="928"/>
      <c r="U1178" s="928"/>
      <c r="V1178" s="928"/>
      <c r="W1178" s="928"/>
      <c r="X1178" s="928"/>
      <c r="Y1178" s="928"/>
      <c r="Z1178" s="928"/>
      <c r="AA1178" s="928"/>
      <c r="AB1178" s="928"/>
    </row>
    <row r="1179" spans="1:28" ht="15" x14ac:dyDescent="0.2">
      <c r="A1179" s="928"/>
      <c r="B1179" s="928"/>
      <c r="C1179" s="928"/>
      <c r="D1179" s="928"/>
      <c r="E1179" s="928"/>
      <c r="F1179" s="928"/>
      <c r="G1179" s="928"/>
      <c r="H1179" s="928"/>
      <c r="I1179" s="928"/>
      <c r="J1179" s="928"/>
      <c r="K1179" s="928"/>
      <c r="L1179" s="928"/>
      <c r="M1179" s="928"/>
      <c r="N1179" s="928"/>
      <c r="O1179" s="928"/>
      <c r="P1179" s="928"/>
      <c r="Q1179" s="928"/>
      <c r="R1179" s="928"/>
      <c r="S1179" s="928"/>
      <c r="T1179" s="928"/>
      <c r="U1179" s="928"/>
      <c r="V1179" s="928"/>
      <c r="W1179" s="928"/>
      <c r="X1179" s="928"/>
      <c r="Y1179" s="928"/>
      <c r="Z1179" s="928"/>
      <c r="AA1179" s="928"/>
      <c r="AB1179" s="928"/>
    </row>
    <row r="1180" spans="1:28" ht="15" x14ac:dyDescent="0.2">
      <c r="A1180" s="928"/>
      <c r="B1180" s="928"/>
      <c r="C1180" s="928"/>
      <c r="D1180" s="928"/>
      <c r="E1180" s="928"/>
      <c r="F1180" s="928"/>
      <c r="G1180" s="928"/>
      <c r="H1180" s="928"/>
      <c r="I1180" s="928"/>
      <c r="J1180" s="928"/>
      <c r="K1180" s="928"/>
      <c r="L1180" s="928"/>
      <c r="M1180" s="928"/>
      <c r="N1180" s="928"/>
      <c r="O1180" s="928"/>
      <c r="P1180" s="928"/>
      <c r="Q1180" s="928"/>
      <c r="R1180" s="928"/>
      <c r="S1180" s="928"/>
      <c r="T1180" s="928"/>
      <c r="U1180" s="928"/>
      <c r="V1180" s="928"/>
      <c r="W1180" s="928"/>
      <c r="X1180" s="928"/>
      <c r="Y1180" s="928"/>
      <c r="Z1180" s="928"/>
      <c r="AA1180" s="928"/>
      <c r="AB1180" s="928"/>
    </row>
    <row r="1181" spans="1:28" ht="15" x14ac:dyDescent="0.2">
      <c r="A1181" s="928"/>
      <c r="B1181" s="928"/>
      <c r="C1181" s="928"/>
      <c r="D1181" s="928"/>
      <c r="E1181" s="928"/>
      <c r="F1181" s="928"/>
      <c r="G1181" s="928"/>
      <c r="H1181" s="928"/>
      <c r="I1181" s="928"/>
      <c r="J1181" s="928"/>
      <c r="K1181" s="928"/>
      <c r="L1181" s="928"/>
      <c r="M1181" s="928"/>
      <c r="N1181" s="928"/>
      <c r="O1181" s="928"/>
      <c r="P1181" s="928"/>
      <c r="Q1181" s="928"/>
      <c r="R1181" s="928"/>
      <c r="S1181" s="928"/>
      <c r="T1181" s="928"/>
      <c r="U1181" s="928"/>
      <c r="V1181" s="928"/>
      <c r="W1181" s="928"/>
      <c r="X1181" s="928"/>
      <c r="Y1181" s="928"/>
      <c r="Z1181" s="928"/>
      <c r="AA1181" s="928"/>
      <c r="AB1181" s="928"/>
    </row>
    <row r="1182" spans="1:28" ht="15" x14ac:dyDescent="0.2">
      <c r="A1182" s="928"/>
      <c r="B1182" s="928"/>
      <c r="C1182" s="928"/>
      <c r="D1182" s="928"/>
      <c r="E1182" s="928"/>
      <c r="F1182" s="928"/>
      <c r="G1182" s="928"/>
      <c r="H1182" s="928"/>
      <c r="I1182" s="928"/>
      <c r="J1182" s="928"/>
      <c r="K1182" s="928"/>
      <c r="L1182" s="928"/>
      <c r="M1182" s="928"/>
      <c r="N1182" s="928"/>
      <c r="O1182" s="928"/>
      <c r="P1182" s="928"/>
      <c r="Q1182" s="928"/>
      <c r="R1182" s="928"/>
      <c r="S1182" s="928"/>
      <c r="T1182" s="928"/>
      <c r="U1182" s="928"/>
      <c r="V1182" s="928"/>
      <c r="W1182" s="928"/>
      <c r="X1182" s="928"/>
      <c r="Y1182" s="928"/>
      <c r="Z1182" s="928"/>
      <c r="AA1182" s="928"/>
      <c r="AB1182" s="928"/>
    </row>
    <row r="1183" spans="1:28" ht="15" x14ac:dyDescent="0.2">
      <c r="A1183" s="928"/>
      <c r="B1183" s="928"/>
      <c r="C1183" s="928"/>
      <c r="D1183" s="928"/>
      <c r="E1183" s="928"/>
      <c r="F1183" s="928"/>
      <c r="G1183" s="928"/>
      <c r="H1183" s="928"/>
      <c r="I1183" s="928"/>
      <c r="J1183" s="928"/>
      <c r="K1183" s="928"/>
      <c r="L1183" s="928"/>
      <c r="M1183" s="928"/>
      <c r="N1183" s="928"/>
      <c r="O1183" s="928"/>
      <c r="P1183" s="928"/>
      <c r="Q1183" s="928"/>
      <c r="R1183" s="928"/>
      <c r="S1183" s="928"/>
      <c r="T1183" s="928"/>
      <c r="U1183" s="928"/>
      <c r="V1183" s="928"/>
      <c r="W1183" s="928"/>
      <c r="X1183" s="928"/>
      <c r="Y1183" s="928"/>
      <c r="Z1183" s="928"/>
      <c r="AA1183" s="928"/>
      <c r="AB1183" s="928"/>
    </row>
    <row r="1184" spans="1:28" ht="15" x14ac:dyDescent="0.2">
      <c r="A1184" s="928"/>
      <c r="B1184" s="928"/>
      <c r="C1184" s="928"/>
      <c r="D1184" s="928"/>
      <c r="E1184" s="928"/>
      <c r="F1184" s="928"/>
      <c r="G1184" s="928"/>
      <c r="H1184" s="928"/>
      <c r="I1184" s="928"/>
      <c r="J1184" s="928"/>
      <c r="K1184" s="928"/>
      <c r="L1184" s="928"/>
      <c r="M1184" s="928"/>
      <c r="N1184" s="928"/>
      <c r="O1184" s="928"/>
      <c r="P1184" s="928"/>
      <c r="Q1184" s="928"/>
      <c r="R1184" s="928"/>
      <c r="S1184" s="928"/>
      <c r="T1184" s="928"/>
      <c r="U1184" s="928"/>
      <c r="V1184" s="928"/>
      <c r="W1184" s="928"/>
      <c r="X1184" s="928"/>
      <c r="Y1184" s="928"/>
      <c r="Z1184" s="928"/>
      <c r="AA1184" s="928"/>
      <c r="AB1184" s="928"/>
    </row>
    <row r="1185" spans="1:28" ht="15" x14ac:dyDescent="0.2">
      <c r="A1185" s="928"/>
      <c r="B1185" s="928"/>
      <c r="C1185" s="928"/>
      <c r="D1185" s="928"/>
      <c r="E1185" s="928"/>
      <c r="F1185" s="928"/>
      <c r="G1185" s="928"/>
      <c r="H1185" s="928"/>
      <c r="I1185" s="928"/>
      <c r="J1185" s="928"/>
      <c r="K1185" s="928"/>
      <c r="L1185" s="928"/>
      <c r="M1185" s="928"/>
      <c r="N1185" s="928"/>
      <c r="O1185" s="928"/>
      <c r="P1185" s="928"/>
      <c r="Q1185" s="928"/>
      <c r="R1185" s="928"/>
      <c r="S1185" s="928"/>
      <c r="T1185" s="928"/>
      <c r="U1185" s="928"/>
      <c r="V1185" s="928"/>
      <c r="W1185" s="928"/>
      <c r="X1185" s="928"/>
      <c r="Y1185" s="928"/>
      <c r="Z1185" s="928"/>
      <c r="AA1185" s="928"/>
      <c r="AB1185" s="928"/>
    </row>
    <row r="1186" spans="1:28" ht="15" x14ac:dyDescent="0.2">
      <c r="A1186" s="928"/>
      <c r="B1186" s="928"/>
      <c r="C1186" s="928"/>
      <c r="D1186" s="928"/>
      <c r="E1186" s="928"/>
      <c r="F1186" s="928"/>
      <c r="G1186" s="928"/>
      <c r="H1186" s="928"/>
      <c r="I1186" s="928"/>
      <c r="J1186" s="928"/>
      <c r="K1186" s="928"/>
      <c r="L1186" s="928"/>
      <c r="M1186" s="928"/>
      <c r="N1186" s="928"/>
      <c r="O1186" s="928"/>
      <c r="P1186" s="928"/>
      <c r="Q1186" s="928"/>
      <c r="R1186" s="928"/>
      <c r="S1186" s="928"/>
      <c r="T1186" s="928"/>
      <c r="U1186" s="928"/>
      <c r="V1186" s="928"/>
      <c r="W1186" s="928"/>
      <c r="X1186" s="928"/>
      <c r="Y1186" s="928"/>
      <c r="Z1186" s="928"/>
      <c r="AA1186" s="928"/>
      <c r="AB1186" s="928"/>
    </row>
    <row r="1187" spans="1:28" ht="15" x14ac:dyDescent="0.2">
      <c r="A1187" s="928"/>
      <c r="B1187" s="928"/>
      <c r="C1187" s="928"/>
      <c r="D1187" s="928"/>
      <c r="E1187" s="928"/>
      <c r="F1187" s="928"/>
      <c r="G1187" s="928"/>
      <c r="H1187" s="928"/>
      <c r="I1187" s="928"/>
      <c r="J1187" s="928"/>
      <c r="K1187" s="928"/>
      <c r="L1187" s="928"/>
      <c r="M1187" s="928"/>
      <c r="N1187" s="928"/>
      <c r="O1187" s="928"/>
      <c r="P1187" s="928"/>
      <c r="Q1187" s="928"/>
      <c r="R1187" s="928"/>
      <c r="S1187" s="928"/>
      <c r="T1187" s="928"/>
      <c r="U1187" s="928"/>
      <c r="V1187" s="928"/>
      <c r="W1187" s="928"/>
      <c r="X1187" s="928"/>
      <c r="Y1187" s="928"/>
      <c r="Z1187" s="928"/>
      <c r="AA1187" s="928"/>
      <c r="AB1187" s="928"/>
    </row>
    <row r="1188" spans="1:28" ht="15" x14ac:dyDescent="0.2">
      <c r="A1188" s="928"/>
      <c r="B1188" s="928"/>
      <c r="C1188" s="928"/>
      <c r="D1188" s="928"/>
      <c r="E1188" s="928"/>
      <c r="F1188" s="928"/>
      <c r="G1188" s="928"/>
      <c r="H1188" s="928"/>
      <c r="I1188" s="928"/>
      <c r="J1188" s="928"/>
      <c r="K1188" s="928"/>
      <c r="L1188" s="928"/>
      <c r="M1188" s="928"/>
      <c r="N1188" s="928"/>
      <c r="O1188" s="928"/>
      <c r="P1188" s="928"/>
      <c r="Q1188" s="928"/>
      <c r="R1188" s="928"/>
      <c r="S1188" s="928"/>
      <c r="T1188" s="928"/>
      <c r="U1188" s="928"/>
      <c r="V1188" s="928"/>
      <c r="W1188" s="928"/>
      <c r="X1188" s="928"/>
      <c r="Y1188" s="928"/>
      <c r="Z1188" s="928"/>
      <c r="AA1188" s="928"/>
      <c r="AB1188" s="928"/>
    </row>
    <row r="1189" spans="1:28" ht="15" x14ac:dyDescent="0.2">
      <c r="A1189" s="928"/>
      <c r="B1189" s="928"/>
      <c r="C1189" s="928"/>
      <c r="D1189" s="928"/>
      <c r="E1189" s="928"/>
      <c r="F1189" s="928"/>
      <c r="G1189" s="928"/>
      <c r="H1189" s="928"/>
      <c r="I1189" s="928"/>
      <c r="J1189" s="928"/>
      <c r="K1189" s="928"/>
      <c r="L1189" s="928"/>
      <c r="M1189" s="928"/>
      <c r="N1189" s="928"/>
      <c r="O1189" s="928"/>
      <c r="P1189" s="928"/>
      <c r="Q1189" s="928"/>
      <c r="R1189" s="928"/>
      <c r="S1189" s="928"/>
      <c r="T1189" s="928"/>
      <c r="U1189" s="928"/>
      <c r="V1189" s="928"/>
      <c r="W1189" s="928"/>
      <c r="X1189" s="928"/>
      <c r="Y1189" s="928"/>
      <c r="Z1189" s="928"/>
      <c r="AA1189" s="928"/>
      <c r="AB1189" s="928"/>
    </row>
    <row r="1190" spans="1:28" ht="15" x14ac:dyDescent="0.2">
      <c r="A1190" s="928"/>
      <c r="B1190" s="928"/>
      <c r="C1190" s="928"/>
      <c r="D1190" s="928"/>
      <c r="E1190" s="928"/>
      <c r="F1190" s="928"/>
      <c r="G1190" s="928"/>
      <c r="H1190" s="928"/>
      <c r="I1190" s="928"/>
      <c r="J1190" s="928"/>
      <c r="K1190" s="928"/>
      <c r="L1190" s="928"/>
      <c r="M1190" s="928"/>
      <c r="N1190" s="928"/>
      <c r="O1190" s="928"/>
      <c r="P1190" s="928"/>
      <c r="Q1190" s="928"/>
      <c r="R1190" s="928"/>
      <c r="S1190" s="928"/>
      <c r="T1190" s="928"/>
      <c r="U1190" s="928"/>
      <c r="V1190" s="928"/>
      <c r="W1190" s="928"/>
      <c r="X1190" s="928"/>
      <c r="Y1190" s="928"/>
      <c r="Z1190" s="928"/>
      <c r="AA1190" s="928"/>
      <c r="AB1190" s="928"/>
    </row>
    <row r="1191" spans="1:28" ht="15" x14ac:dyDescent="0.2">
      <c r="A1191" s="928"/>
      <c r="B1191" s="928"/>
      <c r="C1191" s="928"/>
      <c r="D1191" s="928"/>
      <c r="E1191" s="928"/>
      <c r="F1191" s="928"/>
      <c r="G1191" s="928"/>
      <c r="H1191" s="928"/>
      <c r="I1191" s="928"/>
      <c r="J1191" s="928"/>
      <c r="K1191" s="928"/>
      <c r="L1191" s="928"/>
      <c r="M1191" s="928"/>
      <c r="N1191" s="928"/>
      <c r="O1191" s="928"/>
      <c r="P1191" s="928"/>
      <c r="Q1191" s="928"/>
      <c r="R1191" s="928"/>
      <c r="S1191" s="928"/>
      <c r="T1191" s="928"/>
      <c r="U1191" s="928"/>
      <c r="V1191" s="928"/>
      <c r="W1191" s="928"/>
      <c r="X1191" s="928"/>
      <c r="Y1191" s="928"/>
      <c r="Z1191" s="928"/>
      <c r="AA1191" s="928"/>
      <c r="AB1191" s="928"/>
    </row>
    <row r="1192" spans="1:28" ht="15" x14ac:dyDescent="0.2">
      <c r="A1192" s="928"/>
      <c r="B1192" s="928"/>
      <c r="C1192" s="928"/>
      <c r="D1192" s="928"/>
      <c r="E1192" s="928"/>
      <c r="F1192" s="928"/>
      <c r="G1192" s="928"/>
      <c r="H1192" s="928"/>
      <c r="I1192" s="928"/>
      <c r="J1192" s="928"/>
      <c r="K1192" s="928"/>
      <c r="L1192" s="928"/>
      <c r="M1192" s="928"/>
      <c r="N1192" s="928"/>
      <c r="O1192" s="928"/>
      <c r="P1192" s="928"/>
      <c r="Q1192" s="928"/>
      <c r="R1192" s="928"/>
      <c r="S1192" s="928"/>
      <c r="T1192" s="928"/>
      <c r="U1192" s="928"/>
      <c r="V1192" s="928"/>
      <c r="W1192" s="928"/>
      <c r="X1192" s="928"/>
      <c r="Y1192" s="928"/>
      <c r="Z1192" s="928"/>
      <c r="AA1192" s="928"/>
      <c r="AB1192" s="928"/>
    </row>
    <row r="1193" spans="1:28" ht="15" x14ac:dyDescent="0.2">
      <c r="A1193" s="928"/>
      <c r="B1193" s="928"/>
      <c r="C1193" s="928"/>
      <c r="D1193" s="928"/>
      <c r="E1193" s="928"/>
      <c r="F1193" s="928"/>
      <c r="G1193" s="928"/>
      <c r="H1193" s="928"/>
      <c r="I1193" s="928"/>
      <c r="J1193" s="928"/>
      <c r="K1193" s="928"/>
      <c r="L1193" s="928"/>
      <c r="M1193" s="928"/>
      <c r="N1193" s="928"/>
      <c r="O1193" s="928"/>
      <c r="P1193" s="928"/>
      <c r="Q1193" s="928"/>
      <c r="R1193" s="928"/>
      <c r="S1193" s="928"/>
      <c r="T1193" s="928"/>
      <c r="U1193" s="928"/>
      <c r="V1193" s="928"/>
      <c r="W1193" s="928"/>
      <c r="X1193" s="928"/>
      <c r="Y1193" s="928"/>
      <c r="Z1193" s="928"/>
      <c r="AA1193" s="928"/>
      <c r="AB1193" s="928"/>
    </row>
    <row r="1194" spans="1:28" ht="15" x14ac:dyDescent="0.2">
      <c r="A1194" s="928"/>
      <c r="B1194" s="928"/>
      <c r="C1194" s="928"/>
      <c r="D1194" s="928"/>
      <c r="E1194" s="928"/>
      <c r="F1194" s="928"/>
      <c r="G1194" s="928"/>
      <c r="H1194" s="928"/>
      <c r="I1194" s="928"/>
      <c r="J1194" s="928"/>
      <c r="K1194" s="928"/>
      <c r="L1194" s="928"/>
      <c r="M1194" s="928"/>
      <c r="N1194" s="928"/>
      <c r="O1194" s="928"/>
      <c r="P1194" s="928"/>
      <c r="Q1194" s="928"/>
      <c r="R1194" s="928"/>
      <c r="S1194" s="928"/>
      <c r="T1194" s="928"/>
      <c r="U1194" s="928"/>
      <c r="V1194" s="928"/>
      <c r="W1194" s="928"/>
      <c r="X1194" s="928"/>
      <c r="Y1194" s="928"/>
      <c r="Z1194" s="928"/>
      <c r="AA1194" s="928"/>
      <c r="AB1194" s="928"/>
    </row>
    <row r="1195" spans="1:28" ht="15" x14ac:dyDescent="0.2">
      <c r="A1195" s="928"/>
      <c r="B1195" s="928"/>
      <c r="C1195" s="928"/>
      <c r="D1195" s="928"/>
      <c r="E1195" s="928"/>
      <c r="F1195" s="928"/>
      <c r="G1195" s="928"/>
      <c r="H1195" s="928"/>
      <c r="I1195" s="928"/>
      <c r="J1195" s="928"/>
      <c r="K1195" s="928"/>
      <c r="L1195" s="928"/>
      <c r="M1195" s="928"/>
      <c r="N1195" s="928"/>
      <c r="O1195" s="928"/>
      <c r="P1195" s="928"/>
      <c r="Q1195" s="928"/>
      <c r="R1195" s="928"/>
      <c r="S1195" s="928"/>
      <c r="T1195" s="928"/>
      <c r="U1195" s="928"/>
      <c r="V1195" s="928"/>
      <c r="W1195" s="928"/>
      <c r="X1195" s="928"/>
      <c r="Y1195" s="928"/>
      <c r="Z1195" s="928"/>
      <c r="AA1195" s="928"/>
      <c r="AB1195" s="928"/>
    </row>
    <row r="1196" spans="1:28" ht="15" x14ac:dyDescent="0.2">
      <c r="A1196" s="928"/>
      <c r="B1196" s="928"/>
      <c r="C1196" s="928"/>
      <c r="D1196" s="928"/>
      <c r="E1196" s="928"/>
      <c r="F1196" s="928"/>
      <c r="G1196" s="928"/>
      <c r="H1196" s="928"/>
      <c r="I1196" s="928"/>
      <c r="J1196" s="928"/>
      <c r="K1196" s="928"/>
      <c r="L1196" s="928"/>
      <c r="M1196" s="928"/>
      <c r="N1196" s="928"/>
      <c r="O1196" s="928"/>
      <c r="P1196" s="928"/>
      <c r="Q1196" s="928"/>
      <c r="R1196" s="928"/>
      <c r="S1196" s="928"/>
      <c r="T1196" s="928"/>
      <c r="U1196" s="928"/>
      <c r="V1196" s="928"/>
      <c r="W1196" s="928"/>
      <c r="X1196" s="928"/>
      <c r="Y1196" s="928"/>
      <c r="Z1196" s="928"/>
      <c r="AA1196" s="928"/>
      <c r="AB1196" s="928"/>
    </row>
    <row r="1197" spans="1:28" ht="15" x14ac:dyDescent="0.2">
      <c r="A1197" s="928"/>
      <c r="B1197" s="928"/>
      <c r="C1197" s="928"/>
      <c r="D1197" s="928"/>
      <c r="E1197" s="928"/>
      <c r="F1197" s="928"/>
      <c r="G1197" s="928"/>
      <c r="H1197" s="928"/>
      <c r="I1197" s="928"/>
      <c r="J1197" s="928"/>
      <c r="K1197" s="928"/>
      <c r="L1197" s="928"/>
      <c r="M1197" s="928"/>
      <c r="N1197" s="928"/>
      <c r="O1197" s="928"/>
      <c r="P1197" s="928"/>
      <c r="Q1197" s="928"/>
      <c r="R1197" s="928"/>
      <c r="S1197" s="928"/>
      <c r="T1197" s="928"/>
      <c r="U1197" s="928"/>
      <c r="V1197" s="928"/>
      <c r="W1197" s="928"/>
      <c r="X1197" s="928"/>
      <c r="Y1197" s="928"/>
      <c r="Z1197" s="928"/>
      <c r="AA1197" s="928"/>
      <c r="AB1197" s="928"/>
    </row>
    <row r="1198" spans="1:28" ht="15" x14ac:dyDescent="0.2">
      <c r="A1198" s="928"/>
      <c r="B1198" s="928"/>
      <c r="C1198" s="928"/>
      <c r="D1198" s="928"/>
      <c r="E1198" s="928"/>
      <c r="F1198" s="928"/>
      <c r="G1198" s="928"/>
      <c r="H1198" s="928"/>
      <c r="I1198" s="928"/>
      <c r="J1198" s="928"/>
      <c r="K1198" s="928"/>
      <c r="L1198" s="928"/>
      <c r="M1198" s="928"/>
      <c r="N1198" s="928"/>
      <c r="O1198" s="928"/>
      <c r="P1198" s="928"/>
      <c r="Q1198" s="928"/>
      <c r="R1198" s="928"/>
      <c r="S1198" s="928"/>
      <c r="T1198" s="928"/>
      <c r="U1198" s="928"/>
      <c r="V1198" s="928"/>
      <c r="W1198" s="928"/>
      <c r="X1198" s="928"/>
      <c r="Y1198" s="928"/>
      <c r="Z1198" s="928"/>
      <c r="AA1198" s="928"/>
      <c r="AB1198" s="928"/>
    </row>
    <row r="1199" spans="1:28" ht="15" x14ac:dyDescent="0.2">
      <c r="A1199" s="928"/>
      <c r="B1199" s="928"/>
      <c r="C1199" s="928"/>
      <c r="D1199" s="928"/>
      <c r="E1199" s="928"/>
      <c r="F1199" s="928"/>
      <c r="G1199" s="928"/>
      <c r="H1199" s="928"/>
      <c r="I1199" s="928"/>
      <c r="J1199" s="928"/>
      <c r="K1199" s="928"/>
      <c r="L1199" s="928"/>
      <c r="M1199" s="928"/>
      <c r="N1199" s="928"/>
      <c r="O1199" s="928"/>
      <c r="P1199" s="928"/>
      <c r="Q1199" s="928"/>
      <c r="R1199" s="928"/>
      <c r="S1199" s="928"/>
      <c r="T1199" s="928"/>
      <c r="U1199" s="928"/>
      <c r="V1199" s="928"/>
      <c r="W1199" s="928"/>
      <c r="X1199" s="928"/>
      <c r="Y1199" s="928"/>
      <c r="Z1199" s="928"/>
      <c r="AA1199" s="928"/>
      <c r="AB1199" s="928"/>
    </row>
    <row r="1200" spans="1:28" ht="15" x14ac:dyDescent="0.2">
      <c r="A1200" s="928"/>
      <c r="B1200" s="928"/>
      <c r="C1200" s="928"/>
      <c r="D1200" s="928"/>
      <c r="E1200" s="928"/>
      <c r="F1200" s="928"/>
      <c r="G1200" s="928"/>
      <c r="H1200" s="928"/>
      <c r="I1200" s="928"/>
      <c r="J1200" s="928"/>
      <c r="K1200" s="928"/>
      <c r="L1200" s="928"/>
      <c r="M1200" s="928"/>
      <c r="N1200" s="928"/>
      <c r="O1200" s="928"/>
      <c r="P1200" s="928"/>
      <c r="Q1200" s="928"/>
      <c r="R1200" s="928"/>
      <c r="S1200" s="928"/>
      <c r="T1200" s="928"/>
      <c r="U1200" s="928"/>
      <c r="V1200" s="928"/>
      <c r="W1200" s="928"/>
      <c r="X1200" s="928"/>
      <c r="Y1200" s="928"/>
      <c r="Z1200" s="928"/>
      <c r="AA1200" s="928"/>
      <c r="AB1200" s="928"/>
    </row>
    <row r="1201" spans="1:28" ht="15" x14ac:dyDescent="0.2">
      <c r="A1201" s="928"/>
      <c r="B1201" s="928"/>
      <c r="C1201" s="928"/>
      <c r="D1201" s="928"/>
      <c r="E1201" s="928"/>
      <c r="F1201" s="928"/>
      <c r="G1201" s="928"/>
      <c r="H1201" s="928"/>
      <c r="I1201" s="928"/>
      <c r="J1201" s="928"/>
      <c r="K1201" s="928"/>
      <c r="L1201" s="928"/>
      <c r="M1201" s="928"/>
      <c r="N1201" s="928"/>
      <c r="O1201" s="928"/>
      <c r="P1201" s="928"/>
      <c r="Q1201" s="928"/>
      <c r="R1201" s="928"/>
      <c r="S1201" s="928"/>
      <c r="T1201" s="928"/>
      <c r="U1201" s="928"/>
      <c r="V1201" s="928"/>
      <c r="W1201" s="928"/>
      <c r="X1201" s="928"/>
      <c r="Y1201" s="928"/>
      <c r="Z1201" s="928"/>
      <c r="AA1201" s="928"/>
      <c r="AB1201" s="928"/>
    </row>
    <row r="1202" spans="1:28" ht="15" x14ac:dyDescent="0.2">
      <c r="A1202" s="928"/>
      <c r="B1202" s="928"/>
      <c r="C1202" s="928"/>
      <c r="D1202" s="928"/>
      <c r="E1202" s="928"/>
      <c r="F1202" s="928"/>
      <c r="G1202" s="928"/>
      <c r="H1202" s="928"/>
      <c r="I1202" s="928"/>
      <c r="J1202" s="928"/>
      <c r="K1202" s="928"/>
      <c r="L1202" s="928"/>
      <c r="M1202" s="928"/>
      <c r="N1202" s="928"/>
      <c r="O1202" s="928"/>
      <c r="P1202" s="928"/>
      <c r="Q1202" s="928"/>
      <c r="R1202" s="928"/>
      <c r="S1202" s="928"/>
      <c r="T1202" s="928"/>
      <c r="U1202" s="928"/>
      <c r="V1202" s="928"/>
      <c r="W1202" s="928"/>
      <c r="X1202" s="928"/>
      <c r="Y1202" s="928"/>
      <c r="Z1202" s="928"/>
      <c r="AA1202" s="928"/>
      <c r="AB1202" s="928"/>
    </row>
    <row r="1203" spans="1:28" ht="15" x14ac:dyDescent="0.2">
      <c r="A1203" s="928"/>
      <c r="B1203" s="928"/>
      <c r="C1203" s="928"/>
      <c r="D1203" s="928"/>
      <c r="E1203" s="928"/>
      <c r="F1203" s="928"/>
      <c r="G1203" s="928"/>
      <c r="H1203" s="928"/>
      <c r="I1203" s="928"/>
      <c r="J1203" s="928"/>
      <c r="K1203" s="928"/>
      <c r="L1203" s="928"/>
      <c r="M1203" s="928"/>
      <c r="N1203" s="928"/>
      <c r="O1203" s="928"/>
      <c r="P1203" s="928"/>
      <c r="Q1203" s="928"/>
      <c r="R1203" s="928"/>
      <c r="S1203" s="928"/>
      <c r="T1203" s="928"/>
      <c r="U1203" s="928"/>
      <c r="V1203" s="928"/>
      <c r="W1203" s="928"/>
      <c r="X1203" s="928"/>
      <c r="Y1203" s="928"/>
      <c r="Z1203" s="928"/>
      <c r="AA1203" s="928"/>
      <c r="AB1203" s="928"/>
    </row>
    <row r="1204" spans="1:28" ht="15" x14ac:dyDescent="0.2">
      <c r="A1204" s="928"/>
      <c r="B1204" s="928"/>
      <c r="C1204" s="928"/>
      <c r="D1204" s="928"/>
      <c r="E1204" s="928"/>
      <c r="F1204" s="928"/>
      <c r="G1204" s="928"/>
      <c r="H1204" s="928"/>
      <c r="I1204" s="928"/>
      <c r="J1204" s="928"/>
      <c r="K1204" s="928"/>
      <c r="L1204" s="928"/>
      <c r="M1204" s="928"/>
      <c r="N1204" s="928"/>
      <c r="O1204" s="928"/>
      <c r="P1204" s="928"/>
      <c r="Q1204" s="928"/>
      <c r="R1204" s="928"/>
      <c r="S1204" s="928"/>
      <c r="T1204" s="928"/>
      <c r="U1204" s="928"/>
      <c r="V1204" s="928"/>
      <c r="W1204" s="928"/>
      <c r="X1204" s="928"/>
      <c r="Y1204" s="928"/>
      <c r="Z1204" s="928"/>
      <c r="AA1204" s="928"/>
      <c r="AB1204" s="928"/>
    </row>
    <row r="1205" spans="1:28" ht="15" x14ac:dyDescent="0.2">
      <c r="A1205" s="928"/>
      <c r="B1205" s="928"/>
      <c r="C1205" s="928"/>
      <c r="D1205" s="928"/>
      <c r="E1205" s="928"/>
      <c r="F1205" s="928"/>
      <c r="G1205" s="928"/>
      <c r="H1205" s="928"/>
      <c r="I1205" s="928"/>
      <c r="J1205" s="928"/>
      <c r="K1205" s="928"/>
      <c r="L1205" s="928"/>
      <c r="M1205" s="928"/>
      <c r="N1205" s="928"/>
      <c r="O1205" s="928"/>
      <c r="P1205" s="928"/>
      <c r="Q1205" s="928"/>
      <c r="R1205" s="928"/>
      <c r="S1205" s="928"/>
      <c r="T1205" s="928"/>
      <c r="U1205" s="928"/>
      <c r="V1205" s="928"/>
      <c r="W1205" s="928"/>
      <c r="X1205" s="928"/>
      <c r="Y1205" s="928"/>
      <c r="Z1205" s="928"/>
      <c r="AA1205" s="928"/>
      <c r="AB1205" s="928"/>
    </row>
    <row r="1206" spans="1:28" ht="15" x14ac:dyDescent="0.2">
      <c r="A1206" s="928"/>
      <c r="B1206" s="928"/>
      <c r="C1206" s="928"/>
      <c r="D1206" s="928"/>
      <c r="E1206" s="928"/>
      <c r="F1206" s="928"/>
      <c r="G1206" s="928"/>
      <c r="H1206" s="928"/>
      <c r="I1206" s="928"/>
      <c r="J1206" s="928"/>
      <c r="K1206" s="928"/>
      <c r="L1206" s="928"/>
      <c r="M1206" s="928"/>
      <c r="N1206" s="928"/>
      <c r="O1206" s="928"/>
      <c r="P1206" s="928"/>
      <c r="Q1206" s="928"/>
      <c r="R1206" s="928"/>
      <c r="S1206" s="928"/>
      <c r="T1206" s="928"/>
      <c r="U1206" s="928"/>
      <c r="V1206" s="928"/>
      <c r="W1206" s="928"/>
      <c r="X1206" s="928"/>
      <c r="Y1206" s="928"/>
      <c r="Z1206" s="928"/>
      <c r="AA1206" s="928"/>
      <c r="AB1206" s="928"/>
    </row>
    <row r="1207" spans="1:28" ht="15" x14ac:dyDescent="0.2">
      <c r="A1207" s="928"/>
      <c r="B1207" s="928"/>
      <c r="C1207" s="928"/>
      <c r="D1207" s="928"/>
      <c r="E1207" s="928"/>
      <c r="F1207" s="928"/>
      <c r="G1207" s="928"/>
      <c r="H1207" s="928"/>
      <c r="I1207" s="928"/>
      <c r="J1207" s="928"/>
      <c r="K1207" s="928"/>
      <c r="L1207" s="928"/>
      <c r="M1207" s="928"/>
      <c r="N1207" s="928"/>
      <c r="O1207" s="928"/>
      <c r="P1207" s="928"/>
      <c r="Q1207" s="928"/>
      <c r="R1207" s="928"/>
      <c r="S1207" s="928"/>
      <c r="T1207" s="928"/>
      <c r="U1207" s="928"/>
      <c r="V1207" s="928"/>
      <c r="W1207" s="928"/>
      <c r="X1207" s="928"/>
      <c r="Y1207" s="928"/>
      <c r="Z1207" s="928"/>
      <c r="AA1207" s="928"/>
      <c r="AB1207" s="928"/>
    </row>
    <row r="1208" spans="1:28" ht="15" x14ac:dyDescent="0.2">
      <c r="A1208" s="928"/>
      <c r="B1208" s="928"/>
      <c r="C1208" s="928"/>
      <c r="D1208" s="928"/>
      <c r="E1208" s="928"/>
      <c r="F1208" s="928"/>
      <c r="G1208" s="928"/>
      <c r="H1208" s="928"/>
      <c r="I1208" s="928"/>
      <c r="J1208" s="928"/>
      <c r="K1208" s="928"/>
      <c r="L1208" s="928"/>
      <c r="M1208" s="928"/>
      <c r="N1208" s="928"/>
      <c r="O1208" s="928"/>
      <c r="P1208" s="928"/>
      <c r="Q1208" s="928"/>
      <c r="R1208" s="928"/>
      <c r="S1208" s="928"/>
      <c r="T1208" s="928"/>
      <c r="U1208" s="928"/>
      <c r="V1208" s="928"/>
      <c r="W1208" s="928"/>
      <c r="X1208" s="928"/>
      <c r="Y1208" s="928"/>
      <c r="Z1208" s="928"/>
      <c r="AA1208" s="928"/>
      <c r="AB1208" s="928"/>
    </row>
    <row r="1209" spans="1:28" ht="15" x14ac:dyDescent="0.2">
      <c r="A1209" s="928"/>
      <c r="B1209" s="928"/>
      <c r="C1209" s="928"/>
      <c r="D1209" s="928"/>
      <c r="E1209" s="928"/>
      <c r="F1209" s="928"/>
      <c r="G1209" s="928"/>
      <c r="H1209" s="928"/>
      <c r="I1209" s="928"/>
      <c r="J1209" s="928"/>
      <c r="K1209" s="928"/>
      <c r="L1209" s="928"/>
      <c r="M1209" s="928"/>
      <c r="N1209" s="928"/>
      <c r="O1209" s="928"/>
      <c r="P1209" s="928"/>
      <c r="Q1209" s="928"/>
      <c r="R1209" s="928"/>
      <c r="S1209" s="928"/>
      <c r="T1209" s="928"/>
      <c r="U1209" s="928"/>
      <c r="V1209" s="928"/>
      <c r="W1209" s="928"/>
      <c r="X1209" s="928"/>
      <c r="Y1209" s="928"/>
      <c r="Z1209" s="928"/>
      <c r="AA1209" s="928"/>
      <c r="AB1209" s="928"/>
    </row>
    <row r="1210" spans="1:28" ht="15" x14ac:dyDescent="0.2">
      <c r="A1210" s="928"/>
      <c r="B1210" s="928"/>
      <c r="C1210" s="928"/>
      <c r="D1210" s="928"/>
      <c r="E1210" s="928"/>
      <c r="F1210" s="928"/>
      <c r="G1210" s="928"/>
      <c r="H1210" s="928"/>
      <c r="I1210" s="928"/>
      <c r="J1210" s="928"/>
      <c r="K1210" s="928"/>
      <c r="L1210" s="928"/>
      <c r="M1210" s="928"/>
      <c r="N1210" s="928"/>
      <c r="O1210" s="928"/>
      <c r="P1210" s="928"/>
      <c r="Q1210" s="928"/>
      <c r="R1210" s="928"/>
      <c r="S1210" s="928"/>
      <c r="T1210" s="928"/>
      <c r="U1210" s="928"/>
      <c r="V1210" s="928"/>
      <c r="W1210" s="928"/>
      <c r="X1210" s="928"/>
      <c r="Y1210" s="928"/>
      <c r="Z1210" s="928"/>
      <c r="AA1210" s="928"/>
      <c r="AB1210" s="928"/>
    </row>
    <row r="1211" spans="1:28" ht="15" x14ac:dyDescent="0.2">
      <c r="A1211" s="928"/>
      <c r="B1211" s="928"/>
      <c r="C1211" s="928"/>
      <c r="D1211" s="928"/>
      <c r="E1211" s="928"/>
      <c r="F1211" s="928"/>
      <c r="G1211" s="928"/>
      <c r="H1211" s="928"/>
      <c r="I1211" s="928"/>
      <c r="J1211" s="928"/>
      <c r="K1211" s="928"/>
      <c r="L1211" s="928"/>
      <c r="M1211" s="928"/>
      <c r="N1211" s="928"/>
      <c r="O1211" s="928"/>
      <c r="P1211" s="928"/>
      <c r="Q1211" s="928"/>
      <c r="R1211" s="928"/>
      <c r="S1211" s="928"/>
      <c r="T1211" s="928"/>
      <c r="U1211" s="928"/>
      <c r="V1211" s="928"/>
      <c r="W1211" s="928"/>
      <c r="X1211" s="928"/>
      <c r="Y1211" s="928"/>
      <c r="Z1211" s="928"/>
      <c r="AA1211" s="928"/>
      <c r="AB1211" s="928"/>
    </row>
    <row r="1212" spans="1:28" ht="15" x14ac:dyDescent="0.2">
      <c r="A1212" s="928"/>
      <c r="B1212" s="928"/>
      <c r="C1212" s="928"/>
      <c r="D1212" s="928"/>
      <c r="E1212" s="928"/>
      <c r="F1212" s="928"/>
      <c r="G1212" s="928"/>
      <c r="H1212" s="928"/>
      <c r="I1212" s="928"/>
      <c r="J1212" s="928"/>
      <c r="K1212" s="928"/>
      <c r="L1212" s="928"/>
      <c r="M1212" s="928"/>
      <c r="N1212" s="928"/>
      <c r="O1212" s="928"/>
      <c r="P1212" s="928"/>
      <c r="Q1212" s="928"/>
      <c r="R1212" s="928"/>
      <c r="S1212" s="928"/>
      <c r="T1212" s="928"/>
      <c r="U1212" s="928"/>
      <c r="V1212" s="928"/>
      <c r="W1212" s="928"/>
      <c r="X1212" s="928"/>
      <c r="Y1212" s="928"/>
      <c r="Z1212" s="928"/>
      <c r="AA1212" s="928"/>
      <c r="AB1212" s="928"/>
    </row>
    <row r="1213" spans="1:28" ht="15" x14ac:dyDescent="0.2">
      <c r="A1213" s="928"/>
      <c r="B1213" s="928"/>
      <c r="C1213" s="928"/>
      <c r="D1213" s="928"/>
      <c r="E1213" s="928"/>
      <c r="F1213" s="928"/>
      <c r="G1213" s="928"/>
      <c r="H1213" s="928"/>
      <c r="I1213" s="928"/>
      <c r="J1213" s="928"/>
      <c r="K1213" s="928"/>
      <c r="L1213" s="928"/>
      <c r="M1213" s="928"/>
      <c r="N1213" s="928"/>
      <c r="O1213" s="928"/>
      <c r="P1213" s="928"/>
      <c r="Q1213" s="928"/>
      <c r="R1213" s="928"/>
      <c r="S1213" s="928"/>
      <c r="T1213" s="928"/>
      <c r="U1213" s="928"/>
      <c r="V1213" s="928"/>
      <c r="W1213" s="928"/>
      <c r="X1213" s="928"/>
      <c r="Y1213" s="928"/>
      <c r="Z1213" s="928"/>
      <c r="AA1213" s="928"/>
      <c r="AB1213" s="928"/>
    </row>
    <row r="1214" spans="1:28" ht="15" x14ac:dyDescent="0.2">
      <c r="A1214" s="928"/>
      <c r="B1214" s="928"/>
      <c r="C1214" s="928"/>
      <c r="D1214" s="928"/>
      <c r="E1214" s="928"/>
      <c r="F1214" s="928"/>
      <c r="G1214" s="928"/>
      <c r="H1214" s="928"/>
      <c r="I1214" s="928"/>
      <c r="J1214" s="928"/>
      <c r="K1214" s="928"/>
      <c r="L1214" s="928"/>
      <c r="M1214" s="928"/>
      <c r="N1214" s="928"/>
      <c r="O1214" s="928"/>
      <c r="P1214" s="928"/>
      <c r="Q1214" s="928"/>
      <c r="R1214" s="928"/>
      <c r="S1214" s="928"/>
      <c r="T1214" s="928"/>
      <c r="U1214" s="928"/>
      <c r="V1214" s="928"/>
      <c r="W1214" s="928"/>
      <c r="X1214" s="928"/>
      <c r="Y1214" s="928"/>
      <c r="Z1214" s="928"/>
      <c r="AA1214" s="928"/>
      <c r="AB1214" s="928"/>
    </row>
    <row r="1215" spans="1:28" ht="15" x14ac:dyDescent="0.2">
      <c r="A1215" s="928"/>
      <c r="B1215" s="928"/>
      <c r="C1215" s="928"/>
      <c r="D1215" s="928"/>
      <c r="E1215" s="928"/>
      <c r="F1215" s="928"/>
      <c r="G1215" s="928"/>
      <c r="H1215" s="928"/>
      <c r="I1215" s="928"/>
      <c r="J1215" s="928"/>
      <c r="K1215" s="928"/>
      <c r="L1215" s="928"/>
      <c r="M1215" s="928"/>
      <c r="N1215" s="928"/>
      <c r="O1215" s="928"/>
      <c r="P1215" s="928"/>
      <c r="Q1215" s="928"/>
      <c r="R1215" s="928"/>
      <c r="S1215" s="928"/>
      <c r="T1215" s="928"/>
      <c r="U1215" s="928"/>
      <c r="V1215" s="928"/>
      <c r="W1215" s="928"/>
      <c r="X1215" s="928"/>
      <c r="Y1215" s="928"/>
      <c r="Z1215" s="928"/>
      <c r="AA1215" s="928"/>
      <c r="AB1215" s="928"/>
    </row>
    <row r="1216" spans="1:28" ht="15" x14ac:dyDescent="0.2">
      <c r="A1216" s="928"/>
      <c r="B1216" s="928"/>
      <c r="C1216" s="928"/>
      <c r="D1216" s="928"/>
      <c r="E1216" s="928"/>
      <c r="F1216" s="928"/>
      <c r="G1216" s="928"/>
      <c r="H1216" s="928"/>
      <c r="I1216" s="928"/>
      <c r="J1216" s="928"/>
      <c r="K1216" s="928"/>
      <c r="L1216" s="928"/>
      <c r="M1216" s="928"/>
      <c r="N1216" s="928"/>
      <c r="O1216" s="928"/>
      <c r="P1216" s="928"/>
      <c r="Q1216" s="928"/>
      <c r="R1216" s="928"/>
      <c r="S1216" s="928"/>
      <c r="T1216" s="928"/>
      <c r="U1216" s="928"/>
      <c r="V1216" s="928"/>
      <c r="W1216" s="928"/>
      <c r="X1216" s="928"/>
      <c r="Y1216" s="928"/>
      <c r="Z1216" s="928"/>
      <c r="AA1216" s="928"/>
      <c r="AB1216" s="928"/>
    </row>
    <row r="1217" spans="1:28" ht="15" x14ac:dyDescent="0.2">
      <c r="A1217" s="928"/>
      <c r="B1217" s="928"/>
      <c r="C1217" s="928"/>
      <c r="D1217" s="928"/>
      <c r="E1217" s="928"/>
      <c r="F1217" s="928"/>
      <c r="G1217" s="928"/>
      <c r="H1217" s="928"/>
      <c r="I1217" s="928"/>
      <c r="J1217" s="928"/>
      <c r="K1217" s="928"/>
      <c r="L1217" s="928"/>
      <c r="M1217" s="928"/>
      <c r="N1217" s="928"/>
      <c r="O1217" s="928"/>
      <c r="P1217" s="928"/>
      <c r="Q1217" s="928"/>
      <c r="R1217" s="928"/>
      <c r="S1217" s="928"/>
      <c r="T1217" s="928"/>
      <c r="U1217" s="928"/>
      <c r="V1217" s="928"/>
      <c r="W1217" s="928"/>
      <c r="X1217" s="928"/>
      <c r="Y1217" s="928"/>
      <c r="Z1217" s="928"/>
      <c r="AA1217" s="928"/>
      <c r="AB1217" s="928"/>
    </row>
    <row r="1218" spans="1:28" ht="15" x14ac:dyDescent="0.2">
      <c r="A1218" s="928"/>
      <c r="B1218" s="928"/>
      <c r="C1218" s="928"/>
      <c r="D1218" s="928"/>
      <c r="E1218" s="928"/>
      <c r="F1218" s="928"/>
      <c r="G1218" s="928"/>
      <c r="H1218" s="928"/>
      <c r="I1218" s="928"/>
      <c r="J1218" s="928"/>
      <c r="K1218" s="928"/>
      <c r="L1218" s="928"/>
      <c r="M1218" s="928"/>
      <c r="N1218" s="928"/>
      <c r="O1218" s="928"/>
      <c r="P1218" s="928"/>
      <c r="Q1218" s="928"/>
      <c r="R1218" s="928"/>
      <c r="S1218" s="928"/>
      <c r="T1218" s="928"/>
      <c r="U1218" s="928"/>
      <c r="V1218" s="928"/>
      <c r="W1218" s="928"/>
      <c r="X1218" s="928"/>
      <c r="Y1218" s="928"/>
      <c r="Z1218" s="928"/>
      <c r="AA1218" s="928"/>
      <c r="AB1218" s="928"/>
    </row>
    <row r="1219" spans="1:28" ht="15" x14ac:dyDescent="0.2">
      <c r="A1219" s="928"/>
      <c r="B1219" s="928"/>
      <c r="C1219" s="928"/>
      <c r="D1219" s="928"/>
      <c r="E1219" s="928"/>
      <c r="F1219" s="928"/>
      <c r="G1219" s="928"/>
      <c r="H1219" s="928"/>
      <c r="I1219" s="928"/>
      <c r="J1219" s="928"/>
      <c r="K1219" s="928"/>
      <c r="L1219" s="928"/>
      <c r="M1219" s="928"/>
      <c r="N1219" s="928"/>
      <c r="O1219" s="928"/>
      <c r="P1219" s="928"/>
      <c r="Q1219" s="928"/>
      <c r="R1219" s="928"/>
      <c r="S1219" s="928"/>
      <c r="T1219" s="928"/>
      <c r="U1219" s="928"/>
      <c r="V1219" s="928"/>
      <c r="W1219" s="928"/>
      <c r="X1219" s="928"/>
      <c r="Y1219" s="928"/>
      <c r="Z1219" s="928"/>
      <c r="AA1219" s="928"/>
      <c r="AB1219" s="928"/>
    </row>
    <row r="1220" spans="1:28" ht="15" x14ac:dyDescent="0.2">
      <c r="A1220" s="928"/>
      <c r="B1220" s="928"/>
      <c r="C1220" s="928"/>
      <c r="D1220" s="928"/>
      <c r="E1220" s="928"/>
      <c r="F1220" s="928"/>
      <c r="G1220" s="928"/>
      <c r="H1220" s="928"/>
      <c r="I1220" s="928"/>
      <c r="J1220" s="928"/>
      <c r="K1220" s="928"/>
      <c r="L1220" s="928"/>
      <c r="M1220" s="928"/>
      <c r="N1220" s="928"/>
      <c r="O1220" s="928"/>
      <c r="P1220" s="928"/>
      <c r="Q1220" s="928"/>
      <c r="R1220" s="928"/>
      <c r="S1220" s="928"/>
      <c r="T1220" s="928"/>
      <c r="U1220" s="928"/>
      <c r="V1220" s="928"/>
      <c r="W1220" s="928"/>
      <c r="X1220" s="928"/>
      <c r="Y1220" s="928"/>
      <c r="Z1220" s="928"/>
      <c r="AA1220" s="928"/>
      <c r="AB1220" s="928"/>
    </row>
    <row r="1221" spans="1:28" ht="15" x14ac:dyDescent="0.2">
      <c r="A1221" s="928"/>
      <c r="B1221" s="928"/>
      <c r="C1221" s="928"/>
      <c r="D1221" s="928"/>
      <c r="E1221" s="928"/>
      <c r="F1221" s="928"/>
      <c r="G1221" s="928"/>
      <c r="H1221" s="928"/>
      <c r="I1221" s="928"/>
      <c r="J1221" s="928"/>
      <c r="K1221" s="928"/>
      <c r="L1221" s="928"/>
      <c r="M1221" s="928"/>
      <c r="N1221" s="928"/>
      <c r="O1221" s="928"/>
      <c r="P1221" s="928"/>
      <c r="Q1221" s="928"/>
      <c r="R1221" s="928"/>
      <c r="S1221" s="928"/>
      <c r="T1221" s="928"/>
      <c r="U1221" s="928"/>
      <c r="V1221" s="928"/>
      <c r="W1221" s="928"/>
      <c r="X1221" s="928"/>
      <c r="Y1221" s="928"/>
      <c r="Z1221" s="928"/>
      <c r="AA1221" s="928"/>
      <c r="AB1221" s="928"/>
    </row>
    <row r="1222" spans="1:28" ht="15" x14ac:dyDescent="0.2">
      <c r="A1222" s="928"/>
      <c r="B1222" s="928"/>
      <c r="C1222" s="928"/>
      <c r="D1222" s="928"/>
      <c r="E1222" s="928"/>
      <c r="F1222" s="928"/>
      <c r="G1222" s="928"/>
      <c r="H1222" s="928"/>
      <c r="I1222" s="928"/>
      <c r="J1222" s="928"/>
      <c r="K1222" s="928"/>
      <c r="L1222" s="928"/>
      <c r="M1222" s="928"/>
      <c r="N1222" s="928"/>
      <c r="O1222" s="928"/>
      <c r="P1222" s="928"/>
      <c r="Q1222" s="928"/>
      <c r="R1222" s="928"/>
      <c r="S1222" s="928"/>
      <c r="T1222" s="928"/>
      <c r="U1222" s="928"/>
      <c r="V1222" s="928"/>
      <c r="W1222" s="928"/>
      <c r="X1222" s="928"/>
      <c r="Y1222" s="928"/>
      <c r="Z1222" s="928"/>
      <c r="AA1222" s="928"/>
      <c r="AB1222" s="928"/>
    </row>
    <row r="1223" spans="1:28" ht="15" x14ac:dyDescent="0.2">
      <c r="A1223" s="928"/>
      <c r="B1223" s="928"/>
      <c r="C1223" s="928"/>
      <c r="D1223" s="928"/>
      <c r="E1223" s="928"/>
      <c r="F1223" s="928"/>
      <c r="G1223" s="928"/>
      <c r="H1223" s="928"/>
      <c r="I1223" s="928"/>
      <c r="J1223" s="928"/>
      <c r="K1223" s="928"/>
      <c r="L1223" s="928"/>
      <c r="M1223" s="928"/>
      <c r="N1223" s="928"/>
      <c r="O1223" s="928"/>
      <c r="P1223" s="928"/>
      <c r="Q1223" s="928"/>
      <c r="R1223" s="928"/>
      <c r="S1223" s="928"/>
      <c r="T1223" s="928"/>
      <c r="U1223" s="928"/>
      <c r="V1223" s="928"/>
      <c r="W1223" s="928"/>
      <c r="X1223" s="928"/>
      <c r="Y1223" s="928"/>
      <c r="Z1223" s="928"/>
      <c r="AA1223" s="928"/>
      <c r="AB1223" s="928"/>
    </row>
    <row r="1224" spans="1:28" ht="15" x14ac:dyDescent="0.2">
      <c r="A1224" s="928"/>
      <c r="B1224" s="928"/>
      <c r="C1224" s="928"/>
      <c r="D1224" s="928"/>
      <c r="E1224" s="928"/>
      <c r="F1224" s="928"/>
      <c r="G1224" s="928"/>
      <c r="H1224" s="928"/>
      <c r="I1224" s="928"/>
      <c r="J1224" s="928"/>
      <c r="K1224" s="928"/>
      <c r="L1224" s="928"/>
      <c r="M1224" s="928"/>
      <c r="N1224" s="928"/>
      <c r="O1224" s="928"/>
      <c r="P1224" s="928"/>
      <c r="Q1224" s="928"/>
      <c r="R1224" s="928"/>
      <c r="S1224" s="928"/>
      <c r="T1224" s="928"/>
      <c r="U1224" s="928"/>
      <c r="V1224" s="928"/>
      <c r="W1224" s="928"/>
      <c r="X1224" s="928"/>
      <c r="Y1224" s="928"/>
      <c r="Z1224" s="928"/>
      <c r="AA1224" s="928"/>
      <c r="AB1224" s="928"/>
    </row>
    <row r="1225" spans="1:28" ht="15" x14ac:dyDescent="0.2">
      <c r="A1225" s="928"/>
      <c r="B1225" s="928"/>
      <c r="C1225" s="928"/>
      <c r="D1225" s="928"/>
      <c r="E1225" s="928"/>
      <c r="F1225" s="928"/>
      <c r="G1225" s="928"/>
      <c r="H1225" s="928"/>
      <c r="I1225" s="928"/>
      <c r="J1225" s="928"/>
      <c r="K1225" s="928"/>
      <c r="L1225" s="928"/>
      <c r="M1225" s="928"/>
      <c r="N1225" s="928"/>
      <c r="O1225" s="928"/>
      <c r="P1225" s="928"/>
      <c r="Q1225" s="928"/>
      <c r="R1225" s="928"/>
      <c r="S1225" s="928"/>
      <c r="T1225" s="928"/>
      <c r="U1225" s="928"/>
      <c r="V1225" s="928"/>
      <c r="W1225" s="928"/>
      <c r="X1225" s="928"/>
      <c r="Y1225" s="928"/>
      <c r="Z1225" s="928"/>
      <c r="AA1225" s="928"/>
      <c r="AB1225" s="928"/>
    </row>
    <row r="1226" spans="1:28" ht="15" x14ac:dyDescent="0.2">
      <c r="A1226" s="928"/>
      <c r="B1226" s="928"/>
      <c r="C1226" s="928"/>
      <c r="D1226" s="928"/>
      <c r="E1226" s="928"/>
      <c r="F1226" s="928"/>
      <c r="G1226" s="928"/>
      <c r="H1226" s="928"/>
      <c r="I1226" s="928"/>
      <c r="J1226" s="928"/>
      <c r="K1226" s="928"/>
      <c r="L1226" s="928"/>
      <c r="M1226" s="928"/>
      <c r="N1226" s="928"/>
      <c r="O1226" s="928"/>
      <c r="P1226" s="928"/>
      <c r="Q1226" s="928"/>
      <c r="R1226" s="928"/>
      <c r="S1226" s="928"/>
      <c r="T1226" s="928"/>
      <c r="U1226" s="928"/>
      <c r="V1226" s="928"/>
      <c r="W1226" s="928"/>
      <c r="X1226" s="928"/>
      <c r="Y1226" s="928"/>
      <c r="Z1226" s="928"/>
      <c r="AA1226" s="928"/>
      <c r="AB1226" s="928"/>
    </row>
    <row r="1227" spans="1:28" ht="15" x14ac:dyDescent="0.2">
      <c r="A1227" s="928"/>
      <c r="B1227" s="928"/>
      <c r="C1227" s="928"/>
      <c r="D1227" s="928"/>
      <c r="E1227" s="928"/>
      <c r="F1227" s="928"/>
      <c r="G1227" s="928"/>
      <c r="H1227" s="928"/>
      <c r="I1227" s="928"/>
      <c r="J1227" s="928"/>
      <c r="K1227" s="928"/>
      <c r="L1227" s="928"/>
      <c r="M1227" s="928"/>
      <c r="N1227" s="928"/>
      <c r="O1227" s="928"/>
      <c r="P1227" s="928"/>
      <c r="Q1227" s="928"/>
      <c r="R1227" s="928"/>
      <c r="S1227" s="928"/>
      <c r="T1227" s="928"/>
      <c r="U1227" s="928"/>
      <c r="V1227" s="928"/>
      <c r="W1227" s="928"/>
      <c r="X1227" s="928"/>
      <c r="Y1227" s="928"/>
      <c r="Z1227" s="928"/>
      <c r="AA1227" s="928"/>
      <c r="AB1227" s="928"/>
    </row>
    <row r="1228" spans="1:28" ht="15" x14ac:dyDescent="0.2">
      <c r="A1228" s="928"/>
      <c r="B1228" s="928"/>
      <c r="C1228" s="928"/>
      <c r="D1228" s="928"/>
      <c r="E1228" s="928"/>
      <c r="F1228" s="928"/>
      <c r="G1228" s="928"/>
      <c r="H1228" s="928"/>
      <c r="I1228" s="928"/>
      <c r="J1228" s="928"/>
      <c r="K1228" s="928"/>
      <c r="L1228" s="928"/>
      <c r="M1228" s="928"/>
      <c r="N1228" s="928"/>
      <c r="O1228" s="928"/>
      <c r="P1228" s="928"/>
      <c r="Q1228" s="928"/>
      <c r="R1228" s="928"/>
      <c r="S1228" s="928"/>
      <c r="T1228" s="928"/>
      <c r="U1228" s="928"/>
      <c r="V1228" s="928"/>
      <c r="W1228" s="928"/>
      <c r="X1228" s="928"/>
      <c r="Y1228" s="928"/>
      <c r="Z1228" s="928"/>
      <c r="AA1228" s="928"/>
      <c r="AB1228" s="928"/>
    </row>
    <row r="1229" spans="1:28" ht="15" x14ac:dyDescent="0.2">
      <c r="A1229" s="928"/>
      <c r="B1229" s="928"/>
      <c r="C1229" s="928"/>
      <c r="D1229" s="928"/>
      <c r="E1229" s="928"/>
      <c r="F1229" s="928"/>
      <c r="G1229" s="928"/>
      <c r="H1229" s="928"/>
      <c r="I1229" s="928"/>
      <c r="J1229" s="928"/>
      <c r="K1229" s="928"/>
      <c r="L1229" s="928"/>
      <c r="M1229" s="928"/>
      <c r="N1229" s="928"/>
      <c r="O1229" s="928"/>
      <c r="P1229" s="928"/>
      <c r="Q1229" s="928"/>
      <c r="R1229" s="928"/>
      <c r="S1229" s="928"/>
      <c r="T1229" s="928"/>
      <c r="U1229" s="928"/>
      <c r="V1229" s="928"/>
      <c r="W1229" s="928"/>
      <c r="X1229" s="928"/>
      <c r="Y1229" s="928"/>
      <c r="Z1229" s="928"/>
      <c r="AA1229" s="928"/>
      <c r="AB1229" s="928"/>
    </row>
    <row r="1230" spans="1:28" ht="15" x14ac:dyDescent="0.2">
      <c r="A1230" s="928"/>
      <c r="B1230" s="928"/>
      <c r="C1230" s="928"/>
      <c r="D1230" s="928"/>
      <c r="E1230" s="928"/>
      <c r="F1230" s="928"/>
      <c r="G1230" s="928"/>
      <c r="H1230" s="928"/>
      <c r="I1230" s="928"/>
      <c r="J1230" s="928"/>
      <c r="K1230" s="928"/>
      <c r="L1230" s="928"/>
      <c r="M1230" s="928"/>
      <c r="N1230" s="928"/>
      <c r="O1230" s="928"/>
      <c r="P1230" s="928"/>
      <c r="Q1230" s="928"/>
      <c r="R1230" s="928"/>
      <c r="S1230" s="928"/>
      <c r="T1230" s="928"/>
      <c r="U1230" s="928"/>
      <c r="V1230" s="928"/>
      <c r="W1230" s="928"/>
      <c r="X1230" s="928"/>
      <c r="Y1230" s="928"/>
      <c r="Z1230" s="928"/>
      <c r="AA1230" s="928"/>
      <c r="AB1230" s="928"/>
    </row>
    <row r="1231" spans="1:28" ht="15" x14ac:dyDescent="0.2">
      <c r="A1231" s="928"/>
      <c r="B1231" s="928"/>
      <c r="C1231" s="928"/>
      <c r="D1231" s="928"/>
      <c r="E1231" s="928"/>
      <c r="F1231" s="928"/>
      <c r="G1231" s="928"/>
      <c r="H1231" s="928"/>
      <c r="I1231" s="928"/>
      <c r="J1231" s="928"/>
      <c r="K1231" s="928"/>
      <c r="L1231" s="928"/>
      <c r="M1231" s="928"/>
      <c r="N1231" s="928"/>
      <c r="O1231" s="928"/>
      <c r="P1231" s="928"/>
      <c r="Q1231" s="928"/>
      <c r="R1231" s="928"/>
      <c r="S1231" s="928"/>
      <c r="T1231" s="928"/>
      <c r="U1231" s="928"/>
      <c r="V1231" s="928"/>
      <c r="W1231" s="928"/>
      <c r="X1231" s="928"/>
      <c r="Y1231" s="928"/>
      <c r="Z1231" s="928"/>
      <c r="AA1231" s="928"/>
      <c r="AB1231" s="928"/>
    </row>
    <row r="1232" spans="1:28" ht="15" x14ac:dyDescent="0.2">
      <c r="A1232" s="928"/>
      <c r="B1232" s="928"/>
      <c r="C1232" s="928"/>
      <c r="D1232" s="928"/>
      <c r="E1232" s="928"/>
      <c r="F1232" s="928"/>
      <c r="G1232" s="928"/>
      <c r="H1232" s="928"/>
      <c r="I1232" s="928"/>
      <c r="J1232" s="928"/>
      <c r="K1232" s="928"/>
      <c r="L1232" s="928"/>
      <c r="M1232" s="928"/>
      <c r="N1232" s="928"/>
      <c r="O1232" s="928"/>
      <c r="P1232" s="928"/>
      <c r="Q1232" s="928"/>
      <c r="R1232" s="928"/>
      <c r="S1232" s="928"/>
      <c r="T1232" s="928"/>
      <c r="U1232" s="928"/>
      <c r="V1232" s="928"/>
      <c r="W1232" s="928"/>
      <c r="X1232" s="928"/>
      <c r="Y1232" s="928"/>
      <c r="Z1232" s="928"/>
      <c r="AA1232" s="928"/>
      <c r="AB1232" s="928"/>
    </row>
    <row r="1233" spans="1:28" ht="15" x14ac:dyDescent="0.2">
      <c r="A1233" s="928"/>
      <c r="B1233" s="928"/>
      <c r="C1233" s="928"/>
      <c r="D1233" s="928"/>
      <c r="E1233" s="928"/>
      <c r="F1233" s="928"/>
      <c r="G1233" s="928"/>
      <c r="H1233" s="928"/>
      <c r="I1233" s="928"/>
      <c r="J1233" s="928"/>
      <c r="K1233" s="928"/>
      <c r="L1233" s="928"/>
      <c r="M1233" s="928"/>
      <c r="N1233" s="928"/>
      <c r="O1233" s="928"/>
      <c r="P1233" s="928"/>
      <c r="Q1233" s="928"/>
      <c r="R1233" s="928"/>
      <c r="S1233" s="928"/>
      <c r="T1233" s="928"/>
      <c r="U1233" s="928"/>
      <c r="V1233" s="928"/>
      <c r="W1233" s="928"/>
      <c r="X1233" s="928"/>
      <c r="Y1233" s="928"/>
      <c r="Z1233" s="928"/>
      <c r="AA1233" s="928"/>
      <c r="AB1233" s="928"/>
    </row>
    <row r="1234" spans="1:28" ht="15" x14ac:dyDescent="0.2">
      <c r="A1234" s="928"/>
      <c r="B1234" s="928"/>
      <c r="C1234" s="928"/>
      <c r="D1234" s="928"/>
      <c r="E1234" s="928"/>
      <c r="F1234" s="928"/>
      <c r="G1234" s="928"/>
      <c r="H1234" s="928"/>
      <c r="I1234" s="928"/>
      <c r="J1234" s="928"/>
      <c r="K1234" s="928"/>
      <c r="L1234" s="928"/>
      <c r="M1234" s="928"/>
      <c r="N1234" s="928"/>
      <c r="O1234" s="928"/>
      <c r="P1234" s="928"/>
      <c r="Q1234" s="928"/>
      <c r="R1234" s="928"/>
      <c r="S1234" s="928"/>
      <c r="T1234" s="928"/>
      <c r="U1234" s="928"/>
      <c r="V1234" s="928"/>
      <c r="W1234" s="928"/>
      <c r="X1234" s="928"/>
      <c r="Y1234" s="928"/>
      <c r="Z1234" s="928"/>
      <c r="AA1234" s="928"/>
      <c r="AB1234" s="928"/>
    </row>
    <row r="1235" spans="1:28" ht="15" x14ac:dyDescent="0.2">
      <c r="A1235" s="928"/>
      <c r="B1235" s="928"/>
      <c r="C1235" s="928"/>
      <c r="D1235" s="928"/>
      <c r="E1235" s="928"/>
      <c r="F1235" s="928"/>
      <c r="G1235" s="928"/>
      <c r="H1235" s="928"/>
      <c r="I1235" s="928"/>
      <c r="J1235" s="928"/>
      <c r="K1235" s="928"/>
      <c r="L1235" s="928"/>
      <c r="M1235" s="928"/>
      <c r="N1235" s="928"/>
      <c r="O1235" s="928"/>
      <c r="P1235" s="928"/>
      <c r="Q1235" s="928"/>
      <c r="R1235" s="928"/>
      <c r="S1235" s="928"/>
      <c r="T1235" s="928"/>
      <c r="U1235" s="928"/>
      <c r="V1235" s="928"/>
      <c r="W1235" s="928"/>
      <c r="X1235" s="928"/>
      <c r="Y1235" s="928"/>
      <c r="Z1235" s="928"/>
      <c r="AA1235" s="928"/>
      <c r="AB1235" s="928"/>
    </row>
    <row r="1236" spans="1:28" ht="15" x14ac:dyDescent="0.2">
      <c r="A1236" s="928"/>
      <c r="B1236" s="928"/>
      <c r="C1236" s="928"/>
      <c r="D1236" s="928"/>
      <c r="E1236" s="928"/>
      <c r="F1236" s="928"/>
      <c r="G1236" s="928"/>
      <c r="H1236" s="928"/>
      <c r="I1236" s="928"/>
      <c r="J1236" s="928"/>
      <c r="K1236" s="928"/>
      <c r="L1236" s="928"/>
      <c r="M1236" s="928"/>
      <c r="N1236" s="928"/>
      <c r="O1236" s="928"/>
      <c r="P1236" s="928"/>
      <c r="Q1236" s="928"/>
      <c r="R1236" s="928"/>
      <c r="S1236" s="928"/>
      <c r="T1236" s="928"/>
      <c r="U1236" s="928"/>
      <c r="V1236" s="928"/>
      <c r="W1236" s="928"/>
      <c r="X1236" s="928"/>
      <c r="Y1236" s="928"/>
      <c r="Z1236" s="928"/>
      <c r="AA1236" s="928"/>
      <c r="AB1236" s="928"/>
    </row>
    <row r="1237" spans="1:28" ht="15" x14ac:dyDescent="0.2">
      <c r="A1237" s="928"/>
      <c r="B1237" s="928"/>
      <c r="C1237" s="928"/>
      <c r="D1237" s="928"/>
      <c r="E1237" s="928"/>
      <c r="F1237" s="928"/>
      <c r="G1237" s="928"/>
      <c r="H1237" s="928"/>
      <c r="I1237" s="928"/>
      <c r="J1237" s="928"/>
      <c r="K1237" s="928"/>
      <c r="L1237" s="928"/>
      <c r="M1237" s="928"/>
      <c r="N1237" s="928"/>
      <c r="O1237" s="928"/>
      <c r="P1237" s="928"/>
      <c r="Q1237" s="928"/>
      <c r="R1237" s="928"/>
      <c r="S1237" s="928"/>
      <c r="T1237" s="928"/>
      <c r="U1237" s="928"/>
      <c r="V1237" s="928"/>
      <c r="W1237" s="928"/>
      <c r="X1237" s="928"/>
      <c r="Y1237" s="928"/>
      <c r="Z1237" s="928"/>
      <c r="AA1237" s="928"/>
      <c r="AB1237" s="928"/>
    </row>
    <row r="1238" spans="1:28" ht="15" x14ac:dyDescent="0.2">
      <c r="A1238" s="928"/>
      <c r="B1238" s="928"/>
      <c r="C1238" s="928"/>
      <c r="D1238" s="928"/>
      <c r="E1238" s="928"/>
      <c r="F1238" s="928"/>
      <c r="G1238" s="928"/>
      <c r="H1238" s="928"/>
      <c r="I1238" s="928"/>
      <c r="J1238" s="928"/>
      <c r="K1238" s="928"/>
      <c r="L1238" s="928"/>
      <c r="M1238" s="928"/>
      <c r="N1238" s="928"/>
      <c r="O1238" s="928"/>
      <c r="P1238" s="928"/>
      <c r="Q1238" s="928"/>
      <c r="R1238" s="928"/>
      <c r="S1238" s="928"/>
      <c r="T1238" s="928"/>
      <c r="U1238" s="928"/>
      <c r="V1238" s="928"/>
      <c r="W1238" s="928"/>
      <c r="X1238" s="928"/>
      <c r="Y1238" s="928"/>
      <c r="Z1238" s="928"/>
      <c r="AA1238" s="928"/>
      <c r="AB1238" s="928"/>
    </row>
    <row r="1239" spans="1:28" ht="15" x14ac:dyDescent="0.2">
      <c r="A1239" s="928"/>
      <c r="B1239" s="928"/>
      <c r="C1239" s="928"/>
      <c r="D1239" s="928"/>
      <c r="E1239" s="928"/>
      <c r="F1239" s="928"/>
      <c r="G1239" s="928"/>
      <c r="H1239" s="928"/>
      <c r="I1239" s="928"/>
      <c r="J1239" s="928"/>
      <c r="K1239" s="928"/>
      <c r="L1239" s="928"/>
      <c r="M1239" s="928"/>
      <c r="N1239" s="928"/>
      <c r="O1239" s="928"/>
      <c r="P1239" s="928"/>
      <c r="Q1239" s="928"/>
      <c r="R1239" s="928"/>
      <c r="S1239" s="928"/>
      <c r="T1239" s="928"/>
      <c r="U1239" s="928"/>
      <c r="V1239" s="928"/>
      <c r="W1239" s="928"/>
      <c r="X1239" s="928"/>
      <c r="Y1239" s="928"/>
      <c r="Z1239" s="928"/>
      <c r="AA1239" s="928"/>
      <c r="AB1239" s="928"/>
    </row>
    <row r="1240" spans="1:28" ht="15" x14ac:dyDescent="0.2">
      <c r="A1240" s="928"/>
      <c r="B1240" s="928"/>
      <c r="C1240" s="928"/>
      <c r="D1240" s="928"/>
      <c r="E1240" s="928"/>
      <c r="F1240" s="928"/>
      <c r="G1240" s="928"/>
      <c r="H1240" s="928"/>
      <c r="I1240" s="928"/>
      <c r="J1240" s="928"/>
      <c r="K1240" s="928"/>
      <c r="L1240" s="928"/>
      <c r="M1240" s="928"/>
      <c r="N1240" s="928"/>
      <c r="O1240" s="928"/>
      <c r="P1240" s="928"/>
      <c r="Q1240" s="928"/>
      <c r="R1240" s="928"/>
      <c r="S1240" s="928"/>
      <c r="T1240" s="928"/>
      <c r="U1240" s="928"/>
      <c r="V1240" s="928"/>
      <c r="W1240" s="928"/>
      <c r="X1240" s="928"/>
      <c r="Y1240" s="928"/>
      <c r="Z1240" s="928"/>
      <c r="AA1240" s="928"/>
      <c r="AB1240" s="928"/>
    </row>
    <row r="1241" spans="1:28" ht="15" x14ac:dyDescent="0.2">
      <c r="A1241" s="928"/>
      <c r="B1241" s="928"/>
      <c r="C1241" s="928"/>
      <c r="D1241" s="928"/>
      <c r="E1241" s="928"/>
      <c r="F1241" s="928"/>
      <c r="G1241" s="928"/>
      <c r="H1241" s="928"/>
      <c r="I1241" s="928"/>
      <c r="J1241" s="928"/>
      <c r="K1241" s="928"/>
      <c r="L1241" s="928"/>
      <c r="M1241" s="928"/>
      <c r="N1241" s="928"/>
      <c r="O1241" s="928"/>
      <c r="P1241" s="928"/>
      <c r="Q1241" s="928"/>
      <c r="R1241" s="928"/>
      <c r="S1241" s="928"/>
      <c r="T1241" s="928"/>
      <c r="U1241" s="928"/>
      <c r="V1241" s="928"/>
      <c r="W1241" s="928"/>
      <c r="X1241" s="928"/>
      <c r="Y1241" s="928"/>
      <c r="Z1241" s="928"/>
      <c r="AA1241" s="928"/>
      <c r="AB1241" s="928"/>
    </row>
    <row r="1242" spans="1:28" ht="15" x14ac:dyDescent="0.2">
      <c r="A1242" s="928"/>
      <c r="B1242" s="928"/>
      <c r="C1242" s="928"/>
      <c r="D1242" s="928"/>
      <c r="E1242" s="928"/>
      <c r="F1242" s="928"/>
      <c r="G1242" s="928"/>
      <c r="H1242" s="928"/>
      <c r="I1242" s="928"/>
      <c r="J1242" s="928"/>
      <c r="K1242" s="928"/>
      <c r="L1242" s="928"/>
      <c r="M1242" s="928"/>
      <c r="N1242" s="928"/>
      <c r="O1242" s="928"/>
      <c r="P1242" s="928"/>
      <c r="Q1242" s="928"/>
      <c r="R1242" s="928"/>
      <c r="S1242" s="928"/>
      <c r="T1242" s="928"/>
      <c r="U1242" s="928"/>
      <c r="V1242" s="928"/>
      <c r="W1242" s="928"/>
      <c r="X1242" s="928"/>
      <c r="Y1242" s="928"/>
      <c r="Z1242" s="928"/>
      <c r="AA1242" s="928"/>
      <c r="AB1242" s="928"/>
    </row>
    <row r="1243" spans="1:28" ht="15" x14ac:dyDescent="0.2">
      <c r="A1243" s="928"/>
      <c r="B1243" s="928"/>
      <c r="C1243" s="928"/>
      <c r="D1243" s="928"/>
      <c r="E1243" s="928"/>
      <c r="F1243" s="928"/>
      <c r="G1243" s="928"/>
      <c r="H1243" s="928"/>
      <c r="I1243" s="928"/>
      <c r="J1243" s="928"/>
      <c r="K1243" s="928"/>
      <c r="L1243" s="928"/>
      <c r="M1243" s="928"/>
      <c r="N1243" s="928"/>
      <c r="O1243" s="928"/>
      <c r="P1243" s="928"/>
      <c r="Q1243" s="928"/>
      <c r="R1243" s="928"/>
      <c r="S1243" s="928"/>
      <c r="T1243" s="928"/>
      <c r="U1243" s="928"/>
      <c r="V1243" s="928"/>
      <c r="W1243" s="928"/>
      <c r="X1243" s="928"/>
      <c r="Y1243" s="928"/>
      <c r="Z1243" s="928"/>
      <c r="AA1243" s="928"/>
      <c r="AB1243" s="928"/>
    </row>
    <row r="1244" spans="1:28" ht="15" x14ac:dyDescent="0.2">
      <c r="A1244" s="928"/>
      <c r="B1244" s="928"/>
      <c r="C1244" s="928"/>
      <c r="D1244" s="928"/>
      <c r="E1244" s="928"/>
      <c r="F1244" s="928"/>
      <c r="G1244" s="928"/>
      <c r="H1244" s="928"/>
      <c r="I1244" s="928"/>
      <c r="J1244" s="928"/>
      <c r="K1244" s="928"/>
      <c r="L1244" s="928"/>
      <c r="M1244" s="928"/>
      <c r="N1244" s="928"/>
      <c r="O1244" s="928"/>
      <c r="P1244" s="928"/>
      <c r="Q1244" s="928"/>
      <c r="R1244" s="928"/>
      <c r="S1244" s="928"/>
      <c r="T1244" s="928"/>
      <c r="U1244" s="928"/>
      <c r="V1244" s="928"/>
      <c r="W1244" s="928"/>
      <c r="X1244" s="928"/>
      <c r="Y1244" s="928"/>
      <c r="Z1244" s="928"/>
      <c r="AA1244" s="928"/>
      <c r="AB1244" s="928"/>
    </row>
    <row r="1245" spans="1:28" ht="15" x14ac:dyDescent="0.2">
      <c r="A1245" s="928"/>
      <c r="B1245" s="928"/>
      <c r="C1245" s="928"/>
      <c r="D1245" s="928"/>
      <c r="E1245" s="928"/>
      <c r="F1245" s="928"/>
      <c r="G1245" s="928"/>
      <c r="H1245" s="928"/>
      <c r="I1245" s="928"/>
      <c r="J1245" s="928"/>
      <c r="K1245" s="928"/>
      <c r="L1245" s="928"/>
      <c r="M1245" s="928"/>
      <c r="N1245" s="928"/>
      <c r="O1245" s="928"/>
      <c r="P1245" s="928"/>
      <c r="Q1245" s="928"/>
      <c r="R1245" s="928"/>
      <c r="S1245" s="928"/>
      <c r="T1245" s="928"/>
      <c r="U1245" s="928"/>
      <c r="V1245" s="928"/>
      <c r="W1245" s="928"/>
      <c r="X1245" s="928"/>
      <c r="Y1245" s="928"/>
      <c r="Z1245" s="928"/>
      <c r="AA1245" s="928"/>
      <c r="AB1245" s="928"/>
    </row>
    <row r="1246" spans="1:28" ht="15" x14ac:dyDescent="0.2">
      <c r="A1246" s="928"/>
      <c r="B1246" s="928"/>
      <c r="C1246" s="928"/>
      <c r="D1246" s="928"/>
      <c r="E1246" s="928"/>
      <c r="F1246" s="928"/>
      <c r="G1246" s="928"/>
      <c r="H1246" s="928"/>
      <c r="I1246" s="928"/>
      <c r="J1246" s="928"/>
      <c r="K1246" s="928"/>
      <c r="L1246" s="928"/>
      <c r="M1246" s="928"/>
      <c r="N1246" s="928"/>
      <c r="O1246" s="928"/>
      <c r="P1246" s="928"/>
      <c r="Q1246" s="928"/>
      <c r="R1246" s="928"/>
      <c r="S1246" s="928"/>
      <c r="T1246" s="928"/>
      <c r="U1246" s="928"/>
      <c r="V1246" s="928"/>
      <c r="W1246" s="928"/>
      <c r="X1246" s="928"/>
      <c r="Y1246" s="928"/>
      <c r="Z1246" s="928"/>
      <c r="AA1246" s="928"/>
      <c r="AB1246" s="928"/>
    </row>
    <row r="1247" spans="1:28" ht="15" x14ac:dyDescent="0.2">
      <c r="A1247" s="928"/>
      <c r="B1247" s="928"/>
      <c r="C1247" s="928"/>
      <c r="D1247" s="928"/>
      <c r="E1247" s="928"/>
      <c r="F1247" s="928"/>
      <c r="G1247" s="928"/>
      <c r="H1247" s="928"/>
      <c r="I1247" s="928"/>
      <c r="J1247" s="928"/>
      <c r="K1247" s="928"/>
      <c r="L1247" s="928"/>
      <c r="M1247" s="928"/>
      <c r="N1247" s="928"/>
      <c r="O1247" s="928"/>
      <c r="P1247" s="928"/>
      <c r="Q1247" s="928"/>
      <c r="R1247" s="928"/>
      <c r="S1247" s="928"/>
      <c r="T1247" s="928"/>
      <c r="U1247" s="928"/>
      <c r="V1247" s="928"/>
      <c r="W1247" s="928"/>
      <c r="X1247" s="928"/>
      <c r="Y1247" s="928"/>
      <c r="Z1247" s="928"/>
      <c r="AA1247" s="928"/>
      <c r="AB1247" s="928"/>
    </row>
    <row r="1248" spans="1:28" ht="15" x14ac:dyDescent="0.2">
      <c r="A1248" s="928"/>
      <c r="B1248" s="928"/>
      <c r="C1248" s="928"/>
      <c r="D1248" s="928"/>
      <c r="E1248" s="928"/>
      <c r="F1248" s="928"/>
      <c r="G1248" s="928"/>
      <c r="H1248" s="928"/>
      <c r="I1248" s="928"/>
      <c r="J1248" s="928"/>
      <c r="K1248" s="928"/>
      <c r="L1248" s="928"/>
      <c r="M1248" s="928"/>
      <c r="N1248" s="928"/>
      <c r="O1248" s="928"/>
      <c r="P1248" s="928"/>
      <c r="Q1248" s="928"/>
      <c r="R1248" s="928"/>
      <c r="S1248" s="928"/>
      <c r="T1248" s="928"/>
      <c r="U1248" s="928"/>
      <c r="V1248" s="928"/>
      <c r="W1248" s="928"/>
      <c r="X1248" s="928"/>
      <c r="Y1248" s="928"/>
      <c r="Z1248" s="928"/>
      <c r="AA1248" s="928"/>
      <c r="AB1248" s="928"/>
    </row>
    <row r="1249" spans="1:28" ht="15" x14ac:dyDescent="0.2">
      <c r="A1249" s="928"/>
      <c r="B1249" s="928"/>
      <c r="C1249" s="928"/>
      <c r="D1249" s="928"/>
      <c r="E1249" s="928"/>
      <c r="F1249" s="928"/>
      <c r="G1249" s="928"/>
      <c r="H1249" s="928"/>
      <c r="I1249" s="928"/>
      <c r="J1249" s="928"/>
      <c r="K1249" s="928"/>
      <c r="L1249" s="928"/>
      <c r="M1249" s="928"/>
      <c r="N1249" s="928"/>
      <c r="O1249" s="928"/>
      <c r="P1249" s="928"/>
      <c r="Q1249" s="928"/>
      <c r="R1249" s="928"/>
      <c r="S1249" s="928"/>
      <c r="T1249" s="928"/>
      <c r="U1249" s="928"/>
      <c r="V1249" s="928"/>
      <c r="W1249" s="928"/>
      <c r="X1249" s="928"/>
      <c r="Y1249" s="928"/>
      <c r="Z1249" s="928"/>
      <c r="AA1249" s="928"/>
      <c r="AB1249" s="928"/>
    </row>
    <row r="1250" spans="1:28" ht="15" x14ac:dyDescent="0.2">
      <c r="A1250" s="928"/>
      <c r="B1250" s="928"/>
      <c r="C1250" s="928"/>
      <c r="D1250" s="928"/>
      <c r="E1250" s="928"/>
      <c r="F1250" s="928"/>
      <c r="G1250" s="928"/>
      <c r="H1250" s="928"/>
      <c r="I1250" s="928"/>
      <c r="J1250" s="928"/>
      <c r="K1250" s="928"/>
      <c r="L1250" s="928"/>
      <c r="M1250" s="928"/>
      <c r="N1250" s="928"/>
      <c r="O1250" s="928"/>
      <c r="P1250" s="928"/>
      <c r="Q1250" s="928"/>
      <c r="R1250" s="928"/>
      <c r="S1250" s="928"/>
      <c r="T1250" s="928"/>
      <c r="U1250" s="928"/>
      <c r="V1250" s="928"/>
      <c r="W1250" s="928"/>
      <c r="X1250" s="928"/>
      <c r="Y1250" s="928"/>
      <c r="Z1250" s="928"/>
      <c r="AA1250" s="928"/>
      <c r="AB1250" s="928"/>
    </row>
    <row r="1251" spans="1:28" ht="15" x14ac:dyDescent="0.2">
      <c r="A1251" s="928"/>
      <c r="B1251" s="928"/>
      <c r="C1251" s="928"/>
      <c r="D1251" s="928"/>
      <c r="E1251" s="928"/>
      <c r="F1251" s="928"/>
      <c r="G1251" s="928"/>
      <c r="H1251" s="928"/>
      <c r="I1251" s="928"/>
      <c r="J1251" s="928"/>
      <c r="K1251" s="928"/>
      <c r="L1251" s="928"/>
      <c r="M1251" s="928"/>
      <c r="N1251" s="928"/>
      <c r="O1251" s="928"/>
      <c r="P1251" s="928"/>
      <c r="Q1251" s="928"/>
      <c r="R1251" s="928"/>
      <c r="S1251" s="928"/>
      <c r="T1251" s="928"/>
      <c r="U1251" s="928"/>
      <c r="V1251" s="928"/>
      <c r="W1251" s="928"/>
      <c r="X1251" s="928"/>
      <c r="Y1251" s="928"/>
      <c r="Z1251" s="928"/>
      <c r="AA1251" s="928"/>
      <c r="AB1251" s="928"/>
    </row>
    <row r="1252" spans="1:28" ht="15" x14ac:dyDescent="0.2">
      <c r="A1252" s="928"/>
      <c r="B1252" s="928"/>
      <c r="C1252" s="928"/>
      <c r="D1252" s="928"/>
      <c r="E1252" s="928"/>
      <c r="F1252" s="928"/>
      <c r="G1252" s="928"/>
      <c r="H1252" s="928"/>
      <c r="I1252" s="928"/>
      <c r="J1252" s="928"/>
      <c r="K1252" s="928"/>
      <c r="L1252" s="928"/>
      <c r="M1252" s="928"/>
      <c r="N1252" s="928"/>
      <c r="O1252" s="928"/>
      <c r="P1252" s="928"/>
      <c r="Q1252" s="928"/>
      <c r="R1252" s="928"/>
      <c r="S1252" s="928"/>
      <c r="T1252" s="928"/>
      <c r="U1252" s="928"/>
      <c r="V1252" s="928"/>
      <c r="W1252" s="928"/>
      <c r="X1252" s="928"/>
      <c r="Y1252" s="928"/>
      <c r="Z1252" s="928"/>
      <c r="AA1252" s="928"/>
      <c r="AB1252" s="928"/>
    </row>
    <row r="1253" spans="1:28" ht="15" x14ac:dyDescent="0.2">
      <c r="A1253" s="928"/>
      <c r="B1253" s="928"/>
      <c r="C1253" s="928"/>
      <c r="D1253" s="928"/>
      <c r="E1253" s="928"/>
      <c r="F1253" s="928"/>
      <c r="G1253" s="928"/>
      <c r="H1253" s="928"/>
      <c r="I1253" s="928"/>
      <c r="J1253" s="928"/>
      <c r="K1253" s="928"/>
      <c r="L1253" s="928"/>
      <c r="M1253" s="928"/>
      <c r="N1253" s="928"/>
      <c r="O1253" s="928"/>
      <c r="P1253" s="928"/>
      <c r="Q1253" s="928"/>
      <c r="R1253" s="928"/>
      <c r="S1253" s="928"/>
      <c r="T1253" s="928"/>
      <c r="U1253" s="928"/>
      <c r="V1253" s="928"/>
      <c r="W1253" s="928"/>
      <c r="X1253" s="928"/>
      <c r="Y1253" s="928"/>
      <c r="Z1253" s="928"/>
      <c r="AA1253" s="928"/>
      <c r="AB1253" s="928"/>
    </row>
    <row r="1254" spans="1:28" ht="15" x14ac:dyDescent="0.2">
      <c r="A1254" s="928"/>
      <c r="B1254" s="928"/>
      <c r="C1254" s="928"/>
      <c r="D1254" s="928"/>
      <c r="E1254" s="928"/>
      <c r="F1254" s="928"/>
      <c r="G1254" s="928"/>
      <c r="H1254" s="928"/>
      <c r="I1254" s="928"/>
      <c r="J1254" s="928"/>
      <c r="K1254" s="928"/>
      <c r="L1254" s="928"/>
      <c r="M1254" s="928"/>
      <c r="N1254" s="928"/>
      <c r="O1254" s="928"/>
      <c r="P1254" s="928"/>
      <c r="Q1254" s="928"/>
      <c r="R1254" s="928"/>
      <c r="S1254" s="928"/>
      <c r="T1254" s="928"/>
      <c r="U1254" s="928"/>
      <c r="V1254" s="928"/>
      <c r="W1254" s="928"/>
      <c r="X1254" s="928"/>
      <c r="Y1254" s="928"/>
      <c r="Z1254" s="928"/>
      <c r="AA1254" s="928"/>
      <c r="AB1254" s="928"/>
    </row>
    <row r="1255" spans="1:28" ht="15" x14ac:dyDescent="0.2">
      <c r="A1255" s="928"/>
      <c r="B1255" s="928"/>
      <c r="C1255" s="928"/>
      <c r="D1255" s="928"/>
      <c r="E1255" s="928"/>
      <c r="F1255" s="928"/>
      <c r="G1255" s="928"/>
      <c r="H1255" s="928"/>
      <c r="I1255" s="928"/>
      <c r="J1255" s="928"/>
      <c r="K1255" s="928"/>
      <c r="L1255" s="928"/>
      <c r="M1255" s="928"/>
      <c r="N1255" s="928"/>
      <c r="O1255" s="928"/>
      <c r="P1255" s="928"/>
      <c r="Q1255" s="928"/>
      <c r="R1255" s="928"/>
      <c r="S1255" s="928"/>
      <c r="T1255" s="928"/>
      <c r="U1255" s="928"/>
      <c r="V1255" s="928"/>
      <c r="W1255" s="928"/>
      <c r="X1255" s="928"/>
      <c r="Y1255" s="928"/>
      <c r="Z1255" s="928"/>
      <c r="AA1255" s="928"/>
      <c r="AB1255" s="928"/>
    </row>
    <row r="1256" spans="1:28" ht="15" x14ac:dyDescent="0.2">
      <c r="A1256" s="928"/>
      <c r="B1256" s="928"/>
      <c r="C1256" s="928"/>
      <c r="D1256" s="928"/>
      <c r="E1256" s="928"/>
      <c r="F1256" s="928"/>
      <c r="G1256" s="928"/>
      <c r="H1256" s="928"/>
      <c r="I1256" s="928"/>
      <c r="J1256" s="928"/>
      <c r="K1256" s="928"/>
      <c r="L1256" s="928"/>
      <c r="M1256" s="928"/>
      <c r="N1256" s="928"/>
      <c r="O1256" s="928"/>
      <c r="P1256" s="928"/>
      <c r="Q1256" s="928"/>
      <c r="R1256" s="928"/>
      <c r="S1256" s="928"/>
      <c r="T1256" s="928"/>
      <c r="U1256" s="928"/>
      <c r="V1256" s="928"/>
      <c r="W1256" s="928"/>
      <c r="X1256" s="928"/>
      <c r="Y1256" s="928"/>
      <c r="Z1256" s="928"/>
      <c r="AA1256" s="928"/>
      <c r="AB1256" s="928"/>
    </row>
    <row r="1257" spans="1:28" ht="15" x14ac:dyDescent="0.2">
      <c r="A1257" s="928"/>
      <c r="B1257" s="928"/>
      <c r="C1257" s="928"/>
      <c r="D1257" s="928"/>
      <c r="E1257" s="928"/>
      <c r="F1257" s="928"/>
      <c r="G1257" s="928"/>
      <c r="H1257" s="928"/>
      <c r="I1257" s="928"/>
      <c r="J1257" s="928"/>
      <c r="K1257" s="928"/>
      <c r="L1257" s="928"/>
      <c r="M1257" s="928"/>
      <c r="N1257" s="928"/>
      <c r="O1257" s="928"/>
      <c r="P1257" s="928"/>
      <c r="Q1257" s="928"/>
      <c r="R1257" s="928"/>
      <c r="S1257" s="928"/>
      <c r="T1257" s="928"/>
      <c r="U1257" s="928"/>
      <c r="V1257" s="928"/>
      <c r="W1257" s="928"/>
      <c r="X1257" s="928"/>
      <c r="Y1257" s="928"/>
      <c r="Z1257" s="928"/>
      <c r="AA1257" s="928"/>
      <c r="AB1257" s="928"/>
    </row>
    <row r="1258" spans="1:28" ht="15" x14ac:dyDescent="0.2">
      <c r="A1258" s="928"/>
      <c r="B1258" s="928"/>
      <c r="C1258" s="928"/>
      <c r="D1258" s="928"/>
      <c r="E1258" s="928"/>
      <c r="F1258" s="928"/>
      <c r="G1258" s="928"/>
      <c r="H1258" s="928"/>
      <c r="I1258" s="928"/>
      <c r="J1258" s="928"/>
      <c r="K1258" s="928"/>
      <c r="L1258" s="928"/>
      <c r="M1258" s="928"/>
      <c r="N1258" s="928"/>
      <c r="O1258" s="928"/>
      <c r="P1258" s="928"/>
      <c r="Q1258" s="928"/>
      <c r="R1258" s="928"/>
      <c r="S1258" s="928"/>
      <c r="T1258" s="928"/>
      <c r="U1258" s="928"/>
      <c r="V1258" s="928"/>
      <c r="W1258" s="928"/>
      <c r="X1258" s="928"/>
      <c r="Y1258" s="928"/>
      <c r="Z1258" s="928"/>
      <c r="AA1258" s="928"/>
      <c r="AB1258" s="928"/>
    </row>
    <row r="1259" spans="1:28" ht="15" x14ac:dyDescent="0.2">
      <c r="A1259" s="928"/>
      <c r="B1259" s="928"/>
      <c r="C1259" s="928"/>
      <c r="D1259" s="928"/>
      <c r="E1259" s="928"/>
      <c r="F1259" s="928"/>
      <c r="G1259" s="928"/>
      <c r="H1259" s="928"/>
      <c r="I1259" s="928"/>
      <c r="J1259" s="928"/>
      <c r="K1259" s="928"/>
      <c r="L1259" s="928"/>
      <c r="M1259" s="928"/>
      <c r="N1259" s="928"/>
      <c r="O1259" s="928"/>
      <c r="P1259" s="928"/>
      <c r="Q1259" s="928"/>
      <c r="R1259" s="928"/>
      <c r="S1259" s="928"/>
      <c r="T1259" s="928"/>
      <c r="U1259" s="928"/>
      <c r="V1259" s="928"/>
      <c r="W1259" s="928"/>
      <c r="X1259" s="928"/>
      <c r="Y1259" s="928"/>
      <c r="Z1259" s="928"/>
      <c r="AA1259" s="928"/>
      <c r="AB1259" s="928"/>
    </row>
    <row r="1260" spans="1:28" ht="15" x14ac:dyDescent="0.2">
      <c r="A1260" s="928"/>
      <c r="B1260" s="928"/>
      <c r="C1260" s="928"/>
      <c r="D1260" s="928"/>
      <c r="E1260" s="928"/>
      <c r="F1260" s="928"/>
      <c r="G1260" s="928"/>
      <c r="H1260" s="928"/>
      <c r="I1260" s="928"/>
      <c r="J1260" s="928"/>
      <c r="K1260" s="928"/>
      <c r="L1260" s="928"/>
      <c r="M1260" s="928"/>
      <c r="N1260" s="928"/>
      <c r="O1260" s="928"/>
      <c r="P1260" s="928"/>
      <c r="Q1260" s="928"/>
      <c r="R1260" s="928"/>
      <c r="S1260" s="928"/>
      <c r="T1260" s="928"/>
      <c r="U1260" s="928"/>
      <c r="V1260" s="928"/>
      <c r="W1260" s="928"/>
      <c r="X1260" s="928"/>
      <c r="Y1260" s="928"/>
      <c r="Z1260" s="928"/>
      <c r="AA1260" s="928"/>
      <c r="AB1260" s="928"/>
    </row>
    <row r="1261" spans="1:28" ht="15" x14ac:dyDescent="0.2">
      <c r="A1261" s="928"/>
      <c r="B1261" s="928"/>
      <c r="C1261" s="928"/>
      <c r="D1261" s="928"/>
      <c r="E1261" s="928"/>
      <c r="F1261" s="928"/>
      <c r="G1261" s="928"/>
      <c r="H1261" s="928"/>
      <c r="I1261" s="928"/>
      <c r="J1261" s="928"/>
      <c r="K1261" s="928"/>
      <c r="L1261" s="928"/>
      <c r="M1261" s="928"/>
      <c r="N1261" s="928"/>
      <c r="O1261" s="928"/>
      <c r="P1261" s="928"/>
      <c r="Q1261" s="928"/>
      <c r="R1261" s="928"/>
      <c r="S1261" s="928"/>
      <c r="T1261" s="928"/>
      <c r="U1261" s="928"/>
      <c r="V1261" s="928"/>
      <c r="W1261" s="928"/>
      <c r="X1261" s="928"/>
      <c r="Y1261" s="928"/>
      <c r="Z1261" s="928"/>
      <c r="AA1261" s="928"/>
      <c r="AB1261" s="928"/>
    </row>
    <row r="1262" spans="1:28" ht="15" x14ac:dyDescent="0.2">
      <c r="A1262" s="928"/>
      <c r="B1262" s="928"/>
      <c r="C1262" s="928"/>
      <c r="D1262" s="928"/>
      <c r="E1262" s="928"/>
      <c r="F1262" s="928"/>
      <c r="G1262" s="928"/>
      <c r="H1262" s="928"/>
      <c r="I1262" s="928"/>
      <c r="J1262" s="928"/>
      <c r="K1262" s="928"/>
      <c r="L1262" s="928"/>
      <c r="M1262" s="928"/>
      <c r="N1262" s="928"/>
      <c r="O1262" s="928"/>
      <c r="P1262" s="928"/>
      <c r="Q1262" s="928"/>
      <c r="R1262" s="928"/>
      <c r="S1262" s="928"/>
      <c r="T1262" s="928"/>
      <c r="U1262" s="928"/>
      <c r="V1262" s="928"/>
      <c r="W1262" s="928"/>
      <c r="X1262" s="928"/>
      <c r="Y1262" s="928"/>
      <c r="Z1262" s="928"/>
      <c r="AA1262" s="928"/>
      <c r="AB1262" s="928"/>
    </row>
    <row r="1263" spans="1:28" ht="15" x14ac:dyDescent="0.2">
      <c r="A1263" s="928"/>
      <c r="B1263" s="928"/>
      <c r="C1263" s="928"/>
      <c r="D1263" s="928"/>
      <c r="E1263" s="928"/>
      <c r="F1263" s="928"/>
      <c r="G1263" s="928"/>
      <c r="H1263" s="928"/>
      <c r="I1263" s="928"/>
      <c r="J1263" s="928"/>
      <c r="K1263" s="928"/>
      <c r="L1263" s="928"/>
      <c r="M1263" s="928"/>
      <c r="N1263" s="928"/>
      <c r="O1263" s="928"/>
      <c r="P1263" s="928"/>
      <c r="Q1263" s="928"/>
      <c r="R1263" s="928"/>
      <c r="S1263" s="928"/>
      <c r="T1263" s="928"/>
      <c r="U1263" s="928"/>
      <c r="V1263" s="928"/>
      <c r="W1263" s="928"/>
      <c r="X1263" s="928"/>
      <c r="Y1263" s="928"/>
      <c r="Z1263" s="928"/>
      <c r="AA1263" s="928"/>
      <c r="AB1263" s="928"/>
    </row>
    <row r="1264" spans="1:28" ht="15" x14ac:dyDescent="0.2">
      <c r="A1264" s="928"/>
      <c r="B1264" s="928"/>
      <c r="C1264" s="928"/>
      <c r="D1264" s="928"/>
      <c r="E1264" s="928"/>
      <c r="F1264" s="928"/>
      <c r="G1264" s="928"/>
      <c r="H1264" s="928"/>
      <c r="I1264" s="928"/>
      <c r="J1264" s="928"/>
      <c r="K1264" s="928"/>
      <c r="L1264" s="928"/>
      <c r="M1264" s="928"/>
      <c r="N1264" s="928"/>
      <c r="O1264" s="928"/>
      <c r="P1264" s="928"/>
      <c r="Q1264" s="928"/>
      <c r="R1264" s="928"/>
      <c r="S1264" s="928"/>
      <c r="T1264" s="928"/>
      <c r="U1264" s="928"/>
      <c r="V1264" s="928"/>
      <c r="W1264" s="928"/>
      <c r="X1264" s="928"/>
      <c r="Y1264" s="928"/>
      <c r="Z1264" s="928"/>
      <c r="AA1264" s="928"/>
      <c r="AB1264" s="928"/>
    </row>
    <row r="1265" spans="1:28" ht="15" x14ac:dyDescent="0.2">
      <c r="A1265" s="928"/>
      <c r="B1265" s="928"/>
      <c r="C1265" s="928"/>
      <c r="D1265" s="928"/>
      <c r="E1265" s="928"/>
      <c r="F1265" s="928"/>
      <c r="G1265" s="928"/>
      <c r="H1265" s="928"/>
      <c r="I1265" s="928"/>
      <c r="J1265" s="928"/>
      <c r="K1265" s="928"/>
      <c r="L1265" s="928"/>
      <c r="M1265" s="928"/>
      <c r="N1265" s="928"/>
      <c r="O1265" s="928"/>
      <c r="P1265" s="928"/>
      <c r="Q1265" s="928"/>
      <c r="R1265" s="928"/>
      <c r="S1265" s="928"/>
      <c r="T1265" s="928"/>
      <c r="U1265" s="928"/>
      <c r="V1265" s="928"/>
      <c r="W1265" s="928"/>
      <c r="X1265" s="928"/>
      <c r="Y1265" s="928"/>
      <c r="Z1265" s="928"/>
      <c r="AA1265" s="928"/>
      <c r="AB1265" s="928"/>
    </row>
    <row r="1266" spans="1:28" ht="15" x14ac:dyDescent="0.2">
      <c r="A1266" s="928"/>
      <c r="B1266" s="928"/>
      <c r="C1266" s="928"/>
      <c r="D1266" s="928"/>
      <c r="E1266" s="928"/>
      <c r="F1266" s="928"/>
      <c r="G1266" s="928"/>
      <c r="H1266" s="928"/>
      <c r="I1266" s="928"/>
      <c r="J1266" s="928"/>
      <c r="K1266" s="928"/>
      <c r="L1266" s="928"/>
      <c r="M1266" s="928"/>
      <c r="N1266" s="928"/>
      <c r="O1266" s="928"/>
      <c r="P1266" s="928"/>
      <c r="Q1266" s="928"/>
      <c r="R1266" s="928"/>
      <c r="S1266" s="928"/>
      <c r="T1266" s="928"/>
      <c r="U1266" s="928"/>
      <c r="V1266" s="928"/>
      <c r="W1266" s="928"/>
      <c r="X1266" s="928"/>
      <c r="Y1266" s="928"/>
      <c r="Z1266" s="928"/>
      <c r="AA1266" s="928"/>
      <c r="AB1266" s="928"/>
    </row>
    <row r="1267" spans="1:28" ht="15" x14ac:dyDescent="0.2">
      <c r="A1267" s="928"/>
      <c r="B1267" s="928"/>
      <c r="C1267" s="928"/>
      <c r="D1267" s="928"/>
      <c r="E1267" s="928"/>
      <c r="F1267" s="928"/>
      <c r="G1267" s="928"/>
      <c r="H1267" s="928"/>
      <c r="I1267" s="928"/>
      <c r="J1267" s="928"/>
      <c r="K1267" s="928"/>
      <c r="L1267" s="928"/>
      <c r="M1267" s="928"/>
      <c r="N1267" s="928"/>
      <c r="O1267" s="928"/>
      <c r="P1267" s="928"/>
      <c r="Q1267" s="928"/>
      <c r="R1267" s="928"/>
      <c r="S1267" s="928"/>
      <c r="T1267" s="928"/>
      <c r="U1267" s="928"/>
      <c r="V1267" s="928"/>
      <c r="W1267" s="928"/>
      <c r="X1267" s="928"/>
      <c r="Y1267" s="928"/>
      <c r="Z1267" s="928"/>
      <c r="AA1267" s="928"/>
      <c r="AB1267" s="928"/>
    </row>
    <row r="1268" spans="1:28" ht="15" x14ac:dyDescent="0.2">
      <c r="A1268" s="928"/>
      <c r="B1268" s="928"/>
      <c r="C1268" s="928"/>
      <c r="D1268" s="928"/>
      <c r="E1268" s="928"/>
      <c r="F1268" s="928"/>
      <c r="G1268" s="928"/>
      <c r="H1268" s="928"/>
      <c r="I1268" s="928"/>
      <c r="J1268" s="928"/>
      <c r="K1268" s="928"/>
      <c r="L1268" s="928"/>
      <c r="M1268" s="928"/>
      <c r="N1268" s="928"/>
      <c r="O1268" s="928"/>
      <c r="P1268" s="928"/>
      <c r="Q1268" s="928"/>
      <c r="R1268" s="928"/>
      <c r="S1268" s="928"/>
      <c r="T1268" s="928"/>
      <c r="U1268" s="928"/>
      <c r="V1268" s="928"/>
      <c r="W1268" s="928"/>
      <c r="X1268" s="928"/>
      <c r="Y1268" s="928"/>
      <c r="Z1268" s="928"/>
      <c r="AA1268" s="928"/>
      <c r="AB1268" s="928"/>
    </row>
    <row r="1269" spans="1:28" ht="15" x14ac:dyDescent="0.2">
      <c r="A1269" s="928"/>
      <c r="B1269" s="928"/>
      <c r="C1269" s="928"/>
      <c r="D1269" s="928"/>
      <c r="E1269" s="928"/>
      <c r="F1269" s="928"/>
      <c r="G1269" s="928"/>
      <c r="H1269" s="928"/>
      <c r="I1269" s="928"/>
      <c r="J1269" s="928"/>
      <c r="K1269" s="928"/>
      <c r="L1269" s="928"/>
      <c r="M1269" s="928"/>
      <c r="N1269" s="928"/>
      <c r="O1269" s="928"/>
      <c r="P1269" s="928"/>
      <c r="Q1269" s="928"/>
      <c r="R1269" s="928"/>
      <c r="S1269" s="928"/>
      <c r="T1269" s="928"/>
      <c r="U1269" s="928"/>
      <c r="V1269" s="928"/>
      <c r="W1269" s="928"/>
      <c r="X1269" s="928"/>
      <c r="Y1269" s="928"/>
      <c r="Z1269" s="928"/>
      <c r="AA1269" s="928"/>
      <c r="AB1269" s="928"/>
    </row>
    <row r="1270" spans="1:28" ht="15" x14ac:dyDescent="0.2">
      <c r="A1270" s="928"/>
      <c r="B1270" s="928"/>
      <c r="C1270" s="928"/>
      <c r="D1270" s="928"/>
      <c r="E1270" s="928"/>
      <c r="F1270" s="928"/>
      <c r="G1270" s="928"/>
      <c r="H1270" s="928"/>
      <c r="I1270" s="928"/>
      <c r="J1270" s="928"/>
      <c r="K1270" s="928"/>
      <c r="L1270" s="928"/>
      <c r="M1270" s="928"/>
      <c r="N1270" s="928"/>
      <c r="O1270" s="928"/>
      <c r="P1270" s="928"/>
      <c r="Q1270" s="928"/>
      <c r="R1270" s="928"/>
      <c r="S1270" s="928"/>
      <c r="T1270" s="928"/>
      <c r="U1270" s="928"/>
      <c r="V1270" s="928"/>
      <c r="W1270" s="928"/>
      <c r="X1270" s="928"/>
      <c r="Y1270" s="928"/>
      <c r="Z1270" s="928"/>
      <c r="AA1270" s="928"/>
      <c r="AB1270" s="928"/>
    </row>
    <row r="1271" spans="1:28" ht="15" x14ac:dyDescent="0.2">
      <c r="A1271" s="928"/>
      <c r="B1271" s="928"/>
      <c r="C1271" s="928"/>
      <c r="D1271" s="928"/>
      <c r="E1271" s="928"/>
      <c r="F1271" s="928"/>
      <c r="G1271" s="928"/>
      <c r="H1271" s="928"/>
      <c r="I1271" s="928"/>
      <c r="J1271" s="928"/>
      <c r="K1271" s="928"/>
      <c r="L1271" s="928"/>
      <c r="M1271" s="928"/>
      <c r="N1271" s="928"/>
      <c r="O1271" s="928"/>
      <c r="P1271" s="928"/>
      <c r="Q1271" s="928"/>
      <c r="R1271" s="928"/>
      <c r="S1271" s="928"/>
      <c r="T1271" s="928"/>
      <c r="U1271" s="928"/>
      <c r="V1271" s="928"/>
      <c r="W1271" s="928"/>
      <c r="X1271" s="928"/>
      <c r="Y1271" s="928"/>
      <c r="Z1271" s="928"/>
      <c r="AA1271" s="928"/>
      <c r="AB1271" s="928"/>
    </row>
    <row r="1272" spans="1:28" ht="15" x14ac:dyDescent="0.2">
      <c r="A1272" s="928"/>
      <c r="B1272" s="928"/>
      <c r="C1272" s="928"/>
      <c r="D1272" s="928"/>
      <c r="E1272" s="928"/>
      <c r="F1272" s="928"/>
      <c r="G1272" s="928"/>
      <c r="H1272" s="928"/>
      <c r="I1272" s="928"/>
      <c r="J1272" s="928"/>
      <c r="K1272" s="928"/>
      <c r="L1272" s="928"/>
      <c r="M1272" s="928"/>
      <c r="N1272" s="928"/>
      <c r="O1272" s="928"/>
      <c r="P1272" s="928"/>
      <c r="Q1272" s="928"/>
      <c r="R1272" s="928"/>
      <c r="S1272" s="928"/>
      <c r="T1272" s="928"/>
      <c r="U1272" s="928"/>
      <c r="V1272" s="928"/>
      <c r="W1272" s="928"/>
      <c r="X1272" s="928"/>
      <c r="Y1272" s="928"/>
      <c r="Z1272" s="928"/>
      <c r="AA1272" s="928"/>
      <c r="AB1272" s="928"/>
    </row>
    <row r="1273" spans="1:28" ht="15" x14ac:dyDescent="0.2">
      <c r="A1273" s="928"/>
      <c r="B1273" s="928"/>
      <c r="C1273" s="928"/>
      <c r="D1273" s="928"/>
      <c r="E1273" s="928"/>
      <c r="F1273" s="928"/>
      <c r="G1273" s="928"/>
      <c r="H1273" s="928"/>
      <c r="I1273" s="928"/>
      <c r="J1273" s="928"/>
      <c r="K1273" s="928"/>
      <c r="L1273" s="928"/>
      <c r="M1273" s="928"/>
      <c r="N1273" s="928"/>
      <c r="O1273" s="928"/>
      <c r="P1273" s="928"/>
      <c r="Q1273" s="928"/>
      <c r="R1273" s="928"/>
      <c r="S1273" s="928"/>
      <c r="T1273" s="928"/>
      <c r="U1273" s="928"/>
      <c r="V1273" s="928"/>
      <c r="W1273" s="928"/>
      <c r="X1273" s="928"/>
      <c r="Y1273" s="928"/>
      <c r="Z1273" s="928"/>
      <c r="AA1273" s="928"/>
      <c r="AB1273" s="928"/>
    </row>
    <row r="1274" spans="1:28" ht="15" x14ac:dyDescent="0.2">
      <c r="A1274" s="928"/>
      <c r="B1274" s="928"/>
      <c r="C1274" s="928"/>
      <c r="D1274" s="928"/>
      <c r="E1274" s="928"/>
      <c r="F1274" s="928"/>
      <c r="G1274" s="928"/>
      <c r="H1274" s="928"/>
      <c r="I1274" s="928"/>
      <c r="J1274" s="928"/>
      <c r="K1274" s="928"/>
      <c r="L1274" s="928"/>
      <c r="M1274" s="928"/>
      <c r="N1274" s="928"/>
      <c r="O1274" s="928"/>
      <c r="P1274" s="928"/>
      <c r="Q1274" s="928"/>
      <c r="R1274" s="928"/>
      <c r="S1274" s="928"/>
      <c r="T1274" s="928"/>
      <c r="U1274" s="928"/>
      <c r="V1274" s="928"/>
      <c r="W1274" s="928"/>
      <c r="X1274" s="928"/>
      <c r="Y1274" s="928"/>
      <c r="Z1274" s="928"/>
      <c r="AA1274" s="928"/>
      <c r="AB1274" s="928"/>
    </row>
    <row r="1275" spans="1:28" ht="15" x14ac:dyDescent="0.2">
      <c r="A1275" s="928"/>
      <c r="B1275" s="928"/>
      <c r="C1275" s="928"/>
      <c r="D1275" s="928"/>
      <c r="E1275" s="928"/>
      <c r="F1275" s="928"/>
      <c r="G1275" s="928"/>
      <c r="H1275" s="928"/>
      <c r="I1275" s="928"/>
      <c r="J1275" s="928"/>
      <c r="K1275" s="928"/>
      <c r="L1275" s="928"/>
      <c r="M1275" s="928"/>
      <c r="N1275" s="928"/>
      <c r="O1275" s="928"/>
      <c r="P1275" s="928"/>
      <c r="Q1275" s="928"/>
      <c r="R1275" s="928"/>
      <c r="S1275" s="928"/>
      <c r="T1275" s="928"/>
      <c r="U1275" s="928"/>
      <c r="V1275" s="928"/>
      <c r="W1275" s="928"/>
      <c r="X1275" s="928"/>
      <c r="Y1275" s="928"/>
      <c r="Z1275" s="928"/>
      <c r="AA1275" s="928"/>
      <c r="AB1275" s="928"/>
    </row>
    <row r="1276" spans="1:28" ht="15" x14ac:dyDescent="0.2">
      <c r="A1276" s="928"/>
      <c r="B1276" s="928"/>
      <c r="C1276" s="928"/>
      <c r="D1276" s="928"/>
      <c r="E1276" s="928"/>
      <c r="F1276" s="928"/>
      <c r="G1276" s="928"/>
      <c r="H1276" s="928"/>
      <c r="I1276" s="928"/>
      <c r="J1276" s="928"/>
      <c r="K1276" s="928"/>
      <c r="L1276" s="928"/>
      <c r="M1276" s="928"/>
      <c r="N1276" s="928"/>
      <c r="O1276" s="928"/>
      <c r="P1276" s="928"/>
      <c r="Q1276" s="928"/>
      <c r="R1276" s="928"/>
      <c r="S1276" s="928"/>
      <c r="T1276" s="928"/>
      <c r="U1276" s="928"/>
      <c r="V1276" s="928"/>
      <c r="W1276" s="928"/>
      <c r="X1276" s="928"/>
      <c r="Y1276" s="928"/>
      <c r="Z1276" s="928"/>
      <c r="AA1276" s="928"/>
      <c r="AB1276" s="928"/>
    </row>
    <row r="1277" spans="1:28" ht="15" x14ac:dyDescent="0.2">
      <c r="A1277" s="928"/>
      <c r="B1277" s="928"/>
      <c r="C1277" s="928"/>
      <c r="D1277" s="928"/>
      <c r="E1277" s="928"/>
      <c r="F1277" s="928"/>
      <c r="G1277" s="928"/>
      <c r="H1277" s="928"/>
      <c r="I1277" s="928"/>
      <c r="J1277" s="928"/>
      <c r="K1277" s="928"/>
      <c r="L1277" s="928"/>
      <c r="M1277" s="928"/>
      <c r="N1277" s="928"/>
      <c r="O1277" s="928"/>
      <c r="P1277" s="928"/>
      <c r="Q1277" s="928"/>
      <c r="R1277" s="928"/>
      <c r="S1277" s="928"/>
      <c r="T1277" s="928"/>
      <c r="U1277" s="928"/>
      <c r="V1277" s="928"/>
      <c r="W1277" s="928"/>
      <c r="X1277" s="928"/>
      <c r="Y1277" s="928"/>
      <c r="Z1277" s="928"/>
      <c r="AA1277" s="928"/>
      <c r="AB1277" s="928"/>
    </row>
    <row r="1278" spans="1:28" ht="15" x14ac:dyDescent="0.2">
      <c r="A1278" s="928"/>
      <c r="B1278" s="928"/>
      <c r="C1278" s="928"/>
      <c r="D1278" s="928"/>
      <c r="E1278" s="928"/>
      <c r="F1278" s="928"/>
      <c r="G1278" s="928"/>
      <c r="H1278" s="928"/>
      <c r="I1278" s="928"/>
      <c r="J1278" s="928"/>
      <c r="K1278" s="928"/>
      <c r="L1278" s="928"/>
      <c r="M1278" s="928"/>
      <c r="N1278" s="928"/>
      <c r="O1278" s="928"/>
      <c r="P1278" s="928"/>
      <c r="Q1278" s="928"/>
      <c r="R1278" s="928"/>
      <c r="S1278" s="928"/>
      <c r="T1278" s="928"/>
      <c r="U1278" s="928"/>
      <c r="V1278" s="928"/>
      <c r="W1278" s="928"/>
      <c r="X1278" s="928"/>
      <c r="Y1278" s="928"/>
      <c r="Z1278" s="928"/>
      <c r="AA1278" s="928"/>
      <c r="AB1278" s="928"/>
    </row>
    <row r="1279" spans="1:28" ht="15" x14ac:dyDescent="0.2">
      <c r="A1279" s="928"/>
      <c r="B1279" s="928"/>
      <c r="C1279" s="928"/>
      <c r="D1279" s="928"/>
      <c r="E1279" s="928"/>
      <c r="F1279" s="928"/>
      <c r="G1279" s="928"/>
      <c r="H1279" s="928"/>
      <c r="I1279" s="928"/>
      <c r="J1279" s="928"/>
      <c r="K1279" s="928"/>
      <c r="L1279" s="928"/>
      <c r="M1279" s="928"/>
      <c r="N1279" s="928"/>
      <c r="O1279" s="928"/>
      <c r="P1279" s="928"/>
      <c r="Q1279" s="928"/>
      <c r="R1279" s="928"/>
      <c r="S1279" s="928"/>
      <c r="T1279" s="928"/>
      <c r="U1279" s="928"/>
      <c r="V1279" s="928"/>
      <c r="W1279" s="928"/>
      <c r="X1279" s="928"/>
      <c r="Y1279" s="928"/>
      <c r="Z1279" s="928"/>
      <c r="AA1279" s="928"/>
      <c r="AB1279" s="928"/>
    </row>
    <row r="1280" spans="1:28" ht="15" x14ac:dyDescent="0.2">
      <c r="A1280" s="928"/>
      <c r="B1280" s="928"/>
      <c r="C1280" s="928"/>
      <c r="D1280" s="928"/>
      <c r="E1280" s="928"/>
      <c r="F1280" s="928"/>
      <c r="G1280" s="928"/>
      <c r="H1280" s="928"/>
      <c r="I1280" s="928"/>
      <c r="J1280" s="928"/>
      <c r="K1280" s="928"/>
      <c r="L1280" s="928"/>
      <c r="M1280" s="928"/>
      <c r="N1280" s="928"/>
      <c r="O1280" s="928"/>
      <c r="P1280" s="928"/>
      <c r="Q1280" s="928"/>
      <c r="R1280" s="928"/>
      <c r="S1280" s="928"/>
      <c r="T1280" s="928"/>
      <c r="U1280" s="928"/>
      <c r="V1280" s="928"/>
      <c r="W1280" s="928"/>
      <c r="X1280" s="928"/>
      <c r="Y1280" s="928"/>
      <c r="Z1280" s="928"/>
      <c r="AA1280" s="928"/>
      <c r="AB1280" s="928"/>
    </row>
    <row r="1281" spans="1:28" ht="15" x14ac:dyDescent="0.2">
      <c r="A1281" s="928"/>
      <c r="B1281" s="928"/>
      <c r="C1281" s="928"/>
      <c r="D1281" s="928"/>
      <c r="E1281" s="928"/>
      <c r="F1281" s="928"/>
      <c r="G1281" s="928"/>
      <c r="H1281" s="928"/>
      <c r="I1281" s="928"/>
      <c r="J1281" s="928"/>
      <c r="K1281" s="928"/>
      <c r="L1281" s="928"/>
      <c r="M1281" s="928"/>
      <c r="N1281" s="928"/>
      <c r="O1281" s="928"/>
      <c r="P1281" s="928"/>
      <c r="Q1281" s="928"/>
      <c r="R1281" s="928"/>
      <c r="S1281" s="928"/>
      <c r="T1281" s="928"/>
      <c r="U1281" s="928"/>
      <c r="V1281" s="928"/>
      <c r="W1281" s="928"/>
      <c r="X1281" s="928"/>
      <c r="Y1281" s="928"/>
      <c r="Z1281" s="928"/>
      <c r="AA1281" s="928"/>
      <c r="AB1281" s="928"/>
    </row>
    <row r="1282" spans="1:28" ht="15" x14ac:dyDescent="0.2">
      <c r="A1282" s="928"/>
      <c r="B1282" s="928"/>
      <c r="C1282" s="928"/>
      <c r="D1282" s="928"/>
      <c r="E1282" s="928"/>
      <c r="F1282" s="928"/>
      <c r="G1282" s="928"/>
      <c r="H1282" s="928"/>
      <c r="I1282" s="928"/>
      <c r="J1282" s="928"/>
      <c r="K1282" s="928"/>
      <c r="L1282" s="928"/>
      <c r="M1282" s="928"/>
      <c r="N1282" s="928"/>
      <c r="O1282" s="928"/>
      <c r="P1282" s="928"/>
      <c r="Q1282" s="928"/>
      <c r="R1282" s="928"/>
      <c r="S1282" s="928"/>
      <c r="T1282" s="928"/>
      <c r="U1282" s="928"/>
      <c r="V1282" s="928"/>
      <c r="W1282" s="928"/>
      <c r="X1282" s="928"/>
      <c r="Y1282" s="928"/>
      <c r="Z1282" s="928"/>
      <c r="AA1282" s="928"/>
      <c r="AB1282" s="928"/>
    </row>
    <row r="1283" spans="1:28" ht="15" x14ac:dyDescent="0.2">
      <c r="A1283" s="928"/>
      <c r="B1283" s="928"/>
      <c r="C1283" s="928"/>
      <c r="D1283" s="928"/>
      <c r="E1283" s="928"/>
      <c r="F1283" s="928"/>
      <c r="G1283" s="928"/>
      <c r="H1283" s="928"/>
      <c r="I1283" s="928"/>
      <c r="J1283" s="928"/>
      <c r="K1283" s="928"/>
      <c r="L1283" s="928"/>
      <c r="M1283" s="928"/>
      <c r="N1283" s="928"/>
      <c r="O1283" s="928"/>
      <c r="P1283" s="928"/>
      <c r="Q1283" s="928"/>
      <c r="R1283" s="928"/>
      <c r="S1283" s="928"/>
      <c r="T1283" s="928"/>
      <c r="U1283" s="928"/>
      <c r="V1283" s="928"/>
      <c r="W1283" s="928"/>
      <c r="X1283" s="928"/>
      <c r="Y1283" s="928"/>
      <c r="Z1283" s="928"/>
      <c r="AA1283" s="928"/>
      <c r="AB1283" s="928"/>
    </row>
    <row r="1284" spans="1:28" ht="15" x14ac:dyDescent="0.2">
      <c r="A1284" s="928"/>
      <c r="B1284" s="928"/>
      <c r="C1284" s="928"/>
      <c r="D1284" s="928"/>
      <c r="E1284" s="928"/>
      <c r="F1284" s="928"/>
      <c r="G1284" s="928"/>
      <c r="H1284" s="928"/>
      <c r="I1284" s="928"/>
      <c r="J1284" s="928"/>
      <c r="K1284" s="928"/>
      <c r="L1284" s="928"/>
      <c r="M1284" s="928"/>
      <c r="N1284" s="928"/>
      <c r="O1284" s="928"/>
      <c r="P1284" s="928"/>
      <c r="Q1284" s="928"/>
      <c r="R1284" s="928"/>
      <c r="S1284" s="928"/>
      <c r="T1284" s="928"/>
      <c r="U1284" s="928"/>
      <c r="V1284" s="928"/>
      <c r="W1284" s="928"/>
      <c r="X1284" s="928"/>
      <c r="Y1284" s="928"/>
      <c r="Z1284" s="928"/>
      <c r="AA1284" s="928"/>
      <c r="AB1284" s="928"/>
    </row>
    <row r="1285" spans="1:28" ht="15" x14ac:dyDescent="0.2">
      <c r="A1285" s="928"/>
      <c r="B1285" s="928"/>
      <c r="C1285" s="928"/>
      <c r="D1285" s="928"/>
      <c r="E1285" s="928"/>
      <c r="F1285" s="928"/>
      <c r="G1285" s="928"/>
      <c r="H1285" s="928"/>
      <c r="I1285" s="928"/>
      <c r="J1285" s="928"/>
      <c r="K1285" s="928"/>
      <c r="L1285" s="928"/>
      <c r="M1285" s="928"/>
      <c r="N1285" s="928"/>
      <c r="O1285" s="928"/>
      <c r="P1285" s="928"/>
      <c r="Q1285" s="928"/>
      <c r="R1285" s="928"/>
      <c r="S1285" s="928"/>
      <c r="T1285" s="928"/>
      <c r="U1285" s="928"/>
      <c r="V1285" s="928"/>
      <c r="W1285" s="928"/>
      <c r="X1285" s="928"/>
      <c r="Y1285" s="928"/>
      <c r="Z1285" s="928"/>
      <c r="AA1285" s="928"/>
      <c r="AB1285" s="928"/>
    </row>
    <row r="1286" spans="1:28" ht="15" x14ac:dyDescent="0.2">
      <c r="A1286" s="928"/>
      <c r="B1286" s="928"/>
      <c r="C1286" s="928"/>
      <c r="D1286" s="928"/>
      <c r="E1286" s="928"/>
      <c r="F1286" s="928"/>
      <c r="G1286" s="928"/>
      <c r="H1286" s="928"/>
      <c r="I1286" s="928"/>
      <c r="J1286" s="928"/>
      <c r="K1286" s="928"/>
      <c r="L1286" s="928"/>
      <c r="M1286" s="928"/>
      <c r="N1286" s="928"/>
      <c r="O1286" s="928"/>
      <c r="P1286" s="928"/>
      <c r="Q1286" s="928"/>
      <c r="R1286" s="928"/>
      <c r="S1286" s="928"/>
      <c r="T1286" s="928"/>
      <c r="U1286" s="928"/>
      <c r="V1286" s="928"/>
      <c r="W1286" s="928"/>
      <c r="X1286" s="928"/>
      <c r="Y1286" s="928"/>
      <c r="Z1286" s="928"/>
      <c r="AA1286" s="928"/>
      <c r="AB1286" s="928"/>
    </row>
    <row r="1287" spans="1:28" ht="15" x14ac:dyDescent="0.2">
      <c r="A1287" s="928"/>
      <c r="B1287" s="928"/>
      <c r="C1287" s="928"/>
      <c r="D1287" s="928"/>
      <c r="E1287" s="928"/>
      <c r="F1287" s="928"/>
      <c r="G1287" s="928"/>
      <c r="H1287" s="928"/>
      <c r="I1287" s="928"/>
      <c r="J1287" s="928"/>
      <c r="K1287" s="928"/>
      <c r="L1287" s="928"/>
      <c r="M1287" s="928"/>
      <c r="N1287" s="928"/>
      <c r="O1287" s="928"/>
      <c r="P1287" s="928"/>
      <c r="Q1287" s="928"/>
      <c r="R1287" s="928"/>
      <c r="S1287" s="928"/>
      <c r="T1287" s="928"/>
      <c r="U1287" s="928"/>
      <c r="V1287" s="928"/>
      <c r="W1287" s="928"/>
      <c r="X1287" s="928"/>
      <c r="Y1287" s="928"/>
      <c r="Z1287" s="928"/>
      <c r="AA1287" s="928"/>
      <c r="AB1287" s="928"/>
    </row>
    <row r="1288" spans="1:28" ht="15" x14ac:dyDescent="0.2">
      <c r="A1288" s="928"/>
      <c r="B1288" s="928"/>
      <c r="C1288" s="928"/>
      <c r="D1288" s="928"/>
      <c r="E1288" s="928"/>
      <c r="F1288" s="928"/>
      <c r="G1288" s="928"/>
      <c r="H1288" s="928"/>
      <c r="I1288" s="928"/>
      <c r="J1288" s="928"/>
      <c r="K1288" s="928"/>
      <c r="L1288" s="928"/>
      <c r="M1288" s="928"/>
      <c r="N1288" s="928"/>
      <c r="O1288" s="928"/>
      <c r="P1288" s="928"/>
      <c r="Q1288" s="928"/>
      <c r="R1288" s="928"/>
      <c r="S1288" s="928"/>
      <c r="T1288" s="928"/>
      <c r="U1288" s="928"/>
      <c r="V1288" s="928"/>
      <c r="W1288" s="928"/>
      <c r="X1288" s="928"/>
      <c r="Y1288" s="928"/>
      <c r="Z1288" s="928"/>
      <c r="AA1288" s="928"/>
      <c r="AB1288" s="928"/>
    </row>
    <row r="1289" spans="1:28" ht="15" x14ac:dyDescent="0.2">
      <c r="A1289" s="928"/>
      <c r="B1289" s="928"/>
      <c r="C1289" s="928"/>
      <c r="D1289" s="928"/>
      <c r="E1289" s="928"/>
      <c r="F1289" s="928"/>
      <c r="G1289" s="928"/>
      <c r="H1289" s="928"/>
      <c r="I1289" s="928"/>
      <c r="J1289" s="928"/>
      <c r="K1289" s="928"/>
      <c r="L1289" s="928"/>
      <c r="M1289" s="928"/>
      <c r="N1289" s="928"/>
      <c r="O1289" s="928"/>
      <c r="P1289" s="928"/>
      <c r="Q1289" s="928"/>
      <c r="R1289" s="928"/>
      <c r="S1289" s="928"/>
      <c r="T1289" s="928"/>
      <c r="U1289" s="928"/>
      <c r="V1289" s="928"/>
      <c r="W1289" s="928"/>
      <c r="X1289" s="928"/>
      <c r="Y1289" s="928"/>
      <c r="Z1289" s="928"/>
      <c r="AA1289" s="928"/>
      <c r="AB1289" s="928"/>
    </row>
    <row r="1290" spans="1:28" ht="15" x14ac:dyDescent="0.2">
      <c r="A1290" s="928"/>
      <c r="B1290" s="928"/>
      <c r="C1290" s="928"/>
      <c r="D1290" s="928"/>
      <c r="E1290" s="928"/>
      <c r="F1290" s="928"/>
      <c r="G1290" s="928"/>
      <c r="H1290" s="928"/>
      <c r="I1290" s="928"/>
      <c r="J1290" s="928"/>
      <c r="K1290" s="928"/>
      <c r="L1290" s="928"/>
      <c r="M1290" s="928"/>
      <c r="N1290" s="928"/>
      <c r="O1290" s="928"/>
      <c r="P1290" s="928"/>
      <c r="Q1290" s="928"/>
      <c r="R1290" s="928"/>
      <c r="S1290" s="928"/>
      <c r="T1290" s="928"/>
      <c r="U1290" s="928"/>
      <c r="V1290" s="928"/>
      <c r="W1290" s="928"/>
      <c r="X1290" s="928"/>
      <c r="Y1290" s="928"/>
      <c r="Z1290" s="928"/>
      <c r="AA1290" s="928"/>
      <c r="AB1290" s="928"/>
    </row>
    <row r="1291" spans="1:28" ht="15" x14ac:dyDescent="0.2">
      <c r="A1291" s="928"/>
      <c r="B1291" s="928"/>
      <c r="C1291" s="928"/>
      <c r="D1291" s="928"/>
      <c r="E1291" s="928"/>
      <c r="F1291" s="928"/>
      <c r="G1291" s="928"/>
      <c r="H1291" s="928"/>
      <c r="I1291" s="928"/>
      <c r="J1291" s="928"/>
      <c r="K1291" s="928"/>
      <c r="L1291" s="928"/>
      <c r="M1291" s="928"/>
      <c r="N1291" s="928"/>
      <c r="O1291" s="928"/>
      <c r="P1291" s="928"/>
      <c r="Q1291" s="928"/>
      <c r="R1291" s="928"/>
      <c r="S1291" s="928"/>
      <c r="T1291" s="928"/>
      <c r="U1291" s="928"/>
      <c r="V1291" s="928"/>
      <c r="W1291" s="928"/>
      <c r="X1291" s="928"/>
      <c r="Y1291" s="928"/>
      <c r="Z1291" s="928"/>
      <c r="AA1291" s="928"/>
      <c r="AB1291" s="928"/>
    </row>
    <row r="1292" spans="1:28" ht="15" x14ac:dyDescent="0.2">
      <c r="A1292" s="928"/>
      <c r="B1292" s="928"/>
      <c r="C1292" s="928"/>
      <c r="D1292" s="928"/>
      <c r="E1292" s="928"/>
      <c r="F1292" s="928"/>
      <c r="G1292" s="928"/>
      <c r="H1292" s="928"/>
      <c r="I1292" s="928"/>
      <c r="J1292" s="928"/>
      <c r="K1292" s="928"/>
      <c r="L1292" s="928"/>
      <c r="M1292" s="928"/>
      <c r="N1292" s="928"/>
      <c r="O1292" s="928"/>
      <c r="P1292" s="928"/>
      <c r="Q1292" s="928"/>
      <c r="R1292" s="928"/>
      <c r="S1292" s="928"/>
      <c r="T1292" s="928"/>
      <c r="U1292" s="928"/>
      <c r="V1292" s="928"/>
      <c r="W1292" s="928"/>
      <c r="X1292" s="928"/>
      <c r="Y1292" s="928"/>
      <c r="Z1292" s="928"/>
      <c r="AA1292" s="928"/>
      <c r="AB1292" s="928"/>
    </row>
    <row r="1293" spans="1:28" ht="15" x14ac:dyDescent="0.2">
      <c r="A1293" s="928"/>
      <c r="B1293" s="928"/>
      <c r="C1293" s="928"/>
      <c r="D1293" s="928"/>
      <c r="E1293" s="928"/>
      <c r="F1293" s="928"/>
      <c r="G1293" s="928"/>
      <c r="H1293" s="928"/>
      <c r="I1293" s="928"/>
      <c r="J1293" s="928"/>
      <c r="K1293" s="928"/>
      <c r="L1293" s="928"/>
      <c r="M1293" s="928"/>
      <c r="N1293" s="928"/>
      <c r="O1293" s="928"/>
      <c r="P1293" s="928"/>
      <c r="Q1293" s="928"/>
      <c r="R1293" s="928"/>
      <c r="S1293" s="928"/>
      <c r="T1293" s="928"/>
      <c r="U1293" s="928"/>
      <c r="V1293" s="928"/>
      <c r="W1293" s="928"/>
      <c r="X1293" s="928"/>
      <c r="Y1293" s="928"/>
      <c r="Z1293" s="928"/>
      <c r="AA1293" s="928"/>
      <c r="AB1293" s="928"/>
    </row>
    <row r="1294" spans="1:28" ht="15" x14ac:dyDescent="0.2">
      <c r="A1294" s="928"/>
      <c r="B1294" s="928"/>
      <c r="C1294" s="928"/>
      <c r="D1294" s="928"/>
      <c r="E1294" s="928"/>
      <c r="F1294" s="928"/>
      <c r="G1294" s="928"/>
      <c r="H1294" s="928"/>
      <c r="I1294" s="928"/>
      <c r="J1294" s="928"/>
      <c r="K1294" s="928"/>
      <c r="L1294" s="928"/>
      <c r="M1294" s="928"/>
      <c r="N1294" s="928"/>
      <c r="O1294" s="928"/>
      <c r="P1294" s="928"/>
      <c r="Q1294" s="928"/>
      <c r="R1294" s="928"/>
      <c r="S1294" s="928"/>
      <c r="T1294" s="928"/>
      <c r="U1294" s="928"/>
      <c r="V1294" s="928"/>
      <c r="W1294" s="928"/>
      <c r="X1294" s="928"/>
      <c r="Y1294" s="928"/>
      <c r="Z1294" s="928"/>
      <c r="AA1294" s="928"/>
      <c r="AB1294" s="928"/>
    </row>
    <row r="1295" spans="1:28" ht="15" x14ac:dyDescent="0.2">
      <c r="A1295" s="928"/>
      <c r="B1295" s="928"/>
      <c r="C1295" s="928"/>
      <c r="D1295" s="928"/>
      <c r="E1295" s="928"/>
      <c r="F1295" s="928"/>
      <c r="G1295" s="928"/>
      <c r="H1295" s="928"/>
      <c r="I1295" s="928"/>
      <c r="J1295" s="928"/>
      <c r="K1295" s="928"/>
      <c r="L1295" s="928"/>
      <c r="M1295" s="928"/>
      <c r="N1295" s="928"/>
      <c r="O1295" s="928"/>
      <c r="P1295" s="928"/>
      <c r="Q1295" s="928"/>
      <c r="R1295" s="928"/>
      <c r="S1295" s="928"/>
      <c r="T1295" s="928"/>
      <c r="U1295" s="928"/>
      <c r="V1295" s="928"/>
      <c r="W1295" s="928"/>
      <c r="X1295" s="928"/>
      <c r="Y1295" s="928"/>
      <c r="Z1295" s="928"/>
      <c r="AA1295" s="928"/>
      <c r="AB1295" s="928"/>
    </row>
    <row r="1296" spans="1:28" ht="15" x14ac:dyDescent="0.2">
      <c r="A1296" s="928"/>
      <c r="B1296" s="928"/>
      <c r="C1296" s="928"/>
      <c r="D1296" s="928"/>
      <c r="E1296" s="928"/>
      <c r="F1296" s="928"/>
      <c r="G1296" s="928"/>
      <c r="H1296" s="928"/>
      <c r="I1296" s="928"/>
      <c r="J1296" s="928"/>
      <c r="K1296" s="928"/>
      <c r="L1296" s="928"/>
      <c r="M1296" s="928"/>
      <c r="N1296" s="928"/>
      <c r="O1296" s="928"/>
      <c r="P1296" s="928"/>
      <c r="Q1296" s="928"/>
      <c r="R1296" s="928"/>
      <c r="S1296" s="928"/>
      <c r="T1296" s="928"/>
      <c r="U1296" s="928"/>
      <c r="V1296" s="928"/>
      <c r="W1296" s="928"/>
      <c r="X1296" s="928"/>
      <c r="Y1296" s="928"/>
      <c r="Z1296" s="928"/>
      <c r="AA1296" s="928"/>
      <c r="AB1296" s="928"/>
    </row>
    <row r="1297" spans="1:28" ht="15" x14ac:dyDescent="0.2">
      <c r="A1297" s="928"/>
      <c r="B1297" s="928"/>
      <c r="C1297" s="928"/>
      <c r="D1297" s="928"/>
      <c r="E1297" s="928"/>
      <c r="F1297" s="928"/>
      <c r="G1297" s="928"/>
      <c r="H1297" s="928"/>
      <c r="I1297" s="928"/>
      <c r="J1297" s="928"/>
      <c r="K1297" s="928"/>
      <c r="L1297" s="928"/>
      <c r="M1297" s="928"/>
      <c r="N1297" s="928"/>
      <c r="O1297" s="928"/>
      <c r="P1297" s="928"/>
      <c r="Q1297" s="928"/>
      <c r="R1297" s="928"/>
      <c r="S1297" s="928"/>
      <c r="T1297" s="928"/>
      <c r="U1297" s="928"/>
      <c r="V1297" s="928"/>
      <c r="W1297" s="928"/>
      <c r="X1297" s="928"/>
      <c r="Y1297" s="928"/>
      <c r="Z1297" s="928"/>
      <c r="AA1297" s="928"/>
      <c r="AB1297" s="928"/>
    </row>
    <row r="1298" spans="1:28" ht="15" x14ac:dyDescent="0.2">
      <c r="A1298" s="928"/>
      <c r="B1298" s="928"/>
      <c r="C1298" s="928"/>
      <c r="D1298" s="928"/>
      <c r="E1298" s="928"/>
      <c r="F1298" s="928"/>
      <c r="G1298" s="928"/>
      <c r="H1298" s="928"/>
      <c r="I1298" s="928"/>
      <c r="J1298" s="928"/>
      <c r="K1298" s="928"/>
      <c r="L1298" s="928"/>
      <c r="M1298" s="928"/>
      <c r="N1298" s="928"/>
      <c r="O1298" s="928"/>
      <c r="P1298" s="928"/>
      <c r="Q1298" s="928"/>
      <c r="R1298" s="928"/>
      <c r="S1298" s="928"/>
      <c r="T1298" s="928"/>
      <c r="U1298" s="928"/>
      <c r="V1298" s="928"/>
      <c r="W1298" s="928"/>
      <c r="X1298" s="928"/>
      <c r="Y1298" s="928"/>
      <c r="Z1298" s="928"/>
      <c r="AA1298" s="928"/>
      <c r="AB1298" s="928"/>
    </row>
    <row r="1299" spans="1:28" ht="15" x14ac:dyDescent="0.2">
      <c r="A1299" s="928"/>
      <c r="B1299" s="928"/>
      <c r="C1299" s="928"/>
      <c r="D1299" s="928"/>
      <c r="E1299" s="928"/>
      <c r="F1299" s="928"/>
      <c r="G1299" s="928"/>
      <c r="H1299" s="928"/>
      <c r="I1299" s="928"/>
      <c r="J1299" s="928"/>
      <c r="K1299" s="928"/>
      <c r="L1299" s="928"/>
      <c r="M1299" s="928"/>
      <c r="N1299" s="928"/>
      <c r="O1299" s="928"/>
      <c r="P1299" s="928"/>
      <c r="Q1299" s="928"/>
      <c r="R1299" s="928"/>
      <c r="S1299" s="928"/>
      <c r="T1299" s="928"/>
      <c r="U1299" s="928"/>
      <c r="V1299" s="928"/>
      <c r="W1299" s="928"/>
      <c r="X1299" s="928"/>
      <c r="Y1299" s="928"/>
      <c r="Z1299" s="928"/>
      <c r="AA1299" s="928"/>
      <c r="AB1299" s="928"/>
    </row>
    <row r="1300" spans="1:28" ht="15" x14ac:dyDescent="0.2">
      <c r="A1300" s="928"/>
      <c r="B1300" s="928"/>
      <c r="C1300" s="928"/>
      <c r="D1300" s="928"/>
      <c r="E1300" s="928"/>
      <c r="F1300" s="928"/>
      <c r="G1300" s="928"/>
      <c r="H1300" s="928"/>
      <c r="I1300" s="928"/>
      <c r="J1300" s="928"/>
      <c r="K1300" s="928"/>
      <c r="L1300" s="928"/>
      <c r="M1300" s="928"/>
      <c r="N1300" s="928"/>
      <c r="O1300" s="928"/>
      <c r="P1300" s="928"/>
      <c r="Q1300" s="928"/>
      <c r="R1300" s="928"/>
      <c r="S1300" s="928"/>
      <c r="T1300" s="928"/>
      <c r="U1300" s="928"/>
      <c r="V1300" s="928"/>
      <c r="W1300" s="928"/>
      <c r="X1300" s="928"/>
      <c r="Y1300" s="928"/>
      <c r="Z1300" s="928"/>
      <c r="AA1300" s="928"/>
      <c r="AB1300" s="928"/>
    </row>
    <row r="1301" spans="1:28" ht="15" x14ac:dyDescent="0.2">
      <c r="A1301" s="928"/>
      <c r="B1301" s="928"/>
      <c r="C1301" s="928"/>
      <c r="D1301" s="928"/>
      <c r="E1301" s="928"/>
      <c r="F1301" s="928"/>
      <c r="G1301" s="928"/>
      <c r="H1301" s="928"/>
      <c r="I1301" s="928"/>
      <c r="J1301" s="928"/>
      <c r="K1301" s="928"/>
      <c r="L1301" s="928"/>
      <c r="M1301" s="928"/>
      <c r="N1301" s="928"/>
      <c r="O1301" s="928"/>
      <c r="P1301" s="928"/>
      <c r="Q1301" s="928"/>
      <c r="R1301" s="928"/>
      <c r="S1301" s="928"/>
      <c r="T1301" s="928"/>
      <c r="U1301" s="928"/>
      <c r="V1301" s="928"/>
      <c r="W1301" s="928"/>
      <c r="X1301" s="928"/>
      <c r="Y1301" s="928"/>
      <c r="Z1301" s="928"/>
      <c r="AA1301" s="928"/>
      <c r="AB1301" s="928"/>
    </row>
    <row r="1302" spans="1:28" ht="15" x14ac:dyDescent="0.2">
      <c r="A1302" s="928"/>
      <c r="B1302" s="928"/>
      <c r="C1302" s="928"/>
      <c r="D1302" s="928"/>
      <c r="E1302" s="928"/>
      <c r="F1302" s="928"/>
      <c r="G1302" s="928"/>
      <c r="H1302" s="928"/>
      <c r="I1302" s="928"/>
      <c r="J1302" s="928"/>
      <c r="K1302" s="928"/>
      <c r="L1302" s="928"/>
      <c r="M1302" s="928"/>
      <c r="N1302" s="928"/>
      <c r="O1302" s="928"/>
      <c r="P1302" s="928"/>
      <c r="Q1302" s="928"/>
      <c r="R1302" s="928"/>
      <c r="S1302" s="928"/>
      <c r="T1302" s="928"/>
      <c r="U1302" s="928"/>
      <c r="V1302" s="928"/>
      <c r="W1302" s="928"/>
      <c r="X1302" s="928"/>
      <c r="Y1302" s="928"/>
      <c r="Z1302" s="928"/>
      <c r="AA1302" s="928"/>
      <c r="AB1302" s="928"/>
    </row>
    <row r="1303" spans="1:28" ht="15" x14ac:dyDescent="0.2">
      <c r="A1303" s="928"/>
      <c r="B1303" s="928"/>
      <c r="C1303" s="928"/>
      <c r="D1303" s="928"/>
      <c r="E1303" s="928"/>
      <c r="F1303" s="928"/>
      <c r="G1303" s="928"/>
      <c r="H1303" s="928"/>
      <c r="I1303" s="928"/>
      <c r="J1303" s="928"/>
      <c r="K1303" s="928"/>
      <c r="L1303" s="928"/>
      <c r="M1303" s="928"/>
      <c r="N1303" s="928"/>
      <c r="O1303" s="928"/>
      <c r="P1303" s="928"/>
      <c r="Q1303" s="928"/>
      <c r="R1303" s="928"/>
      <c r="S1303" s="928"/>
      <c r="T1303" s="928"/>
      <c r="U1303" s="928"/>
      <c r="V1303" s="928"/>
      <c r="W1303" s="928"/>
      <c r="X1303" s="928"/>
      <c r="Y1303" s="928"/>
      <c r="Z1303" s="928"/>
      <c r="AA1303" s="928"/>
      <c r="AB1303" s="928"/>
    </row>
    <row r="1304" spans="1:28" ht="15" x14ac:dyDescent="0.2">
      <c r="A1304" s="928"/>
      <c r="B1304" s="928"/>
      <c r="C1304" s="928"/>
      <c r="D1304" s="928"/>
      <c r="E1304" s="928"/>
      <c r="F1304" s="928"/>
      <c r="G1304" s="928"/>
      <c r="H1304" s="928"/>
      <c r="I1304" s="928"/>
      <c r="J1304" s="928"/>
      <c r="K1304" s="928"/>
      <c r="L1304" s="928"/>
      <c r="M1304" s="928"/>
      <c r="N1304" s="928"/>
      <c r="O1304" s="928"/>
      <c r="P1304" s="928"/>
      <c r="Q1304" s="928"/>
      <c r="R1304" s="928"/>
      <c r="S1304" s="928"/>
      <c r="T1304" s="928"/>
      <c r="U1304" s="928"/>
      <c r="V1304" s="928"/>
      <c r="W1304" s="928"/>
      <c r="X1304" s="928"/>
      <c r="Y1304" s="928"/>
      <c r="Z1304" s="928"/>
      <c r="AA1304" s="928"/>
      <c r="AB1304" s="928"/>
    </row>
    <row r="1305" spans="1:28" ht="15" x14ac:dyDescent="0.2">
      <c r="A1305" s="928"/>
      <c r="B1305" s="928"/>
      <c r="C1305" s="928"/>
      <c r="D1305" s="928"/>
      <c r="E1305" s="928"/>
      <c r="F1305" s="928"/>
      <c r="G1305" s="928"/>
      <c r="H1305" s="928"/>
      <c r="I1305" s="928"/>
      <c r="J1305" s="928"/>
      <c r="K1305" s="928"/>
      <c r="L1305" s="928"/>
      <c r="M1305" s="928"/>
      <c r="N1305" s="928"/>
      <c r="O1305" s="928"/>
      <c r="P1305" s="928"/>
      <c r="Q1305" s="928"/>
      <c r="R1305" s="928"/>
      <c r="S1305" s="928"/>
      <c r="T1305" s="928"/>
      <c r="U1305" s="928"/>
      <c r="V1305" s="928"/>
      <c r="W1305" s="928"/>
      <c r="X1305" s="928"/>
      <c r="Y1305" s="928"/>
      <c r="Z1305" s="928"/>
      <c r="AA1305" s="928"/>
      <c r="AB1305" s="928"/>
    </row>
    <row r="1306" spans="1:28" ht="15" x14ac:dyDescent="0.2">
      <c r="A1306" s="928"/>
      <c r="B1306" s="928"/>
      <c r="C1306" s="928"/>
      <c r="D1306" s="928"/>
      <c r="E1306" s="928"/>
      <c r="F1306" s="928"/>
      <c r="G1306" s="928"/>
      <c r="H1306" s="928"/>
      <c r="I1306" s="928"/>
      <c r="J1306" s="928"/>
      <c r="K1306" s="928"/>
      <c r="L1306" s="928"/>
      <c r="M1306" s="928"/>
      <c r="N1306" s="928"/>
      <c r="O1306" s="928"/>
      <c r="P1306" s="928"/>
      <c r="Q1306" s="928"/>
      <c r="R1306" s="928"/>
      <c r="S1306" s="928"/>
      <c r="T1306" s="928"/>
      <c r="U1306" s="928"/>
      <c r="V1306" s="928"/>
      <c r="W1306" s="928"/>
      <c r="X1306" s="928"/>
      <c r="Y1306" s="928"/>
      <c r="Z1306" s="928"/>
      <c r="AA1306" s="928"/>
      <c r="AB1306" s="928"/>
    </row>
    <row r="1307" spans="1:28" ht="15" x14ac:dyDescent="0.2">
      <c r="A1307" s="928"/>
      <c r="B1307" s="928"/>
      <c r="C1307" s="928"/>
      <c r="D1307" s="928"/>
      <c r="E1307" s="928"/>
      <c r="F1307" s="928"/>
      <c r="G1307" s="928"/>
      <c r="H1307" s="928"/>
      <c r="I1307" s="928"/>
      <c r="J1307" s="928"/>
      <c r="K1307" s="928"/>
      <c r="L1307" s="928"/>
      <c r="M1307" s="928"/>
      <c r="N1307" s="928"/>
      <c r="O1307" s="928"/>
      <c r="P1307" s="928"/>
      <c r="Q1307" s="928"/>
      <c r="R1307" s="928"/>
      <c r="S1307" s="928"/>
      <c r="T1307" s="928"/>
      <c r="U1307" s="928"/>
      <c r="V1307" s="928"/>
      <c r="W1307" s="928"/>
      <c r="X1307" s="928"/>
      <c r="Y1307" s="928"/>
      <c r="Z1307" s="928"/>
      <c r="AA1307" s="928"/>
      <c r="AB1307" s="928"/>
    </row>
    <row r="1308" spans="1:28" ht="15" x14ac:dyDescent="0.2">
      <c r="A1308" s="928"/>
      <c r="B1308" s="928"/>
      <c r="C1308" s="928"/>
      <c r="D1308" s="928"/>
      <c r="E1308" s="928"/>
      <c r="F1308" s="928"/>
      <c r="G1308" s="928"/>
      <c r="H1308" s="928"/>
      <c r="I1308" s="928"/>
      <c r="J1308" s="928"/>
      <c r="K1308" s="928"/>
      <c r="L1308" s="928"/>
      <c r="M1308" s="928"/>
      <c r="N1308" s="928"/>
      <c r="O1308" s="928"/>
      <c r="P1308" s="928"/>
      <c r="Q1308" s="928"/>
      <c r="R1308" s="928"/>
      <c r="S1308" s="928"/>
      <c r="T1308" s="928"/>
      <c r="U1308" s="928"/>
      <c r="V1308" s="928"/>
      <c r="W1308" s="928"/>
      <c r="X1308" s="928"/>
      <c r="Y1308" s="928"/>
      <c r="Z1308" s="928"/>
      <c r="AA1308" s="928"/>
      <c r="AB1308" s="928"/>
    </row>
    <row r="1309" spans="1:28" ht="15" x14ac:dyDescent="0.2">
      <c r="A1309" s="928"/>
      <c r="B1309" s="928"/>
      <c r="C1309" s="928"/>
      <c r="D1309" s="928"/>
      <c r="E1309" s="928"/>
      <c r="F1309" s="928"/>
      <c r="G1309" s="928"/>
      <c r="H1309" s="928"/>
      <c r="I1309" s="928"/>
      <c r="J1309" s="928"/>
      <c r="K1309" s="928"/>
      <c r="L1309" s="928"/>
      <c r="M1309" s="928"/>
      <c r="N1309" s="928"/>
      <c r="O1309" s="928"/>
      <c r="P1309" s="928"/>
      <c r="Q1309" s="928"/>
      <c r="R1309" s="928"/>
      <c r="S1309" s="928"/>
      <c r="T1309" s="928"/>
      <c r="U1309" s="928"/>
      <c r="V1309" s="928"/>
      <c r="W1309" s="928"/>
      <c r="X1309" s="928"/>
      <c r="Y1309" s="928"/>
      <c r="Z1309" s="928"/>
      <c r="AA1309" s="928"/>
      <c r="AB1309" s="928"/>
    </row>
    <row r="1310" spans="1:28" ht="15" x14ac:dyDescent="0.2">
      <c r="A1310" s="928"/>
      <c r="B1310" s="928"/>
      <c r="C1310" s="928"/>
      <c r="D1310" s="928"/>
      <c r="E1310" s="928"/>
      <c r="F1310" s="928"/>
      <c r="G1310" s="928"/>
      <c r="H1310" s="928"/>
      <c r="I1310" s="928"/>
      <c r="J1310" s="928"/>
      <c r="K1310" s="928"/>
      <c r="L1310" s="928"/>
      <c r="M1310" s="928"/>
      <c r="N1310" s="928"/>
      <c r="O1310" s="928"/>
      <c r="P1310" s="928"/>
      <c r="Q1310" s="928"/>
      <c r="R1310" s="928"/>
      <c r="S1310" s="928"/>
      <c r="T1310" s="928"/>
      <c r="U1310" s="928"/>
      <c r="V1310" s="928"/>
      <c r="W1310" s="928"/>
      <c r="X1310" s="928"/>
      <c r="Y1310" s="928"/>
      <c r="Z1310" s="928"/>
      <c r="AA1310" s="928"/>
      <c r="AB1310" s="928"/>
    </row>
    <row r="1311" spans="1:28" ht="15" x14ac:dyDescent="0.2">
      <c r="A1311" s="928"/>
      <c r="B1311" s="928"/>
      <c r="C1311" s="928"/>
      <c r="D1311" s="928"/>
      <c r="E1311" s="928"/>
      <c r="F1311" s="928"/>
      <c r="G1311" s="928"/>
      <c r="H1311" s="928"/>
      <c r="I1311" s="928"/>
      <c r="J1311" s="928"/>
      <c r="K1311" s="928"/>
      <c r="L1311" s="928"/>
      <c r="M1311" s="928"/>
      <c r="N1311" s="928"/>
      <c r="O1311" s="928"/>
      <c r="P1311" s="928"/>
      <c r="Q1311" s="928"/>
      <c r="R1311" s="928"/>
      <c r="S1311" s="928"/>
      <c r="T1311" s="928"/>
      <c r="U1311" s="928"/>
      <c r="V1311" s="928"/>
      <c r="W1311" s="928"/>
      <c r="X1311" s="928"/>
      <c r="Y1311" s="928"/>
      <c r="Z1311" s="928"/>
      <c r="AA1311" s="928"/>
      <c r="AB1311" s="928"/>
    </row>
    <row r="1312" spans="1:28" ht="15" x14ac:dyDescent="0.2">
      <c r="A1312" s="928"/>
      <c r="B1312" s="928"/>
      <c r="C1312" s="928"/>
      <c r="D1312" s="928"/>
      <c r="E1312" s="928"/>
      <c r="F1312" s="928"/>
      <c r="G1312" s="928"/>
      <c r="H1312" s="928"/>
      <c r="I1312" s="928"/>
      <c r="J1312" s="928"/>
      <c r="K1312" s="928"/>
      <c r="L1312" s="928"/>
      <c r="M1312" s="928"/>
      <c r="N1312" s="928"/>
      <c r="O1312" s="928"/>
      <c r="P1312" s="928"/>
      <c r="Q1312" s="928"/>
      <c r="R1312" s="928"/>
      <c r="S1312" s="928"/>
      <c r="T1312" s="928"/>
      <c r="U1312" s="928"/>
      <c r="V1312" s="928"/>
      <c r="W1312" s="928"/>
      <c r="X1312" s="928"/>
      <c r="Y1312" s="928"/>
      <c r="Z1312" s="928"/>
      <c r="AA1312" s="928"/>
      <c r="AB1312" s="928"/>
    </row>
    <row r="1313" spans="1:28" ht="15" x14ac:dyDescent="0.2">
      <c r="A1313" s="928"/>
      <c r="B1313" s="928"/>
      <c r="C1313" s="928"/>
      <c r="D1313" s="928"/>
      <c r="E1313" s="928"/>
      <c r="F1313" s="928"/>
      <c r="G1313" s="928"/>
      <c r="H1313" s="928"/>
      <c r="I1313" s="928"/>
      <c r="J1313" s="928"/>
      <c r="K1313" s="928"/>
      <c r="L1313" s="928"/>
      <c r="M1313" s="928"/>
      <c r="N1313" s="928"/>
      <c r="O1313" s="928"/>
      <c r="P1313" s="928"/>
      <c r="Q1313" s="928"/>
      <c r="R1313" s="928"/>
      <c r="S1313" s="928"/>
      <c r="T1313" s="928"/>
      <c r="U1313" s="928"/>
      <c r="V1313" s="928"/>
      <c r="W1313" s="928"/>
      <c r="X1313" s="928"/>
      <c r="Y1313" s="928"/>
      <c r="Z1313" s="928"/>
      <c r="AA1313" s="928"/>
      <c r="AB1313" s="928"/>
    </row>
    <row r="1314" spans="1:28" ht="15" x14ac:dyDescent="0.2">
      <c r="A1314" s="928"/>
      <c r="B1314" s="928"/>
      <c r="C1314" s="928"/>
      <c r="D1314" s="928"/>
      <c r="E1314" s="928"/>
      <c r="F1314" s="928"/>
      <c r="G1314" s="928"/>
      <c r="H1314" s="928"/>
      <c r="I1314" s="928"/>
      <c r="J1314" s="928"/>
      <c r="K1314" s="928"/>
      <c r="L1314" s="928"/>
      <c r="M1314" s="928"/>
      <c r="N1314" s="928"/>
      <c r="O1314" s="928"/>
      <c r="P1314" s="928"/>
      <c r="Q1314" s="928"/>
      <c r="R1314" s="928"/>
      <c r="S1314" s="928"/>
      <c r="T1314" s="928"/>
      <c r="U1314" s="928"/>
      <c r="V1314" s="928"/>
      <c r="W1314" s="928"/>
      <c r="X1314" s="928"/>
      <c r="Y1314" s="928"/>
      <c r="Z1314" s="928"/>
      <c r="AA1314" s="928"/>
      <c r="AB1314" s="928"/>
    </row>
    <row r="1315" spans="1:28" ht="15" x14ac:dyDescent="0.2">
      <c r="A1315" s="928"/>
      <c r="B1315" s="928"/>
      <c r="C1315" s="928"/>
      <c r="D1315" s="928"/>
      <c r="E1315" s="928"/>
      <c r="F1315" s="928"/>
      <c r="G1315" s="928"/>
      <c r="H1315" s="928"/>
      <c r="I1315" s="928"/>
      <c r="J1315" s="928"/>
      <c r="K1315" s="928"/>
      <c r="L1315" s="928"/>
      <c r="M1315" s="928"/>
      <c r="N1315" s="928"/>
      <c r="O1315" s="928"/>
      <c r="P1315" s="928"/>
      <c r="Q1315" s="928"/>
      <c r="R1315" s="928"/>
      <c r="S1315" s="928"/>
      <c r="T1315" s="928"/>
      <c r="U1315" s="928"/>
      <c r="V1315" s="928"/>
      <c r="W1315" s="928"/>
      <c r="X1315" s="928"/>
      <c r="Y1315" s="928"/>
      <c r="Z1315" s="928"/>
      <c r="AA1315" s="928"/>
      <c r="AB1315" s="928"/>
    </row>
    <row r="1316" spans="1:28" ht="15" x14ac:dyDescent="0.2">
      <c r="A1316" s="928"/>
      <c r="B1316" s="928"/>
      <c r="C1316" s="928"/>
      <c r="D1316" s="928"/>
      <c r="E1316" s="928"/>
      <c r="F1316" s="928"/>
      <c r="G1316" s="928"/>
      <c r="H1316" s="928"/>
      <c r="I1316" s="928"/>
      <c r="J1316" s="928"/>
      <c r="K1316" s="928"/>
      <c r="L1316" s="928"/>
      <c r="M1316" s="928"/>
      <c r="N1316" s="928"/>
      <c r="O1316" s="928"/>
      <c r="P1316" s="928"/>
      <c r="Q1316" s="928"/>
      <c r="R1316" s="928"/>
      <c r="S1316" s="928"/>
      <c r="T1316" s="928"/>
      <c r="U1316" s="928"/>
      <c r="V1316" s="928"/>
      <c r="W1316" s="928"/>
      <c r="X1316" s="928"/>
      <c r="Y1316" s="928"/>
      <c r="Z1316" s="928"/>
      <c r="AA1316" s="928"/>
      <c r="AB1316" s="928"/>
    </row>
    <row r="1317" spans="1:28" ht="15" x14ac:dyDescent="0.2">
      <c r="A1317" s="928"/>
      <c r="B1317" s="928"/>
      <c r="C1317" s="928"/>
      <c r="D1317" s="928"/>
      <c r="E1317" s="928"/>
      <c r="F1317" s="928"/>
      <c r="G1317" s="928"/>
      <c r="H1317" s="928"/>
      <c r="I1317" s="928"/>
      <c r="J1317" s="928"/>
      <c r="K1317" s="928"/>
      <c r="L1317" s="928"/>
      <c r="M1317" s="928"/>
      <c r="N1317" s="928"/>
      <c r="O1317" s="928"/>
      <c r="P1317" s="928"/>
      <c r="Q1317" s="928"/>
      <c r="R1317" s="928"/>
      <c r="S1317" s="928"/>
      <c r="T1317" s="928"/>
      <c r="U1317" s="928"/>
      <c r="V1317" s="928"/>
      <c r="W1317" s="928"/>
      <c r="X1317" s="928"/>
      <c r="Y1317" s="928"/>
      <c r="Z1317" s="928"/>
      <c r="AA1317" s="928"/>
      <c r="AB1317" s="928"/>
    </row>
    <row r="1318" spans="1:28" ht="15" x14ac:dyDescent="0.2">
      <c r="A1318" s="928"/>
      <c r="B1318" s="928"/>
      <c r="C1318" s="928"/>
      <c r="D1318" s="928"/>
      <c r="E1318" s="928"/>
      <c r="F1318" s="928"/>
      <c r="G1318" s="928"/>
      <c r="H1318" s="928"/>
      <c r="I1318" s="928"/>
      <c r="J1318" s="928"/>
      <c r="K1318" s="928"/>
      <c r="L1318" s="928"/>
      <c r="M1318" s="928"/>
      <c r="N1318" s="928"/>
      <c r="O1318" s="928"/>
      <c r="P1318" s="928"/>
      <c r="Q1318" s="928"/>
      <c r="R1318" s="928"/>
      <c r="S1318" s="928"/>
      <c r="T1318" s="928"/>
      <c r="U1318" s="928"/>
      <c r="V1318" s="928"/>
      <c r="W1318" s="928"/>
      <c r="X1318" s="928"/>
      <c r="Y1318" s="928"/>
      <c r="Z1318" s="928"/>
      <c r="AA1318" s="928"/>
      <c r="AB1318" s="928"/>
    </row>
    <row r="1319" spans="1:28" ht="15" x14ac:dyDescent="0.2">
      <c r="A1319" s="928"/>
      <c r="B1319" s="928"/>
      <c r="C1319" s="928"/>
      <c r="D1319" s="928"/>
      <c r="E1319" s="928"/>
      <c r="F1319" s="928"/>
      <c r="G1319" s="928"/>
      <c r="H1319" s="928"/>
      <c r="I1319" s="928"/>
      <c r="J1319" s="928"/>
      <c r="K1319" s="928"/>
      <c r="L1319" s="928"/>
      <c r="M1319" s="928"/>
      <c r="N1319" s="928"/>
      <c r="O1319" s="928"/>
      <c r="P1319" s="928"/>
      <c r="Q1319" s="928"/>
      <c r="R1319" s="928"/>
      <c r="S1319" s="928"/>
      <c r="T1319" s="928"/>
      <c r="U1319" s="928"/>
      <c r="V1319" s="928"/>
      <c r="W1319" s="928"/>
      <c r="X1319" s="928"/>
      <c r="Y1319" s="928"/>
      <c r="Z1319" s="928"/>
      <c r="AA1319" s="928"/>
      <c r="AB1319" s="928"/>
    </row>
    <row r="1320" spans="1:28" ht="15" x14ac:dyDescent="0.2">
      <c r="A1320" s="928"/>
      <c r="B1320" s="928"/>
      <c r="C1320" s="928"/>
      <c r="D1320" s="928"/>
      <c r="E1320" s="928"/>
      <c r="F1320" s="928"/>
      <c r="G1320" s="928"/>
      <c r="H1320" s="928"/>
      <c r="I1320" s="928"/>
      <c r="J1320" s="928"/>
      <c r="K1320" s="928"/>
      <c r="L1320" s="928"/>
      <c r="M1320" s="928"/>
      <c r="N1320" s="928"/>
      <c r="O1320" s="928"/>
      <c r="P1320" s="928"/>
      <c r="Q1320" s="928"/>
      <c r="R1320" s="928"/>
      <c r="S1320" s="928"/>
      <c r="T1320" s="928"/>
      <c r="U1320" s="928"/>
      <c r="V1320" s="928"/>
      <c r="W1320" s="928"/>
      <c r="X1320" s="928"/>
      <c r="Y1320" s="928"/>
      <c r="Z1320" s="928"/>
      <c r="AA1320" s="928"/>
      <c r="AB1320" s="928"/>
    </row>
    <row r="1321" spans="1:28" ht="15" x14ac:dyDescent="0.2">
      <c r="A1321" s="928"/>
      <c r="B1321" s="928"/>
      <c r="C1321" s="928"/>
      <c r="D1321" s="928"/>
      <c r="E1321" s="928"/>
      <c r="F1321" s="928"/>
      <c r="G1321" s="928"/>
      <c r="H1321" s="928"/>
      <c r="I1321" s="928"/>
      <c r="J1321" s="928"/>
      <c r="K1321" s="928"/>
      <c r="L1321" s="928"/>
      <c r="M1321" s="928"/>
      <c r="N1321" s="928"/>
      <c r="O1321" s="928"/>
      <c r="P1321" s="928"/>
      <c r="Q1321" s="928"/>
      <c r="R1321" s="928"/>
      <c r="S1321" s="928"/>
      <c r="T1321" s="928"/>
      <c r="U1321" s="928"/>
      <c r="V1321" s="928"/>
      <c r="W1321" s="928"/>
      <c r="X1321" s="928"/>
      <c r="Y1321" s="928"/>
      <c r="Z1321" s="928"/>
      <c r="AA1321" s="928"/>
      <c r="AB1321" s="928"/>
    </row>
    <row r="1322" spans="1:28" ht="15" x14ac:dyDescent="0.2">
      <c r="A1322" s="928"/>
      <c r="B1322" s="928"/>
      <c r="C1322" s="928"/>
      <c r="D1322" s="928"/>
      <c r="E1322" s="928"/>
      <c r="F1322" s="928"/>
      <c r="G1322" s="928"/>
      <c r="H1322" s="928"/>
      <c r="I1322" s="928"/>
      <c r="J1322" s="928"/>
      <c r="K1322" s="928"/>
      <c r="L1322" s="928"/>
      <c r="M1322" s="928"/>
      <c r="N1322" s="928"/>
      <c r="O1322" s="928"/>
      <c r="P1322" s="928"/>
      <c r="Q1322" s="928"/>
      <c r="R1322" s="928"/>
      <c r="S1322" s="928"/>
      <c r="T1322" s="928"/>
      <c r="U1322" s="928"/>
      <c r="V1322" s="928"/>
      <c r="W1322" s="928"/>
      <c r="X1322" s="928"/>
      <c r="Y1322" s="928"/>
      <c r="Z1322" s="928"/>
      <c r="AA1322" s="928"/>
      <c r="AB1322" s="928"/>
    </row>
    <row r="1323" spans="1:28" ht="15" x14ac:dyDescent="0.2">
      <c r="A1323" s="928"/>
      <c r="B1323" s="928"/>
      <c r="C1323" s="928"/>
      <c r="D1323" s="928"/>
      <c r="E1323" s="928"/>
      <c r="F1323" s="928"/>
      <c r="G1323" s="928"/>
      <c r="H1323" s="928"/>
      <c r="I1323" s="928"/>
      <c r="J1323" s="928"/>
      <c r="K1323" s="928"/>
      <c r="L1323" s="928"/>
      <c r="M1323" s="928"/>
      <c r="N1323" s="928"/>
      <c r="O1323" s="928"/>
      <c r="P1323" s="928"/>
      <c r="Q1323" s="928"/>
      <c r="R1323" s="928"/>
      <c r="S1323" s="928"/>
      <c r="T1323" s="928"/>
      <c r="U1323" s="928"/>
      <c r="V1323" s="928"/>
      <c r="W1323" s="928"/>
      <c r="X1323" s="928"/>
      <c r="Y1323" s="928"/>
      <c r="Z1323" s="928"/>
      <c r="AA1323" s="928"/>
      <c r="AB1323" s="928"/>
    </row>
    <row r="1324" spans="1:28" ht="15" x14ac:dyDescent="0.2">
      <c r="A1324" s="928"/>
      <c r="B1324" s="928"/>
      <c r="C1324" s="928"/>
      <c r="D1324" s="928"/>
      <c r="E1324" s="928"/>
      <c r="F1324" s="928"/>
      <c r="G1324" s="928"/>
      <c r="H1324" s="928"/>
      <c r="I1324" s="928"/>
      <c r="J1324" s="928"/>
      <c r="K1324" s="928"/>
      <c r="L1324" s="928"/>
      <c r="M1324" s="928"/>
      <c r="N1324" s="928"/>
      <c r="O1324" s="928"/>
      <c r="P1324" s="928"/>
      <c r="Q1324" s="928"/>
      <c r="R1324" s="928"/>
      <c r="S1324" s="928"/>
      <c r="T1324" s="928"/>
      <c r="U1324" s="928"/>
      <c r="V1324" s="928"/>
      <c r="W1324" s="928"/>
      <c r="X1324" s="928"/>
      <c r="Y1324" s="928"/>
      <c r="Z1324" s="928"/>
      <c r="AA1324" s="928"/>
      <c r="AB1324" s="928"/>
    </row>
    <row r="1325" spans="1:28" ht="15" x14ac:dyDescent="0.2">
      <c r="A1325" s="928"/>
      <c r="B1325" s="928"/>
      <c r="C1325" s="928"/>
      <c r="D1325" s="928"/>
      <c r="E1325" s="928"/>
      <c r="F1325" s="928"/>
      <c r="G1325" s="928"/>
      <c r="H1325" s="928"/>
      <c r="I1325" s="928"/>
      <c r="J1325" s="928"/>
      <c r="K1325" s="928"/>
      <c r="L1325" s="928"/>
      <c r="M1325" s="928"/>
      <c r="N1325" s="928"/>
      <c r="O1325" s="928"/>
      <c r="P1325" s="928"/>
      <c r="Q1325" s="928"/>
      <c r="R1325" s="928"/>
      <c r="S1325" s="928"/>
      <c r="T1325" s="928"/>
      <c r="U1325" s="928"/>
      <c r="V1325" s="928"/>
      <c r="W1325" s="928"/>
      <c r="X1325" s="928"/>
      <c r="Y1325" s="928"/>
      <c r="Z1325" s="928"/>
      <c r="AA1325" s="928"/>
      <c r="AB1325" s="928"/>
    </row>
    <row r="1326" spans="1:28" ht="15" x14ac:dyDescent="0.2">
      <c r="A1326" s="928"/>
      <c r="B1326" s="928"/>
      <c r="C1326" s="928"/>
      <c r="D1326" s="928"/>
      <c r="E1326" s="928"/>
      <c r="F1326" s="928"/>
      <c r="G1326" s="928"/>
      <c r="H1326" s="928"/>
      <c r="I1326" s="928"/>
      <c r="J1326" s="928"/>
      <c r="K1326" s="928"/>
      <c r="L1326" s="928"/>
      <c r="M1326" s="928"/>
      <c r="N1326" s="928"/>
      <c r="O1326" s="928"/>
      <c r="P1326" s="928"/>
      <c r="Q1326" s="928"/>
      <c r="R1326" s="928"/>
      <c r="S1326" s="928"/>
      <c r="T1326" s="928"/>
      <c r="U1326" s="928"/>
      <c r="V1326" s="928"/>
      <c r="W1326" s="928"/>
      <c r="X1326" s="928"/>
      <c r="Y1326" s="928"/>
      <c r="Z1326" s="928"/>
      <c r="AA1326" s="928"/>
      <c r="AB1326" s="928"/>
    </row>
    <row r="1327" spans="1:28" ht="15" x14ac:dyDescent="0.2">
      <c r="A1327" s="928"/>
      <c r="B1327" s="928"/>
      <c r="C1327" s="928"/>
      <c r="D1327" s="928"/>
      <c r="E1327" s="928"/>
      <c r="F1327" s="928"/>
      <c r="G1327" s="928"/>
      <c r="H1327" s="928"/>
      <c r="I1327" s="928"/>
      <c r="J1327" s="928"/>
      <c r="K1327" s="928"/>
      <c r="L1327" s="928"/>
      <c r="M1327" s="928"/>
      <c r="N1327" s="928"/>
      <c r="O1327" s="928"/>
      <c r="P1327" s="928"/>
      <c r="Q1327" s="928"/>
      <c r="R1327" s="928"/>
      <c r="S1327" s="928"/>
      <c r="T1327" s="928"/>
      <c r="U1327" s="928"/>
      <c r="V1327" s="928"/>
      <c r="W1327" s="928"/>
      <c r="X1327" s="928"/>
      <c r="Y1327" s="928"/>
      <c r="Z1327" s="928"/>
      <c r="AA1327" s="928"/>
      <c r="AB1327" s="928"/>
    </row>
    <row r="1328" spans="1:28" ht="15" x14ac:dyDescent="0.2">
      <c r="A1328" s="928"/>
      <c r="B1328" s="928"/>
      <c r="C1328" s="928"/>
      <c r="D1328" s="928"/>
      <c r="E1328" s="928"/>
      <c r="F1328" s="928"/>
      <c r="G1328" s="928"/>
      <c r="H1328" s="928"/>
      <c r="I1328" s="928"/>
      <c r="J1328" s="928"/>
      <c r="K1328" s="928"/>
      <c r="L1328" s="928"/>
      <c r="M1328" s="928"/>
      <c r="N1328" s="928"/>
      <c r="O1328" s="928"/>
      <c r="P1328" s="928"/>
      <c r="Q1328" s="928"/>
      <c r="R1328" s="928"/>
      <c r="S1328" s="928"/>
      <c r="T1328" s="928"/>
      <c r="U1328" s="928"/>
      <c r="V1328" s="928"/>
      <c r="W1328" s="928"/>
      <c r="X1328" s="928"/>
      <c r="Y1328" s="928"/>
      <c r="Z1328" s="928"/>
      <c r="AA1328" s="928"/>
      <c r="AB1328" s="928"/>
    </row>
    <row r="1329" spans="1:28" ht="15" x14ac:dyDescent="0.2">
      <c r="A1329" s="928"/>
      <c r="B1329" s="928"/>
      <c r="C1329" s="928"/>
      <c r="D1329" s="928"/>
      <c r="E1329" s="928"/>
      <c r="F1329" s="928"/>
      <c r="G1329" s="928"/>
      <c r="H1329" s="928"/>
      <c r="I1329" s="928"/>
      <c r="J1329" s="928"/>
      <c r="K1329" s="928"/>
      <c r="L1329" s="928"/>
      <c r="M1329" s="928"/>
      <c r="N1329" s="928"/>
      <c r="O1329" s="928"/>
      <c r="P1329" s="928"/>
      <c r="Q1329" s="928"/>
      <c r="R1329" s="928"/>
      <c r="S1329" s="928"/>
      <c r="T1329" s="928"/>
      <c r="U1329" s="928"/>
      <c r="V1329" s="928"/>
      <c r="W1329" s="928"/>
      <c r="X1329" s="928"/>
      <c r="Y1329" s="928"/>
      <c r="Z1329" s="928"/>
      <c r="AA1329" s="928"/>
      <c r="AB1329" s="928"/>
    </row>
    <row r="1330" spans="1:28" ht="15" x14ac:dyDescent="0.2">
      <c r="A1330" s="928"/>
      <c r="B1330" s="928"/>
      <c r="C1330" s="928"/>
      <c r="D1330" s="928"/>
      <c r="E1330" s="928"/>
      <c r="F1330" s="928"/>
      <c r="G1330" s="928"/>
      <c r="H1330" s="928"/>
      <c r="I1330" s="928"/>
      <c r="J1330" s="928"/>
      <c r="K1330" s="928"/>
      <c r="L1330" s="928"/>
      <c r="M1330" s="928"/>
      <c r="N1330" s="928"/>
      <c r="O1330" s="928"/>
      <c r="P1330" s="928"/>
      <c r="Q1330" s="928"/>
      <c r="R1330" s="928"/>
      <c r="S1330" s="928"/>
      <c r="T1330" s="928"/>
      <c r="U1330" s="928"/>
      <c r="V1330" s="928"/>
      <c r="W1330" s="928"/>
      <c r="X1330" s="928"/>
      <c r="Y1330" s="928"/>
      <c r="Z1330" s="928"/>
      <c r="AA1330" s="928"/>
      <c r="AB1330" s="928"/>
    </row>
    <row r="1331" spans="1:28" ht="15" x14ac:dyDescent="0.2">
      <c r="A1331" s="928"/>
      <c r="B1331" s="928"/>
      <c r="C1331" s="928"/>
      <c r="D1331" s="928"/>
      <c r="E1331" s="928"/>
      <c r="F1331" s="928"/>
      <c r="G1331" s="928"/>
      <c r="H1331" s="928"/>
      <c r="I1331" s="928"/>
      <c r="J1331" s="928"/>
      <c r="K1331" s="928"/>
      <c r="L1331" s="928"/>
      <c r="M1331" s="928"/>
      <c r="N1331" s="928"/>
      <c r="O1331" s="928"/>
      <c r="P1331" s="928"/>
      <c r="Q1331" s="928"/>
      <c r="R1331" s="928"/>
      <c r="S1331" s="928"/>
      <c r="T1331" s="928"/>
      <c r="U1331" s="928"/>
      <c r="V1331" s="928"/>
      <c r="W1331" s="928"/>
      <c r="X1331" s="928"/>
      <c r="Y1331" s="928"/>
      <c r="Z1331" s="928"/>
      <c r="AA1331" s="928"/>
      <c r="AB1331" s="928"/>
    </row>
    <row r="1332" spans="1:28" ht="15" x14ac:dyDescent="0.2">
      <c r="A1332" s="928"/>
      <c r="B1332" s="928"/>
      <c r="C1332" s="928"/>
      <c r="D1332" s="928"/>
      <c r="E1332" s="928"/>
      <c r="F1332" s="928"/>
      <c r="G1332" s="928"/>
      <c r="H1332" s="928"/>
      <c r="I1332" s="928"/>
      <c r="J1332" s="928"/>
      <c r="K1332" s="928"/>
      <c r="L1332" s="928"/>
      <c r="M1332" s="928"/>
      <c r="N1332" s="928"/>
      <c r="O1332" s="928"/>
      <c r="P1332" s="928"/>
      <c r="Q1332" s="928"/>
      <c r="R1332" s="928"/>
      <c r="S1332" s="928"/>
      <c r="T1332" s="928"/>
      <c r="U1332" s="928"/>
      <c r="V1332" s="928"/>
      <c r="W1332" s="928"/>
      <c r="X1332" s="928"/>
      <c r="Y1332" s="928"/>
      <c r="Z1332" s="928"/>
      <c r="AA1332" s="928"/>
      <c r="AB1332" s="928"/>
    </row>
    <row r="1333" spans="1:28" ht="15" x14ac:dyDescent="0.2">
      <c r="A1333" s="928"/>
      <c r="B1333" s="928"/>
      <c r="C1333" s="928"/>
      <c r="D1333" s="928"/>
      <c r="E1333" s="928"/>
      <c r="F1333" s="928"/>
      <c r="G1333" s="928"/>
      <c r="H1333" s="928"/>
      <c r="I1333" s="928"/>
      <c r="J1333" s="928"/>
      <c r="K1333" s="928"/>
      <c r="L1333" s="928"/>
      <c r="M1333" s="928"/>
      <c r="N1333" s="928"/>
      <c r="O1333" s="928"/>
      <c r="P1333" s="928"/>
      <c r="Q1333" s="928"/>
      <c r="R1333" s="928"/>
      <c r="S1333" s="928"/>
      <c r="T1333" s="928"/>
      <c r="U1333" s="928"/>
      <c r="V1333" s="928"/>
      <c r="W1333" s="928"/>
      <c r="X1333" s="928"/>
      <c r="Y1333" s="928"/>
      <c r="Z1333" s="928"/>
      <c r="AA1333" s="928"/>
      <c r="AB1333" s="928"/>
    </row>
    <row r="1334" spans="1:28" ht="15" x14ac:dyDescent="0.2">
      <c r="A1334" s="928"/>
      <c r="B1334" s="928"/>
      <c r="C1334" s="928"/>
      <c r="D1334" s="928"/>
      <c r="E1334" s="928"/>
      <c r="F1334" s="928"/>
      <c r="G1334" s="928"/>
      <c r="H1334" s="928"/>
      <c r="I1334" s="928"/>
      <c r="J1334" s="928"/>
      <c r="K1334" s="928"/>
      <c r="L1334" s="928"/>
      <c r="M1334" s="928"/>
      <c r="N1334" s="928"/>
      <c r="O1334" s="928"/>
      <c r="P1334" s="928"/>
      <c r="Q1334" s="928"/>
      <c r="R1334" s="928"/>
      <c r="S1334" s="928"/>
      <c r="T1334" s="928"/>
      <c r="U1334" s="928"/>
      <c r="V1334" s="928"/>
      <c r="W1334" s="928"/>
      <c r="X1334" s="928"/>
      <c r="Y1334" s="928"/>
      <c r="Z1334" s="928"/>
      <c r="AA1334" s="928"/>
      <c r="AB1334" s="928"/>
    </row>
    <row r="1335" spans="1:28" ht="15" x14ac:dyDescent="0.2">
      <c r="A1335" s="928"/>
      <c r="B1335" s="928"/>
      <c r="C1335" s="928"/>
      <c r="D1335" s="928"/>
      <c r="E1335" s="928"/>
      <c r="F1335" s="928"/>
      <c r="G1335" s="928"/>
      <c r="H1335" s="928"/>
      <c r="I1335" s="928"/>
      <c r="J1335" s="928"/>
      <c r="K1335" s="928"/>
      <c r="L1335" s="928"/>
      <c r="M1335" s="928"/>
      <c r="N1335" s="928"/>
      <c r="O1335" s="928"/>
      <c r="P1335" s="928"/>
      <c r="Q1335" s="928"/>
      <c r="R1335" s="928"/>
      <c r="S1335" s="928"/>
      <c r="T1335" s="928"/>
      <c r="U1335" s="928"/>
      <c r="V1335" s="928"/>
      <c r="W1335" s="928"/>
      <c r="X1335" s="928"/>
      <c r="Y1335" s="928"/>
      <c r="Z1335" s="928"/>
      <c r="AA1335" s="928"/>
      <c r="AB1335" s="928"/>
    </row>
    <row r="1336" spans="1:28" ht="15" x14ac:dyDescent="0.2">
      <c r="A1336" s="928"/>
      <c r="B1336" s="928"/>
      <c r="C1336" s="928"/>
      <c r="D1336" s="928"/>
      <c r="E1336" s="928"/>
      <c r="F1336" s="928"/>
      <c r="G1336" s="928"/>
      <c r="H1336" s="928"/>
      <c r="I1336" s="928"/>
      <c r="J1336" s="928"/>
      <c r="K1336" s="928"/>
      <c r="L1336" s="928"/>
      <c r="M1336" s="928"/>
      <c r="N1336" s="928"/>
      <c r="O1336" s="928"/>
      <c r="P1336" s="928"/>
      <c r="Q1336" s="928"/>
      <c r="R1336" s="928"/>
      <c r="S1336" s="928"/>
      <c r="T1336" s="928"/>
      <c r="U1336" s="928"/>
      <c r="V1336" s="928"/>
      <c r="W1336" s="928"/>
      <c r="X1336" s="928"/>
      <c r="Y1336" s="928"/>
      <c r="Z1336" s="928"/>
      <c r="AA1336" s="928"/>
      <c r="AB1336" s="928"/>
    </row>
    <row r="1337" spans="1:28" ht="15" x14ac:dyDescent="0.2">
      <c r="A1337" s="928"/>
      <c r="B1337" s="928"/>
      <c r="C1337" s="928"/>
      <c r="D1337" s="928"/>
      <c r="E1337" s="928"/>
      <c r="F1337" s="928"/>
      <c r="G1337" s="928"/>
      <c r="H1337" s="928"/>
      <c r="I1337" s="928"/>
      <c r="J1337" s="928"/>
      <c r="K1337" s="928"/>
      <c r="L1337" s="928"/>
      <c r="M1337" s="928"/>
      <c r="N1337" s="928"/>
      <c r="O1337" s="928"/>
      <c r="P1337" s="928"/>
      <c r="Q1337" s="928"/>
      <c r="R1337" s="928"/>
      <c r="S1337" s="928"/>
      <c r="T1337" s="928"/>
      <c r="U1337" s="928"/>
      <c r="V1337" s="928"/>
      <c r="W1337" s="928"/>
      <c r="X1337" s="928"/>
      <c r="Y1337" s="928"/>
      <c r="Z1337" s="928"/>
      <c r="AA1337" s="928"/>
      <c r="AB1337" s="928"/>
    </row>
    <row r="1338" spans="1:28" ht="15" x14ac:dyDescent="0.2">
      <c r="A1338" s="928"/>
      <c r="B1338" s="928"/>
      <c r="C1338" s="928"/>
      <c r="D1338" s="928"/>
      <c r="E1338" s="928"/>
      <c r="F1338" s="928"/>
      <c r="G1338" s="928"/>
      <c r="H1338" s="928"/>
      <c r="I1338" s="928"/>
      <c r="J1338" s="928"/>
      <c r="K1338" s="928"/>
      <c r="L1338" s="928"/>
      <c r="M1338" s="928"/>
      <c r="N1338" s="928"/>
      <c r="O1338" s="928"/>
      <c r="P1338" s="928"/>
      <c r="Q1338" s="928"/>
      <c r="R1338" s="928"/>
      <c r="S1338" s="928"/>
      <c r="T1338" s="928"/>
      <c r="U1338" s="928"/>
      <c r="V1338" s="928"/>
      <c r="W1338" s="928"/>
      <c r="X1338" s="928"/>
      <c r="Y1338" s="928"/>
      <c r="Z1338" s="928"/>
      <c r="AA1338" s="928"/>
      <c r="AB1338" s="928"/>
    </row>
    <row r="1339" spans="1:28" ht="15" x14ac:dyDescent="0.2">
      <c r="A1339" s="928"/>
      <c r="B1339" s="928"/>
      <c r="C1339" s="928"/>
      <c r="D1339" s="928"/>
      <c r="E1339" s="928"/>
      <c r="F1339" s="928"/>
      <c r="G1339" s="928"/>
      <c r="H1339" s="928"/>
      <c r="I1339" s="928"/>
      <c r="J1339" s="928"/>
      <c r="K1339" s="928"/>
      <c r="L1339" s="928"/>
      <c r="M1339" s="928"/>
      <c r="N1339" s="928"/>
      <c r="O1339" s="928"/>
      <c r="P1339" s="928"/>
      <c r="Q1339" s="928"/>
      <c r="R1339" s="928"/>
      <c r="S1339" s="928"/>
      <c r="T1339" s="928"/>
      <c r="U1339" s="928"/>
      <c r="V1339" s="928"/>
      <c r="W1339" s="928"/>
      <c r="X1339" s="928"/>
      <c r="Y1339" s="928"/>
      <c r="Z1339" s="928"/>
      <c r="AA1339" s="928"/>
      <c r="AB1339" s="928"/>
    </row>
    <row r="1340" spans="1:28" ht="15" x14ac:dyDescent="0.2">
      <c r="A1340" s="928"/>
      <c r="B1340" s="928"/>
      <c r="C1340" s="928"/>
      <c r="D1340" s="928"/>
      <c r="E1340" s="928"/>
      <c r="F1340" s="928"/>
      <c r="G1340" s="928"/>
      <c r="H1340" s="928"/>
      <c r="I1340" s="928"/>
      <c r="J1340" s="928"/>
      <c r="K1340" s="928"/>
      <c r="L1340" s="928"/>
      <c r="M1340" s="928"/>
      <c r="N1340" s="928"/>
      <c r="O1340" s="928"/>
      <c r="P1340" s="928"/>
      <c r="Q1340" s="928"/>
      <c r="R1340" s="928"/>
      <c r="S1340" s="928"/>
      <c r="T1340" s="928"/>
      <c r="U1340" s="928"/>
      <c r="V1340" s="928"/>
      <c r="W1340" s="928"/>
      <c r="X1340" s="928"/>
      <c r="Y1340" s="928"/>
      <c r="Z1340" s="928"/>
      <c r="AA1340" s="928"/>
      <c r="AB1340" s="928"/>
    </row>
    <row r="1341" spans="1:28" ht="15" x14ac:dyDescent="0.2">
      <c r="A1341" s="928"/>
      <c r="B1341" s="928"/>
      <c r="C1341" s="928"/>
      <c r="D1341" s="928"/>
      <c r="E1341" s="928"/>
      <c r="F1341" s="928"/>
      <c r="G1341" s="928"/>
      <c r="H1341" s="928"/>
      <c r="I1341" s="928"/>
      <c r="J1341" s="928"/>
      <c r="K1341" s="928"/>
      <c r="L1341" s="928"/>
      <c r="M1341" s="928"/>
      <c r="N1341" s="928"/>
      <c r="O1341" s="928"/>
      <c r="P1341" s="928"/>
      <c r="Q1341" s="928"/>
      <c r="R1341" s="928"/>
      <c r="S1341" s="928"/>
      <c r="T1341" s="928"/>
      <c r="U1341" s="928"/>
      <c r="V1341" s="928"/>
      <c r="W1341" s="928"/>
      <c r="X1341" s="928"/>
      <c r="Y1341" s="928"/>
      <c r="Z1341" s="928"/>
      <c r="AA1341" s="928"/>
      <c r="AB1341" s="928"/>
    </row>
    <row r="1342" spans="1:28" ht="15" x14ac:dyDescent="0.2">
      <c r="A1342" s="928"/>
      <c r="B1342" s="928"/>
      <c r="C1342" s="928"/>
      <c r="D1342" s="928"/>
      <c r="E1342" s="928"/>
      <c r="F1342" s="928"/>
      <c r="G1342" s="928"/>
      <c r="H1342" s="928"/>
      <c r="I1342" s="928"/>
      <c r="J1342" s="928"/>
      <c r="K1342" s="928"/>
      <c r="L1342" s="928"/>
      <c r="M1342" s="928"/>
      <c r="N1342" s="928"/>
      <c r="O1342" s="928"/>
      <c r="P1342" s="928"/>
      <c r="Q1342" s="928"/>
      <c r="R1342" s="928"/>
      <c r="S1342" s="928"/>
      <c r="T1342" s="928"/>
      <c r="U1342" s="928"/>
      <c r="V1342" s="928"/>
      <c r="W1342" s="928"/>
      <c r="X1342" s="928"/>
      <c r="Y1342" s="928"/>
      <c r="Z1342" s="928"/>
      <c r="AA1342" s="928"/>
      <c r="AB1342" s="928"/>
    </row>
    <row r="1343" spans="1:28" ht="15" x14ac:dyDescent="0.2">
      <c r="A1343" s="928"/>
      <c r="B1343" s="928"/>
      <c r="C1343" s="928"/>
      <c r="D1343" s="928"/>
      <c r="E1343" s="928"/>
      <c r="F1343" s="928"/>
      <c r="G1343" s="928"/>
      <c r="H1343" s="928"/>
      <c r="I1343" s="928"/>
      <c r="J1343" s="928"/>
      <c r="K1343" s="928"/>
      <c r="L1343" s="928"/>
      <c r="M1343" s="928"/>
      <c r="N1343" s="928"/>
      <c r="O1343" s="928"/>
      <c r="P1343" s="928"/>
      <c r="Q1343" s="928"/>
      <c r="R1343" s="928"/>
      <c r="S1343" s="928"/>
      <c r="T1343" s="928"/>
      <c r="U1343" s="928"/>
      <c r="V1343" s="928"/>
      <c r="W1343" s="928"/>
      <c r="X1343" s="928"/>
      <c r="Y1343" s="928"/>
      <c r="Z1343" s="928"/>
      <c r="AA1343" s="928"/>
      <c r="AB1343" s="928"/>
    </row>
    <row r="1344" spans="1:28" ht="15" x14ac:dyDescent="0.2">
      <c r="A1344" s="928"/>
      <c r="B1344" s="928"/>
      <c r="C1344" s="928"/>
      <c r="D1344" s="928"/>
      <c r="E1344" s="928"/>
      <c r="F1344" s="928"/>
      <c r="G1344" s="928"/>
      <c r="H1344" s="928"/>
      <c r="I1344" s="928"/>
      <c r="J1344" s="928"/>
      <c r="K1344" s="928"/>
      <c r="L1344" s="928"/>
      <c r="M1344" s="928"/>
      <c r="N1344" s="928"/>
      <c r="O1344" s="928"/>
      <c r="P1344" s="928"/>
      <c r="Q1344" s="928"/>
      <c r="R1344" s="928"/>
      <c r="S1344" s="928"/>
      <c r="T1344" s="928"/>
      <c r="U1344" s="928"/>
      <c r="V1344" s="928"/>
      <c r="W1344" s="928"/>
      <c r="X1344" s="928"/>
      <c r="Y1344" s="928"/>
      <c r="Z1344" s="928"/>
      <c r="AA1344" s="928"/>
      <c r="AB1344" s="928"/>
    </row>
    <row r="1345" spans="1:28" ht="15" x14ac:dyDescent="0.2">
      <c r="A1345" s="928"/>
      <c r="B1345" s="928"/>
      <c r="C1345" s="928"/>
      <c r="D1345" s="928"/>
      <c r="E1345" s="928"/>
      <c r="F1345" s="928"/>
      <c r="G1345" s="928"/>
      <c r="H1345" s="928"/>
      <c r="I1345" s="928"/>
      <c r="J1345" s="928"/>
      <c r="K1345" s="928"/>
      <c r="L1345" s="928"/>
      <c r="M1345" s="928"/>
      <c r="N1345" s="928"/>
      <c r="O1345" s="928"/>
      <c r="P1345" s="928"/>
      <c r="Q1345" s="928"/>
      <c r="R1345" s="928"/>
      <c r="S1345" s="928"/>
      <c r="T1345" s="928"/>
      <c r="U1345" s="928"/>
      <c r="V1345" s="928"/>
      <c r="W1345" s="928"/>
      <c r="X1345" s="928"/>
      <c r="Y1345" s="928"/>
      <c r="Z1345" s="928"/>
      <c r="AA1345" s="928"/>
      <c r="AB1345" s="928"/>
    </row>
    <row r="1346" spans="1:28" ht="15" x14ac:dyDescent="0.2">
      <c r="A1346" s="928"/>
      <c r="B1346" s="928"/>
      <c r="C1346" s="928"/>
      <c r="D1346" s="928"/>
      <c r="E1346" s="928"/>
      <c r="F1346" s="928"/>
      <c r="G1346" s="928"/>
      <c r="H1346" s="928"/>
      <c r="I1346" s="928"/>
      <c r="J1346" s="928"/>
      <c r="K1346" s="928"/>
      <c r="L1346" s="928"/>
      <c r="M1346" s="928"/>
      <c r="N1346" s="928"/>
      <c r="O1346" s="928"/>
      <c r="P1346" s="928"/>
      <c r="Q1346" s="928"/>
      <c r="R1346" s="928"/>
      <c r="S1346" s="928"/>
      <c r="T1346" s="928"/>
      <c r="U1346" s="928"/>
      <c r="V1346" s="928"/>
      <c r="W1346" s="928"/>
      <c r="X1346" s="928"/>
      <c r="Y1346" s="928"/>
      <c r="Z1346" s="928"/>
      <c r="AA1346" s="928"/>
      <c r="AB1346" s="928"/>
    </row>
    <row r="1347" spans="1:28" ht="15" x14ac:dyDescent="0.2">
      <c r="A1347" s="928"/>
      <c r="B1347" s="928"/>
      <c r="C1347" s="928"/>
      <c r="D1347" s="928"/>
      <c r="E1347" s="928"/>
      <c r="F1347" s="928"/>
      <c r="G1347" s="928"/>
      <c r="H1347" s="928"/>
      <c r="I1347" s="928"/>
      <c r="J1347" s="928"/>
      <c r="K1347" s="928"/>
      <c r="L1347" s="928"/>
      <c r="M1347" s="928"/>
      <c r="N1347" s="928"/>
      <c r="O1347" s="928"/>
      <c r="P1347" s="928"/>
      <c r="Q1347" s="928"/>
      <c r="R1347" s="928"/>
      <c r="S1347" s="928"/>
      <c r="T1347" s="928"/>
      <c r="U1347" s="928"/>
      <c r="V1347" s="928"/>
      <c r="W1347" s="928"/>
      <c r="X1347" s="928"/>
      <c r="Y1347" s="928"/>
      <c r="Z1347" s="928"/>
      <c r="AA1347" s="928"/>
      <c r="AB1347" s="928"/>
    </row>
    <row r="1348" spans="1:28" ht="15" x14ac:dyDescent="0.2">
      <c r="A1348" s="928"/>
      <c r="B1348" s="928"/>
      <c r="C1348" s="928"/>
      <c r="D1348" s="928"/>
      <c r="E1348" s="928"/>
      <c r="F1348" s="928"/>
      <c r="G1348" s="928"/>
      <c r="H1348" s="928"/>
      <c r="I1348" s="928"/>
      <c r="J1348" s="928"/>
      <c r="K1348" s="928"/>
      <c r="L1348" s="928"/>
      <c r="M1348" s="928"/>
      <c r="N1348" s="928"/>
      <c r="O1348" s="928"/>
      <c r="P1348" s="928"/>
      <c r="Q1348" s="928"/>
      <c r="R1348" s="928"/>
      <c r="S1348" s="928"/>
      <c r="T1348" s="928"/>
      <c r="U1348" s="928"/>
      <c r="V1348" s="928"/>
      <c r="W1348" s="928"/>
      <c r="X1348" s="928"/>
      <c r="Y1348" s="928"/>
      <c r="Z1348" s="928"/>
      <c r="AA1348" s="928"/>
      <c r="AB1348" s="928"/>
    </row>
    <row r="1349" spans="1:28" ht="15" x14ac:dyDescent="0.2">
      <c r="A1349" s="928"/>
      <c r="B1349" s="928"/>
      <c r="C1349" s="928"/>
      <c r="D1349" s="928"/>
      <c r="E1349" s="928"/>
      <c r="F1349" s="928"/>
      <c r="G1349" s="928"/>
      <c r="H1349" s="928"/>
      <c r="I1349" s="928"/>
      <c r="J1349" s="928"/>
      <c r="K1349" s="928"/>
      <c r="L1349" s="928"/>
      <c r="M1349" s="928"/>
      <c r="N1349" s="928"/>
      <c r="O1349" s="928"/>
      <c r="P1349" s="928"/>
      <c r="Q1349" s="928"/>
      <c r="R1349" s="928"/>
      <c r="S1349" s="928"/>
      <c r="T1349" s="928"/>
      <c r="U1349" s="928"/>
      <c r="V1349" s="928"/>
      <c r="W1349" s="928"/>
      <c r="X1349" s="928"/>
      <c r="Y1349" s="928"/>
      <c r="Z1349" s="928"/>
      <c r="AA1349" s="928"/>
      <c r="AB1349" s="928"/>
    </row>
    <row r="1350" spans="1:28" ht="15" x14ac:dyDescent="0.2">
      <c r="A1350" s="928"/>
      <c r="B1350" s="928"/>
      <c r="C1350" s="928"/>
      <c r="D1350" s="928"/>
      <c r="E1350" s="928"/>
      <c r="F1350" s="928"/>
      <c r="G1350" s="928"/>
      <c r="H1350" s="928"/>
      <c r="I1350" s="928"/>
      <c r="J1350" s="928"/>
      <c r="K1350" s="928"/>
      <c r="L1350" s="928"/>
      <c r="M1350" s="928"/>
      <c r="N1350" s="928"/>
      <c r="O1350" s="928"/>
      <c r="P1350" s="928"/>
      <c r="Q1350" s="928"/>
      <c r="R1350" s="928"/>
      <c r="S1350" s="928"/>
      <c r="T1350" s="928"/>
      <c r="U1350" s="928"/>
      <c r="V1350" s="928"/>
      <c r="W1350" s="928"/>
      <c r="X1350" s="928"/>
      <c r="Y1350" s="928"/>
      <c r="Z1350" s="928"/>
      <c r="AA1350" s="928"/>
      <c r="AB1350" s="928"/>
    </row>
    <row r="1351" spans="1:28" ht="15" x14ac:dyDescent="0.2">
      <c r="A1351" s="928"/>
      <c r="B1351" s="928"/>
      <c r="C1351" s="928"/>
      <c r="D1351" s="928"/>
      <c r="E1351" s="928"/>
      <c r="F1351" s="928"/>
      <c r="G1351" s="928"/>
      <c r="H1351" s="928"/>
      <c r="I1351" s="928"/>
      <c r="J1351" s="928"/>
      <c r="K1351" s="928"/>
      <c r="L1351" s="928"/>
      <c r="M1351" s="928"/>
      <c r="N1351" s="928"/>
      <c r="O1351" s="928"/>
      <c r="P1351" s="928"/>
      <c r="Q1351" s="928"/>
      <c r="R1351" s="928"/>
      <c r="S1351" s="928"/>
      <c r="T1351" s="928"/>
      <c r="U1351" s="928"/>
      <c r="V1351" s="928"/>
      <c r="W1351" s="928"/>
      <c r="X1351" s="928"/>
      <c r="Y1351" s="928"/>
      <c r="Z1351" s="928"/>
      <c r="AA1351" s="928"/>
      <c r="AB1351" s="928"/>
    </row>
    <row r="1352" spans="1:28" ht="15" x14ac:dyDescent="0.2">
      <c r="A1352" s="928"/>
      <c r="B1352" s="928"/>
      <c r="C1352" s="928"/>
      <c r="D1352" s="928"/>
      <c r="E1352" s="928"/>
      <c r="F1352" s="928"/>
      <c r="G1352" s="928"/>
      <c r="H1352" s="928"/>
      <c r="I1352" s="928"/>
      <c r="J1352" s="928"/>
      <c r="K1352" s="928"/>
      <c r="L1352" s="928"/>
      <c r="M1352" s="928"/>
      <c r="N1352" s="928"/>
      <c r="O1352" s="928"/>
      <c r="P1352" s="928"/>
      <c r="Q1352" s="928"/>
      <c r="R1352" s="928"/>
      <c r="S1352" s="928"/>
      <c r="T1352" s="928"/>
      <c r="U1352" s="928"/>
      <c r="V1352" s="928"/>
      <c r="W1352" s="928"/>
      <c r="X1352" s="928"/>
      <c r="Y1352" s="928"/>
      <c r="Z1352" s="928"/>
      <c r="AA1352" s="928"/>
      <c r="AB1352" s="928"/>
    </row>
    <row r="1353" spans="1:28" ht="15" x14ac:dyDescent="0.2">
      <c r="A1353" s="928"/>
      <c r="B1353" s="928"/>
      <c r="C1353" s="928"/>
      <c r="D1353" s="928"/>
      <c r="E1353" s="928"/>
      <c r="F1353" s="928"/>
      <c r="G1353" s="928"/>
      <c r="H1353" s="928"/>
      <c r="I1353" s="928"/>
      <c r="J1353" s="928"/>
      <c r="K1353" s="928"/>
      <c r="L1353" s="928"/>
      <c r="M1353" s="928"/>
      <c r="N1353" s="928"/>
      <c r="O1353" s="928"/>
      <c r="P1353" s="928"/>
      <c r="Q1353" s="928"/>
      <c r="R1353" s="928"/>
      <c r="S1353" s="928"/>
      <c r="T1353" s="928"/>
      <c r="U1353" s="928"/>
      <c r="V1353" s="928"/>
      <c r="W1353" s="928"/>
      <c r="X1353" s="928"/>
      <c r="Y1353" s="928"/>
      <c r="Z1353" s="928"/>
      <c r="AA1353" s="928"/>
      <c r="AB1353" s="928"/>
    </row>
    <row r="1354" spans="1:28" ht="15" x14ac:dyDescent="0.2">
      <c r="A1354" s="928"/>
      <c r="B1354" s="928"/>
      <c r="C1354" s="928"/>
      <c r="D1354" s="928"/>
      <c r="E1354" s="928"/>
      <c r="F1354" s="928"/>
      <c r="G1354" s="928"/>
      <c r="H1354" s="928"/>
      <c r="I1354" s="928"/>
      <c r="J1354" s="928"/>
      <c r="K1354" s="928"/>
      <c r="L1354" s="928"/>
      <c r="M1354" s="928"/>
      <c r="N1354" s="928"/>
      <c r="O1354" s="928"/>
      <c r="P1354" s="928"/>
      <c r="Q1354" s="928"/>
      <c r="R1354" s="928"/>
      <c r="S1354" s="928"/>
      <c r="T1354" s="928"/>
      <c r="U1354" s="928"/>
      <c r="V1354" s="928"/>
      <c r="W1354" s="928"/>
      <c r="X1354" s="928"/>
      <c r="Y1354" s="928"/>
      <c r="Z1354" s="928"/>
      <c r="AA1354" s="928"/>
      <c r="AB1354" s="928"/>
    </row>
    <row r="1355" spans="1:28" ht="15" x14ac:dyDescent="0.2">
      <c r="A1355" s="928"/>
      <c r="B1355" s="928"/>
      <c r="C1355" s="928"/>
      <c r="D1355" s="928"/>
      <c r="E1355" s="928"/>
      <c r="F1355" s="928"/>
      <c r="G1355" s="928"/>
      <c r="H1355" s="928"/>
      <c r="I1355" s="928"/>
      <c r="J1355" s="928"/>
      <c r="K1355" s="928"/>
      <c r="L1355" s="928"/>
      <c r="M1355" s="928"/>
      <c r="N1355" s="928"/>
      <c r="O1355" s="928"/>
      <c r="P1355" s="928"/>
      <c r="Q1355" s="928"/>
      <c r="R1355" s="928"/>
      <c r="S1355" s="928"/>
      <c r="T1355" s="928"/>
      <c r="U1355" s="928"/>
      <c r="V1355" s="928"/>
      <c r="W1355" s="928"/>
      <c r="X1355" s="928"/>
      <c r="Y1355" s="928"/>
      <c r="Z1355" s="928"/>
      <c r="AA1355" s="928"/>
      <c r="AB1355" s="928"/>
    </row>
    <row r="1356" spans="1:28" ht="15" x14ac:dyDescent="0.2">
      <c r="A1356" s="928"/>
      <c r="B1356" s="928"/>
      <c r="C1356" s="928"/>
      <c r="D1356" s="928"/>
      <c r="E1356" s="928"/>
      <c r="F1356" s="928"/>
      <c r="G1356" s="928"/>
      <c r="H1356" s="928"/>
      <c r="I1356" s="928"/>
      <c r="J1356" s="928"/>
      <c r="K1356" s="928"/>
      <c r="L1356" s="928"/>
      <c r="M1356" s="928"/>
      <c r="N1356" s="928"/>
      <c r="O1356" s="928"/>
      <c r="P1356" s="928"/>
      <c r="Q1356" s="928"/>
      <c r="R1356" s="928"/>
      <c r="S1356" s="928"/>
      <c r="T1356" s="928"/>
      <c r="U1356" s="928"/>
      <c r="V1356" s="928"/>
      <c r="W1356" s="928"/>
      <c r="X1356" s="928"/>
      <c r="Y1356" s="928"/>
      <c r="Z1356" s="928"/>
      <c r="AA1356" s="928"/>
      <c r="AB1356" s="928"/>
    </row>
    <row r="1357" spans="1:28" ht="15" x14ac:dyDescent="0.2">
      <c r="A1357" s="928"/>
      <c r="B1357" s="928"/>
      <c r="C1357" s="928"/>
      <c r="D1357" s="928"/>
      <c r="E1357" s="928"/>
      <c r="F1357" s="928"/>
      <c r="G1357" s="928"/>
      <c r="H1357" s="928"/>
      <c r="I1357" s="928"/>
      <c r="J1357" s="928"/>
      <c r="K1357" s="928"/>
      <c r="L1357" s="928"/>
      <c r="M1357" s="928"/>
      <c r="N1357" s="928"/>
      <c r="O1357" s="928"/>
      <c r="P1357" s="928"/>
      <c r="Q1357" s="928"/>
      <c r="R1357" s="928"/>
      <c r="S1357" s="928"/>
      <c r="T1357" s="928"/>
      <c r="U1357" s="928"/>
      <c r="V1357" s="928"/>
      <c r="W1357" s="928"/>
      <c r="X1357" s="928"/>
      <c r="Y1357" s="928"/>
      <c r="Z1357" s="928"/>
      <c r="AA1357" s="928"/>
      <c r="AB1357" s="928"/>
    </row>
    <row r="1358" spans="1:28" ht="15" x14ac:dyDescent="0.2">
      <c r="A1358" s="928"/>
      <c r="B1358" s="928"/>
      <c r="C1358" s="928"/>
      <c r="D1358" s="928"/>
      <c r="E1358" s="928"/>
      <c r="F1358" s="928"/>
      <c r="G1358" s="928"/>
      <c r="H1358" s="928"/>
      <c r="I1358" s="928"/>
      <c r="J1358" s="928"/>
      <c r="K1358" s="928"/>
      <c r="L1358" s="928"/>
      <c r="M1358" s="928"/>
      <c r="N1358" s="928"/>
      <c r="O1358" s="928"/>
      <c r="P1358" s="928"/>
      <c r="Q1358" s="928"/>
      <c r="R1358" s="928"/>
      <c r="S1358" s="928"/>
      <c r="T1358" s="928"/>
      <c r="U1358" s="928"/>
      <c r="V1358" s="928"/>
      <c r="W1358" s="928"/>
      <c r="X1358" s="928"/>
      <c r="Y1358" s="928"/>
      <c r="Z1358" s="928"/>
      <c r="AA1358" s="928"/>
      <c r="AB1358" s="928"/>
    </row>
    <row r="1359" spans="1:28" ht="15" x14ac:dyDescent="0.2">
      <c r="A1359" s="928"/>
      <c r="B1359" s="928"/>
      <c r="C1359" s="928"/>
      <c r="D1359" s="928"/>
      <c r="E1359" s="928"/>
      <c r="F1359" s="928"/>
      <c r="G1359" s="928"/>
      <c r="H1359" s="928"/>
      <c r="I1359" s="928"/>
      <c r="J1359" s="928"/>
      <c r="K1359" s="928"/>
      <c r="L1359" s="928"/>
      <c r="M1359" s="928"/>
      <c r="N1359" s="928"/>
      <c r="O1359" s="928"/>
      <c r="P1359" s="928"/>
      <c r="Q1359" s="928"/>
      <c r="R1359" s="928"/>
      <c r="S1359" s="928"/>
      <c r="T1359" s="928"/>
      <c r="U1359" s="928"/>
      <c r="V1359" s="928"/>
      <c r="W1359" s="928"/>
      <c r="X1359" s="928"/>
      <c r="Y1359" s="928"/>
      <c r="Z1359" s="928"/>
      <c r="AA1359" s="928"/>
      <c r="AB1359" s="928"/>
    </row>
    <row r="1360" spans="1:28" ht="15" x14ac:dyDescent="0.2">
      <c r="A1360" s="928"/>
      <c r="B1360" s="928"/>
      <c r="C1360" s="928"/>
      <c r="D1360" s="928"/>
      <c r="E1360" s="928"/>
      <c r="F1360" s="928"/>
      <c r="G1360" s="928"/>
      <c r="H1360" s="928"/>
      <c r="I1360" s="928"/>
      <c r="J1360" s="928"/>
      <c r="K1360" s="928"/>
      <c r="L1360" s="928"/>
      <c r="M1360" s="928"/>
      <c r="N1360" s="928"/>
      <c r="O1360" s="928"/>
      <c r="P1360" s="928"/>
      <c r="Q1360" s="928"/>
      <c r="R1360" s="928"/>
      <c r="S1360" s="928"/>
      <c r="T1360" s="928"/>
      <c r="U1360" s="928"/>
      <c r="V1360" s="928"/>
      <c r="W1360" s="928"/>
      <c r="X1360" s="928"/>
      <c r="Y1360" s="928"/>
      <c r="Z1360" s="928"/>
      <c r="AA1360" s="928"/>
      <c r="AB1360" s="928"/>
    </row>
    <row r="1361" spans="1:28" ht="15" x14ac:dyDescent="0.2">
      <c r="A1361" s="928"/>
      <c r="B1361" s="928"/>
      <c r="C1361" s="928"/>
      <c r="D1361" s="928"/>
      <c r="E1361" s="928"/>
      <c r="F1361" s="928"/>
      <c r="G1361" s="928"/>
      <c r="H1361" s="928"/>
      <c r="I1361" s="928"/>
      <c r="J1361" s="928"/>
      <c r="K1361" s="928"/>
      <c r="L1361" s="928"/>
      <c r="M1361" s="928"/>
      <c r="N1361" s="928"/>
      <c r="O1361" s="928"/>
      <c r="P1361" s="928"/>
      <c r="Q1361" s="928"/>
      <c r="R1361" s="928"/>
      <c r="S1361" s="928"/>
      <c r="T1361" s="928"/>
      <c r="U1361" s="928"/>
      <c r="V1361" s="928"/>
      <c r="W1361" s="928"/>
      <c r="X1361" s="928"/>
      <c r="Y1361" s="928"/>
      <c r="Z1361" s="928"/>
      <c r="AA1361" s="928"/>
      <c r="AB1361" s="928"/>
    </row>
    <row r="1362" spans="1:28" ht="15" x14ac:dyDescent="0.2">
      <c r="A1362" s="928"/>
      <c r="B1362" s="928"/>
      <c r="C1362" s="928"/>
      <c r="D1362" s="928"/>
      <c r="E1362" s="928"/>
      <c r="F1362" s="928"/>
      <c r="G1362" s="928"/>
      <c r="H1362" s="928"/>
      <c r="I1362" s="928"/>
      <c r="J1362" s="928"/>
      <c r="K1362" s="928"/>
      <c r="L1362" s="928"/>
      <c r="M1362" s="928"/>
      <c r="N1362" s="928"/>
      <c r="O1362" s="928"/>
      <c r="P1362" s="928"/>
      <c r="Q1362" s="928"/>
      <c r="R1362" s="928"/>
      <c r="S1362" s="928"/>
      <c r="T1362" s="928"/>
      <c r="U1362" s="928"/>
      <c r="V1362" s="928"/>
      <c r="W1362" s="928"/>
      <c r="X1362" s="928"/>
      <c r="Y1362" s="928"/>
      <c r="Z1362" s="928"/>
      <c r="AA1362" s="928"/>
      <c r="AB1362" s="928"/>
    </row>
    <row r="1363" spans="1:28" ht="15" x14ac:dyDescent="0.2">
      <c r="A1363" s="928"/>
      <c r="B1363" s="928"/>
      <c r="C1363" s="928"/>
      <c r="D1363" s="928"/>
      <c r="E1363" s="928"/>
      <c r="F1363" s="928"/>
      <c r="G1363" s="928"/>
      <c r="H1363" s="928"/>
      <c r="I1363" s="928"/>
      <c r="J1363" s="928"/>
      <c r="K1363" s="928"/>
      <c r="L1363" s="928"/>
      <c r="M1363" s="928"/>
      <c r="N1363" s="928"/>
      <c r="O1363" s="928"/>
      <c r="P1363" s="928"/>
      <c r="Q1363" s="928"/>
      <c r="R1363" s="928"/>
      <c r="S1363" s="928"/>
      <c r="T1363" s="928"/>
      <c r="U1363" s="928"/>
      <c r="V1363" s="928"/>
      <c r="W1363" s="928"/>
      <c r="X1363" s="928"/>
      <c r="Y1363" s="928"/>
      <c r="Z1363" s="928"/>
      <c r="AA1363" s="928"/>
      <c r="AB1363" s="928"/>
    </row>
    <row r="1364" spans="1:28" ht="15" x14ac:dyDescent="0.2">
      <c r="A1364" s="928"/>
      <c r="B1364" s="928"/>
      <c r="C1364" s="928"/>
      <c r="D1364" s="928"/>
      <c r="E1364" s="928"/>
      <c r="F1364" s="928"/>
      <c r="G1364" s="928"/>
      <c r="H1364" s="928"/>
      <c r="I1364" s="928"/>
      <c r="J1364" s="928"/>
      <c r="K1364" s="928"/>
      <c r="L1364" s="928"/>
      <c r="M1364" s="928"/>
      <c r="N1364" s="928"/>
      <c r="O1364" s="928"/>
      <c r="P1364" s="928"/>
      <c r="Q1364" s="928"/>
      <c r="R1364" s="928"/>
      <c r="S1364" s="928"/>
      <c r="T1364" s="928"/>
      <c r="U1364" s="928"/>
      <c r="V1364" s="928"/>
      <c r="W1364" s="928"/>
      <c r="X1364" s="928"/>
      <c r="Y1364" s="928"/>
      <c r="Z1364" s="928"/>
      <c r="AA1364" s="928"/>
      <c r="AB1364" s="928"/>
    </row>
    <row r="1365" spans="1:28" ht="15" x14ac:dyDescent="0.2">
      <c r="A1365" s="928"/>
      <c r="B1365" s="928"/>
      <c r="C1365" s="928"/>
      <c r="D1365" s="928"/>
      <c r="E1365" s="928"/>
      <c r="F1365" s="928"/>
      <c r="G1365" s="928"/>
      <c r="H1365" s="928"/>
      <c r="I1365" s="928"/>
      <c r="J1365" s="928"/>
      <c r="K1365" s="928"/>
      <c r="L1365" s="928"/>
      <c r="M1365" s="928"/>
      <c r="N1365" s="928"/>
      <c r="O1365" s="928"/>
      <c r="P1365" s="928"/>
      <c r="Q1365" s="928"/>
      <c r="R1365" s="928"/>
      <c r="S1365" s="928"/>
      <c r="T1365" s="928"/>
      <c r="U1365" s="928"/>
      <c r="V1365" s="928"/>
      <c r="W1365" s="928"/>
      <c r="X1365" s="928"/>
      <c r="Y1365" s="928"/>
      <c r="Z1365" s="928"/>
      <c r="AA1365" s="928"/>
      <c r="AB1365" s="928"/>
    </row>
    <row r="1366" spans="1:28" ht="15" x14ac:dyDescent="0.2">
      <c r="A1366" s="928"/>
      <c r="B1366" s="928"/>
      <c r="C1366" s="928"/>
      <c r="D1366" s="928"/>
      <c r="E1366" s="928"/>
      <c r="F1366" s="928"/>
      <c r="G1366" s="928"/>
      <c r="H1366" s="928"/>
      <c r="I1366" s="928"/>
      <c r="J1366" s="928"/>
      <c r="K1366" s="928"/>
      <c r="L1366" s="928"/>
      <c r="M1366" s="928"/>
      <c r="N1366" s="928"/>
      <c r="O1366" s="928"/>
      <c r="P1366" s="928"/>
      <c r="Q1366" s="928"/>
      <c r="R1366" s="928"/>
      <c r="S1366" s="928"/>
      <c r="T1366" s="928"/>
      <c r="U1366" s="928"/>
      <c r="V1366" s="928"/>
      <c r="W1366" s="928"/>
      <c r="X1366" s="928"/>
      <c r="Y1366" s="928"/>
      <c r="Z1366" s="928"/>
      <c r="AA1366" s="928"/>
      <c r="AB1366" s="928"/>
    </row>
    <row r="1367" spans="1:28" ht="15" x14ac:dyDescent="0.2">
      <c r="A1367" s="928"/>
      <c r="B1367" s="928"/>
      <c r="C1367" s="928"/>
      <c r="D1367" s="928"/>
      <c r="E1367" s="928"/>
      <c r="F1367" s="928"/>
      <c r="G1367" s="928"/>
      <c r="H1367" s="928"/>
      <c r="I1367" s="928"/>
      <c r="J1367" s="928"/>
      <c r="K1367" s="928"/>
      <c r="L1367" s="928"/>
      <c r="M1367" s="928"/>
      <c r="N1367" s="928"/>
      <c r="O1367" s="928"/>
      <c r="P1367" s="928"/>
      <c r="Q1367" s="928"/>
      <c r="R1367" s="928"/>
      <c r="S1367" s="928"/>
      <c r="T1367" s="928"/>
      <c r="U1367" s="928"/>
      <c r="V1367" s="928"/>
      <c r="W1367" s="928"/>
      <c r="X1367" s="928"/>
      <c r="Y1367" s="928"/>
      <c r="Z1367" s="928"/>
      <c r="AA1367" s="928"/>
      <c r="AB1367" s="928"/>
    </row>
    <row r="1368" spans="1:28" ht="15" x14ac:dyDescent="0.2">
      <c r="A1368" s="928"/>
      <c r="B1368" s="928"/>
      <c r="C1368" s="928"/>
      <c r="D1368" s="928"/>
      <c r="E1368" s="928"/>
      <c r="F1368" s="928"/>
      <c r="G1368" s="928"/>
      <c r="H1368" s="928"/>
      <c r="I1368" s="928"/>
      <c r="J1368" s="928"/>
      <c r="K1368" s="928"/>
      <c r="L1368" s="928"/>
      <c r="M1368" s="928"/>
      <c r="N1368" s="928"/>
      <c r="O1368" s="928"/>
      <c r="P1368" s="928"/>
      <c r="Q1368" s="928"/>
      <c r="R1368" s="928"/>
      <c r="S1368" s="928"/>
      <c r="T1368" s="928"/>
      <c r="U1368" s="928"/>
      <c r="V1368" s="928"/>
      <c r="W1368" s="928"/>
      <c r="X1368" s="928"/>
      <c r="Y1368" s="928"/>
      <c r="Z1368" s="928"/>
      <c r="AA1368" s="928"/>
      <c r="AB1368" s="928"/>
    </row>
    <row r="1369" spans="1:28" ht="15" x14ac:dyDescent="0.2">
      <c r="A1369" s="928"/>
      <c r="B1369" s="928"/>
      <c r="C1369" s="928"/>
      <c r="D1369" s="928"/>
      <c r="E1369" s="928"/>
      <c r="F1369" s="928"/>
      <c r="G1369" s="928"/>
      <c r="H1369" s="928"/>
      <c r="I1369" s="928"/>
      <c r="J1369" s="928"/>
      <c r="K1369" s="928"/>
      <c r="L1369" s="928"/>
      <c r="M1369" s="928"/>
      <c r="N1369" s="928"/>
      <c r="O1369" s="928"/>
      <c r="P1369" s="928"/>
      <c r="Q1369" s="928"/>
      <c r="R1369" s="928"/>
      <c r="S1369" s="928"/>
      <c r="T1369" s="928"/>
      <c r="U1369" s="928"/>
      <c r="V1369" s="928"/>
      <c r="W1369" s="928"/>
      <c r="X1369" s="928"/>
      <c r="Y1369" s="928"/>
      <c r="Z1369" s="928"/>
      <c r="AA1369" s="928"/>
      <c r="AB1369" s="928"/>
    </row>
    <row r="1370" spans="1:28" ht="15" x14ac:dyDescent="0.2">
      <c r="A1370" s="928"/>
      <c r="B1370" s="928"/>
      <c r="C1370" s="928"/>
      <c r="D1370" s="928"/>
      <c r="E1370" s="928"/>
      <c r="F1370" s="928"/>
      <c r="G1370" s="928"/>
      <c r="H1370" s="928"/>
      <c r="I1370" s="928"/>
      <c r="J1370" s="928"/>
      <c r="K1370" s="928"/>
      <c r="L1370" s="928"/>
      <c r="M1370" s="928"/>
      <c r="N1370" s="928"/>
      <c r="O1370" s="928"/>
      <c r="P1370" s="928"/>
      <c r="Q1370" s="928"/>
      <c r="R1370" s="928"/>
      <c r="S1370" s="928"/>
      <c r="T1370" s="928"/>
      <c r="U1370" s="928"/>
      <c r="V1370" s="928"/>
      <c r="W1370" s="928"/>
      <c r="X1370" s="928"/>
      <c r="Y1370" s="928"/>
      <c r="Z1370" s="928"/>
      <c r="AA1370" s="928"/>
      <c r="AB1370" s="928"/>
    </row>
    <row r="1371" spans="1:28" ht="15" x14ac:dyDescent="0.2">
      <c r="A1371" s="928"/>
      <c r="B1371" s="928"/>
      <c r="C1371" s="928"/>
      <c r="D1371" s="928"/>
      <c r="E1371" s="928"/>
      <c r="F1371" s="928"/>
      <c r="G1371" s="928"/>
      <c r="H1371" s="928"/>
      <c r="I1371" s="928"/>
      <c r="J1371" s="928"/>
      <c r="K1371" s="928"/>
      <c r="L1371" s="928"/>
      <c r="M1371" s="928"/>
      <c r="N1371" s="928"/>
      <c r="O1371" s="928"/>
      <c r="P1371" s="928"/>
      <c r="Q1371" s="928"/>
      <c r="R1371" s="928"/>
      <c r="S1371" s="928"/>
      <c r="T1371" s="928"/>
      <c r="U1371" s="928"/>
      <c r="V1371" s="928"/>
      <c r="W1371" s="928"/>
      <c r="X1371" s="928"/>
      <c r="Y1371" s="928"/>
      <c r="Z1371" s="928"/>
      <c r="AA1371" s="928"/>
      <c r="AB1371" s="928"/>
    </row>
    <row r="1372" spans="1:28" ht="15" x14ac:dyDescent="0.2">
      <c r="A1372" s="928"/>
      <c r="B1372" s="928"/>
      <c r="C1372" s="928"/>
      <c r="D1372" s="928"/>
      <c r="E1372" s="928"/>
      <c r="F1372" s="928"/>
      <c r="G1372" s="928"/>
      <c r="H1372" s="928"/>
      <c r="I1372" s="928"/>
      <c r="J1372" s="928"/>
      <c r="K1372" s="928"/>
      <c r="L1372" s="928"/>
      <c r="M1372" s="928"/>
      <c r="N1372" s="928"/>
      <c r="O1372" s="928"/>
      <c r="P1372" s="928"/>
      <c r="Q1372" s="928"/>
      <c r="R1372" s="928"/>
      <c r="S1372" s="928"/>
      <c r="T1372" s="928"/>
      <c r="U1372" s="928"/>
      <c r="V1372" s="928"/>
      <c r="W1372" s="928"/>
      <c r="X1372" s="928"/>
      <c r="Y1372" s="928"/>
      <c r="Z1372" s="928"/>
      <c r="AA1372" s="928"/>
      <c r="AB1372" s="928"/>
    </row>
    <row r="1373" spans="1:28" ht="15" x14ac:dyDescent="0.2">
      <c r="A1373" s="928"/>
      <c r="B1373" s="928"/>
      <c r="C1373" s="928"/>
      <c r="D1373" s="928"/>
      <c r="E1373" s="928"/>
      <c r="F1373" s="928"/>
      <c r="G1373" s="928"/>
      <c r="H1373" s="928"/>
      <c r="I1373" s="928"/>
      <c r="J1373" s="928"/>
      <c r="K1373" s="928"/>
      <c r="L1373" s="928"/>
      <c r="M1373" s="928"/>
      <c r="N1373" s="928"/>
      <c r="O1373" s="928"/>
      <c r="P1373" s="928"/>
      <c r="Q1373" s="928"/>
      <c r="R1373" s="928"/>
      <c r="S1373" s="928"/>
      <c r="T1373" s="928"/>
      <c r="U1373" s="928"/>
      <c r="V1373" s="928"/>
      <c r="W1373" s="928"/>
      <c r="X1373" s="928"/>
      <c r="Y1373" s="928"/>
      <c r="Z1373" s="928"/>
      <c r="AA1373" s="928"/>
      <c r="AB1373" s="928"/>
    </row>
    <row r="1374" spans="1:28" ht="15" x14ac:dyDescent="0.2">
      <c r="A1374" s="928"/>
      <c r="B1374" s="928"/>
      <c r="C1374" s="928"/>
      <c r="D1374" s="928"/>
      <c r="E1374" s="928"/>
      <c r="F1374" s="928"/>
      <c r="G1374" s="928"/>
      <c r="H1374" s="928"/>
      <c r="I1374" s="928"/>
      <c r="J1374" s="928"/>
      <c r="K1374" s="928"/>
      <c r="L1374" s="928"/>
      <c r="M1374" s="928"/>
      <c r="N1374" s="928"/>
      <c r="O1374" s="928"/>
      <c r="P1374" s="928"/>
      <c r="Q1374" s="928"/>
      <c r="R1374" s="928"/>
      <c r="S1374" s="928"/>
      <c r="T1374" s="928"/>
      <c r="U1374" s="928"/>
      <c r="V1374" s="928"/>
      <c r="W1374" s="928"/>
      <c r="X1374" s="928"/>
      <c r="Y1374" s="928"/>
      <c r="Z1374" s="928"/>
      <c r="AA1374" s="928"/>
      <c r="AB1374" s="928"/>
    </row>
    <row r="1375" spans="1:28" ht="15" x14ac:dyDescent="0.2">
      <c r="A1375" s="928"/>
      <c r="B1375" s="928"/>
      <c r="C1375" s="928"/>
      <c r="D1375" s="928"/>
      <c r="E1375" s="928"/>
      <c r="F1375" s="928"/>
      <c r="G1375" s="928"/>
      <c r="H1375" s="928"/>
      <c r="I1375" s="928"/>
      <c r="J1375" s="928"/>
      <c r="K1375" s="928"/>
      <c r="L1375" s="928"/>
      <c r="M1375" s="928"/>
      <c r="N1375" s="928"/>
      <c r="O1375" s="928"/>
      <c r="P1375" s="928"/>
      <c r="Q1375" s="928"/>
      <c r="R1375" s="928"/>
      <c r="S1375" s="928"/>
      <c r="T1375" s="928"/>
      <c r="U1375" s="928"/>
      <c r="V1375" s="928"/>
      <c r="W1375" s="928"/>
      <c r="X1375" s="928"/>
      <c r="Y1375" s="928"/>
      <c r="Z1375" s="928"/>
      <c r="AA1375" s="928"/>
      <c r="AB1375" s="928"/>
    </row>
    <row r="1376" spans="1:28" ht="15" x14ac:dyDescent="0.2">
      <c r="A1376" s="928"/>
      <c r="B1376" s="928"/>
      <c r="C1376" s="928"/>
      <c r="D1376" s="928"/>
      <c r="E1376" s="928"/>
      <c r="F1376" s="928"/>
      <c r="G1376" s="928"/>
      <c r="H1376" s="928"/>
      <c r="I1376" s="928"/>
      <c r="J1376" s="928"/>
      <c r="K1376" s="928"/>
      <c r="L1376" s="928"/>
      <c r="M1376" s="928"/>
      <c r="N1376" s="928"/>
      <c r="O1376" s="928"/>
      <c r="P1376" s="928"/>
      <c r="Q1376" s="928"/>
      <c r="R1376" s="928"/>
      <c r="S1376" s="928"/>
      <c r="T1376" s="928"/>
      <c r="U1376" s="928"/>
      <c r="V1376" s="928"/>
      <c r="W1376" s="928"/>
      <c r="X1376" s="928"/>
      <c r="Y1376" s="928"/>
      <c r="Z1376" s="928"/>
      <c r="AA1376" s="928"/>
      <c r="AB1376" s="928"/>
    </row>
    <row r="1377" spans="1:28" ht="15" x14ac:dyDescent="0.2">
      <c r="A1377" s="928"/>
      <c r="B1377" s="928"/>
      <c r="C1377" s="928"/>
      <c r="D1377" s="928"/>
      <c r="E1377" s="928"/>
      <c r="F1377" s="928"/>
      <c r="G1377" s="928"/>
      <c r="H1377" s="928"/>
      <c r="I1377" s="928"/>
      <c r="J1377" s="928"/>
      <c r="K1377" s="928"/>
      <c r="L1377" s="928"/>
      <c r="M1377" s="928"/>
      <c r="N1377" s="928"/>
      <c r="O1377" s="928"/>
      <c r="P1377" s="928"/>
      <c r="Q1377" s="928"/>
      <c r="R1377" s="928"/>
      <c r="S1377" s="928"/>
      <c r="T1377" s="928"/>
      <c r="U1377" s="928"/>
      <c r="V1377" s="928"/>
      <c r="W1377" s="928"/>
      <c r="X1377" s="928"/>
      <c r="Y1377" s="928"/>
      <c r="Z1377" s="928"/>
      <c r="AA1377" s="928"/>
      <c r="AB1377" s="928"/>
    </row>
    <row r="1378" spans="1:28" ht="15" x14ac:dyDescent="0.2">
      <c r="A1378" s="928"/>
      <c r="B1378" s="928"/>
      <c r="C1378" s="928"/>
      <c r="D1378" s="928"/>
      <c r="E1378" s="928"/>
      <c r="F1378" s="928"/>
      <c r="G1378" s="928"/>
      <c r="H1378" s="928"/>
      <c r="I1378" s="928"/>
      <c r="J1378" s="928"/>
      <c r="K1378" s="928"/>
      <c r="L1378" s="928"/>
      <c r="M1378" s="928"/>
      <c r="N1378" s="928"/>
      <c r="O1378" s="928"/>
      <c r="P1378" s="928"/>
      <c r="Q1378" s="928"/>
      <c r="R1378" s="928"/>
      <c r="S1378" s="928"/>
      <c r="T1378" s="928"/>
      <c r="U1378" s="928"/>
      <c r="V1378" s="928"/>
      <c r="W1378" s="928"/>
      <c r="X1378" s="928"/>
      <c r="Y1378" s="928"/>
      <c r="Z1378" s="928"/>
      <c r="AA1378" s="928"/>
      <c r="AB1378" s="928"/>
    </row>
    <row r="1379" spans="1:28" ht="15" x14ac:dyDescent="0.2">
      <c r="A1379" s="928"/>
      <c r="B1379" s="928"/>
      <c r="C1379" s="928"/>
      <c r="D1379" s="928"/>
      <c r="E1379" s="928"/>
      <c r="F1379" s="928"/>
      <c r="G1379" s="928"/>
      <c r="H1379" s="928"/>
      <c r="I1379" s="928"/>
      <c r="J1379" s="928"/>
      <c r="K1379" s="928"/>
      <c r="L1379" s="928"/>
      <c r="M1379" s="928"/>
      <c r="N1379" s="928"/>
      <c r="O1379" s="928"/>
      <c r="P1379" s="928"/>
      <c r="Q1379" s="928"/>
      <c r="R1379" s="928"/>
      <c r="S1379" s="928"/>
      <c r="T1379" s="928"/>
      <c r="U1379" s="928"/>
      <c r="V1379" s="928"/>
      <c r="W1379" s="928"/>
      <c r="X1379" s="928"/>
      <c r="Y1379" s="928"/>
      <c r="Z1379" s="928"/>
      <c r="AA1379" s="928"/>
      <c r="AB1379" s="928"/>
    </row>
    <row r="1380" spans="1:28" ht="15" x14ac:dyDescent="0.2">
      <c r="A1380" s="928"/>
      <c r="B1380" s="928"/>
      <c r="C1380" s="928"/>
      <c r="D1380" s="928"/>
      <c r="E1380" s="928"/>
      <c r="F1380" s="928"/>
      <c r="G1380" s="928"/>
      <c r="H1380" s="928"/>
      <c r="I1380" s="928"/>
      <c r="J1380" s="928"/>
      <c r="K1380" s="928"/>
      <c r="L1380" s="928"/>
      <c r="M1380" s="928"/>
      <c r="N1380" s="928"/>
      <c r="O1380" s="928"/>
      <c r="P1380" s="928"/>
      <c r="Q1380" s="928"/>
      <c r="R1380" s="928"/>
      <c r="S1380" s="928"/>
      <c r="T1380" s="928"/>
      <c r="U1380" s="928"/>
      <c r="V1380" s="928"/>
      <c r="W1380" s="928"/>
      <c r="X1380" s="928"/>
      <c r="Y1380" s="928"/>
      <c r="Z1380" s="928"/>
      <c r="AA1380" s="928"/>
      <c r="AB1380" s="928"/>
    </row>
    <row r="1381" spans="1:28" ht="15" x14ac:dyDescent="0.2">
      <c r="A1381" s="928"/>
      <c r="B1381" s="928"/>
      <c r="C1381" s="928"/>
      <c r="D1381" s="928"/>
      <c r="E1381" s="928"/>
      <c r="F1381" s="928"/>
      <c r="G1381" s="928"/>
      <c r="H1381" s="928"/>
      <c r="I1381" s="928"/>
      <c r="J1381" s="928"/>
      <c r="K1381" s="928"/>
      <c r="L1381" s="928"/>
      <c r="M1381" s="928"/>
      <c r="N1381" s="928"/>
      <c r="O1381" s="928"/>
      <c r="P1381" s="928"/>
      <c r="Q1381" s="928"/>
      <c r="R1381" s="928"/>
      <c r="S1381" s="928"/>
      <c r="T1381" s="928"/>
      <c r="U1381" s="928"/>
      <c r="V1381" s="928"/>
      <c r="W1381" s="928"/>
      <c r="X1381" s="928"/>
      <c r="Y1381" s="928"/>
      <c r="Z1381" s="928"/>
      <c r="AA1381" s="928"/>
      <c r="AB1381" s="928"/>
    </row>
    <row r="1382" spans="1:28" ht="15" x14ac:dyDescent="0.2">
      <c r="A1382" s="928"/>
      <c r="B1382" s="928"/>
      <c r="C1382" s="928"/>
      <c r="D1382" s="928"/>
      <c r="E1382" s="928"/>
      <c r="F1382" s="928"/>
      <c r="G1382" s="928"/>
      <c r="H1382" s="928"/>
      <c r="I1382" s="928"/>
      <c r="J1382" s="928"/>
      <c r="K1382" s="928"/>
      <c r="L1382" s="928"/>
      <c r="M1382" s="928"/>
      <c r="N1382" s="928"/>
      <c r="O1382" s="928"/>
      <c r="P1382" s="928"/>
      <c r="Q1382" s="928"/>
      <c r="R1382" s="928"/>
      <c r="S1382" s="928"/>
      <c r="T1382" s="928"/>
      <c r="U1382" s="928"/>
      <c r="V1382" s="928"/>
      <c r="W1382" s="928"/>
      <c r="X1382" s="928"/>
      <c r="Y1382" s="928"/>
      <c r="Z1382" s="928"/>
      <c r="AA1382" s="928"/>
      <c r="AB1382" s="928"/>
    </row>
    <row r="1383" spans="1:28" ht="15" x14ac:dyDescent="0.2">
      <c r="A1383" s="928"/>
      <c r="B1383" s="928"/>
      <c r="C1383" s="928"/>
      <c r="D1383" s="928"/>
      <c r="E1383" s="928"/>
      <c r="F1383" s="928"/>
      <c r="G1383" s="928"/>
      <c r="H1383" s="928"/>
      <c r="I1383" s="928"/>
      <c r="J1383" s="928"/>
      <c r="K1383" s="928"/>
      <c r="L1383" s="928"/>
      <c r="M1383" s="928"/>
      <c r="N1383" s="928"/>
      <c r="O1383" s="928"/>
      <c r="P1383" s="928"/>
      <c r="Q1383" s="928"/>
      <c r="R1383" s="928"/>
      <c r="S1383" s="928"/>
      <c r="T1383" s="928"/>
      <c r="U1383" s="928"/>
      <c r="V1383" s="928"/>
      <c r="W1383" s="928"/>
      <c r="X1383" s="928"/>
      <c r="Y1383" s="928"/>
      <c r="Z1383" s="928"/>
      <c r="AA1383" s="928"/>
      <c r="AB1383" s="928"/>
    </row>
    <row r="1384" spans="1:28" ht="15" x14ac:dyDescent="0.2">
      <c r="A1384" s="928"/>
      <c r="B1384" s="928"/>
      <c r="C1384" s="928"/>
      <c r="D1384" s="928"/>
      <c r="E1384" s="928"/>
      <c r="F1384" s="928"/>
      <c r="G1384" s="928"/>
      <c r="H1384" s="928"/>
      <c r="I1384" s="928"/>
      <c r="J1384" s="928"/>
      <c r="K1384" s="928"/>
      <c r="L1384" s="928"/>
      <c r="M1384" s="928"/>
      <c r="N1384" s="928"/>
      <c r="O1384" s="928"/>
      <c r="P1384" s="928"/>
      <c r="Q1384" s="928"/>
      <c r="R1384" s="928"/>
      <c r="S1384" s="928"/>
      <c r="T1384" s="928"/>
      <c r="U1384" s="928"/>
      <c r="V1384" s="928"/>
      <c r="W1384" s="928"/>
      <c r="X1384" s="928"/>
      <c r="Y1384" s="928"/>
      <c r="Z1384" s="928"/>
      <c r="AA1384" s="928"/>
      <c r="AB1384" s="928"/>
    </row>
    <row r="1385" spans="1:28" ht="15" x14ac:dyDescent="0.2">
      <c r="A1385" s="928"/>
      <c r="B1385" s="928"/>
      <c r="C1385" s="928"/>
      <c r="D1385" s="928"/>
      <c r="E1385" s="928"/>
      <c r="F1385" s="928"/>
      <c r="G1385" s="928"/>
      <c r="H1385" s="928"/>
      <c r="I1385" s="928"/>
      <c r="J1385" s="928"/>
      <c r="K1385" s="928"/>
      <c r="L1385" s="928"/>
      <c r="M1385" s="928"/>
      <c r="N1385" s="928"/>
      <c r="O1385" s="928"/>
      <c r="P1385" s="928"/>
      <c r="Q1385" s="928"/>
      <c r="R1385" s="928"/>
      <c r="S1385" s="928"/>
      <c r="T1385" s="928"/>
      <c r="U1385" s="928"/>
      <c r="V1385" s="928"/>
      <c r="W1385" s="928"/>
      <c r="X1385" s="928"/>
      <c r="Y1385" s="928"/>
      <c r="Z1385" s="928"/>
      <c r="AA1385" s="928"/>
      <c r="AB1385" s="928"/>
    </row>
    <row r="1386" spans="1:28" ht="15" x14ac:dyDescent="0.2">
      <c r="A1386" s="928"/>
      <c r="B1386" s="928"/>
      <c r="C1386" s="928"/>
      <c r="D1386" s="928"/>
      <c r="E1386" s="928"/>
      <c r="F1386" s="928"/>
      <c r="G1386" s="928"/>
      <c r="H1386" s="928"/>
      <c r="I1386" s="928"/>
      <c r="J1386" s="928"/>
      <c r="K1386" s="928"/>
      <c r="L1386" s="928"/>
      <c r="M1386" s="928"/>
      <c r="N1386" s="928"/>
      <c r="O1386" s="928"/>
      <c r="P1386" s="928"/>
      <c r="Q1386" s="928"/>
      <c r="R1386" s="928"/>
      <c r="S1386" s="928"/>
      <c r="T1386" s="928"/>
      <c r="U1386" s="928"/>
      <c r="V1386" s="928"/>
      <c r="W1386" s="928"/>
      <c r="X1386" s="928"/>
      <c r="Y1386" s="928"/>
      <c r="Z1386" s="928"/>
      <c r="AA1386" s="928"/>
      <c r="AB1386" s="928"/>
    </row>
    <row r="1387" spans="1:28" ht="15" x14ac:dyDescent="0.2">
      <c r="A1387" s="928"/>
      <c r="B1387" s="928"/>
      <c r="C1387" s="928"/>
      <c r="D1387" s="928"/>
      <c r="E1387" s="928"/>
      <c r="F1387" s="928"/>
      <c r="G1387" s="928"/>
      <c r="H1387" s="928"/>
      <c r="I1387" s="928"/>
      <c r="J1387" s="928"/>
      <c r="K1387" s="928"/>
      <c r="L1387" s="928"/>
      <c r="M1387" s="928"/>
      <c r="N1387" s="928"/>
      <c r="O1387" s="928"/>
      <c r="P1387" s="928"/>
      <c r="Q1387" s="928"/>
      <c r="R1387" s="928"/>
      <c r="S1387" s="928"/>
      <c r="T1387" s="928"/>
      <c r="U1387" s="928"/>
      <c r="V1387" s="928"/>
      <c r="W1387" s="928"/>
      <c r="X1387" s="928"/>
      <c r="Y1387" s="928"/>
      <c r="Z1387" s="928"/>
      <c r="AA1387" s="928"/>
      <c r="AB1387" s="928"/>
    </row>
    <row r="1388" spans="1:28" ht="15" x14ac:dyDescent="0.2">
      <c r="A1388" s="928"/>
      <c r="B1388" s="928"/>
      <c r="C1388" s="928"/>
      <c r="D1388" s="928"/>
      <c r="E1388" s="928"/>
      <c r="F1388" s="928"/>
      <c r="G1388" s="928"/>
      <c r="H1388" s="928"/>
      <c r="I1388" s="928"/>
      <c r="J1388" s="928"/>
      <c r="K1388" s="928"/>
      <c r="L1388" s="928"/>
      <c r="M1388" s="928"/>
      <c r="N1388" s="928"/>
      <c r="O1388" s="928"/>
      <c r="P1388" s="928"/>
      <c r="Q1388" s="928"/>
      <c r="R1388" s="928"/>
      <c r="S1388" s="928"/>
      <c r="T1388" s="928"/>
      <c r="U1388" s="928"/>
      <c r="V1388" s="928"/>
      <c r="W1388" s="928"/>
      <c r="X1388" s="928"/>
      <c r="Y1388" s="928"/>
      <c r="Z1388" s="928"/>
      <c r="AA1388" s="928"/>
      <c r="AB1388" s="928"/>
    </row>
    <row r="1389" spans="1:28" ht="15" x14ac:dyDescent="0.2">
      <c r="A1389" s="928"/>
      <c r="B1389" s="928"/>
      <c r="C1389" s="928"/>
      <c r="D1389" s="928"/>
      <c r="E1389" s="928"/>
      <c r="F1389" s="928"/>
      <c r="G1389" s="928"/>
      <c r="H1389" s="928"/>
      <c r="I1389" s="928"/>
      <c r="J1389" s="928"/>
      <c r="K1389" s="928"/>
      <c r="L1389" s="928"/>
      <c r="M1389" s="928"/>
      <c r="N1389" s="928"/>
      <c r="O1389" s="928"/>
      <c r="P1389" s="928"/>
      <c r="Q1389" s="928"/>
      <c r="R1389" s="928"/>
      <c r="S1389" s="928"/>
      <c r="T1389" s="928"/>
      <c r="U1389" s="928"/>
      <c r="V1389" s="928"/>
      <c r="W1389" s="928"/>
      <c r="X1389" s="928"/>
      <c r="Y1389" s="928"/>
      <c r="Z1389" s="928"/>
      <c r="AA1389" s="928"/>
      <c r="AB1389" s="928"/>
    </row>
    <row r="1390" spans="1:28" ht="15" x14ac:dyDescent="0.2">
      <c r="A1390" s="928"/>
      <c r="B1390" s="928"/>
      <c r="C1390" s="928"/>
      <c r="D1390" s="928"/>
      <c r="E1390" s="928"/>
      <c r="F1390" s="928"/>
      <c r="G1390" s="928"/>
      <c r="H1390" s="928"/>
      <c r="I1390" s="928"/>
      <c r="J1390" s="928"/>
      <c r="K1390" s="928"/>
      <c r="L1390" s="928"/>
      <c r="M1390" s="928"/>
      <c r="N1390" s="928"/>
      <c r="O1390" s="928"/>
      <c r="P1390" s="928"/>
      <c r="Q1390" s="928"/>
      <c r="R1390" s="928"/>
      <c r="S1390" s="928"/>
      <c r="T1390" s="928"/>
      <c r="U1390" s="928"/>
      <c r="V1390" s="928"/>
      <c r="W1390" s="928"/>
      <c r="X1390" s="928"/>
      <c r="Y1390" s="928"/>
      <c r="Z1390" s="928"/>
      <c r="AA1390" s="928"/>
      <c r="AB1390" s="928"/>
    </row>
    <row r="1391" spans="1:28" ht="15" x14ac:dyDescent="0.2">
      <c r="A1391" s="928"/>
      <c r="B1391" s="928"/>
      <c r="C1391" s="928"/>
      <c r="D1391" s="928"/>
      <c r="E1391" s="928"/>
      <c r="F1391" s="928"/>
      <c r="G1391" s="928"/>
      <c r="H1391" s="928"/>
      <c r="I1391" s="928"/>
      <c r="J1391" s="928"/>
      <c r="K1391" s="928"/>
      <c r="L1391" s="928"/>
      <c r="M1391" s="928"/>
      <c r="N1391" s="928"/>
      <c r="O1391" s="928"/>
      <c r="P1391" s="928"/>
      <c r="Q1391" s="928"/>
      <c r="R1391" s="928"/>
      <c r="S1391" s="928"/>
      <c r="T1391" s="928"/>
      <c r="U1391" s="928"/>
      <c r="V1391" s="928"/>
      <c r="W1391" s="928"/>
      <c r="X1391" s="928"/>
      <c r="Y1391" s="928"/>
      <c r="Z1391" s="928"/>
      <c r="AA1391" s="928"/>
      <c r="AB1391" s="928"/>
    </row>
    <row r="1392" spans="1:28" ht="15" x14ac:dyDescent="0.2">
      <c r="A1392" s="928"/>
      <c r="B1392" s="928"/>
      <c r="C1392" s="928"/>
      <c r="D1392" s="928"/>
      <c r="E1392" s="928"/>
      <c r="F1392" s="928"/>
      <c r="G1392" s="928"/>
      <c r="H1392" s="928"/>
      <c r="I1392" s="928"/>
      <c r="J1392" s="928"/>
      <c r="K1392" s="928"/>
      <c r="L1392" s="928"/>
      <c r="M1392" s="928"/>
      <c r="N1392" s="928"/>
      <c r="O1392" s="928"/>
      <c r="P1392" s="928"/>
      <c r="Q1392" s="928"/>
      <c r="R1392" s="928"/>
      <c r="S1392" s="928"/>
      <c r="T1392" s="928"/>
      <c r="U1392" s="928"/>
      <c r="V1392" s="928"/>
      <c r="W1392" s="928"/>
      <c r="X1392" s="928"/>
      <c r="Y1392" s="928"/>
      <c r="Z1392" s="928"/>
      <c r="AA1392" s="928"/>
      <c r="AB1392" s="928"/>
    </row>
    <row r="1393" spans="1:28" ht="15" x14ac:dyDescent="0.2">
      <c r="A1393" s="928"/>
      <c r="B1393" s="928"/>
      <c r="C1393" s="928"/>
      <c r="D1393" s="928"/>
      <c r="E1393" s="928"/>
      <c r="F1393" s="928"/>
      <c r="G1393" s="928"/>
      <c r="H1393" s="928"/>
      <c r="I1393" s="928"/>
      <c r="J1393" s="928"/>
      <c r="K1393" s="928"/>
      <c r="L1393" s="928"/>
      <c r="M1393" s="928"/>
      <c r="N1393" s="928"/>
      <c r="O1393" s="928"/>
      <c r="P1393" s="928"/>
      <c r="Q1393" s="928"/>
      <c r="R1393" s="928"/>
      <c r="S1393" s="928"/>
      <c r="T1393" s="928"/>
      <c r="U1393" s="928"/>
      <c r="V1393" s="928"/>
      <c r="W1393" s="928"/>
      <c r="X1393" s="928"/>
      <c r="Y1393" s="928"/>
      <c r="Z1393" s="928"/>
      <c r="AA1393" s="928"/>
      <c r="AB1393" s="928"/>
    </row>
    <row r="1394" spans="1:28" ht="15" x14ac:dyDescent="0.2">
      <c r="A1394" s="928"/>
      <c r="B1394" s="928"/>
      <c r="C1394" s="928"/>
      <c r="D1394" s="928"/>
      <c r="E1394" s="928"/>
      <c r="F1394" s="928"/>
      <c r="G1394" s="928"/>
      <c r="H1394" s="928"/>
      <c r="I1394" s="928"/>
      <c r="J1394" s="928"/>
      <c r="K1394" s="928"/>
      <c r="L1394" s="928"/>
      <c r="M1394" s="928"/>
      <c r="N1394" s="928"/>
      <c r="O1394" s="928"/>
      <c r="P1394" s="928"/>
      <c r="Q1394" s="928"/>
      <c r="R1394" s="928"/>
      <c r="S1394" s="928"/>
      <c r="T1394" s="928"/>
      <c r="U1394" s="928"/>
      <c r="V1394" s="928"/>
      <c r="W1394" s="928"/>
      <c r="X1394" s="928"/>
      <c r="Y1394" s="928"/>
      <c r="Z1394" s="928"/>
      <c r="AA1394" s="928"/>
      <c r="AB1394" s="928"/>
    </row>
    <row r="1395" spans="1:28" ht="15" x14ac:dyDescent="0.2">
      <c r="A1395" s="928"/>
      <c r="B1395" s="928"/>
      <c r="C1395" s="928"/>
      <c r="D1395" s="928"/>
      <c r="E1395" s="928"/>
      <c r="F1395" s="928"/>
      <c r="G1395" s="928"/>
      <c r="H1395" s="928"/>
      <c r="I1395" s="928"/>
      <c r="J1395" s="928"/>
      <c r="K1395" s="928"/>
      <c r="L1395" s="928"/>
      <c r="M1395" s="928"/>
      <c r="N1395" s="928"/>
      <c r="O1395" s="928"/>
      <c r="P1395" s="928"/>
      <c r="Q1395" s="928"/>
      <c r="R1395" s="928"/>
      <c r="S1395" s="928"/>
      <c r="T1395" s="928"/>
      <c r="U1395" s="928"/>
      <c r="V1395" s="928"/>
      <c r="W1395" s="928"/>
      <c r="X1395" s="928"/>
      <c r="Y1395" s="928"/>
      <c r="Z1395" s="928"/>
      <c r="AA1395" s="928"/>
      <c r="AB1395" s="928"/>
    </row>
    <row r="1396" spans="1:28" ht="15" x14ac:dyDescent="0.2">
      <c r="A1396" s="928"/>
      <c r="B1396" s="928"/>
      <c r="C1396" s="928"/>
      <c r="D1396" s="928"/>
      <c r="E1396" s="928"/>
      <c r="F1396" s="928"/>
      <c r="G1396" s="928"/>
      <c r="H1396" s="928"/>
      <c r="I1396" s="928"/>
      <c r="J1396" s="928"/>
      <c r="K1396" s="928"/>
      <c r="L1396" s="928"/>
      <c r="M1396" s="928"/>
      <c r="N1396" s="928"/>
      <c r="O1396" s="928"/>
      <c r="P1396" s="928"/>
      <c r="Q1396" s="928"/>
      <c r="R1396" s="928"/>
      <c r="S1396" s="928"/>
      <c r="T1396" s="928"/>
      <c r="U1396" s="928"/>
      <c r="V1396" s="928"/>
      <c r="W1396" s="928"/>
      <c r="X1396" s="928"/>
      <c r="Y1396" s="928"/>
      <c r="Z1396" s="928"/>
      <c r="AA1396" s="928"/>
      <c r="AB1396" s="928"/>
    </row>
    <row r="1397" spans="1:28" ht="15" x14ac:dyDescent="0.2">
      <c r="A1397" s="928"/>
      <c r="B1397" s="928"/>
      <c r="C1397" s="928"/>
      <c r="D1397" s="928"/>
      <c r="E1397" s="928"/>
      <c r="F1397" s="928"/>
      <c r="G1397" s="928"/>
      <c r="H1397" s="928"/>
      <c r="I1397" s="928"/>
      <c r="J1397" s="928"/>
      <c r="K1397" s="928"/>
      <c r="L1397" s="928"/>
      <c r="M1397" s="928"/>
      <c r="N1397" s="928"/>
      <c r="O1397" s="928"/>
      <c r="P1397" s="928"/>
      <c r="Q1397" s="928"/>
      <c r="R1397" s="928"/>
      <c r="S1397" s="928"/>
      <c r="T1397" s="928"/>
      <c r="U1397" s="928"/>
      <c r="V1397" s="928"/>
      <c r="W1397" s="928"/>
      <c r="X1397" s="928"/>
      <c r="Y1397" s="928"/>
      <c r="Z1397" s="928"/>
      <c r="AA1397" s="928"/>
      <c r="AB1397" s="928"/>
    </row>
    <row r="1398" spans="1:28" ht="15" x14ac:dyDescent="0.2">
      <c r="A1398" s="928"/>
      <c r="B1398" s="928"/>
      <c r="C1398" s="928"/>
      <c r="D1398" s="928"/>
      <c r="E1398" s="928"/>
      <c r="F1398" s="928"/>
      <c r="G1398" s="928"/>
      <c r="H1398" s="928"/>
      <c r="I1398" s="928"/>
      <c r="J1398" s="928"/>
      <c r="K1398" s="928"/>
      <c r="L1398" s="928"/>
      <c r="M1398" s="928"/>
      <c r="N1398" s="928"/>
      <c r="O1398" s="928"/>
      <c r="P1398" s="928"/>
      <c r="Q1398" s="928"/>
      <c r="R1398" s="928"/>
      <c r="S1398" s="928"/>
      <c r="T1398" s="928"/>
      <c r="U1398" s="928"/>
      <c r="V1398" s="928"/>
      <c r="W1398" s="928"/>
      <c r="X1398" s="928"/>
      <c r="Y1398" s="928"/>
      <c r="Z1398" s="928"/>
      <c r="AA1398" s="928"/>
      <c r="AB1398" s="928"/>
    </row>
    <row r="1399" spans="1:28" ht="15" x14ac:dyDescent="0.2">
      <c r="A1399" s="928"/>
      <c r="B1399" s="928"/>
      <c r="C1399" s="928"/>
      <c r="D1399" s="928"/>
      <c r="E1399" s="928"/>
      <c r="F1399" s="928"/>
      <c r="G1399" s="928"/>
      <c r="H1399" s="928"/>
      <c r="I1399" s="928"/>
      <c r="J1399" s="928"/>
      <c r="K1399" s="928"/>
      <c r="L1399" s="928"/>
      <c r="M1399" s="928"/>
      <c r="N1399" s="928"/>
      <c r="O1399" s="928"/>
      <c r="P1399" s="928"/>
      <c r="Q1399" s="928"/>
      <c r="R1399" s="928"/>
      <c r="S1399" s="928"/>
      <c r="T1399" s="928"/>
      <c r="U1399" s="928"/>
      <c r="V1399" s="928"/>
      <c r="W1399" s="928"/>
      <c r="X1399" s="928"/>
      <c r="Y1399" s="928"/>
      <c r="Z1399" s="928"/>
      <c r="AA1399" s="928"/>
      <c r="AB1399" s="928"/>
    </row>
    <row r="1400" spans="1:28" ht="15" x14ac:dyDescent="0.2">
      <c r="A1400" s="928"/>
      <c r="B1400" s="928"/>
      <c r="C1400" s="928"/>
      <c r="D1400" s="928"/>
      <c r="E1400" s="928"/>
      <c r="F1400" s="928"/>
      <c r="G1400" s="928"/>
      <c r="H1400" s="928"/>
      <c r="I1400" s="928"/>
      <c r="J1400" s="928"/>
      <c r="K1400" s="928"/>
      <c r="L1400" s="928"/>
      <c r="M1400" s="928"/>
      <c r="N1400" s="928"/>
      <c r="O1400" s="928"/>
      <c r="P1400" s="928"/>
      <c r="Q1400" s="928"/>
      <c r="R1400" s="928"/>
      <c r="S1400" s="928"/>
      <c r="T1400" s="928"/>
      <c r="U1400" s="928"/>
      <c r="V1400" s="928"/>
      <c r="W1400" s="928"/>
      <c r="X1400" s="928"/>
      <c r="Y1400" s="928"/>
      <c r="Z1400" s="928"/>
      <c r="AA1400" s="928"/>
      <c r="AB1400" s="928"/>
    </row>
    <row r="1401" spans="1:28" ht="15" x14ac:dyDescent="0.2">
      <c r="A1401" s="928"/>
      <c r="B1401" s="928"/>
      <c r="C1401" s="928"/>
      <c r="D1401" s="928"/>
      <c r="E1401" s="928"/>
      <c r="F1401" s="928"/>
      <c r="G1401" s="928"/>
      <c r="H1401" s="928"/>
      <c r="I1401" s="928"/>
      <c r="J1401" s="928"/>
      <c r="K1401" s="928"/>
      <c r="L1401" s="928"/>
      <c r="M1401" s="928"/>
      <c r="N1401" s="928"/>
      <c r="O1401" s="928"/>
      <c r="P1401" s="928"/>
      <c r="Q1401" s="928"/>
      <c r="R1401" s="928"/>
      <c r="S1401" s="928"/>
      <c r="T1401" s="928"/>
      <c r="U1401" s="928"/>
      <c r="V1401" s="928"/>
      <c r="W1401" s="928"/>
      <c r="X1401" s="928"/>
      <c r="Y1401" s="928"/>
      <c r="Z1401" s="928"/>
      <c r="AA1401" s="928"/>
      <c r="AB1401" s="928"/>
    </row>
    <row r="1402" spans="1:28" ht="15" x14ac:dyDescent="0.2">
      <c r="A1402" s="928"/>
      <c r="B1402" s="928"/>
      <c r="C1402" s="928"/>
      <c r="D1402" s="928"/>
      <c r="E1402" s="928"/>
      <c r="F1402" s="928"/>
      <c r="G1402" s="928"/>
      <c r="H1402" s="928"/>
      <c r="I1402" s="928"/>
      <c r="J1402" s="928"/>
      <c r="K1402" s="928"/>
      <c r="L1402" s="928"/>
      <c r="M1402" s="928"/>
      <c r="N1402" s="928"/>
      <c r="O1402" s="928"/>
      <c r="P1402" s="928"/>
      <c r="Q1402" s="928"/>
      <c r="R1402" s="928"/>
      <c r="S1402" s="928"/>
      <c r="T1402" s="928"/>
      <c r="U1402" s="928"/>
      <c r="V1402" s="928"/>
      <c r="W1402" s="928"/>
      <c r="X1402" s="928"/>
      <c r="Y1402" s="928"/>
      <c r="Z1402" s="928"/>
      <c r="AA1402" s="928"/>
      <c r="AB1402" s="928"/>
    </row>
    <row r="1403" spans="1:28" ht="15" x14ac:dyDescent="0.2">
      <c r="A1403" s="928"/>
      <c r="B1403" s="928"/>
      <c r="C1403" s="928"/>
      <c r="D1403" s="928"/>
      <c r="E1403" s="928"/>
      <c r="F1403" s="928"/>
      <c r="G1403" s="928"/>
      <c r="H1403" s="928"/>
      <c r="I1403" s="928"/>
      <c r="J1403" s="928"/>
      <c r="K1403" s="928"/>
      <c r="L1403" s="928"/>
      <c r="M1403" s="928"/>
      <c r="N1403" s="928"/>
      <c r="O1403" s="928"/>
      <c r="P1403" s="928"/>
      <c r="Q1403" s="928"/>
      <c r="R1403" s="928"/>
      <c r="S1403" s="928"/>
      <c r="T1403" s="928"/>
      <c r="U1403" s="928"/>
      <c r="V1403" s="928"/>
      <c r="W1403" s="928"/>
      <c r="X1403" s="928"/>
      <c r="Y1403" s="928"/>
      <c r="Z1403" s="928"/>
      <c r="AA1403" s="928"/>
      <c r="AB1403" s="928"/>
    </row>
    <row r="1404" spans="1:28" ht="15" x14ac:dyDescent="0.2">
      <c r="A1404" s="928"/>
      <c r="B1404" s="928"/>
      <c r="C1404" s="928"/>
      <c r="D1404" s="928"/>
      <c r="E1404" s="928"/>
      <c r="F1404" s="928"/>
      <c r="G1404" s="928"/>
      <c r="H1404" s="928"/>
      <c r="I1404" s="928"/>
      <c r="J1404" s="928"/>
      <c r="K1404" s="928"/>
      <c r="L1404" s="928"/>
      <c r="M1404" s="928"/>
      <c r="N1404" s="928"/>
      <c r="O1404" s="928"/>
      <c r="P1404" s="928"/>
      <c r="Q1404" s="928"/>
      <c r="R1404" s="928"/>
      <c r="S1404" s="928"/>
      <c r="T1404" s="928"/>
      <c r="U1404" s="928"/>
      <c r="V1404" s="928"/>
      <c r="W1404" s="928"/>
      <c r="X1404" s="928"/>
      <c r="Y1404" s="928"/>
      <c r="Z1404" s="928"/>
      <c r="AA1404" s="928"/>
      <c r="AB1404" s="928"/>
    </row>
    <row r="1405" spans="1:28" ht="15" x14ac:dyDescent="0.2">
      <c r="A1405" s="928"/>
      <c r="B1405" s="928"/>
      <c r="C1405" s="928"/>
      <c r="D1405" s="928"/>
      <c r="E1405" s="928"/>
      <c r="F1405" s="928"/>
      <c r="G1405" s="928"/>
      <c r="H1405" s="928"/>
      <c r="I1405" s="928"/>
      <c r="J1405" s="928"/>
      <c r="K1405" s="928"/>
      <c r="L1405" s="928"/>
      <c r="M1405" s="928"/>
      <c r="N1405" s="928"/>
      <c r="O1405" s="928"/>
      <c r="P1405" s="928"/>
      <c r="Q1405" s="928"/>
      <c r="R1405" s="928"/>
      <c r="S1405" s="928"/>
      <c r="T1405" s="928"/>
      <c r="U1405" s="928"/>
      <c r="V1405" s="928"/>
      <c r="W1405" s="928"/>
      <c r="X1405" s="928"/>
      <c r="Y1405" s="928"/>
      <c r="Z1405" s="928"/>
      <c r="AA1405" s="928"/>
      <c r="AB1405" s="928"/>
    </row>
    <row r="1406" spans="1:28" ht="15" x14ac:dyDescent="0.2">
      <c r="A1406" s="928"/>
      <c r="B1406" s="928"/>
      <c r="C1406" s="928"/>
      <c r="D1406" s="928"/>
      <c r="E1406" s="928"/>
      <c r="F1406" s="928"/>
      <c r="G1406" s="928"/>
      <c r="H1406" s="928"/>
      <c r="I1406" s="928"/>
      <c r="J1406" s="928"/>
      <c r="K1406" s="928"/>
      <c r="L1406" s="928"/>
      <c r="M1406" s="928"/>
      <c r="N1406" s="928"/>
      <c r="O1406" s="928"/>
      <c r="P1406" s="928"/>
      <c r="Q1406" s="928"/>
      <c r="R1406" s="928"/>
      <c r="S1406" s="928"/>
      <c r="T1406" s="928"/>
      <c r="U1406" s="928"/>
      <c r="V1406" s="928"/>
      <c r="W1406" s="928"/>
      <c r="X1406" s="928"/>
      <c r="Y1406" s="928"/>
      <c r="Z1406" s="928"/>
      <c r="AA1406" s="928"/>
      <c r="AB1406" s="928"/>
    </row>
    <row r="1407" spans="1:28" ht="15" x14ac:dyDescent="0.2">
      <c r="A1407" s="928"/>
      <c r="B1407" s="928"/>
      <c r="C1407" s="928"/>
      <c r="D1407" s="928"/>
      <c r="E1407" s="928"/>
      <c r="F1407" s="928"/>
      <c r="G1407" s="928"/>
      <c r="H1407" s="928"/>
      <c r="I1407" s="928"/>
      <c r="J1407" s="928"/>
      <c r="K1407" s="928"/>
      <c r="L1407" s="928"/>
      <c r="M1407" s="928"/>
      <c r="N1407" s="928"/>
      <c r="O1407" s="928"/>
      <c r="P1407" s="928"/>
      <c r="Q1407" s="928"/>
      <c r="R1407" s="928"/>
      <c r="S1407" s="928"/>
      <c r="T1407" s="928"/>
      <c r="U1407" s="928"/>
      <c r="V1407" s="928"/>
      <c r="W1407" s="928"/>
      <c r="X1407" s="928"/>
      <c r="Y1407" s="928"/>
      <c r="Z1407" s="928"/>
      <c r="AA1407" s="928"/>
      <c r="AB1407" s="928"/>
    </row>
    <row r="1408" spans="1:28" ht="15" x14ac:dyDescent="0.2">
      <c r="A1408" s="928"/>
      <c r="B1408" s="928"/>
      <c r="C1408" s="928"/>
      <c r="D1408" s="928"/>
      <c r="E1408" s="928"/>
      <c r="F1408" s="928"/>
      <c r="G1408" s="928"/>
      <c r="H1408" s="928"/>
      <c r="I1408" s="928"/>
      <c r="J1408" s="928"/>
      <c r="K1408" s="928"/>
      <c r="L1408" s="928"/>
      <c r="M1408" s="928"/>
      <c r="N1408" s="928"/>
      <c r="O1408" s="928"/>
      <c r="P1408" s="928"/>
      <c r="Q1408" s="928"/>
      <c r="R1408" s="928"/>
      <c r="S1408" s="928"/>
      <c r="T1408" s="928"/>
      <c r="U1408" s="928"/>
      <c r="V1408" s="928"/>
      <c r="W1408" s="928"/>
      <c r="X1408" s="928"/>
      <c r="Y1408" s="928"/>
      <c r="Z1408" s="928"/>
      <c r="AA1408" s="928"/>
      <c r="AB1408" s="928"/>
    </row>
    <row r="1409" spans="1:28" ht="15" x14ac:dyDescent="0.2">
      <c r="A1409" s="928"/>
      <c r="B1409" s="928"/>
      <c r="C1409" s="928"/>
      <c r="D1409" s="928"/>
      <c r="E1409" s="928"/>
      <c r="F1409" s="928"/>
      <c r="G1409" s="928"/>
      <c r="H1409" s="928"/>
      <c r="I1409" s="928"/>
      <c r="J1409" s="928"/>
      <c r="K1409" s="928"/>
      <c r="L1409" s="928"/>
      <c r="M1409" s="928"/>
      <c r="N1409" s="928"/>
      <c r="O1409" s="928"/>
      <c r="P1409" s="928"/>
      <c r="Q1409" s="928"/>
      <c r="R1409" s="928"/>
      <c r="S1409" s="928"/>
      <c r="T1409" s="928"/>
      <c r="U1409" s="928"/>
      <c r="V1409" s="928"/>
      <c r="W1409" s="928"/>
      <c r="X1409" s="928"/>
      <c r="Y1409" s="928"/>
      <c r="Z1409" s="928"/>
      <c r="AA1409" s="928"/>
      <c r="AB1409" s="928"/>
    </row>
    <row r="1410" spans="1:28" ht="15" x14ac:dyDescent="0.2">
      <c r="A1410" s="928"/>
      <c r="B1410" s="928"/>
      <c r="C1410" s="928"/>
      <c r="D1410" s="928"/>
      <c r="E1410" s="928"/>
      <c r="F1410" s="928"/>
      <c r="G1410" s="928"/>
      <c r="H1410" s="928"/>
      <c r="I1410" s="928"/>
      <c r="J1410" s="928"/>
      <c r="K1410" s="928"/>
      <c r="L1410" s="928"/>
      <c r="M1410" s="928"/>
      <c r="N1410" s="928"/>
      <c r="O1410" s="928"/>
      <c r="P1410" s="928"/>
      <c r="Q1410" s="928"/>
      <c r="R1410" s="928"/>
      <c r="S1410" s="928"/>
      <c r="T1410" s="928"/>
      <c r="U1410" s="928"/>
      <c r="V1410" s="928"/>
      <c r="W1410" s="928"/>
      <c r="X1410" s="928"/>
      <c r="Y1410" s="928"/>
      <c r="Z1410" s="928"/>
      <c r="AA1410" s="928"/>
      <c r="AB1410" s="928"/>
    </row>
    <row r="1411" spans="1:28" ht="15" x14ac:dyDescent="0.2">
      <c r="A1411" s="928"/>
      <c r="B1411" s="928"/>
      <c r="C1411" s="928"/>
      <c r="D1411" s="928"/>
      <c r="E1411" s="928"/>
      <c r="F1411" s="928"/>
      <c r="G1411" s="928"/>
      <c r="H1411" s="928"/>
      <c r="I1411" s="928"/>
      <c r="J1411" s="928"/>
      <c r="K1411" s="928"/>
      <c r="L1411" s="928"/>
      <c r="M1411" s="928"/>
      <c r="N1411" s="928"/>
      <c r="O1411" s="928"/>
      <c r="P1411" s="928"/>
      <c r="Q1411" s="928"/>
      <c r="R1411" s="928"/>
      <c r="S1411" s="928"/>
      <c r="T1411" s="928"/>
      <c r="U1411" s="928"/>
      <c r="V1411" s="928"/>
      <c r="W1411" s="928"/>
      <c r="X1411" s="928"/>
      <c r="Y1411" s="928"/>
      <c r="Z1411" s="928"/>
      <c r="AA1411" s="928"/>
      <c r="AB1411" s="928"/>
    </row>
    <row r="1412" spans="1:28" ht="15" x14ac:dyDescent="0.2">
      <c r="A1412" s="928"/>
      <c r="B1412" s="928"/>
      <c r="C1412" s="928"/>
      <c r="D1412" s="928"/>
      <c r="E1412" s="928"/>
      <c r="F1412" s="928"/>
      <c r="G1412" s="928"/>
      <c r="H1412" s="928"/>
      <c r="I1412" s="928"/>
      <c r="J1412" s="928"/>
      <c r="K1412" s="928"/>
      <c r="L1412" s="928"/>
      <c r="M1412" s="928"/>
      <c r="N1412" s="928"/>
      <c r="O1412" s="928"/>
      <c r="P1412" s="928"/>
      <c r="Q1412" s="928"/>
      <c r="R1412" s="928"/>
      <c r="S1412" s="928"/>
      <c r="T1412" s="928"/>
      <c r="U1412" s="928"/>
      <c r="V1412" s="928"/>
      <c r="W1412" s="928"/>
      <c r="X1412" s="928"/>
      <c r="Y1412" s="928"/>
      <c r="Z1412" s="928"/>
      <c r="AA1412" s="928"/>
      <c r="AB1412" s="928"/>
    </row>
    <row r="1413" spans="1:28" ht="15" x14ac:dyDescent="0.2">
      <c r="A1413" s="928"/>
      <c r="B1413" s="928"/>
      <c r="C1413" s="928"/>
      <c r="D1413" s="928"/>
      <c r="E1413" s="928"/>
      <c r="F1413" s="928"/>
      <c r="G1413" s="928"/>
      <c r="H1413" s="928"/>
      <c r="I1413" s="928"/>
      <c r="J1413" s="928"/>
      <c r="K1413" s="928"/>
      <c r="L1413" s="928"/>
      <c r="M1413" s="928"/>
      <c r="N1413" s="928"/>
      <c r="O1413" s="928"/>
      <c r="P1413" s="928"/>
      <c r="Q1413" s="928"/>
      <c r="R1413" s="928"/>
      <c r="S1413" s="928"/>
      <c r="T1413" s="928"/>
      <c r="U1413" s="928"/>
      <c r="V1413" s="928"/>
      <c r="W1413" s="928"/>
      <c r="X1413" s="928"/>
      <c r="Y1413" s="928"/>
      <c r="Z1413" s="928"/>
      <c r="AA1413" s="928"/>
      <c r="AB1413" s="928"/>
    </row>
    <row r="1414" spans="1:28" ht="15" x14ac:dyDescent="0.2">
      <c r="A1414" s="928"/>
      <c r="B1414" s="928"/>
      <c r="C1414" s="928"/>
      <c r="D1414" s="928"/>
      <c r="E1414" s="928"/>
      <c r="F1414" s="928"/>
      <c r="G1414" s="928"/>
      <c r="H1414" s="928"/>
      <c r="I1414" s="928"/>
      <c r="J1414" s="928"/>
      <c r="K1414" s="928"/>
      <c r="L1414" s="928"/>
      <c r="M1414" s="928"/>
      <c r="N1414" s="928"/>
      <c r="O1414" s="928"/>
      <c r="P1414" s="928"/>
      <c r="Q1414" s="928"/>
      <c r="R1414" s="928"/>
      <c r="S1414" s="928"/>
      <c r="T1414" s="928"/>
      <c r="U1414" s="928"/>
      <c r="V1414" s="928"/>
      <c r="W1414" s="928"/>
      <c r="X1414" s="928"/>
      <c r="Y1414" s="928"/>
      <c r="Z1414" s="928"/>
      <c r="AA1414" s="928"/>
      <c r="AB1414" s="928"/>
    </row>
    <row r="1415" spans="1:28" ht="15" x14ac:dyDescent="0.2">
      <c r="A1415" s="928"/>
      <c r="B1415" s="928"/>
      <c r="C1415" s="928"/>
      <c r="D1415" s="928"/>
      <c r="E1415" s="928"/>
      <c r="F1415" s="928"/>
      <c r="G1415" s="928"/>
      <c r="H1415" s="928"/>
      <c r="I1415" s="928"/>
      <c r="J1415" s="928"/>
      <c r="K1415" s="928"/>
      <c r="L1415" s="928"/>
      <c r="M1415" s="928"/>
      <c r="N1415" s="928"/>
      <c r="O1415" s="928"/>
      <c r="P1415" s="928"/>
      <c r="Q1415" s="928"/>
      <c r="R1415" s="928"/>
      <c r="S1415" s="928"/>
      <c r="T1415" s="928"/>
      <c r="U1415" s="928"/>
      <c r="V1415" s="928"/>
      <c r="W1415" s="928"/>
      <c r="X1415" s="928"/>
      <c r="Y1415" s="928"/>
      <c r="Z1415" s="928"/>
      <c r="AA1415" s="928"/>
      <c r="AB1415" s="928"/>
    </row>
    <row r="1416" spans="1:28" ht="15" x14ac:dyDescent="0.2">
      <c r="A1416" s="928"/>
      <c r="B1416" s="928"/>
      <c r="C1416" s="928"/>
      <c r="D1416" s="928"/>
      <c r="E1416" s="928"/>
      <c r="F1416" s="928"/>
      <c r="G1416" s="928"/>
      <c r="H1416" s="928"/>
      <c r="I1416" s="928"/>
      <c r="J1416" s="928"/>
      <c r="K1416" s="928"/>
      <c r="L1416" s="928"/>
      <c r="M1416" s="928"/>
      <c r="N1416" s="928"/>
      <c r="O1416" s="928"/>
      <c r="P1416" s="928"/>
      <c r="Q1416" s="928"/>
      <c r="R1416" s="928"/>
      <c r="S1416" s="928"/>
      <c r="T1416" s="928"/>
      <c r="U1416" s="928"/>
      <c r="V1416" s="928"/>
      <c r="W1416" s="928"/>
      <c r="X1416" s="928"/>
      <c r="Y1416" s="928"/>
      <c r="Z1416" s="928"/>
      <c r="AA1416" s="928"/>
      <c r="AB1416" s="928"/>
    </row>
    <row r="1417" spans="1:28" ht="15" x14ac:dyDescent="0.2">
      <c r="A1417" s="928"/>
      <c r="B1417" s="928"/>
      <c r="C1417" s="928"/>
      <c r="D1417" s="928"/>
      <c r="E1417" s="928"/>
      <c r="F1417" s="928"/>
      <c r="G1417" s="928"/>
      <c r="H1417" s="928"/>
      <c r="I1417" s="928"/>
      <c r="J1417" s="928"/>
      <c r="K1417" s="928"/>
      <c r="L1417" s="928"/>
      <c r="M1417" s="928"/>
      <c r="N1417" s="928"/>
      <c r="O1417" s="928"/>
      <c r="P1417" s="928"/>
      <c r="Q1417" s="928"/>
      <c r="R1417" s="928"/>
      <c r="S1417" s="928"/>
      <c r="T1417" s="928"/>
      <c r="U1417" s="928"/>
      <c r="V1417" s="928"/>
      <c r="W1417" s="928"/>
      <c r="X1417" s="928"/>
      <c r="Y1417" s="928"/>
      <c r="Z1417" s="928"/>
      <c r="AA1417" s="928"/>
      <c r="AB1417" s="928"/>
    </row>
    <row r="1418" spans="1:28" ht="15" x14ac:dyDescent="0.2">
      <c r="A1418" s="928"/>
      <c r="B1418" s="928"/>
      <c r="C1418" s="928"/>
      <c r="D1418" s="928"/>
      <c r="E1418" s="928"/>
      <c r="F1418" s="928"/>
      <c r="G1418" s="928"/>
      <c r="H1418" s="928"/>
      <c r="I1418" s="928"/>
      <c r="J1418" s="928"/>
      <c r="K1418" s="928"/>
      <c r="L1418" s="928"/>
      <c r="M1418" s="928"/>
      <c r="N1418" s="928"/>
      <c r="O1418" s="928"/>
      <c r="P1418" s="928"/>
      <c r="Q1418" s="928"/>
      <c r="R1418" s="928"/>
      <c r="S1418" s="928"/>
      <c r="T1418" s="928"/>
      <c r="U1418" s="928"/>
      <c r="V1418" s="928"/>
      <c r="W1418" s="928"/>
      <c r="X1418" s="928"/>
      <c r="Y1418" s="928"/>
      <c r="Z1418" s="928"/>
      <c r="AA1418" s="928"/>
      <c r="AB1418" s="928"/>
    </row>
    <row r="1419" spans="1:28" ht="15" x14ac:dyDescent="0.2">
      <c r="A1419" s="928"/>
      <c r="B1419" s="928"/>
      <c r="C1419" s="928"/>
      <c r="D1419" s="928"/>
      <c r="E1419" s="928"/>
      <c r="F1419" s="928"/>
      <c r="G1419" s="928"/>
      <c r="H1419" s="928"/>
      <c r="I1419" s="928"/>
      <c r="J1419" s="928"/>
      <c r="K1419" s="928"/>
      <c r="L1419" s="928"/>
      <c r="M1419" s="928"/>
      <c r="N1419" s="928"/>
      <c r="O1419" s="928"/>
      <c r="P1419" s="928"/>
      <c r="Q1419" s="928"/>
      <c r="R1419" s="928"/>
      <c r="S1419" s="928"/>
      <c r="T1419" s="928"/>
      <c r="U1419" s="928"/>
      <c r="V1419" s="928"/>
      <c r="W1419" s="928"/>
      <c r="X1419" s="928"/>
      <c r="Y1419" s="928"/>
      <c r="Z1419" s="928"/>
      <c r="AA1419" s="928"/>
      <c r="AB1419" s="928"/>
    </row>
    <row r="1420" spans="1:28" ht="15" x14ac:dyDescent="0.2">
      <c r="A1420" s="928"/>
      <c r="B1420" s="928"/>
      <c r="C1420" s="928"/>
      <c r="D1420" s="928"/>
      <c r="E1420" s="928"/>
      <c r="F1420" s="928"/>
      <c r="G1420" s="928"/>
      <c r="H1420" s="928"/>
      <c r="I1420" s="928"/>
      <c r="J1420" s="928"/>
      <c r="K1420" s="928"/>
      <c r="L1420" s="928"/>
      <c r="M1420" s="928"/>
      <c r="N1420" s="928"/>
      <c r="O1420" s="928"/>
      <c r="P1420" s="928"/>
      <c r="Q1420" s="928"/>
      <c r="R1420" s="928"/>
      <c r="S1420" s="928"/>
      <c r="T1420" s="928"/>
      <c r="U1420" s="928"/>
      <c r="V1420" s="928"/>
      <c r="W1420" s="928"/>
      <c r="X1420" s="928"/>
      <c r="Y1420" s="928"/>
      <c r="Z1420" s="928"/>
      <c r="AA1420" s="928"/>
      <c r="AB1420" s="928"/>
    </row>
    <row r="1421" spans="1:28" ht="15" x14ac:dyDescent="0.2">
      <c r="A1421" s="928"/>
      <c r="B1421" s="928"/>
      <c r="C1421" s="928"/>
      <c r="D1421" s="928"/>
      <c r="E1421" s="928"/>
      <c r="F1421" s="928"/>
      <c r="G1421" s="928"/>
      <c r="H1421" s="928"/>
      <c r="I1421" s="928"/>
      <c r="J1421" s="928"/>
      <c r="K1421" s="928"/>
      <c r="L1421" s="928"/>
      <c r="M1421" s="928"/>
      <c r="N1421" s="928"/>
      <c r="O1421" s="928"/>
      <c r="P1421" s="928"/>
      <c r="Q1421" s="928"/>
      <c r="R1421" s="928"/>
      <c r="S1421" s="928"/>
      <c r="T1421" s="928"/>
      <c r="U1421" s="928"/>
      <c r="V1421" s="928"/>
      <c r="W1421" s="928"/>
      <c r="X1421" s="928"/>
      <c r="Y1421" s="928"/>
      <c r="Z1421" s="928"/>
      <c r="AA1421" s="928"/>
      <c r="AB1421" s="928"/>
    </row>
    <row r="1422" spans="1:28" ht="15" x14ac:dyDescent="0.2">
      <c r="A1422" s="928"/>
      <c r="B1422" s="928"/>
      <c r="C1422" s="928"/>
      <c r="D1422" s="928"/>
      <c r="E1422" s="928"/>
      <c r="F1422" s="928"/>
      <c r="G1422" s="928"/>
      <c r="H1422" s="928"/>
      <c r="I1422" s="928"/>
      <c r="J1422" s="928"/>
      <c r="K1422" s="928"/>
      <c r="L1422" s="928"/>
      <c r="M1422" s="928"/>
      <c r="N1422" s="928"/>
      <c r="O1422" s="928"/>
      <c r="P1422" s="928"/>
      <c r="Q1422" s="928"/>
      <c r="R1422" s="928"/>
      <c r="S1422" s="928"/>
      <c r="T1422" s="928"/>
      <c r="U1422" s="928"/>
      <c r="V1422" s="928"/>
      <c r="W1422" s="928"/>
      <c r="X1422" s="928"/>
      <c r="Y1422" s="928"/>
      <c r="Z1422" s="928"/>
      <c r="AA1422" s="928"/>
      <c r="AB1422" s="928"/>
    </row>
    <row r="1423" spans="1:28" ht="15" x14ac:dyDescent="0.2">
      <c r="A1423" s="928"/>
      <c r="B1423" s="928"/>
      <c r="C1423" s="928"/>
      <c r="D1423" s="928"/>
      <c r="E1423" s="928"/>
      <c r="F1423" s="928"/>
      <c r="G1423" s="928"/>
      <c r="H1423" s="928"/>
      <c r="I1423" s="928"/>
      <c r="J1423" s="928"/>
      <c r="K1423" s="928"/>
      <c r="L1423" s="928"/>
      <c r="M1423" s="928"/>
      <c r="N1423" s="928"/>
      <c r="O1423" s="928"/>
      <c r="P1423" s="928"/>
      <c r="Q1423" s="928"/>
      <c r="R1423" s="928"/>
      <c r="S1423" s="928"/>
      <c r="T1423" s="928"/>
      <c r="U1423" s="928"/>
      <c r="V1423" s="928"/>
      <c r="W1423" s="928"/>
      <c r="X1423" s="928"/>
      <c r="Y1423" s="928"/>
      <c r="Z1423" s="928"/>
      <c r="AA1423" s="928"/>
      <c r="AB1423" s="928"/>
    </row>
    <row r="1424" spans="1:28" ht="15" x14ac:dyDescent="0.2">
      <c r="A1424" s="928"/>
      <c r="B1424" s="928"/>
      <c r="C1424" s="928"/>
      <c r="D1424" s="928"/>
      <c r="E1424" s="928"/>
      <c r="F1424" s="928"/>
      <c r="G1424" s="928"/>
      <c r="H1424" s="928"/>
      <c r="I1424" s="928"/>
      <c r="J1424" s="928"/>
      <c r="K1424" s="928"/>
      <c r="L1424" s="928"/>
      <c r="M1424" s="928"/>
      <c r="N1424" s="928"/>
      <c r="O1424" s="928"/>
      <c r="P1424" s="928"/>
      <c r="Q1424" s="928"/>
      <c r="R1424" s="928"/>
      <c r="S1424" s="928"/>
      <c r="T1424" s="928"/>
      <c r="U1424" s="928"/>
      <c r="V1424" s="928"/>
      <c r="W1424" s="928"/>
      <c r="X1424" s="928"/>
      <c r="Y1424" s="928"/>
      <c r="Z1424" s="928"/>
      <c r="AA1424" s="928"/>
      <c r="AB1424" s="928"/>
    </row>
    <row r="1425" spans="1:28" ht="15" x14ac:dyDescent="0.2">
      <c r="A1425" s="928"/>
      <c r="B1425" s="928"/>
      <c r="C1425" s="928"/>
      <c r="D1425" s="928"/>
      <c r="E1425" s="928"/>
      <c r="F1425" s="928"/>
      <c r="G1425" s="928"/>
      <c r="H1425" s="928"/>
      <c r="I1425" s="928"/>
      <c r="J1425" s="928"/>
      <c r="K1425" s="928"/>
      <c r="L1425" s="928"/>
      <c r="M1425" s="928"/>
      <c r="N1425" s="928"/>
      <c r="O1425" s="928"/>
      <c r="P1425" s="928"/>
      <c r="Q1425" s="928"/>
      <c r="R1425" s="928"/>
      <c r="S1425" s="928"/>
      <c r="T1425" s="928"/>
      <c r="U1425" s="928"/>
      <c r="V1425" s="928"/>
      <c r="W1425" s="928"/>
      <c r="X1425" s="928"/>
      <c r="Y1425" s="928"/>
      <c r="Z1425" s="928"/>
      <c r="AA1425" s="928"/>
      <c r="AB1425" s="928"/>
    </row>
    <row r="1426" spans="1:28" ht="15" x14ac:dyDescent="0.2">
      <c r="A1426" s="928"/>
      <c r="B1426" s="928"/>
      <c r="C1426" s="928"/>
      <c r="D1426" s="928"/>
      <c r="E1426" s="928"/>
      <c r="F1426" s="928"/>
      <c r="G1426" s="928"/>
      <c r="H1426" s="928"/>
      <c r="I1426" s="928"/>
      <c r="J1426" s="928"/>
      <c r="K1426" s="928"/>
      <c r="L1426" s="928"/>
      <c r="M1426" s="928"/>
      <c r="N1426" s="928"/>
      <c r="O1426" s="928"/>
      <c r="P1426" s="928"/>
      <c r="Q1426" s="928"/>
      <c r="R1426" s="928"/>
      <c r="S1426" s="928"/>
      <c r="T1426" s="928"/>
      <c r="U1426" s="928"/>
      <c r="V1426" s="928"/>
      <c r="W1426" s="928"/>
      <c r="X1426" s="928"/>
      <c r="Y1426" s="928"/>
      <c r="Z1426" s="928"/>
      <c r="AA1426" s="928"/>
      <c r="AB1426" s="928"/>
    </row>
    <row r="1427" spans="1:28" ht="15" x14ac:dyDescent="0.2">
      <c r="A1427" s="928"/>
      <c r="B1427" s="928"/>
      <c r="C1427" s="928"/>
      <c r="D1427" s="928"/>
      <c r="E1427" s="928"/>
      <c r="F1427" s="928"/>
      <c r="G1427" s="928"/>
      <c r="H1427" s="928"/>
      <c r="I1427" s="928"/>
      <c r="J1427" s="928"/>
      <c r="K1427" s="928"/>
      <c r="L1427" s="928"/>
      <c r="M1427" s="928"/>
      <c r="N1427" s="928"/>
      <c r="O1427" s="928"/>
      <c r="P1427" s="928"/>
      <c r="Q1427" s="928"/>
      <c r="R1427" s="928"/>
      <c r="S1427" s="928"/>
      <c r="T1427" s="928"/>
      <c r="U1427" s="928"/>
      <c r="V1427" s="928"/>
      <c r="W1427" s="928"/>
      <c r="X1427" s="928"/>
      <c r="Y1427" s="928"/>
      <c r="Z1427" s="928"/>
      <c r="AA1427" s="928"/>
      <c r="AB1427" s="928"/>
    </row>
    <row r="1428" spans="1:28" ht="15" x14ac:dyDescent="0.2">
      <c r="A1428" s="928"/>
      <c r="B1428" s="928"/>
      <c r="C1428" s="928"/>
      <c r="D1428" s="928"/>
      <c r="E1428" s="928"/>
      <c r="F1428" s="928"/>
      <c r="G1428" s="928"/>
      <c r="H1428" s="928"/>
      <c r="I1428" s="928"/>
      <c r="J1428" s="928"/>
      <c r="K1428" s="928"/>
      <c r="L1428" s="928"/>
      <c r="M1428" s="928"/>
      <c r="N1428" s="928"/>
      <c r="O1428" s="928"/>
      <c r="P1428" s="928"/>
      <c r="Q1428" s="928"/>
      <c r="R1428" s="928"/>
      <c r="S1428" s="928"/>
      <c r="T1428" s="928"/>
      <c r="U1428" s="928"/>
      <c r="V1428" s="928"/>
      <c r="W1428" s="928"/>
      <c r="X1428" s="928"/>
      <c r="Y1428" s="928"/>
      <c r="Z1428" s="928"/>
      <c r="AA1428" s="928"/>
      <c r="AB1428" s="928"/>
    </row>
    <row r="1429" spans="1:28" ht="15" x14ac:dyDescent="0.2">
      <c r="A1429" s="928"/>
      <c r="B1429" s="928"/>
      <c r="C1429" s="928"/>
      <c r="D1429" s="928"/>
      <c r="E1429" s="928"/>
      <c r="F1429" s="928"/>
      <c r="G1429" s="928"/>
      <c r="H1429" s="928"/>
      <c r="I1429" s="928"/>
      <c r="J1429" s="928"/>
      <c r="K1429" s="928"/>
      <c r="L1429" s="928"/>
      <c r="M1429" s="928"/>
      <c r="N1429" s="928"/>
      <c r="O1429" s="928"/>
      <c r="P1429" s="928"/>
      <c r="Q1429" s="928"/>
      <c r="R1429" s="928"/>
      <c r="S1429" s="928"/>
      <c r="T1429" s="928"/>
      <c r="U1429" s="928"/>
      <c r="V1429" s="928"/>
      <c r="W1429" s="928"/>
      <c r="X1429" s="928"/>
      <c r="Y1429" s="928"/>
      <c r="Z1429" s="928"/>
      <c r="AA1429" s="928"/>
      <c r="AB1429" s="928"/>
    </row>
    <row r="1430" spans="1:28" ht="15" x14ac:dyDescent="0.2">
      <c r="A1430" s="928"/>
      <c r="B1430" s="928"/>
      <c r="C1430" s="928"/>
      <c r="D1430" s="928"/>
      <c r="E1430" s="928"/>
      <c r="F1430" s="928"/>
      <c r="G1430" s="928"/>
      <c r="H1430" s="928"/>
      <c r="I1430" s="928"/>
      <c r="J1430" s="928"/>
      <c r="K1430" s="928"/>
      <c r="L1430" s="928"/>
      <c r="M1430" s="928"/>
      <c r="N1430" s="928"/>
      <c r="O1430" s="928"/>
      <c r="P1430" s="928"/>
      <c r="Q1430" s="928"/>
      <c r="R1430" s="928"/>
      <c r="S1430" s="928"/>
      <c r="T1430" s="928"/>
      <c r="U1430" s="928"/>
      <c r="V1430" s="928"/>
      <c r="W1430" s="928"/>
      <c r="X1430" s="928"/>
      <c r="Y1430" s="928"/>
      <c r="Z1430" s="928"/>
      <c r="AA1430" s="928"/>
      <c r="AB1430" s="928"/>
    </row>
    <row r="1431" spans="1:28" ht="15" x14ac:dyDescent="0.2">
      <c r="A1431" s="928"/>
      <c r="B1431" s="928"/>
      <c r="C1431" s="928"/>
      <c r="D1431" s="928"/>
      <c r="E1431" s="928"/>
      <c r="F1431" s="928"/>
      <c r="G1431" s="928"/>
      <c r="H1431" s="928"/>
      <c r="I1431" s="928"/>
      <c r="J1431" s="928"/>
      <c r="K1431" s="928"/>
      <c r="L1431" s="928"/>
      <c r="M1431" s="928"/>
      <c r="N1431" s="928"/>
      <c r="O1431" s="928"/>
      <c r="P1431" s="928"/>
      <c r="Q1431" s="928"/>
      <c r="R1431" s="928"/>
      <c r="S1431" s="928"/>
      <c r="T1431" s="928"/>
      <c r="U1431" s="928"/>
      <c r="V1431" s="928"/>
      <c r="W1431" s="928"/>
      <c r="X1431" s="928"/>
      <c r="Y1431" s="928"/>
      <c r="Z1431" s="928"/>
      <c r="AA1431" s="928"/>
      <c r="AB1431" s="928"/>
    </row>
    <row r="1432" spans="1:28" ht="15" x14ac:dyDescent="0.2">
      <c r="A1432" s="928"/>
      <c r="B1432" s="928"/>
      <c r="C1432" s="928"/>
      <c r="D1432" s="928"/>
      <c r="E1432" s="928"/>
      <c r="F1432" s="928"/>
      <c r="G1432" s="928"/>
      <c r="I1432" s="928"/>
      <c r="N1432" s="928"/>
      <c r="O1432" s="928"/>
      <c r="P1432" s="928"/>
      <c r="Q1432" s="928"/>
      <c r="R1432" s="928"/>
      <c r="S1432" s="928"/>
      <c r="T1432" s="928"/>
      <c r="U1432" s="928"/>
      <c r="V1432" s="928"/>
      <c r="W1432" s="928"/>
      <c r="X1432" s="928"/>
      <c r="Y1432" s="928"/>
      <c r="Z1432" s="928"/>
      <c r="AA1432" s="928"/>
      <c r="AB1432" s="928"/>
    </row>
    <row r="1433" spans="1:28" ht="15" x14ac:dyDescent="0.2">
      <c r="E1433" s="928"/>
    </row>
  </sheetData>
  <mergeCells count="68">
    <mergeCell ref="E14:F14"/>
    <mergeCell ref="B2:H3"/>
    <mergeCell ref="D5:F5"/>
    <mergeCell ref="E6:F6"/>
    <mergeCell ref="D7:D9"/>
    <mergeCell ref="E7:E9"/>
    <mergeCell ref="F7:F9"/>
    <mergeCell ref="D10:D11"/>
    <mergeCell ref="E10:E11"/>
    <mergeCell ref="F10:F11"/>
    <mergeCell ref="E12:F12"/>
    <mergeCell ref="E13:F13"/>
    <mergeCell ref="B283:H283"/>
    <mergeCell ref="E15:F15"/>
    <mergeCell ref="DT17:DT20"/>
    <mergeCell ref="B44:I45"/>
    <mergeCell ref="B46:C46"/>
    <mergeCell ref="B57:C57"/>
    <mergeCell ref="B59:G59"/>
    <mergeCell ref="B65:I65"/>
    <mergeCell ref="B67:C67"/>
    <mergeCell ref="B95:C95"/>
    <mergeCell ref="B145:C145"/>
    <mergeCell ref="B221:C221"/>
    <mergeCell ref="T640:T641"/>
    <mergeCell ref="B538:G538"/>
    <mergeCell ref="H538:H539"/>
    <mergeCell ref="I538:I539"/>
    <mergeCell ref="J538:J539"/>
    <mergeCell ref="B555:L555"/>
    <mergeCell ref="B292:I292"/>
    <mergeCell ref="M293:M294"/>
    <mergeCell ref="B370:H370"/>
    <mergeCell ref="B374:H374"/>
    <mergeCell ref="B389:I389"/>
    <mergeCell ref="Y725:Y726"/>
    <mergeCell ref="Z723:AA723"/>
    <mergeCell ref="Z722:AA722"/>
    <mergeCell ref="T642:T643"/>
    <mergeCell ref="T650:T651"/>
    <mergeCell ref="B778:H778"/>
    <mergeCell ref="D737:E737"/>
    <mergeCell ref="F737:G737"/>
    <mergeCell ref="B574:G574"/>
    <mergeCell ref="B582:G582"/>
    <mergeCell ref="B590:G590"/>
    <mergeCell ref="B598:G598"/>
    <mergeCell ref="E751:G751"/>
    <mergeCell ref="C754:D754"/>
    <mergeCell ref="B764:H764"/>
    <mergeCell ref="D768:D769"/>
    <mergeCell ref="E768:F768"/>
    <mergeCell ref="D736:G736"/>
    <mergeCell ref="B735:I735"/>
    <mergeCell ref="B733:I733"/>
    <mergeCell ref="B670:I670"/>
    <mergeCell ref="B866:I866"/>
    <mergeCell ref="B859:I859"/>
    <mergeCell ref="E795:F795"/>
    <mergeCell ref="E794:F794"/>
    <mergeCell ref="E782:F783"/>
    <mergeCell ref="B841:B846"/>
    <mergeCell ref="D782:D783"/>
    <mergeCell ref="D794:D795"/>
    <mergeCell ref="B817:D818"/>
    <mergeCell ref="B822:B824"/>
    <mergeCell ref="B826:B830"/>
    <mergeCell ref="B832:B839"/>
  </mergeCells>
  <hyperlinks>
    <hyperlink ref="E14:F14" location="'Market share &amp; Sub Trends '!A760" tooltip="Click here to view" display="Circle wise Subscriber Growth"/>
    <hyperlink ref="E15:F15" location="'Market share &amp; Sub Trends '!A813" tooltip="Click here to view details" display="Circle wise subscriber Net Additions"/>
    <hyperlink ref="E12:F12" location="'Operatorwise Subscriber Trends'!F1" display="Operator wise Cellular Subscriber Trends"/>
    <hyperlink ref="F7" location="'Cellular Market Share'!A1" display="Cellular"/>
    <hyperlink ref="F10:F11" location="'Operator Circlewise Breakup'!A1" display="Operator"/>
    <hyperlink ref="E13:F13" location="'Market share &amp; Sub Trends '!A724" display="MNP Subscribers"/>
  </hyperlinks>
  <pageMargins left="0.75" right="0.75" top="1" bottom="1" header="0.5" footer="0.5"/>
  <pageSetup orientation="portrait" verticalDpi="300" r:id="rId1"/>
  <headerFooter alignWithMargins="0"/>
  <ignoredErrors>
    <ignoredError sqref="G681 C681 D681:F681"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sheetPr>
  <dimension ref="A1:AV195"/>
  <sheetViews>
    <sheetView workbookViewId="0"/>
  </sheetViews>
  <sheetFormatPr baseColWidth="10" defaultColWidth="9.1640625" defaultRowHeight="15" x14ac:dyDescent="0.2"/>
  <cols>
    <col min="1" max="1" width="5.33203125" style="184" customWidth="1"/>
    <col min="2" max="3" width="9.1640625" style="184"/>
    <col min="4" max="4" width="9.6640625" style="184" bestFit="1" customWidth="1"/>
    <col min="5" max="5" width="9.1640625" style="184"/>
    <col min="6" max="6" width="9.6640625" style="184" bestFit="1" customWidth="1"/>
    <col min="7" max="7" width="9.1640625" style="184"/>
    <col min="8" max="8" width="11.33203125" style="184" customWidth="1"/>
    <col min="9" max="9" width="19.1640625" style="184" customWidth="1"/>
    <col min="10" max="11" width="13" style="667" customWidth="1"/>
    <col min="12" max="13" width="13" style="184" customWidth="1"/>
    <col min="14" max="14" width="13.6640625" style="184" customWidth="1"/>
    <col min="15" max="15" width="10.5" style="184" customWidth="1"/>
    <col min="16" max="16" width="5.33203125" style="184" customWidth="1"/>
    <col min="17" max="17" width="12.33203125" style="184" customWidth="1"/>
    <col min="18" max="18" width="10.83203125" style="184" bestFit="1" customWidth="1"/>
    <col min="19" max="19" width="12" style="184" customWidth="1"/>
    <col min="20" max="20" width="17.5" style="184" customWidth="1"/>
    <col min="21" max="22" width="12.6640625" style="184" customWidth="1"/>
    <col min="23" max="16384" width="9.1640625" style="184"/>
  </cols>
  <sheetData>
    <row r="1" spans="1:48" x14ac:dyDescent="0.2">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row>
    <row r="2" spans="1:48" ht="15" customHeight="1" x14ac:dyDescent="0.2">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row>
    <row r="3" spans="1:48" ht="15.75" customHeight="1" thickBot="1" x14ac:dyDescent="0.2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row>
    <row r="4" spans="1:48" x14ac:dyDescent="0.2">
      <c r="A4" s="128"/>
      <c r="B4" s="37"/>
      <c r="C4" s="35"/>
      <c r="D4" s="35"/>
      <c r="E4" s="35"/>
      <c r="F4" s="35"/>
      <c r="G4" s="35"/>
      <c r="H4" s="35"/>
      <c r="I4" s="35"/>
      <c r="J4" s="35"/>
      <c r="K4" s="35"/>
      <c r="L4" s="35"/>
      <c r="M4" s="106"/>
      <c r="N4" s="35"/>
      <c r="O4" s="35"/>
      <c r="P4" s="36"/>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row>
    <row r="5" spans="1:48" ht="16" thickBot="1" x14ac:dyDescent="0.25">
      <c r="A5" s="128"/>
      <c r="B5" s="23"/>
      <c r="C5" s="129"/>
      <c r="D5" s="129"/>
      <c r="E5" s="129"/>
      <c r="F5" s="129"/>
      <c r="G5" s="129"/>
      <c r="H5" s="129"/>
      <c r="I5" s="124"/>
      <c r="J5" s="129"/>
      <c r="K5" s="129"/>
      <c r="L5" s="129"/>
      <c r="M5" s="12"/>
      <c r="N5" s="129"/>
      <c r="O5" s="129"/>
      <c r="P5" s="24"/>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row>
    <row r="6" spans="1:48" ht="15.75" customHeight="1" thickBot="1" x14ac:dyDescent="0.25">
      <c r="A6" s="128"/>
      <c r="B6" s="23"/>
      <c r="C6" s="129"/>
      <c r="D6" s="129"/>
      <c r="E6" s="129"/>
      <c r="F6" s="129"/>
      <c r="G6" s="129"/>
      <c r="H6" s="129"/>
      <c r="I6" s="3143" t="s">
        <v>3547</v>
      </c>
      <c r="J6" s="3144"/>
      <c r="K6" s="3144"/>
      <c r="L6" s="3144"/>
      <c r="M6" s="3144"/>
      <c r="N6" s="3144"/>
      <c r="O6" s="3145"/>
      <c r="P6" s="3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row>
    <row r="7" spans="1:48" x14ac:dyDescent="0.2">
      <c r="A7" s="128"/>
      <c r="B7" s="23"/>
      <c r="C7" s="129"/>
      <c r="D7" s="129"/>
      <c r="E7" s="129"/>
      <c r="F7" s="129"/>
      <c r="G7" s="129"/>
      <c r="H7" s="129"/>
      <c r="I7" s="84" t="s">
        <v>262</v>
      </c>
      <c r="J7" s="784" t="s">
        <v>5447</v>
      </c>
      <c r="K7" s="784" t="s">
        <v>5764</v>
      </c>
      <c r="L7" s="77" t="s">
        <v>5461</v>
      </c>
      <c r="M7" s="77" t="s">
        <v>5562</v>
      </c>
      <c r="N7" s="135" t="s">
        <v>5755</v>
      </c>
      <c r="O7" s="85" t="s">
        <v>256</v>
      </c>
      <c r="P7" s="24"/>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row>
    <row r="8" spans="1:48" x14ac:dyDescent="0.2">
      <c r="A8" s="128"/>
      <c r="B8" s="23"/>
      <c r="C8" s="129"/>
      <c r="D8" s="129"/>
      <c r="E8" s="129"/>
      <c r="F8" s="129"/>
      <c r="G8" s="129"/>
      <c r="H8" s="129"/>
      <c r="I8" s="81" t="s">
        <v>663</v>
      </c>
      <c r="J8" s="785">
        <v>90323404</v>
      </c>
      <c r="K8" s="785">
        <v>88751978</v>
      </c>
      <c r="L8" s="79">
        <v>87588798</v>
      </c>
      <c r="M8" s="79">
        <v>84934658</v>
      </c>
      <c r="N8" s="80">
        <v>81442905</v>
      </c>
      <c r="O8" s="787">
        <f>((N8-M8)/M8)</f>
        <v>-4.1111050332362557E-2</v>
      </c>
      <c r="P8" s="24"/>
      <c r="Q8" s="652"/>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row>
    <row r="9" spans="1:48" x14ac:dyDescent="0.2">
      <c r="A9" s="128"/>
      <c r="B9" s="23"/>
      <c r="C9" s="129"/>
      <c r="D9" s="129"/>
      <c r="E9" s="129"/>
      <c r="F9" s="129"/>
      <c r="G9" s="129"/>
      <c r="H9" s="129"/>
      <c r="I9" s="82" t="s">
        <v>32</v>
      </c>
      <c r="J9" s="785">
        <v>280647317</v>
      </c>
      <c r="K9" s="785">
        <v>282047469</v>
      </c>
      <c r="L9" s="79">
        <v>289536504</v>
      </c>
      <c r="M9" s="79">
        <v>290113079</v>
      </c>
      <c r="N9" s="80">
        <v>291615834</v>
      </c>
      <c r="O9" s="787">
        <f t="shared" ref="O9:O19" si="0">((N9-M9)/M9)</f>
        <v>5.1798940095355026E-3</v>
      </c>
      <c r="P9" s="24"/>
      <c r="Q9" s="652"/>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row>
    <row r="10" spans="1:48" x14ac:dyDescent="0.2">
      <c r="A10" s="128"/>
      <c r="B10" s="23"/>
      <c r="C10" s="129"/>
      <c r="D10" s="129"/>
      <c r="E10" s="129"/>
      <c r="F10" s="129"/>
      <c r="G10" s="129"/>
      <c r="H10" s="129"/>
      <c r="I10" s="81" t="s">
        <v>79</v>
      </c>
      <c r="J10" s="785">
        <v>104157301</v>
      </c>
      <c r="K10" s="785">
        <v>105810757</v>
      </c>
      <c r="L10" s="79">
        <v>107493495</v>
      </c>
      <c r="M10" s="79">
        <v>107915331</v>
      </c>
      <c r="N10" s="80">
        <v>108311442</v>
      </c>
      <c r="O10" s="787">
        <f t="shared" si="0"/>
        <v>3.6705720709877634E-3</v>
      </c>
      <c r="P10" s="24"/>
      <c r="Q10" s="652"/>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row>
    <row r="11" spans="1:48" x14ac:dyDescent="0.2">
      <c r="A11" s="128"/>
      <c r="B11" s="23"/>
      <c r="C11" s="129"/>
      <c r="D11" s="129"/>
      <c r="E11" s="129"/>
      <c r="F11" s="129"/>
      <c r="G11" s="129"/>
      <c r="H11" s="129"/>
      <c r="I11" s="81" t="s">
        <v>56</v>
      </c>
      <c r="J11" s="785">
        <v>196278289</v>
      </c>
      <c r="K11" s="785">
        <v>190155164</v>
      </c>
      <c r="L11" s="79">
        <v>194067022</v>
      </c>
      <c r="M11" s="79">
        <v>196498174</v>
      </c>
      <c r="N11" s="80">
        <v>197642805</v>
      </c>
      <c r="O11" s="787">
        <f t="shared" si="0"/>
        <v>5.8251482784771325E-3</v>
      </c>
      <c r="P11" s="24"/>
      <c r="Q11" s="652"/>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row>
    <row r="12" spans="1:48" x14ac:dyDescent="0.2">
      <c r="A12" s="128"/>
      <c r="B12" s="23"/>
      <c r="C12" s="129"/>
      <c r="D12" s="129"/>
      <c r="E12" s="129"/>
      <c r="F12" s="129"/>
      <c r="G12" s="129"/>
      <c r="H12" s="129"/>
      <c r="I12" s="81" t="s">
        <v>72</v>
      </c>
      <c r="J12" s="785">
        <v>3622797</v>
      </c>
      <c r="K12" s="785">
        <v>3606788</v>
      </c>
      <c r="L12" s="79">
        <v>3591327</v>
      </c>
      <c r="M12" s="79">
        <v>3584766</v>
      </c>
      <c r="N12" s="80">
        <v>3574132</v>
      </c>
      <c r="O12" s="787">
        <f t="shared" si="0"/>
        <v>-2.9664418821200604E-3</v>
      </c>
      <c r="P12" s="24"/>
      <c r="Q12" s="652"/>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row>
    <row r="13" spans="1:48" x14ac:dyDescent="0.2">
      <c r="A13" s="128"/>
      <c r="B13" s="23"/>
      <c r="C13" s="129"/>
      <c r="D13" s="129"/>
      <c r="E13" s="129"/>
      <c r="F13" s="129"/>
      <c r="G13" s="129"/>
      <c r="H13" s="129"/>
      <c r="I13" s="81" t="s">
        <v>288</v>
      </c>
      <c r="J13" s="785">
        <v>4130774</v>
      </c>
      <c r="K13" s="785">
        <v>3516307</v>
      </c>
      <c r="L13" s="79">
        <v>0</v>
      </c>
      <c r="M13" s="79">
        <v>0</v>
      </c>
      <c r="N13" s="80">
        <v>0</v>
      </c>
      <c r="O13" s="787">
        <v>0</v>
      </c>
      <c r="P13" s="24"/>
      <c r="Q13" s="652"/>
      <c r="R13" s="481"/>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row>
    <row r="14" spans="1:48" x14ac:dyDescent="0.2">
      <c r="A14" s="128"/>
      <c r="B14" s="23"/>
      <c r="C14" s="129"/>
      <c r="D14" s="129"/>
      <c r="E14" s="129"/>
      <c r="F14" s="129"/>
      <c r="G14" s="129"/>
      <c r="H14" s="129"/>
      <c r="I14" s="81" t="s">
        <v>59</v>
      </c>
      <c r="J14" s="785">
        <v>81336447</v>
      </c>
      <c r="K14" s="785">
        <v>72164019</v>
      </c>
      <c r="L14" s="79">
        <v>35473183</v>
      </c>
      <c r="M14" s="79">
        <v>33166349</v>
      </c>
      <c r="N14" s="80">
        <v>12061356</v>
      </c>
      <c r="O14" s="787">
        <f t="shared" si="0"/>
        <v>-0.63633754200680936</v>
      </c>
      <c r="P14" s="24"/>
      <c r="Q14" s="652"/>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row>
    <row r="15" spans="1:48" x14ac:dyDescent="0.2">
      <c r="A15" s="128"/>
      <c r="B15" s="23"/>
      <c r="C15" s="129"/>
      <c r="D15" s="129"/>
      <c r="E15" s="129"/>
      <c r="F15" s="129"/>
      <c r="G15" s="129"/>
      <c r="H15" s="129"/>
      <c r="I15" s="81" t="s">
        <v>263</v>
      </c>
      <c r="J15" s="785">
        <v>45429431</v>
      </c>
      <c r="K15" s="785">
        <v>44916077</v>
      </c>
      <c r="L15" s="79">
        <v>37994514</v>
      </c>
      <c r="M15" s="79">
        <v>36692955</v>
      </c>
      <c r="N15" s="80">
        <v>34783556</v>
      </c>
      <c r="O15" s="787">
        <f t="shared" si="0"/>
        <v>-5.2037209867670783E-2</v>
      </c>
      <c r="P15" s="24"/>
      <c r="Q15" s="652"/>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row>
    <row r="16" spans="1:48" x14ac:dyDescent="0.2">
      <c r="A16" s="128"/>
      <c r="B16" s="23"/>
      <c r="C16" s="129"/>
      <c r="D16" s="129"/>
      <c r="E16" s="129"/>
      <c r="F16" s="129"/>
      <c r="G16" s="129"/>
      <c r="H16" s="129"/>
      <c r="I16" s="81" t="s">
        <v>3198</v>
      </c>
      <c r="J16" s="785">
        <v>47337418</v>
      </c>
      <c r="K16" s="785">
        <v>46012447</v>
      </c>
      <c r="L16" s="79">
        <v>43622778</v>
      </c>
      <c r="M16" s="79">
        <v>41910728</v>
      </c>
      <c r="N16" s="80">
        <v>40302472</v>
      </c>
      <c r="O16" s="787">
        <f t="shared" si="0"/>
        <v>-3.8373373041861739E-2</v>
      </c>
      <c r="P16" s="24"/>
      <c r="Q16" s="652"/>
      <c r="R16" s="128"/>
      <c r="S16" s="53"/>
      <c r="T16" s="53"/>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row>
    <row r="17" spans="1:48" x14ac:dyDescent="0.2">
      <c r="A17" s="128"/>
      <c r="B17" s="23"/>
      <c r="C17" s="129"/>
      <c r="D17" s="129"/>
      <c r="E17" s="129"/>
      <c r="F17" s="129"/>
      <c r="G17" s="129"/>
      <c r="H17" s="129"/>
      <c r="I17" s="81" t="s">
        <v>207</v>
      </c>
      <c r="J17" s="785">
        <v>211939362</v>
      </c>
      <c r="K17" s="785">
        <v>207444015</v>
      </c>
      <c r="L17" s="79">
        <v>211025276</v>
      </c>
      <c r="M17" s="79">
        <v>212528363</v>
      </c>
      <c r="N17" s="80">
        <v>213810624</v>
      </c>
      <c r="O17" s="787">
        <v>0</v>
      </c>
      <c r="P17" s="24"/>
      <c r="Q17" s="652"/>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row>
    <row r="18" spans="1:48" x14ac:dyDescent="0.2">
      <c r="A18" s="128"/>
      <c r="B18" s="23"/>
      <c r="C18" s="129"/>
      <c r="D18" s="129"/>
      <c r="E18" s="129"/>
      <c r="F18" s="129"/>
      <c r="G18" s="129"/>
      <c r="H18" s="129"/>
      <c r="I18" s="81" t="s">
        <v>1149</v>
      </c>
      <c r="J18" s="785">
        <v>123363870</v>
      </c>
      <c r="K18" s="785">
        <v>138615904</v>
      </c>
      <c r="L18" s="79">
        <v>152077535</v>
      </c>
      <c r="M18" s="79">
        <v>160091242</v>
      </c>
      <c r="N18" s="80">
        <v>168391296</v>
      </c>
      <c r="O18" s="787">
        <f t="shared" si="0"/>
        <v>5.1845771800558584E-2</v>
      </c>
      <c r="P18" s="24"/>
      <c r="Q18" s="652"/>
      <c r="R18" s="53"/>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row>
    <row r="19" spans="1:48" ht="16" thickBot="1" x14ac:dyDescent="0.25">
      <c r="A19" s="128"/>
      <c r="B19" s="23"/>
      <c r="C19" s="129"/>
      <c r="D19" s="129"/>
      <c r="E19" s="129"/>
      <c r="F19" s="129"/>
      <c r="G19" s="129"/>
      <c r="H19" s="129"/>
      <c r="I19" s="83" t="s">
        <v>151</v>
      </c>
      <c r="J19" s="786">
        <f>SUM(J8:J18)</f>
        <v>1188566410</v>
      </c>
      <c r="K19" s="786">
        <f>SUM(K8:K18)</f>
        <v>1183040925</v>
      </c>
      <c r="L19" s="786">
        <f t="shared" ref="L19:M19" si="1">SUM(L8:L18)</f>
        <v>1162470432</v>
      </c>
      <c r="M19" s="786">
        <f t="shared" si="1"/>
        <v>1167435645</v>
      </c>
      <c r="N19" s="169">
        <f>SUM(N8:N18)</f>
        <v>1151936422</v>
      </c>
      <c r="O19" s="788">
        <f t="shared" si="0"/>
        <v>-1.327629755557104E-2</v>
      </c>
      <c r="P19" s="24"/>
      <c r="Q19" s="652"/>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row>
    <row r="20" spans="1:48" x14ac:dyDescent="0.2">
      <c r="A20" s="128"/>
      <c r="B20" s="119"/>
      <c r="C20" s="129"/>
      <c r="D20" s="129"/>
      <c r="E20" s="129"/>
      <c r="F20" s="129"/>
      <c r="G20" s="129"/>
      <c r="H20" s="129"/>
      <c r="I20" s="12"/>
      <c r="J20" s="129"/>
      <c r="K20" s="129"/>
      <c r="L20" s="129"/>
      <c r="M20" s="129"/>
      <c r="N20" s="129"/>
      <c r="O20" s="129"/>
      <c r="P20" s="24"/>
      <c r="Q20" s="53"/>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row>
    <row r="21" spans="1:48" ht="71.25" customHeight="1" x14ac:dyDescent="0.2">
      <c r="A21" s="128"/>
      <c r="B21" s="23"/>
      <c r="C21" s="129"/>
      <c r="D21" s="129"/>
      <c r="E21" s="129"/>
      <c r="F21" s="129"/>
      <c r="G21" s="12"/>
      <c r="H21" s="12"/>
      <c r="I21" s="12"/>
      <c r="J21" s="129"/>
      <c r="K21" s="129"/>
      <c r="L21" s="129"/>
      <c r="M21" s="129"/>
      <c r="N21" s="12"/>
      <c r="O21" s="129"/>
      <c r="P21" s="24"/>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row>
    <row r="22" spans="1:48" ht="16" thickBot="1" x14ac:dyDescent="0.25">
      <c r="A22" s="128"/>
      <c r="B22" s="25"/>
      <c r="C22" s="26"/>
      <c r="D22" s="26"/>
      <c r="E22" s="26"/>
      <c r="F22" s="26"/>
      <c r="G22" s="26"/>
      <c r="H22" s="26"/>
      <c r="I22" s="26"/>
      <c r="J22" s="26"/>
      <c r="K22" s="26"/>
      <c r="L22" s="26"/>
      <c r="M22" s="26"/>
      <c r="N22" s="78"/>
      <c r="O22" s="26"/>
      <c r="P22" s="27"/>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row>
    <row r="23" spans="1:48" x14ac:dyDescent="0.2">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row>
    <row r="24" spans="1:48" x14ac:dyDescent="0.2">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row>
    <row r="25" spans="1:48" x14ac:dyDescent="0.2">
      <c r="A25" s="128"/>
      <c r="B25" s="128"/>
      <c r="C25" s="128"/>
      <c r="D25" s="128"/>
      <c r="E25" s="128"/>
      <c r="F25" s="128"/>
      <c r="G25" s="128"/>
      <c r="H25" s="55"/>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row>
    <row r="26" spans="1:48" x14ac:dyDescent="0.2">
      <c r="A26" s="128"/>
      <c r="B26" s="128"/>
      <c r="C26" s="128"/>
      <c r="D26" s="128"/>
      <c r="E26" s="128"/>
      <c r="F26" s="128"/>
      <c r="G26" s="128"/>
      <c r="H26" s="16"/>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row>
    <row r="27" spans="1:48" x14ac:dyDescent="0.2">
      <c r="A27" s="128"/>
      <c r="B27" s="128"/>
      <c r="C27" s="128"/>
      <c r="D27" s="128"/>
      <c r="E27" s="128"/>
      <c r="F27" s="128"/>
      <c r="G27" s="128"/>
      <c r="H27" s="16"/>
      <c r="I27" s="128"/>
      <c r="J27" s="128"/>
      <c r="K27" s="128"/>
      <c r="L27" s="128"/>
      <c r="M27" s="53"/>
      <c r="N27" s="53"/>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row>
    <row r="28" spans="1:48" x14ac:dyDescent="0.2">
      <c r="A28" s="128"/>
      <c r="B28" s="128"/>
      <c r="C28" s="128"/>
      <c r="D28" s="128"/>
      <c r="E28" s="128"/>
      <c r="F28" s="128"/>
      <c r="G28" s="128"/>
      <c r="H28" s="128"/>
      <c r="I28" s="128"/>
      <c r="J28" s="128"/>
      <c r="K28" s="128"/>
      <c r="L28" s="128"/>
      <c r="M28" s="53"/>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row>
    <row r="29" spans="1:48" x14ac:dyDescent="0.2">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row>
    <row r="30" spans="1:48" x14ac:dyDescent="0.2">
      <c r="A30" s="128"/>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row>
    <row r="31" spans="1:48" x14ac:dyDescent="0.2">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row>
    <row r="32" spans="1:48" x14ac:dyDescent="0.2">
      <c r="A32" s="128"/>
      <c r="B32" s="128"/>
      <c r="C32" s="128"/>
      <c r="D32" s="128"/>
      <c r="E32" s="128"/>
      <c r="F32" s="128"/>
      <c r="G32" s="128"/>
      <c r="H32" s="128"/>
      <c r="I32" s="128"/>
      <c r="J32" s="128"/>
      <c r="K32" s="128"/>
      <c r="L32" s="128"/>
      <c r="M32" s="128"/>
      <c r="N32" s="128"/>
      <c r="O32" s="128"/>
      <c r="P32" s="128"/>
      <c r="Q32" s="128"/>
      <c r="R32" s="128"/>
      <c r="S32" s="128"/>
      <c r="T32" s="128"/>
      <c r="U32" s="128"/>
      <c r="V32" s="128"/>
    </row>
    <row r="33" spans="1:22" x14ac:dyDescent="0.2">
      <c r="A33" s="128"/>
      <c r="B33" s="128"/>
      <c r="C33" s="128"/>
      <c r="D33" s="128"/>
      <c r="E33" s="128"/>
      <c r="F33" s="128"/>
      <c r="G33" s="128"/>
      <c r="H33" s="128"/>
      <c r="I33" s="128"/>
      <c r="J33" s="128"/>
      <c r="K33" s="128"/>
      <c r="L33" s="128"/>
      <c r="M33" s="128"/>
      <c r="N33" s="128"/>
      <c r="O33" s="128"/>
      <c r="P33" s="128"/>
      <c r="Q33" s="128"/>
      <c r="R33" s="128"/>
      <c r="S33" s="128"/>
      <c r="T33" s="128"/>
      <c r="U33" s="128"/>
      <c r="V33" s="128"/>
    </row>
    <row r="34" spans="1:22" x14ac:dyDescent="0.2">
      <c r="A34" s="128"/>
      <c r="B34" s="128"/>
      <c r="C34" s="128"/>
      <c r="D34" s="128"/>
      <c r="E34" s="128"/>
      <c r="F34" s="128"/>
      <c r="G34" s="128"/>
      <c r="H34" s="128"/>
      <c r="I34" s="128"/>
      <c r="J34" s="128"/>
      <c r="K34" s="128"/>
      <c r="L34" s="128"/>
      <c r="M34" s="128"/>
      <c r="N34" s="128"/>
      <c r="O34" s="128"/>
      <c r="P34" s="128"/>
      <c r="Q34" s="128"/>
      <c r="R34" s="128"/>
      <c r="S34" s="128"/>
      <c r="T34" s="128"/>
      <c r="U34" s="128"/>
      <c r="V34" s="128"/>
    </row>
    <row r="35" spans="1:22" x14ac:dyDescent="0.2">
      <c r="A35" s="128"/>
      <c r="B35" s="128"/>
      <c r="C35" s="128"/>
      <c r="D35" s="128"/>
      <c r="E35" s="128"/>
      <c r="F35" s="128"/>
      <c r="G35" s="128"/>
      <c r="H35" s="128"/>
      <c r="I35" s="128"/>
      <c r="J35" s="128"/>
      <c r="K35" s="128"/>
      <c r="L35" s="128"/>
      <c r="M35" s="128"/>
      <c r="N35" s="128"/>
      <c r="O35" s="128"/>
      <c r="P35" s="128"/>
      <c r="Q35" s="128"/>
      <c r="R35" s="128"/>
      <c r="S35" s="128"/>
      <c r="T35" s="128"/>
      <c r="U35" s="128"/>
      <c r="V35" s="128"/>
    </row>
    <row r="36" spans="1:22" x14ac:dyDescent="0.2">
      <c r="A36" s="128"/>
      <c r="B36" s="128"/>
      <c r="C36" s="128"/>
      <c r="D36" s="128"/>
      <c r="E36" s="128"/>
      <c r="F36" s="128"/>
      <c r="G36" s="128"/>
      <c r="H36" s="128"/>
      <c r="I36" s="128"/>
      <c r="J36" s="128"/>
      <c r="K36" s="128"/>
      <c r="L36" s="128"/>
      <c r="M36" s="128"/>
      <c r="N36" s="128"/>
      <c r="O36" s="128"/>
      <c r="P36" s="128"/>
      <c r="Q36" s="128"/>
      <c r="R36" s="128"/>
      <c r="S36" s="128"/>
      <c r="T36" s="128"/>
      <c r="U36" s="128"/>
      <c r="V36" s="128"/>
    </row>
    <row r="37" spans="1:22" x14ac:dyDescent="0.2">
      <c r="A37" s="128"/>
      <c r="B37" s="128"/>
      <c r="C37" s="128"/>
      <c r="D37" s="128"/>
      <c r="E37" s="128"/>
      <c r="F37" s="128"/>
      <c r="G37" s="128"/>
      <c r="H37" s="128"/>
      <c r="I37" s="128"/>
      <c r="J37" s="128"/>
      <c r="K37" s="128"/>
      <c r="L37" s="128"/>
      <c r="M37" s="128"/>
      <c r="N37" s="128"/>
      <c r="O37" s="128"/>
      <c r="P37" s="128"/>
      <c r="Q37" s="128"/>
      <c r="R37" s="128"/>
      <c r="S37" s="128"/>
      <c r="T37" s="128"/>
      <c r="U37" s="128"/>
      <c r="V37" s="128"/>
    </row>
    <row r="38" spans="1:22" x14ac:dyDescent="0.2">
      <c r="A38" s="128"/>
      <c r="B38" s="128"/>
      <c r="C38" s="128"/>
      <c r="D38" s="128"/>
      <c r="E38" s="128"/>
      <c r="F38" s="128"/>
      <c r="G38" s="128"/>
      <c r="H38" s="128"/>
      <c r="I38" s="128"/>
      <c r="J38" s="128"/>
      <c r="K38" s="128"/>
      <c r="L38" s="128"/>
      <c r="M38" s="128"/>
      <c r="N38" s="128"/>
      <c r="O38" s="128"/>
      <c r="P38" s="128"/>
      <c r="Q38" s="128"/>
      <c r="R38" s="128"/>
      <c r="S38" s="128"/>
      <c r="T38" s="128"/>
      <c r="U38" s="128"/>
      <c r="V38" s="128"/>
    </row>
    <row r="39" spans="1:22" x14ac:dyDescent="0.2">
      <c r="A39" s="128"/>
      <c r="B39" s="128"/>
      <c r="C39" s="128"/>
      <c r="D39" s="128"/>
      <c r="E39" s="128"/>
      <c r="F39" s="128"/>
      <c r="G39" s="128"/>
      <c r="H39" s="128"/>
      <c r="I39" s="128"/>
      <c r="J39" s="128"/>
      <c r="K39" s="128"/>
      <c r="L39" s="128"/>
      <c r="M39" s="128"/>
      <c r="N39" s="128"/>
      <c r="O39" s="128"/>
      <c r="P39" s="128"/>
      <c r="Q39" s="128"/>
      <c r="R39" s="128"/>
      <c r="S39" s="128"/>
      <c r="T39" s="128"/>
      <c r="U39" s="128"/>
      <c r="V39" s="128"/>
    </row>
    <row r="40" spans="1:22" x14ac:dyDescent="0.2">
      <c r="A40" s="128"/>
      <c r="B40" s="128"/>
      <c r="C40" s="128"/>
      <c r="D40" s="128"/>
      <c r="E40" s="128"/>
      <c r="F40" s="128"/>
      <c r="G40" s="128"/>
      <c r="H40" s="128"/>
      <c r="I40" s="128"/>
      <c r="J40" s="128"/>
      <c r="K40" s="128"/>
      <c r="L40" s="128"/>
      <c r="M40" s="128"/>
      <c r="N40" s="128"/>
      <c r="O40" s="128"/>
      <c r="P40" s="128"/>
      <c r="Q40" s="128"/>
      <c r="R40" s="128"/>
      <c r="S40" s="128"/>
      <c r="T40" s="128"/>
      <c r="U40" s="128"/>
      <c r="V40" s="128"/>
    </row>
    <row r="41" spans="1:22" x14ac:dyDescent="0.2">
      <c r="A41" s="128"/>
      <c r="B41" s="128"/>
      <c r="C41" s="128"/>
      <c r="D41" s="128"/>
      <c r="E41" s="128"/>
      <c r="F41" s="128"/>
      <c r="G41" s="128"/>
      <c r="H41" s="128"/>
      <c r="I41" s="128"/>
      <c r="J41" s="128"/>
      <c r="K41" s="128"/>
      <c r="L41" s="128"/>
      <c r="M41" s="128"/>
      <c r="N41" s="128"/>
      <c r="O41" s="128"/>
      <c r="P41" s="128"/>
      <c r="Q41" s="128"/>
      <c r="R41" s="128"/>
      <c r="S41" s="128"/>
      <c r="T41" s="128"/>
      <c r="U41" s="128"/>
      <c r="V41" s="128"/>
    </row>
    <row r="42" spans="1:22" x14ac:dyDescent="0.2">
      <c r="A42" s="128"/>
      <c r="B42" s="128"/>
      <c r="C42" s="128"/>
      <c r="D42" s="128"/>
      <c r="E42" s="128"/>
      <c r="F42" s="128"/>
      <c r="G42" s="128"/>
      <c r="H42" s="128"/>
      <c r="I42" s="128"/>
      <c r="J42" s="128"/>
      <c r="K42" s="128"/>
      <c r="L42" s="128"/>
      <c r="M42" s="128"/>
      <c r="N42" s="128"/>
      <c r="O42" s="128"/>
      <c r="P42" s="128"/>
      <c r="Q42" s="128"/>
      <c r="R42" s="128"/>
      <c r="S42" s="128"/>
      <c r="T42" s="128"/>
      <c r="U42" s="128"/>
      <c r="V42" s="128"/>
    </row>
    <row r="43" spans="1:22" x14ac:dyDescent="0.2">
      <c r="A43" s="128"/>
      <c r="B43" s="128"/>
      <c r="C43" s="128"/>
      <c r="D43" s="128"/>
      <c r="E43" s="128"/>
      <c r="F43" s="128"/>
      <c r="G43" s="128"/>
      <c r="H43" s="128"/>
      <c r="I43" s="128"/>
      <c r="J43" s="128"/>
      <c r="K43" s="128"/>
      <c r="L43" s="128"/>
      <c r="M43" s="128"/>
      <c r="N43" s="128"/>
      <c r="O43" s="128"/>
      <c r="P43" s="128"/>
      <c r="Q43" s="128"/>
      <c r="R43" s="128"/>
      <c r="S43" s="128"/>
      <c r="T43" s="128"/>
      <c r="U43" s="128"/>
      <c r="V43" s="128"/>
    </row>
    <row r="44" spans="1:22" x14ac:dyDescent="0.2">
      <c r="A44" s="128"/>
      <c r="B44" s="128"/>
      <c r="C44" s="128"/>
      <c r="D44" s="128"/>
      <c r="E44" s="128"/>
      <c r="F44" s="128"/>
      <c r="G44" s="128"/>
      <c r="H44" s="128"/>
      <c r="I44" s="128"/>
      <c r="J44" s="128"/>
      <c r="K44" s="128"/>
      <c r="L44" s="128"/>
      <c r="M44" s="128"/>
      <c r="N44" s="128"/>
      <c r="O44" s="128"/>
      <c r="P44" s="128"/>
      <c r="Q44" s="128"/>
      <c r="R44" s="128"/>
      <c r="S44" s="128"/>
      <c r="T44" s="128"/>
      <c r="U44" s="128"/>
      <c r="V44" s="128"/>
    </row>
    <row r="45" spans="1:22" x14ac:dyDescent="0.2">
      <c r="A45" s="128"/>
      <c r="B45" s="128"/>
      <c r="C45" s="128"/>
      <c r="D45" s="128"/>
      <c r="E45" s="128"/>
      <c r="F45" s="128"/>
      <c r="G45" s="128"/>
      <c r="H45" s="128"/>
      <c r="I45" s="128"/>
      <c r="J45" s="128"/>
      <c r="K45" s="128"/>
      <c r="L45" s="128"/>
      <c r="M45" s="128"/>
      <c r="N45" s="128"/>
      <c r="O45" s="128"/>
      <c r="P45" s="128"/>
      <c r="Q45" s="128"/>
      <c r="R45" s="128"/>
      <c r="S45" s="128"/>
      <c r="T45" s="128"/>
      <c r="U45" s="128"/>
      <c r="V45" s="128"/>
    </row>
    <row r="46" spans="1:22" x14ac:dyDescent="0.2">
      <c r="A46" s="128"/>
      <c r="B46" s="128"/>
      <c r="C46" s="128"/>
      <c r="D46" s="128"/>
      <c r="E46" s="128"/>
      <c r="F46" s="128"/>
      <c r="G46" s="128"/>
      <c r="H46" s="128"/>
      <c r="I46" s="128"/>
      <c r="J46" s="128"/>
      <c r="K46" s="128"/>
      <c r="L46" s="128"/>
      <c r="M46" s="128"/>
      <c r="N46" s="128"/>
      <c r="O46" s="128"/>
      <c r="P46" s="128"/>
      <c r="Q46" s="128"/>
      <c r="R46" s="128"/>
      <c r="S46" s="128"/>
      <c r="T46" s="128"/>
      <c r="U46" s="128"/>
      <c r="V46" s="128"/>
    </row>
    <row r="47" spans="1:22" x14ac:dyDescent="0.2">
      <c r="A47" s="128"/>
      <c r="B47" s="128"/>
      <c r="C47" s="128"/>
      <c r="D47" s="128"/>
      <c r="E47" s="128"/>
      <c r="F47" s="128"/>
      <c r="G47" s="128"/>
      <c r="H47" s="128"/>
      <c r="I47" s="128"/>
      <c r="J47" s="128"/>
      <c r="K47" s="128"/>
      <c r="L47" s="128"/>
      <c r="M47" s="128"/>
      <c r="N47" s="128"/>
      <c r="O47" s="128"/>
      <c r="P47" s="128"/>
      <c r="Q47" s="128"/>
      <c r="R47" s="128"/>
      <c r="S47" s="128"/>
      <c r="T47" s="128"/>
      <c r="U47" s="128"/>
      <c r="V47" s="128"/>
    </row>
    <row r="48" spans="1:22" x14ac:dyDescent="0.2">
      <c r="A48" s="128"/>
      <c r="B48" s="128"/>
      <c r="C48" s="128"/>
      <c r="D48" s="128"/>
      <c r="E48" s="128"/>
      <c r="F48" s="128"/>
      <c r="G48" s="128"/>
      <c r="H48" s="128"/>
      <c r="I48" s="128"/>
      <c r="J48" s="128"/>
      <c r="K48" s="128"/>
      <c r="L48" s="128"/>
      <c r="M48" s="128"/>
      <c r="N48" s="128"/>
      <c r="O48" s="128"/>
      <c r="P48" s="128"/>
      <c r="Q48" s="128"/>
      <c r="R48" s="128"/>
      <c r="S48" s="128"/>
      <c r="T48" s="128"/>
      <c r="U48" s="128"/>
      <c r="V48" s="128"/>
    </row>
    <row r="49" spans="1:22" x14ac:dyDescent="0.2">
      <c r="A49" s="128"/>
      <c r="B49" s="128"/>
      <c r="C49" s="128"/>
      <c r="D49" s="128"/>
      <c r="E49" s="128"/>
      <c r="F49" s="128"/>
      <c r="G49" s="128"/>
      <c r="H49" s="128"/>
      <c r="I49" s="128"/>
      <c r="J49" s="128"/>
      <c r="K49" s="128"/>
      <c r="L49" s="128"/>
      <c r="M49" s="128"/>
      <c r="N49" s="128"/>
      <c r="O49" s="128"/>
      <c r="P49" s="128"/>
      <c r="Q49" s="128"/>
      <c r="R49" s="128"/>
      <c r="S49" s="128"/>
      <c r="T49" s="128"/>
      <c r="U49" s="128"/>
      <c r="V49" s="128"/>
    </row>
    <row r="50" spans="1:22" x14ac:dyDescent="0.2">
      <c r="A50" s="128"/>
      <c r="B50" s="128"/>
      <c r="C50" s="128"/>
      <c r="D50" s="128"/>
      <c r="E50" s="128"/>
      <c r="F50" s="128"/>
      <c r="G50" s="128"/>
      <c r="H50" s="128"/>
      <c r="I50" s="128"/>
      <c r="J50" s="128"/>
      <c r="K50" s="128"/>
      <c r="L50" s="128"/>
      <c r="M50" s="128"/>
      <c r="N50" s="128"/>
      <c r="O50" s="128"/>
      <c r="P50" s="128"/>
      <c r="Q50" s="128"/>
      <c r="R50" s="128"/>
      <c r="S50" s="128"/>
      <c r="T50" s="128"/>
      <c r="U50" s="128"/>
      <c r="V50" s="128"/>
    </row>
    <row r="51" spans="1:22" x14ac:dyDescent="0.2">
      <c r="A51" s="128"/>
      <c r="B51" s="128"/>
      <c r="C51" s="128"/>
      <c r="D51" s="128"/>
      <c r="E51" s="128"/>
      <c r="F51" s="128"/>
      <c r="G51" s="128"/>
      <c r="H51" s="128"/>
      <c r="I51" s="128"/>
      <c r="J51" s="128"/>
      <c r="K51" s="128"/>
      <c r="L51" s="128"/>
      <c r="M51" s="128"/>
      <c r="N51" s="128"/>
      <c r="O51" s="128"/>
      <c r="P51" s="128"/>
      <c r="Q51" s="128"/>
      <c r="R51" s="128"/>
      <c r="S51" s="128"/>
      <c r="T51" s="128"/>
      <c r="U51" s="128"/>
      <c r="V51" s="128"/>
    </row>
    <row r="52" spans="1:22" x14ac:dyDescent="0.2">
      <c r="A52" s="128"/>
      <c r="B52" s="128"/>
      <c r="C52" s="128"/>
      <c r="D52" s="128"/>
      <c r="E52" s="128"/>
      <c r="F52" s="128"/>
      <c r="G52" s="128"/>
      <c r="H52" s="128"/>
      <c r="I52" s="128"/>
      <c r="J52" s="128"/>
      <c r="K52" s="128"/>
      <c r="L52" s="128"/>
      <c r="M52" s="128"/>
      <c r="N52" s="128"/>
      <c r="O52" s="128"/>
      <c r="P52" s="128"/>
      <c r="Q52" s="128"/>
      <c r="R52" s="128"/>
      <c r="S52" s="128"/>
      <c r="T52" s="128"/>
      <c r="U52" s="128"/>
      <c r="V52" s="128"/>
    </row>
    <row r="53" spans="1:22" x14ac:dyDescent="0.2">
      <c r="A53" s="128"/>
      <c r="B53" s="128"/>
      <c r="C53" s="128"/>
      <c r="D53" s="128"/>
      <c r="E53" s="128"/>
      <c r="F53" s="128"/>
      <c r="G53" s="128"/>
      <c r="H53" s="128"/>
      <c r="I53" s="128"/>
      <c r="J53" s="128"/>
      <c r="K53" s="128"/>
      <c r="L53" s="128"/>
      <c r="M53" s="128"/>
      <c r="N53" s="128"/>
      <c r="O53" s="128"/>
      <c r="P53" s="128"/>
      <c r="Q53" s="128"/>
      <c r="R53" s="128"/>
      <c r="S53" s="128"/>
      <c r="T53" s="128"/>
      <c r="U53" s="128"/>
      <c r="V53" s="128"/>
    </row>
    <row r="54" spans="1:22" x14ac:dyDescent="0.2">
      <c r="A54" s="128"/>
      <c r="B54" s="128"/>
      <c r="C54" s="128"/>
      <c r="D54" s="128"/>
      <c r="E54" s="128"/>
      <c r="F54" s="128"/>
      <c r="G54" s="128"/>
      <c r="H54" s="128"/>
      <c r="I54" s="128"/>
      <c r="J54" s="128"/>
      <c r="K54" s="128"/>
      <c r="L54" s="128"/>
      <c r="M54" s="128"/>
      <c r="N54" s="128"/>
      <c r="O54" s="128"/>
      <c r="P54" s="128"/>
      <c r="Q54" s="128"/>
      <c r="R54" s="128"/>
      <c r="S54" s="128"/>
      <c r="T54" s="128"/>
      <c r="U54" s="128"/>
      <c r="V54" s="128"/>
    </row>
    <row r="55" spans="1:22" x14ac:dyDescent="0.2">
      <c r="A55" s="128"/>
      <c r="B55" s="128"/>
      <c r="C55" s="128"/>
      <c r="D55" s="128"/>
      <c r="E55" s="128"/>
      <c r="F55" s="128"/>
      <c r="G55" s="128"/>
      <c r="H55" s="128"/>
      <c r="I55" s="128"/>
      <c r="J55" s="128"/>
      <c r="K55" s="128"/>
      <c r="L55" s="128"/>
      <c r="M55" s="128"/>
      <c r="N55" s="128"/>
      <c r="O55" s="128"/>
      <c r="P55" s="128"/>
      <c r="Q55" s="128"/>
      <c r="R55" s="128"/>
      <c r="S55" s="128"/>
      <c r="T55" s="128"/>
      <c r="U55" s="128"/>
      <c r="V55" s="128"/>
    </row>
    <row r="56" spans="1:22" x14ac:dyDescent="0.2">
      <c r="A56" s="128"/>
      <c r="B56" s="128"/>
      <c r="C56" s="128"/>
      <c r="D56" s="128"/>
      <c r="E56" s="128"/>
      <c r="F56" s="128"/>
      <c r="G56" s="128"/>
      <c r="H56" s="128"/>
      <c r="I56" s="128"/>
      <c r="J56" s="128"/>
      <c r="K56" s="128"/>
      <c r="L56" s="128"/>
      <c r="M56" s="128"/>
      <c r="N56" s="128"/>
      <c r="O56" s="128"/>
      <c r="P56" s="128"/>
      <c r="Q56" s="128"/>
      <c r="R56" s="128"/>
      <c r="S56" s="128"/>
      <c r="T56" s="128"/>
      <c r="U56" s="128"/>
      <c r="V56" s="128"/>
    </row>
    <row r="57" spans="1:22" x14ac:dyDescent="0.2">
      <c r="A57" s="128"/>
      <c r="B57" s="128"/>
      <c r="C57" s="128"/>
      <c r="D57" s="128"/>
      <c r="E57" s="128"/>
      <c r="F57" s="128"/>
      <c r="G57" s="128"/>
      <c r="H57" s="128"/>
      <c r="I57" s="128"/>
      <c r="J57" s="128"/>
      <c r="K57" s="128"/>
      <c r="L57" s="128"/>
      <c r="M57" s="128"/>
      <c r="N57" s="128"/>
      <c r="O57" s="128"/>
      <c r="P57" s="128"/>
      <c r="Q57" s="128"/>
      <c r="R57" s="128"/>
      <c r="S57" s="128"/>
      <c r="T57" s="128"/>
      <c r="U57" s="128"/>
      <c r="V57" s="128"/>
    </row>
    <row r="58" spans="1:22" x14ac:dyDescent="0.2">
      <c r="A58" s="128"/>
      <c r="B58" s="128"/>
      <c r="C58" s="128"/>
      <c r="D58" s="128"/>
      <c r="E58" s="128"/>
      <c r="F58" s="128"/>
      <c r="G58" s="128"/>
      <c r="H58" s="128"/>
      <c r="I58" s="128"/>
      <c r="J58" s="128"/>
      <c r="K58" s="128"/>
      <c r="L58" s="128"/>
      <c r="M58" s="128"/>
      <c r="N58" s="128"/>
      <c r="O58" s="128"/>
      <c r="P58" s="128"/>
      <c r="Q58" s="128"/>
      <c r="R58" s="128"/>
      <c r="S58" s="128"/>
      <c r="T58" s="128"/>
      <c r="U58" s="128"/>
      <c r="V58" s="128"/>
    </row>
    <row r="59" spans="1:22" x14ac:dyDescent="0.2">
      <c r="A59" s="128"/>
      <c r="B59" s="128"/>
      <c r="C59" s="128"/>
      <c r="D59" s="128"/>
      <c r="E59" s="128"/>
      <c r="F59" s="128"/>
      <c r="G59" s="128"/>
      <c r="H59" s="128"/>
      <c r="I59" s="128"/>
      <c r="J59" s="128"/>
      <c r="K59" s="128"/>
      <c r="L59" s="128"/>
      <c r="M59" s="128"/>
      <c r="N59" s="128"/>
      <c r="O59" s="128"/>
      <c r="P59" s="128"/>
      <c r="Q59" s="128"/>
      <c r="R59" s="128"/>
      <c r="S59" s="128"/>
      <c r="T59" s="128"/>
      <c r="U59" s="128"/>
      <c r="V59" s="128"/>
    </row>
    <row r="60" spans="1:22" x14ac:dyDescent="0.2">
      <c r="A60" s="128"/>
      <c r="B60" s="128"/>
      <c r="C60" s="128"/>
      <c r="D60" s="128"/>
      <c r="E60" s="128"/>
      <c r="F60" s="128"/>
      <c r="G60" s="128"/>
      <c r="H60" s="128"/>
      <c r="I60" s="128"/>
      <c r="J60" s="128"/>
      <c r="K60" s="128"/>
      <c r="L60" s="128"/>
      <c r="M60" s="128"/>
      <c r="N60" s="128"/>
      <c r="O60" s="128"/>
      <c r="P60" s="128"/>
      <c r="Q60" s="128"/>
      <c r="R60" s="128"/>
      <c r="S60" s="128"/>
      <c r="T60" s="128"/>
      <c r="U60" s="128"/>
      <c r="V60" s="128"/>
    </row>
    <row r="61" spans="1:22" x14ac:dyDescent="0.2">
      <c r="A61" s="128"/>
      <c r="B61" s="128"/>
      <c r="C61" s="128"/>
      <c r="D61" s="128"/>
      <c r="E61" s="128"/>
      <c r="F61" s="128"/>
      <c r="G61" s="128"/>
      <c r="H61" s="128"/>
      <c r="I61" s="128"/>
      <c r="J61" s="128"/>
      <c r="K61" s="128"/>
      <c r="L61" s="128"/>
      <c r="M61" s="128"/>
      <c r="N61" s="128"/>
      <c r="O61" s="128"/>
      <c r="P61" s="128"/>
      <c r="Q61" s="128"/>
      <c r="R61" s="128"/>
      <c r="S61" s="128"/>
      <c r="T61" s="128"/>
      <c r="U61" s="128"/>
      <c r="V61" s="128"/>
    </row>
    <row r="62" spans="1:22" x14ac:dyDescent="0.2">
      <c r="A62" s="128"/>
      <c r="B62" s="128"/>
      <c r="C62" s="128"/>
      <c r="D62" s="128"/>
      <c r="E62" s="128"/>
      <c r="F62" s="128"/>
      <c r="G62" s="128"/>
      <c r="H62" s="128"/>
      <c r="I62" s="128"/>
      <c r="J62" s="128"/>
      <c r="K62" s="128"/>
      <c r="L62" s="128"/>
      <c r="M62" s="128"/>
      <c r="N62" s="128"/>
      <c r="O62" s="128"/>
      <c r="P62" s="128"/>
      <c r="Q62" s="128"/>
      <c r="R62" s="128"/>
      <c r="S62" s="128"/>
      <c r="T62" s="128"/>
      <c r="U62" s="128"/>
      <c r="V62" s="128"/>
    </row>
    <row r="63" spans="1:22" x14ac:dyDescent="0.2">
      <c r="A63" s="128"/>
      <c r="B63" s="128"/>
      <c r="C63" s="128"/>
      <c r="D63" s="128"/>
      <c r="E63" s="128"/>
      <c r="F63" s="128"/>
      <c r="G63" s="128"/>
      <c r="H63" s="128"/>
      <c r="I63" s="128"/>
      <c r="J63" s="128"/>
      <c r="K63" s="128"/>
      <c r="L63" s="128"/>
      <c r="M63" s="128"/>
      <c r="N63" s="128"/>
      <c r="O63" s="128"/>
      <c r="P63" s="128"/>
      <c r="Q63" s="128"/>
      <c r="R63" s="128"/>
      <c r="S63" s="128"/>
      <c r="T63" s="128"/>
      <c r="U63" s="128"/>
      <c r="V63" s="128"/>
    </row>
    <row r="64" spans="1:22" x14ac:dyDescent="0.2">
      <c r="A64" s="128"/>
      <c r="B64" s="128"/>
      <c r="C64" s="128"/>
      <c r="D64" s="128"/>
      <c r="E64" s="128"/>
      <c r="F64" s="128"/>
      <c r="G64" s="128"/>
      <c r="H64" s="128"/>
      <c r="I64" s="128"/>
      <c r="J64" s="128"/>
      <c r="K64" s="128"/>
      <c r="L64" s="128"/>
      <c r="M64" s="128"/>
      <c r="N64" s="128"/>
      <c r="O64" s="128"/>
      <c r="P64" s="128"/>
      <c r="Q64" s="128"/>
      <c r="R64" s="128"/>
      <c r="S64" s="128"/>
      <c r="T64" s="128"/>
      <c r="U64" s="128"/>
      <c r="V64" s="128"/>
    </row>
    <row r="65" spans="1:22" x14ac:dyDescent="0.2">
      <c r="A65" s="128"/>
      <c r="B65" s="128"/>
      <c r="C65" s="128"/>
      <c r="D65" s="128"/>
      <c r="E65" s="128"/>
      <c r="F65" s="128"/>
      <c r="G65" s="128"/>
      <c r="H65" s="128"/>
      <c r="I65" s="128"/>
      <c r="J65" s="128"/>
      <c r="K65" s="128"/>
      <c r="L65" s="128"/>
      <c r="M65" s="128"/>
      <c r="N65" s="128"/>
      <c r="O65" s="128"/>
      <c r="P65" s="128"/>
      <c r="Q65" s="128"/>
      <c r="R65" s="128"/>
      <c r="S65" s="128"/>
      <c r="T65" s="128"/>
      <c r="U65" s="128"/>
      <c r="V65" s="128"/>
    </row>
    <row r="66" spans="1:22" x14ac:dyDescent="0.2">
      <c r="A66" s="128"/>
      <c r="B66" s="128"/>
      <c r="C66" s="128"/>
      <c r="D66" s="128"/>
      <c r="E66" s="128"/>
      <c r="F66" s="128"/>
      <c r="G66" s="128"/>
      <c r="H66" s="128"/>
      <c r="I66" s="128"/>
      <c r="J66" s="128"/>
      <c r="K66" s="128"/>
      <c r="L66" s="128"/>
      <c r="M66" s="128"/>
      <c r="N66" s="128"/>
      <c r="O66" s="128"/>
      <c r="P66" s="128"/>
      <c r="Q66" s="128"/>
      <c r="R66" s="128"/>
      <c r="S66" s="128"/>
      <c r="T66" s="128"/>
      <c r="U66" s="128"/>
      <c r="V66" s="128"/>
    </row>
    <row r="67" spans="1:22" x14ac:dyDescent="0.2">
      <c r="A67" s="128"/>
      <c r="B67" s="128"/>
      <c r="C67" s="128"/>
      <c r="D67" s="128"/>
      <c r="E67" s="128"/>
      <c r="F67" s="128"/>
      <c r="G67" s="128"/>
      <c r="H67" s="128"/>
      <c r="I67" s="128"/>
      <c r="J67" s="128"/>
      <c r="K67" s="128"/>
      <c r="L67" s="128"/>
      <c r="M67" s="128"/>
      <c r="N67" s="128"/>
      <c r="O67" s="128"/>
      <c r="P67" s="128"/>
      <c r="Q67" s="128"/>
      <c r="R67" s="128"/>
      <c r="S67" s="128"/>
      <c r="T67" s="128"/>
      <c r="U67" s="128"/>
      <c r="V67" s="128"/>
    </row>
    <row r="68" spans="1:22" x14ac:dyDescent="0.2">
      <c r="A68" s="128"/>
      <c r="B68" s="128"/>
      <c r="C68" s="128"/>
      <c r="D68" s="128"/>
      <c r="E68" s="128"/>
      <c r="F68" s="128"/>
      <c r="G68" s="128"/>
      <c r="H68" s="128"/>
      <c r="I68" s="128"/>
      <c r="J68" s="128"/>
      <c r="K68" s="128"/>
      <c r="L68" s="128"/>
      <c r="M68" s="128"/>
      <c r="N68" s="128"/>
      <c r="O68" s="128"/>
      <c r="P68" s="128"/>
      <c r="Q68" s="128"/>
      <c r="R68" s="128"/>
      <c r="S68" s="128"/>
      <c r="T68" s="128"/>
      <c r="U68" s="128"/>
      <c r="V68" s="128"/>
    </row>
    <row r="69" spans="1:22" x14ac:dyDescent="0.2">
      <c r="A69" s="128"/>
      <c r="B69" s="128"/>
      <c r="C69" s="128"/>
      <c r="D69" s="128"/>
      <c r="E69" s="128"/>
      <c r="F69" s="128"/>
      <c r="G69" s="128"/>
      <c r="H69" s="128"/>
      <c r="I69" s="128"/>
      <c r="J69" s="128"/>
      <c r="K69" s="128"/>
      <c r="L69" s="128"/>
      <c r="M69" s="128"/>
      <c r="N69" s="128"/>
      <c r="O69" s="128"/>
      <c r="P69" s="128"/>
      <c r="Q69" s="128"/>
      <c r="R69" s="128"/>
      <c r="S69" s="128"/>
      <c r="T69" s="128"/>
      <c r="U69" s="128"/>
      <c r="V69" s="128"/>
    </row>
    <row r="70" spans="1:22" x14ac:dyDescent="0.2">
      <c r="A70" s="128"/>
      <c r="B70" s="128"/>
      <c r="C70" s="128"/>
      <c r="D70" s="128"/>
      <c r="E70" s="128"/>
      <c r="F70" s="128"/>
      <c r="G70" s="128"/>
      <c r="H70" s="128"/>
      <c r="I70" s="128"/>
      <c r="J70" s="128"/>
      <c r="K70" s="128"/>
      <c r="L70" s="128"/>
      <c r="M70" s="128"/>
      <c r="N70" s="128"/>
      <c r="O70" s="128"/>
      <c r="P70" s="128"/>
      <c r="Q70" s="128"/>
      <c r="R70" s="128"/>
      <c r="S70" s="128"/>
      <c r="T70" s="128"/>
      <c r="U70" s="128"/>
      <c r="V70" s="128"/>
    </row>
    <row r="71" spans="1:22" x14ac:dyDescent="0.2">
      <c r="A71" s="128"/>
      <c r="B71" s="128"/>
      <c r="C71" s="128"/>
      <c r="D71" s="128"/>
      <c r="E71" s="128"/>
      <c r="F71" s="128"/>
      <c r="G71" s="128"/>
      <c r="H71" s="128"/>
      <c r="I71" s="128"/>
      <c r="J71" s="128"/>
      <c r="K71" s="128"/>
      <c r="L71" s="128"/>
      <c r="M71" s="128"/>
      <c r="N71" s="128"/>
      <c r="O71" s="128"/>
      <c r="P71" s="128"/>
      <c r="Q71" s="128"/>
      <c r="R71" s="128"/>
      <c r="S71" s="128"/>
      <c r="T71" s="128"/>
      <c r="U71" s="128"/>
      <c r="V71" s="128"/>
    </row>
    <row r="72" spans="1:22" x14ac:dyDescent="0.2">
      <c r="A72" s="128"/>
      <c r="B72" s="128"/>
      <c r="C72" s="128"/>
      <c r="D72" s="128"/>
      <c r="E72" s="128"/>
      <c r="F72" s="128"/>
      <c r="G72" s="128"/>
      <c r="H72" s="128"/>
      <c r="I72" s="128"/>
      <c r="J72" s="128"/>
      <c r="K72" s="128"/>
      <c r="L72" s="128"/>
      <c r="M72" s="128"/>
      <c r="N72" s="128"/>
      <c r="O72" s="128"/>
      <c r="P72" s="128"/>
      <c r="Q72" s="128"/>
      <c r="R72" s="128"/>
      <c r="S72" s="128"/>
      <c r="T72" s="128"/>
      <c r="U72" s="128"/>
      <c r="V72" s="128"/>
    </row>
    <row r="73" spans="1:22" x14ac:dyDescent="0.2">
      <c r="A73" s="128"/>
      <c r="B73" s="128"/>
      <c r="C73" s="128"/>
      <c r="D73" s="128"/>
      <c r="E73" s="128"/>
      <c r="F73" s="128"/>
      <c r="G73" s="128"/>
      <c r="H73" s="128"/>
      <c r="I73" s="128"/>
      <c r="J73" s="128"/>
      <c r="K73" s="128"/>
      <c r="L73" s="128"/>
      <c r="M73" s="128"/>
      <c r="N73" s="128"/>
      <c r="O73" s="128"/>
      <c r="P73" s="128"/>
      <c r="Q73" s="128"/>
      <c r="R73" s="128"/>
      <c r="S73" s="128"/>
      <c r="T73" s="128"/>
      <c r="U73" s="128"/>
      <c r="V73" s="128"/>
    </row>
    <row r="74" spans="1:22" x14ac:dyDescent="0.2">
      <c r="A74" s="128"/>
      <c r="B74" s="128"/>
      <c r="C74" s="128"/>
      <c r="D74" s="128"/>
      <c r="E74" s="128"/>
      <c r="F74" s="128"/>
      <c r="G74" s="128"/>
      <c r="H74" s="128"/>
      <c r="I74" s="128"/>
      <c r="J74" s="128"/>
      <c r="K74" s="128"/>
      <c r="L74" s="128"/>
      <c r="M74" s="128"/>
      <c r="N74" s="128"/>
      <c r="O74" s="128"/>
      <c r="P74" s="128"/>
      <c r="Q74" s="128"/>
      <c r="R74" s="128"/>
      <c r="S74" s="128"/>
      <c r="T74" s="128"/>
      <c r="U74" s="128"/>
      <c r="V74" s="128"/>
    </row>
    <row r="75" spans="1:22" x14ac:dyDescent="0.2">
      <c r="A75" s="128"/>
      <c r="B75" s="128"/>
      <c r="C75" s="128"/>
      <c r="D75" s="128"/>
      <c r="E75" s="128"/>
      <c r="F75" s="128"/>
      <c r="G75" s="128"/>
      <c r="H75" s="128"/>
      <c r="I75" s="128"/>
      <c r="J75" s="128"/>
      <c r="K75" s="128"/>
      <c r="L75" s="128"/>
      <c r="M75" s="128"/>
      <c r="N75" s="128"/>
      <c r="O75" s="128"/>
      <c r="P75" s="128"/>
      <c r="Q75" s="128"/>
      <c r="R75" s="128"/>
      <c r="S75" s="128"/>
      <c r="T75" s="128"/>
      <c r="U75" s="128"/>
      <c r="V75" s="128"/>
    </row>
    <row r="76" spans="1:22" x14ac:dyDescent="0.2">
      <c r="A76" s="128"/>
      <c r="B76" s="128"/>
      <c r="C76" s="128"/>
      <c r="D76" s="128"/>
      <c r="E76" s="128"/>
      <c r="F76" s="128"/>
      <c r="G76" s="128"/>
      <c r="H76" s="128"/>
      <c r="I76" s="128"/>
      <c r="J76" s="128"/>
      <c r="K76" s="128"/>
      <c r="L76" s="128"/>
      <c r="M76" s="128"/>
      <c r="N76" s="128"/>
      <c r="O76" s="128"/>
      <c r="P76" s="128"/>
      <c r="Q76" s="128"/>
      <c r="R76" s="128"/>
      <c r="S76" s="128"/>
      <c r="T76" s="128"/>
      <c r="U76" s="128"/>
      <c r="V76" s="128"/>
    </row>
    <row r="77" spans="1:22" x14ac:dyDescent="0.2">
      <c r="A77" s="128"/>
      <c r="B77" s="128"/>
      <c r="C77" s="128"/>
      <c r="D77" s="128"/>
      <c r="E77" s="128"/>
      <c r="F77" s="128"/>
      <c r="G77" s="128"/>
      <c r="H77" s="128"/>
      <c r="I77" s="128"/>
      <c r="J77" s="128"/>
      <c r="K77" s="128"/>
      <c r="L77" s="128"/>
      <c r="M77" s="128"/>
      <c r="N77" s="128"/>
      <c r="O77" s="128"/>
      <c r="P77" s="128"/>
      <c r="Q77" s="128"/>
      <c r="R77" s="128"/>
      <c r="S77" s="128"/>
      <c r="T77" s="128"/>
      <c r="U77" s="128"/>
      <c r="V77" s="128"/>
    </row>
    <row r="78" spans="1:22" x14ac:dyDescent="0.2">
      <c r="A78" s="128"/>
      <c r="B78" s="128"/>
      <c r="C78" s="128"/>
      <c r="D78" s="128"/>
      <c r="E78" s="128"/>
      <c r="F78" s="128"/>
      <c r="G78" s="128"/>
      <c r="H78" s="128"/>
      <c r="I78" s="128"/>
      <c r="J78" s="128"/>
      <c r="K78" s="128"/>
      <c r="L78" s="128"/>
      <c r="M78" s="128"/>
      <c r="N78" s="128"/>
      <c r="O78" s="128"/>
      <c r="P78" s="128"/>
      <c r="Q78" s="128"/>
      <c r="R78" s="128"/>
      <c r="S78" s="128"/>
      <c r="T78" s="128"/>
      <c r="U78" s="128"/>
      <c r="V78" s="128"/>
    </row>
    <row r="79" spans="1:22" x14ac:dyDescent="0.2">
      <c r="A79" s="128"/>
      <c r="B79" s="128"/>
      <c r="C79" s="128"/>
      <c r="D79" s="128"/>
      <c r="E79" s="128"/>
      <c r="F79" s="128"/>
      <c r="G79" s="128"/>
      <c r="H79" s="128"/>
      <c r="I79" s="128"/>
      <c r="J79" s="128"/>
      <c r="K79" s="128"/>
      <c r="L79" s="128"/>
      <c r="M79" s="128"/>
      <c r="N79" s="128"/>
      <c r="O79" s="128"/>
      <c r="P79" s="128"/>
      <c r="Q79" s="128"/>
      <c r="R79" s="128"/>
      <c r="S79" s="128"/>
      <c r="T79" s="128"/>
      <c r="U79" s="128"/>
      <c r="V79" s="128"/>
    </row>
    <row r="80" spans="1:22" x14ac:dyDescent="0.2">
      <c r="A80" s="128"/>
      <c r="B80" s="128"/>
      <c r="C80" s="128"/>
      <c r="D80" s="128"/>
      <c r="E80" s="128"/>
      <c r="F80" s="128"/>
      <c r="G80" s="128"/>
      <c r="H80" s="128"/>
      <c r="I80" s="128"/>
      <c r="J80" s="128"/>
      <c r="K80" s="128"/>
      <c r="L80" s="128"/>
      <c r="M80" s="128"/>
      <c r="N80" s="128"/>
      <c r="O80" s="128"/>
      <c r="P80" s="128"/>
      <c r="Q80" s="128"/>
      <c r="R80" s="128"/>
      <c r="S80" s="128"/>
      <c r="T80" s="128"/>
      <c r="U80" s="128"/>
      <c r="V80" s="128"/>
    </row>
    <row r="81" spans="1:22" x14ac:dyDescent="0.2">
      <c r="A81" s="128"/>
      <c r="B81" s="128"/>
      <c r="C81" s="128"/>
      <c r="D81" s="128"/>
      <c r="E81" s="128"/>
      <c r="F81" s="128"/>
      <c r="G81" s="128"/>
      <c r="H81" s="128"/>
      <c r="I81" s="128"/>
      <c r="J81" s="128"/>
      <c r="K81" s="128"/>
      <c r="L81" s="128"/>
      <c r="M81" s="128"/>
      <c r="N81" s="128"/>
      <c r="O81" s="128"/>
      <c r="P81" s="128"/>
      <c r="Q81" s="128"/>
      <c r="R81" s="128"/>
      <c r="S81" s="128"/>
      <c r="T81" s="128"/>
      <c r="U81" s="128"/>
      <c r="V81" s="128"/>
    </row>
    <row r="82" spans="1:22" x14ac:dyDescent="0.2">
      <c r="A82" s="128"/>
      <c r="B82" s="128"/>
      <c r="C82" s="128"/>
      <c r="D82" s="128"/>
      <c r="E82" s="128"/>
      <c r="F82" s="128"/>
      <c r="G82" s="128"/>
      <c r="H82" s="128"/>
      <c r="I82" s="128"/>
      <c r="J82" s="128"/>
      <c r="K82" s="128"/>
      <c r="L82" s="128"/>
      <c r="M82" s="128"/>
      <c r="N82" s="128"/>
      <c r="O82" s="128"/>
      <c r="P82" s="128"/>
      <c r="Q82" s="128"/>
      <c r="R82" s="128"/>
      <c r="S82" s="128"/>
      <c r="T82" s="128"/>
      <c r="U82" s="128"/>
      <c r="V82" s="128"/>
    </row>
    <row r="83" spans="1:22" x14ac:dyDescent="0.2">
      <c r="A83" s="128"/>
      <c r="B83" s="128"/>
      <c r="C83" s="128"/>
      <c r="D83" s="128"/>
      <c r="E83" s="128"/>
      <c r="F83" s="128"/>
      <c r="G83" s="128"/>
      <c r="H83" s="128"/>
      <c r="I83" s="128"/>
      <c r="J83" s="128"/>
      <c r="K83" s="128"/>
      <c r="L83" s="128"/>
      <c r="M83" s="128"/>
      <c r="N83" s="128"/>
      <c r="O83" s="128"/>
      <c r="P83" s="128"/>
      <c r="Q83" s="128"/>
      <c r="R83" s="128"/>
      <c r="S83" s="128"/>
      <c r="T83" s="128"/>
      <c r="U83" s="128"/>
      <c r="V83" s="128"/>
    </row>
    <row r="84" spans="1:22" x14ac:dyDescent="0.2">
      <c r="A84" s="128"/>
      <c r="B84" s="128"/>
      <c r="C84" s="128"/>
      <c r="D84" s="128"/>
      <c r="E84" s="128"/>
      <c r="F84" s="128"/>
      <c r="G84" s="128"/>
      <c r="H84" s="128"/>
      <c r="I84" s="128"/>
      <c r="J84" s="128"/>
      <c r="K84" s="128"/>
      <c r="L84" s="128"/>
      <c r="M84" s="128"/>
      <c r="N84" s="128"/>
      <c r="O84" s="128"/>
      <c r="P84" s="128"/>
      <c r="Q84" s="128"/>
      <c r="R84" s="128"/>
      <c r="S84" s="128"/>
      <c r="T84" s="128"/>
      <c r="U84" s="128"/>
      <c r="V84" s="128"/>
    </row>
    <row r="85" spans="1:22" x14ac:dyDescent="0.2">
      <c r="A85" s="128"/>
      <c r="B85" s="128"/>
      <c r="C85" s="128"/>
      <c r="D85" s="128"/>
      <c r="E85" s="128"/>
      <c r="F85" s="128"/>
      <c r="G85" s="128"/>
      <c r="H85" s="128"/>
      <c r="I85" s="128"/>
      <c r="J85" s="128"/>
      <c r="K85" s="128"/>
      <c r="L85" s="128"/>
      <c r="M85" s="128"/>
      <c r="N85" s="128"/>
      <c r="O85" s="128"/>
      <c r="P85" s="128"/>
      <c r="Q85" s="128"/>
      <c r="R85" s="128"/>
      <c r="S85" s="128"/>
      <c r="T85" s="128"/>
      <c r="U85" s="128"/>
      <c r="V85" s="128"/>
    </row>
    <row r="86" spans="1:22" x14ac:dyDescent="0.2">
      <c r="A86" s="128"/>
      <c r="B86" s="128"/>
      <c r="C86" s="128"/>
      <c r="D86" s="128"/>
      <c r="E86" s="128"/>
      <c r="F86" s="128"/>
      <c r="G86" s="128"/>
      <c r="H86" s="128"/>
      <c r="I86" s="128"/>
      <c r="J86" s="128"/>
      <c r="K86" s="128"/>
      <c r="L86" s="128"/>
      <c r="M86" s="128"/>
      <c r="N86" s="128"/>
      <c r="O86" s="128"/>
      <c r="P86" s="128"/>
      <c r="Q86" s="128"/>
      <c r="R86" s="128"/>
      <c r="S86" s="128"/>
      <c r="T86" s="128"/>
      <c r="U86" s="128"/>
      <c r="V86" s="128"/>
    </row>
    <row r="87" spans="1:22" x14ac:dyDescent="0.2">
      <c r="A87" s="128"/>
      <c r="B87" s="128"/>
      <c r="C87" s="128"/>
      <c r="D87" s="128"/>
      <c r="E87" s="128"/>
      <c r="F87" s="128"/>
      <c r="G87" s="128"/>
      <c r="H87" s="128"/>
      <c r="I87" s="128"/>
      <c r="J87" s="128"/>
      <c r="K87" s="128"/>
      <c r="L87" s="128"/>
      <c r="M87" s="128"/>
      <c r="N87" s="128"/>
      <c r="O87" s="128"/>
      <c r="P87" s="128"/>
      <c r="Q87" s="128"/>
      <c r="R87" s="128"/>
      <c r="S87" s="128"/>
      <c r="T87" s="128"/>
      <c r="U87" s="128"/>
      <c r="V87" s="128"/>
    </row>
    <row r="88" spans="1:22" x14ac:dyDescent="0.2">
      <c r="A88" s="128"/>
      <c r="B88" s="128"/>
      <c r="C88" s="128"/>
      <c r="D88" s="128"/>
      <c r="E88" s="128"/>
      <c r="F88" s="128"/>
      <c r="G88" s="128"/>
      <c r="H88" s="128"/>
      <c r="I88" s="128"/>
      <c r="J88" s="128"/>
      <c r="K88" s="128"/>
      <c r="L88" s="128"/>
      <c r="M88" s="128"/>
      <c r="N88" s="128"/>
      <c r="O88" s="128"/>
      <c r="P88" s="128"/>
      <c r="Q88" s="128"/>
      <c r="R88" s="128"/>
      <c r="S88" s="128"/>
      <c r="T88" s="128"/>
      <c r="U88" s="128"/>
      <c r="V88" s="128"/>
    </row>
    <row r="89" spans="1:22" x14ac:dyDescent="0.2">
      <c r="A89" s="128"/>
      <c r="B89" s="128"/>
      <c r="C89" s="128"/>
      <c r="D89" s="128"/>
      <c r="E89" s="128"/>
      <c r="F89" s="128"/>
      <c r="G89" s="128"/>
      <c r="H89" s="128"/>
      <c r="I89" s="128"/>
      <c r="J89" s="128"/>
      <c r="K89" s="128"/>
      <c r="L89" s="128"/>
      <c r="M89" s="128"/>
      <c r="N89" s="128"/>
      <c r="O89" s="128"/>
      <c r="P89" s="128"/>
      <c r="Q89" s="128"/>
      <c r="R89" s="128"/>
      <c r="S89" s="128"/>
      <c r="T89" s="128"/>
      <c r="U89" s="128"/>
      <c r="V89" s="128"/>
    </row>
    <row r="90" spans="1:22" x14ac:dyDescent="0.2">
      <c r="A90" s="128"/>
      <c r="B90" s="128"/>
      <c r="C90" s="128"/>
      <c r="D90" s="128"/>
      <c r="E90" s="128"/>
      <c r="F90" s="128"/>
      <c r="G90" s="128"/>
      <c r="H90" s="128"/>
      <c r="I90" s="128"/>
      <c r="J90" s="128"/>
      <c r="K90" s="128"/>
      <c r="L90" s="128"/>
      <c r="M90" s="128"/>
      <c r="N90" s="128"/>
      <c r="O90" s="128"/>
      <c r="P90" s="128"/>
      <c r="Q90" s="128"/>
      <c r="R90" s="128"/>
      <c r="S90" s="128"/>
      <c r="T90" s="128"/>
      <c r="U90" s="128"/>
      <c r="V90" s="128"/>
    </row>
    <row r="91" spans="1:22" x14ac:dyDescent="0.2">
      <c r="A91" s="128"/>
      <c r="B91" s="128"/>
      <c r="C91" s="128"/>
      <c r="D91" s="128"/>
      <c r="E91" s="128"/>
      <c r="F91" s="128"/>
      <c r="G91" s="128"/>
      <c r="H91" s="128"/>
      <c r="I91" s="128"/>
      <c r="J91" s="128"/>
      <c r="K91" s="128"/>
      <c r="L91" s="128"/>
      <c r="M91" s="128"/>
      <c r="N91" s="128"/>
      <c r="O91" s="128"/>
      <c r="P91" s="128"/>
      <c r="Q91" s="128"/>
      <c r="R91" s="128"/>
      <c r="S91" s="128"/>
      <c r="T91" s="128"/>
      <c r="U91" s="128"/>
      <c r="V91" s="128"/>
    </row>
    <row r="92" spans="1:22" x14ac:dyDescent="0.2">
      <c r="A92" s="128"/>
      <c r="B92" s="128"/>
      <c r="C92" s="128"/>
      <c r="D92" s="128"/>
      <c r="E92" s="128"/>
      <c r="F92" s="128"/>
      <c r="G92" s="128"/>
      <c r="H92" s="128"/>
      <c r="I92" s="128"/>
      <c r="J92" s="128"/>
      <c r="K92" s="128"/>
      <c r="L92" s="128"/>
      <c r="M92" s="128"/>
      <c r="N92" s="128"/>
      <c r="O92" s="128"/>
      <c r="P92" s="128"/>
      <c r="Q92" s="128"/>
      <c r="R92" s="128"/>
      <c r="S92" s="128"/>
      <c r="T92" s="128"/>
      <c r="U92" s="128"/>
      <c r="V92" s="128"/>
    </row>
    <row r="93" spans="1:22" x14ac:dyDescent="0.2">
      <c r="A93" s="128"/>
      <c r="B93" s="128"/>
      <c r="C93" s="128"/>
      <c r="D93" s="128"/>
      <c r="E93" s="128"/>
      <c r="F93" s="128"/>
      <c r="G93" s="128"/>
      <c r="H93" s="128"/>
      <c r="I93" s="128"/>
      <c r="J93" s="128"/>
      <c r="K93" s="128"/>
      <c r="L93" s="128"/>
      <c r="M93" s="128"/>
      <c r="N93" s="128"/>
      <c r="O93" s="128"/>
      <c r="P93" s="128"/>
      <c r="Q93" s="128"/>
      <c r="R93" s="128"/>
      <c r="S93" s="128"/>
      <c r="T93" s="128"/>
      <c r="U93" s="128"/>
      <c r="V93" s="128"/>
    </row>
    <row r="94" spans="1:22" x14ac:dyDescent="0.2">
      <c r="A94" s="128"/>
      <c r="B94" s="128"/>
      <c r="C94" s="128"/>
      <c r="D94" s="128"/>
      <c r="E94" s="128"/>
      <c r="F94" s="128"/>
      <c r="G94" s="128"/>
      <c r="H94" s="128"/>
      <c r="I94" s="128"/>
      <c r="J94" s="128"/>
      <c r="K94" s="128"/>
      <c r="L94" s="128"/>
      <c r="M94" s="128"/>
      <c r="N94" s="128"/>
      <c r="O94" s="128"/>
      <c r="P94" s="128"/>
      <c r="Q94" s="128"/>
      <c r="R94" s="128"/>
      <c r="S94" s="128"/>
      <c r="T94" s="128"/>
      <c r="U94" s="128"/>
      <c r="V94" s="128"/>
    </row>
    <row r="95" spans="1:22" x14ac:dyDescent="0.2">
      <c r="A95" s="128"/>
      <c r="B95" s="128"/>
      <c r="C95" s="128"/>
      <c r="D95" s="128"/>
      <c r="E95" s="128"/>
      <c r="F95" s="128"/>
      <c r="G95" s="128"/>
      <c r="H95" s="128"/>
      <c r="I95" s="128"/>
      <c r="J95" s="128"/>
      <c r="K95" s="128"/>
      <c r="L95" s="128"/>
      <c r="M95" s="128"/>
      <c r="N95" s="128"/>
      <c r="O95" s="128"/>
      <c r="P95" s="128"/>
      <c r="Q95" s="128"/>
      <c r="R95" s="128"/>
      <c r="S95" s="128"/>
      <c r="T95" s="128"/>
      <c r="U95" s="128"/>
      <c r="V95" s="128"/>
    </row>
    <row r="96" spans="1:22" x14ac:dyDescent="0.2">
      <c r="A96" s="128"/>
      <c r="B96" s="128"/>
      <c r="C96" s="128"/>
      <c r="D96" s="128"/>
      <c r="E96" s="128"/>
      <c r="F96" s="128"/>
      <c r="G96" s="128"/>
      <c r="H96" s="128"/>
      <c r="I96" s="128"/>
      <c r="J96" s="128"/>
      <c r="K96" s="128"/>
      <c r="L96" s="128"/>
      <c r="M96" s="128"/>
      <c r="N96" s="128"/>
      <c r="O96" s="128"/>
      <c r="P96" s="128"/>
      <c r="Q96" s="128"/>
      <c r="R96" s="128"/>
      <c r="S96" s="128"/>
      <c r="T96" s="128"/>
      <c r="U96" s="128"/>
      <c r="V96" s="128"/>
    </row>
    <row r="97" spans="1:22" x14ac:dyDescent="0.2">
      <c r="A97" s="128"/>
      <c r="B97" s="128"/>
      <c r="C97" s="128"/>
      <c r="D97" s="128"/>
      <c r="E97" s="128"/>
      <c r="F97" s="128"/>
      <c r="G97" s="128"/>
      <c r="H97" s="128"/>
      <c r="I97" s="128"/>
      <c r="J97" s="128"/>
      <c r="K97" s="128"/>
      <c r="L97" s="128"/>
      <c r="M97" s="128"/>
      <c r="N97" s="128"/>
      <c r="O97" s="128"/>
      <c r="P97" s="128"/>
      <c r="Q97" s="128"/>
      <c r="R97" s="128"/>
      <c r="S97" s="128"/>
      <c r="T97" s="128"/>
      <c r="U97" s="128"/>
      <c r="V97" s="128"/>
    </row>
    <row r="98" spans="1:22" x14ac:dyDescent="0.2">
      <c r="A98" s="128"/>
      <c r="B98" s="128"/>
      <c r="C98" s="128"/>
      <c r="D98" s="128"/>
      <c r="E98" s="128"/>
      <c r="F98" s="128"/>
      <c r="G98" s="128"/>
      <c r="H98" s="128"/>
      <c r="I98" s="128"/>
      <c r="J98" s="128"/>
      <c r="K98" s="128"/>
      <c r="L98" s="128"/>
      <c r="M98" s="128"/>
      <c r="N98" s="128"/>
      <c r="O98" s="128"/>
      <c r="P98" s="128"/>
      <c r="Q98" s="128"/>
      <c r="R98" s="128"/>
      <c r="S98" s="128"/>
      <c r="T98" s="128"/>
      <c r="U98" s="128"/>
      <c r="V98" s="128"/>
    </row>
    <row r="99" spans="1:22" x14ac:dyDescent="0.2">
      <c r="A99" s="128"/>
      <c r="B99" s="128"/>
      <c r="C99" s="128"/>
      <c r="D99" s="128"/>
      <c r="E99" s="128"/>
      <c r="F99" s="128"/>
      <c r="G99" s="128"/>
      <c r="H99" s="128"/>
      <c r="I99" s="128"/>
      <c r="J99" s="128"/>
      <c r="K99" s="128"/>
      <c r="L99" s="128"/>
      <c r="M99" s="128"/>
      <c r="N99" s="128"/>
      <c r="O99" s="128"/>
      <c r="P99" s="128"/>
      <c r="Q99" s="128"/>
      <c r="R99" s="128"/>
      <c r="S99" s="128"/>
      <c r="T99" s="128"/>
      <c r="U99" s="128"/>
      <c r="V99" s="128"/>
    </row>
    <row r="100" spans="1:22" x14ac:dyDescent="0.2">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row>
    <row r="101" spans="1:22" x14ac:dyDescent="0.2">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row>
    <row r="102" spans="1:22" x14ac:dyDescent="0.2">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row>
    <row r="103" spans="1:22" x14ac:dyDescent="0.2">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row>
    <row r="104" spans="1:22" x14ac:dyDescent="0.2">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row>
    <row r="105" spans="1:22" x14ac:dyDescent="0.2">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row>
    <row r="106" spans="1:22" x14ac:dyDescent="0.2">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row>
    <row r="107" spans="1:22" x14ac:dyDescent="0.2">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row>
    <row r="108" spans="1:22" x14ac:dyDescent="0.2">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row>
    <row r="109" spans="1:22" x14ac:dyDescent="0.2">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row>
    <row r="110" spans="1:22" x14ac:dyDescent="0.2">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row>
    <row r="111" spans="1:22" x14ac:dyDescent="0.2">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row>
    <row r="112" spans="1:22" x14ac:dyDescent="0.2">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row>
    <row r="113" spans="1:22" x14ac:dyDescent="0.2">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row>
    <row r="114" spans="1:22" x14ac:dyDescent="0.2">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row>
    <row r="115" spans="1:22" x14ac:dyDescent="0.2">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row>
    <row r="116" spans="1:22" x14ac:dyDescent="0.2">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row>
    <row r="117" spans="1:22" x14ac:dyDescent="0.2">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row>
    <row r="118" spans="1:22" x14ac:dyDescent="0.2">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row>
    <row r="119" spans="1:22" x14ac:dyDescent="0.2">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row>
    <row r="120" spans="1:22" x14ac:dyDescent="0.2">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row>
    <row r="121" spans="1:22" x14ac:dyDescent="0.2">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row>
    <row r="122" spans="1:22" x14ac:dyDescent="0.2">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row>
    <row r="123" spans="1:22" x14ac:dyDescent="0.2">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row>
    <row r="124" spans="1:22" x14ac:dyDescent="0.2">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row>
    <row r="125" spans="1:22" x14ac:dyDescent="0.2">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row>
    <row r="126" spans="1:22" x14ac:dyDescent="0.2">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row>
    <row r="127" spans="1:22" x14ac:dyDescent="0.2">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row>
    <row r="128" spans="1:22" x14ac:dyDescent="0.2">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row>
    <row r="129" spans="1:22" x14ac:dyDescent="0.2">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row>
    <row r="130" spans="1:22" x14ac:dyDescent="0.2">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row>
    <row r="131" spans="1:22" x14ac:dyDescent="0.2">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row>
    <row r="132" spans="1:22" x14ac:dyDescent="0.2">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row>
    <row r="133" spans="1:22" x14ac:dyDescent="0.2">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row>
    <row r="134" spans="1:22" x14ac:dyDescent="0.2">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row>
    <row r="135" spans="1:22" x14ac:dyDescent="0.2">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row>
    <row r="136" spans="1:22" x14ac:dyDescent="0.2">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row>
    <row r="137" spans="1:22" x14ac:dyDescent="0.2">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row>
    <row r="138" spans="1:22" x14ac:dyDescent="0.2">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row>
    <row r="139" spans="1:22" x14ac:dyDescent="0.2">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row>
    <row r="140" spans="1:22" x14ac:dyDescent="0.2">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row>
    <row r="141" spans="1:22" x14ac:dyDescent="0.2">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row>
    <row r="142" spans="1:22" x14ac:dyDescent="0.2">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row>
    <row r="143" spans="1:22" x14ac:dyDescent="0.2">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row>
    <row r="144" spans="1:22" x14ac:dyDescent="0.2">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row>
    <row r="145" spans="1:22" x14ac:dyDescent="0.2">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row>
    <row r="146" spans="1:22" x14ac:dyDescent="0.2">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row>
    <row r="147" spans="1:22" x14ac:dyDescent="0.2">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row>
    <row r="148" spans="1:22" x14ac:dyDescent="0.2">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row>
    <row r="149" spans="1:22" x14ac:dyDescent="0.2">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row>
    <row r="150" spans="1:22" x14ac:dyDescent="0.2">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row>
    <row r="151" spans="1:22" x14ac:dyDescent="0.2">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row>
    <row r="152" spans="1:22" x14ac:dyDescent="0.2">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row>
    <row r="153" spans="1:22" x14ac:dyDescent="0.2">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row>
    <row r="154" spans="1:22" x14ac:dyDescent="0.2">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row>
    <row r="155" spans="1:22" x14ac:dyDescent="0.2">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row>
    <row r="156" spans="1:22" x14ac:dyDescent="0.2">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row>
    <row r="157" spans="1:22" x14ac:dyDescent="0.2">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row>
    <row r="158" spans="1:22" x14ac:dyDescent="0.2">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row>
    <row r="159" spans="1:22" x14ac:dyDescent="0.2">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row>
    <row r="160" spans="1:22" x14ac:dyDescent="0.2">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row>
    <row r="161" spans="1:22" x14ac:dyDescent="0.2">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row>
    <row r="162" spans="1:22" x14ac:dyDescent="0.2">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row>
    <row r="163" spans="1:22" x14ac:dyDescent="0.2">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row>
    <row r="164" spans="1:22" x14ac:dyDescent="0.2">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row>
    <row r="165" spans="1:22" x14ac:dyDescent="0.2">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row>
    <row r="166" spans="1:22" x14ac:dyDescent="0.2">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row>
    <row r="167" spans="1:22" x14ac:dyDescent="0.2">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row>
    <row r="168" spans="1:22" x14ac:dyDescent="0.2">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row>
    <row r="169" spans="1:22" x14ac:dyDescent="0.2">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row>
    <row r="170" spans="1:22" x14ac:dyDescent="0.2">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row>
    <row r="171" spans="1:22" x14ac:dyDescent="0.2">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row>
    <row r="172" spans="1:22" x14ac:dyDescent="0.2">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row>
    <row r="173" spans="1:22" x14ac:dyDescent="0.2">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row>
    <row r="174" spans="1:22" x14ac:dyDescent="0.2">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row>
    <row r="175" spans="1:22" x14ac:dyDescent="0.2">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row>
    <row r="176" spans="1:22" x14ac:dyDescent="0.2">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row>
    <row r="177" spans="1:22" x14ac:dyDescent="0.2">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row>
    <row r="178" spans="1:22" x14ac:dyDescent="0.2">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row>
    <row r="179" spans="1:22" x14ac:dyDescent="0.2">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row>
    <row r="180" spans="1:22" x14ac:dyDescent="0.2">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row>
    <row r="181" spans="1:22" x14ac:dyDescent="0.2">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row>
    <row r="182" spans="1:22" x14ac:dyDescent="0.2">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row>
    <row r="183" spans="1:22" x14ac:dyDescent="0.2">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row>
    <row r="184" spans="1:22" x14ac:dyDescent="0.2">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row>
    <row r="185" spans="1:22" x14ac:dyDescent="0.2">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row>
    <row r="186" spans="1:22" x14ac:dyDescent="0.2">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row>
    <row r="187" spans="1:22" x14ac:dyDescent="0.2">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row>
    <row r="188" spans="1:22" x14ac:dyDescent="0.2">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row>
    <row r="189" spans="1:22" x14ac:dyDescent="0.2">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row>
    <row r="190" spans="1:22" x14ac:dyDescent="0.2">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row>
    <row r="191" spans="1:22" x14ac:dyDescent="0.2">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row>
    <row r="192" spans="1:22" x14ac:dyDescent="0.2">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row>
    <row r="193" spans="1:22" x14ac:dyDescent="0.2">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row>
    <row r="194" spans="1:22" x14ac:dyDescent="0.2">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row>
    <row r="195" spans="1:22" x14ac:dyDescent="0.2">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row>
  </sheetData>
  <mergeCells count="1">
    <mergeCell ref="I6:O6"/>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sheetPr>
  <dimension ref="A1:Y230"/>
  <sheetViews>
    <sheetView zoomScale="120" zoomScaleNormal="120" workbookViewId="0"/>
  </sheetViews>
  <sheetFormatPr baseColWidth="10" defaultColWidth="9.1640625" defaultRowHeight="15" x14ac:dyDescent="0.2"/>
  <cols>
    <col min="1" max="1" width="8" style="19" customWidth="1"/>
    <col min="2" max="2" width="3.5" style="19" customWidth="1"/>
    <col min="3" max="3" width="12.5" style="19" customWidth="1"/>
    <col min="4" max="5" width="14.33203125" style="19" customWidth="1"/>
    <col min="6" max="9" width="15.5" style="19" customWidth="1"/>
    <col min="10" max="10" width="15.6640625" style="19" customWidth="1"/>
    <col min="11" max="11" width="13" style="19" customWidth="1"/>
    <col min="12" max="12" width="17" style="19" customWidth="1"/>
    <col min="13" max="14" width="12.1640625" style="19" customWidth="1"/>
    <col min="15" max="15" width="11.6640625" style="19" customWidth="1"/>
    <col min="16" max="16" width="10.5" style="19" customWidth="1"/>
    <col min="17" max="17" width="12.5" style="19" customWidth="1"/>
    <col min="18" max="18" width="11.5" style="19" customWidth="1"/>
    <col min="19" max="19" width="10.6640625" style="19" bestFit="1" customWidth="1"/>
    <col min="20" max="20" width="11" style="19" customWidth="1"/>
    <col min="21" max="21" width="11.6640625" style="19" bestFit="1" customWidth="1"/>
    <col min="22" max="22" width="16.33203125" style="19" customWidth="1"/>
    <col min="23" max="23" width="11.6640625" style="19" customWidth="1"/>
    <col min="24" max="24" width="12.5" style="19" customWidth="1"/>
    <col min="25" max="16384" width="9.1640625" style="19"/>
  </cols>
  <sheetData>
    <row r="1" spans="1:16" ht="15" customHeight="1" x14ac:dyDescent="0.2"/>
    <row r="2" spans="1:16" ht="15" customHeight="1" x14ac:dyDescent="0.2"/>
    <row r="3" spans="1:16" ht="15" customHeight="1" x14ac:dyDescent="0.2"/>
    <row r="4" spans="1:16" ht="13.5" customHeight="1" thickBot="1" x14ac:dyDescent="0.25"/>
    <row r="5" spans="1:16" ht="20.25" customHeight="1" thickBot="1" x14ac:dyDescent="0.25">
      <c r="A5" s="587"/>
      <c r="B5" s="587"/>
      <c r="C5" s="865" t="s">
        <v>223</v>
      </c>
      <c r="D5" s="866" t="s">
        <v>224</v>
      </c>
      <c r="E5" s="866" t="s">
        <v>569</v>
      </c>
      <c r="F5" s="867" t="s">
        <v>5447</v>
      </c>
      <c r="G5" s="867" t="s">
        <v>5764</v>
      </c>
      <c r="H5" s="868" t="s">
        <v>5461</v>
      </c>
      <c r="I5" s="868" t="s">
        <v>5562</v>
      </c>
      <c r="J5" s="869" t="s">
        <v>5755</v>
      </c>
      <c r="K5" s="870" t="s">
        <v>256</v>
      </c>
      <c r="L5" s="871"/>
      <c r="M5" s="871"/>
      <c r="N5" s="871"/>
      <c r="O5" s="871"/>
      <c r="P5" s="882"/>
    </row>
    <row r="6" spans="1:16" ht="14.25" customHeight="1" x14ac:dyDescent="0.2">
      <c r="A6" s="587"/>
      <c r="B6" s="587"/>
      <c r="C6" s="3146" t="s">
        <v>227</v>
      </c>
      <c r="D6" s="163" t="s">
        <v>663</v>
      </c>
      <c r="E6" s="163" t="s">
        <v>125</v>
      </c>
      <c r="F6" s="146">
        <v>6929408</v>
      </c>
      <c r="G6" s="146">
        <v>6876667</v>
      </c>
      <c r="H6" s="146">
        <v>6796403</v>
      </c>
      <c r="I6" s="146">
        <v>6763176</v>
      </c>
      <c r="J6" s="60">
        <v>6576054</v>
      </c>
      <c r="K6" s="147">
        <f t="shared" ref="K6:K32" si="0">((J6-I6)/I6)*100</f>
        <v>-2.7667770290171365</v>
      </c>
      <c r="L6" s="14"/>
      <c r="M6" s="14"/>
      <c r="N6" s="14"/>
      <c r="O6" s="14"/>
      <c r="P6" s="883"/>
    </row>
    <row r="7" spans="1:16" x14ac:dyDescent="0.2">
      <c r="A7" s="587"/>
      <c r="B7" s="587"/>
      <c r="C7" s="3147"/>
      <c r="D7" s="156" t="s">
        <v>32</v>
      </c>
      <c r="E7" s="156" t="s">
        <v>125</v>
      </c>
      <c r="F7" s="68">
        <v>11879196</v>
      </c>
      <c r="G7" s="68">
        <v>12192751</v>
      </c>
      <c r="H7" s="68">
        <v>12572987</v>
      </c>
      <c r="I7" s="68">
        <v>12877050</v>
      </c>
      <c r="J7" s="59">
        <v>13124580</v>
      </c>
      <c r="K7" s="147">
        <f t="shared" si="0"/>
        <v>1.9222570386851026</v>
      </c>
      <c r="L7" s="587"/>
      <c r="M7" s="587"/>
      <c r="N7" s="587"/>
      <c r="O7" s="587"/>
      <c r="P7" s="884"/>
    </row>
    <row r="8" spans="1:16" ht="13.5" customHeight="1" thickBot="1" x14ac:dyDescent="0.25">
      <c r="A8" s="885"/>
      <c r="B8" s="587"/>
      <c r="C8" s="3147"/>
      <c r="D8" s="156" t="s">
        <v>56</v>
      </c>
      <c r="E8" s="167" t="s">
        <v>125</v>
      </c>
      <c r="F8" s="68">
        <v>6520788</v>
      </c>
      <c r="G8" s="68">
        <v>6518715</v>
      </c>
      <c r="H8" s="68">
        <v>6650103</v>
      </c>
      <c r="I8" s="68">
        <v>6794793</v>
      </c>
      <c r="J8" s="59">
        <v>6862009</v>
      </c>
      <c r="K8" s="147">
        <f t="shared" si="0"/>
        <v>0.98922807508631982</v>
      </c>
      <c r="L8" s="14"/>
      <c r="M8" s="14"/>
      <c r="N8" s="14"/>
      <c r="O8" s="14"/>
      <c r="P8" s="883"/>
    </row>
    <row r="9" spans="1:16" ht="14.25" customHeight="1" thickBot="1" x14ac:dyDescent="0.25">
      <c r="A9" s="885"/>
      <c r="B9" s="587"/>
      <c r="C9" s="3147"/>
      <c r="D9" s="156" t="s">
        <v>72</v>
      </c>
      <c r="E9" s="791" t="s">
        <v>125</v>
      </c>
      <c r="F9" s="68">
        <v>2320627</v>
      </c>
      <c r="G9" s="68">
        <v>2312983</v>
      </c>
      <c r="H9" s="68">
        <v>2303368</v>
      </c>
      <c r="I9" s="68">
        <v>2299685</v>
      </c>
      <c r="J9" s="59">
        <v>2293024</v>
      </c>
      <c r="K9" s="147">
        <f t="shared" si="0"/>
        <v>-0.28964836488475593</v>
      </c>
      <c r="L9" s="872" t="s">
        <v>301</v>
      </c>
      <c r="M9" s="873" t="s">
        <v>298</v>
      </c>
      <c r="N9" s="874" t="s">
        <v>299</v>
      </c>
      <c r="O9" s="875" t="s">
        <v>300</v>
      </c>
      <c r="P9" s="883"/>
    </row>
    <row r="10" spans="1:16" ht="16.5" customHeight="1" x14ac:dyDescent="0.2">
      <c r="A10" s="885"/>
      <c r="B10" s="587"/>
      <c r="C10" s="3147"/>
      <c r="D10" s="156" t="s">
        <v>59</v>
      </c>
      <c r="E10" s="791" t="s">
        <v>125</v>
      </c>
      <c r="F10" s="68">
        <v>5544923</v>
      </c>
      <c r="G10" s="68">
        <v>5225300</v>
      </c>
      <c r="H10" s="68">
        <v>4649018</v>
      </c>
      <c r="I10" s="68">
        <v>4389205</v>
      </c>
      <c r="J10" s="59">
        <v>1693900</v>
      </c>
      <c r="K10" s="147">
        <f t="shared" si="0"/>
        <v>-61.407589757142809</v>
      </c>
      <c r="L10" s="14"/>
      <c r="M10" s="14"/>
      <c r="N10" s="14"/>
      <c r="O10" s="14"/>
      <c r="P10" s="883"/>
    </row>
    <row r="11" spans="1:16" ht="16.5" customHeight="1" x14ac:dyDescent="0.2">
      <c r="A11" s="885"/>
      <c r="B11" s="587"/>
      <c r="C11" s="3147"/>
      <c r="D11" s="156" t="s">
        <v>288</v>
      </c>
      <c r="E11" s="156" t="s">
        <v>126</v>
      </c>
      <c r="F11" s="68">
        <v>452581</v>
      </c>
      <c r="G11" s="68">
        <v>382111</v>
      </c>
      <c r="H11" s="68">
        <v>0</v>
      </c>
      <c r="I11" s="68">
        <v>0</v>
      </c>
      <c r="J11" s="59">
        <v>0</v>
      </c>
      <c r="K11" s="147">
        <v>0</v>
      </c>
      <c r="L11" s="14"/>
      <c r="M11" s="14"/>
      <c r="N11" s="14"/>
      <c r="O11" s="14"/>
      <c r="P11" s="883"/>
    </row>
    <row r="12" spans="1:16" ht="16.5" customHeight="1" x14ac:dyDescent="0.2">
      <c r="A12" s="885"/>
      <c r="B12" s="587"/>
      <c r="C12" s="3147"/>
      <c r="D12" s="156" t="s">
        <v>263</v>
      </c>
      <c r="E12" s="156" t="s">
        <v>570</v>
      </c>
      <c r="F12" s="68">
        <v>1352781</v>
      </c>
      <c r="G12" s="68">
        <v>1424478</v>
      </c>
      <c r="H12" s="68">
        <v>1402015</v>
      </c>
      <c r="I12" s="68">
        <v>1366540</v>
      </c>
      <c r="J12" s="59">
        <v>1324675</v>
      </c>
      <c r="K12" s="147">
        <f t="shared" si="0"/>
        <v>-3.0635766241749236</v>
      </c>
      <c r="L12" s="14"/>
      <c r="M12" s="14"/>
      <c r="N12" s="14"/>
      <c r="O12" s="14"/>
      <c r="P12" s="883"/>
    </row>
    <row r="13" spans="1:16" ht="18" customHeight="1" x14ac:dyDescent="0.2">
      <c r="A13" s="885"/>
      <c r="B13" s="587"/>
      <c r="C13" s="3147"/>
      <c r="D13" s="156" t="s">
        <v>207</v>
      </c>
      <c r="E13" s="156" t="s">
        <v>125</v>
      </c>
      <c r="F13" s="68">
        <v>11010985</v>
      </c>
      <c r="G13" s="68">
        <v>11086576</v>
      </c>
      <c r="H13" s="68">
        <v>11375983</v>
      </c>
      <c r="I13" s="68">
        <v>11617410</v>
      </c>
      <c r="J13" s="59">
        <v>11819724</v>
      </c>
      <c r="K13" s="147">
        <f t="shared" si="0"/>
        <v>1.7414724968818351</v>
      </c>
      <c r="L13" s="14"/>
      <c r="M13" s="14"/>
      <c r="N13" s="14"/>
      <c r="O13" s="14"/>
      <c r="P13" s="883"/>
    </row>
    <row r="14" spans="1:16" ht="18" customHeight="1" thickBot="1" x14ac:dyDescent="0.25">
      <c r="A14" s="885"/>
      <c r="B14" s="587"/>
      <c r="C14" s="3148"/>
      <c r="D14" s="291" t="s">
        <v>1149</v>
      </c>
      <c r="E14" s="291" t="s">
        <v>125</v>
      </c>
      <c r="F14" s="148">
        <v>8419025</v>
      </c>
      <c r="G14" s="148">
        <v>8732876</v>
      </c>
      <c r="H14" s="148">
        <v>8987465</v>
      </c>
      <c r="I14" s="148">
        <v>9440273</v>
      </c>
      <c r="J14" s="155">
        <v>9883575</v>
      </c>
      <c r="K14" s="173">
        <f t="shared" si="0"/>
        <v>4.6958599608295222</v>
      </c>
      <c r="L14" s="14"/>
      <c r="M14" s="14"/>
      <c r="N14" s="14"/>
      <c r="O14" s="14"/>
      <c r="P14" s="883"/>
    </row>
    <row r="15" spans="1:16" x14ac:dyDescent="0.2">
      <c r="A15" s="885"/>
      <c r="B15" s="587"/>
      <c r="C15" s="3146" t="s">
        <v>229</v>
      </c>
      <c r="D15" s="163" t="s">
        <v>663</v>
      </c>
      <c r="E15" s="163" t="s">
        <v>125</v>
      </c>
      <c r="F15" s="146">
        <v>2885166</v>
      </c>
      <c r="G15" s="146">
        <v>2686544</v>
      </c>
      <c r="H15" s="146">
        <v>2577107</v>
      </c>
      <c r="I15" s="146">
        <v>2526680</v>
      </c>
      <c r="J15" s="2739">
        <v>2370747</v>
      </c>
      <c r="K15" s="908">
        <f t="shared" si="0"/>
        <v>-6.1714581981097725</v>
      </c>
      <c r="L15" s="14"/>
      <c r="M15" s="14"/>
      <c r="N15" s="14"/>
      <c r="O15" s="14"/>
      <c r="P15" s="883"/>
    </row>
    <row r="16" spans="1:16" x14ac:dyDescent="0.2">
      <c r="A16" s="885"/>
      <c r="B16" s="14"/>
      <c r="C16" s="3147"/>
      <c r="D16" s="156" t="s">
        <v>32</v>
      </c>
      <c r="E16" s="156" t="s">
        <v>125</v>
      </c>
      <c r="F16" s="68">
        <v>6531587</v>
      </c>
      <c r="G16" s="68">
        <v>7089123</v>
      </c>
      <c r="H16" s="68">
        <v>7518985</v>
      </c>
      <c r="I16" s="68">
        <v>7659322</v>
      </c>
      <c r="J16" s="59">
        <v>7754611</v>
      </c>
      <c r="K16" s="147">
        <f t="shared" si="0"/>
        <v>1.2440918399827035</v>
      </c>
      <c r="L16" s="14"/>
      <c r="M16" s="14"/>
      <c r="N16" s="14"/>
      <c r="O16" s="14"/>
      <c r="P16" s="883"/>
    </row>
    <row r="17" spans="1:22" ht="14.25" customHeight="1" x14ac:dyDescent="0.2">
      <c r="A17" s="885"/>
      <c r="B17" s="14"/>
      <c r="C17" s="3147"/>
      <c r="D17" s="156" t="s">
        <v>56</v>
      </c>
      <c r="E17" s="156" t="s">
        <v>125</v>
      </c>
      <c r="F17" s="68">
        <v>4282973</v>
      </c>
      <c r="G17" s="68">
        <v>4251906</v>
      </c>
      <c r="H17" s="68">
        <v>4363534</v>
      </c>
      <c r="I17" s="68">
        <v>4472581</v>
      </c>
      <c r="J17" s="59">
        <v>4506549</v>
      </c>
      <c r="K17" s="147">
        <f t="shared" si="0"/>
        <v>0.75947199167550017</v>
      </c>
      <c r="L17" s="14"/>
      <c r="M17" s="14"/>
      <c r="N17" s="14"/>
      <c r="O17" s="14"/>
      <c r="P17" s="883"/>
    </row>
    <row r="18" spans="1:22" x14ac:dyDescent="0.2">
      <c r="A18" s="885"/>
      <c r="B18" s="14"/>
      <c r="C18" s="3147"/>
      <c r="D18" s="156" t="s">
        <v>72</v>
      </c>
      <c r="E18" s="156" t="s">
        <v>125</v>
      </c>
      <c r="F18" s="68">
        <v>1302170</v>
      </c>
      <c r="G18" s="68">
        <v>1293805</v>
      </c>
      <c r="H18" s="68">
        <v>1287959</v>
      </c>
      <c r="I18" s="68">
        <v>1285081</v>
      </c>
      <c r="J18" s="59">
        <v>1281108</v>
      </c>
      <c r="K18" s="147">
        <f t="shared" si="0"/>
        <v>-0.30916339125704917</v>
      </c>
      <c r="L18" s="14"/>
      <c r="M18" s="14"/>
      <c r="N18" s="14"/>
      <c r="O18" s="14"/>
      <c r="P18" s="883"/>
    </row>
    <row r="19" spans="1:22" ht="13.5" customHeight="1" x14ac:dyDescent="0.2">
      <c r="A19" s="885"/>
      <c r="B19" s="14"/>
      <c r="C19" s="3147"/>
      <c r="D19" s="156" t="s">
        <v>59</v>
      </c>
      <c r="E19" s="156" t="s">
        <v>125</v>
      </c>
      <c r="F19" s="70">
        <v>4748797</v>
      </c>
      <c r="G19" s="70">
        <v>4241048</v>
      </c>
      <c r="H19" s="70">
        <v>3185923</v>
      </c>
      <c r="I19" s="70">
        <v>2957240</v>
      </c>
      <c r="J19" s="59">
        <v>1123339</v>
      </c>
      <c r="K19" s="147">
        <f t="shared" si="0"/>
        <v>-62.013938672546018</v>
      </c>
      <c r="L19" s="14"/>
      <c r="M19" s="14"/>
      <c r="N19" s="14"/>
      <c r="O19" s="14"/>
      <c r="P19" s="883"/>
    </row>
    <row r="20" spans="1:22" x14ac:dyDescent="0.2">
      <c r="A20" s="885"/>
      <c r="B20" s="14"/>
      <c r="C20" s="3147"/>
      <c r="D20" s="156" t="s">
        <v>263</v>
      </c>
      <c r="E20" s="156" t="s">
        <v>570</v>
      </c>
      <c r="F20" s="70">
        <v>2488734</v>
      </c>
      <c r="G20" s="70">
        <v>2499475</v>
      </c>
      <c r="H20" s="70">
        <v>2194873</v>
      </c>
      <c r="I20" s="70">
        <v>2136115</v>
      </c>
      <c r="J20" s="59">
        <v>2085651</v>
      </c>
      <c r="K20" s="147">
        <f t="shared" si="0"/>
        <v>-2.3624196262841655</v>
      </c>
      <c r="L20" s="14"/>
      <c r="M20" s="14"/>
      <c r="N20" s="14"/>
      <c r="O20" s="14"/>
      <c r="P20" s="883"/>
      <c r="Q20" s="886"/>
      <c r="R20" s="886"/>
      <c r="S20" s="886"/>
      <c r="T20" s="886"/>
      <c r="U20" s="886"/>
      <c r="V20" s="886"/>
    </row>
    <row r="21" spans="1:22" x14ac:dyDescent="0.2">
      <c r="A21" s="885"/>
      <c r="B21" s="14"/>
      <c r="C21" s="3147"/>
      <c r="D21" s="156" t="s">
        <v>207</v>
      </c>
      <c r="E21" s="156" t="s">
        <v>125</v>
      </c>
      <c r="F21" s="70">
        <v>8937828</v>
      </c>
      <c r="G21" s="70">
        <v>8954979</v>
      </c>
      <c r="H21" s="70">
        <v>9426795</v>
      </c>
      <c r="I21" s="70">
        <v>9639460</v>
      </c>
      <c r="J21" s="59">
        <v>9726376</v>
      </c>
      <c r="K21" s="147">
        <f t="shared" si="0"/>
        <v>0.90166876567774545</v>
      </c>
      <c r="L21" s="14"/>
      <c r="M21" s="14"/>
      <c r="N21" s="14"/>
      <c r="O21" s="14"/>
      <c r="P21" s="883"/>
      <c r="Q21" s="887"/>
      <c r="R21" s="887"/>
      <c r="S21" s="887"/>
      <c r="T21" s="887"/>
      <c r="U21" s="886"/>
      <c r="V21" s="886"/>
    </row>
    <row r="22" spans="1:22" ht="16" thickBot="1" x14ac:dyDescent="0.25">
      <c r="A22" s="885"/>
      <c r="B22" s="14"/>
      <c r="C22" s="3148"/>
      <c r="D22" s="291" t="s">
        <v>1149</v>
      </c>
      <c r="E22" s="291" t="s">
        <v>125</v>
      </c>
      <c r="F22" s="148">
        <v>5647871</v>
      </c>
      <c r="G22" s="148">
        <v>6449427</v>
      </c>
      <c r="H22" s="148">
        <v>7340896</v>
      </c>
      <c r="I22" s="148">
        <v>7651459</v>
      </c>
      <c r="J22" s="155">
        <v>7931465</v>
      </c>
      <c r="K22" s="173">
        <f t="shared" si="0"/>
        <v>3.6595112121753508</v>
      </c>
      <c r="L22" s="14"/>
      <c r="M22" s="14"/>
      <c r="N22" s="14"/>
      <c r="O22" s="14"/>
      <c r="P22" s="883"/>
      <c r="Q22" s="887"/>
      <c r="R22" s="887"/>
      <c r="S22" s="887"/>
      <c r="T22" s="887"/>
      <c r="U22" s="886"/>
      <c r="V22" s="886"/>
    </row>
    <row r="23" spans="1:22" x14ac:dyDescent="0.2">
      <c r="A23" s="885"/>
      <c r="B23" s="14"/>
      <c r="C23" s="3153" t="s">
        <v>230</v>
      </c>
      <c r="D23" s="163" t="s">
        <v>663</v>
      </c>
      <c r="E23" s="163" t="s">
        <v>125</v>
      </c>
      <c r="F23" s="876">
        <v>4423177</v>
      </c>
      <c r="G23" s="876">
        <v>4361550</v>
      </c>
      <c r="H23" s="876">
        <v>4356856</v>
      </c>
      <c r="I23" s="876">
        <v>4254927</v>
      </c>
      <c r="J23" s="59">
        <v>4170547</v>
      </c>
      <c r="K23" s="172">
        <f t="shared" si="0"/>
        <v>-1.9831127537558224</v>
      </c>
      <c r="L23" s="14"/>
      <c r="M23" s="14"/>
      <c r="N23" s="14"/>
      <c r="O23" s="14"/>
      <c r="P23" s="883"/>
      <c r="Q23" s="887" t="s">
        <v>352</v>
      </c>
      <c r="R23" s="887"/>
      <c r="S23" s="887"/>
      <c r="T23" s="887"/>
      <c r="U23" s="886"/>
      <c r="V23" s="886"/>
    </row>
    <row r="24" spans="1:22" x14ac:dyDescent="0.2">
      <c r="A24" s="885"/>
      <c r="B24" s="14"/>
      <c r="C24" s="3154"/>
      <c r="D24" s="156" t="s">
        <v>32</v>
      </c>
      <c r="E24" s="156" t="s">
        <v>125</v>
      </c>
      <c r="F24" s="70">
        <v>5105001</v>
      </c>
      <c r="G24" s="70">
        <v>5214089</v>
      </c>
      <c r="H24" s="70">
        <v>5549403</v>
      </c>
      <c r="I24" s="70">
        <v>5606347</v>
      </c>
      <c r="J24" s="59">
        <v>5644255</v>
      </c>
      <c r="K24" s="147">
        <f t="shared" si="0"/>
        <v>0.67616221400494836</v>
      </c>
      <c r="L24" s="14"/>
      <c r="M24" s="14"/>
      <c r="N24" s="14"/>
      <c r="O24" s="14"/>
      <c r="P24" s="883"/>
      <c r="Q24" s="887" t="s">
        <v>36</v>
      </c>
      <c r="R24" s="887" t="s">
        <v>45</v>
      </c>
      <c r="S24" s="887" t="s">
        <v>43</v>
      </c>
      <c r="T24" s="886"/>
      <c r="U24" s="886"/>
    </row>
    <row r="25" spans="1:22" x14ac:dyDescent="0.2">
      <c r="A25" s="885"/>
      <c r="B25" s="14"/>
      <c r="C25" s="3154"/>
      <c r="D25" s="156" t="s">
        <v>79</v>
      </c>
      <c r="E25" s="156" t="s">
        <v>570</v>
      </c>
      <c r="F25" s="70">
        <v>1102080</v>
      </c>
      <c r="G25" s="70">
        <v>1156841</v>
      </c>
      <c r="H25" s="70">
        <v>1248694</v>
      </c>
      <c r="I25" s="70">
        <v>1301293</v>
      </c>
      <c r="J25" s="59">
        <v>1334008</v>
      </c>
      <c r="K25" s="147">
        <f t="shared" si="0"/>
        <v>2.5140379607052372</v>
      </c>
      <c r="L25" s="14"/>
      <c r="M25" s="14"/>
      <c r="N25" s="14"/>
      <c r="O25" s="14"/>
      <c r="P25" s="883"/>
      <c r="Q25" s="888">
        <f>SUM(J6:J14)</f>
        <v>53577541</v>
      </c>
      <c r="R25" s="888">
        <f>SUM(J15:J22)</f>
        <v>36779846</v>
      </c>
      <c r="S25" s="888">
        <f>SUM(J23:J31)</f>
        <v>27085330</v>
      </c>
      <c r="T25" s="886"/>
      <c r="U25" s="886"/>
    </row>
    <row r="26" spans="1:22" ht="17.25" customHeight="1" x14ac:dyDescent="0.2">
      <c r="A26" s="885"/>
      <c r="B26" s="14"/>
      <c r="C26" s="3154"/>
      <c r="D26" s="156" t="s">
        <v>56</v>
      </c>
      <c r="E26" s="156" t="s">
        <v>125</v>
      </c>
      <c r="F26" s="70">
        <v>2593244</v>
      </c>
      <c r="G26" s="70">
        <v>2430737</v>
      </c>
      <c r="H26" s="70">
        <v>2394688</v>
      </c>
      <c r="I26" s="70">
        <v>2443926</v>
      </c>
      <c r="J26" s="59">
        <v>2461891</v>
      </c>
      <c r="K26" s="147">
        <f t="shared" si="0"/>
        <v>0.73508772360537922</v>
      </c>
      <c r="L26" s="14"/>
      <c r="M26" s="14"/>
      <c r="N26" s="14"/>
      <c r="O26" s="14"/>
      <c r="P26" s="883"/>
      <c r="Q26" s="886"/>
      <c r="R26" s="886"/>
      <c r="S26" s="886"/>
      <c r="T26" s="886"/>
      <c r="U26" s="886"/>
      <c r="V26" s="886"/>
    </row>
    <row r="27" spans="1:22" x14ac:dyDescent="0.2">
      <c r="A27" s="885"/>
      <c r="B27" s="14"/>
      <c r="C27" s="3154"/>
      <c r="D27" s="156" t="s">
        <v>59</v>
      </c>
      <c r="E27" s="791" t="s">
        <v>125</v>
      </c>
      <c r="F27" s="70">
        <v>3823230</v>
      </c>
      <c r="G27" s="70">
        <v>3729489</v>
      </c>
      <c r="H27" s="70">
        <v>2432691</v>
      </c>
      <c r="I27" s="70">
        <v>2282737</v>
      </c>
      <c r="J27" s="59">
        <v>146994</v>
      </c>
      <c r="K27" s="147">
        <f t="shared" si="0"/>
        <v>-93.560624811355837</v>
      </c>
      <c r="L27" s="14"/>
      <c r="M27" s="14"/>
      <c r="N27" s="14"/>
      <c r="O27" s="14"/>
      <c r="P27" s="883"/>
      <c r="Q27" s="886"/>
      <c r="R27" s="886"/>
      <c r="S27" s="886"/>
      <c r="T27" s="886"/>
      <c r="U27" s="886"/>
      <c r="V27" s="886"/>
    </row>
    <row r="28" spans="1:22" x14ac:dyDescent="0.2">
      <c r="A28" s="885"/>
      <c r="B28" s="14"/>
      <c r="C28" s="3154"/>
      <c r="D28" s="156" t="s">
        <v>288</v>
      </c>
      <c r="E28" s="156" t="s">
        <v>126</v>
      </c>
      <c r="F28" s="70">
        <v>318047</v>
      </c>
      <c r="G28" s="70">
        <v>281998</v>
      </c>
      <c r="H28" s="70">
        <v>0</v>
      </c>
      <c r="I28" s="70">
        <v>0</v>
      </c>
      <c r="J28" s="59">
        <v>0</v>
      </c>
      <c r="K28" s="150">
        <v>0</v>
      </c>
      <c r="L28" s="14"/>
      <c r="M28" s="14"/>
      <c r="N28" s="14"/>
      <c r="O28" s="14"/>
      <c r="P28" s="883"/>
      <c r="Q28" s="886"/>
      <c r="R28" s="886"/>
      <c r="S28" s="886"/>
      <c r="T28" s="886"/>
      <c r="U28" s="886"/>
      <c r="V28" s="886"/>
    </row>
    <row r="29" spans="1:22" x14ac:dyDescent="0.2">
      <c r="A29" s="885"/>
      <c r="B29" s="14"/>
      <c r="C29" s="3154"/>
      <c r="D29" s="156" t="s">
        <v>263</v>
      </c>
      <c r="E29" s="156" t="s">
        <v>570</v>
      </c>
      <c r="F29" s="70">
        <v>2317912</v>
      </c>
      <c r="G29" s="70">
        <v>2315074</v>
      </c>
      <c r="H29" s="70">
        <v>1950010</v>
      </c>
      <c r="I29" s="70">
        <v>1878877</v>
      </c>
      <c r="J29" s="59">
        <v>1793665</v>
      </c>
      <c r="K29" s="147">
        <f t="shared" si="0"/>
        <v>-4.5352622869937731</v>
      </c>
      <c r="L29" s="14"/>
      <c r="M29" s="14"/>
      <c r="N29" s="14"/>
      <c r="O29" s="14"/>
      <c r="P29" s="883"/>
      <c r="Q29" s="886"/>
      <c r="R29" s="886"/>
      <c r="S29" s="886"/>
      <c r="T29" s="886"/>
      <c r="U29" s="886"/>
      <c r="V29" s="886"/>
    </row>
    <row r="30" spans="1:22" x14ac:dyDescent="0.2">
      <c r="A30" s="885"/>
      <c r="B30" s="14"/>
      <c r="C30" s="3154"/>
      <c r="D30" s="156" t="s">
        <v>207</v>
      </c>
      <c r="E30" s="156" t="s">
        <v>125</v>
      </c>
      <c r="F30" s="70">
        <v>5791492</v>
      </c>
      <c r="G30" s="70">
        <v>5697018</v>
      </c>
      <c r="H30" s="70">
        <v>5930984</v>
      </c>
      <c r="I30" s="70">
        <v>6021446</v>
      </c>
      <c r="J30" s="59">
        <v>6055728</v>
      </c>
      <c r="K30" s="147">
        <f t="shared" si="0"/>
        <v>0.56933168544565549</v>
      </c>
      <c r="L30" s="14"/>
      <c r="M30" s="14"/>
      <c r="N30" s="14"/>
      <c r="O30" s="14"/>
      <c r="P30" s="883"/>
      <c r="Q30" s="886"/>
      <c r="R30" s="886"/>
      <c r="S30" s="886"/>
      <c r="T30" s="886"/>
    </row>
    <row r="31" spans="1:22" ht="16" thickBot="1" x14ac:dyDescent="0.25">
      <c r="A31" s="885"/>
      <c r="B31" s="14"/>
      <c r="C31" s="3155"/>
      <c r="D31" s="291" t="s">
        <v>1149</v>
      </c>
      <c r="E31" s="291" t="s">
        <v>125</v>
      </c>
      <c r="F31" s="148">
        <v>4077977</v>
      </c>
      <c r="G31" s="148">
        <v>4568090</v>
      </c>
      <c r="H31" s="148">
        <v>5079359</v>
      </c>
      <c r="I31" s="148">
        <v>5278886</v>
      </c>
      <c r="J31" s="155">
        <v>5478242</v>
      </c>
      <c r="K31" s="173">
        <f t="shared" si="0"/>
        <v>3.7764785979466122</v>
      </c>
      <c r="L31" s="14"/>
      <c r="M31" s="14"/>
      <c r="N31" s="14"/>
      <c r="O31" s="14"/>
      <c r="P31" s="883"/>
      <c r="Q31" s="886"/>
      <c r="R31" s="886"/>
      <c r="S31" s="886"/>
      <c r="T31" s="886"/>
    </row>
    <row r="32" spans="1:22" ht="16" thickBot="1" x14ac:dyDescent="0.25">
      <c r="A32" s="885"/>
      <c r="B32" s="14"/>
      <c r="C32" s="877" t="s">
        <v>231</v>
      </c>
      <c r="D32" s="878" t="s">
        <v>151</v>
      </c>
      <c r="E32" s="878"/>
      <c r="F32" s="879">
        <f>SUM(F6:F31)</f>
        <v>120807600</v>
      </c>
      <c r="G32" s="879">
        <f t="shared" ref="G32:J32" si="1">SUM(G6:G31)</f>
        <v>121973650</v>
      </c>
      <c r="H32" s="879">
        <f t="shared" si="1"/>
        <v>121576099</v>
      </c>
      <c r="I32" s="879">
        <f t="shared" si="1"/>
        <v>122944509</v>
      </c>
      <c r="J32" s="880">
        <f t="shared" si="1"/>
        <v>117442717</v>
      </c>
      <c r="K32" s="798">
        <f t="shared" si="0"/>
        <v>-4.4750205151496436</v>
      </c>
      <c r="L32" s="881"/>
      <c r="M32" s="881"/>
      <c r="N32" s="881"/>
      <c r="O32" s="881"/>
      <c r="P32" s="889"/>
    </row>
    <row r="33" spans="1:16" ht="16" thickBot="1" x14ac:dyDescent="0.25">
      <c r="A33" s="885"/>
      <c r="B33" s="14"/>
      <c r="C33" s="890"/>
      <c r="D33" s="890"/>
      <c r="E33" s="890"/>
      <c r="H33" s="891"/>
      <c r="I33" s="891"/>
      <c r="K33" s="892"/>
      <c r="L33" s="14"/>
      <c r="M33" s="14"/>
      <c r="N33" s="14"/>
      <c r="O33" s="14"/>
      <c r="P33" s="14"/>
    </row>
    <row r="34" spans="1:16" ht="14.25" customHeight="1" thickBot="1" x14ac:dyDescent="0.25">
      <c r="A34" s="587"/>
      <c r="B34" s="587"/>
      <c r="C34" s="3146" t="s">
        <v>57</v>
      </c>
      <c r="D34" s="154" t="s">
        <v>663</v>
      </c>
      <c r="E34" s="154" t="s">
        <v>125</v>
      </c>
      <c r="F34" s="794">
        <v>2360644</v>
      </c>
      <c r="G34" s="794">
        <v>2253416</v>
      </c>
      <c r="H34" s="794">
        <v>2104820</v>
      </c>
      <c r="I34" s="794">
        <v>1404799</v>
      </c>
      <c r="J34" s="799">
        <v>604533</v>
      </c>
      <c r="K34" s="172">
        <f t="shared" ref="K34:K52" si="2">((J34-I34)/I34)*100</f>
        <v>-56.966583831565941</v>
      </c>
      <c r="L34" s="871"/>
      <c r="M34" s="871"/>
      <c r="N34" s="871"/>
      <c r="O34" s="871"/>
      <c r="P34" s="882"/>
    </row>
    <row r="35" spans="1:16" ht="15.75" customHeight="1" thickBot="1" x14ac:dyDescent="0.25">
      <c r="A35" s="885"/>
      <c r="B35" s="14"/>
      <c r="C35" s="3147"/>
      <c r="D35" s="156" t="s">
        <v>32</v>
      </c>
      <c r="E35" s="156" t="s">
        <v>125</v>
      </c>
      <c r="F35" s="68">
        <v>15086592</v>
      </c>
      <c r="G35" s="68">
        <v>14579113</v>
      </c>
      <c r="H35" s="68">
        <v>14761254</v>
      </c>
      <c r="I35" s="68">
        <v>14700063</v>
      </c>
      <c r="J35" s="59">
        <v>14695353</v>
      </c>
      <c r="K35" s="150">
        <f t="shared" si="2"/>
        <v>-3.2040679009334855E-2</v>
      </c>
      <c r="L35" s="14" t="s">
        <v>571</v>
      </c>
      <c r="M35" s="873" t="s">
        <v>226</v>
      </c>
      <c r="N35" s="874" t="s">
        <v>299</v>
      </c>
      <c r="O35" s="875" t="s">
        <v>300</v>
      </c>
      <c r="P35" s="883"/>
    </row>
    <row r="36" spans="1:16" ht="15.75" customHeight="1" x14ac:dyDescent="0.2">
      <c r="A36" s="885"/>
      <c r="B36" s="14"/>
      <c r="C36" s="3147"/>
      <c r="D36" s="156" t="s">
        <v>79</v>
      </c>
      <c r="E36" s="156" t="s">
        <v>570</v>
      </c>
      <c r="F36" s="68">
        <v>6557901</v>
      </c>
      <c r="G36" s="68">
        <v>6797441</v>
      </c>
      <c r="H36" s="68">
        <v>6946141</v>
      </c>
      <c r="I36" s="68">
        <v>6996873</v>
      </c>
      <c r="J36" s="59">
        <v>7039426</v>
      </c>
      <c r="K36" s="150">
        <f t="shared" si="2"/>
        <v>0.60817167897716595</v>
      </c>
      <c r="L36" s="14"/>
      <c r="M36" s="14"/>
      <c r="N36" s="14"/>
      <c r="O36" s="14"/>
      <c r="P36" s="883"/>
    </row>
    <row r="37" spans="1:16" ht="15.75" customHeight="1" x14ac:dyDescent="0.2">
      <c r="A37" s="885"/>
      <c r="B37" s="14"/>
      <c r="C37" s="3147"/>
      <c r="D37" s="156" t="s">
        <v>56</v>
      </c>
      <c r="E37" s="156" t="s">
        <v>125</v>
      </c>
      <c r="F37" s="68">
        <v>27242171</v>
      </c>
      <c r="G37" s="68">
        <v>27147341</v>
      </c>
      <c r="H37" s="68">
        <v>28071878</v>
      </c>
      <c r="I37" s="68">
        <v>28506515</v>
      </c>
      <c r="J37" s="59">
        <v>28863475</v>
      </c>
      <c r="K37" s="150">
        <f t="shared" si="2"/>
        <v>1.2522049784058136</v>
      </c>
      <c r="L37" s="14"/>
      <c r="M37" s="14"/>
      <c r="N37" s="14"/>
      <c r="O37" s="14"/>
      <c r="P37" s="883"/>
    </row>
    <row r="38" spans="1:16" ht="15.75" customHeight="1" thickBot="1" x14ac:dyDescent="0.25">
      <c r="A38" s="885"/>
      <c r="B38" s="14"/>
      <c r="C38" s="3147"/>
      <c r="D38" s="156" t="s">
        <v>59</v>
      </c>
      <c r="E38" s="156" t="s">
        <v>125</v>
      </c>
      <c r="F38" s="68">
        <v>3605082</v>
      </c>
      <c r="G38" s="68">
        <v>3317012</v>
      </c>
      <c r="H38" s="68">
        <v>433532</v>
      </c>
      <c r="I38" s="68">
        <v>415822</v>
      </c>
      <c r="J38" s="59">
        <v>360042</v>
      </c>
      <c r="K38" s="150">
        <f>((J38-I38)/I38)*100</f>
        <v>-13.414393658825171</v>
      </c>
      <c r="L38" s="14"/>
      <c r="M38" s="14"/>
      <c r="N38" s="14"/>
      <c r="O38" s="14"/>
      <c r="P38" s="883"/>
    </row>
    <row r="39" spans="1:16" ht="15.75" customHeight="1" x14ac:dyDescent="0.2">
      <c r="A39" s="885"/>
      <c r="B39" s="893"/>
      <c r="C39" s="3147"/>
      <c r="D39" s="156" t="s">
        <v>263</v>
      </c>
      <c r="E39" s="156" t="s">
        <v>570</v>
      </c>
      <c r="F39" s="70">
        <v>4775388</v>
      </c>
      <c r="G39" s="70">
        <v>4531591</v>
      </c>
      <c r="H39" s="70">
        <v>4014976</v>
      </c>
      <c r="I39" s="70">
        <v>3903771</v>
      </c>
      <c r="J39" s="59">
        <v>3658218</v>
      </c>
      <c r="K39" s="147">
        <f t="shared" si="2"/>
        <v>-6.290148679315462</v>
      </c>
      <c r="L39" s="14"/>
      <c r="M39" s="14"/>
      <c r="N39" s="14"/>
      <c r="O39" s="14"/>
      <c r="P39" s="883"/>
    </row>
    <row r="40" spans="1:16" ht="16.5" customHeight="1" thickBot="1" x14ac:dyDescent="0.25">
      <c r="A40" s="885"/>
      <c r="B40" s="14"/>
      <c r="C40" s="3147"/>
      <c r="D40" s="156" t="s">
        <v>3198</v>
      </c>
      <c r="E40" s="156" t="s">
        <v>125</v>
      </c>
      <c r="F40" s="68">
        <v>6965231</v>
      </c>
      <c r="G40" s="68">
        <v>6585229</v>
      </c>
      <c r="H40" s="68">
        <v>6080995</v>
      </c>
      <c r="I40" s="68">
        <v>5741125</v>
      </c>
      <c r="J40" s="59">
        <v>5412303</v>
      </c>
      <c r="K40" s="150">
        <f t="shared" si="2"/>
        <v>-5.727483724879705</v>
      </c>
      <c r="L40" s="14"/>
      <c r="M40" s="14"/>
      <c r="N40" s="14"/>
      <c r="O40" s="14"/>
      <c r="P40" s="883"/>
    </row>
    <row r="41" spans="1:16" ht="14.25" customHeight="1" x14ac:dyDescent="0.2">
      <c r="A41" s="885"/>
      <c r="B41" s="14"/>
      <c r="C41" s="3147"/>
      <c r="D41" s="156" t="s">
        <v>207</v>
      </c>
      <c r="E41" s="156" t="s">
        <v>125</v>
      </c>
      <c r="F41" s="70">
        <v>20005482</v>
      </c>
      <c r="G41" s="70">
        <v>19430890</v>
      </c>
      <c r="H41" s="70">
        <v>19894584</v>
      </c>
      <c r="I41" s="70">
        <v>20120081</v>
      </c>
      <c r="J41" s="59">
        <v>20397736</v>
      </c>
      <c r="K41" s="147">
        <f t="shared" si="2"/>
        <v>1.379989474197445</v>
      </c>
      <c r="L41" s="894"/>
      <c r="M41" s="894"/>
      <c r="N41" s="894"/>
      <c r="O41" s="894"/>
      <c r="P41" s="895"/>
    </row>
    <row r="42" spans="1:16" ht="14.25" customHeight="1" thickBot="1" x14ac:dyDescent="0.25">
      <c r="A42" s="885"/>
      <c r="B42" s="14"/>
      <c r="C42" s="3148"/>
      <c r="D42" s="291" t="s">
        <v>1149</v>
      </c>
      <c r="E42" s="291" t="s">
        <v>125</v>
      </c>
      <c r="F42" s="148">
        <v>8756881</v>
      </c>
      <c r="G42" s="148">
        <v>9965772</v>
      </c>
      <c r="H42" s="148">
        <v>10902292</v>
      </c>
      <c r="I42" s="148">
        <v>11594705</v>
      </c>
      <c r="J42" s="155">
        <v>12325133</v>
      </c>
      <c r="K42" s="173">
        <f t="shared" si="2"/>
        <v>6.2996686849730112</v>
      </c>
      <c r="L42" s="14"/>
      <c r="M42" s="14"/>
      <c r="N42" s="14"/>
      <c r="O42" s="14"/>
      <c r="P42" s="883"/>
    </row>
    <row r="43" spans="1:16" ht="15.75" customHeight="1" x14ac:dyDescent="0.2">
      <c r="A43" s="885"/>
      <c r="B43" s="883"/>
      <c r="C43" s="3146" t="s">
        <v>37</v>
      </c>
      <c r="D43" s="165" t="s">
        <v>663</v>
      </c>
      <c r="E43" s="163" t="s">
        <v>125</v>
      </c>
      <c r="F43" s="146">
        <v>17063</v>
      </c>
      <c r="G43" s="146">
        <v>17005</v>
      </c>
      <c r="H43" s="146">
        <v>15227</v>
      </c>
      <c r="I43" s="146">
        <v>0</v>
      </c>
      <c r="J43" s="59">
        <v>63</v>
      </c>
      <c r="K43" s="153" t="e">
        <f t="shared" si="2"/>
        <v>#DIV/0!</v>
      </c>
      <c r="L43" s="14"/>
      <c r="M43" s="14"/>
      <c r="N43" s="14"/>
      <c r="O43" s="14"/>
      <c r="P43" s="883"/>
    </row>
    <row r="44" spans="1:16" ht="15.75" customHeight="1" x14ac:dyDescent="0.2">
      <c r="A44" s="885"/>
      <c r="B44" s="883"/>
      <c r="C44" s="3147"/>
      <c r="D44" s="156" t="s">
        <v>32</v>
      </c>
      <c r="E44" s="156" t="s">
        <v>125</v>
      </c>
      <c r="F44" s="68">
        <v>9207176</v>
      </c>
      <c r="G44" s="68">
        <v>9371440</v>
      </c>
      <c r="H44" s="68">
        <v>9714317</v>
      </c>
      <c r="I44" s="68">
        <v>9652110</v>
      </c>
      <c r="J44" s="59">
        <v>9654665</v>
      </c>
      <c r="K44" s="150">
        <f t="shared" si="2"/>
        <v>2.6470896000978024E-2</v>
      </c>
      <c r="L44" s="14"/>
      <c r="M44" s="14"/>
      <c r="N44" s="14"/>
      <c r="O44" s="14"/>
      <c r="P44" s="883"/>
    </row>
    <row r="45" spans="1:16" ht="15.75" customHeight="1" x14ac:dyDescent="0.2">
      <c r="A45" s="885"/>
      <c r="B45" s="883"/>
      <c r="C45" s="3147"/>
      <c r="D45" s="156" t="s">
        <v>79</v>
      </c>
      <c r="E45" s="156" t="s">
        <v>570</v>
      </c>
      <c r="F45" s="68">
        <v>4974646</v>
      </c>
      <c r="G45" s="68">
        <v>5261710</v>
      </c>
      <c r="H45" s="68">
        <v>5437922</v>
      </c>
      <c r="I45" s="68">
        <v>5544792</v>
      </c>
      <c r="J45" s="59">
        <v>5634211</v>
      </c>
      <c r="K45" s="150">
        <f t="shared" si="2"/>
        <v>1.6126664444761858</v>
      </c>
      <c r="L45" s="14"/>
      <c r="M45" s="14"/>
      <c r="N45" s="14"/>
      <c r="O45" s="14"/>
      <c r="P45" s="883"/>
    </row>
    <row r="46" spans="1:16" ht="13.5" customHeight="1" x14ac:dyDescent="0.2">
      <c r="A46" s="885"/>
      <c r="B46" s="883"/>
      <c r="C46" s="3147"/>
      <c r="D46" s="156" t="s">
        <v>56</v>
      </c>
      <c r="E46" s="156" t="s">
        <v>125</v>
      </c>
      <c r="F46" s="68">
        <v>13032329</v>
      </c>
      <c r="G46" s="68">
        <v>12789920</v>
      </c>
      <c r="H46" s="68">
        <v>13169384</v>
      </c>
      <c r="I46" s="68">
        <v>13378193</v>
      </c>
      <c r="J46" s="59">
        <v>13521096</v>
      </c>
      <c r="K46" s="150">
        <f t="shared" si="2"/>
        <v>1.068178639671292</v>
      </c>
      <c r="L46" s="14"/>
      <c r="M46" s="14"/>
      <c r="N46" s="14"/>
      <c r="O46" s="14"/>
      <c r="P46" s="883"/>
    </row>
    <row r="47" spans="1:16" ht="15.75" customHeight="1" thickBot="1" x14ac:dyDescent="0.25">
      <c r="A47" s="885"/>
      <c r="B47" s="883"/>
      <c r="C47" s="3147"/>
      <c r="D47" s="156" t="s">
        <v>59</v>
      </c>
      <c r="E47" s="156" t="s">
        <v>125</v>
      </c>
      <c r="F47" s="70">
        <v>5385297</v>
      </c>
      <c r="G47" s="70">
        <v>1021116</v>
      </c>
      <c r="H47" s="70">
        <v>901080</v>
      </c>
      <c r="I47" s="70">
        <v>890477</v>
      </c>
      <c r="J47" s="59">
        <v>872692</v>
      </c>
      <c r="K47" s="147">
        <f t="shared" si="2"/>
        <v>-1.9972441736282913</v>
      </c>
      <c r="L47" s="14"/>
      <c r="M47" s="14"/>
      <c r="N47" s="14"/>
      <c r="O47" s="14"/>
      <c r="P47" s="883"/>
    </row>
    <row r="48" spans="1:16" ht="15.75" customHeight="1" x14ac:dyDescent="0.2">
      <c r="A48" s="885"/>
      <c r="B48" s="895"/>
      <c r="C48" s="3147"/>
      <c r="D48" s="156" t="s">
        <v>288</v>
      </c>
      <c r="E48" s="156" t="s">
        <v>126</v>
      </c>
      <c r="F48" s="70">
        <v>93273</v>
      </c>
      <c r="G48" s="70">
        <v>72501</v>
      </c>
      <c r="H48" s="70">
        <v>0</v>
      </c>
      <c r="I48" s="70">
        <v>0</v>
      </c>
      <c r="J48" s="59">
        <v>0</v>
      </c>
      <c r="K48" s="147">
        <v>0</v>
      </c>
      <c r="L48" s="14"/>
      <c r="M48" s="14"/>
      <c r="N48" s="14"/>
      <c r="O48" s="14"/>
      <c r="P48" s="883"/>
    </row>
    <row r="49" spans="1:25" ht="21" customHeight="1" x14ac:dyDescent="0.2">
      <c r="A49" s="885"/>
      <c r="B49" s="883"/>
      <c r="C49" s="3147"/>
      <c r="D49" s="156" t="s">
        <v>263</v>
      </c>
      <c r="E49" s="156" t="s">
        <v>570</v>
      </c>
      <c r="F49" s="70">
        <v>2292185</v>
      </c>
      <c r="G49" s="70">
        <v>2439779</v>
      </c>
      <c r="H49" s="70">
        <v>1985028</v>
      </c>
      <c r="I49" s="70">
        <v>1910192</v>
      </c>
      <c r="J49" s="59">
        <v>1773289</v>
      </c>
      <c r="K49" s="147">
        <f t="shared" si="2"/>
        <v>-7.1669758851466243</v>
      </c>
      <c r="L49" s="14"/>
      <c r="M49" s="14"/>
      <c r="N49" s="14"/>
      <c r="O49" s="14"/>
      <c r="P49" s="883"/>
      <c r="Q49" s="887"/>
      <c r="R49" s="887"/>
      <c r="S49" s="887"/>
      <c r="T49" s="887"/>
      <c r="U49" s="887"/>
      <c r="V49" s="887"/>
    </row>
    <row r="50" spans="1:25" ht="14.25" customHeight="1" x14ac:dyDescent="0.2">
      <c r="A50" s="885"/>
      <c r="B50" s="883"/>
      <c r="C50" s="3147"/>
      <c r="D50" s="157" t="s">
        <v>3198</v>
      </c>
      <c r="E50" s="156" t="s">
        <v>125</v>
      </c>
      <c r="F50" s="68">
        <v>8008349</v>
      </c>
      <c r="G50" s="68">
        <v>7762084</v>
      </c>
      <c r="H50" s="68">
        <v>7418197</v>
      </c>
      <c r="I50" s="68">
        <v>7132006</v>
      </c>
      <c r="J50" s="59">
        <v>6835021</v>
      </c>
      <c r="K50" s="150">
        <f t="shared" si="2"/>
        <v>-4.1641159583993623</v>
      </c>
      <c r="L50" s="14"/>
      <c r="M50" s="14"/>
      <c r="N50" s="14"/>
      <c r="O50" s="14"/>
      <c r="P50" s="883"/>
      <c r="Q50" s="887"/>
      <c r="R50" s="887"/>
      <c r="S50" s="887"/>
      <c r="T50" s="887"/>
      <c r="U50" s="887"/>
      <c r="V50" s="887"/>
    </row>
    <row r="51" spans="1:25" x14ac:dyDescent="0.2">
      <c r="A51" s="885"/>
      <c r="B51" s="883"/>
      <c r="C51" s="3147"/>
      <c r="D51" s="156" t="s">
        <v>207</v>
      </c>
      <c r="E51" s="156" t="s">
        <v>125</v>
      </c>
      <c r="F51" s="70">
        <v>20251177</v>
      </c>
      <c r="G51" s="70">
        <v>20213238</v>
      </c>
      <c r="H51" s="70">
        <v>20384158</v>
      </c>
      <c r="I51" s="70">
        <v>20537804</v>
      </c>
      <c r="J51" s="59">
        <v>20661425</v>
      </c>
      <c r="K51" s="147">
        <f t="shared" si="2"/>
        <v>0.60191927043417104</v>
      </c>
      <c r="L51" s="14"/>
      <c r="M51" s="14"/>
      <c r="N51" s="14"/>
      <c r="O51" s="14"/>
      <c r="P51" s="883"/>
      <c r="Q51" s="887"/>
      <c r="R51" s="887"/>
      <c r="S51" s="887"/>
      <c r="T51" s="887"/>
      <c r="U51" s="887"/>
      <c r="V51" s="887"/>
      <c r="W51" s="886"/>
      <c r="X51" s="886"/>
      <c r="Y51" s="886"/>
    </row>
    <row r="52" spans="1:25" ht="16" thickBot="1" x14ac:dyDescent="0.25">
      <c r="A52" s="885"/>
      <c r="B52" s="883"/>
      <c r="C52" s="3148"/>
      <c r="D52" s="291" t="s">
        <v>1149</v>
      </c>
      <c r="E52" s="291" t="s">
        <v>125</v>
      </c>
      <c r="F52" s="148">
        <v>9121887</v>
      </c>
      <c r="G52" s="148">
        <v>10111962</v>
      </c>
      <c r="H52" s="148">
        <v>11012866</v>
      </c>
      <c r="I52" s="148">
        <v>11546414</v>
      </c>
      <c r="J52" s="155">
        <v>12087518</v>
      </c>
      <c r="K52" s="173">
        <f t="shared" si="2"/>
        <v>4.6863381132878139</v>
      </c>
      <c r="L52" s="14"/>
      <c r="M52" s="14"/>
      <c r="N52" s="14"/>
      <c r="O52" s="14"/>
      <c r="P52" s="883"/>
      <c r="Q52" s="887"/>
      <c r="R52" s="887"/>
      <c r="S52" s="887"/>
      <c r="T52" s="887"/>
      <c r="U52" s="887"/>
      <c r="V52" s="887"/>
      <c r="W52" s="886"/>
      <c r="X52" s="886"/>
      <c r="Y52" s="886"/>
    </row>
    <row r="53" spans="1:25" ht="13.5" customHeight="1" x14ac:dyDescent="0.2">
      <c r="A53" s="885"/>
      <c r="B53" s="883"/>
      <c r="C53" s="3146" t="s">
        <v>235</v>
      </c>
      <c r="D53" s="163" t="s">
        <v>663</v>
      </c>
      <c r="E53" s="163" t="s">
        <v>125</v>
      </c>
      <c r="F53" s="146">
        <v>2626198</v>
      </c>
      <c r="G53" s="146">
        <v>2569213</v>
      </c>
      <c r="H53" s="146">
        <v>2503802</v>
      </c>
      <c r="I53" s="146">
        <v>2455229</v>
      </c>
      <c r="J53" s="59">
        <v>2315578</v>
      </c>
      <c r="K53" s="153">
        <f>((J53-I53)/I53)*100</f>
        <v>-5.687901210029696</v>
      </c>
      <c r="L53" s="14"/>
      <c r="M53" s="14"/>
      <c r="N53" s="14"/>
      <c r="O53" s="14"/>
      <c r="P53" s="883"/>
      <c r="Q53" s="896" t="s">
        <v>44</v>
      </c>
      <c r="R53" s="887" t="s">
        <v>37</v>
      </c>
      <c r="S53" s="887" t="s">
        <v>233</v>
      </c>
      <c r="T53" s="887" t="s">
        <v>55</v>
      </c>
      <c r="U53" s="887" t="s">
        <v>41</v>
      </c>
      <c r="V53" s="887"/>
      <c r="W53" s="886"/>
      <c r="X53" s="886"/>
      <c r="Y53" s="886"/>
    </row>
    <row r="54" spans="1:25" ht="16.5" customHeight="1" x14ac:dyDescent="0.2">
      <c r="A54" s="885"/>
      <c r="B54" s="883"/>
      <c r="C54" s="3147"/>
      <c r="D54" s="156" t="s">
        <v>32</v>
      </c>
      <c r="E54" s="156" t="s">
        <v>125</v>
      </c>
      <c r="F54" s="68">
        <v>26561927</v>
      </c>
      <c r="G54" s="68">
        <v>26656836</v>
      </c>
      <c r="H54" s="68">
        <v>27233943</v>
      </c>
      <c r="I54" s="68">
        <v>27184997</v>
      </c>
      <c r="J54" s="59">
        <v>27243637</v>
      </c>
      <c r="K54" s="150">
        <f>((J54-I54)/I54)*100</f>
        <v>0.21570721527024631</v>
      </c>
      <c r="L54" s="14"/>
      <c r="M54" s="14"/>
      <c r="N54" s="14"/>
      <c r="O54" s="14"/>
      <c r="P54" s="883"/>
      <c r="Q54" s="897">
        <f>SUM(J34:J42)</f>
        <v>93356219</v>
      </c>
      <c r="R54" s="888">
        <f>SUM(J43:J52)</f>
        <v>71039980</v>
      </c>
      <c r="S54" s="888">
        <f>SUM(J53:J61)</f>
        <v>84192312</v>
      </c>
      <c r="T54" s="888">
        <f>SUM(J71:J79)</f>
        <v>86942235</v>
      </c>
      <c r="U54" s="887">
        <f>SUM(J62:J69)</f>
        <v>57633300</v>
      </c>
      <c r="V54" s="887"/>
      <c r="W54" s="886"/>
      <c r="X54" s="886"/>
      <c r="Y54" s="886"/>
    </row>
    <row r="55" spans="1:25" ht="14.25" customHeight="1" x14ac:dyDescent="0.2">
      <c r="A55" s="885"/>
      <c r="B55" s="883"/>
      <c r="C55" s="3147"/>
      <c r="D55" s="156" t="s">
        <v>79</v>
      </c>
      <c r="E55" s="156" t="s">
        <v>570</v>
      </c>
      <c r="F55" s="68">
        <v>10000799</v>
      </c>
      <c r="G55" s="68">
        <v>10036985</v>
      </c>
      <c r="H55" s="68">
        <v>10061544</v>
      </c>
      <c r="I55" s="68">
        <v>10068021</v>
      </c>
      <c r="J55" s="59">
        <v>10092416</v>
      </c>
      <c r="K55" s="150">
        <f>((J55-I55)/I55)*100</f>
        <v>0.24230183866322885</v>
      </c>
      <c r="L55" s="14"/>
      <c r="M55" s="14"/>
      <c r="N55" s="14"/>
      <c r="O55" s="14"/>
      <c r="P55" s="883"/>
      <c r="Q55" s="886"/>
      <c r="R55" s="886"/>
      <c r="S55" s="886"/>
      <c r="T55" s="886"/>
      <c r="U55" s="886"/>
      <c r="V55" s="886"/>
      <c r="W55" s="886"/>
      <c r="X55" s="886"/>
      <c r="Y55" s="886"/>
    </row>
    <row r="56" spans="1:25" ht="14.25" customHeight="1" x14ac:dyDescent="0.2">
      <c r="A56" s="885"/>
      <c r="B56" s="883"/>
      <c r="C56" s="3147"/>
      <c r="D56" s="156" t="s">
        <v>56</v>
      </c>
      <c r="E56" s="156" t="s">
        <v>125</v>
      </c>
      <c r="F56" s="68">
        <v>17331094</v>
      </c>
      <c r="G56" s="68">
        <v>16517052</v>
      </c>
      <c r="H56" s="68">
        <v>16522606</v>
      </c>
      <c r="I56" s="68">
        <v>16626241</v>
      </c>
      <c r="J56" s="59">
        <v>16732811</v>
      </c>
      <c r="K56" s="150">
        <f t="shared" ref="K56:K61" si="3">((J56-I56)/I56)*100</f>
        <v>0.6409747097976024</v>
      </c>
      <c r="L56" s="14"/>
      <c r="M56" s="14"/>
      <c r="N56" s="14"/>
      <c r="O56" s="14"/>
      <c r="P56" s="883"/>
      <c r="Q56" s="886"/>
      <c r="R56" s="886"/>
      <c r="S56" s="886"/>
      <c r="T56" s="886"/>
      <c r="U56" s="886"/>
      <c r="V56" s="886"/>
      <c r="W56" s="886"/>
      <c r="X56" s="886"/>
      <c r="Y56" s="886"/>
    </row>
    <row r="57" spans="1:25" ht="17.25" customHeight="1" x14ac:dyDescent="0.2">
      <c r="A57" s="885"/>
      <c r="B57" s="883"/>
      <c r="C57" s="3147"/>
      <c r="D57" s="156" t="s">
        <v>59</v>
      </c>
      <c r="E57" s="156" t="s">
        <v>125</v>
      </c>
      <c r="F57" s="68">
        <v>3539313</v>
      </c>
      <c r="G57" s="68">
        <v>3282701</v>
      </c>
      <c r="H57" s="68">
        <v>784819</v>
      </c>
      <c r="I57" s="68">
        <v>747146</v>
      </c>
      <c r="J57" s="59">
        <v>282891</v>
      </c>
      <c r="K57" s="150">
        <f t="shared" si="3"/>
        <v>-62.13711911728096</v>
      </c>
      <c r="L57" s="14"/>
      <c r="M57" s="14"/>
      <c r="N57" s="14"/>
      <c r="O57" s="14"/>
      <c r="P57" s="883"/>
      <c r="Q57" s="887"/>
      <c r="R57" s="887"/>
      <c r="S57" s="887"/>
      <c r="T57" s="887"/>
      <c r="U57" s="887"/>
      <c r="V57" s="887"/>
    </row>
    <row r="58" spans="1:25" ht="15" customHeight="1" x14ac:dyDescent="0.2">
      <c r="A58" s="885"/>
      <c r="B58" s="883"/>
      <c r="C58" s="3147"/>
      <c r="D58" s="156" t="s">
        <v>263</v>
      </c>
      <c r="E58" s="156" t="s">
        <v>570</v>
      </c>
      <c r="F58" s="68">
        <v>3548965</v>
      </c>
      <c r="G58" s="68">
        <v>3493017</v>
      </c>
      <c r="H58" s="68">
        <v>3138367</v>
      </c>
      <c r="I58" s="68">
        <v>3043823</v>
      </c>
      <c r="J58" s="59">
        <v>2956652</v>
      </c>
      <c r="K58" s="150">
        <f>((J58-I58)/I58)*100</f>
        <v>-2.8638656058515886</v>
      </c>
      <c r="L58" s="14"/>
      <c r="M58" s="14"/>
      <c r="N58" s="14"/>
      <c r="O58" s="14"/>
      <c r="P58" s="883"/>
    </row>
    <row r="59" spans="1:25" ht="15" customHeight="1" x14ac:dyDescent="0.2">
      <c r="A59" s="885"/>
      <c r="B59" s="883"/>
      <c r="C59" s="3147"/>
      <c r="D59" s="156" t="s">
        <v>3198</v>
      </c>
      <c r="E59" s="156" t="s">
        <v>125</v>
      </c>
      <c r="F59" s="68">
        <v>4736707</v>
      </c>
      <c r="G59" s="68">
        <v>4509364</v>
      </c>
      <c r="H59" s="68">
        <v>4392049</v>
      </c>
      <c r="I59" s="68">
        <v>4223046</v>
      </c>
      <c r="J59" s="59">
        <v>4075080</v>
      </c>
      <c r="K59" s="150">
        <f>((J59-I59)/I59)*100</f>
        <v>-3.5037742899319588</v>
      </c>
      <c r="L59" s="14"/>
      <c r="M59" s="14"/>
      <c r="N59" s="14"/>
      <c r="O59" s="14"/>
      <c r="P59" s="883"/>
    </row>
    <row r="60" spans="1:25" x14ac:dyDescent="0.2">
      <c r="A60" s="885"/>
      <c r="B60" s="883"/>
      <c r="C60" s="3147"/>
      <c r="D60" s="156" t="s">
        <v>207</v>
      </c>
      <c r="E60" s="156" t="s">
        <v>125</v>
      </c>
      <c r="F60" s="70">
        <v>6919989</v>
      </c>
      <c r="G60" s="70">
        <v>6753714</v>
      </c>
      <c r="H60" s="70">
        <v>6741779</v>
      </c>
      <c r="I60" s="70">
        <v>6689828</v>
      </c>
      <c r="J60" s="59">
        <v>6540448</v>
      </c>
      <c r="K60" s="147">
        <f t="shared" si="3"/>
        <v>-2.232942311820274</v>
      </c>
      <c r="L60" s="14"/>
      <c r="M60" s="14"/>
      <c r="N60" s="14"/>
      <c r="O60" s="14"/>
      <c r="P60" s="883"/>
      <c r="Q60" s="887"/>
      <c r="R60" s="887"/>
      <c r="S60" s="887"/>
      <c r="T60" s="887"/>
      <c r="U60" s="887"/>
      <c r="V60" s="886"/>
    </row>
    <row r="61" spans="1:25" ht="16" thickBot="1" x14ac:dyDescent="0.25">
      <c r="A61" s="885"/>
      <c r="B61" s="883"/>
      <c r="C61" s="3148"/>
      <c r="D61" s="291" t="s">
        <v>1149</v>
      </c>
      <c r="E61" s="291" t="s">
        <v>125</v>
      </c>
      <c r="F61" s="148">
        <v>10576313</v>
      </c>
      <c r="G61" s="148">
        <v>11466889</v>
      </c>
      <c r="H61" s="148">
        <v>12634097</v>
      </c>
      <c r="I61" s="148">
        <v>13276818</v>
      </c>
      <c r="J61" s="155">
        <v>13952799</v>
      </c>
      <c r="K61" s="173">
        <f t="shared" si="3"/>
        <v>5.091438325056501</v>
      </c>
      <c r="L61" s="14"/>
      <c r="M61" s="14"/>
      <c r="N61" s="14"/>
      <c r="O61" s="14"/>
      <c r="P61" s="883"/>
      <c r="Q61" s="887"/>
      <c r="R61" s="887"/>
      <c r="S61" s="887"/>
      <c r="T61" s="887"/>
      <c r="U61" s="887"/>
      <c r="V61" s="886"/>
    </row>
    <row r="62" spans="1:25" ht="13.5" customHeight="1" x14ac:dyDescent="0.2">
      <c r="A62" s="885"/>
      <c r="B62" s="883"/>
      <c r="C62" s="3146" t="s">
        <v>234</v>
      </c>
      <c r="D62" s="163" t="s">
        <v>663</v>
      </c>
      <c r="E62" s="163" t="s">
        <v>125</v>
      </c>
      <c r="F62" s="146">
        <v>3411987</v>
      </c>
      <c r="G62" s="146">
        <v>3182214</v>
      </c>
      <c r="H62" s="146">
        <v>3110532</v>
      </c>
      <c r="I62" s="146">
        <v>3051390</v>
      </c>
      <c r="J62" s="59">
        <v>2772679</v>
      </c>
      <c r="K62" s="153">
        <f>((J62-I62)/I62)*100</f>
        <v>-9.1339029098214262</v>
      </c>
      <c r="L62" s="14"/>
      <c r="M62" s="14"/>
      <c r="N62" s="14"/>
      <c r="O62" s="14"/>
      <c r="P62" s="883"/>
      <c r="Q62" s="896"/>
      <c r="R62" s="887"/>
      <c r="S62" s="887"/>
      <c r="T62" s="887"/>
      <c r="U62" s="887"/>
      <c r="V62" s="886"/>
    </row>
    <row r="63" spans="1:25" ht="15" customHeight="1" x14ac:dyDescent="0.2">
      <c r="A63" s="885"/>
      <c r="B63" s="883"/>
      <c r="C63" s="3147"/>
      <c r="D63" s="156" t="s">
        <v>32</v>
      </c>
      <c r="E63" s="156" t="s">
        <v>125</v>
      </c>
      <c r="F63" s="68">
        <v>22644710</v>
      </c>
      <c r="G63" s="68">
        <v>23399788</v>
      </c>
      <c r="H63" s="68">
        <v>24098251</v>
      </c>
      <c r="I63" s="68">
        <v>24251336</v>
      </c>
      <c r="J63" s="59">
        <v>24437369</v>
      </c>
      <c r="K63" s="150">
        <f>((J63-I63)/I63)*100</f>
        <v>0.76710412985082554</v>
      </c>
      <c r="L63" s="14"/>
      <c r="M63" s="14"/>
      <c r="N63" s="14"/>
      <c r="O63" s="14"/>
      <c r="P63" s="883"/>
    </row>
    <row r="64" spans="1:25" ht="15" customHeight="1" x14ac:dyDescent="0.2">
      <c r="A64" s="885"/>
      <c r="B64" s="883"/>
      <c r="C64" s="3147"/>
      <c r="D64" s="156" t="s">
        <v>79</v>
      </c>
      <c r="E64" s="156" t="s">
        <v>570</v>
      </c>
      <c r="F64" s="68">
        <v>7066186</v>
      </c>
      <c r="G64" s="68">
        <v>7035243</v>
      </c>
      <c r="H64" s="68">
        <v>7224695</v>
      </c>
      <c r="I64" s="68">
        <v>7259286</v>
      </c>
      <c r="J64" s="59">
        <v>7265239</v>
      </c>
      <c r="K64" s="150">
        <f>((J64-I64)/I64)*100</f>
        <v>8.2005310164112555E-2</v>
      </c>
      <c r="L64" s="14"/>
      <c r="M64" s="14"/>
      <c r="N64" s="14"/>
      <c r="O64" s="14"/>
      <c r="P64" s="883"/>
      <c r="Q64" s="14"/>
      <c r="R64" s="14"/>
    </row>
    <row r="65" spans="1:19" ht="14.25" customHeight="1" x14ac:dyDescent="0.2">
      <c r="A65" s="885"/>
      <c r="B65" s="883"/>
      <c r="C65" s="3147"/>
      <c r="D65" s="156" t="s">
        <v>56</v>
      </c>
      <c r="E65" s="791" t="s">
        <v>125</v>
      </c>
      <c r="F65" s="68">
        <v>9492765</v>
      </c>
      <c r="G65" s="68">
        <v>9151098</v>
      </c>
      <c r="H65" s="68">
        <v>9213325</v>
      </c>
      <c r="I65" s="68">
        <v>9300939</v>
      </c>
      <c r="J65" s="59">
        <v>9339800</v>
      </c>
      <c r="K65" s="150">
        <f t="shared" ref="K65:K77" si="4">((J65-I65)/I65)*100</f>
        <v>0.41781802891084441</v>
      </c>
      <c r="L65" s="14"/>
      <c r="M65" s="14"/>
      <c r="N65" s="14"/>
      <c r="O65" s="14"/>
      <c r="P65" s="883"/>
      <c r="Q65" s="14"/>
      <c r="R65" s="14"/>
    </row>
    <row r="66" spans="1:19" ht="13.5" customHeight="1" x14ac:dyDescent="0.2">
      <c r="A66" s="885"/>
      <c r="B66" s="883"/>
      <c r="C66" s="3147"/>
      <c r="D66" s="156" t="s">
        <v>59</v>
      </c>
      <c r="E66" s="156" t="s">
        <v>125</v>
      </c>
      <c r="F66" s="68">
        <v>5289568</v>
      </c>
      <c r="G66" s="68">
        <v>5030050</v>
      </c>
      <c r="H66" s="68">
        <v>1094156</v>
      </c>
      <c r="I66" s="68">
        <v>1092687</v>
      </c>
      <c r="J66" s="59">
        <v>1063543</v>
      </c>
      <c r="K66" s="150">
        <f>((J66-I66)/I66)*100</f>
        <v>-2.6671864861575183</v>
      </c>
      <c r="L66" s="14"/>
      <c r="M66" s="14"/>
      <c r="N66" s="14"/>
      <c r="O66" s="14"/>
      <c r="P66" s="883"/>
      <c r="Q66" s="14"/>
      <c r="R66" s="14"/>
    </row>
    <row r="67" spans="1:19" ht="15" customHeight="1" x14ac:dyDescent="0.2">
      <c r="A67" s="885"/>
      <c r="B67" s="883"/>
      <c r="C67" s="3147"/>
      <c r="D67" s="156" t="s">
        <v>288</v>
      </c>
      <c r="E67" s="791" t="s">
        <v>126</v>
      </c>
      <c r="F67" s="68">
        <v>624197</v>
      </c>
      <c r="G67" s="68">
        <v>522340</v>
      </c>
      <c r="H67" s="68">
        <v>0</v>
      </c>
      <c r="I67" s="68">
        <v>0</v>
      </c>
      <c r="J67" s="59">
        <v>0</v>
      </c>
      <c r="K67" s="150">
        <v>0</v>
      </c>
      <c r="L67" s="14"/>
      <c r="M67" s="14"/>
      <c r="N67" s="14"/>
      <c r="O67" s="14"/>
      <c r="P67" s="883"/>
      <c r="Q67" s="14"/>
      <c r="R67" s="14"/>
    </row>
    <row r="68" spans="1:19" x14ac:dyDescent="0.2">
      <c r="A68" s="885"/>
      <c r="B68" s="883"/>
      <c r="C68" s="3147"/>
      <c r="D68" s="156" t="s">
        <v>263</v>
      </c>
      <c r="E68" s="156" t="s">
        <v>570</v>
      </c>
      <c r="F68" s="68">
        <v>5781633</v>
      </c>
      <c r="G68" s="68">
        <v>5955782</v>
      </c>
      <c r="H68" s="68">
        <v>5434770</v>
      </c>
      <c r="I68" s="68">
        <v>5317638</v>
      </c>
      <c r="J68" s="59">
        <v>5081163</v>
      </c>
      <c r="K68" s="150">
        <f t="shared" si="4"/>
        <v>-4.4469931950990267</v>
      </c>
      <c r="L68" s="14"/>
      <c r="M68" s="14"/>
      <c r="N68" s="14"/>
      <c r="O68" s="14"/>
      <c r="P68" s="883"/>
      <c r="Q68" s="14"/>
      <c r="R68" s="14"/>
    </row>
    <row r="69" spans="1:19" x14ac:dyDescent="0.2">
      <c r="A69" s="898"/>
      <c r="B69" s="883"/>
      <c r="C69" s="3147"/>
      <c r="D69" s="156" t="s">
        <v>207</v>
      </c>
      <c r="E69" s="156" t="s">
        <v>125</v>
      </c>
      <c r="F69" s="70">
        <v>7723097</v>
      </c>
      <c r="G69" s="70">
        <v>7636144</v>
      </c>
      <c r="H69" s="70">
        <v>7691228</v>
      </c>
      <c r="I69" s="70">
        <v>7667041</v>
      </c>
      <c r="J69" s="59">
        <v>7673507</v>
      </c>
      <c r="K69" s="147">
        <f>((J69-I69)/I69)*100</f>
        <v>8.4335012686119717E-2</v>
      </c>
      <c r="L69" s="14"/>
      <c r="M69" s="14"/>
      <c r="N69" s="14"/>
      <c r="O69" s="14"/>
      <c r="P69" s="883"/>
      <c r="Q69" s="14"/>
      <c r="R69" s="14"/>
    </row>
    <row r="70" spans="1:19" ht="16" thickBot="1" x14ac:dyDescent="0.25">
      <c r="A70" s="898"/>
      <c r="B70" s="883"/>
      <c r="C70" s="3148"/>
      <c r="D70" s="291" t="s">
        <v>1149</v>
      </c>
      <c r="E70" s="291" t="s">
        <v>125</v>
      </c>
      <c r="F70" s="148">
        <v>7781135</v>
      </c>
      <c r="G70" s="148">
        <v>8568111</v>
      </c>
      <c r="H70" s="148">
        <v>8864453</v>
      </c>
      <c r="I70" s="148">
        <v>9260031</v>
      </c>
      <c r="J70" s="155">
        <v>9643863</v>
      </c>
      <c r="K70" s="173">
        <f>((J70-I70)/I70)*100</f>
        <v>4.1450401191961452</v>
      </c>
      <c r="L70" s="14"/>
      <c r="M70" s="14"/>
      <c r="N70" s="14"/>
      <c r="O70" s="14"/>
      <c r="P70" s="883"/>
      <c r="Q70" s="14"/>
      <c r="R70" s="14"/>
    </row>
    <row r="71" spans="1:19" x14ac:dyDescent="0.2">
      <c r="A71" s="898"/>
      <c r="B71" s="883"/>
      <c r="C71" s="3146" t="s">
        <v>237</v>
      </c>
      <c r="D71" s="163" t="s">
        <v>663</v>
      </c>
      <c r="E71" s="163" t="s">
        <v>125</v>
      </c>
      <c r="F71" s="146">
        <v>21132128</v>
      </c>
      <c r="G71" s="146">
        <v>20852231</v>
      </c>
      <c r="H71" s="146">
        <v>20691085</v>
      </c>
      <c r="I71" s="146">
        <v>20492085</v>
      </c>
      <c r="J71" s="59">
        <v>20139301</v>
      </c>
      <c r="K71" s="153">
        <f t="shared" si="4"/>
        <v>-1.7215622519621598</v>
      </c>
      <c r="L71" s="14"/>
      <c r="M71" s="14"/>
      <c r="N71" s="14"/>
      <c r="O71" s="14"/>
      <c r="P71" s="883"/>
      <c r="Q71" s="14"/>
      <c r="R71" s="14"/>
    </row>
    <row r="72" spans="1:19" x14ac:dyDescent="0.2">
      <c r="A72" s="898"/>
      <c r="B72" s="883"/>
      <c r="C72" s="3147"/>
      <c r="D72" s="156" t="s">
        <v>32</v>
      </c>
      <c r="E72" s="156" t="s">
        <v>125</v>
      </c>
      <c r="F72" s="68">
        <v>18655505</v>
      </c>
      <c r="G72" s="68">
        <v>19240750</v>
      </c>
      <c r="H72" s="68">
        <v>19853584</v>
      </c>
      <c r="I72" s="68">
        <v>19899546</v>
      </c>
      <c r="J72" s="59">
        <v>20028886</v>
      </c>
      <c r="K72" s="150">
        <f>((J72-I72)/I72)*100</f>
        <v>0.64996457708130628</v>
      </c>
      <c r="L72" s="14"/>
      <c r="M72" s="14"/>
      <c r="N72" s="14"/>
      <c r="O72" s="14"/>
      <c r="P72" s="883"/>
      <c r="Q72" s="14"/>
      <c r="R72" s="14"/>
    </row>
    <row r="73" spans="1:19" x14ac:dyDescent="0.2">
      <c r="A73" s="898"/>
      <c r="B73" s="883"/>
      <c r="C73" s="3147"/>
      <c r="D73" s="156" t="s">
        <v>79</v>
      </c>
      <c r="E73" s="156" t="s">
        <v>570</v>
      </c>
      <c r="F73" s="68">
        <v>9587729</v>
      </c>
      <c r="G73" s="68">
        <v>9869580</v>
      </c>
      <c r="H73" s="68">
        <v>9916053</v>
      </c>
      <c r="I73" s="68">
        <v>9922543</v>
      </c>
      <c r="J73" s="59">
        <v>9928807</v>
      </c>
      <c r="K73" s="150">
        <f t="shared" si="4"/>
        <v>6.3128978125869553E-2</v>
      </c>
      <c r="L73" s="14"/>
      <c r="M73" s="14"/>
      <c r="N73" s="14"/>
      <c r="O73" s="14"/>
      <c r="P73" s="883"/>
      <c r="Q73" s="14"/>
      <c r="R73" s="14"/>
    </row>
    <row r="74" spans="1:19" x14ac:dyDescent="0.2">
      <c r="A74" s="898"/>
      <c r="B74" s="883"/>
      <c r="C74" s="3147"/>
      <c r="D74" s="156" t="s">
        <v>56</v>
      </c>
      <c r="E74" s="156" t="s">
        <v>125</v>
      </c>
      <c r="F74" s="68">
        <v>6063902</v>
      </c>
      <c r="G74" s="68">
        <v>5863207</v>
      </c>
      <c r="H74" s="68">
        <v>5923045</v>
      </c>
      <c r="I74" s="68">
        <v>5902784</v>
      </c>
      <c r="J74" s="59">
        <v>5567682</v>
      </c>
      <c r="K74" s="150">
        <f t="shared" si="4"/>
        <v>-5.6770161334041696</v>
      </c>
      <c r="L74" s="14"/>
      <c r="M74" s="14"/>
      <c r="N74" s="14"/>
      <c r="O74" s="14"/>
      <c r="P74" s="883"/>
      <c r="Q74" s="14"/>
      <c r="R74" s="14"/>
      <c r="S74" s="14"/>
    </row>
    <row r="75" spans="1:19" x14ac:dyDescent="0.2">
      <c r="A75" s="898"/>
      <c r="B75" s="883"/>
      <c r="C75" s="3147"/>
      <c r="D75" s="156" t="s">
        <v>59</v>
      </c>
      <c r="E75" s="156" t="s">
        <v>125</v>
      </c>
      <c r="F75" s="70">
        <v>5595869</v>
      </c>
      <c r="G75" s="70">
        <v>5327780</v>
      </c>
      <c r="H75" s="70">
        <v>956764</v>
      </c>
      <c r="I75" s="70">
        <v>954122</v>
      </c>
      <c r="J75" s="59">
        <v>951604</v>
      </c>
      <c r="K75" s="147">
        <f t="shared" si="4"/>
        <v>-0.26390755060673582</v>
      </c>
      <c r="L75" s="14"/>
      <c r="M75" s="14"/>
      <c r="N75" s="14"/>
      <c r="O75" s="14"/>
      <c r="P75" s="883"/>
      <c r="Q75" s="14"/>
      <c r="R75" s="14"/>
      <c r="S75" s="14"/>
    </row>
    <row r="76" spans="1:19" x14ac:dyDescent="0.2">
      <c r="A76" s="898"/>
      <c r="B76" s="883"/>
      <c r="C76" s="3147"/>
      <c r="D76" s="156" t="s">
        <v>288</v>
      </c>
      <c r="E76" s="156" t="s">
        <v>126</v>
      </c>
      <c r="F76" s="68">
        <v>416727</v>
      </c>
      <c r="G76" s="68">
        <v>380530</v>
      </c>
      <c r="H76" s="68">
        <v>0</v>
      </c>
      <c r="I76" s="68">
        <v>0</v>
      </c>
      <c r="J76" s="60">
        <v>0</v>
      </c>
      <c r="K76" s="150">
        <v>0</v>
      </c>
      <c r="L76" s="14"/>
      <c r="M76" s="14"/>
      <c r="N76" s="14"/>
      <c r="O76" s="14"/>
      <c r="P76" s="883"/>
      <c r="Q76" s="14"/>
      <c r="R76" s="14"/>
      <c r="S76" s="14"/>
    </row>
    <row r="77" spans="1:19" ht="15.75" customHeight="1" x14ac:dyDescent="0.2">
      <c r="A77" s="898"/>
      <c r="B77" s="883"/>
      <c r="C77" s="3147"/>
      <c r="D77" s="156" t="s">
        <v>263</v>
      </c>
      <c r="E77" s="156" t="s">
        <v>570</v>
      </c>
      <c r="F77" s="68">
        <v>3582390</v>
      </c>
      <c r="G77" s="68">
        <v>3564229</v>
      </c>
      <c r="H77" s="68">
        <v>2876336</v>
      </c>
      <c r="I77" s="68">
        <v>2736879</v>
      </c>
      <c r="J77" s="60">
        <v>2573186</v>
      </c>
      <c r="K77" s="150">
        <f t="shared" si="4"/>
        <v>-5.9810097560030968</v>
      </c>
      <c r="L77" s="14"/>
      <c r="M77" s="14"/>
      <c r="N77" s="14"/>
      <c r="O77" s="14"/>
      <c r="P77" s="883"/>
      <c r="Q77" s="14"/>
      <c r="R77" s="14"/>
      <c r="S77" s="14"/>
    </row>
    <row r="78" spans="1:19" ht="15" customHeight="1" x14ac:dyDescent="0.2">
      <c r="A78" s="898"/>
      <c r="B78" s="883"/>
      <c r="C78" s="3147"/>
      <c r="D78" s="156" t="s">
        <v>207</v>
      </c>
      <c r="E78" s="156" t="s">
        <v>125</v>
      </c>
      <c r="F78" s="70">
        <v>16347360</v>
      </c>
      <c r="G78" s="70">
        <v>16177171</v>
      </c>
      <c r="H78" s="70">
        <v>16533994</v>
      </c>
      <c r="I78" s="70">
        <v>16531883</v>
      </c>
      <c r="J78" s="59">
        <v>16630703</v>
      </c>
      <c r="K78" s="147">
        <f>((J78-I78)/I78)*100</f>
        <v>0.59775404894893103</v>
      </c>
      <c r="L78" s="14"/>
      <c r="M78" s="14"/>
      <c r="N78" s="14"/>
      <c r="O78" s="14"/>
      <c r="P78" s="883"/>
      <c r="Q78" s="14"/>
      <c r="R78" s="14"/>
      <c r="S78" s="14"/>
    </row>
    <row r="79" spans="1:19" ht="15" customHeight="1" thickBot="1" x14ac:dyDescent="0.25">
      <c r="A79" s="898"/>
      <c r="B79" s="883"/>
      <c r="C79" s="3148"/>
      <c r="D79" s="291" t="s">
        <v>1149</v>
      </c>
      <c r="E79" s="291" t="s">
        <v>125</v>
      </c>
      <c r="F79" s="148">
        <v>8990940</v>
      </c>
      <c r="G79" s="148">
        <v>9580098</v>
      </c>
      <c r="H79" s="148">
        <v>10102516</v>
      </c>
      <c r="I79" s="148">
        <v>10589205</v>
      </c>
      <c r="J79" s="155">
        <v>11122066</v>
      </c>
      <c r="K79" s="173">
        <f>((J79-I79)/I79)*100</f>
        <v>5.0321152532225035</v>
      </c>
      <c r="L79" s="14"/>
      <c r="M79" s="14"/>
      <c r="N79" s="14"/>
      <c r="O79" s="14"/>
      <c r="P79" s="883"/>
      <c r="Q79" s="14"/>
      <c r="R79" s="14"/>
      <c r="S79" s="14"/>
    </row>
    <row r="80" spans="1:19" ht="15.75" customHeight="1" thickBot="1" x14ac:dyDescent="0.25">
      <c r="A80" s="898"/>
      <c r="B80" s="883"/>
      <c r="C80" s="152" t="s">
        <v>232</v>
      </c>
      <c r="D80" s="899" t="s">
        <v>151</v>
      </c>
      <c r="E80" s="899"/>
      <c r="F80" s="796">
        <f t="shared" ref="F80:I80" si="5">SUM(F34:F79)</f>
        <v>413767887</v>
      </c>
      <c r="G80" s="796">
        <f t="shared" si="5"/>
        <v>410290677</v>
      </c>
      <c r="H80" s="796">
        <f t="shared" si="5"/>
        <v>400846444</v>
      </c>
      <c r="I80" s="796">
        <f t="shared" si="5"/>
        <v>402520286</v>
      </c>
      <c r="J80" s="797">
        <f>SUM(J34:J79)</f>
        <v>402807909</v>
      </c>
      <c r="K80" s="798">
        <f>((J80-I80)/I80)*100</f>
        <v>7.1455529076117172E-2</v>
      </c>
      <c r="L80" s="881"/>
      <c r="M80" s="881"/>
      <c r="N80" s="881"/>
      <c r="O80" s="881"/>
      <c r="P80" s="889"/>
      <c r="Q80" s="14"/>
      <c r="R80" s="14"/>
      <c r="S80" s="14"/>
    </row>
    <row r="81" spans="1:19" ht="14.25" customHeight="1" thickBot="1" x14ac:dyDescent="0.25">
      <c r="A81" s="587"/>
      <c r="B81" s="14"/>
      <c r="C81" s="900"/>
      <c r="D81" s="890"/>
      <c r="E81" s="890"/>
      <c r="F81" s="901"/>
      <c r="G81" s="901"/>
      <c r="H81" s="902"/>
      <c r="I81" s="902"/>
      <c r="J81" s="901"/>
      <c r="K81" s="902"/>
      <c r="L81" s="14"/>
      <c r="M81" s="14"/>
      <c r="N81" s="14"/>
      <c r="O81" s="14"/>
      <c r="P81" s="14"/>
      <c r="Q81" s="14"/>
      <c r="R81" s="14"/>
      <c r="S81" s="14"/>
    </row>
    <row r="82" spans="1:19" ht="19.5" customHeight="1" thickBot="1" x14ac:dyDescent="0.25">
      <c r="A82" s="898"/>
      <c r="B82" s="883"/>
      <c r="C82" s="3146" t="s">
        <v>239</v>
      </c>
      <c r="D82" s="792" t="s">
        <v>663</v>
      </c>
      <c r="E82" s="793" t="s">
        <v>125</v>
      </c>
      <c r="F82" s="794">
        <v>360447</v>
      </c>
      <c r="G82" s="794">
        <v>338076</v>
      </c>
      <c r="H82" s="794">
        <v>316408</v>
      </c>
      <c r="I82" s="794">
        <v>292060</v>
      </c>
      <c r="J82" s="795">
        <v>241862</v>
      </c>
      <c r="K82" s="149">
        <f>((J82-I82)/I82)*100</f>
        <v>-17.187564199137164</v>
      </c>
      <c r="L82" s="871"/>
      <c r="M82" s="871"/>
      <c r="N82" s="871"/>
      <c r="O82" s="871"/>
      <c r="P82" s="882"/>
    </row>
    <row r="83" spans="1:19" ht="16" thickBot="1" x14ac:dyDescent="0.25">
      <c r="A83" s="898"/>
      <c r="B83" s="893"/>
      <c r="C83" s="3147"/>
      <c r="D83" s="157" t="s">
        <v>32</v>
      </c>
      <c r="E83" s="162" t="s">
        <v>125</v>
      </c>
      <c r="F83" s="68">
        <v>4609417</v>
      </c>
      <c r="G83" s="68">
        <v>4767107</v>
      </c>
      <c r="H83" s="68">
        <v>4819002</v>
      </c>
      <c r="I83" s="68">
        <v>4799436</v>
      </c>
      <c r="J83" s="59">
        <v>4870592</v>
      </c>
      <c r="K83" s="150">
        <f>((J83-I83)/I83)*100</f>
        <v>1.4825908710940201</v>
      </c>
      <c r="L83" s="14"/>
      <c r="M83" s="14" t="s">
        <v>297</v>
      </c>
      <c r="N83" s="14"/>
      <c r="O83" s="14"/>
      <c r="P83" s="883"/>
    </row>
    <row r="84" spans="1:19" ht="16" thickBot="1" x14ac:dyDescent="0.25">
      <c r="A84" s="898"/>
      <c r="B84" s="14"/>
      <c r="C84" s="3147"/>
      <c r="D84" s="156" t="s">
        <v>79</v>
      </c>
      <c r="E84" s="162" t="s">
        <v>570</v>
      </c>
      <c r="F84" s="68">
        <v>9524625</v>
      </c>
      <c r="G84" s="68">
        <v>9916226</v>
      </c>
      <c r="H84" s="68">
        <v>10207824</v>
      </c>
      <c r="I84" s="68">
        <v>10285323</v>
      </c>
      <c r="J84" s="59">
        <v>10283343</v>
      </c>
      <c r="K84" s="150">
        <f>((J84-I84)/I84)*100</f>
        <v>-1.9250732329942385E-2</v>
      </c>
      <c r="L84" s="903"/>
      <c r="M84" s="904" t="s">
        <v>226</v>
      </c>
      <c r="N84" s="905" t="s">
        <v>298</v>
      </c>
      <c r="O84" s="906" t="s">
        <v>300</v>
      </c>
      <c r="P84" s="883"/>
    </row>
    <row r="85" spans="1:19" x14ac:dyDescent="0.2">
      <c r="A85" s="898"/>
      <c r="B85" s="14"/>
      <c r="C85" s="3147"/>
      <c r="D85" s="157" t="s">
        <v>56</v>
      </c>
      <c r="E85" s="162" t="s">
        <v>125</v>
      </c>
      <c r="F85" s="68">
        <v>11098812</v>
      </c>
      <c r="G85" s="68">
        <v>11375246</v>
      </c>
      <c r="H85" s="68">
        <v>11488769</v>
      </c>
      <c r="I85" s="68">
        <v>11590307</v>
      </c>
      <c r="J85" s="59">
        <v>11656555</v>
      </c>
      <c r="K85" s="150">
        <f>((J85-I85)/I85)*100</f>
        <v>0.57158106338339443</v>
      </c>
      <c r="L85" s="14"/>
      <c r="M85" s="894"/>
      <c r="N85" s="894"/>
      <c r="O85" s="894"/>
      <c r="P85" s="895"/>
    </row>
    <row r="86" spans="1:19" x14ac:dyDescent="0.2">
      <c r="A86" s="898"/>
      <c r="B86" s="14"/>
      <c r="C86" s="3147"/>
      <c r="D86" s="156" t="s">
        <v>59</v>
      </c>
      <c r="E86" s="156" t="s">
        <v>125</v>
      </c>
      <c r="F86" s="68">
        <v>1221801</v>
      </c>
      <c r="G86" s="68">
        <v>1180359</v>
      </c>
      <c r="H86" s="68">
        <v>185525</v>
      </c>
      <c r="I86" s="68">
        <v>180987</v>
      </c>
      <c r="J86" s="59">
        <v>149461</v>
      </c>
      <c r="K86" s="150">
        <f t="shared" ref="K86:K110" si="6">((J86-I86)/I86)*100</f>
        <v>-17.418930641427284</v>
      </c>
      <c r="L86" s="14"/>
      <c r="M86" s="14"/>
      <c r="N86" s="14"/>
      <c r="O86" s="14"/>
      <c r="P86" s="883"/>
    </row>
    <row r="87" spans="1:19" ht="15" customHeight="1" thickBot="1" x14ac:dyDescent="0.25">
      <c r="A87" s="898"/>
      <c r="B87" s="907"/>
      <c r="C87" s="3147"/>
      <c r="D87" s="790" t="s">
        <v>288</v>
      </c>
      <c r="E87" s="162" t="s">
        <v>126</v>
      </c>
      <c r="F87" s="68">
        <v>197812</v>
      </c>
      <c r="G87" s="68">
        <v>180928</v>
      </c>
      <c r="H87" s="68">
        <v>0</v>
      </c>
      <c r="I87" s="68">
        <v>0</v>
      </c>
      <c r="J87" s="59">
        <v>0</v>
      </c>
      <c r="K87" s="150">
        <v>0</v>
      </c>
      <c r="L87" s="14"/>
      <c r="M87" s="14"/>
      <c r="N87" s="14"/>
      <c r="O87" s="14"/>
      <c r="P87" s="883"/>
    </row>
    <row r="88" spans="1:19" ht="15" customHeight="1" x14ac:dyDescent="0.2">
      <c r="A88" s="898"/>
      <c r="B88" s="14"/>
      <c r="C88" s="3147"/>
      <c r="D88" s="156" t="s">
        <v>263</v>
      </c>
      <c r="E88" s="162" t="s">
        <v>570</v>
      </c>
      <c r="F88" s="68">
        <v>1183247</v>
      </c>
      <c r="G88" s="68">
        <v>1186963</v>
      </c>
      <c r="H88" s="68">
        <v>978281</v>
      </c>
      <c r="I88" s="68">
        <v>911955</v>
      </c>
      <c r="J88" s="59">
        <v>831541</v>
      </c>
      <c r="K88" s="150">
        <f t="shared" si="6"/>
        <v>-8.8177596482282574</v>
      </c>
      <c r="L88" s="14"/>
      <c r="M88" s="14"/>
      <c r="N88" s="14"/>
      <c r="O88" s="14"/>
      <c r="P88" s="883"/>
    </row>
    <row r="89" spans="1:19" ht="15" customHeight="1" x14ac:dyDescent="0.2">
      <c r="A89" s="885"/>
      <c r="B89" s="14"/>
      <c r="C89" s="3147"/>
      <c r="D89" s="156" t="s">
        <v>207</v>
      </c>
      <c r="E89" s="156" t="s">
        <v>125</v>
      </c>
      <c r="F89" s="70">
        <v>7698705</v>
      </c>
      <c r="G89" s="70">
        <v>7801358</v>
      </c>
      <c r="H89" s="70">
        <v>7875754</v>
      </c>
      <c r="I89" s="70">
        <v>7877602</v>
      </c>
      <c r="J89" s="59">
        <v>7893797</v>
      </c>
      <c r="K89" s="147">
        <f t="shared" si="6"/>
        <v>0.2055828664611388</v>
      </c>
      <c r="L89" s="14"/>
      <c r="M89" s="14"/>
      <c r="N89" s="14"/>
      <c r="O89" s="14"/>
      <c r="P89" s="883"/>
    </row>
    <row r="90" spans="1:19" ht="15" customHeight="1" thickBot="1" x14ac:dyDescent="0.25">
      <c r="A90" s="885"/>
      <c r="B90" s="14"/>
      <c r="C90" s="3148"/>
      <c r="D90" s="291" t="s">
        <v>1149</v>
      </c>
      <c r="E90" s="291" t="s">
        <v>125</v>
      </c>
      <c r="F90" s="148">
        <v>3955304</v>
      </c>
      <c r="G90" s="148">
        <v>4507395</v>
      </c>
      <c r="H90" s="148">
        <v>4926286</v>
      </c>
      <c r="I90" s="148">
        <v>5072047</v>
      </c>
      <c r="J90" s="155">
        <v>5214732</v>
      </c>
      <c r="K90" s="173">
        <f t="shared" si="6"/>
        <v>2.8131639947342761</v>
      </c>
      <c r="L90" s="14"/>
      <c r="M90" s="14"/>
      <c r="N90" s="14"/>
      <c r="O90" s="14"/>
      <c r="P90" s="883"/>
    </row>
    <row r="91" spans="1:19" ht="17.25" customHeight="1" x14ac:dyDescent="0.2">
      <c r="A91" s="885"/>
      <c r="B91" s="14"/>
      <c r="C91" s="3146" t="s">
        <v>240</v>
      </c>
      <c r="D91" s="163" t="s">
        <v>663</v>
      </c>
      <c r="E91" s="164" t="s">
        <v>125</v>
      </c>
      <c r="F91" s="146">
        <v>1112325</v>
      </c>
      <c r="G91" s="146">
        <v>1103195</v>
      </c>
      <c r="H91" s="146">
        <v>1061062</v>
      </c>
      <c r="I91" s="146">
        <v>904542</v>
      </c>
      <c r="J91" s="59">
        <v>821072</v>
      </c>
      <c r="K91" s="153">
        <f t="shared" si="6"/>
        <v>-9.2278744381134317</v>
      </c>
      <c r="L91" s="14"/>
      <c r="M91" s="14"/>
      <c r="N91" s="14"/>
      <c r="O91" s="14"/>
      <c r="P91" s="883"/>
    </row>
    <row r="92" spans="1:19" ht="17.25" customHeight="1" x14ac:dyDescent="0.2">
      <c r="A92" s="885"/>
      <c r="B92" s="14"/>
      <c r="C92" s="3147"/>
      <c r="D92" s="156" t="s">
        <v>32</v>
      </c>
      <c r="E92" s="162" t="s">
        <v>125</v>
      </c>
      <c r="F92" s="68">
        <v>9278084</v>
      </c>
      <c r="G92" s="68">
        <v>9382768</v>
      </c>
      <c r="H92" s="68">
        <v>9816723</v>
      </c>
      <c r="I92" s="68">
        <v>9767310</v>
      </c>
      <c r="J92" s="59">
        <v>9787421</v>
      </c>
      <c r="K92" s="150">
        <f t="shared" si="6"/>
        <v>0.20590111299835881</v>
      </c>
      <c r="L92" s="14"/>
      <c r="M92" s="14"/>
      <c r="N92" s="14"/>
      <c r="O92" s="14"/>
      <c r="P92" s="883"/>
    </row>
    <row r="93" spans="1:19" ht="17.25" customHeight="1" x14ac:dyDescent="0.2">
      <c r="A93" s="885"/>
      <c r="B93" s="14"/>
      <c r="C93" s="3147"/>
      <c r="D93" s="156" t="s">
        <v>79</v>
      </c>
      <c r="E93" s="162" t="s">
        <v>570</v>
      </c>
      <c r="F93" s="68">
        <v>4878154</v>
      </c>
      <c r="G93" s="68">
        <v>4995631</v>
      </c>
      <c r="H93" s="68">
        <v>5083743</v>
      </c>
      <c r="I93" s="68">
        <v>5143003</v>
      </c>
      <c r="J93" s="59">
        <v>5199175</v>
      </c>
      <c r="K93" s="150">
        <f t="shared" si="6"/>
        <v>1.0922023572609232</v>
      </c>
      <c r="L93" s="14"/>
      <c r="M93" s="14"/>
      <c r="N93" s="14"/>
      <c r="O93" s="14"/>
      <c r="P93" s="883"/>
    </row>
    <row r="94" spans="1:19" ht="16.5" customHeight="1" x14ac:dyDescent="0.2">
      <c r="A94" s="885"/>
      <c r="B94" s="14"/>
      <c r="C94" s="3147"/>
      <c r="D94" s="156" t="s">
        <v>56</v>
      </c>
      <c r="E94" s="791" t="s">
        <v>125</v>
      </c>
      <c r="F94" s="70">
        <v>7193939</v>
      </c>
      <c r="G94" s="70">
        <v>7068108</v>
      </c>
      <c r="H94" s="70">
        <v>7346965</v>
      </c>
      <c r="I94" s="70">
        <v>7417252</v>
      </c>
      <c r="J94" s="59">
        <v>7447396</v>
      </c>
      <c r="K94" s="147">
        <f t="shared" si="6"/>
        <v>0.40640388111392201</v>
      </c>
      <c r="L94" s="14"/>
      <c r="M94" s="14"/>
      <c r="N94" s="14"/>
      <c r="O94" s="14"/>
      <c r="P94" s="883"/>
    </row>
    <row r="95" spans="1:19" ht="14.25" customHeight="1" x14ac:dyDescent="0.2">
      <c r="A95" s="885"/>
      <c r="B95" s="14"/>
      <c r="C95" s="3147"/>
      <c r="D95" s="156" t="s">
        <v>59</v>
      </c>
      <c r="E95" s="156" t="s">
        <v>125</v>
      </c>
      <c r="F95" s="70">
        <v>1699414</v>
      </c>
      <c r="G95" s="70">
        <v>1506306</v>
      </c>
      <c r="H95" s="70">
        <v>1181399</v>
      </c>
      <c r="I95" s="70">
        <v>1144604</v>
      </c>
      <c r="J95" s="59">
        <v>298669</v>
      </c>
      <c r="K95" s="147">
        <f>((J95-I95)/I95)*100</f>
        <v>-73.906346649146784</v>
      </c>
      <c r="L95" s="14"/>
      <c r="M95" s="14"/>
      <c r="N95" s="14"/>
      <c r="O95" s="14"/>
      <c r="P95" s="883"/>
    </row>
    <row r="96" spans="1:19" ht="15" customHeight="1" x14ac:dyDescent="0.2">
      <c r="A96" s="885"/>
      <c r="B96" s="14"/>
      <c r="C96" s="3147"/>
      <c r="D96" s="156" t="s">
        <v>263</v>
      </c>
      <c r="E96" s="156" t="s">
        <v>570</v>
      </c>
      <c r="F96" s="70">
        <v>2084003</v>
      </c>
      <c r="G96" s="70">
        <v>1962035</v>
      </c>
      <c r="H96" s="70">
        <v>1532943</v>
      </c>
      <c r="I96" s="70">
        <v>1475054</v>
      </c>
      <c r="J96" s="59">
        <v>1375384</v>
      </c>
      <c r="K96" s="147">
        <f>((J96-I96)/I96)*100</f>
        <v>-6.7570407591857657</v>
      </c>
      <c r="L96" s="14"/>
      <c r="M96" s="14"/>
      <c r="N96" s="14"/>
      <c r="O96" s="14"/>
      <c r="P96" s="883"/>
    </row>
    <row r="97" spans="1:25" ht="17.25" customHeight="1" x14ac:dyDescent="0.2">
      <c r="A97" s="885"/>
      <c r="B97" s="14"/>
      <c r="C97" s="3147"/>
      <c r="D97" s="156" t="s">
        <v>207</v>
      </c>
      <c r="E97" s="156" t="s">
        <v>125</v>
      </c>
      <c r="F97" s="70">
        <v>5461780</v>
      </c>
      <c r="G97" s="70">
        <v>5064811</v>
      </c>
      <c r="H97" s="70">
        <v>5012098</v>
      </c>
      <c r="I97" s="70">
        <v>4943452</v>
      </c>
      <c r="J97" s="59">
        <v>4939076</v>
      </c>
      <c r="K97" s="147">
        <f>((J97-I97)/I97)*100</f>
        <v>-8.852113866990112E-2</v>
      </c>
      <c r="L97" s="14"/>
      <c r="M97" s="14"/>
      <c r="N97" s="14"/>
      <c r="O97" s="14"/>
      <c r="P97" s="883"/>
      <c r="Q97" s="886"/>
      <c r="R97" s="886"/>
      <c r="S97" s="886"/>
      <c r="T97" s="886"/>
      <c r="U97" s="886"/>
      <c r="V97" s="886"/>
      <c r="W97" s="886"/>
      <c r="X97" s="886"/>
    </row>
    <row r="98" spans="1:25" ht="17.25" customHeight="1" thickBot="1" x14ac:dyDescent="0.25">
      <c r="A98" s="885"/>
      <c r="B98" s="14"/>
      <c r="C98" s="3148"/>
      <c r="D98" s="291" t="s">
        <v>1149</v>
      </c>
      <c r="E98" s="291" t="s">
        <v>125</v>
      </c>
      <c r="F98" s="148">
        <v>5493385</v>
      </c>
      <c r="G98" s="148">
        <v>6266623</v>
      </c>
      <c r="H98" s="148">
        <v>6975582</v>
      </c>
      <c r="I98" s="148">
        <v>7272099</v>
      </c>
      <c r="J98" s="155">
        <v>7597707</v>
      </c>
      <c r="K98" s="173">
        <f>((J98-I98)/I98)*100</f>
        <v>4.477496799754789</v>
      </c>
      <c r="L98" s="14"/>
      <c r="M98" s="14"/>
      <c r="N98" s="14"/>
      <c r="O98" s="14"/>
      <c r="P98" s="883"/>
      <c r="Q98" s="886"/>
      <c r="R98" s="886"/>
      <c r="S98" s="886"/>
      <c r="T98" s="886"/>
      <c r="U98" s="886"/>
      <c r="V98" s="886"/>
      <c r="W98" s="886"/>
      <c r="X98" s="886"/>
    </row>
    <row r="99" spans="1:25" ht="17.25" customHeight="1" x14ac:dyDescent="0.2">
      <c r="A99" s="885"/>
      <c r="B99" s="14"/>
      <c r="C99" s="3146" t="s">
        <v>241</v>
      </c>
      <c r="D99" s="165" t="s">
        <v>663</v>
      </c>
      <c r="E99" s="163" t="s">
        <v>125</v>
      </c>
      <c r="F99" s="146">
        <v>3092</v>
      </c>
      <c r="G99" s="146">
        <v>3092</v>
      </c>
      <c r="H99" s="146">
        <v>3092</v>
      </c>
      <c r="I99" s="146">
        <v>2092</v>
      </c>
      <c r="J99" s="59">
        <v>0</v>
      </c>
      <c r="K99" s="153">
        <f t="shared" si="6"/>
        <v>-100</v>
      </c>
      <c r="L99" s="14"/>
      <c r="M99" s="14"/>
      <c r="N99" s="14"/>
      <c r="O99" s="14"/>
      <c r="P99" s="883"/>
      <c r="Q99" s="886"/>
      <c r="R99" s="886"/>
      <c r="S99" s="886"/>
      <c r="T99" s="886"/>
      <c r="U99" s="886"/>
      <c r="V99" s="886"/>
      <c r="W99" s="886"/>
      <c r="X99" s="886"/>
      <c r="Y99" s="886"/>
    </row>
    <row r="100" spans="1:25" ht="15.75" customHeight="1" x14ac:dyDescent="0.2">
      <c r="A100" s="885"/>
      <c r="B100" s="14"/>
      <c r="C100" s="3147"/>
      <c r="D100" s="156" t="s">
        <v>32</v>
      </c>
      <c r="E100" s="156" t="s">
        <v>125</v>
      </c>
      <c r="F100" s="70">
        <v>3626781</v>
      </c>
      <c r="G100" s="70">
        <v>3636294</v>
      </c>
      <c r="H100" s="70">
        <v>3909911</v>
      </c>
      <c r="I100" s="70">
        <v>3943506</v>
      </c>
      <c r="J100" s="59">
        <v>3958397</v>
      </c>
      <c r="K100" s="147">
        <f t="shared" si="6"/>
        <v>0.37760814868799486</v>
      </c>
      <c r="L100" s="14"/>
      <c r="M100" s="14"/>
      <c r="N100" s="14"/>
      <c r="O100" s="14"/>
      <c r="P100" s="883"/>
      <c r="Q100" s="887"/>
      <c r="R100" s="887"/>
      <c r="S100" s="887"/>
      <c r="T100" s="887"/>
      <c r="U100" s="887"/>
      <c r="V100" s="887"/>
      <c r="W100" s="887"/>
      <c r="X100" s="887"/>
      <c r="Y100" s="886"/>
    </row>
    <row r="101" spans="1:25" ht="17.25" customHeight="1" x14ac:dyDescent="0.2">
      <c r="A101" s="885"/>
      <c r="B101" s="14"/>
      <c r="C101" s="3147"/>
      <c r="D101" s="156" t="s">
        <v>79</v>
      </c>
      <c r="E101" s="156" t="s">
        <v>570</v>
      </c>
      <c r="F101" s="70">
        <v>3994898</v>
      </c>
      <c r="G101" s="70">
        <v>4064950</v>
      </c>
      <c r="H101" s="70">
        <v>4190143</v>
      </c>
      <c r="I101" s="70">
        <v>4251802</v>
      </c>
      <c r="J101" s="59">
        <v>4306538</v>
      </c>
      <c r="K101" s="147">
        <f t="shared" si="6"/>
        <v>1.2873600416952624</v>
      </c>
      <c r="L101" s="14"/>
      <c r="M101" s="14"/>
      <c r="N101" s="14"/>
      <c r="O101" s="14"/>
      <c r="P101" s="883"/>
      <c r="Q101" s="896" t="s">
        <v>42</v>
      </c>
      <c r="R101" s="887" t="s">
        <v>48</v>
      </c>
      <c r="S101" s="887" t="s">
        <v>39</v>
      </c>
      <c r="T101" s="887" t="s">
        <v>572</v>
      </c>
      <c r="U101" s="887" t="s">
        <v>573</v>
      </c>
      <c r="V101" s="887" t="s">
        <v>574</v>
      </c>
      <c r="W101" s="887" t="s">
        <v>60</v>
      </c>
      <c r="X101" s="887" t="s">
        <v>49</v>
      </c>
      <c r="Y101" s="886"/>
    </row>
    <row r="102" spans="1:25" ht="17.25" customHeight="1" x14ac:dyDescent="0.2">
      <c r="A102" s="885"/>
      <c r="B102" s="14"/>
      <c r="C102" s="3147"/>
      <c r="D102" s="156" t="s">
        <v>56</v>
      </c>
      <c r="E102" s="156" t="s">
        <v>125</v>
      </c>
      <c r="F102" s="70">
        <v>5178273</v>
      </c>
      <c r="G102" s="70">
        <v>4823039</v>
      </c>
      <c r="H102" s="70">
        <v>5012669</v>
      </c>
      <c r="I102" s="70">
        <v>5084778</v>
      </c>
      <c r="J102" s="59">
        <v>5117357</v>
      </c>
      <c r="K102" s="147">
        <f t="shared" si="6"/>
        <v>0.640716271192174</v>
      </c>
      <c r="L102" s="14"/>
      <c r="M102" s="14"/>
      <c r="N102" s="14"/>
      <c r="O102" s="14"/>
      <c r="P102" s="883"/>
      <c r="Q102" s="888">
        <f>SUM(J82:J90)</f>
        <v>41141883</v>
      </c>
      <c r="R102" s="888">
        <f>SUM(J91:J98)</f>
        <v>37465900</v>
      </c>
      <c r="S102" s="888">
        <f>SUM(J99:J106)</f>
        <v>25708525</v>
      </c>
      <c r="T102" s="888">
        <f>SUM(J107:J116)</f>
        <v>62409791</v>
      </c>
      <c r="U102" s="888">
        <f>SUM(J117:J125)</f>
        <v>100834197</v>
      </c>
      <c r="V102" s="888">
        <f>SUM(J143:J151)</f>
        <v>56381814</v>
      </c>
      <c r="W102" s="888">
        <f>SUM(J135:J142)</f>
        <v>69211969</v>
      </c>
      <c r="X102" s="888">
        <f>SUM(J126:J134)</f>
        <v>64346932</v>
      </c>
      <c r="Y102" s="886"/>
    </row>
    <row r="103" spans="1:25" ht="17.25" customHeight="1" x14ac:dyDescent="0.2">
      <c r="A103" s="885"/>
      <c r="B103" s="14"/>
      <c r="C103" s="3147"/>
      <c r="D103" s="156" t="s">
        <v>59</v>
      </c>
      <c r="E103" s="156" t="s">
        <v>125</v>
      </c>
      <c r="F103" s="70">
        <v>1445274</v>
      </c>
      <c r="G103" s="70">
        <v>1244181</v>
      </c>
      <c r="H103" s="70">
        <v>173302</v>
      </c>
      <c r="I103" s="70">
        <v>178794</v>
      </c>
      <c r="J103" s="59">
        <v>158084</v>
      </c>
      <c r="K103" s="147">
        <f t="shared" si="6"/>
        <v>-11.583162745953443</v>
      </c>
      <c r="L103" s="14"/>
      <c r="M103" s="14"/>
      <c r="N103" s="14"/>
      <c r="O103" s="14"/>
      <c r="P103" s="883"/>
      <c r="Q103" s="887"/>
      <c r="R103" s="887"/>
      <c r="S103" s="887"/>
      <c r="T103" s="887"/>
      <c r="U103" s="887"/>
      <c r="V103" s="887"/>
      <c r="W103" s="887"/>
      <c r="X103" s="887"/>
      <c r="Y103" s="886"/>
    </row>
    <row r="104" spans="1:25" ht="13.5" customHeight="1" x14ac:dyDescent="0.2">
      <c r="A104" s="885"/>
      <c r="B104" s="14"/>
      <c r="C104" s="3147"/>
      <c r="D104" s="156" t="s">
        <v>263</v>
      </c>
      <c r="E104" s="156" t="s">
        <v>570</v>
      </c>
      <c r="F104" s="70">
        <v>2233461</v>
      </c>
      <c r="G104" s="70">
        <v>2134830</v>
      </c>
      <c r="H104" s="70">
        <v>1588231</v>
      </c>
      <c r="I104" s="70">
        <v>1543240</v>
      </c>
      <c r="J104" s="59">
        <v>1443777</v>
      </c>
      <c r="K104" s="147">
        <f t="shared" si="6"/>
        <v>-6.4450765921049218</v>
      </c>
      <c r="L104" s="14"/>
      <c r="M104" s="14"/>
      <c r="N104" s="14"/>
      <c r="O104" s="14"/>
      <c r="P104" s="883"/>
      <c r="Q104" s="886"/>
      <c r="R104" s="886"/>
      <c r="S104" s="886"/>
      <c r="T104" s="886"/>
      <c r="U104" s="886"/>
      <c r="V104" s="886"/>
      <c r="W104" s="886"/>
      <c r="X104" s="886"/>
    </row>
    <row r="105" spans="1:25" ht="15.75" customHeight="1" x14ac:dyDescent="0.2">
      <c r="A105" s="885"/>
      <c r="B105" s="14"/>
      <c r="C105" s="3147"/>
      <c r="D105" s="156" t="s">
        <v>207</v>
      </c>
      <c r="E105" s="156" t="s">
        <v>125</v>
      </c>
      <c r="F105" s="70">
        <v>6144554</v>
      </c>
      <c r="G105" s="70">
        <v>5974021</v>
      </c>
      <c r="H105" s="70">
        <v>6159562</v>
      </c>
      <c r="I105" s="70">
        <v>6272831</v>
      </c>
      <c r="J105" s="59">
        <v>6351878</v>
      </c>
      <c r="K105" s="147">
        <f t="shared" si="6"/>
        <v>1.2601487271058314</v>
      </c>
      <c r="L105" s="14"/>
      <c r="M105" s="14"/>
      <c r="N105" s="14"/>
      <c r="O105" s="14"/>
      <c r="P105" s="883"/>
    </row>
    <row r="106" spans="1:25" ht="15.75" customHeight="1" thickBot="1" x14ac:dyDescent="0.25">
      <c r="A106" s="885"/>
      <c r="B106" s="14"/>
      <c r="C106" s="3148"/>
      <c r="D106" s="291" t="s">
        <v>1149</v>
      </c>
      <c r="E106" s="291" t="s">
        <v>125</v>
      </c>
      <c r="F106" s="148">
        <v>3159776</v>
      </c>
      <c r="G106" s="148">
        <v>3602426</v>
      </c>
      <c r="H106" s="148">
        <v>4017332</v>
      </c>
      <c r="I106" s="148">
        <v>4188177</v>
      </c>
      <c r="J106" s="155">
        <v>4372494</v>
      </c>
      <c r="K106" s="173">
        <f t="shared" si="6"/>
        <v>4.4008885011306829</v>
      </c>
      <c r="L106" s="14"/>
      <c r="M106" s="14"/>
      <c r="N106" s="14"/>
      <c r="O106" s="14"/>
      <c r="P106" s="883"/>
    </row>
    <row r="107" spans="1:25" ht="18.75" customHeight="1" x14ac:dyDescent="0.2">
      <c r="A107" s="885"/>
      <c r="B107" s="14"/>
      <c r="C107" s="3146" t="s">
        <v>242</v>
      </c>
      <c r="D107" s="163" t="s">
        <v>663</v>
      </c>
      <c r="E107" s="163" t="s">
        <v>125</v>
      </c>
      <c r="F107" s="876">
        <v>879065</v>
      </c>
      <c r="G107" s="876">
        <v>866583</v>
      </c>
      <c r="H107" s="876">
        <v>840973</v>
      </c>
      <c r="I107" s="876">
        <v>566634</v>
      </c>
      <c r="J107" s="59">
        <v>268618</v>
      </c>
      <c r="K107" s="908">
        <f t="shared" si="6"/>
        <v>-52.594090718170818</v>
      </c>
      <c r="L107" s="14"/>
      <c r="M107" s="14"/>
      <c r="N107" s="14"/>
      <c r="O107" s="14"/>
      <c r="P107" s="883"/>
    </row>
    <row r="108" spans="1:25" ht="18.75" customHeight="1" x14ac:dyDescent="0.2">
      <c r="A108" s="885"/>
      <c r="B108" s="14"/>
      <c r="C108" s="3147"/>
      <c r="D108" s="156" t="s">
        <v>32</v>
      </c>
      <c r="E108" s="156" t="s">
        <v>125</v>
      </c>
      <c r="F108" s="70">
        <v>9169627</v>
      </c>
      <c r="G108" s="70">
        <v>8992267</v>
      </c>
      <c r="H108" s="70">
        <v>9140527</v>
      </c>
      <c r="I108" s="70">
        <v>9121232</v>
      </c>
      <c r="J108" s="59">
        <v>9212063</v>
      </c>
      <c r="K108" s="147">
        <f t="shared" si="6"/>
        <v>0.99581942439354687</v>
      </c>
      <c r="L108" s="14"/>
      <c r="M108" s="14"/>
      <c r="N108" s="14"/>
      <c r="O108" s="14"/>
      <c r="P108" s="883"/>
    </row>
    <row r="109" spans="1:25" ht="18.75" customHeight="1" x14ac:dyDescent="0.2">
      <c r="A109" s="885"/>
      <c r="B109" s="14"/>
      <c r="C109" s="3147"/>
      <c r="D109" s="156" t="s">
        <v>79</v>
      </c>
      <c r="E109" s="156" t="s">
        <v>570</v>
      </c>
      <c r="F109" s="70">
        <v>5899821</v>
      </c>
      <c r="G109" s="70">
        <v>5720098</v>
      </c>
      <c r="H109" s="70">
        <v>5824153</v>
      </c>
      <c r="I109" s="70">
        <v>5832197</v>
      </c>
      <c r="J109" s="59">
        <v>5831668</v>
      </c>
      <c r="K109" s="147">
        <f t="shared" si="6"/>
        <v>-9.0703383304782063E-3</v>
      </c>
      <c r="L109" s="14"/>
      <c r="M109" s="14"/>
      <c r="N109" s="14"/>
      <c r="O109" s="14"/>
      <c r="P109" s="883"/>
    </row>
    <row r="110" spans="1:25" ht="18.75" customHeight="1" x14ac:dyDescent="0.2">
      <c r="A110" s="885"/>
      <c r="B110" s="14"/>
      <c r="C110" s="3147"/>
      <c r="D110" s="156" t="s">
        <v>56</v>
      </c>
      <c r="E110" s="156" t="s">
        <v>125</v>
      </c>
      <c r="F110" s="70">
        <v>16590969</v>
      </c>
      <c r="G110" s="70">
        <v>15902510</v>
      </c>
      <c r="H110" s="70">
        <v>16238628</v>
      </c>
      <c r="I110" s="70">
        <v>16466929</v>
      </c>
      <c r="J110" s="59">
        <v>16632960</v>
      </c>
      <c r="K110" s="147">
        <f t="shared" si="6"/>
        <v>1.0082693621864769</v>
      </c>
      <c r="L110" s="14"/>
      <c r="M110" s="14"/>
      <c r="N110" s="14"/>
      <c r="O110" s="14"/>
      <c r="P110" s="883"/>
    </row>
    <row r="111" spans="1:25" ht="15.75" customHeight="1" x14ac:dyDescent="0.2">
      <c r="A111" s="885"/>
      <c r="B111" s="14"/>
      <c r="C111" s="3147"/>
      <c r="D111" s="156" t="s">
        <v>59</v>
      </c>
      <c r="E111" s="156" t="s">
        <v>125</v>
      </c>
      <c r="F111" s="70">
        <v>5444410</v>
      </c>
      <c r="G111" s="70">
        <v>5259290</v>
      </c>
      <c r="H111" s="70">
        <v>701463</v>
      </c>
      <c r="I111" s="70">
        <v>682203</v>
      </c>
      <c r="J111" s="59">
        <v>653653</v>
      </c>
      <c r="K111" s="147">
        <f>((J111-I111)/I111)*100</f>
        <v>-4.1849713355115705</v>
      </c>
      <c r="L111" s="14"/>
      <c r="M111" s="909"/>
      <c r="N111" s="14"/>
      <c r="O111" s="14"/>
      <c r="P111" s="883"/>
    </row>
    <row r="112" spans="1:25" ht="14.25" customHeight="1" x14ac:dyDescent="0.2">
      <c r="A112" s="885"/>
      <c r="B112" s="14"/>
      <c r="C112" s="3147"/>
      <c r="D112" s="156" t="s">
        <v>288</v>
      </c>
      <c r="E112" s="156" t="s">
        <v>126</v>
      </c>
      <c r="F112" s="70">
        <v>81411</v>
      </c>
      <c r="G112" s="70">
        <v>76372</v>
      </c>
      <c r="H112" s="70">
        <v>0</v>
      </c>
      <c r="I112" s="70">
        <v>0</v>
      </c>
      <c r="J112" s="59">
        <v>0</v>
      </c>
      <c r="K112" s="147">
        <v>0</v>
      </c>
      <c r="L112" s="14"/>
      <c r="M112" s="909"/>
      <c r="N112" s="14"/>
      <c r="O112" s="14"/>
      <c r="P112" s="883"/>
    </row>
    <row r="113" spans="1:16" ht="14.25" customHeight="1" x14ac:dyDescent="0.2">
      <c r="A113" s="885"/>
      <c r="B113" s="14"/>
      <c r="C113" s="3147"/>
      <c r="D113" s="156" t="s">
        <v>263</v>
      </c>
      <c r="E113" s="156" t="s">
        <v>570</v>
      </c>
      <c r="F113" s="70">
        <v>2622453</v>
      </c>
      <c r="G113" s="70">
        <v>2575100</v>
      </c>
      <c r="H113" s="70">
        <v>2144061</v>
      </c>
      <c r="I113" s="70">
        <v>2070183</v>
      </c>
      <c r="J113" s="59">
        <v>1957605</v>
      </c>
      <c r="K113" s="147">
        <f t="shared" ref="K113:K132" si="7">((J113-I113)/I113)*100</f>
        <v>-5.4380699677274906</v>
      </c>
      <c r="L113" s="14"/>
      <c r="M113" s="909"/>
      <c r="N113" s="14"/>
      <c r="O113" s="14"/>
      <c r="P113" s="883"/>
    </row>
    <row r="114" spans="1:16" ht="15.75" customHeight="1" x14ac:dyDescent="0.2">
      <c r="A114" s="885"/>
      <c r="B114" s="14"/>
      <c r="C114" s="3147"/>
      <c r="D114" s="156" t="s">
        <v>3198</v>
      </c>
      <c r="E114" s="156" t="s">
        <v>125</v>
      </c>
      <c r="F114" s="70">
        <v>7811380</v>
      </c>
      <c r="G114" s="70">
        <v>7657191</v>
      </c>
      <c r="H114" s="70">
        <v>7328669</v>
      </c>
      <c r="I114" s="70">
        <v>7136085</v>
      </c>
      <c r="J114" s="59">
        <v>6947009</v>
      </c>
      <c r="K114" s="147">
        <f t="shared" si="7"/>
        <v>-2.6495760630653922</v>
      </c>
      <c r="L114" s="14"/>
      <c r="M114" s="14"/>
      <c r="N114" s="14"/>
      <c r="O114" s="14"/>
      <c r="P114" s="883"/>
    </row>
    <row r="115" spans="1:16" ht="16.5" customHeight="1" x14ac:dyDescent="0.2">
      <c r="A115" s="885"/>
      <c r="B115" s="14"/>
      <c r="C115" s="3147"/>
      <c r="D115" s="156" t="s">
        <v>207</v>
      </c>
      <c r="E115" s="156" t="s">
        <v>125</v>
      </c>
      <c r="F115" s="70">
        <v>12675462</v>
      </c>
      <c r="G115" s="70">
        <v>12179223</v>
      </c>
      <c r="H115" s="70">
        <v>12273879</v>
      </c>
      <c r="I115" s="70">
        <v>12295907</v>
      </c>
      <c r="J115" s="59">
        <v>12304037</v>
      </c>
      <c r="K115" s="147">
        <f t="shared" si="7"/>
        <v>6.6119563200990383E-2</v>
      </c>
      <c r="L115" s="14"/>
      <c r="M115" s="14"/>
      <c r="N115" s="14"/>
      <c r="O115" s="14"/>
      <c r="P115" s="883"/>
    </row>
    <row r="116" spans="1:16" ht="16.5" customHeight="1" thickBot="1" x14ac:dyDescent="0.25">
      <c r="A116" s="885"/>
      <c r="B116" s="14"/>
      <c r="C116" s="3148"/>
      <c r="D116" s="291" t="s">
        <v>1149</v>
      </c>
      <c r="E116" s="291" t="s">
        <v>125</v>
      </c>
      <c r="F116" s="148">
        <v>6532070</v>
      </c>
      <c r="G116" s="148">
        <v>7326032</v>
      </c>
      <c r="H116" s="148">
        <v>7740807</v>
      </c>
      <c r="I116" s="148">
        <v>8153481</v>
      </c>
      <c r="J116" s="155">
        <v>8602178</v>
      </c>
      <c r="K116" s="173">
        <f t="shared" si="7"/>
        <v>5.5031341828109976</v>
      </c>
      <c r="L116" s="14"/>
      <c r="M116" s="14"/>
      <c r="N116" s="14"/>
      <c r="O116" s="14"/>
      <c r="P116" s="883"/>
    </row>
    <row r="117" spans="1:16" ht="18" customHeight="1" x14ac:dyDescent="0.2">
      <c r="A117" s="885"/>
      <c r="B117" s="14"/>
      <c r="C117" s="3146" t="s">
        <v>243</v>
      </c>
      <c r="D117" s="163" t="s">
        <v>663</v>
      </c>
      <c r="E117" s="163" t="s">
        <v>125</v>
      </c>
      <c r="F117" s="876">
        <v>6779256</v>
      </c>
      <c r="G117" s="876">
        <v>6595444</v>
      </c>
      <c r="H117" s="876">
        <v>6580078</v>
      </c>
      <c r="I117" s="876">
        <v>6520776</v>
      </c>
      <c r="J117" s="59">
        <v>6248159</v>
      </c>
      <c r="K117" s="908">
        <f t="shared" si="7"/>
        <v>-4.180744745717381</v>
      </c>
      <c r="L117" s="14"/>
      <c r="M117" s="14"/>
      <c r="N117" s="14"/>
      <c r="O117" s="14"/>
      <c r="P117" s="883"/>
    </row>
    <row r="118" spans="1:16" ht="18" customHeight="1" x14ac:dyDescent="0.2">
      <c r="A118" s="885"/>
      <c r="B118" s="14"/>
      <c r="C118" s="3147"/>
      <c r="D118" s="156" t="s">
        <v>32</v>
      </c>
      <c r="E118" s="156" t="s">
        <v>125</v>
      </c>
      <c r="F118" s="70">
        <v>24686410</v>
      </c>
      <c r="G118" s="70">
        <v>24598194</v>
      </c>
      <c r="H118" s="70">
        <v>25208908</v>
      </c>
      <c r="I118" s="70">
        <v>25210561</v>
      </c>
      <c r="J118" s="59">
        <v>25288013</v>
      </c>
      <c r="K118" s="147">
        <f t="shared" si="7"/>
        <v>0.3072204541580808</v>
      </c>
      <c r="L118" s="14"/>
      <c r="M118" s="14"/>
      <c r="N118" s="14"/>
      <c r="O118" s="14"/>
      <c r="P118" s="883"/>
    </row>
    <row r="119" spans="1:16" ht="18" customHeight="1" x14ac:dyDescent="0.2">
      <c r="A119" s="885"/>
      <c r="B119" s="14"/>
      <c r="C119" s="3147"/>
      <c r="D119" s="156" t="s">
        <v>79</v>
      </c>
      <c r="E119" s="156" t="s">
        <v>570</v>
      </c>
      <c r="F119" s="70">
        <v>11492735</v>
      </c>
      <c r="G119" s="70">
        <v>11803098</v>
      </c>
      <c r="H119" s="70">
        <v>11777028</v>
      </c>
      <c r="I119" s="70">
        <v>11661212</v>
      </c>
      <c r="J119" s="59">
        <v>11510334</v>
      </c>
      <c r="K119" s="147">
        <f t="shared" si="7"/>
        <v>-1.2938449279543156</v>
      </c>
      <c r="L119" s="14"/>
      <c r="M119" s="14"/>
      <c r="N119" s="14"/>
      <c r="O119" s="14"/>
      <c r="P119" s="883"/>
    </row>
    <row r="120" spans="1:16" ht="13.5" customHeight="1" x14ac:dyDescent="0.2">
      <c r="A120" s="885"/>
      <c r="B120" s="14"/>
      <c r="C120" s="3147"/>
      <c r="D120" s="156" t="s">
        <v>56</v>
      </c>
      <c r="E120" s="156" t="s">
        <v>125</v>
      </c>
      <c r="F120" s="70">
        <v>12629155</v>
      </c>
      <c r="G120" s="70">
        <v>11767665</v>
      </c>
      <c r="H120" s="70">
        <v>11694964</v>
      </c>
      <c r="I120" s="70">
        <v>11736184</v>
      </c>
      <c r="J120" s="59">
        <v>11714732</v>
      </c>
      <c r="K120" s="147">
        <f t="shared" si="7"/>
        <v>-0.18278513697467591</v>
      </c>
      <c r="L120" s="14"/>
      <c r="M120" s="14"/>
      <c r="N120" s="14"/>
      <c r="O120" s="14"/>
      <c r="P120" s="883"/>
    </row>
    <row r="121" spans="1:16" ht="18" customHeight="1" thickBot="1" x14ac:dyDescent="0.25">
      <c r="A121" s="885"/>
      <c r="B121" s="14"/>
      <c r="C121" s="3147"/>
      <c r="D121" s="156" t="s">
        <v>59</v>
      </c>
      <c r="E121" s="156" t="s">
        <v>125</v>
      </c>
      <c r="F121" s="70">
        <v>7640322</v>
      </c>
      <c r="G121" s="70">
        <v>7027296</v>
      </c>
      <c r="H121" s="70">
        <v>941904</v>
      </c>
      <c r="I121" s="70">
        <v>886914</v>
      </c>
      <c r="J121" s="59">
        <v>812885</v>
      </c>
      <c r="K121" s="147">
        <f t="shared" si="7"/>
        <v>-8.3468070184933385</v>
      </c>
      <c r="L121" s="14"/>
      <c r="M121" s="14"/>
      <c r="N121" s="14"/>
      <c r="O121" s="14"/>
      <c r="P121" s="883"/>
    </row>
    <row r="122" spans="1:16" ht="15" customHeight="1" x14ac:dyDescent="0.2">
      <c r="A122" s="910"/>
      <c r="B122" s="14"/>
      <c r="C122" s="3147"/>
      <c r="D122" s="156" t="s">
        <v>263</v>
      </c>
      <c r="E122" s="156" t="s">
        <v>570</v>
      </c>
      <c r="F122" s="70">
        <v>3038660</v>
      </c>
      <c r="G122" s="70">
        <v>2901468</v>
      </c>
      <c r="H122" s="70">
        <v>2457128</v>
      </c>
      <c r="I122" s="70">
        <v>2378946</v>
      </c>
      <c r="J122" s="59">
        <v>2264851</v>
      </c>
      <c r="K122" s="147">
        <f t="shared" si="7"/>
        <v>-4.7960315198411392</v>
      </c>
      <c r="L122" s="14"/>
      <c r="M122" s="14"/>
      <c r="N122" s="14"/>
      <c r="O122" s="14"/>
      <c r="P122" s="883"/>
    </row>
    <row r="123" spans="1:16" ht="15" customHeight="1" x14ac:dyDescent="0.2">
      <c r="A123" s="898"/>
      <c r="B123" s="14"/>
      <c r="C123" s="3147"/>
      <c r="D123" s="156" t="s">
        <v>3198</v>
      </c>
      <c r="E123" s="156" t="s">
        <v>125</v>
      </c>
      <c r="F123" s="70">
        <v>11014512</v>
      </c>
      <c r="G123" s="70">
        <v>10963546</v>
      </c>
      <c r="H123" s="70">
        <v>10247885</v>
      </c>
      <c r="I123" s="70">
        <v>9823240</v>
      </c>
      <c r="J123" s="59">
        <v>9447236</v>
      </c>
      <c r="K123" s="147">
        <f t="shared" si="7"/>
        <v>-3.8276983968629494</v>
      </c>
      <c r="L123" s="14"/>
      <c r="M123" s="14"/>
      <c r="N123" s="14"/>
      <c r="O123" s="14"/>
      <c r="P123" s="883"/>
    </row>
    <row r="124" spans="1:16" ht="17.25" customHeight="1" x14ac:dyDescent="0.2">
      <c r="A124" s="898"/>
      <c r="B124" s="14"/>
      <c r="C124" s="3147"/>
      <c r="D124" s="156" t="s">
        <v>207</v>
      </c>
      <c r="E124" s="156" t="s">
        <v>125</v>
      </c>
      <c r="F124" s="70">
        <v>21497341</v>
      </c>
      <c r="G124" s="70">
        <v>21389366</v>
      </c>
      <c r="H124" s="70">
        <v>22081845</v>
      </c>
      <c r="I124" s="70">
        <v>22422483</v>
      </c>
      <c r="J124" s="59">
        <v>22752762</v>
      </c>
      <c r="K124" s="147">
        <f t="shared" si="7"/>
        <v>1.4729813821243614</v>
      </c>
      <c r="L124" s="14"/>
      <c r="M124" s="14"/>
      <c r="N124" s="14"/>
      <c r="O124" s="14"/>
      <c r="P124" s="883"/>
    </row>
    <row r="125" spans="1:16" ht="17.25" customHeight="1" thickBot="1" x14ac:dyDescent="0.25">
      <c r="A125" s="898"/>
      <c r="B125" s="14"/>
      <c r="C125" s="3148"/>
      <c r="D125" s="291" t="s">
        <v>1149</v>
      </c>
      <c r="E125" s="291" t="s">
        <v>125</v>
      </c>
      <c r="F125" s="148">
        <v>7855106</v>
      </c>
      <c r="G125" s="148">
        <v>8635919</v>
      </c>
      <c r="H125" s="148">
        <v>9517181</v>
      </c>
      <c r="I125" s="148">
        <v>10134487</v>
      </c>
      <c r="J125" s="155">
        <v>10795225</v>
      </c>
      <c r="K125" s="173">
        <f t="shared" si="7"/>
        <v>6.5196985303745514</v>
      </c>
      <c r="L125" s="14"/>
      <c r="M125" s="14"/>
      <c r="N125" s="14"/>
      <c r="O125" s="14"/>
      <c r="P125" s="883"/>
    </row>
    <row r="126" spans="1:16" ht="18" customHeight="1" x14ac:dyDescent="0.2">
      <c r="A126" s="898"/>
      <c r="B126" s="14"/>
      <c r="C126" s="3146" t="s">
        <v>244</v>
      </c>
      <c r="D126" s="163" t="s">
        <v>663</v>
      </c>
      <c r="E126" s="163" t="s">
        <v>125</v>
      </c>
      <c r="F126" s="146">
        <v>6617914</v>
      </c>
      <c r="G126" s="146">
        <v>6518691</v>
      </c>
      <c r="H126" s="146">
        <v>6331127</v>
      </c>
      <c r="I126" s="146">
        <v>6239272</v>
      </c>
      <c r="J126" s="59">
        <v>6169611</v>
      </c>
      <c r="K126" s="153">
        <f t="shared" si="7"/>
        <v>-1.1164924369381557</v>
      </c>
      <c r="L126" s="14"/>
      <c r="M126" s="14"/>
      <c r="N126" s="14"/>
      <c r="O126" s="14"/>
      <c r="P126" s="883"/>
    </row>
    <row r="127" spans="1:16" ht="18" customHeight="1" x14ac:dyDescent="0.2">
      <c r="A127" s="898"/>
      <c r="B127" s="14"/>
      <c r="C127" s="3147"/>
      <c r="D127" s="156" t="s">
        <v>32</v>
      </c>
      <c r="E127" s="156" t="s">
        <v>125</v>
      </c>
      <c r="F127" s="68">
        <v>21377158</v>
      </c>
      <c r="G127" s="68">
        <v>21263496</v>
      </c>
      <c r="H127" s="68">
        <v>21666642</v>
      </c>
      <c r="I127" s="68">
        <v>21710763</v>
      </c>
      <c r="J127" s="59">
        <v>21822760</v>
      </c>
      <c r="K127" s="150">
        <f t="shared" si="7"/>
        <v>0.5158593458921733</v>
      </c>
      <c r="L127" s="14"/>
      <c r="M127" s="14"/>
      <c r="N127" s="14"/>
      <c r="O127" s="14"/>
      <c r="P127" s="883"/>
    </row>
    <row r="128" spans="1:16" ht="18" customHeight="1" x14ac:dyDescent="0.2">
      <c r="A128" s="898"/>
      <c r="B128" s="14"/>
      <c r="C128" s="3147"/>
      <c r="D128" s="156" t="s">
        <v>79</v>
      </c>
      <c r="E128" s="156" t="s">
        <v>570</v>
      </c>
      <c r="F128" s="70">
        <v>5923673</v>
      </c>
      <c r="G128" s="70">
        <v>5722708</v>
      </c>
      <c r="H128" s="70">
        <v>5641448</v>
      </c>
      <c r="I128" s="70">
        <v>5504734</v>
      </c>
      <c r="J128" s="59">
        <v>5560512</v>
      </c>
      <c r="K128" s="147">
        <f t="shared" si="7"/>
        <v>1.0132733025791982</v>
      </c>
      <c r="L128" s="14"/>
      <c r="M128" s="14"/>
      <c r="N128" s="14"/>
      <c r="O128" s="14"/>
      <c r="P128" s="883"/>
    </row>
    <row r="129" spans="1:16" ht="16.5" customHeight="1" x14ac:dyDescent="0.2">
      <c r="A129" s="898"/>
      <c r="B129" s="14"/>
      <c r="C129" s="3147"/>
      <c r="D129" s="156" t="s">
        <v>56</v>
      </c>
      <c r="E129" s="156" t="s">
        <v>125</v>
      </c>
      <c r="F129" s="68">
        <v>8308532</v>
      </c>
      <c r="G129" s="68">
        <v>7723296</v>
      </c>
      <c r="H129" s="68">
        <v>7732998</v>
      </c>
      <c r="I129" s="68">
        <v>7812272</v>
      </c>
      <c r="J129" s="59">
        <v>7850159</v>
      </c>
      <c r="K129" s="150">
        <f t="shared" si="7"/>
        <v>0.48496775329891229</v>
      </c>
      <c r="L129" s="14"/>
      <c r="M129" s="14"/>
      <c r="N129" s="14"/>
      <c r="O129" s="14"/>
      <c r="P129" s="883"/>
    </row>
    <row r="130" spans="1:16" ht="18" customHeight="1" x14ac:dyDescent="0.2">
      <c r="A130" s="898"/>
      <c r="B130" s="14"/>
      <c r="C130" s="3147"/>
      <c r="D130" s="156" t="s">
        <v>59</v>
      </c>
      <c r="E130" s="156" t="s">
        <v>125</v>
      </c>
      <c r="F130" s="68">
        <v>5497695</v>
      </c>
      <c r="G130" s="68">
        <v>5320052</v>
      </c>
      <c r="H130" s="68">
        <v>3697935</v>
      </c>
      <c r="I130" s="68">
        <v>3587447</v>
      </c>
      <c r="J130" s="59">
        <v>1486119</v>
      </c>
      <c r="K130" s="150">
        <f t="shared" si="7"/>
        <v>-58.574468138483994</v>
      </c>
      <c r="L130" s="14"/>
      <c r="M130" s="14"/>
      <c r="N130" s="14"/>
      <c r="O130" s="14"/>
      <c r="P130" s="883"/>
    </row>
    <row r="131" spans="1:16" ht="15.75" customHeight="1" x14ac:dyDescent="0.2">
      <c r="A131" s="898"/>
      <c r="B131" s="14"/>
      <c r="C131" s="3147"/>
      <c r="D131" s="156" t="s">
        <v>288</v>
      </c>
      <c r="E131" s="156" t="s">
        <v>126</v>
      </c>
      <c r="F131" s="70">
        <v>1062029</v>
      </c>
      <c r="G131" s="70">
        <v>848103</v>
      </c>
      <c r="H131" s="70">
        <v>0</v>
      </c>
      <c r="I131" s="70">
        <v>0</v>
      </c>
      <c r="J131" s="59">
        <v>0</v>
      </c>
      <c r="K131" s="147">
        <v>0</v>
      </c>
      <c r="L131" s="14"/>
      <c r="M131" s="14"/>
      <c r="N131" s="14"/>
      <c r="O131" s="14"/>
      <c r="P131" s="883"/>
    </row>
    <row r="132" spans="1:16" ht="15.75" customHeight="1" x14ac:dyDescent="0.2">
      <c r="A132" s="898"/>
      <c r="B132" s="14"/>
      <c r="C132" s="3147"/>
      <c r="D132" s="156" t="s">
        <v>263</v>
      </c>
      <c r="E132" s="156" t="s">
        <v>570</v>
      </c>
      <c r="F132" s="68">
        <v>839672</v>
      </c>
      <c r="G132" s="68">
        <v>699094</v>
      </c>
      <c r="H132" s="68">
        <v>517144</v>
      </c>
      <c r="I132" s="68">
        <v>467893</v>
      </c>
      <c r="J132" s="59">
        <v>408296</v>
      </c>
      <c r="K132" s="150">
        <f t="shared" si="7"/>
        <v>-12.737313873043624</v>
      </c>
      <c r="L132" s="14"/>
      <c r="M132" s="14"/>
      <c r="N132" s="14"/>
      <c r="O132" s="14"/>
      <c r="P132" s="883"/>
    </row>
    <row r="133" spans="1:16" ht="13.5" customHeight="1" thickBot="1" x14ac:dyDescent="0.25">
      <c r="A133" s="911"/>
      <c r="B133" s="14"/>
      <c r="C133" s="3147"/>
      <c r="D133" s="156" t="s">
        <v>207</v>
      </c>
      <c r="E133" s="156" t="s">
        <v>125</v>
      </c>
      <c r="F133" s="70">
        <v>12267926</v>
      </c>
      <c r="G133" s="70">
        <v>11497700</v>
      </c>
      <c r="H133" s="70">
        <v>11640370</v>
      </c>
      <c r="I133" s="70">
        <v>11709525</v>
      </c>
      <c r="J133" s="59">
        <v>11808027</v>
      </c>
      <c r="K133" s="147">
        <f t="shared" ref="K133:K152" si="8">((J133-I133)/I133)*100</f>
        <v>0.84121260256073593</v>
      </c>
      <c r="L133" s="14"/>
      <c r="M133" s="14"/>
      <c r="N133" s="14"/>
      <c r="O133" s="14"/>
      <c r="P133" s="883"/>
    </row>
    <row r="134" spans="1:16" ht="13.5" customHeight="1" thickBot="1" x14ac:dyDescent="0.25">
      <c r="A134" s="885"/>
      <c r="B134" s="14"/>
      <c r="C134" s="3148"/>
      <c r="D134" s="291" t="s">
        <v>1149</v>
      </c>
      <c r="E134" s="291" t="s">
        <v>125</v>
      </c>
      <c r="F134" s="148">
        <v>6169980</v>
      </c>
      <c r="G134" s="148">
        <v>7203025</v>
      </c>
      <c r="H134" s="148">
        <v>8340222</v>
      </c>
      <c r="I134" s="148">
        <v>8776476</v>
      </c>
      <c r="J134" s="155">
        <v>9241448</v>
      </c>
      <c r="K134" s="173">
        <f t="shared" si="8"/>
        <v>5.297935070978375</v>
      </c>
      <c r="L134" s="14"/>
      <c r="M134" s="14"/>
      <c r="N134" s="14"/>
      <c r="O134" s="14"/>
      <c r="P134" s="883"/>
    </row>
    <row r="135" spans="1:16" ht="18.75" customHeight="1" x14ac:dyDescent="0.2">
      <c r="A135" s="912"/>
      <c r="B135" s="14"/>
      <c r="C135" s="3146" t="s">
        <v>245</v>
      </c>
      <c r="D135" s="163" t="s">
        <v>663</v>
      </c>
      <c r="E135" s="163" t="s">
        <v>125</v>
      </c>
      <c r="F135" s="146">
        <v>20694</v>
      </c>
      <c r="G135" s="146">
        <v>20623</v>
      </c>
      <c r="H135" s="146">
        <v>20552</v>
      </c>
      <c r="I135" s="146">
        <v>552</v>
      </c>
      <c r="J135" s="59">
        <v>52</v>
      </c>
      <c r="K135" s="153">
        <f t="shared" si="8"/>
        <v>-90.579710144927532</v>
      </c>
      <c r="L135" s="14"/>
      <c r="M135" s="587"/>
      <c r="N135" s="14"/>
      <c r="O135" s="14"/>
      <c r="P135" s="883"/>
    </row>
    <row r="136" spans="1:16" ht="18.75" customHeight="1" x14ac:dyDescent="0.2">
      <c r="A136" s="885"/>
      <c r="B136" s="14"/>
      <c r="C136" s="3147"/>
      <c r="D136" s="156" t="s">
        <v>32</v>
      </c>
      <c r="E136" s="156" t="s">
        <v>125</v>
      </c>
      <c r="F136" s="68">
        <v>14335261</v>
      </c>
      <c r="G136" s="68">
        <v>14109599</v>
      </c>
      <c r="H136" s="68">
        <v>14950434</v>
      </c>
      <c r="I136" s="68">
        <v>15039063</v>
      </c>
      <c r="J136" s="59">
        <v>15116472</v>
      </c>
      <c r="K136" s="150">
        <f t="shared" si="8"/>
        <v>0.51471956730282997</v>
      </c>
      <c r="L136" s="14"/>
      <c r="M136" s="14"/>
      <c r="N136" s="14"/>
      <c r="O136" s="14"/>
      <c r="P136" s="883"/>
    </row>
    <row r="137" spans="1:16" ht="18.75" customHeight="1" x14ac:dyDescent="0.2">
      <c r="A137" s="885"/>
      <c r="B137" s="14"/>
      <c r="C137" s="3147"/>
      <c r="D137" s="156" t="s">
        <v>79</v>
      </c>
      <c r="E137" s="156" t="s">
        <v>570</v>
      </c>
      <c r="F137" s="68">
        <v>5340905</v>
      </c>
      <c r="G137" s="68">
        <v>5547741</v>
      </c>
      <c r="H137" s="70">
        <v>5762399</v>
      </c>
      <c r="I137" s="70">
        <v>5827364</v>
      </c>
      <c r="J137" s="59">
        <v>5910914</v>
      </c>
      <c r="K137" s="147">
        <f t="shared" si="8"/>
        <v>1.4337528941044355</v>
      </c>
      <c r="L137" s="14"/>
      <c r="M137" s="14"/>
      <c r="N137" s="14"/>
      <c r="O137" s="14"/>
      <c r="P137" s="883"/>
    </row>
    <row r="138" spans="1:16" ht="18.75" customHeight="1" x14ac:dyDescent="0.2">
      <c r="A138" s="885"/>
      <c r="B138" s="14"/>
      <c r="C138" s="3147"/>
      <c r="D138" s="156" t="s">
        <v>56</v>
      </c>
      <c r="E138" s="156" t="s">
        <v>125</v>
      </c>
      <c r="F138" s="68">
        <v>24418067</v>
      </c>
      <c r="G138" s="68">
        <v>24187200</v>
      </c>
      <c r="H138" s="68">
        <v>25852556</v>
      </c>
      <c r="I138" s="68">
        <v>26420511</v>
      </c>
      <c r="J138" s="59">
        <v>26596987</v>
      </c>
      <c r="K138" s="150">
        <f t="shared" si="8"/>
        <v>0.66795074478309668</v>
      </c>
      <c r="L138" s="14"/>
      <c r="M138" s="14"/>
      <c r="N138" s="14"/>
      <c r="O138" s="14"/>
      <c r="P138" s="883"/>
    </row>
    <row r="139" spans="1:16" ht="18.75" customHeight="1" x14ac:dyDescent="0.2">
      <c r="A139" s="885"/>
      <c r="B139" s="14"/>
      <c r="C139" s="3147"/>
      <c r="D139" s="156" t="s">
        <v>59</v>
      </c>
      <c r="E139" s="156" t="s">
        <v>125</v>
      </c>
      <c r="F139" s="68">
        <v>9019052</v>
      </c>
      <c r="G139" s="68">
        <v>8634119</v>
      </c>
      <c r="H139" s="68">
        <v>7089676</v>
      </c>
      <c r="I139" s="68">
        <v>6144470</v>
      </c>
      <c r="J139" s="59">
        <v>1427387</v>
      </c>
      <c r="K139" s="150">
        <f t="shared" si="8"/>
        <v>-76.769566781186981</v>
      </c>
      <c r="L139" s="14"/>
      <c r="M139" s="14"/>
      <c r="N139" s="14"/>
      <c r="O139" s="14"/>
      <c r="P139" s="883"/>
    </row>
    <row r="140" spans="1:16" ht="14.25" customHeight="1" x14ac:dyDescent="0.2">
      <c r="A140" s="885"/>
      <c r="B140" s="14"/>
      <c r="C140" s="3147"/>
      <c r="D140" s="156" t="s">
        <v>263</v>
      </c>
      <c r="E140" s="156" t="s">
        <v>570</v>
      </c>
      <c r="F140" s="68">
        <v>4035356</v>
      </c>
      <c r="G140" s="68">
        <v>4189091</v>
      </c>
      <c r="H140" s="68">
        <v>3382682</v>
      </c>
      <c r="I140" s="68">
        <v>3320267</v>
      </c>
      <c r="J140" s="59">
        <v>3195543</v>
      </c>
      <c r="K140" s="150">
        <f t="shared" si="8"/>
        <v>-3.7564448883177164</v>
      </c>
      <c r="L140" s="14"/>
      <c r="M140" s="14"/>
      <c r="N140" s="14"/>
      <c r="O140" s="14"/>
      <c r="P140" s="883"/>
    </row>
    <row r="141" spans="1:16" ht="17.25" customHeight="1" x14ac:dyDescent="0.2">
      <c r="A141" s="885"/>
      <c r="B141" s="14"/>
      <c r="C141" s="3147"/>
      <c r="D141" s="156" t="s">
        <v>207</v>
      </c>
      <c r="E141" s="156" t="s">
        <v>125</v>
      </c>
      <c r="F141" s="70">
        <v>6745400</v>
      </c>
      <c r="G141" s="70">
        <v>6430131</v>
      </c>
      <c r="H141" s="70">
        <v>6491679</v>
      </c>
      <c r="I141" s="70">
        <v>6544311</v>
      </c>
      <c r="J141" s="59">
        <v>6548274</v>
      </c>
      <c r="K141" s="147">
        <f>((J141-I141)/I141)*100</f>
        <v>6.0556413043328781E-2</v>
      </c>
      <c r="L141" s="14"/>
      <c r="M141" s="14"/>
      <c r="N141" s="14"/>
      <c r="O141" s="14"/>
      <c r="P141" s="883"/>
    </row>
    <row r="142" spans="1:16" ht="17.25" customHeight="1" thickBot="1" x14ac:dyDescent="0.25">
      <c r="A142" s="885"/>
      <c r="B142" s="14"/>
      <c r="C142" s="3148"/>
      <c r="D142" s="291" t="s">
        <v>1149</v>
      </c>
      <c r="E142" s="291" t="s">
        <v>125</v>
      </c>
      <c r="F142" s="148">
        <v>7145626</v>
      </c>
      <c r="G142" s="148">
        <v>8364354</v>
      </c>
      <c r="H142" s="148">
        <v>9194362</v>
      </c>
      <c r="I142" s="148">
        <v>9802824</v>
      </c>
      <c r="J142" s="155">
        <v>10416340</v>
      </c>
      <c r="K142" s="173">
        <f>((J142-I142)/I142)*100</f>
        <v>6.2585638587411134</v>
      </c>
      <c r="L142" s="14"/>
      <c r="M142" s="14"/>
      <c r="N142" s="14"/>
      <c r="O142" s="14"/>
      <c r="P142" s="883"/>
    </row>
    <row r="143" spans="1:16" ht="16.5" customHeight="1" x14ac:dyDescent="0.2">
      <c r="A143" s="885"/>
      <c r="B143" s="14"/>
      <c r="C143" s="3146" t="s">
        <v>592</v>
      </c>
      <c r="D143" s="789" t="s">
        <v>663</v>
      </c>
      <c r="E143" s="163" t="s">
        <v>125</v>
      </c>
      <c r="F143" s="146">
        <v>5157543</v>
      </c>
      <c r="G143" s="146">
        <v>5057207</v>
      </c>
      <c r="H143" s="146">
        <v>5027759</v>
      </c>
      <c r="I143" s="146">
        <v>4776300</v>
      </c>
      <c r="J143" s="59">
        <v>4518390</v>
      </c>
      <c r="K143" s="153">
        <f>((J143-I143)/I143)*100</f>
        <v>-5.3997864455750264</v>
      </c>
      <c r="L143" s="14"/>
      <c r="M143" s="14"/>
      <c r="N143" s="14"/>
      <c r="O143" s="14"/>
      <c r="P143" s="883"/>
    </row>
    <row r="144" spans="1:16" ht="16.5" customHeight="1" x14ac:dyDescent="0.2">
      <c r="A144" s="885"/>
      <c r="B144" s="14"/>
      <c r="C144" s="3147"/>
      <c r="D144" s="156" t="s">
        <v>32</v>
      </c>
      <c r="E144" s="156" t="s">
        <v>125</v>
      </c>
      <c r="F144" s="68">
        <v>16793179</v>
      </c>
      <c r="G144" s="68">
        <v>16751486</v>
      </c>
      <c r="H144" s="68">
        <v>16907331</v>
      </c>
      <c r="I144" s="68">
        <v>16920289</v>
      </c>
      <c r="J144" s="59">
        <v>16929555</v>
      </c>
      <c r="K144" s="150">
        <f>((J144-I144)/I144)*100</f>
        <v>5.4762658013701782E-2</v>
      </c>
      <c r="L144" s="250"/>
      <c r="M144" s="587"/>
      <c r="N144" s="587"/>
      <c r="O144" s="587"/>
      <c r="P144" s="883"/>
    </row>
    <row r="145" spans="1:17" ht="16.5" customHeight="1" x14ac:dyDescent="0.2">
      <c r="A145" s="885"/>
      <c r="B145" s="14"/>
      <c r="C145" s="3147"/>
      <c r="D145" s="156" t="s">
        <v>79</v>
      </c>
      <c r="E145" s="156" t="s">
        <v>570</v>
      </c>
      <c r="F145" s="68">
        <v>1756933</v>
      </c>
      <c r="G145" s="68">
        <v>1732045</v>
      </c>
      <c r="H145" s="68">
        <v>1727443</v>
      </c>
      <c r="I145" s="68">
        <v>1733481</v>
      </c>
      <c r="J145" s="59">
        <v>1730836</v>
      </c>
      <c r="K145" s="150">
        <f t="shared" si="8"/>
        <v>-0.15258315493506996</v>
      </c>
      <c r="L145" s="14"/>
      <c r="M145" s="587"/>
      <c r="N145" s="587"/>
      <c r="O145" s="587"/>
      <c r="P145" s="883"/>
    </row>
    <row r="146" spans="1:17" ht="16.5" customHeight="1" x14ac:dyDescent="0.2">
      <c r="A146" s="885"/>
      <c r="B146" s="14"/>
      <c r="C146" s="3147"/>
      <c r="D146" s="156" t="s">
        <v>56</v>
      </c>
      <c r="E146" s="156" t="s">
        <v>125</v>
      </c>
      <c r="F146" s="68">
        <v>6235360</v>
      </c>
      <c r="G146" s="68">
        <v>5768462</v>
      </c>
      <c r="H146" s="68">
        <v>5673246</v>
      </c>
      <c r="I146" s="68">
        <v>5704764</v>
      </c>
      <c r="J146" s="59">
        <v>5742153</v>
      </c>
      <c r="K146" s="150">
        <f>((J146-I146)/I146)*100</f>
        <v>0.65539959234071732</v>
      </c>
      <c r="L146" s="14"/>
      <c r="M146" s="14"/>
      <c r="N146" s="14"/>
      <c r="O146" s="14"/>
      <c r="P146" s="883"/>
    </row>
    <row r="147" spans="1:17" ht="15" customHeight="1" x14ac:dyDescent="0.2">
      <c r="A147" s="885"/>
      <c r="B147" s="14"/>
      <c r="C147" s="3147"/>
      <c r="D147" s="156" t="s">
        <v>59</v>
      </c>
      <c r="E147" s="156" t="s">
        <v>125</v>
      </c>
      <c r="F147" s="70">
        <v>3063833</v>
      </c>
      <c r="G147" s="70">
        <v>2974504</v>
      </c>
      <c r="H147" s="70">
        <v>1952786</v>
      </c>
      <c r="I147" s="70">
        <v>1868028</v>
      </c>
      <c r="J147" s="59">
        <v>117220</v>
      </c>
      <c r="K147" s="147">
        <f>((J147-I147)/I147)*100</f>
        <v>-93.724933459241512</v>
      </c>
      <c r="L147" s="14"/>
      <c r="M147" s="14"/>
      <c r="N147" s="14"/>
      <c r="O147" s="14"/>
      <c r="P147" s="883"/>
    </row>
    <row r="148" spans="1:17" ht="15" customHeight="1" x14ac:dyDescent="0.2">
      <c r="A148" s="885"/>
      <c r="B148" s="14"/>
      <c r="C148" s="3147"/>
      <c r="D148" s="156" t="s">
        <v>288</v>
      </c>
      <c r="E148" s="791" t="s">
        <v>126</v>
      </c>
      <c r="F148" s="70">
        <v>884697</v>
      </c>
      <c r="G148" s="70">
        <v>771424</v>
      </c>
      <c r="H148" s="70">
        <v>0</v>
      </c>
      <c r="I148" s="70">
        <v>0</v>
      </c>
      <c r="J148" s="59">
        <v>0</v>
      </c>
      <c r="K148" s="147">
        <v>0</v>
      </c>
      <c r="L148" s="14"/>
      <c r="M148" s="14"/>
      <c r="N148" s="14"/>
      <c r="O148" s="14"/>
      <c r="P148" s="883"/>
    </row>
    <row r="149" spans="1:17" ht="15" customHeight="1" x14ac:dyDescent="0.2">
      <c r="A149" s="885"/>
      <c r="B149" s="14"/>
      <c r="C149" s="3147"/>
      <c r="D149" s="156" t="s">
        <v>263</v>
      </c>
      <c r="E149" s="156" t="s">
        <v>570</v>
      </c>
      <c r="F149" s="70">
        <v>295773</v>
      </c>
      <c r="G149" s="70">
        <v>206243</v>
      </c>
      <c r="H149" s="70">
        <v>158585</v>
      </c>
      <c r="I149" s="70">
        <v>141445</v>
      </c>
      <c r="J149" s="59">
        <v>127887</v>
      </c>
      <c r="K149" s="147">
        <f t="shared" si="8"/>
        <v>-9.5853511965781752</v>
      </c>
      <c r="L149" s="14"/>
      <c r="M149" s="14"/>
      <c r="N149" s="14"/>
      <c r="O149" s="14"/>
      <c r="P149" s="883"/>
    </row>
    <row r="150" spans="1:17" ht="14.25" customHeight="1" x14ac:dyDescent="0.2">
      <c r="A150" s="885"/>
      <c r="B150" s="14"/>
      <c r="C150" s="3147"/>
      <c r="D150" s="156" t="s">
        <v>207</v>
      </c>
      <c r="E150" s="156" t="s">
        <v>125</v>
      </c>
      <c r="F150" s="70">
        <v>20660773</v>
      </c>
      <c r="G150" s="70">
        <v>20596943</v>
      </c>
      <c r="H150" s="70">
        <v>20888146</v>
      </c>
      <c r="I150" s="70">
        <v>20980344</v>
      </c>
      <c r="J150" s="59">
        <v>20983852</v>
      </c>
      <c r="K150" s="147">
        <f>((J150-I150)/I150)*100</f>
        <v>1.6720412210591017E-2</v>
      </c>
      <c r="L150" s="14"/>
      <c r="M150" s="14"/>
      <c r="N150" s="14"/>
      <c r="O150" s="14"/>
      <c r="P150" s="883"/>
    </row>
    <row r="151" spans="1:17" ht="14.25" customHeight="1" thickBot="1" x14ac:dyDescent="0.25">
      <c r="A151" s="885"/>
      <c r="B151" s="14"/>
      <c r="C151" s="3148"/>
      <c r="D151" s="291" t="s">
        <v>1149</v>
      </c>
      <c r="E151" s="291" t="s">
        <v>125</v>
      </c>
      <c r="F151" s="148">
        <v>4098628</v>
      </c>
      <c r="G151" s="148">
        <v>4817250</v>
      </c>
      <c r="H151" s="148">
        <v>5540047</v>
      </c>
      <c r="I151" s="148">
        <v>5876955</v>
      </c>
      <c r="J151" s="155">
        <v>6231921</v>
      </c>
      <c r="K151" s="173">
        <f>((J151-I151)/I151)*100</f>
        <v>6.0399645734908631</v>
      </c>
      <c r="L151" s="14"/>
      <c r="M151" s="14"/>
      <c r="N151" s="14"/>
      <c r="O151" s="14"/>
      <c r="P151" s="883"/>
    </row>
    <row r="152" spans="1:17" ht="14.25" customHeight="1" thickBot="1" x14ac:dyDescent="0.25">
      <c r="A152" s="885"/>
      <c r="B152" s="14"/>
      <c r="C152" s="152" t="s">
        <v>238</v>
      </c>
      <c r="D152" s="161" t="s">
        <v>151</v>
      </c>
      <c r="E152" s="161"/>
      <c r="F152" s="158">
        <f t="shared" ref="F152:I152" si="9">SUM(F82:F151)</f>
        <v>475249187</v>
      </c>
      <c r="G152" s="158">
        <f t="shared" si="9"/>
        <v>473277217</v>
      </c>
      <c r="H152" s="158">
        <f t="shared" si="9"/>
        <v>462790256</v>
      </c>
      <c r="I152" s="158">
        <f t="shared" si="9"/>
        <v>464551257</v>
      </c>
      <c r="J152" s="159">
        <f>SUM(J82:J151)</f>
        <v>457501011</v>
      </c>
      <c r="K152" s="160">
        <f t="shared" si="8"/>
        <v>-1.5176465231262952</v>
      </c>
      <c r="L152" s="881"/>
      <c r="M152" s="881"/>
      <c r="N152" s="881"/>
      <c r="O152" s="881"/>
      <c r="P152" s="889"/>
    </row>
    <row r="153" spans="1:17" ht="14.25" customHeight="1" thickBot="1" x14ac:dyDescent="0.25">
      <c r="A153" s="885"/>
      <c r="B153" s="14"/>
      <c r="C153" s="900"/>
      <c r="D153" s="890"/>
      <c r="E153" s="890"/>
      <c r="F153" s="901"/>
      <c r="G153" s="901"/>
      <c r="H153" s="901"/>
      <c r="I153" s="901"/>
      <c r="J153" s="901"/>
      <c r="K153" s="913"/>
      <c r="M153" s="14"/>
      <c r="N153" s="900"/>
      <c r="O153" s="890"/>
      <c r="P153" s="901"/>
    </row>
    <row r="154" spans="1:17" ht="16" thickBot="1" x14ac:dyDescent="0.25">
      <c r="A154" s="885"/>
      <c r="B154" s="14"/>
      <c r="C154" s="3146" t="s">
        <v>248</v>
      </c>
      <c r="D154" s="154" t="s">
        <v>663</v>
      </c>
      <c r="E154" s="154" t="s">
        <v>125</v>
      </c>
      <c r="F154" s="794">
        <v>1084516</v>
      </c>
      <c r="G154" s="794">
        <v>1043503</v>
      </c>
      <c r="H154" s="794">
        <v>1016641</v>
      </c>
      <c r="I154" s="794">
        <v>496715</v>
      </c>
      <c r="J154" s="795">
        <v>249378</v>
      </c>
      <c r="K154" s="149">
        <f t="shared" ref="K154:K159" si="10">((J154-I154)/I154)*100</f>
        <v>-49.794550194779703</v>
      </c>
      <c r="L154" s="871"/>
      <c r="M154" s="914"/>
      <c r="N154" s="914"/>
      <c r="O154" s="871"/>
      <c r="P154" s="882"/>
    </row>
    <row r="155" spans="1:17" x14ac:dyDescent="0.2">
      <c r="B155" s="14"/>
      <c r="C155" s="3147"/>
      <c r="D155" s="156" t="s">
        <v>32</v>
      </c>
      <c r="E155" s="156" t="s">
        <v>125</v>
      </c>
      <c r="F155" s="68">
        <v>3068332</v>
      </c>
      <c r="G155" s="68">
        <v>3105098</v>
      </c>
      <c r="H155" s="68">
        <v>3315025</v>
      </c>
      <c r="I155" s="68">
        <v>3361346</v>
      </c>
      <c r="J155" s="59">
        <v>3456770</v>
      </c>
      <c r="K155" s="150">
        <f t="shared" si="10"/>
        <v>2.8388627650946971</v>
      </c>
      <c r="L155" s="893"/>
      <c r="M155" s="14"/>
      <c r="N155" s="14"/>
      <c r="O155" s="893"/>
      <c r="P155" s="895"/>
    </row>
    <row r="156" spans="1:17" ht="16" thickBot="1" x14ac:dyDescent="0.25">
      <c r="B156" s="14"/>
      <c r="C156" s="3147"/>
      <c r="D156" s="156" t="s">
        <v>79</v>
      </c>
      <c r="E156" s="791" t="s">
        <v>570</v>
      </c>
      <c r="F156" s="68">
        <v>2246658</v>
      </c>
      <c r="G156" s="68">
        <v>2318190</v>
      </c>
      <c r="H156" s="68">
        <v>2422013</v>
      </c>
      <c r="I156" s="68">
        <v>2469366</v>
      </c>
      <c r="J156" s="59">
        <v>2504005</v>
      </c>
      <c r="K156" s="150">
        <f t="shared" si="10"/>
        <v>1.4027487217366725</v>
      </c>
      <c r="L156" s="14"/>
      <c r="M156" s="14" t="s">
        <v>297</v>
      </c>
      <c r="N156" s="14"/>
      <c r="O156" s="14"/>
      <c r="P156" s="883"/>
    </row>
    <row r="157" spans="1:17" ht="16" thickBot="1" x14ac:dyDescent="0.25">
      <c r="B157" s="14"/>
      <c r="C157" s="3147"/>
      <c r="D157" s="156" t="s">
        <v>56</v>
      </c>
      <c r="E157" s="156" t="s">
        <v>125</v>
      </c>
      <c r="F157" s="68">
        <v>822480</v>
      </c>
      <c r="G157" s="68">
        <v>804733</v>
      </c>
      <c r="H157" s="68">
        <v>857814</v>
      </c>
      <c r="I157" s="68">
        <v>880211</v>
      </c>
      <c r="J157" s="59">
        <v>915167</v>
      </c>
      <c r="K157" s="150">
        <f t="shared" si="10"/>
        <v>3.9713205129224693</v>
      </c>
      <c r="L157" s="14"/>
      <c r="M157" s="904" t="s">
        <v>226</v>
      </c>
      <c r="N157" s="905" t="s">
        <v>298</v>
      </c>
      <c r="O157" s="906" t="s">
        <v>299</v>
      </c>
      <c r="P157" s="883"/>
      <c r="Q157" s="901"/>
    </row>
    <row r="158" spans="1:17" ht="16" thickBot="1" x14ac:dyDescent="0.25">
      <c r="B158" s="14"/>
      <c r="C158" s="3147"/>
      <c r="D158" s="156" t="s">
        <v>59</v>
      </c>
      <c r="E158" s="156" t="s">
        <v>125</v>
      </c>
      <c r="F158" s="68">
        <v>1476448</v>
      </c>
      <c r="G158" s="68">
        <v>1452766</v>
      </c>
      <c r="H158" s="68">
        <v>1079492</v>
      </c>
      <c r="I158" s="68">
        <v>1031862</v>
      </c>
      <c r="J158" s="59">
        <v>191102</v>
      </c>
      <c r="K158" s="150">
        <f t="shared" si="10"/>
        <v>-81.479887814455807</v>
      </c>
      <c r="L158" s="14"/>
      <c r="M158" s="14"/>
      <c r="N158" s="14"/>
      <c r="O158" s="14"/>
      <c r="P158" s="883"/>
      <c r="Q158" s="901"/>
    </row>
    <row r="159" spans="1:17" ht="13.5" customHeight="1" thickBot="1" x14ac:dyDescent="0.25">
      <c r="B159" s="915"/>
      <c r="C159" s="3147"/>
      <c r="D159" s="156" t="s">
        <v>263</v>
      </c>
      <c r="E159" s="156" t="s">
        <v>570</v>
      </c>
      <c r="F159" s="68">
        <v>39296</v>
      </c>
      <c r="G159" s="68">
        <v>32402</v>
      </c>
      <c r="H159" s="68">
        <v>25040</v>
      </c>
      <c r="I159" s="68">
        <v>22799</v>
      </c>
      <c r="J159" s="59">
        <v>19608</v>
      </c>
      <c r="K159" s="150">
        <f t="shared" si="10"/>
        <v>-13.996227904732663</v>
      </c>
      <c r="L159" s="14"/>
      <c r="M159" s="14"/>
      <c r="N159" s="14"/>
      <c r="O159" s="14"/>
      <c r="P159" s="883"/>
    </row>
    <row r="160" spans="1:17" ht="14.25" customHeight="1" x14ac:dyDescent="0.2">
      <c r="A160" s="885"/>
      <c r="B160" s="14"/>
      <c r="C160" s="3147"/>
      <c r="D160" s="156" t="s">
        <v>207</v>
      </c>
      <c r="E160" s="156" t="s">
        <v>125</v>
      </c>
      <c r="F160" s="70">
        <v>712266</v>
      </c>
      <c r="G160" s="70">
        <v>625529</v>
      </c>
      <c r="H160" s="70">
        <v>602514</v>
      </c>
      <c r="I160" s="70">
        <v>592849</v>
      </c>
      <c r="J160" s="59">
        <v>593564</v>
      </c>
      <c r="K160" s="147">
        <f t="shared" ref="K160:K166" si="11">((J160-I160)/I160)*100</f>
        <v>0.12060406612813719</v>
      </c>
      <c r="L160" s="14"/>
      <c r="M160" s="14"/>
      <c r="N160" s="14"/>
      <c r="O160" s="14"/>
      <c r="P160" s="883"/>
    </row>
    <row r="161" spans="1:24" ht="14.25" customHeight="1" thickBot="1" x14ac:dyDescent="0.25">
      <c r="A161" s="885"/>
      <c r="B161" s="14"/>
      <c r="C161" s="3148"/>
      <c r="D161" s="291" t="s">
        <v>1149</v>
      </c>
      <c r="E161" s="291" t="s">
        <v>125</v>
      </c>
      <c r="F161" s="148">
        <v>1195557</v>
      </c>
      <c r="G161" s="148">
        <v>1429106</v>
      </c>
      <c r="H161" s="148">
        <v>1632045</v>
      </c>
      <c r="I161" s="148">
        <v>1715932</v>
      </c>
      <c r="J161" s="155">
        <v>1796778</v>
      </c>
      <c r="K161" s="173">
        <f t="shared" si="11"/>
        <v>4.7114920637880751</v>
      </c>
      <c r="L161" s="14"/>
      <c r="M161" s="14"/>
      <c r="N161" s="14"/>
      <c r="O161" s="14"/>
      <c r="P161" s="883"/>
    </row>
    <row r="162" spans="1:24" ht="15.75" customHeight="1" x14ac:dyDescent="0.2">
      <c r="A162" s="885"/>
      <c r="B162" s="14"/>
      <c r="C162" s="3146" t="s">
        <v>35</v>
      </c>
      <c r="D162" s="163" t="s">
        <v>663</v>
      </c>
      <c r="E162" s="163" t="s">
        <v>125</v>
      </c>
      <c r="F162" s="146">
        <v>7613870</v>
      </c>
      <c r="G162" s="146">
        <v>7559227</v>
      </c>
      <c r="H162" s="146">
        <v>7523944</v>
      </c>
      <c r="I162" s="146">
        <v>7549103</v>
      </c>
      <c r="J162" s="59">
        <v>7361102</v>
      </c>
      <c r="K162" s="153">
        <f t="shared" si="11"/>
        <v>-2.4903753465809118</v>
      </c>
      <c r="L162" s="14"/>
      <c r="M162" s="14"/>
      <c r="N162" s="14"/>
      <c r="O162" s="14"/>
      <c r="P162" s="883"/>
    </row>
    <row r="163" spans="1:24" ht="15.75" customHeight="1" x14ac:dyDescent="0.2">
      <c r="A163" s="885"/>
      <c r="B163" s="14"/>
      <c r="C163" s="3147"/>
      <c r="D163" s="167" t="s">
        <v>32</v>
      </c>
      <c r="E163" s="156" t="s">
        <v>125</v>
      </c>
      <c r="F163" s="68">
        <v>31421128</v>
      </c>
      <c r="G163" s="68">
        <v>31003522</v>
      </c>
      <c r="H163" s="68">
        <v>31355658</v>
      </c>
      <c r="I163" s="68">
        <v>31181437</v>
      </c>
      <c r="J163" s="59">
        <v>31266989</v>
      </c>
      <c r="K163" s="150">
        <f t="shared" si="11"/>
        <v>0.27436836859058161</v>
      </c>
      <c r="L163" s="14"/>
      <c r="M163" s="14"/>
      <c r="N163" s="14"/>
      <c r="O163" s="14"/>
      <c r="P163" s="883"/>
    </row>
    <row r="164" spans="1:24" ht="15.75" customHeight="1" x14ac:dyDescent="0.2">
      <c r="A164" s="885"/>
      <c r="B164" s="14"/>
      <c r="C164" s="3147"/>
      <c r="D164" s="156" t="s">
        <v>79</v>
      </c>
      <c r="E164" s="156" t="s">
        <v>570</v>
      </c>
      <c r="F164" s="68">
        <v>4042618</v>
      </c>
      <c r="G164" s="68">
        <v>3997238</v>
      </c>
      <c r="H164" s="68">
        <v>4086263</v>
      </c>
      <c r="I164" s="68">
        <v>4147876</v>
      </c>
      <c r="J164" s="59">
        <v>4184999</v>
      </c>
      <c r="K164" s="150">
        <f t="shared" si="11"/>
        <v>0.89498818190321994</v>
      </c>
      <c r="L164" s="14"/>
      <c r="M164" s="14"/>
      <c r="N164" s="14"/>
      <c r="O164" s="14"/>
      <c r="P164" s="883"/>
    </row>
    <row r="165" spans="1:24" ht="15.75" customHeight="1" x14ac:dyDescent="0.2">
      <c r="A165" s="885"/>
      <c r="B165" s="14"/>
      <c r="C165" s="3147"/>
      <c r="D165" s="156" t="s">
        <v>56</v>
      </c>
      <c r="E165" s="156" t="s">
        <v>125</v>
      </c>
      <c r="F165" s="68">
        <v>12810393</v>
      </c>
      <c r="G165" s="68">
        <v>12028613</v>
      </c>
      <c r="H165" s="68">
        <v>11954411</v>
      </c>
      <c r="I165" s="68">
        <v>12047235</v>
      </c>
      <c r="J165" s="59">
        <v>12177362</v>
      </c>
      <c r="K165" s="150">
        <f t="shared" si="11"/>
        <v>1.0801399657265753</v>
      </c>
      <c r="L165" s="14"/>
      <c r="M165" s="14"/>
      <c r="N165" s="14"/>
      <c r="O165" s="14"/>
      <c r="P165" s="883"/>
    </row>
    <row r="166" spans="1:24" ht="15.75" customHeight="1" x14ac:dyDescent="0.2">
      <c r="A166" s="885"/>
      <c r="B166" s="14"/>
      <c r="C166" s="3147"/>
      <c r="D166" s="156" t="s">
        <v>59</v>
      </c>
      <c r="E166" s="156" t="s">
        <v>125</v>
      </c>
      <c r="F166" s="68">
        <v>3066040</v>
      </c>
      <c r="G166" s="68">
        <v>2500183</v>
      </c>
      <c r="H166" s="68">
        <v>1111679</v>
      </c>
      <c r="I166" s="68">
        <v>1003168</v>
      </c>
      <c r="J166" s="59">
        <v>107582</v>
      </c>
      <c r="K166" s="150">
        <f t="shared" si="11"/>
        <v>-89.275774346869113</v>
      </c>
      <c r="L166" s="14"/>
      <c r="M166" s="14"/>
      <c r="N166" s="14"/>
      <c r="O166" s="14"/>
      <c r="P166" s="883"/>
    </row>
    <row r="167" spans="1:24" ht="15" customHeight="1" x14ac:dyDescent="0.2">
      <c r="A167" s="885"/>
      <c r="B167" s="14"/>
      <c r="C167" s="3147"/>
      <c r="D167" s="156" t="s">
        <v>263</v>
      </c>
      <c r="E167" s="156" t="s">
        <v>570</v>
      </c>
      <c r="F167" s="68">
        <v>1221280</v>
      </c>
      <c r="G167" s="68">
        <v>1150900</v>
      </c>
      <c r="H167" s="68">
        <v>915801</v>
      </c>
      <c r="I167" s="68">
        <v>848179</v>
      </c>
      <c r="J167" s="59">
        <v>772008</v>
      </c>
      <c r="K167" s="150">
        <f t="shared" ref="K167:K175" si="12">((J167-I167)/I167)*100</f>
        <v>-8.9805335901973518</v>
      </c>
      <c r="L167" s="14"/>
      <c r="M167" s="14"/>
      <c r="N167" s="14"/>
      <c r="O167" s="14"/>
      <c r="P167" s="883"/>
    </row>
    <row r="168" spans="1:24" ht="28.5" customHeight="1" x14ac:dyDescent="0.2">
      <c r="A168" s="885"/>
      <c r="B168" s="14"/>
      <c r="C168" s="3147"/>
      <c r="D168" s="156" t="s">
        <v>3198</v>
      </c>
      <c r="E168" s="156" t="s">
        <v>125</v>
      </c>
      <c r="F168" s="68">
        <v>8801239</v>
      </c>
      <c r="G168" s="68">
        <v>8535033</v>
      </c>
      <c r="H168" s="68">
        <v>8154983</v>
      </c>
      <c r="I168" s="68">
        <v>7855226</v>
      </c>
      <c r="J168" s="59">
        <v>7585823</v>
      </c>
      <c r="K168" s="150">
        <f t="shared" si="12"/>
        <v>-3.4296021527579219</v>
      </c>
      <c r="L168" s="14"/>
      <c r="M168" s="14"/>
      <c r="N168" s="14"/>
      <c r="O168" s="14"/>
      <c r="P168" s="883"/>
    </row>
    <row r="169" spans="1:24" ht="16.5" customHeight="1" x14ac:dyDescent="0.2">
      <c r="A169" s="885"/>
      <c r="B169" s="14"/>
      <c r="C169" s="3147"/>
      <c r="D169" s="156" t="s">
        <v>207</v>
      </c>
      <c r="E169" s="156" t="s">
        <v>125</v>
      </c>
      <c r="F169" s="70">
        <v>9923602</v>
      </c>
      <c r="G169" s="70">
        <v>9398899</v>
      </c>
      <c r="H169" s="70">
        <v>9511730</v>
      </c>
      <c r="I169" s="70">
        <v>9550764</v>
      </c>
      <c r="J169" s="59">
        <v>9605053</v>
      </c>
      <c r="K169" s="147">
        <f t="shared" si="12"/>
        <v>0.56842573013007125</v>
      </c>
      <c r="L169" s="14"/>
      <c r="M169" s="14"/>
      <c r="N169" s="14"/>
      <c r="O169" s="14"/>
      <c r="P169" s="883"/>
    </row>
    <row r="170" spans="1:24" ht="16.5" customHeight="1" thickBot="1" x14ac:dyDescent="0.25">
      <c r="A170" s="885"/>
      <c r="B170" s="14"/>
      <c r="C170" s="3148"/>
      <c r="D170" s="291" t="s">
        <v>1149</v>
      </c>
      <c r="E170" s="291" t="s">
        <v>125</v>
      </c>
      <c r="F170" s="148">
        <v>7149271</v>
      </c>
      <c r="G170" s="148">
        <v>8429632</v>
      </c>
      <c r="H170" s="148">
        <v>9463125</v>
      </c>
      <c r="I170" s="148">
        <v>10105860</v>
      </c>
      <c r="J170" s="155">
        <v>10765422</v>
      </c>
      <c r="K170" s="173">
        <f t="shared" si="12"/>
        <v>6.5265301518129082</v>
      </c>
      <c r="L170" s="14"/>
      <c r="M170" s="14"/>
      <c r="N170" s="14"/>
      <c r="O170" s="14"/>
      <c r="P170" s="883"/>
    </row>
    <row r="171" spans="1:24" ht="15.75" customHeight="1" x14ac:dyDescent="0.2">
      <c r="A171" s="910"/>
      <c r="B171" s="14"/>
      <c r="C171" s="3146" t="s">
        <v>47</v>
      </c>
      <c r="D171" s="163" t="s">
        <v>663</v>
      </c>
      <c r="E171" s="163" t="s">
        <v>125</v>
      </c>
      <c r="F171" s="146">
        <v>4484570</v>
      </c>
      <c r="G171" s="146">
        <v>4237088</v>
      </c>
      <c r="H171" s="146">
        <v>4094097</v>
      </c>
      <c r="I171" s="146">
        <v>4030336</v>
      </c>
      <c r="J171" s="59">
        <v>3967939</v>
      </c>
      <c r="K171" s="153">
        <f t="shared" si="12"/>
        <v>-1.5481835757614253</v>
      </c>
      <c r="L171" s="14"/>
      <c r="M171" s="14"/>
      <c r="N171" s="14"/>
      <c r="O171" s="14"/>
      <c r="P171" s="883"/>
      <c r="Q171" s="886"/>
      <c r="R171" s="886"/>
      <c r="S171" s="886"/>
      <c r="T171" s="886"/>
      <c r="U171" s="886"/>
      <c r="V171" s="886"/>
      <c r="W171" s="886"/>
      <c r="X171" s="886"/>
    </row>
    <row r="172" spans="1:24" ht="15.75" customHeight="1" x14ac:dyDescent="0.2">
      <c r="A172" s="898"/>
      <c r="B172" s="14"/>
      <c r="C172" s="3147"/>
      <c r="D172" s="156" t="s">
        <v>32</v>
      </c>
      <c r="E172" s="156" t="s">
        <v>125</v>
      </c>
      <c r="F172" s="68">
        <v>11792517</v>
      </c>
      <c r="G172" s="68">
        <v>11796328</v>
      </c>
      <c r="H172" s="68">
        <v>11973807</v>
      </c>
      <c r="I172" s="68">
        <v>11949613</v>
      </c>
      <c r="J172" s="59">
        <v>12017446</v>
      </c>
      <c r="K172" s="150">
        <f t="shared" si="12"/>
        <v>0.56765855095056217</v>
      </c>
      <c r="L172" s="14"/>
      <c r="M172" s="14"/>
      <c r="N172" s="14"/>
      <c r="O172" s="14"/>
      <c r="P172" s="883"/>
      <c r="Q172" s="887"/>
      <c r="R172" s="887"/>
      <c r="S172" s="887"/>
      <c r="T172" s="887"/>
      <c r="U172" s="887"/>
      <c r="V172" s="887"/>
      <c r="W172" s="887"/>
      <c r="X172" s="887"/>
    </row>
    <row r="173" spans="1:24" ht="15.75" customHeight="1" x14ac:dyDescent="0.2">
      <c r="A173" s="898"/>
      <c r="B173" s="14"/>
      <c r="C173" s="3147"/>
      <c r="D173" s="156" t="s">
        <v>79</v>
      </c>
      <c r="E173" s="156" t="s">
        <v>570</v>
      </c>
      <c r="F173" s="68">
        <v>5162151</v>
      </c>
      <c r="G173" s="68">
        <v>5200378</v>
      </c>
      <c r="H173" s="68">
        <v>5255551</v>
      </c>
      <c r="I173" s="68">
        <v>5269814</v>
      </c>
      <c r="J173" s="59">
        <v>5266457</v>
      </c>
      <c r="K173" s="150">
        <f t="shared" si="12"/>
        <v>-6.3702438074664497E-2</v>
      </c>
      <c r="L173" s="14"/>
      <c r="M173" s="14"/>
      <c r="N173" s="14"/>
      <c r="O173" s="14"/>
      <c r="P173" s="883"/>
      <c r="Q173" s="887"/>
      <c r="R173" s="887"/>
      <c r="S173" s="887"/>
      <c r="T173" s="887"/>
      <c r="U173" s="887"/>
      <c r="V173" s="887"/>
      <c r="W173" s="887"/>
      <c r="X173" s="887"/>
    </row>
    <row r="174" spans="1:24" ht="13.5" customHeight="1" x14ac:dyDescent="0.2">
      <c r="A174" s="898"/>
      <c r="B174" s="14"/>
      <c r="C174" s="3147"/>
      <c r="D174" s="156" t="s">
        <v>56</v>
      </c>
      <c r="E174" s="156" t="s">
        <v>125</v>
      </c>
      <c r="F174" s="68">
        <v>1904961</v>
      </c>
      <c r="G174" s="68">
        <v>1754886</v>
      </c>
      <c r="H174" s="68">
        <v>1703986</v>
      </c>
      <c r="I174" s="68">
        <v>1713464</v>
      </c>
      <c r="J174" s="59">
        <v>1746062</v>
      </c>
      <c r="K174" s="150">
        <f t="shared" si="12"/>
        <v>1.902461913410495</v>
      </c>
      <c r="L174" s="14"/>
      <c r="M174" s="14"/>
      <c r="N174" s="14"/>
      <c r="O174" s="14"/>
      <c r="P174" s="883"/>
      <c r="Q174" s="896" t="s">
        <v>35</v>
      </c>
      <c r="R174" s="887" t="s">
        <v>47</v>
      </c>
      <c r="S174" s="887" t="s">
        <v>34</v>
      </c>
      <c r="T174" s="887" t="s">
        <v>46</v>
      </c>
      <c r="U174" s="887" t="s">
        <v>38</v>
      </c>
      <c r="V174" s="887" t="s">
        <v>249</v>
      </c>
      <c r="W174" s="887"/>
      <c r="X174" s="887"/>
    </row>
    <row r="175" spans="1:24" ht="15.75" customHeight="1" x14ac:dyDescent="0.2">
      <c r="A175" s="898"/>
      <c r="B175" s="14"/>
      <c r="C175" s="3147"/>
      <c r="D175" s="156" t="s">
        <v>59</v>
      </c>
      <c r="E175" s="156" t="s">
        <v>125</v>
      </c>
      <c r="F175" s="68">
        <v>2119436</v>
      </c>
      <c r="G175" s="68">
        <v>2013914</v>
      </c>
      <c r="H175" s="68">
        <v>1348633</v>
      </c>
      <c r="I175" s="68">
        <v>1283869</v>
      </c>
      <c r="J175" s="59">
        <v>99785</v>
      </c>
      <c r="K175" s="150">
        <f t="shared" si="12"/>
        <v>-92.227789595355915</v>
      </c>
      <c r="L175" s="14"/>
      <c r="M175" s="14"/>
      <c r="N175" s="14"/>
      <c r="O175" s="14"/>
      <c r="P175" s="883"/>
      <c r="Q175" s="897">
        <f>SUM(J162:J170)</f>
        <v>83826340</v>
      </c>
      <c r="R175" s="888">
        <f>SUM(J171:J178)</f>
        <v>33044432</v>
      </c>
      <c r="S175" s="888">
        <f>SUM(J179:J185)</f>
        <v>22232357</v>
      </c>
      <c r="T175" s="888">
        <f>SUM(J186:J192)</f>
        <v>12796167</v>
      </c>
      <c r="U175" s="888">
        <f>SUM(J154:J161)</f>
        <v>9726372</v>
      </c>
      <c r="V175" s="888">
        <f>SUM(J193:J199)</f>
        <v>12559117</v>
      </c>
      <c r="W175" s="887"/>
      <c r="X175" s="887"/>
    </row>
    <row r="176" spans="1:24" ht="14.25" customHeight="1" x14ac:dyDescent="0.2">
      <c r="A176" s="898"/>
      <c r="B176" s="14"/>
      <c r="C176" s="3147"/>
      <c r="D176" s="156" t="s">
        <v>263</v>
      </c>
      <c r="E176" s="156" t="s">
        <v>570</v>
      </c>
      <c r="F176" s="68">
        <v>1696242</v>
      </c>
      <c r="G176" s="68">
        <v>1654526</v>
      </c>
      <c r="H176" s="68">
        <v>1298243</v>
      </c>
      <c r="I176" s="68">
        <v>1219159</v>
      </c>
      <c r="J176" s="59">
        <v>1140557</v>
      </c>
      <c r="K176" s="150">
        <f t="shared" ref="K176:K183" si="13">((J176-I176)/I176)*100</f>
        <v>-6.4472312471137894</v>
      </c>
      <c r="L176" s="14"/>
      <c r="M176" s="14"/>
      <c r="N176" s="14"/>
      <c r="O176" s="14"/>
      <c r="P176" s="883"/>
      <c r="Q176" s="886"/>
      <c r="R176" s="886"/>
      <c r="S176" s="886"/>
      <c r="T176" s="886"/>
      <c r="U176" s="886"/>
      <c r="V176" s="886"/>
      <c r="W176" s="886"/>
      <c r="X176" s="886"/>
    </row>
    <row r="177" spans="1:16" ht="15.75" customHeight="1" x14ac:dyDescent="0.2">
      <c r="A177" s="898"/>
      <c r="B177" s="14"/>
      <c r="C177" s="3147"/>
      <c r="D177" s="156" t="s">
        <v>207</v>
      </c>
      <c r="E177" s="156" t="s">
        <v>125</v>
      </c>
      <c r="F177" s="70">
        <v>4628339</v>
      </c>
      <c r="G177" s="70">
        <v>4289238</v>
      </c>
      <c r="H177" s="70">
        <v>4276871</v>
      </c>
      <c r="I177" s="70">
        <v>4293210</v>
      </c>
      <c r="J177" s="59">
        <v>4314124</v>
      </c>
      <c r="K177" s="147">
        <f t="shared" si="13"/>
        <v>0.487141323159128</v>
      </c>
      <c r="L177" s="14"/>
      <c r="M177" s="14"/>
      <c r="N177" s="14"/>
      <c r="O177" s="14"/>
      <c r="P177" s="883"/>
    </row>
    <row r="178" spans="1:16" ht="15.75" customHeight="1" thickBot="1" x14ac:dyDescent="0.25">
      <c r="A178" s="898"/>
      <c r="B178" s="14"/>
      <c r="C178" s="3148"/>
      <c r="D178" s="291" t="s">
        <v>1149</v>
      </c>
      <c r="E178" s="291" t="s">
        <v>125</v>
      </c>
      <c r="F178" s="148">
        <v>2994848</v>
      </c>
      <c r="G178" s="148">
        <v>3515820</v>
      </c>
      <c r="H178" s="148">
        <v>4034309</v>
      </c>
      <c r="I178" s="148">
        <v>4263579</v>
      </c>
      <c r="J178" s="155">
        <v>4492062</v>
      </c>
      <c r="K178" s="173">
        <f t="shared" si="13"/>
        <v>5.3589484327603643</v>
      </c>
      <c r="L178" s="14"/>
      <c r="M178" s="14"/>
      <c r="N178" s="14"/>
      <c r="O178" s="14"/>
      <c r="P178" s="883"/>
    </row>
    <row r="179" spans="1:16" ht="15.75" customHeight="1" x14ac:dyDescent="0.2">
      <c r="A179" s="898"/>
      <c r="B179" s="14"/>
      <c r="C179" s="3146" t="s">
        <v>34</v>
      </c>
      <c r="D179" s="163" t="s">
        <v>663</v>
      </c>
      <c r="E179" s="163" t="s">
        <v>125</v>
      </c>
      <c r="F179" s="146">
        <v>5884454</v>
      </c>
      <c r="G179" s="146">
        <v>5891209</v>
      </c>
      <c r="H179" s="146">
        <v>5903813</v>
      </c>
      <c r="I179" s="146">
        <v>5892499</v>
      </c>
      <c r="J179" s="59">
        <v>5840961</v>
      </c>
      <c r="K179" s="153">
        <f t="shared" si="13"/>
        <v>-0.87463739917478145</v>
      </c>
      <c r="L179" s="14"/>
      <c r="M179" s="14"/>
      <c r="N179" s="14"/>
      <c r="O179" s="14"/>
      <c r="P179" s="883"/>
    </row>
    <row r="180" spans="1:16" ht="15.75" customHeight="1" x14ac:dyDescent="0.2">
      <c r="A180" s="898"/>
      <c r="B180" s="14"/>
      <c r="C180" s="3147"/>
      <c r="D180" s="156" t="s">
        <v>32</v>
      </c>
      <c r="E180" s="156" t="s">
        <v>125</v>
      </c>
      <c r="F180" s="68">
        <v>6624242</v>
      </c>
      <c r="G180" s="68">
        <v>6643180</v>
      </c>
      <c r="H180" s="68">
        <v>6729592</v>
      </c>
      <c r="I180" s="68">
        <v>6766210</v>
      </c>
      <c r="J180" s="59">
        <v>6781535</v>
      </c>
      <c r="K180" s="150">
        <f t="shared" si="13"/>
        <v>0.22649311800845676</v>
      </c>
      <c r="L180" s="14"/>
      <c r="M180" s="14"/>
      <c r="N180" s="14"/>
      <c r="O180" s="14"/>
      <c r="P180" s="883"/>
    </row>
    <row r="181" spans="1:16" ht="15.75" customHeight="1" x14ac:dyDescent="0.2">
      <c r="A181" s="898"/>
      <c r="B181" s="14"/>
      <c r="C181" s="3147"/>
      <c r="D181" s="156" t="s">
        <v>79</v>
      </c>
      <c r="E181" s="156" t="s">
        <v>570</v>
      </c>
      <c r="F181" s="68">
        <v>1533721</v>
      </c>
      <c r="G181" s="68">
        <v>1555109</v>
      </c>
      <c r="H181" s="68">
        <v>1598402</v>
      </c>
      <c r="I181" s="68">
        <v>1630211</v>
      </c>
      <c r="J181" s="59">
        <v>1656069</v>
      </c>
      <c r="K181" s="150">
        <f t="shared" si="13"/>
        <v>1.5861750411449806</v>
      </c>
      <c r="L181" s="14"/>
      <c r="M181" s="14"/>
      <c r="N181" s="14"/>
      <c r="O181" s="14"/>
      <c r="P181" s="883"/>
    </row>
    <row r="182" spans="1:16" ht="15" customHeight="1" x14ac:dyDescent="0.2">
      <c r="A182" s="898"/>
      <c r="B182" s="14"/>
      <c r="C182" s="3147"/>
      <c r="D182" s="156" t="s">
        <v>56</v>
      </c>
      <c r="E182" s="156" t="s">
        <v>125</v>
      </c>
      <c r="F182" s="68">
        <v>1282852</v>
      </c>
      <c r="G182" s="68">
        <v>1164256</v>
      </c>
      <c r="H182" s="68">
        <v>1139549</v>
      </c>
      <c r="I182" s="68">
        <v>1151178</v>
      </c>
      <c r="J182" s="59">
        <v>1156627</v>
      </c>
      <c r="K182" s="150">
        <f t="shared" si="13"/>
        <v>0.47334122090588948</v>
      </c>
      <c r="L182" s="14"/>
      <c r="M182" s="14"/>
      <c r="N182" s="14"/>
      <c r="O182" s="14"/>
      <c r="P182" s="883"/>
    </row>
    <row r="183" spans="1:16" ht="15.75" customHeight="1" x14ac:dyDescent="0.2">
      <c r="A183" s="898"/>
      <c r="B183" s="14"/>
      <c r="C183" s="3147"/>
      <c r="D183" s="156" t="s">
        <v>59</v>
      </c>
      <c r="E183" s="156" t="s">
        <v>125</v>
      </c>
      <c r="F183" s="68">
        <v>1035797</v>
      </c>
      <c r="G183" s="68">
        <v>850144</v>
      </c>
      <c r="H183" s="68">
        <v>653858</v>
      </c>
      <c r="I183" s="68">
        <v>569804</v>
      </c>
      <c r="J183" s="59">
        <v>43786</v>
      </c>
      <c r="K183" s="150">
        <f t="shared" si="13"/>
        <v>-92.315603260068386</v>
      </c>
      <c r="L183" s="14"/>
      <c r="M183" s="14"/>
      <c r="N183" s="14"/>
      <c r="O183" s="14"/>
      <c r="P183" s="883"/>
    </row>
    <row r="184" spans="1:16" ht="15.75" customHeight="1" x14ac:dyDescent="0.2">
      <c r="A184" s="898"/>
      <c r="B184" s="14"/>
      <c r="C184" s="3147"/>
      <c r="D184" s="156" t="s">
        <v>207</v>
      </c>
      <c r="E184" s="156" t="s">
        <v>125</v>
      </c>
      <c r="F184" s="70">
        <v>3915440</v>
      </c>
      <c r="G184" s="70">
        <v>3762838</v>
      </c>
      <c r="H184" s="70">
        <v>3782319</v>
      </c>
      <c r="I184" s="70">
        <v>3787049</v>
      </c>
      <c r="J184" s="59">
        <v>3787660</v>
      </c>
      <c r="K184" s="147">
        <f t="shared" ref="K184:K190" si="14">((J184-I184)/I184)*100</f>
        <v>1.613393436419756E-2</v>
      </c>
      <c r="L184" s="14"/>
      <c r="M184" s="14"/>
      <c r="N184" s="14"/>
      <c r="O184" s="14"/>
      <c r="P184" s="883"/>
    </row>
    <row r="185" spans="1:16" ht="15.75" customHeight="1" thickBot="1" x14ac:dyDescent="0.25">
      <c r="A185" s="898"/>
      <c r="B185" s="14"/>
      <c r="C185" s="3148"/>
      <c r="D185" s="151" t="s">
        <v>1149</v>
      </c>
      <c r="E185" s="151" t="s">
        <v>125</v>
      </c>
      <c r="F185" s="148">
        <v>1863142</v>
      </c>
      <c r="G185" s="148">
        <v>2289606</v>
      </c>
      <c r="H185" s="148">
        <v>2653449</v>
      </c>
      <c r="I185" s="148">
        <v>2804544</v>
      </c>
      <c r="J185" s="155">
        <v>2965719</v>
      </c>
      <c r="K185" s="173">
        <f t="shared" si="14"/>
        <v>5.7469235640446366</v>
      </c>
      <c r="L185" s="14"/>
      <c r="M185" s="14"/>
      <c r="N185" s="14"/>
      <c r="O185" s="14"/>
      <c r="P185" s="883"/>
    </row>
    <row r="186" spans="1:16" ht="14.25" customHeight="1" thickBot="1" x14ac:dyDescent="0.25">
      <c r="A186" s="911"/>
      <c r="B186" s="14"/>
      <c r="C186" s="3146" t="s">
        <v>434</v>
      </c>
      <c r="D186" s="163" t="s">
        <v>663</v>
      </c>
      <c r="E186" s="163" t="s">
        <v>125</v>
      </c>
      <c r="F186" s="146">
        <v>3415817</v>
      </c>
      <c r="G186" s="146">
        <v>3445833</v>
      </c>
      <c r="H186" s="146">
        <v>3339867</v>
      </c>
      <c r="I186" s="146">
        <v>3292595</v>
      </c>
      <c r="J186" s="59">
        <v>3349248</v>
      </c>
      <c r="K186" s="153">
        <f t="shared" si="14"/>
        <v>1.7206185394802578</v>
      </c>
      <c r="L186" s="14"/>
      <c r="M186" s="14"/>
      <c r="N186" s="14"/>
      <c r="O186" s="14"/>
      <c r="P186" s="883"/>
    </row>
    <row r="187" spans="1:16" ht="14.25" customHeight="1" x14ac:dyDescent="0.2">
      <c r="A187" s="910"/>
      <c r="B187" s="14"/>
      <c r="C187" s="3147"/>
      <c r="D187" s="156" t="s">
        <v>32</v>
      </c>
      <c r="E187" s="156" t="s">
        <v>125</v>
      </c>
      <c r="F187" s="68">
        <v>4382519</v>
      </c>
      <c r="G187" s="68">
        <v>4435501</v>
      </c>
      <c r="H187" s="68">
        <v>4378457</v>
      </c>
      <c r="I187" s="68">
        <v>4426986</v>
      </c>
      <c r="J187" s="59">
        <v>4431631</v>
      </c>
      <c r="K187" s="150">
        <f t="shared" si="14"/>
        <v>0.10492465980240281</v>
      </c>
      <c r="L187" s="14"/>
      <c r="M187" s="14"/>
      <c r="N187" s="14"/>
      <c r="O187" s="14"/>
      <c r="P187" s="883"/>
    </row>
    <row r="188" spans="1:16" ht="15.75" customHeight="1" x14ac:dyDescent="0.2">
      <c r="A188" s="898"/>
      <c r="B188" s="14"/>
      <c r="C188" s="3147"/>
      <c r="D188" s="156" t="s">
        <v>79</v>
      </c>
      <c r="E188" s="156" t="s">
        <v>570</v>
      </c>
      <c r="F188" s="68">
        <v>1573755</v>
      </c>
      <c r="G188" s="68">
        <v>1544804</v>
      </c>
      <c r="H188" s="68">
        <v>1531170</v>
      </c>
      <c r="I188" s="68">
        <v>1517183</v>
      </c>
      <c r="J188" s="59">
        <v>1518611</v>
      </c>
      <c r="K188" s="150">
        <f t="shared" si="14"/>
        <v>9.4121803368479612E-2</v>
      </c>
      <c r="L188" s="14"/>
      <c r="M188" s="14"/>
      <c r="N188" s="14"/>
      <c r="O188" s="14"/>
      <c r="P188" s="883"/>
    </row>
    <row r="189" spans="1:16" ht="15.75" customHeight="1" x14ac:dyDescent="0.2">
      <c r="A189" s="898"/>
      <c r="B189" s="14"/>
      <c r="C189" s="3147"/>
      <c r="D189" s="156" t="s">
        <v>56</v>
      </c>
      <c r="E189" s="156" t="s">
        <v>125</v>
      </c>
      <c r="F189" s="68">
        <v>564185</v>
      </c>
      <c r="G189" s="68">
        <v>507184</v>
      </c>
      <c r="H189" s="68">
        <v>488800</v>
      </c>
      <c r="I189" s="68">
        <v>474695</v>
      </c>
      <c r="J189" s="59">
        <v>468784</v>
      </c>
      <c r="K189" s="150">
        <f t="shared" si="14"/>
        <v>-1.245220615342483</v>
      </c>
      <c r="L189" s="14"/>
      <c r="M189" s="14"/>
      <c r="N189" s="14"/>
      <c r="O189" s="14"/>
      <c r="P189" s="883"/>
    </row>
    <row r="190" spans="1:16" ht="15.75" customHeight="1" x14ac:dyDescent="0.2">
      <c r="A190" s="898"/>
      <c r="B190" s="14"/>
      <c r="C190" s="3147"/>
      <c r="D190" s="156" t="s">
        <v>59</v>
      </c>
      <c r="E190" s="156" t="s">
        <v>125</v>
      </c>
      <c r="F190" s="68">
        <v>238183</v>
      </c>
      <c r="G190" s="68">
        <v>212125</v>
      </c>
      <c r="H190" s="68">
        <v>161795</v>
      </c>
      <c r="I190" s="68">
        <v>148351</v>
      </c>
      <c r="J190" s="59">
        <v>0</v>
      </c>
      <c r="K190" s="150">
        <f t="shared" si="14"/>
        <v>-100</v>
      </c>
      <c r="L190" s="14"/>
      <c r="M190" s="14"/>
      <c r="N190" s="14"/>
      <c r="O190" s="14"/>
      <c r="P190" s="883"/>
    </row>
    <row r="191" spans="1:16" ht="15" customHeight="1" x14ac:dyDescent="0.2">
      <c r="A191" s="898"/>
      <c r="B191" s="14"/>
      <c r="C191" s="3147"/>
      <c r="D191" s="156" t="s">
        <v>207</v>
      </c>
      <c r="E191" s="156" t="s">
        <v>125</v>
      </c>
      <c r="F191" s="70">
        <v>1602656</v>
      </c>
      <c r="G191" s="70">
        <v>1567287</v>
      </c>
      <c r="H191" s="70">
        <v>1567712</v>
      </c>
      <c r="I191" s="70">
        <v>1570490</v>
      </c>
      <c r="J191" s="59">
        <v>1576256</v>
      </c>
      <c r="K191" s="147">
        <f t="shared" ref="K191:K197" si="15">((J191-I191)/I191)*100</f>
        <v>0.36714655935408691</v>
      </c>
      <c r="L191" s="14"/>
      <c r="M191" s="14"/>
      <c r="N191" s="14"/>
      <c r="O191" s="14"/>
      <c r="P191" s="883"/>
    </row>
    <row r="192" spans="1:16" ht="15" customHeight="1" thickBot="1" x14ac:dyDescent="0.25">
      <c r="A192" s="898"/>
      <c r="B192" s="14"/>
      <c r="C192" s="3148"/>
      <c r="D192" s="291" t="s">
        <v>1149</v>
      </c>
      <c r="E192" s="291" t="s">
        <v>125</v>
      </c>
      <c r="F192" s="148">
        <v>998167</v>
      </c>
      <c r="G192" s="148">
        <v>1190395</v>
      </c>
      <c r="H192" s="148">
        <v>1318174</v>
      </c>
      <c r="I192" s="148">
        <v>1382810</v>
      </c>
      <c r="J192" s="155">
        <v>1451637</v>
      </c>
      <c r="K192" s="173">
        <f t="shared" si="15"/>
        <v>4.9773287725717923</v>
      </c>
      <c r="L192" s="14"/>
      <c r="M192" s="14"/>
      <c r="N192" s="14"/>
      <c r="O192" s="14"/>
      <c r="P192" s="883"/>
    </row>
    <row r="193" spans="1:17" ht="14.25" customHeight="1" x14ac:dyDescent="0.2">
      <c r="A193" s="898"/>
      <c r="B193" s="14"/>
      <c r="C193" s="3153" t="s">
        <v>249</v>
      </c>
      <c r="D193" s="163" t="s">
        <v>663</v>
      </c>
      <c r="E193" s="163" t="s">
        <v>125</v>
      </c>
      <c r="F193" s="146">
        <v>3124070</v>
      </c>
      <c r="G193" s="146">
        <v>3273367</v>
      </c>
      <c r="H193" s="146">
        <v>3373553</v>
      </c>
      <c r="I193" s="146">
        <v>3422896</v>
      </c>
      <c r="J193" s="59">
        <v>3457011</v>
      </c>
      <c r="K193" s="153">
        <f t="shared" si="15"/>
        <v>0.99667065549172396</v>
      </c>
      <c r="L193" s="14"/>
      <c r="M193" s="14"/>
      <c r="N193" s="14"/>
      <c r="O193" s="14"/>
      <c r="P193" s="883"/>
    </row>
    <row r="194" spans="1:17" ht="15" customHeight="1" x14ac:dyDescent="0.2">
      <c r="A194" s="898"/>
      <c r="B194" s="14"/>
      <c r="C194" s="3154"/>
      <c r="D194" s="156" t="s">
        <v>32</v>
      </c>
      <c r="E194" s="156" t="s">
        <v>125</v>
      </c>
      <c r="F194" s="68">
        <v>3810968</v>
      </c>
      <c r="G194" s="68">
        <v>3818739</v>
      </c>
      <c r="H194" s="68">
        <v>4061763</v>
      </c>
      <c r="I194" s="68">
        <v>4084556</v>
      </c>
      <c r="J194" s="59">
        <v>4092834</v>
      </c>
      <c r="K194" s="150">
        <f t="shared" si="15"/>
        <v>0.20266584666729995</v>
      </c>
      <c r="L194" s="14"/>
      <c r="M194" s="14"/>
      <c r="N194" s="14"/>
      <c r="O194" s="14"/>
      <c r="P194" s="883"/>
    </row>
    <row r="195" spans="1:17" ht="15.75" customHeight="1" x14ac:dyDescent="0.2">
      <c r="A195" s="898"/>
      <c r="B195" s="14"/>
      <c r="C195" s="3154"/>
      <c r="D195" s="156" t="s">
        <v>79</v>
      </c>
      <c r="E195" s="156" t="s">
        <v>570</v>
      </c>
      <c r="F195" s="68">
        <v>1497313</v>
      </c>
      <c r="G195" s="68">
        <v>1534741</v>
      </c>
      <c r="H195" s="68">
        <v>1550866</v>
      </c>
      <c r="I195" s="68">
        <v>1548957</v>
      </c>
      <c r="J195" s="59">
        <v>1553874</v>
      </c>
      <c r="K195" s="150">
        <f t="shared" si="15"/>
        <v>0.31743941245625285</v>
      </c>
      <c r="L195" s="14"/>
      <c r="M195" s="14"/>
      <c r="N195" s="14"/>
      <c r="O195" s="14"/>
      <c r="P195" s="883"/>
    </row>
    <row r="196" spans="1:17" ht="15.75" customHeight="1" x14ac:dyDescent="0.2">
      <c r="A196" s="898"/>
      <c r="B196" s="14"/>
      <c r="C196" s="3154"/>
      <c r="D196" s="156" t="s">
        <v>56</v>
      </c>
      <c r="E196" s="156" t="s">
        <v>125</v>
      </c>
      <c r="F196" s="68">
        <v>681045</v>
      </c>
      <c r="G196" s="68">
        <v>609990</v>
      </c>
      <c r="H196" s="68">
        <v>573104</v>
      </c>
      <c r="I196" s="68">
        <v>572422</v>
      </c>
      <c r="J196" s="59">
        <v>565191</v>
      </c>
      <c r="K196" s="150">
        <f t="shared" si="15"/>
        <v>-1.2632288765980344</v>
      </c>
      <c r="L196" s="14"/>
      <c r="M196" s="14"/>
      <c r="N196" s="14"/>
      <c r="O196" s="14"/>
      <c r="P196" s="883"/>
    </row>
    <row r="197" spans="1:17" ht="15.75" customHeight="1" x14ac:dyDescent="0.2">
      <c r="A197" s="898"/>
      <c r="B197" s="14"/>
      <c r="C197" s="3154"/>
      <c r="D197" s="156" t="s">
        <v>59</v>
      </c>
      <c r="E197" s="156" t="s">
        <v>125</v>
      </c>
      <c r="F197" s="68">
        <v>836663</v>
      </c>
      <c r="G197" s="68">
        <v>814284</v>
      </c>
      <c r="H197" s="68">
        <v>755753</v>
      </c>
      <c r="I197" s="68">
        <v>726412</v>
      </c>
      <c r="J197" s="59">
        <v>20618</v>
      </c>
      <c r="K197" s="150">
        <f t="shared" si="15"/>
        <v>-97.161665831511584</v>
      </c>
      <c r="L197" s="14"/>
      <c r="M197" s="14"/>
      <c r="N197" s="14"/>
      <c r="O197" s="14"/>
      <c r="P197" s="883"/>
    </row>
    <row r="198" spans="1:17" ht="15" customHeight="1" thickBot="1" x14ac:dyDescent="0.25">
      <c r="A198" s="911"/>
      <c r="B198" s="14"/>
      <c r="C198" s="3154"/>
      <c r="D198" s="156" t="s">
        <v>207</v>
      </c>
      <c r="E198" s="156" t="s">
        <v>125</v>
      </c>
      <c r="F198" s="70">
        <v>1017708</v>
      </c>
      <c r="G198" s="70">
        <v>916941</v>
      </c>
      <c r="H198" s="70">
        <v>881292</v>
      </c>
      <c r="I198" s="70">
        <v>862593</v>
      </c>
      <c r="J198" s="59">
        <v>846617</v>
      </c>
      <c r="K198" s="147">
        <f>((J198-I198)/I198)*100</f>
        <v>-1.8520901514387436</v>
      </c>
      <c r="L198" s="14"/>
      <c r="M198" s="14"/>
      <c r="N198" s="14"/>
      <c r="O198" s="14"/>
      <c r="P198" s="883"/>
    </row>
    <row r="199" spans="1:17" ht="15" customHeight="1" thickBot="1" x14ac:dyDescent="0.25">
      <c r="A199" s="898"/>
      <c r="B199" s="14"/>
      <c r="C199" s="3155"/>
      <c r="D199" s="291" t="s">
        <v>1149</v>
      </c>
      <c r="E199" s="291" t="s">
        <v>125</v>
      </c>
      <c r="F199" s="148">
        <v>1380981</v>
      </c>
      <c r="G199" s="148">
        <v>1595096</v>
      </c>
      <c r="H199" s="148">
        <v>1800670</v>
      </c>
      <c r="I199" s="148">
        <v>1904180</v>
      </c>
      <c r="J199" s="155">
        <v>2022972</v>
      </c>
      <c r="K199" s="2740">
        <f>((J199-I199)/I199)*100</f>
        <v>6.2384858574294446</v>
      </c>
      <c r="L199" s="14"/>
      <c r="M199" s="14"/>
      <c r="N199" s="14"/>
      <c r="O199" s="14"/>
      <c r="P199" s="883"/>
    </row>
    <row r="200" spans="1:17" ht="15" customHeight="1" thickBot="1" x14ac:dyDescent="0.25">
      <c r="A200" s="910"/>
      <c r="B200" s="14"/>
      <c r="C200" s="916" t="s">
        <v>247</v>
      </c>
      <c r="D200" s="3151" t="s">
        <v>425</v>
      </c>
      <c r="E200" s="3152"/>
      <c r="F200" s="917">
        <f t="shared" ref="F200:I200" si="16">SUM(F154:F199)</f>
        <v>178741736</v>
      </c>
      <c r="G200" s="917">
        <f t="shared" si="16"/>
        <v>177499381</v>
      </c>
      <c r="H200" s="917">
        <f t="shared" si="16"/>
        <v>177257633</v>
      </c>
      <c r="I200" s="917">
        <f t="shared" si="16"/>
        <v>177419593</v>
      </c>
      <c r="J200" s="918">
        <f>SUM(J154:J199)</f>
        <v>174184785</v>
      </c>
      <c r="K200" s="919">
        <f>((J200-I200)/I200)*100</f>
        <v>-1.8232529707133305</v>
      </c>
      <c r="L200" s="881"/>
      <c r="M200" s="881"/>
      <c r="N200" s="881"/>
      <c r="O200" s="881"/>
      <c r="P200" s="889"/>
    </row>
    <row r="201" spans="1:17" ht="23.25" customHeight="1" thickBot="1" x14ac:dyDescent="0.25">
      <c r="A201" s="898"/>
      <c r="B201" s="14"/>
      <c r="C201" s="920" t="s">
        <v>254</v>
      </c>
      <c r="D201" s="3149" t="s">
        <v>425</v>
      </c>
      <c r="E201" s="3150"/>
      <c r="F201" s="921">
        <f>F200+F152+F80+F32</f>
        <v>1188566410</v>
      </c>
      <c r="G201" s="921">
        <f>G200+G152+G80+G32</f>
        <v>1183040925</v>
      </c>
      <c r="H201" s="921">
        <f t="shared" ref="H201:I201" si="17">H200+H152+H80+H32</f>
        <v>1162470432</v>
      </c>
      <c r="I201" s="921">
        <f t="shared" si="17"/>
        <v>1167435645</v>
      </c>
      <c r="J201" s="921">
        <f>J200+J152+J80+J32</f>
        <v>1151936422</v>
      </c>
      <c r="K201" s="922">
        <f>((J201-I201)/I201)*100</f>
        <v>-1.3276297555571039</v>
      </c>
      <c r="L201" s="14"/>
      <c r="M201" s="14"/>
      <c r="N201" s="14"/>
      <c r="O201" s="14"/>
      <c r="P201" s="14"/>
    </row>
    <row r="202" spans="1:17" ht="23.25" customHeight="1" x14ac:dyDescent="0.2">
      <c r="A202" s="898"/>
      <c r="B202" s="14"/>
      <c r="D202" s="923"/>
      <c r="E202" s="923"/>
      <c r="L202" s="14"/>
      <c r="M202" s="14"/>
      <c r="N202" s="14"/>
      <c r="O202" s="14"/>
      <c r="P202" s="14"/>
    </row>
    <row r="203" spans="1:17" ht="18" hidden="1" customHeight="1" x14ac:dyDescent="0.2">
      <c r="A203" s="898"/>
      <c r="B203" s="14"/>
      <c r="D203" s="886"/>
    </row>
    <row r="204" spans="1:17" ht="18" hidden="1" customHeight="1" x14ac:dyDescent="0.2">
      <c r="A204" s="898"/>
      <c r="B204" s="14"/>
      <c r="D204" s="923" t="s">
        <v>640</v>
      </c>
      <c r="L204" s="891"/>
    </row>
    <row r="205" spans="1:17" ht="17.25" customHeight="1" x14ac:dyDescent="0.2">
      <c r="A205" s="898"/>
      <c r="B205" s="14"/>
      <c r="C205" s="886"/>
      <c r="D205" s="886"/>
      <c r="E205" s="886"/>
      <c r="F205" s="886"/>
      <c r="G205" s="886"/>
      <c r="H205" s="886"/>
      <c r="I205" s="886"/>
      <c r="J205" s="886"/>
      <c r="K205" s="886"/>
      <c r="L205" s="924"/>
      <c r="M205" s="886"/>
      <c r="N205" s="886"/>
      <c r="O205" s="886"/>
      <c r="P205" s="886"/>
    </row>
    <row r="206" spans="1:17" x14ac:dyDescent="0.2">
      <c r="A206" s="886"/>
      <c r="B206" s="886"/>
      <c r="C206" s="886"/>
      <c r="D206" s="886"/>
      <c r="E206" s="886"/>
      <c r="F206" s="886"/>
      <c r="G206" s="886"/>
      <c r="H206" s="886"/>
      <c r="I206" s="886"/>
      <c r="J206" s="886"/>
      <c r="K206" s="886"/>
      <c r="L206" s="924"/>
      <c r="M206" s="886"/>
      <c r="N206" s="886"/>
      <c r="O206" s="886"/>
      <c r="P206" s="886"/>
      <c r="Q206" s="191"/>
    </row>
    <row r="207" spans="1:17" x14ac:dyDescent="0.2">
      <c r="A207" s="886"/>
      <c r="B207" s="886"/>
      <c r="C207" s="886"/>
      <c r="D207" s="924"/>
      <c r="E207" s="886"/>
      <c r="F207" s="886"/>
      <c r="G207" s="886"/>
      <c r="H207" s="886"/>
      <c r="I207" s="886"/>
      <c r="J207" s="924"/>
      <c r="K207" s="886"/>
      <c r="L207" s="886"/>
      <c r="M207" s="886"/>
      <c r="N207" s="886"/>
      <c r="O207" s="886"/>
      <c r="P207" s="886"/>
    </row>
    <row r="208" spans="1:17" x14ac:dyDescent="0.2">
      <c r="A208" s="886"/>
      <c r="B208" s="886"/>
      <c r="C208" s="886"/>
      <c r="D208" s="924"/>
      <c r="E208" s="886"/>
      <c r="F208" s="886"/>
      <c r="G208" s="886"/>
      <c r="H208" s="886"/>
      <c r="I208" s="886"/>
      <c r="J208" s="886"/>
      <c r="K208" s="886"/>
      <c r="L208" s="886"/>
      <c r="M208" s="886"/>
      <c r="N208" s="886"/>
      <c r="O208" s="886"/>
      <c r="P208" s="886"/>
    </row>
    <row r="209" spans="1:23" x14ac:dyDescent="0.2">
      <c r="C209" s="886"/>
      <c r="D209" s="924"/>
      <c r="E209" s="886"/>
      <c r="F209" s="886"/>
      <c r="G209" s="886"/>
      <c r="H209" s="886"/>
      <c r="I209" s="886"/>
      <c r="J209" s="886"/>
      <c r="K209" s="886"/>
      <c r="L209" s="886"/>
      <c r="M209" s="886"/>
      <c r="N209" s="886"/>
      <c r="O209" s="886"/>
      <c r="P209" s="886"/>
    </row>
    <row r="210" spans="1:23" x14ac:dyDescent="0.2">
      <c r="C210" s="886"/>
      <c r="D210" s="924"/>
      <c r="E210" s="886"/>
      <c r="F210" s="886"/>
      <c r="G210" s="886"/>
      <c r="H210" s="886"/>
      <c r="I210" s="886"/>
      <c r="J210" s="886"/>
      <c r="K210" s="886"/>
      <c r="L210" s="886"/>
      <c r="M210" s="886"/>
      <c r="N210" s="886"/>
      <c r="O210" s="886"/>
      <c r="P210" s="886"/>
    </row>
    <row r="211" spans="1:23" x14ac:dyDescent="0.2">
      <c r="A211" s="886"/>
      <c r="B211" s="886"/>
      <c r="C211" s="886"/>
      <c r="D211" s="924"/>
      <c r="E211" s="886"/>
      <c r="F211" s="886"/>
      <c r="G211" s="886"/>
      <c r="H211" s="886"/>
      <c r="I211" s="886"/>
      <c r="J211" s="886"/>
      <c r="K211" s="886"/>
      <c r="L211" s="886"/>
      <c r="M211" s="886"/>
      <c r="N211" s="886"/>
      <c r="O211" s="886"/>
      <c r="P211" s="886"/>
      <c r="Q211" s="886"/>
      <c r="R211" s="886"/>
      <c r="S211" s="886"/>
      <c r="T211" s="886"/>
      <c r="U211" s="886"/>
      <c r="V211" s="886"/>
      <c r="W211" s="886"/>
    </row>
    <row r="212" spans="1:23" x14ac:dyDescent="0.2">
      <c r="A212" s="886"/>
      <c r="B212" s="886"/>
      <c r="C212" s="886"/>
      <c r="D212" s="924"/>
      <c r="E212" s="886"/>
      <c r="F212" s="924"/>
      <c r="G212" s="924"/>
      <c r="H212" s="924"/>
      <c r="I212" s="924"/>
      <c r="J212" s="886"/>
      <c r="K212" s="886"/>
      <c r="L212" s="886"/>
      <c r="M212" s="886"/>
      <c r="N212" s="886"/>
      <c r="O212" s="886"/>
      <c r="P212" s="886"/>
      <c r="Q212" s="886"/>
      <c r="R212" s="886"/>
      <c r="S212" s="886"/>
      <c r="T212" s="886"/>
      <c r="U212" s="886"/>
      <c r="V212" s="886"/>
      <c r="W212" s="886"/>
    </row>
    <row r="213" spans="1:23" x14ac:dyDescent="0.2">
      <c r="A213" s="886"/>
      <c r="B213" s="886"/>
      <c r="C213" s="886"/>
      <c r="D213" s="924"/>
      <c r="E213" s="886"/>
      <c r="F213" s="886"/>
      <c r="G213" s="886"/>
      <c r="H213" s="886"/>
      <c r="I213" s="886"/>
      <c r="J213" s="886"/>
      <c r="K213" s="886"/>
      <c r="L213" s="925"/>
      <c r="M213" s="886"/>
      <c r="N213" s="886"/>
      <c r="O213" s="886"/>
      <c r="P213" s="886"/>
      <c r="Q213" s="886"/>
      <c r="R213" s="886"/>
      <c r="S213" s="886"/>
      <c r="T213" s="886"/>
      <c r="U213" s="886"/>
      <c r="V213" s="886"/>
      <c r="W213" s="886"/>
    </row>
    <row r="214" spans="1:23" x14ac:dyDescent="0.2">
      <c r="A214" s="886"/>
      <c r="B214" s="886"/>
      <c r="C214" s="886"/>
      <c r="D214" s="924"/>
      <c r="E214" s="924"/>
      <c r="F214" s="886"/>
      <c r="G214" s="886"/>
      <c r="H214" s="886"/>
      <c r="I214" s="886"/>
      <c r="J214" s="886"/>
      <c r="K214" s="886"/>
      <c r="L214" s="886"/>
      <c r="M214" s="886"/>
      <c r="N214" s="886"/>
      <c r="O214" s="886"/>
      <c r="P214" s="886"/>
      <c r="Q214" s="886"/>
      <c r="R214" s="886"/>
      <c r="S214" s="886"/>
      <c r="T214" s="886"/>
      <c r="U214" s="886"/>
      <c r="V214" s="886"/>
      <c r="W214" s="886"/>
    </row>
    <row r="215" spans="1:23" x14ac:dyDescent="0.2">
      <c r="A215" s="886"/>
      <c r="B215" s="886"/>
      <c r="C215" s="886"/>
      <c r="D215" s="924"/>
      <c r="E215" s="886"/>
      <c r="F215" s="886"/>
      <c r="G215" s="886"/>
      <c r="H215" s="886"/>
      <c r="I215" s="886"/>
      <c r="J215" s="886"/>
      <c r="K215" s="886"/>
      <c r="L215" s="886"/>
      <c r="M215" s="886"/>
      <c r="N215" s="886"/>
      <c r="O215" s="886"/>
      <c r="P215" s="886"/>
      <c r="Q215" s="886"/>
      <c r="R215" s="886"/>
      <c r="S215" s="886"/>
      <c r="T215" s="886"/>
      <c r="U215" s="886"/>
      <c r="V215" s="886"/>
      <c r="W215" s="886"/>
    </row>
    <row r="216" spans="1:23" x14ac:dyDescent="0.2">
      <c r="A216" s="886"/>
      <c r="B216" s="886"/>
      <c r="C216" s="886"/>
      <c r="D216" s="924"/>
      <c r="E216" s="886"/>
      <c r="F216" s="886"/>
      <c r="G216" s="886"/>
      <c r="H216" s="886"/>
      <c r="I216" s="886"/>
      <c r="J216" s="886"/>
      <c r="K216" s="886"/>
      <c r="L216" s="886"/>
      <c r="M216" s="886"/>
      <c r="N216" s="886"/>
      <c r="O216" s="886"/>
      <c r="P216" s="886"/>
      <c r="Q216" s="886"/>
      <c r="R216" s="886"/>
      <c r="S216" s="886"/>
      <c r="T216" s="886"/>
      <c r="U216" s="886"/>
      <c r="V216" s="886"/>
      <c r="W216" s="886"/>
    </row>
    <row r="217" spans="1:23" x14ac:dyDescent="0.2">
      <c r="A217" s="886"/>
      <c r="B217" s="886"/>
      <c r="C217" s="886"/>
      <c r="D217" s="886"/>
      <c r="E217" s="886"/>
      <c r="F217" s="886"/>
      <c r="G217" s="886"/>
      <c r="H217" s="886"/>
      <c r="I217" s="886"/>
      <c r="J217" s="886"/>
      <c r="K217" s="886"/>
      <c r="L217" s="886"/>
      <c r="M217" s="886"/>
      <c r="N217" s="886"/>
      <c r="O217" s="886"/>
      <c r="P217" s="886"/>
      <c r="Q217" s="886"/>
      <c r="R217" s="886"/>
      <c r="S217" s="886"/>
      <c r="T217" s="886"/>
      <c r="U217" s="886"/>
      <c r="V217" s="886"/>
      <c r="W217" s="886"/>
    </row>
    <row r="218" spans="1:23" x14ac:dyDescent="0.2">
      <c r="A218" s="886"/>
      <c r="B218" s="886"/>
      <c r="C218" s="886"/>
      <c r="D218" s="924"/>
      <c r="E218" s="886"/>
      <c r="F218" s="886"/>
      <c r="G218" s="886"/>
      <c r="H218" s="886"/>
      <c r="I218" s="886"/>
      <c r="J218" s="886"/>
      <c r="K218" s="886"/>
      <c r="L218" s="886"/>
      <c r="M218" s="886"/>
      <c r="N218" s="886"/>
      <c r="O218" s="886"/>
      <c r="P218" s="886"/>
      <c r="Q218" s="886"/>
      <c r="R218" s="886"/>
      <c r="S218" s="886"/>
      <c r="T218" s="886"/>
      <c r="U218" s="886"/>
      <c r="V218" s="886"/>
      <c r="W218" s="886"/>
    </row>
    <row r="219" spans="1:23" x14ac:dyDescent="0.2">
      <c r="A219" s="886"/>
      <c r="B219" s="886"/>
      <c r="C219" s="886"/>
      <c r="D219" s="886"/>
      <c r="E219" s="886"/>
      <c r="F219" s="886"/>
      <c r="G219" s="886"/>
      <c r="H219" s="886"/>
      <c r="I219" s="886"/>
      <c r="J219" s="886"/>
      <c r="K219" s="886"/>
      <c r="L219" s="886"/>
      <c r="M219" s="886"/>
      <c r="N219" s="886"/>
      <c r="O219" s="886"/>
      <c r="P219" s="886"/>
      <c r="Q219" s="886"/>
      <c r="R219" s="886"/>
      <c r="S219" s="886"/>
      <c r="T219" s="886"/>
      <c r="U219" s="886"/>
      <c r="V219" s="886"/>
      <c r="W219" s="886"/>
    </row>
    <row r="220" spans="1:23" x14ac:dyDescent="0.2">
      <c r="A220" s="886"/>
      <c r="B220" s="886"/>
      <c r="C220" s="886"/>
      <c r="D220" s="886"/>
      <c r="E220" s="886"/>
      <c r="F220" s="886"/>
      <c r="G220" s="886"/>
      <c r="H220" s="886"/>
      <c r="I220" s="886"/>
      <c r="J220" s="886"/>
      <c r="K220" s="886"/>
      <c r="L220" s="886"/>
      <c r="M220" s="886"/>
      <c r="N220" s="886"/>
      <c r="O220" s="886"/>
      <c r="P220" s="886"/>
      <c r="Q220" s="886"/>
      <c r="R220" s="886"/>
      <c r="S220" s="886"/>
      <c r="T220" s="886"/>
      <c r="U220" s="886"/>
      <c r="V220" s="886"/>
      <c r="W220" s="886"/>
    </row>
    <row r="221" spans="1:23" x14ac:dyDescent="0.2">
      <c r="A221" s="886"/>
      <c r="B221" s="886"/>
      <c r="C221" s="886"/>
      <c r="D221" s="886"/>
      <c r="E221" s="886"/>
      <c r="F221" s="886"/>
      <c r="G221" s="886"/>
      <c r="H221" s="886"/>
      <c r="I221" s="886"/>
      <c r="J221" s="886"/>
      <c r="K221" s="886"/>
      <c r="L221" s="886"/>
      <c r="M221" s="886"/>
      <c r="N221" s="886"/>
      <c r="O221" s="886"/>
      <c r="P221" s="886"/>
      <c r="Q221" s="886"/>
      <c r="R221" s="886"/>
      <c r="S221" s="886"/>
      <c r="T221" s="886"/>
      <c r="U221" s="886"/>
      <c r="V221" s="886"/>
      <c r="W221" s="886"/>
    </row>
    <row r="222" spans="1:23" x14ac:dyDescent="0.2">
      <c r="A222" s="886"/>
      <c r="B222" s="886"/>
      <c r="C222" s="886"/>
      <c r="D222" s="886"/>
      <c r="E222" s="886"/>
      <c r="F222" s="886"/>
      <c r="G222" s="886"/>
      <c r="H222" s="886"/>
      <c r="I222" s="886"/>
      <c r="J222" s="886"/>
      <c r="K222" s="886"/>
      <c r="L222" s="886"/>
      <c r="M222" s="886"/>
      <c r="N222" s="886"/>
      <c r="O222" s="886"/>
      <c r="P222" s="886"/>
      <c r="Q222" s="886"/>
      <c r="R222" s="886"/>
      <c r="S222" s="886"/>
      <c r="T222" s="886"/>
      <c r="U222" s="886"/>
      <c r="V222" s="886"/>
      <c r="W222" s="886"/>
    </row>
    <row r="223" spans="1:23" x14ac:dyDescent="0.2">
      <c r="A223" s="886"/>
      <c r="B223" s="886"/>
      <c r="C223" s="886"/>
      <c r="D223" s="886"/>
      <c r="E223" s="886"/>
      <c r="F223" s="886"/>
      <c r="G223" s="886"/>
      <c r="H223" s="886"/>
      <c r="I223" s="886"/>
      <c r="J223" s="886"/>
      <c r="K223" s="886"/>
      <c r="L223" s="886"/>
      <c r="M223" s="886"/>
      <c r="N223" s="886"/>
      <c r="O223" s="886"/>
      <c r="P223" s="886"/>
      <c r="Q223" s="886"/>
      <c r="R223" s="886"/>
      <c r="S223" s="886"/>
      <c r="T223" s="886"/>
      <c r="U223" s="886"/>
      <c r="V223" s="886"/>
      <c r="W223" s="886"/>
    </row>
    <row r="224" spans="1:23" x14ac:dyDescent="0.2">
      <c r="A224" s="886"/>
      <c r="B224" s="886"/>
      <c r="C224" s="886"/>
      <c r="D224" s="886"/>
      <c r="E224" s="886"/>
      <c r="F224" s="886"/>
      <c r="G224" s="886"/>
      <c r="H224" s="886"/>
      <c r="I224" s="886"/>
      <c r="J224" s="886"/>
      <c r="K224" s="886"/>
      <c r="L224" s="886"/>
      <c r="M224" s="886"/>
      <c r="N224" s="886"/>
      <c r="O224" s="886"/>
      <c r="P224" s="886"/>
      <c r="Q224" s="886"/>
      <c r="R224" s="886"/>
      <c r="S224" s="886"/>
      <c r="T224" s="886"/>
      <c r="U224" s="886"/>
      <c r="V224" s="886"/>
      <c r="W224" s="886"/>
    </row>
    <row r="225" spans="1:23" x14ac:dyDescent="0.2">
      <c r="A225" s="886"/>
      <c r="B225" s="886"/>
      <c r="Q225" s="886"/>
      <c r="R225" s="886"/>
      <c r="S225" s="886"/>
      <c r="T225" s="886"/>
      <c r="U225" s="886"/>
      <c r="V225" s="886"/>
      <c r="W225" s="886"/>
    </row>
    <row r="226" spans="1:23" x14ac:dyDescent="0.2">
      <c r="A226" s="886"/>
      <c r="B226" s="886"/>
      <c r="Q226" s="886"/>
      <c r="R226" s="886"/>
      <c r="S226" s="886"/>
      <c r="T226" s="886"/>
      <c r="U226" s="886"/>
      <c r="V226" s="886"/>
      <c r="W226" s="886"/>
    </row>
    <row r="227" spans="1:23" x14ac:dyDescent="0.2">
      <c r="A227" s="886"/>
      <c r="B227" s="886"/>
      <c r="Q227" s="886"/>
      <c r="R227" s="886"/>
      <c r="S227" s="886"/>
      <c r="T227" s="886"/>
      <c r="U227" s="886"/>
      <c r="V227" s="886"/>
      <c r="W227" s="886"/>
    </row>
    <row r="228" spans="1:23" x14ac:dyDescent="0.2">
      <c r="A228" s="886"/>
      <c r="B228" s="886"/>
      <c r="Q228" s="886"/>
      <c r="R228" s="886"/>
      <c r="S228" s="886"/>
      <c r="T228" s="886"/>
      <c r="U228" s="886"/>
      <c r="V228" s="886"/>
      <c r="W228" s="886"/>
    </row>
    <row r="229" spans="1:23" x14ac:dyDescent="0.2">
      <c r="A229" s="886"/>
      <c r="B229" s="886"/>
      <c r="Q229" s="886"/>
      <c r="R229" s="886"/>
      <c r="S229" s="886"/>
      <c r="T229" s="886"/>
      <c r="U229" s="886"/>
      <c r="V229" s="886"/>
      <c r="W229" s="886"/>
    </row>
    <row r="230" spans="1:23" x14ac:dyDescent="0.2">
      <c r="A230" s="886"/>
      <c r="B230" s="886"/>
      <c r="Q230" s="886"/>
      <c r="R230" s="886"/>
      <c r="S230" s="886"/>
      <c r="T230" s="886"/>
      <c r="U230" s="886"/>
      <c r="V230" s="886"/>
      <c r="W230" s="886"/>
    </row>
  </sheetData>
  <mergeCells count="24">
    <mergeCell ref="C53:C61"/>
    <mergeCell ref="C62:C70"/>
    <mergeCell ref="C71:C79"/>
    <mergeCell ref="C82:C90"/>
    <mergeCell ref="C6:C14"/>
    <mergeCell ref="C15:C22"/>
    <mergeCell ref="C23:C31"/>
    <mergeCell ref="C34:C42"/>
    <mergeCell ref="C43:C52"/>
    <mergeCell ref="D201:E201"/>
    <mergeCell ref="D200:E200"/>
    <mergeCell ref="C179:C185"/>
    <mergeCell ref="C186:C192"/>
    <mergeCell ref="C193:C199"/>
    <mergeCell ref="C91:C98"/>
    <mergeCell ref="C99:C106"/>
    <mergeCell ref="C107:C116"/>
    <mergeCell ref="C117:C125"/>
    <mergeCell ref="C126:C134"/>
    <mergeCell ref="C135:C142"/>
    <mergeCell ref="C143:C151"/>
    <mergeCell ref="C154:C161"/>
    <mergeCell ref="C162:C170"/>
    <mergeCell ref="C171:C178"/>
  </mergeCells>
  <hyperlinks>
    <hyperlink ref="M35" location="'Operator Circlewise Breakup'!I28" tooltip="Click Here to View" display="Metros"/>
    <hyperlink ref="N35" location="'Operator Circlewise Breakup'!I99" tooltip="Click Here to View" display="B Circles"/>
    <hyperlink ref="O35" location="'Operator Circlewise Breakup'!I167" tooltip="Click Here to View" display="C Circles"/>
    <hyperlink ref="M84" location="'Operator Circlewise Breakup'!I28" tooltip="Click Here to View" display="Metros"/>
    <hyperlink ref="N84" location="'Operator Circlewise Breakup'!I60" tooltip="Click Here to View" display="A Circles"/>
    <hyperlink ref="O84" location="'Operator Circlewise Breakup'!I167" tooltip="Click Here to View" display="C Circles"/>
    <hyperlink ref="N157" location="'Operator Circlewise Breakup'!I60" tooltip="Click Here to View" display="A Circles"/>
    <hyperlink ref="O157" location="'Operator Circlewise Breakup'!I99" tooltip="Click Here to View" display="B Circles"/>
    <hyperlink ref="M157" location="'Operator Circlewise Breakup'!I28" tooltip="Click Here to View" display="Metros"/>
    <hyperlink ref="M9" location="'Operator Circlewise Breakup'!I60" tooltip="Click Here to View" display="A Circles"/>
    <hyperlink ref="N9" location="'Operator Circlewise Breakup'!I99" tooltip="Click Here to View" display="B Circles"/>
    <hyperlink ref="O9" location="'Operator Circlewise Breakup'!I167" tooltip="Click Here to View" display="C Circles"/>
  </hyperlinks>
  <pageMargins left="0.7" right="0.7" top="0.75" bottom="0.75" header="0.3" footer="0.3"/>
  <pageSetup orientation="portrait" horizontalDpi="300" verticalDpi="300" r:id="rId1"/>
  <ignoredErrors>
    <ignoredError sqref="U54 Q54:T54 Q102:X102 Q175:V175 Q25:S25"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Table Of Content</vt:lpstr>
      <vt:lpstr>Disclaimer</vt:lpstr>
      <vt:lpstr>Regulatory Update </vt:lpstr>
      <vt:lpstr>Graphs</vt:lpstr>
      <vt:lpstr>Revenue numbers </vt:lpstr>
      <vt:lpstr>Service Provider Updates </vt:lpstr>
      <vt:lpstr>Market share &amp; Sub Trends </vt:lpstr>
      <vt:lpstr>Cellular Market Share</vt:lpstr>
      <vt:lpstr>Operator Circlewise Breakup</vt:lpstr>
      <vt:lpstr>Operatorwise Subscriber Trends</vt:lpstr>
      <vt:lpstr>New Devices Intro &amp; Analysis</vt:lpstr>
      <vt:lpstr>Tariff Plans </vt:lpstr>
      <vt:lpstr>New VAS offerings </vt:lpstr>
      <vt:lpstr>India Telecom Industry Stats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2016-05-12T10:06:11Z</dcterms:created>
  <dcterms:modified xsi:type="dcterms:W3CDTF">2018-03-27T14:06:56Z</dcterms:modified>
</cp:coreProperties>
</file>